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comments2.xml" ContentType="application/vnd.openxmlformats-officedocument.spreadsheetml.comment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ЭтаКнига"/>
  <mc:AlternateContent xmlns:mc="http://schemas.openxmlformats.org/markup-compatibility/2006">
    <mc:Choice Requires="x15">
      <x15ac:absPath xmlns:x15ac="http://schemas.microsoft.com/office/spreadsheetml/2010/11/ac" url="C:\Users\eoe66\Documents\Документы Егорова Ольга\Уральские каникулы\"/>
    </mc:Choice>
  </mc:AlternateContent>
  <xr:revisionPtr revIDLastSave="0" documentId="13_ncr:1_{FB623CD9-B9F5-4014-A1DB-E04FAF1C8248}" xr6:coauthVersionLast="47" xr6:coauthVersionMax="47" xr10:uidLastSave="{00000000-0000-0000-0000-000000000000}"/>
  <bookViews>
    <workbookView xWindow="-108" yWindow="-108" windowWidth="23256" windowHeight="13896" tabRatio="820" activeTab="6" xr2:uid="{00000000-000D-0000-FFFF-FFFF00000000}"/>
  </bookViews>
  <sheets>
    <sheet name="титул" sheetId="1" r:id="rId1"/>
    <sheet name="ЗОЛ" sheetId="2" r:id="rId2"/>
    <sheet name="на базе санаториев" sheetId="3" r:id="rId3"/>
    <sheet name="ЛДП" sheetId="4" r:id="rId4"/>
    <sheet name="ЛТО" sheetId="5" r:id="rId5"/>
    <sheet name="палаточные" sheetId="6" r:id="rId6"/>
    <sheet name="специализированные" sheetId="7" r:id="rId7"/>
  </sheets>
  <externalReferences>
    <externalReference r:id="rId8"/>
  </externalReferences>
  <definedNames>
    <definedName name="Google_Sheet_Link_577525378_1681650522" hidden="1">ExternalData_1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912" i="4" l="1"/>
  <c r="N912" i="4"/>
  <c r="I912" i="4"/>
  <c r="J905" i="4"/>
  <c r="I905" i="4"/>
  <c r="N904" i="4"/>
  <c r="I904" i="4"/>
  <c r="A7" i="4"/>
  <c r="N3" i="4"/>
  <c r="M3" i="4"/>
  <c r="L3" i="4"/>
  <c r="K3" i="4"/>
  <c r="J3" i="4"/>
  <c r="I3" i="4"/>
  <c r="U2" i="4"/>
  <c r="T2" i="4"/>
  <c r="S2" i="4"/>
  <c r="R2" i="4"/>
  <c r="Q2" i="4"/>
  <c r="P2" i="4"/>
  <c r="O2" i="4"/>
  <c r="I2" i="4"/>
  <c r="H2" i="4"/>
  <c r="G2" i="4"/>
  <c r="F2" i="4"/>
  <c r="E2" i="4"/>
  <c r="D2" i="4"/>
  <c r="C2" i="4"/>
  <c r="B2" i="4"/>
  <c r="A2" i="4"/>
  <c r="A8" i="4" l="1"/>
  <c r="A9" i="4" s="1"/>
  <c r="A10" i="4" s="1"/>
  <c r="A11" i="4" s="1"/>
  <c r="A12" i="4" s="1"/>
  <c r="A13" i="4" s="1"/>
  <c r="A14" i="4" s="1"/>
  <c r="A15" i="4" s="1"/>
  <c r="A16" i="4" s="1"/>
  <c r="A17" i="4" s="1"/>
  <c r="A18" i="4" s="1"/>
  <c r="A20" i="4" s="1"/>
  <c r="A21" i="4" l="1"/>
  <c r="A22" i="4" s="1"/>
  <c r="A23" i="4" s="1"/>
  <c r="A24" i="4" s="1"/>
  <c r="A25" i="4" s="1"/>
  <c r="A26" i="4" s="1"/>
  <c r="A27" i="4" s="1"/>
  <c r="A28" i="4" s="1"/>
  <c r="A29" i="4" s="1"/>
  <c r="A30" i="4" s="1"/>
  <c r="A31" i="4" s="1"/>
  <c r="A32" i="4" s="1"/>
  <c r="A33" i="4" s="1"/>
  <c r="A34" i="4" s="1"/>
  <c r="A35" i="4" s="1"/>
  <c r="A36" i="4" s="1"/>
  <c r="A38" i="4" s="1"/>
  <c r="A5" i="4"/>
  <c r="A39" i="4" l="1"/>
  <c r="A40" i="4" s="1"/>
  <c r="A41" i="4" s="1"/>
  <c r="A42" i="4" s="1"/>
  <c r="A43" i="4" s="1"/>
  <c r="A44" i="4" s="1"/>
  <c r="A46" i="4" s="1"/>
  <c r="A37" i="4"/>
  <c r="A19" i="4"/>
  <c r="A47" i="4" l="1"/>
  <c r="A48" i="4" s="1"/>
  <c r="A49" i="4" s="1"/>
  <c r="A50" i="4" s="1"/>
  <c r="A51" i="4" s="1"/>
  <c r="A52" i="4" s="1"/>
  <c r="A53" i="4" s="1"/>
  <c r="A54" i="4" s="1"/>
  <c r="A55" i="4" s="1"/>
  <c r="A56" i="4" s="1"/>
  <c r="A57" i="4" s="1"/>
  <c r="A58" i="4" s="1"/>
  <c r="A59" i="4" s="1"/>
  <c r="A60" i="4" s="1"/>
  <c r="A61" i="4" s="1"/>
  <c r="A62" i="4" s="1"/>
  <c r="A63" i="4" s="1"/>
  <c r="A64" i="4" s="1"/>
  <c r="A65" i="4" s="1"/>
  <c r="A66" i="4" s="1"/>
  <c r="A67" i="4" s="1"/>
  <c r="A68" i="4" s="1"/>
  <c r="A70" i="4" s="1"/>
  <c r="A45" i="4" l="1"/>
  <c r="A71" i="4"/>
  <c r="A72" i="4" s="1"/>
  <c r="A73" i="4" s="1"/>
  <c r="A74" i="4" s="1"/>
  <c r="A75" i="4" s="1"/>
  <c r="A76" i="4" s="1"/>
  <c r="A77" i="4" s="1"/>
  <c r="A78" i="4" s="1"/>
  <c r="A79" i="4" s="1"/>
  <c r="A80" i="4" s="1"/>
  <c r="A81" i="4" s="1"/>
  <c r="A82" i="4" s="1"/>
  <c r="A83" i="4" s="1"/>
  <c r="A84" i="4" s="1"/>
  <c r="A85" i="4" s="1"/>
  <c r="A86" i="4" s="1"/>
  <c r="A87" i="4" s="1"/>
  <c r="A88" i="4" s="1"/>
  <c r="A89" i="4" s="1"/>
  <c r="A90" i="4" s="1"/>
  <c r="A92" i="4" s="1"/>
  <c r="A69" i="4" l="1"/>
  <c r="A93" i="4"/>
  <c r="A94" i="4" s="1"/>
  <c r="A95" i="4" s="1"/>
  <c r="A96" i="4" s="1"/>
  <c r="A97" i="4" s="1"/>
  <c r="A98" i="4" s="1"/>
  <c r="A99" i="4" s="1"/>
  <c r="A100" i="4" s="1"/>
  <c r="A101" i="4" s="1"/>
  <c r="A102" i="4" s="1"/>
  <c r="A103" i="4" s="1"/>
  <c r="A104" i="4" s="1"/>
  <c r="A105" i="4" s="1"/>
  <c r="A106" i="4" s="1"/>
  <c r="A107" i="4" s="1"/>
  <c r="A109" i="4" s="1"/>
  <c r="A110" i="4" l="1"/>
  <c r="A111" i="4" s="1"/>
  <c r="A112" i="4" s="1"/>
  <c r="A113" i="4" s="1"/>
  <c r="A114" i="4" s="1"/>
  <c r="A115" i="4" s="1"/>
  <c r="A116" i="4" s="1"/>
  <c r="A117" i="4" s="1"/>
  <c r="A118" i="4" s="1"/>
  <c r="A119" i="4" s="1"/>
  <c r="A120" i="4" s="1"/>
  <c r="A122" i="4" s="1"/>
  <c r="A91" i="4"/>
  <c r="A123" i="4" l="1"/>
  <c r="A124" i="4" s="1"/>
  <c r="A125" i="4" s="1"/>
  <c r="A126" i="4" s="1"/>
  <c r="A127" i="4" s="1"/>
  <c r="A128" i="4" s="1"/>
  <c r="A129" i="4" s="1"/>
  <c r="A130" i="4" s="1"/>
  <c r="A131" i="4" s="1"/>
  <c r="A132" i="4" s="1"/>
  <c r="A134" i="4" s="1"/>
  <c r="A108" i="4"/>
  <c r="A121" i="4" l="1"/>
  <c r="A135" i="4"/>
  <c r="A136" i="4" s="1"/>
  <c r="A137" i="4" s="1"/>
  <c r="A138" i="4" s="1"/>
  <c r="A139" i="4" s="1"/>
  <c r="A140" i="4" s="1"/>
  <c r="A141" i="4" s="1"/>
  <c r="A142" i="4" s="1"/>
  <c r="A143" i="4" s="1"/>
  <c r="A144" i="4" s="1"/>
  <c r="A145" i="4" s="1"/>
  <c r="A146" i="4" s="1"/>
  <c r="A147" i="4" s="1"/>
  <c r="A149" i="4" s="1"/>
  <c r="A133" i="4" l="1"/>
  <c r="A150" i="4"/>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2" i="4" s="1"/>
  <c r="A148" i="4" l="1"/>
  <c r="A173" i="4"/>
  <c r="A174" i="4" s="1"/>
  <c r="A175" i="4" s="1"/>
  <c r="A177" i="4" s="1"/>
  <c r="A171" i="4"/>
  <c r="A178" i="4" l="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200" i="4" s="1"/>
  <c r="A202" i="4" l="1"/>
  <c r="A199" i="4"/>
  <c r="A176" i="4"/>
  <c r="A204" i="4" l="1"/>
  <c r="A201" i="4"/>
  <c r="A205" i="4" l="1"/>
  <c r="A206" i="4" s="1"/>
  <c r="A207" i="4" s="1"/>
  <c r="A208" i="4" s="1"/>
  <c r="A209" i="4" s="1"/>
  <c r="A210" i="4" s="1"/>
  <c r="A211" i="4" s="1"/>
  <c r="A212" i="4" s="1"/>
  <c r="A213" i="4" s="1"/>
  <c r="A215" i="4" s="1"/>
  <c r="A216" i="4" l="1"/>
  <c r="A217" i="4" s="1"/>
  <c r="A218" i="4" s="1"/>
  <c r="A219" i="4" s="1"/>
  <c r="A221" i="4" s="1"/>
  <c r="A203" i="4"/>
  <c r="A222" i="4" l="1"/>
  <c r="A223" i="4" s="1"/>
  <c r="A224" i="4" s="1"/>
  <c r="A225" i="4" s="1"/>
  <c r="A226" i="4" s="1"/>
  <c r="A227" i="4" s="1"/>
  <c r="A228" i="4" s="1"/>
  <c r="A229" i="4" s="1"/>
  <c r="A230" i="4" s="1"/>
  <c r="A231" i="4" s="1"/>
  <c r="A232" i="4" s="1"/>
  <c r="A233" i="4" s="1"/>
  <c r="A234" i="4" s="1"/>
  <c r="A235" i="4" s="1"/>
  <c r="A236" i="4" s="1"/>
  <c r="A237" i="4" s="1"/>
  <c r="A238" i="4" s="1"/>
  <c r="A239" i="4" s="1"/>
  <c r="A240" i="4" s="1"/>
  <c r="A241" i="4" s="1"/>
  <c r="A243" i="4" s="1"/>
  <c r="A214" i="4"/>
  <c r="A220" i="4" l="1"/>
  <c r="A244" i="4"/>
  <c r="A245" i="4" s="1"/>
  <c r="A246" i="4" s="1"/>
  <c r="A247" i="4" s="1"/>
  <c r="A249" i="4" s="1"/>
  <c r="A250" i="4" l="1"/>
  <c r="A251" i="4" s="1"/>
  <c r="A252" i="4" s="1"/>
  <c r="A253" i="4" s="1"/>
  <c r="A254" i="4" s="1"/>
  <c r="A255" i="4" s="1"/>
  <c r="A256" i="4" s="1"/>
  <c r="A257" i="4" s="1"/>
  <c r="A258" i="4" s="1"/>
  <c r="A259" i="4" s="1"/>
  <c r="A260" i="4" s="1"/>
  <c r="A261" i="4" s="1"/>
  <c r="A262" i="4" s="1"/>
  <c r="A263" i="4" s="1"/>
  <c r="A265" i="4" s="1"/>
  <c r="A242" i="4"/>
  <c r="A266" i="4" l="1"/>
  <c r="A267" i="4" s="1"/>
  <c r="A269" i="4" s="1"/>
  <c r="A248" i="4"/>
  <c r="A264" i="4" l="1"/>
  <c r="A271" i="4"/>
  <c r="A268" i="4"/>
  <c r="A272" i="4" l="1"/>
  <c r="A273" i="4" s="1"/>
  <c r="A274" i="4" s="1"/>
  <c r="A275" i="4" s="1"/>
  <c r="A276" i="4" s="1"/>
  <c r="A277" i="4" s="1"/>
  <c r="A278" i="4" s="1"/>
  <c r="A279" i="4" s="1"/>
  <c r="A280" i="4" s="1"/>
  <c r="A281" i="4" s="1"/>
  <c r="A282" i="4" s="1"/>
  <c r="A283" i="4" s="1"/>
  <c r="A284" i="4" s="1"/>
  <c r="A285" i="4" s="1"/>
  <c r="A287" i="4" s="1"/>
  <c r="A270" i="4" l="1"/>
  <c r="A288" i="4"/>
  <c r="A289" i="4" s="1"/>
  <c r="A291" i="4" s="1"/>
  <c r="A286" i="4" l="1"/>
  <c r="A292" i="4"/>
  <c r="A293" i="4" s="1"/>
  <c r="A294" i="4" s="1"/>
  <c r="A296" i="4" s="1"/>
  <c r="A297" i="4" l="1"/>
  <c r="A298" i="4" s="1"/>
  <c r="A299" i="4" s="1"/>
  <c r="A300" i="4" s="1"/>
  <c r="A301" i="4" s="1"/>
  <c r="A302" i="4" s="1"/>
  <c r="A303" i="4" s="1"/>
  <c r="A304" i="4" s="1"/>
  <c r="A306" i="4" s="1"/>
  <c r="A295" i="4" l="1"/>
  <c r="A307" i="4"/>
  <c r="A308" i="4" s="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4" i="4" s="1"/>
  <c r="A335" i="4" s="1"/>
  <c r="A336" i="4" s="1"/>
  <c r="A337" i="4" s="1"/>
  <c r="A338" i="4" s="1"/>
  <c r="A339" i="4" s="1"/>
  <c r="A341" i="4" s="1"/>
  <c r="A342" i="4" l="1"/>
  <c r="A343" i="4" s="1"/>
  <c r="A344" i="4" s="1"/>
  <c r="A345" i="4" s="1"/>
  <c r="A346" i="4" s="1"/>
  <c r="A347" i="4" s="1"/>
  <c r="A348" i="4" s="1"/>
  <c r="A349" i="4" s="1"/>
  <c r="A350" i="4" s="1"/>
  <c r="A351" i="4" s="1"/>
  <c r="A352" i="4" s="1"/>
  <c r="A353" i="4" s="1"/>
  <c r="A354" i="4" s="1"/>
  <c r="A355" i="4" s="1"/>
  <c r="A356" i="4" s="1"/>
  <c r="A357" i="4" s="1"/>
  <c r="A358" i="4" s="1"/>
  <c r="A359" i="4" s="1"/>
  <c r="A360" i="4" s="1"/>
  <c r="A361" i="4" s="1"/>
  <c r="A362" i="4" s="1"/>
  <c r="A363" i="4" s="1"/>
  <c r="A364" i="4" s="1"/>
  <c r="A365" i="4" s="1"/>
  <c r="A366" i="4" s="1"/>
  <c r="A367" i="4" s="1"/>
  <c r="A305" i="4"/>
  <c r="A368" i="4" l="1"/>
  <c r="A369" i="4" s="1"/>
  <c r="A370" i="4" s="1"/>
  <c r="A371" i="4" s="1"/>
  <c r="A372" i="4" l="1"/>
  <c r="A373" i="4" l="1"/>
  <c r="A374" i="4" l="1"/>
  <c r="A375" i="4" l="1"/>
  <c r="A376" i="4" l="1"/>
  <c r="A377" i="4" l="1"/>
  <c r="A379" i="4" l="1"/>
  <c r="A340" i="4"/>
  <c r="A380" i="4" l="1"/>
  <c r="A381" i="4" l="1"/>
  <c r="A382" i="4" l="1"/>
  <c r="A383" i="4" l="1"/>
  <c r="A384" i="4" l="1"/>
  <c r="A385" i="4" l="1"/>
  <c r="A386" i="4" l="1"/>
  <c r="A387" i="4" l="1"/>
  <c r="A388" i="4" l="1"/>
  <c r="A389" i="4" l="1"/>
  <c r="A390" i="4" l="1"/>
  <c r="A391" i="4" l="1"/>
  <c r="A392" i="4" l="1"/>
  <c r="A393" i="4" l="1"/>
  <c r="A394" i="4" l="1"/>
  <c r="A395" i="4" l="1"/>
  <c r="A396" i="4" l="1"/>
  <c r="A397" i="4" l="1"/>
  <c r="A398" i="4" l="1"/>
  <c r="A399" i="4" l="1"/>
  <c r="A401" i="4" l="1"/>
  <c r="A378" i="4"/>
  <c r="A402" i="4" l="1"/>
  <c r="A403" i="4" l="1"/>
  <c r="A404" i="4" l="1"/>
  <c r="A405" i="4" l="1"/>
  <c r="A406" i="4" l="1"/>
  <c r="A407" i="4" l="1"/>
  <c r="A408" i="4" l="1"/>
  <c r="P2" i="3"/>
  <c r="A409" i="4" l="1"/>
  <c r="N3" i="7"/>
  <c r="M3" i="7"/>
  <c r="L3" i="7"/>
  <c r="K3" i="7"/>
  <c r="J3" i="7"/>
  <c r="I3" i="7"/>
  <c r="U2" i="7"/>
  <c r="T2" i="7"/>
  <c r="S2" i="7"/>
  <c r="R2" i="7"/>
  <c r="Q2" i="7"/>
  <c r="P2" i="7"/>
  <c r="O2" i="7"/>
  <c r="I2" i="7"/>
  <c r="H2" i="7"/>
  <c r="G2" i="7"/>
  <c r="F2" i="7"/>
  <c r="E2" i="7"/>
  <c r="D2" i="7"/>
  <c r="C2" i="7"/>
  <c r="B2" i="7"/>
  <c r="A2" i="7"/>
  <c r="N3" i="6"/>
  <c r="M3" i="6"/>
  <c r="L3" i="6"/>
  <c r="K3" i="6"/>
  <c r="J3" i="6"/>
  <c r="I3" i="6"/>
  <c r="U2" i="6"/>
  <c r="T2" i="6"/>
  <c r="S2" i="6"/>
  <c r="R2" i="6"/>
  <c r="Q2" i="6"/>
  <c r="P2" i="6"/>
  <c r="O2" i="6"/>
  <c r="I2" i="6"/>
  <c r="H2" i="6"/>
  <c r="G2" i="6"/>
  <c r="F2" i="6"/>
  <c r="E2" i="6"/>
  <c r="D2" i="6"/>
  <c r="C2" i="6"/>
  <c r="B2" i="6"/>
  <c r="A2" i="6"/>
  <c r="A7" i="5"/>
  <c r="A8" i="5" s="1"/>
  <c r="A9" i="5" s="1"/>
  <c r="A10" i="5" s="1"/>
  <c r="A11" i="5" s="1"/>
  <c r="A12" i="5" s="1"/>
  <c r="A13" i="5" s="1"/>
  <c r="A15" i="5" s="1"/>
  <c r="A17" i="5" s="1"/>
  <c r="A18" i="5" s="1"/>
  <c r="A19" i="5" s="1"/>
  <c r="A20" i="5" s="1"/>
  <c r="A21" i="5" s="1"/>
  <c r="A22" i="5" s="1"/>
  <c r="A23" i="5" s="1"/>
  <c r="A24" i="5" s="1"/>
  <c r="A25" i="5" s="1"/>
  <c r="A27" i="5" s="1"/>
  <c r="A29" i="5" s="1"/>
  <c r="A30" i="5" s="1"/>
  <c r="A31" i="5" s="1"/>
  <c r="A32" i="5" s="1"/>
  <c r="A33" i="5" s="1"/>
  <c r="A34" i="5" s="1"/>
  <c r="A35" i="5" s="1"/>
  <c r="A37" i="5" s="1"/>
  <c r="A38" i="5" s="1"/>
  <c r="A39" i="5" s="1"/>
  <c r="A40" i="5" s="1"/>
  <c r="A41" i="5" s="1"/>
  <c r="A42" i="5" s="1"/>
  <c r="A43" i="5" s="1"/>
  <c r="A44" i="5" s="1"/>
  <c r="A45" i="5" s="1"/>
  <c r="A46" i="5" s="1"/>
  <c r="A48" i="5" s="1"/>
  <c r="A49" i="5" s="1"/>
  <c r="A50" i="5" s="1"/>
  <c r="A52" i="5" s="1"/>
  <c r="A53" i="5" s="1"/>
  <c r="A54" i="5" s="1"/>
  <c r="A55" i="5" s="1"/>
  <c r="A57" i="5" s="1"/>
  <c r="A58" i="5" s="1"/>
  <c r="A59" i="5" s="1"/>
  <c r="A60" i="5" s="1"/>
  <c r="A61" i="5" s="1"/>
  <c r="A62" i="5" s="1"/>
  <c r="A63" i="5" s="1"/>
  <c r="A64" i="5" s="1"/>
  <c r="A65" i="5" s="1"/>
  <c r="A66" i="5" s="1"/>
  <c r="A67" i="5" s="1"/>
  <c r="A68" i="5" s="1"/>
  <c r="A69" i="5" s="1"/>
  <c r="A70" i="5" s="1"/>
  <c r="A71" i="5" s="1"/>
  <c r="A73" i="5" s="1"/>
  <c r="A74" i="5" s="1"/>
  <c r="A75" i="5" s="1"/>
  <c r="A76" i="5" s="1"/>
  <c r="A77" i="5" s="1"/>
  <c r="A78" i="5" s="1"/>
  <c r="A79" i="5" s="1"/>
  <c r="A80" i="5" s="1"/>
  <c r="A81" i="5" s="1"/>
  <c r="A82" i="5" s="1"/>
  <c r="A83" i="5" s="1"/>
  <c r="A84" i="5" s="1"/>
  <c r="N3" i="5"/>
  <c r="M3" i="5"/>
  <c r="L3" i="5"/>
  <c r="K3" i="5"/>
  <c r="J3" i="5"/>
  <c r="I3" i="5"/>
  <c r="U2" i="5"/>
  <c r="T2" i="5"/>
  <c r="S2" i="5"/>
  <c r="R2" i="5"/>
  <c r="Q2" i="5"/>
  <c r="P2" i="5"/>
  <c r="O2" i="5"/>
  <c r="I2" i="5"/>
  <c r="H2" i="5"/>
  <c r="G2" i="5"/>
  <c r="F2" i="5"/>
  <c r="E2" i="5"/>
  <c r="D2" i="5"/>
  <c r="C2" i="5"/>
  <c r="B2" i="5"/>
  <c r="A2" i="5"/>
  <c r="N3" i="3"/>
  <c r="M3" i="3"/>
  <c r="L3" i="3"/>
  <c r="K3" i="3"/>
  <c r="J3" i="3"/>
  <c r="I3" i="3"/>
  <c r="U2" i="3"/>
  <c r="T2" i="3"/>
  <c r="S2" i="3"/>
  <c r="R2" i="3"/>
  <c r="Q2" i="3"/>
  <c r="O2" i="3"/>
  <c r="I2" i="3"/>
  <c r="H2" i="3"/>
  <c r="G2" i="3"/>
  <c r="F2" i="3"/>
  <c r="E2" i="3"/>
  <c r="D2" i="3"/>
  <c r="C2" i="3"/>
  <c r="B2" i="3"/>
  <c r="A2" i="3"/>
  <c r="A410" i="4" l="1"/>
  <c r="A411" i="4" l="1"/>
  <c r="A412" i="4" l="1"/>
  <c r="A413" i="4" l="1"/>
  <c r="A414" i="4" l="1"/>
  <c r="A415" i="4" l="1"/>
  <c r="A416" i="4" l="1"/>
  <c r="A417" i="4" l="1"/>
  <c r="A418" i="4" l="1"/>
  <c r="A419" i="4" l="1"/>
  <c r="A420" i="4" l="1"/>
  <c r="A421" i="4" l="1"/>
  <c r="A423" i="4" l="1"/>
  <c r="A400" i="4"/>
  <c r="A424" i="4" l="1"/>
  <c r="A425" i="4" l="1"/>
  <c r="A426" i="4" l="1"/>
  <c r="A427" i="4" l="1"/>
  <c r="A428" i="4" l="1"/>
  <c r="A429" i="4" l="1"/>
  <c r="A430" i="4" l="1"/>
  <c r="A431" i="4" l="1"/>
  <c r="A432" i="4" l="1"/>
  <c r="A433" i="4" l="1"/>
  <c r="A434" i="4" l="1"/>
  <c r="A435" i="4" l="1"/>
  <c r="A436" i="4" l="1"/>
  <c r="A437" i="4" l="1"/>
  <c r="A438" i="4" l="1"/>
  <c r="A439" i="4" l="1"/>
  <c r="A440" i="4" l="1"/>
  <c r="A441" i="4" l="1"/>
  <c r="A442" i="4" l="1"/>
  <c r="A443" i="4" l="1"/>
  <c r="A445" i="4" l="1"/>
  <c r="A422" i="4"/>
  <c r="A446" i="4" l="1"/>
  <c r="A447" i="4" l="1"/>
  <c r="A448" i="4" l="1"/>
  <c r="A449" i="4" l="1"/>
  <c r="A450" i="4" l="1"/>
  <c r="A451" i="4" l="1"/>
  <c r="A452" i="4" l="1"/>
  <c r="A453" i="4" l="1"/>
  <c r="A454" i="4" l="1"/>
  <c r="A455" i="4" l="1"/>
  <c r="A456" i="4" l="1"/>
  <c r="A457" i="4" l="1"/>
  <c r="A458" i="4" l="1"/>
  <c r="A459" i="4" l="1"/>
  <c r="A460" i="4" l="1"/>
  <c r="A461" i="4" l="1"/>
  <c r="A462" i="4" l="1"/>
  <c r="A463" i="4" l="1"/>
  <c r="A464" i="4" l="1"/>
  <c r="A465" i="4" l="1"/>
  <c r="A466" i="4" l="1"/>
  <c r="A467" i="4" l="1"/>
  <c r="A468" i="4" l="1"/>
  <c r="A469" i="4" l="1"/>
  <c r="A470" i="4" l="1"/>
  <c r="A471" i="4" l="1"/>
  <c r="A472" i="4" l="1"/>
  <c r="A473" i="4" l="1"/>
  <c r="A474" i="4" l="1"/>
  <c r="A475" i="4" l="1"/>
  <c r="A476" i="4" l="1"/>
  <c r="A477" i="4" l="1"/>
  <c r="A479" i="4" l="1"/>
  <c r="A444" i="4"/>
  <c r="A480" i="4" l="1"/>
  <c r="A481" i="4" l="1"/>
  <c r="A482" i="4" l="1"/>
  <c r="A483" i="4" l="1"/>
  <c r="A484" i="4" l="1"/>
  <c r="A485" i="4" l="1"/>
  <c r="A486" i="4" l="1"/>
  <c r="A487" i="4" l="1"/>
  <c r="A488" i="4" l="1"/>
  <c r="A489" i="4" l="1"/>
  <c r="A490" i="4" l="1"/>
  <c r="A491" i="4" l="1"/>
  <c r="A492" i="4" l="1"/>
  <c r="A493" i="4" l="1"/>
  <c r="A494" i="4" l="1"/>
  <c r="A495" i="4" l="1"/>
  <c r="A496" i="4" l="1"/>
  <c r="A497" i="4" l="1"/>
  <c r="A498" i="4" l="1"/>
  <c r="A499" i="4" l="1"/>
  <c r="A500" i="4" l="1"/>
  <c r="A501" i="4" l="1"/>
  <c r="A502" i="4" l="1"/>
  <c r="A503" i="4" l="1"/>
  <c r="A504" i="4" l="1"/>
  <c r="A506" i="4" l="1"/>
  <c r="A478" i="4"/>
  <c r="A290" i="4" l="1"/>
  <c r="A507" i="4"/>
  <c r="A508" i="4" l="1"/>
  <c r="A509" i="4" l="1"/>
  <c r="A510" i="4" l="1"/>
  <c r="A511" i="4" l="1"/>
  <c r="A512" i="4" l="1"/>
  <c r="A513" i="4" l="1"/>
  <c r="A514" i="4" l="1"/>
  <c r="A515" i="4" l="1"/>
  <c r="A516" i="4" l="1"/>
  <c r="A518" i="4" l="1"/>
  <c r="A505" i="4"/>
  <c r="A519" i="4" l="1"/>
  <c r="A520" i="4" l="1"/>
  <c r="A521" i="4" l="1"/>
  <c r="A517" i="4"/>
  <c r="A523" i="4" l="1"/>
  <c r="A524" i="4" l="1"/>
  <c r="A525" i="4" l="1"/>
  <c r="A526" i="4" l="1"/>
  <c r="A527" i="4" l="1"/>
  <c r="A528" i="4" l="1"/>
  <c r="A529" i="4" l="1"/>
  <c r="A530" i="4" l="1"/>
  <c r="A531" i="4" l="1"/>
  <c r="A532" i="4" l="1"/>
  <c r="A533" i="4" l="1"/>
  <c r="A535" i="4" l="1"/>
  <c r="A522" i="4"/>
  <c r="A536" i="4" l="1"/>
  <c r="A537" i="4" l="1"/>
  <c r="A538" i="4" l="1"/>
  <c r="A539" i="4" l="1"/>
  <c r="A540" i="4" l="1"/>
  <c r="A541" i="4" l="1"/>
  <c r="A542" i="4" l="1"/>
  <c r="A543" i="4" l="1"/>
  <c r="A544" i="4" l="1"/>
  <c r="A545" i="4" l="1"/>
  <c r="A546" i="4" l="1"/>
  <c r="A547" i="4" l="1"/>
  <c r="A548" i="4" l="1"/>
  <c r="A549" i="4" l="1"/>
  <c r="A550" i="4" l="1"/>
  <c r="A551" i="4" l="1"/>
  <c r="A552" i="4" l="1"/>
  <c r="A553" i="4" l="1"/>
  <c r="A554" i="4" l="1"/>
  <c r="A555" i="4" l="1"/>
  <c r="A556" i="4" l="1"/>
  <c r="A557" i="4" l="1"/>
  <c r="A558" i="4" l="1"/>
  <c r="A559" i="4" l="1"/>
  <c r="A561" i="4" l="1"/>
  <c r="A534" i="4"/>
  <c r="A562" i="4" l="1"/>
  <c r="A563" i="4" l="1"/>
  <c r="A564" i="4" l="1"/>
  <c r="A565" i="4" l="1"/>
  <c r="A566" i="4" l="1"/>
  <c r="A567" i="4" l="1"/>
  <c r="A568" i="4" l="1"/>
  <c r="A569" i="4" l="1"/>
  <c r="A570" i="4" l="1"/>
  <c r="A571" i="4" l="1"/>
  <c r="A572" i="4" l="1"/>
  <c r="A573" i="4" l="1"/>
  <c r="A575" i="4" l="1"/>
  <c r="A560" i="4"/>
  <c r="A576" i="4" l="1"/>
  <c r="A577" i="4" l="1"/>
  <c r="A578" i="4" l="1"/>
  <c r="A579" i="4" l="1"/>
  <c r="A580" i="4" l="1"/>
  <c r="A581" i="4" l="1"/>
  <c r="A582" i="4" l="1"/>
  <c r="A583" i="4" l="1"/>
  <c r="A584" i="4" l="1"/>
  <c r="A585" i="4" l="1"/>
  <c r="A586" i="4" l="1"/>
  <c r="A587" i="4" l="1"/>
  <c r="A588" i="4" l="1"/>
  <c r="A589" i="4" l="1"/>
  <c r="A590" i="4" l="1"/>
  <c r="A591" i="4" l="1"/>
  <c r="A592" i="4" l="1"/>
  <c r="A593" i="4" l="1"/>
  <c r="A594" i="4" l="1"/>
  <c r="A595" i="4" l="1"/>
  <c r="A596" i="4" l="1"/>
  <c r="A597" i="4" l="1"/>
  <c r="A598" i="4" l="1"/>
  <c r="A599" i="4" l="1"/>
  <c r="A600" i="4" l="1"/>
  <c r="A601" i="4" l="1"/>
  <c r="A602" i="4" l="1"/>
  <c r="A603" i="4" l="1"/>
  <c r="A604" i="4" l="1"/>
  <c r="A606" i="4" l="1"/>
  <c r="A574" i="4"/>
  <c r="A607" i="4" l="1"/>
  <c r="A608" i="4" l="1"/>
  <c r="A609" i="4" l="1"/>
  <c r="A610" i="4" l="1"/>
  <c r="A611" i="4" l="1"/>
  <c r="A612" i="4" l="1"/>
  <c r="A613" i="4" l="1"/>
  <c r="A614" i="4" l="1"/>
  <c r="A615" i="4" l="1"/>
  <c r="A617" i="4" l="1"/>
  <c r="A605" i="4"/>
  <c r="A618" i="4" l="1"/>
  <c r="A619" i="4" l="1"/>
  <c r="A620" i="4" l="1"/>
  <c r="A621" i="4" l="1"/>
  <c r="A622" i="4" l="1"/>
  <c r="A623" i="4" l="1"/>
  <c r="A624" i="4" l="1"/>
  <c r="A625" i="4" l="1"/>
  <c r="A626" i="4" l="1"/>
  <c r="A627" i="4" l="1"/>
  <c r="A628" i="4" l="1"/>
  <c r="A630" i="4" l="1"/>
  <c r="A616" i="4"/>
  <c r="A631" i="4" l="1"/>
  <c r="A632" i="4" l="1"/>
  <c r="A633" i="4" l="1"/>
  <c r="A634" i="4" l="1"/>
  <c r="A635" i="4" l="1"/>
  <c r="A636" i="4" l="1"/>
  <c r="A637" i="4" l="1"/>
  <c r="A638" i="4" l="1"/>
  <c r="A640" i="4" l="1"/>
  <c r="A641" i="4" l="1"/>
  <c r="A642" i="4" l="1"/>
  <c r="A643" i="4" l="1"/>
  <c r="A644" i="4" l="1"/>
  <c r="A645" i="4" l="1"/>
  <c r="A646" i="4" l="1"/>
  <c r="A647" i="4" l="1"/>
  <c r="A648" i="4" l="1"/>
  <c r="A649" i="4" l="1"/>
  <c r="A639" i="4"/>
  <c r="A651" i="4" l="1"/>
  <c r="A652" i="4" l="1"/>
  <c r="A653" i="4" l="1"/>
  <c r="A654" i="4" l="1"/>
  <c r="A655" i="4" l="1"/>
  <c r="A656" i="4" l="1"/>
  <c r="A657" i="4" l="1"/>
  <c r="A658" i="4" l="1"/>
  <c r="A660" i="4" l="1"/>
  <c r="A661" i="4" l="1"/>
  <c r="A662" i="4" l="1"/>
  <c r="A663" i="4" l="1"/>
  <c r="A664" i="4" l="1"/>
  <c r="A665" i="4" l="1"/>
  <c r="A666" i="4" l="1"/>
  <c r="A667" i="4" l="1"/>
  <c r="A668" i="4" l="1"/>
  <c r="A669" i="4" l="1"/>
  <c r="A670" i="4" l="1"/>
  <c r="A671" i="4" l="1"/>
  <c r="A672" i="4" l="1"/>
  <c r="A674" i="4" l="1"/>
  <c r="A675" i="4" l="1"/>
  <c r="A676" i="4" l="1"/>
  <c r="A677" i="4" l="1"/>
  <c r="A678" i="4" l="1"/>
  <c r="A679" i="4" l="1"/>
  <c r="A680" i="4" l="1"/>
  <c r="A681" i="4" l="1"/>
  <c r="A683" i="4" l="1"/>
  <c r="A684" i="4" l="1"/>
  <c r="A685" i="4" l="1"/>
  <c r="A686" i="4" l="1"/>
  <c r="A687" i="4" l="1"/>
  <c r="A688" i="4" l="1"/>
  <c r="A689" i="4" l="1"/>
  <c r="A690" i="4" l="1"/>
  <c r="A691" i="4" l="1"/>
  <c r="A693" i="4" l="1"/>
  <c r="A694" i="4" l="1"/>
  <c r="A695" i="4" l="1"/>
  <c r="A696" i="4" l="1"/>
  <c r="A697" i="4" l="1"/>
  <c r="A698" i="4" l="1"/>
  <c r="A699" i="4" l="1"/>
  <c r="A700" i="4" l="1"/>
  <c r="A701" i="4" l="1"/>
  <c r="A702" i="4" l="1"/>
  <c r="A703" i="4" l="1"/>
  <c r="A704" i="4" l="1"/>
  <c r="A705" i="4" l="1"/>
  <c r="A706" i="4" l="1"/>
  <c r="A707" i="4" l="1"/>
  <c r="A708" i="4" l="1"/>
  <c r="A709" i="4" l="1"/>
  <c r="A710" i="4" l="1"/>
  <c r="A711" i="4" l="1"/>
  <c r="A713" i="4" l="1"/>
  <c r="A714" i="4" l="1"/>
  <c r="A715" i="4" l="1"/>
  <c r="A716" i="4" l="1"/>
  <c r="A717" i="4" l="1"/>
  <c r="A718" i="4" l="1"/>
  <c r="A719" i="4" l="1"/>
  <c r="A720" i="4" l="1"/>
  <c r="A721" i="4" l="1"/>
  <c r="A723" i="4" l="1"/>
  <c r="A724" i="4" l="1"/>
  <c r="A725" i="4" l="1"/>
  <c r="A726" i="4" l="1"/>
  <c r="A727" i="4" l="1"/>
  <c r="A728" i="4" l="1"/>
  <c r="A729" i="4" l="1"/>
  <c r="A730" i="4" l="1"/>
  <c r="A732" i="4" l="1"/>
  <c r="A733" i="4" l="1"/>
  <c r="A734" i="4" l="1"/>
  <c r="A736" i="4" l="1"/>
  <c r="A737" i="4" l="1"/>
  <c r="A738" i="4" l="1"/>
  <c r="A739" i="4" l="1"/>
  <c r="A735" i="4"/>
  <c r="A741" i="4" l="1"/>
  <c r="A742" i="4" l="1"/>
  <c r="A743" i="4" l="1"/>
  <c r="A744" i="4" l="1"/>
  <c r="A745" i="4" l="1"/>
  <c r="A746" i="4" l="1"/>
  <c r="A747" i="4" l="1"/>
  <c r="A748" i="4" l="1"/>
  <c r="A749" i="4" l="1"/>
  <c r="A750" i="4" l="1"/>
  <c r="A751" i="4" l="1"/>
  <c r="A752" i="4" l="1"/>
  <c r="A753" i="4" l="1"/>
  <c r="A754" i="4" l="1"/>
  <c r="A755" i="4" l="1"/>
  <c r="A756" i="4" l="1"/>
  <c r="A757" i="4" l="1"/>
  <c r="A759" i="4" l="1"/>
  <c r="A740" i="4"/>
  <c r="A760" i="4" l="1"/>
  <c r="A761" i="4" l="1"/>
  <c r="A762" i="4" l="1"/>
  <c r="A763" i="4" l="1"/>
  <c r="A764" i="4" l="1"/>
  <c r="A765" i="4" l="1"/>
  <c r="A766" i="4" l="1"/>
  <c r="A767" i="4" l="1"/>
  <c r="A768" i="4" l="1"/>
  <c r="A769" i="4" l="1"/>
  <c r="A770" i="4" l="1"/>
  <c r="A771" i="4" l="1"/>
  <c r="A772" i="4" l="1"/>
  <c r="A773" i="4" l="1"/>
  <c r="A774" i="4" l="1"/>
  <c r="A775" i="4" l="1"/>
  <c r="A776" i="4" l="1"/>
  <c r="A777" i="4" l="1"/>
  <c r="A778" i="4" l="1"/>
  <c r="A779" i="4" l="1"/>
  <c r="A780" i="4" l="1"/>
  <c r="A781" i="4" l="1"/>
  <c r="A782" i="4" l="1"/>
  <c r="A783" i="4" l="1"/>
  <c r="A784" i="4" l="1"/>
  <c r="A786" i="4" l="1"/>
  <c r="A758" i="4"/>
  <c r="A787" i="4" l="1"/>
  <c r="A788" i="4" l="1"/>
  <c r="A789" i="4" l="1"/>
  <c r="A790" i="4" l="1"/>
  <c r="A791" i="4" l="1"/>
  <c r="A792" i="4" l="1"/>
  <c r="A793" i="4" l="1"/>
  <c r="A794" i="4" l="1"/>
  <c r="A795" i="4" l="1"/>
  <c r="A796" i="4" l="1"/>
  <c r="A797" i="4" l="1"/>
  <c r="A799" i="4" l="1"/>
  <c r="A785" i="4"/>
  <c r="A800" i="4" l="1"/>
  <c r="A801" i="4" l="1"/>
  <c r="A802" i="4" l="1"/>
  <c r="A803" i="4" l="1"/>
  <c r="A804" i="4" l="1"/>
  <c r="A805" i="4" l="1"/>
  <c r="A806" i="4" l="1"/>
  <c r="A807" i="4" l="1"/>
  <c r="A808" i="4" l="1"/>
  <c r="A809" i="4" l="1"/>
  <c r="A810" i="4" l="1"/>
  <c r="A811" i="4" l="1"/>
  <c r="A812" i="4" l="1"/>
  <c r="A813" i="4" l="1"/>
  <c r="A814" i="4" l="1"/>
  <c r="A815" i="4" l="1"/>
  <c r="A816" i="4" l="1"/>
  <c r="A817" i="4" l="1"/>
  <c r="A818" i="4" l="1"/>
  <c r="A819" i="4" l="1"/>
  <c r="A820" i="4" l="1"/>
  <c r="A821" i="4" l="1"/>
  <c r="A822" i="4" l="1"/>
  <c r="A823" i="4" l="1"/>
  <c r="A824" i="4" l="1"/>
  <c r="A825" i="4" l="1"/>
  <c r="A826" i="4" l="1"/>
  <c r="A827" i="4" l="1"/>
  <c r="A828" i="4" l="1"/>
  <c r="A829" i="4" l="1"/>
  <c r="A830" i="4" l="1"/>
  <c r="A831" i="4" l="1"/>
  <c r="A832" i="4" l="1"/>
  <c r="A833" i="4" l="1"/>
  <c r="A834" i="4" l="1"/>
  <c r="A835" i="4" l="1"/>
  <c r="A836" i="4" l="1"/>
  <c r="A837" i="4" l="1"/>
  <c r="A838" i="4" l="1"/>
  <c r="A839" i="4" l="1"/>
  <c r="A840" i="4" l="1"/>
  <c r="A841" i="4" l="1"/>
  <c r="A842" i="4" l="1"/>
  <c r="A843" i="4" l="1"/>
  <c r="A844" i="4" l="1"/>
  <c r="A845" i="4" l="1"/>
  <c r="A846" i="4" l="1"/>
  <c r="A847" i="4" l="1"/>
  <c r="A848" i="4" l="1"/>
  <c r="A849" i="4" l="1"/>
  <c r="A850" i="4" l="1"/>
  <c r="A851" i="4" l="1"/>
  <c r="A852" i="4" l="1"/>
  <c r="A853" i="4" l="1"/>
  <c r="A854" i="4" l="1"/>
  <c r="A855" i="4" l="1"/>
  <c r="A856" i="4" l="1"/>
  <c r="A857" i="4" l="1"/>
  <c r="A858" i="4" l="1"/>
  <c r="A859" i="4" l="1"/>
  <c r="A860" i="4" l="1"/>
  <c r="A861" i="4" l="1"/>
  <c r="A862" i="4" l="1"/>
  <c r="A863" i="4" l="1"/>
  <c r="A864" i="4" l="1"/>
  <c r="A865" i="4" l="1"/>
  <c r="A866" i="4" l="1"/>
  <c r="A867" i="4" l="1"/>
  <c r="A868" i="4" l="1"/>
  <c r="A869" i="4" l="1"/>
  <c r="A870" i="4" l="1"/>
  <c r="A871" i="4" l="1"/>
  <c r="A872" i="4" l="1"/>
  <c r="A873" i="4" l="1"/>
  <c r="A874" i="4" l="1"/>
  <c r="A875" i="4" l="1"/>
  <c r="A876" i="4" l="1"/>
  <c r="A877" i="4" l="1"/>
  <c r="A878" i="4" l="1"/>
  <c r="A879" i="4" l="1"/>
  <c r="A880" i="4" l="1"/>
  <c r="A881" i="4" l="1"/>
  <c r="A882" i="4" l="1"/>
  <c r="A883" i="4" l="1"/>
  <c r="A884" i="4" l="1"/>
  <c r="A885" i="4" l="1"/>
  <c r="A886" i="4" l="1"/>
  <c r="A888" i="4" l="1"/>
  <c r="A798" i="4"/>
  <c r="A889" i="4" l="1"/>
  <c r="A890" i="4" l="1"/>
  <c r="A891" i="4" l="1"/>
  <c r="A892" i="4" l="1"/>
  <c r="A894" i="4" l="1"/>
  <c r="A895" i="4" l="1"/>
  <c r="A896" i="4" l="1"/>
  <c r="A897" i="4" l="1"/>
  <c r="A898" i="4" l="1"/>
  <c r="A899" i="4" l="1"/>
  <c r="A900" i="4" l="1"/>
  <c r="A901" i="4" l="1"/>
  <c r="A902" i="4" l="1"/>
  <c r="A904" i="4" l="1"/>
  <c r="A905" i="4" l="1"/>
  <c r="A906" i="4" l="1"/>
  <c r="A907" i="4" l="1"/>
  <c r="A908" i="4" l="1"/>
  <c r="A909" i="4" l="1"/>
  <c r="A910" i="4" l="1"/>
  <c r="A911" i="4" l="1"/>
  <c r="A912" i="4" l="1"/>
  <c r="A913" i="4" l="1"/>
  <c r="A914" i="4" l="1"/>
  <c r="A915" i="4" l="1"/>
  <c r="A916" i="4" l="1"/>
  <c r="A917" i="4" l="1"/>
  <c r="A918" i="4" l="1"/>
  <c r="A919" i="4" l="1"/>
  <c r="A920" i="4" l="1"/>
  <c r="A921" i="4" l="1"/>
  <c r="A922" i="4" l="1"/>
  <c r="A924" i="4" l="1"/>
  <c r="A926" i="4" l="1"/>
  <c r="A927" i="4" l="1"/>
  <c r="A928" i="4" l="1"/>
  <c r="A929" i="4" l="1"/>
  <c r="A930" i="4" l="1"/>
  <c r="A931" i="4" l="1"/>
  <c r="A932" i="4" l="1"/>
  <c r="A933" i="4" l="1"/>
  <c r="A934" i="4" l="1"/>
  <c r="A935" i="4" l="1"/>
  <c r="A936" i="4" l="1"/>
  <c r="A937" i="4" l="1"/>
  <c r="A938" i="4" l="1"/>
  <c r="A939" i="4" l="1"/>
  <c r="A940" i="4" l="1"/>
  <c r="A941" i="4" l="1"/>
  <c r="A942" i="4" l="1"/>
  <c r="A943" i="4" l="1"/>
  <c r="A944" i="4" l="1"/>
  <c r="A945" i="4" l="1"/>
  <c r="A946" i="4" l="1"/>
  <c r="A947" i="4" l="1"/>
  <c r="A948" i="4" l="1"/>
  <c r="A949" i="4" l="1"/>
  <c r="A950" i="4" l="1"/>
  <c r="A951" i="4" l="1"/>
  <c r="A952" i="4" l="1"/>
  <c r="A953" i="4" l="1"/>
  <c r="A954" i="4" l="1"/>
  <c r="A955" i="4" l="1"/>
  <c r="A956" i="4" l="1"/>
  <c r="A957" i="4" l="1"/>
  <c r="A958" i="4" l="1"/>
  <c r="A959" i="4" l="1"/>
  <c r="A960" i="4" l="1"/>
  <c r="A961" i="4" l="1"/>
  <c r="A962" i="4" l="1"/>
  <c r="A963" i="4" l="1"/>
  <c r="A965" i="4" l="1"/>
  <c r="A966" i="4" l="1"/>
  <c r="A967" i="4" l="1"/>
  <c r="A968" i="4" l="1"/>
  <c r="A969" i="4" l="1"/>
  <c r="A970" i="4" l="1"/>
  <c r="A971" i="4" l="1"/>
  <c r="A972" i="4" l="1"/>
  <c r="A973" i="4" l="1"/>
  <c r="A974" i="4" l="1"/>
  <c r="A975" i="4" l="1"/>
  <c r="A976" i="4" l="1"/>
  <c r="A977" i="4" l="1"/>
  <c r="A978" i="4" l="1"/>
  <c r="A979" i="4" l="1"/>
  <c r="A980" i="4" l="1"/>
  <c r="A981" i="4" l="1"/>
  <c r="A982" i="4" l="1"/>
  <c r="A983" i="4" l="1"/>
  <c r="A985" i="4" l="1"/>
  <c r="A986" i="4" l="1"/>
  <c r="A987" i="4" l="1"/>
  <c r="A988" i="4" l="1"/>
  <c r="A989" i="4" l="1"/>
  <c r="A990" i="4" l="1"/>
  <c r="A991" i="4" l="1"/>
  <c r="A992" i="4" l="1"/>
  <c r="A993" i="4" l="1"/>
  <c r="A994" i="4" l="1"/>
  <c r="A995" i="4" l="1"/>
  <c r="A996" i="4" l="1"/>
  <c r="A997" i="4" l="1"/>
  <c r="A998" i="4" l="1"/>
  <c r="A1000" i="4" l="1"/>
  <c r="A1001" i="4" l="1"/>
  <c r="A1002" i="4" l="1"/>
  <c r="A1003" i="4" l="1"/>
  <c r="A1004" i="4" l="1"/>
  <c r="A1005" i="4" l="1"/>
  <c r="A1006" i="4" l="1"/>
  <c r="A1007" i="4" l="1"/>
  <c r="A1008" i="4" l="1"/>
  <c r="A1009" i="4" l="1"/>
  <c r="A1010" i="4" l="1"/>
  <c r="A1011" i="4" l="1"/>
  <c r="A1012" i="4" l="1"/>
  <c r="A1014" i="4" l="1"/>
  <c r="A1015" i="4" l="1"/>
  <c r="A1016" i="4" l="1"/>
  <c r="A1017" i="4" l="1"/>
  <c r="A1018" i="4" l="1"/>
  <c r="A1019" i="4" l="1"/>
  <c r="A1020" i="4" l="1"/>
  <c r="A1021" i="4" l="1"/>
  <c r="A1022" i="4" l="1"/>
  <c r="A1023" i="4" l="1"/>
  <c r="A1024" i="4" l="1"/>
  <c r="A1025" i="4" l="1"/>
  <c r="A1026" i="4" l="1"/>
  <c r="A1027" i="4" l="1"/>
  <c r="A1028" i="4" l="1"/>
  <c r="A1029" i="4" l="1"/>
  <c r="A1030" i="4" l="1"/>
  <c r="A1031" i="4" l="1"/>
  <c r="A1032" i="4" l="1"/>
  <c r="A1033" i="4" l="1"/>
  <c r="A1034" i="4" l="1"/>
  <c r="A1035" i="4" l="1"/>
  <c r="A1036" i="4" l="1"/>
  <c r="A1038" i="4" l="1"/>
  <c r="A1013" i="4"/>
  <c r="A1039" i="4" l="1"/>
  <c r="A1040" i="4" l="1"/>
  <c r="A1041" i="4" l="1"/>
  <c r="A1042" i="4" l="1"/>
  <c r="A1043" i="4" l="1"/>
  <c r="A1045" i="4" l="1"/>
  <c r="A1047" i="4" l="1"/>
  <c r="A1048" i="4" l="1"/>
  <c r="A1049" i="4" l="1"/>
  <c r="A1050" i="4" l="1"/>
  <c r="A1051" i="4" l="1"/>
  <c r="A1052" i="4" l="1"/>
  <c r="A1053" i="4" l="1"/>
  <c r="A1054" i="4" l="1"/>
  <c r="A1055" i="4" l="1"/>
  <c r="A1056" i="4" l="1"/>
  <c r="A1058" i="4" l="1"/>
  <c r="A1059" i="4" l="1"/>
  <c r="A1060" i="4" l="1"/>
  <c r="A1061" i="4" l="1"/>
  <c r="A1062" i="4" l="1"/>
  <c r="A1063" i="4" l="1"/>
  <c r="A1064" i="4" l="1"/>
  <c r="A1065" i="4" l="1"/>
  <c r="A1066" i="4" l="1"/>
  <c r="A1067" i="4" l="1"/>
  <c r="A1068" i="4" l="1"/>
  <c r="A1069" i="4" l="1"/>
  <c r="A1070" i="4" l="1"/>
  <c r="A1071" i="4" l="1"/>
  <c r="A1072" i="4" l="1"/>
  <c r="A1073" i="4" l="1"/>
  <c r="A1074" i="4" l="1"/>
  <c r="A1075" i="4" l="1"/>
  <c r="A1076" i="4" l="1"/>
  <c r="A1077" i="4" l="1"/>
  <c r="A1078" i="4" l="1"/>
  <c r="A1079" i="4" l="1"/>
  <c r="A1080" i="4" l="1"/>
  <c r="A1081" i="4" l="1"/>
  <c r="A1082" i="4" l="1"/>
  <c r="A1083" i="4" l="1"/>
  <c r="A1084" i="4" l="1"/>
  <c r="A1086" i="4" l="1"/>
  <c r="A1087" i="4" l="1"/>
  <c r="A1088" i="4" l="1"/>
  <c r="A1089" i="4" l="1"/>
  <c r="A1090" i="4" l="1"/>
  <c r="A1091" i="4" l="1"/>
  <c r="A1092" i="4" l="1"/>
  <c r="A1093" i="4" l="1"/>
  <c r="A1094" i="4" l="1"/>
  <c r="A1095" i="4" l="1"/>
  <c r="A1096" i="4" l="1"/>
  <c r="A1097" i="4" l="1"/>
  <c r="A1098" i="4" l="1"/>
  <c r="A1099" i="4" l="1"/>
  <c r="A1101" i="4" l="1"/>
  <c r="A1102" i="4" l="1"/>
  <c r="A1103" i="4" l="1"/>
  <c r="A1104" i="4" l="1"/>
  <c r="A1105" i="4" l="1"/>
  <c r="A1106" i="4" l="1"/>
  <c r="A1107" i="4" l="1"/>
  <c r="A1108" i="4" l="1"/>
  <c r="A1110" i="4" l="1"/>
  <c r="A1111" i="4" l="1"/>
  <c r="A1113" i="4" l="1"/>
  <c r="A1115" i="4" l="1"/>
  <c r="A1116" i="4" l="1"/>
  <c r="A1117" i="4" l="1"/>
  <c r="A1118" i="4" l="1"/>
  <c r="A1119" i="4" l="1"/>
  <c r="A1120" i="4" l="1"/>
  <c r="A1121" i="4" l="1"/>
  <c r="A1122" i="4" l="1"/>
  <c r="A1123" i="4" l="1"/>
  <c r="A1124" i="4" l="1"/>
  <c r="A1125" i="4" l="1"/>
  <c r="A1126" i="4" l="1"/>
  <c r="A1127" i="4" l="1"/>
  <c r="A1128" i="4" l="1"/>
  <c r="A1130" i="4" l="1"/>
  <c r="A1131" i="4" l="1"/>
  <c r="A1132" i="4" l="1"/>
  <c r="A1133" i="4" l="1"/>
  <c r="A1134" i="4" l="1"/>
  <c r="A1135" i="4" l="1"/>
  <c r="A1136" i="4" l="1"/>
  <c r="A1137" i="4" l="1"/>
  <c r="A1138" i="4" l="1"/>
  <c r="A1139" i="4" l="1"/>
  <c r="A1140" i="4" l="1"/>
  <c r="A1141" i="4" l="1"/>
  <c r="A1142" i="4" l="1"/>
  <c r="A1143" i="4" l="1"/>
  <c r="A1144" i="4" l="1"/>
  <c r="A1145" i="4" l="1"/>
  <c r="A1146" i="4" l="1"/>
  <c r="A1147" i="4" l="1"/>
  <c r="A1148" i="4" l="1"/>
  <c r="A1149" i="4" l="1"/>
  <c r="A1150" i="4" l="1"/>
  <c r="A1151" i="4" l="1"/>
  <c r="A1152" i="4" l="1"/>
  <c r="A1153" i="4" l="1"/>
  <c r="A1154" i="4" l="1"/>
  <c r="A1155" i="4" l="1"/>
  <c r="A1156" i="4" l="1"/>
  <c r="A1157" i="4" l="1"/>
  <c r="A1158" i="4" l="1"/>
  <c r="A1159" i="4" l="1"/>
  <c r="A1160" i="4" l="1"/>
  <c r="A1161" i="4" l="1"/>
  <c r="A1162" i="4" l="1"/>
  <c r="A1163" i="4" l="1"/>
  <c r="A1164" i="4" l="1"/>
  <c r="A1165" i="4" l="1"/>
  <c r="A1166" i="4" l="1"/>
  <c r="A1167" i="4" l="1"/>
  <c r="A1168" i="4" l="1"/>
  <c r="A1169" i="4" l="1"/>
  <c r="A1171" i="4" l="1"/>
  <c r="A1172" i="4" l="1"/>
  <c r="A1173" i="4" l="1"/>
  <c r="A1174" i="4" l="1"/>
  <c r="A1175" i="4" l="1"/>
  <c r="A1177" i="4" l="1"/>
  <c r="A1178" i="4" l="1"/>
  <c r="A1179" i="4" l="1"/>
  <c r="A1180" i="4" l="1"/>
  <c r="A1181" i="4" l="1"/>
  <c r="A1182" i="4" l="1"/>
  <c r="A1183" i="4" l="1"/>
  <c r="A1184" i="4" l="1"/>
  <c r="A1185" i="4" l="1"/>
  <c r="A1186" i="4" l="1"/>
  <c r="A1187" i="4" l="1"/>
  <c r="A1188" i="4" l="1"/>
  <c r="A1189" i="4" l="1"/>
  <c r="A1190" i="4" l="1"/>
  <c r="A1191" i="4" l="1"/>
  <c r="A1192" i="4" l="1"/>
  <c r="A1194" i="4" l="1"/>
  <c r="A1195" i="4" l="1"/>
  <c r="A1196" i="4" l="1"/>
  <c r="A1197" i="4" l="1"/>
  <c r="A1198" i="4" l="1"/>
  <c r="A1199" i="4" l="1"/>
  <c r="A1200" i="4" l="1"/>
  <c r="A1201" i="4" l="1"/>
  <c r="A1202" i="4" l="1"/>
  <c r="A1203" i="4" l="1"/>
  <c r="A1204" i="4" l="1"/>
  <c r="A1205" i="4" l="1"/>
  <c r="A1206" i="4" l="1"/>
  <c r="A1207" i="4" l="1"/>
  <c r="A1208" i="4" l="1"/>
  <c r="A1209" i="4" l="1"/>
  <c r="A1210" i="4" l="1"/>
  <c r="A1211" i="4" l="1"/>
  <c r="A1213" i="4" l="1"/>
  <c r="A1214" i="4" l="1"/>
  <c r="A1215" i="4" l="1"/>
  <c r="A1216" i="4" l="1"/>
  <c r="A1217" i="4" l="1"/>
  <c r="A1218" i="4" l="1"/>
  <c r="A1219" i="4" l="1"/>
  <c r="A1220" i="4" l="1"/>
  <c r="A1221" i="4" l="1"/>
  <c r="A1222" i="4" l="1"/>
  <c r="A1223" i="4" l="1"/>
  <c r="A1225" i="4" l="1"/>
  <c r="A1226" i="4" l="1"/>
  <c r="A1227" i="4" l="1"/>
  <c r="A1228" i="4" l="1"/>
  <c r="A1229" i="4" l="1"/>
  <c r="A1230" i="4" l="1"/>
  <c r="A1231" i="4" l="1"/>
  <c r="A1232" i="4" l="1"/>
  <c r="A1233" i="4" l="1"/>
  <c r="A1234" i="4" l="1"/>
  <c r="A1235" i="4" l="1"/>
  <c r="A1236" i="4" l="1"/>
  <c r="A1237" i="4" l="1"/>
  <c r="A1238" i="4" l="1"/>
  <c r="A1239" i="4" l="1"/>
  <c r="A1240" i="4" l="1"/>
  <c r="A1242" i="4" l="1"/>
  <c r="A1244" i="4" l="1"/>
  <c r="A1245" i="4" l="1"/>
  <c r="A1246" i="4" l="1"/>
  <c r="A1247" i="4" l="1"/>
  <c r="A1248" i="4" l="1"/>
  <c r="A1249" i="4" l="1"/>
  <c r="A1250" i="4" l="1"/>
  <c r="A1251" i="4" l="1"/>
  <c r="A1252" i="4" l="1"/>
  <c r="A1253" i="4" l="1"/>
  <c r="A1254" i="4" l="1"/>
  <c r="A1255"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Olga Egorova</author>
  </authors>
  <commentList>
    <comment ref="M71" authorId="0" shapeId="0" xr:uid="{1D99CDDF-D270-4317-8123-34A3A4C31E32}">
      <text>
        <r>
          <rPr>
            <b/>
            <sz val="9"/>
            <color indexed="81"/>
            <rFont val="Tahoma"/>
            <family val="2"/>
            <charset val="204"/>
          </rPr>
          <t>Olga Egorova:</t>
        </r>
        <r>
          <rPr>
            <sz val="9"/>
            <color indexed="81"/>
            <rFont val="Tahoma"/>
            <family val="2"/>
            <charset val="204"/>
          </rPr>
          <t xml:space="preserve">
Мощность 13-20 смен в 2026 году - 36 человек/смену</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M421" authorId="0" shapeId="0" xr:uid="{B889711E-A901-46FD-AA96-C44B5463E571}">
      <text>
        <r>
          <rPr>
            <b/>
            <sz val="9"/>
            <color indexed="81"/>
            <rFont val="Tahoma"/>
            <family val="2"/>
            <charset val="204"/>
          </rPr>
          <t>User:</t>
        </r>
        <r>
          <rPr>
            <sz val="9"/>
            <color indexed="81"/>
            <rFont val="Tahoma"/>
            <family val="2"/>
            <charset val="204"/>
          </rPr>
          <t xml:space="preserve">
Отряд «Свезар» на базе МАОУ СОШ №28 (ул. Луганская,1) – 30 чел.
Отряд «Фристайл» на базе МАОУ Гимназия №94 (ул.Бажова,139) -26 чел</t>
        </r>
      </text>
    </comment>
    <comment ref="M599" authorId="0" shapeId="0" xr:uid="{F7342261-8472-4A06-BB9C-5EC64281603E}">
      <text>
        <r>
          <rPr>
            <b/>
            <sz val="9"/>
            <color indexed="81"/>
            <rFont val="Tahoma"/>
            <family val="2"/>
            <charset val="204"/>
          </rPr>
          <t>ЕОЕ:</t>
        </r>
        <r>
          <rPr>
            <sz val="9"/>
            <color indexed="81"/>
            <rFont val="Tahoma"/>
            <family val="2"/>
            <charset val="204"/>
          </rPr>
          <t xml:space="preserve">
ул. Ленина, 7 — 250;
ул. Кутузова, 23 — 250;
ул. Гоголя, 44 — 30.</t>
        </r>
      </text>
    </comment>
  </commentList>
</comments>
</file>

<file path=xl/sharedStrings.xml><?xml version="1.0" encoding="utf-8"?>
<sst xmlns="http://schemas.openxmlformats.org/spreadsheetml/2006/main" count="25187" uniqueCount="14114">
  <si>
    <t>Организации отдыха детей и их оздоровления сезонного или круглогодичного действия (загородные лагеря отдыха и оздоровления детей, детские оздоровительные центры, базы и комплексы, детские оздоровительно-образовательные центры)</t>
  </si>
  <si>
    <t>Номер строки</t>
  </si>
  <si>
    <t>Полное и сокращенное наименование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</si>
  <si>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</si>
  <si>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</si>
  <si>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</si>
  <si>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Официальный сайт организации отдыха детей и их оздоровления в информационно-телекоммуникационной сети "Интернет", ссылка</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</si>
  <si>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</si>
  <si>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</si>
  <si>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Информация о наличии санитарно-эпидемиологического заключения, включая дату и номер заключения</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</si>
  <si>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</si>
  <si>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</si>
  <si>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 инвалидов и детей с ограниченными возможностями здоровья</t>
  </si>
  <si>
    <t>Сведения о наличии программы воспитательной работы и календарного плана воспитательной работы, ссылка</t>
  </si>
  <si>
    <t>Режим работы организации отдыха детей и их оздоровления</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</si>
  <si>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</si>
  <si>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</si>
  <si>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</si>
  <si>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</si>
  <si>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</si>
  <si>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https://ekaterinburg-tr.gazprom.ru</t>
  </si>
  <si>
    <t>Загородная организация отдыха детей и их оздоровления</t>
  </si>
  <si>
    <t>Сезонный</t>
  </si>
  <si>
    <t>Нет</t>
  </si>
  <si>
    <t>Пащенко Александр Вадимович</t>
  </si>
  <si>
    <t>https://долволна.екатеринбург.рф/</t>
  </si>
  <si>
    <t>6,5 - 18 лет</t>
  </si>
  <si>
    <t>http://долбуревестник.екатеринбург.рф</t>
  </si>
  <si>
    <t>https://dol-chayka.nasmene.ru/</t>
  </si>
  <si>
    <t>https://dol-chayka.nasmene.ru/lager/org-recreation/documents</t>
  </si>
  <si>
    <t>https://долзаря.екатеринбург.рф/</t>
  </si>
  <si>
    <t>6,5 - 17 лет</t>
  </si>
  <si>
    <t>https://kosmos-dol.ru/</t>
  </si>
  <si>
    <t>https://lagerunost.ru/</t>
  </si>
  <si>
    <t>Круглогодичный</t>
  </si>
  <si>
    <t>https://lagerkam.ru/</t>
  </si>
  <si>
    <t>Программа 2025 года размещена -   https://vk.com/zumrud.deti ; Программа  и план воспитательной работы на 2026 год будут размещена https://vk.com/zumrud.deti после защиты и утверждения</t>
  </si>
  <si>
    <t>Ермохина Елена Алексеевна</t>
  </si>
  <si>
    <t>https://краснаягвоздика.екатеринбург.рф/</t>
  </si>
  <si>
    <t>Отсутствует</t>
  </si>
  <si>
    <t>Худякова Ольга Викторовна</t>
  </si>
  <si>
    <t>https://бригантина.екатеринбург.рф</t>
  </si>
  <si>
    <t>https://comfort-sr.ru/camp/</t>
  </si>
  <si>
    <t>Козырев Кирилл Анатольевич</t>
  </si>
  <si>
    <t>Муниципальное автономное учреждение</t>
  </si>
  <si>
    <t>В разработке</t>
  </si>
  <si>
    <t>https://долспутник.екатеринбург.рф</t>
  </si>
  <si>
    <t>и.о. директора Юрьева Ксения Александровна</t>
  </si>
  <si>
    <t>https://rassvet-dol.ru/</t>
  </si>
  <si>
    <t>сезонный</t>
  </si>
  <si>
    <t>6,6 - 17 лет</t>
  </si>
  <si>
    <t>https://alapsputnik.nasmene.ru/</t>
  </si>
  <si>
    <t>https://mcfakel.nasmene.ru/</t>
  </si>
  <si>
    <t>Гапонова Екатерина Валерьевна</t>
  </si>
  <si>
    <t>https://tavda-rodnichok.profiedu.ru/</t>
  </si>
  <si>
    <t>http://irbitsalut.ru</t>
  </si>
  <si>
    <t>https://chayka-kruf.nasmene.ru/</t>
  </si>
  <si>
    <t>http://fokgagarin.ru/</t>
  </si>
  <si>
    <t>6,5- 18 лет</t>
  </si>
  <si>
    <t>№Л041-01021-66/03730842 от 12.11.2025</t>
  </si>
  <si>
    <t>Акционерное общество</t>
  </si>
  <si>
    <t>6,5 - 16 лет</t>
  </si>
  <si>
    <t>http://medgorka.ru</t>
  </si>
  <si>
    <t>Публичное акционерное общество</t>
  </si>
  <si>
    <t>Куличенко Светлана Владимировна</t>
  </si>
  <si>
    <t>6,5-15 лет</t>
  </si>
  <si>
    <t>https://ducvs.uralschool.ru/?section_id=40</t>
  </si>
  <si>
    <t>Предписаний нет.</t>
  </si>
  <si>
    <t>6,5 - 15 лет</t>
  </si>
  <si>
    <t>Курносенко Александр Владимирович</t>
  </si>
  <si>
    <t>7 - 17 лет</t>
  </si>
  <si>
    <t>Киряева Ольга Ивановна</t>
  </si>
  <si>
    <t>Пинягина Анастасия Романовна</t>
  </si>
  <si>
    <t>Новоселов Андрей Владиславович</t>
  </si>
  <si>
    <t>Понятовская Валентина Владимировна</t>
  </si>
  <si>
    <t>https://cvr-nu.ru/</t>
  </si>
  <si>
    <t>тематическая смена-2342,85; учебные сборы -2676,00; лето -2285,71; тематическая смена-2700.</t>
  </si>
  <si>
    <t>По результатам проверок: несоблюдение требований по осенней дератизации территории ЗДОЛ "Самоцветы"(Предписание №66-09-12/16-6589-2023)-выполнено в полном объеме;несоблюдение требований СанПин к помещениям медицинского блока: - оборудовать умывальники процедурного кабинета бесконтактными смесителями;
- коммуникации систем водоснабжения и водоотведения закрыть коробами.
(Предписание №66-09-12/16-7914-2023)-выполнено в полном объеме.</t>
  </si>
  <si>
    <t>http://Восход-детям.рф</t>
  </si>
  <si>
    <t>http://www.solnceleto.ru</t>
  </si>
  <si>
    <t>Пшеничникова Надежда Николаевна</t>
  </si>
  <si>
    <t>Шельпякова Татьяна Александровна</t>
  </si>
  <si>
    <t>http://лагерьдубинина.рф</t>
  </si>
  <si>
    <t>Тарасов Евгений Анатольевич</t>
  </si>
  <si>
    <t>№ 20163 
от 21.11.2019</t>
  </si>
  <si>
    <t>https://chaika-srv.profiedu.ru</t>
  </si>
  <si>
    <t>https://www.zarya96.ru</t>
  </si>
  <si>
    <t>Предписаний контролирующих и надзорных органов нет</t>
  </si>
  <si>
    <t>№ ФС-66-01-002010 от 02.04.2018</t>
  </si>
  <si>
    <t>1.Управление Роспотребнадзора по Свердловской области - предписаний не выписано;2. Управление Федеральной службы государственной регистрации, кадастра и картографии по Свердловской области - предписаний не выписано; 3. Главное управление Российской Федерации по делам Гражданской обороны, чрезвычайным ситуациям и ликвидации последствий стихийных бедствий по Свердловской области - предписаний не выписано;</t>
  </si>
  <si>
    <t>https://iskorka.nasmene.ru</t>
  </si>
  <si>
    <t>Дергачев Александр Игоревич</t>
  </si>
  <si>
    <t>http://www.zarnica.pro</t>
  </si>
  <si>
    <t>http://юностьурала.рф</t>
  </si>
  <si>
    <t>Плетнева Лариса Николаевна</t>
  </si>
  <si>
    <t>6,5 - 14 лет</t>
  </si>
  <si>
    <t>Фонд</t>
  </si>
  <si>
    <t>http://zsfond.ru</t>
  </si>
  <si>
    <t>7-17 лет</t>
  </si>
  <si>
    <t>Организации отдыха детей и их оздоровления сезонного или круглогодичного действия, организованные на базе санаториев и санаториев-профилакториев</t>
  </si>
  <si>
    <t>https://pavlik-morozov.nasmene.ru/</t>
  </si>
  <si>
    <t>№66.01.37.000.М.004255.05.25 от 30.05.2025</t>
  </si>
  <si>
    <t>Строкина Ирина Валентиновна</t>
  </si>
  <si>
    <t>7 - 15 лет</t>
  </si>
  <si>
    <t>-</t>
  </si>
  <si>
    <t>№66.01.37.000.М.003182.04.25 от 03.04.2025</t>
  </si>
  <si>
    <t>Шорохова Наталья Николаевна</t>
  </si>
  <si>
    <t>https://санаторий-курьи.рф/</t>
  </si>
  <si>
    <t>Трокова Тамара Игоревна</t>
  </si>
  <si>
    <t>https://kurortsamocvet.ru/about/</t>
  </si>
  <si>
    <t>www.three-caves.ru</t>
  </si>
  <si>
    <t>6 - 16 лет</t>
  </si>
  <si>
    <t>№66.01.37.000.М.004254.05.25 от 30.05.2025</t>
  </si>
  <si>
    <t>Отсутствует. Образовательная деятельность осуществляется в соответствии с договором с МБОУ "СОШ № 32" г.Каменска - Уральского</t>
  </si>
  <si>
    <t>Объект доступен полностью избирательно</t>
  </si>
  <si>
    <t>Боровских Валентин Александрович</t>
  </si>
  <si>
    <t>http://biruza.info</t>
  </si>
  <si>
    <t>Имеется</t>
  </si>
  <si>
    <t>№66.01.37.000.М.001779.07.21 от 07.07.2021</t>
  </si>
  <si>
    <t>Отсутствуют</t>
  </si>
  <si>
    <t>Логунова Наталья Владимировна</t>
  </si>
  <si>
    <t>http://бор-нт.рф</t>
  </si>
  <si>
    <t>08.06.2026-28.06.2026, 06.07.2026-26.07.2026, 03.08.2026-23.08.2026</t>
  </si>
  <si>
    <t>№ ЛО-66-01-006532 от 11.06.2020</t>
  </si>
  <si>
    <t>Общество с ограниченной ответственностью</t>
  </si>
  <si>
    <t>Красновская Елена Михайловна</t>
  </si>
  <si>
    <t>kluchiki-nt.ru</t>
  </si>
  <si>
    <t>Хмелева Ольга Григорьевна</t>
  </si>
  <si>
    <t>Обеспечено</t>
  </si>
  <si>
    <t>Федоркова Ксения Викторовна</t>
  </si>
  <si>
    <t>www.solnceleto.ru</t>
  </si>
  <si>
    <t>№ 19981 от 29.03.2019</t>
  </si>
  <si>
    <t>Агафонов Анатолий Алексеевич</t>
  </si>
  <si>
    <t>www.sokolkamen.ru</t>
  </si>
  <si>
    <t>05.02.2026-14.02.2026, 15.02.2026-24.02.2026, 25.02.2026-06.03.2026, 07.03.2026-16.03.2026, 21.03.2026-27.03.2026, 28.03.2026-06.04.2026, 08.04.2026-17.04.2026, 18.04.2026-27.04.2026, 28.04.2026-07.05.2026, 08.05.2026-17.05.2026, 18.05.2026-27.05.2026, 01.06.2026-21.06.2026, 23.06.2026-13.07.2026, 15.07.2026-04.08.2026, 06.08.2026-26.08.2026, 14.09.2026-23.09.2026, 24.09.2026-03.10.2026, 05.10.2026-14.10.2026, 15.10.2026-24.10.2026, 26.10.2026-08.11.2026</t>
  </si>
  <si>
    <t>6,5-17</t>
  </si>
  <si>
    <t>Наличие пандусов, полос с сигнальной окраской на лестничных ступенях, условий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t>
  </si>
  <si>
    <t>Харитонова Маргарита Валерьевна</t>
  </si>
  <si>
    <t>Открытое акционерное общество</t>
  </si>
  <si>
    <t>Орехова Елена Анатольевна</t>
  </si>
  <si>
    <t>www.Sptalitsa.ru</t>
  </si>
  <si>
    <t>Непубличное акционерное общество</t>
  </si>
  <si>
    <t>http://skazka-dinur.ru/</t>
  </si>
  <si>
    <t>№66.01.37.000.М.004308.06.25 от 05.06.2025</t>
  </si>
  <si>
    <t>Ашихмин Дмитрий Геннадьевич</t>
  </si>
  <si>
    <t>www. kluchi66.ru</t>
  </si>
  <si>
    <t>7 - 14 лет</t>
  </si>
  <si>
    <t>Овсянникова Ольга Александровна</t>
  </si>
  <si>
    <t>http://www.med.uvz.ru</t>
  </si>
  <si>
    <t>7-12 лет</t>
  </si>
  <si>
    <t>Мубаракзянова Анастасия Геннадьевна</t>
  </si>
  <si>
    <t>Лагерь с дневным пребыванием детей</t>
  </si>
  <si>
    <t>№ Л035-01277-66/00194524 от 24.06.2016</t>
  </si>
  <si>
    <t>Чернцова Елена Вячеславовна</t>
  </si>
  <si>
    <t>https://asport-1.edusite.ru/</t>
  </si>
  <si>
    <t>№ Л035-01277-66/00196433 от 26.12.2011</t>
  </si>
  <si>
    <t>Ермакова Лариса Викторовна,</t>
  </si>
  <si>
    <t>http://2apk.uralschool.ru</t>
  </si>
  <si>
    <t>№ ЛО35-01277-66/00195590 от 19.04.2013</t>
  </si>
  <si>
    <t>Карагодина Юлия Дмитриевна</t>
  </si>
  <si>
    <t>http://4shcola.ru</t>
  </si>
  <si>
    <t>№ Л035-01277-66/00195634 от 22.04.2013</t>
  </si>
  <si>
    <t>Немытова Юлия Сергеевна</t>
  </si>
  <si>
    <t>https://school5-al.edusite.ru</t>
  </si>
  <si>
    <t>№ Л035-01277-66/00195637 от 15.05.2013 .</t>
  </si>
  <si>
    <t>Созонова Ольга Юрьевна</t>
  </si>
  <si>
    <t>http://8shkola.eduseite.ru</t>
  </si>
  <si>
    <t>№ Л035-01277-66/00194307 от 17.01.2017</t>
  </si>
  <si>
    <t>Стрижак Мария Владимировна</t>
  </si>
  <si>
    <t>http://school10edusite.ru</t>
  </si>
  <si>
    <t>№ Л035-01277-66/00195053 от 20.07.2016</t>
  </si>
  <si>
    <t>Головина Людмила Анатольевна</t>
  </si>
  <si>
    <t>http://www.school12al.ru</t>
  </si>
  <si>
    <t>http://school15a2007.edusite.ru/</t>
  </si>
  <si>
    <t>01.06.2026-25.06.2026</t>
  </si>
  <si>
    <t>№ Л035-01277-66/00195089 от 09.08.2016</t>
  </si>
  <si>
    <t>Морозова Ольга Вячеславовна</t>
  </si>
  <si>
    <t>https://17apk-asb.uralschool.ru/</t>
  </si>
  <si>
    <t>№ Л035-01277-66/00195534 от 22.05.2013</t>
  </si>
  <si>
    <t>Торопова Ольга Евгеньевна</t>
  </si>
  <si>
    <t>http://z18shkolaalapaevsk.edusite.ru</t>
  </si>
  <si>
    <t>№ Л035-01277-66/00195538 от 05.06.2013</t>
  </si>
  <si>
    <t>Мальцева Елена Алексеевна</t>
  </si>
  <si>
    <t>№ Л035-01277-66/00195649 от 22.05.2013</t>
  </si>
  <si>
    <t>https://alapaevskddt.edusite.ru</t>
  </si>
  <si>
    <t>№ Л035-01277-66/00194653 от 05.12.2016</t>
  </si>
  <si>
    <t>http://vssoh2.ekb.eduru.ru</t>
  </si>
  <si>
    <t>http://vssoh2.ekb.eduru.ru/filial</t>
  </si>
  <si>
    <t>Лебедева Полина Сергеевна</t>
  </si>
  <si>
    <t>http://вссош3.рф/</t>
  </si>
  <si>
    <t>Проверки не проводились</t>
  </si>
  <si>
    <t>Замятина Татьяна Евгеньевна</t>
  </si>
  <si>
    <t>Баталова Анастасия Сергеевна</t>
  </si>
  <si>
    <t>https://aram.uralschool.ru/</t>
  </si>
  <si>
    <t>https://newyaschool.edusite.ru/p383aa1.html</t>
  </si>
  <si>
    <t>https://deevo.uralschool.ru/?section_id=114</t>
  </si>
  <si>
    <t>https://zarya.uralschool.ru</t>
  </si>
  <si>
    <t>https://kirovskoe.uralschool.ru/</t>
  </si>
  <si>
    <t>https://koptelovo.uralschool.ru</t>
  </si>
  <si>
    <t>http://kostino.3dn.ru/news/letnjaja_ozdorovitelnaja_kampanija/1-0-11</t>
  </si>
  <si>
    <t>Путилова Анна Семеновна</t>
  </si>
  <si>
    <t>newyaschool.edusite.ru</t>
  </si>
  <si>
    <t>https://ostanino.uralschool.ru/</t>
  </si>
  <si>
    <t>http://samocvet-school.ru/lager-s-dnevnym-prebyvaniem/</t>
  </si>
  <si>
    <t>https://yalunino.uralschool.ru/</t>
  </si>
  <si>
    <t>Пинигина
 Оксана Насибуловна</t>
  </si>
  <si>
    <t>https://armou1.aramilgo.ru/</t>
  </si>
  <si>
    <t>https://school3.aramilgo.ru/</t>
  </si>
  <si>
    <t>Анкудинова Наталья Владимировна</t>
  </si>
  <si>
    <t>https://www.ou4.ru/</t>
  </si>
  <si>
    <t>Деева 
Ольга Александровна</t>
  </si>
  <si>
    <t>https://nomerodin.ucoz.ru/</t>
  </si>
  <si>
    <t>№66.01.37.000.М.005328.12.25 от 10.12.2025</t>
  </si>
  <si>
    <t>№ 18370 от 15.03.2016</t>
  </si>
  <si>
    <t>Смирнов Павел Алексеевич</t>
  </si>
  <si>
    <t>№ 14907 от 26.12.2011</t>
  </si>
  <si>
    <t>Минасян 
 Анна 
Юрьевна</t>
  </si>
  <si>
    <t>https://art3.uralschool.ru/</t>
  </si>
  <si>
    <t>№ 17438 от 27.08.2013</t>
  </si>
  <si>
    <t>Пономарева Алена Владимировна</t>
  </si>
  <si>
    <t>https://4art.uralschool.ru/</t>
  </si>
  <si>
    <t>Кожевина 
Алёна 
Викторовна</t>
  </si>
  <si>
    <t>https://5art.uralschool.ru/</t>
  </si>
  <si>
    <t>Широкова Светлана Валентиновна</t>
  </si>
  <si>
    <t>https://6art.uralschool.ru/</t>
  </si>
  <si>
    <t>№ 18498 от 12.04.2016</t>
  </si>
  <si>
    <t>Иовлева 
Галина
 Викторовна</t>
  </si>
  <si>
    <t>https://artskola7.uralschool.ru/</t>
  </si>
  <si>
    <t>№ 18378 от 16.03.2016</t>
  </si>
  <si>
    <t>Тимиршина Валентина Анатольевна</t>
  </si>
  <si>
    <t>https://8art.uralschool.ru/</t>
  </si>
  <si>
    <t>№66.01.37.000.М.005090.10.25 от 24.10.2025</t>
  </si>
  <si>
    <t>№ 17856 от 10.09.2015</t>
  </si>
  <si>
    <t>Хмельницкая Наталья Геннадьевна</t>
  </si>
  <si>
    <t>https://bulanash9.uralschool.ru</t>
  </si>
  <si>
    <t>№ 17813 от 20.08.2015</t>
  </si>
  <si>
    <t>Кузьмина
 Ольга
 Самуиловна</t>
  </si>
  <si>
    <t>https://10art.uralschool.ru/</t>
  </si>
  <si>
    <t>№ 17425 от 21.08.2013</t>
  </si>
  <si>
    <t>Курманова
 Юлия 
Сафиуловна</t>
  </si>
  <si>
    <t>http://school12art.ucoz.ru/</t>
  </si>
  <si>
    <t>6,5-17 лет</t>
  </si>
  <si>
    <t>№66.01.37.000.М.004903.09.25 от 15.09.2025</t>
  </si>
  <si>
    <t>Проверки не проводились.</t>
  </si>
  <si>
    <t>№ 18357 от 11.03.2016</t>
  </si>
  <si>
    <t>Пепелева 
Елена
 Евгеньевна</t>
  </si>
  <si>
    <t>https://14art.uralschool.ru/</t>
  </si>
  <si>
    <t>№ 18542 от 06.05.2016</t>
  </si>
  <si>
    <t>Фаткиева Дарья Евгеньевна</t>
  </si>
  <si>
    <t>https://ou16.ru/</t>
  </si>
  <si>
    <t>№ 18735 от 01.06.2016</t>
  </si>
  <si>
    <t>Налимова Маргарита Валерьевна</t>
  </si>
  <si>
    <t>http://17art.uralschool.ru/</t>
  </si>
  <si>
    <t>№ 18349 от 11.03.2016</t>
  </si>
  <si>
    <t>Коновалова
 Мария 
Олеговна</t>
  </si>
  <si>
    <t>https://mshkola18.edusite.ru/p1aa1.html</t>
  </si>
  <si>
    <t>№ 15386 от 30.12.2011</t>
  </si>
  <si>
    <t>Антонова
 Марина Николаевна</t>
  </si>
  <si>
    <t>№ 18316 от 02.03.2016</t>
  </si>
  <si>
    <t>Зухович
 Надежда Романовна</t>
  </si>
  <si>
    <t>https://licey21art.uralschool.ru/</t>
  </si>
  <si>
    <t>6,5-18 лет</t>
  </si>
  <si>
    <t>№ 20473 от 26.12.2020</t>
  </si>
  <si>
    <t>Свалова
 Надежда Александровна</t>
  </si>
  <si>
    <t>https://dhsh24.uralschool.ru/</t>
  </si>
  <si>
    <t>№ 17341 от 20.07.2013</t>
  </si>
  <si>
    <t>Гусева
 Татьяна Владимировна</t>
  </si>
  <si>
    <t>https://sport25art.uralschool.ru/</t>
  </si>
  <si>
    <t>№ 18036 от 30.11.2015</t>
  </si>
  <si>
    <t>Мурзина
Елена Юрьевна</t>
  </si>
  <si>
    <t>https://56art.uralschool.ru/</t>
  </si>
  <si>
    <t>№ 18689 от 17.05.2016</t>
  </si>
  <si>
    <t>Самочернова И.Ю.</t>
  </si>
  <si>
    <t>Юнусова
Татьяна Геннадьевна</t>
  </si>
  <si>
    <t>https://xn--h1albd6a.xn--p1ai/</t>
  </si>
  <si>
    <t>№ 17416 от 19.08.2013</t>
  </si>
  <si>
    <t>Иванова Екатерина Сергеевна</t>
  </si>
  <si>
    <t>6602008223</t>
  </si>
  <si>
    <t>https://favorit.uralschool.ru/</t>
  </si>
  <si>
    <t>№ 15384 от 30.12.2011</t>
  </si>
  <si>
    <t>Рухлова Анастасия Олеговна</t>
  </si>
  <si>
    <t>https://asosh-1.eduface.ru/</t>
  </si>
  <si>
    <t>№ 16723 от 24.10.2012</t>
  </si>
  <si>
    <t>Кожева Наталья Николаевна</t>
  </si>
  <si>
    <t>27.05.2026-22.06.2026</t>
  </si>
  <si>
    <t>№ 18450 от 28.03.2016</t>
  </si>
  <si>
    <t>Саярова Гульяна Исканьдаровна</t>
  </si>
  <si>
    <t>http://azigul.uralschool.ru/</t>
  </si>
  <si>
    <t>№ 14367 от 03.08.2018</t>
  </si>
  <si>
    <t>Иванова Валерия Евгеньевна</t>
  </si>
  <si>
    <t>Каюмов Дамир Гаптулянович</t>
  </si>
  <si>
    <t>http://azigul.uralschool.ru</t>
  </si>
  <si>
    <t>Чубарова 
Любовь
 Сергеевна</t>
  </si>
  <si>
    <t>http://www.liceyarti.ru/</t>
  </si>
  <si>
    <t>27.05.2026-20.06.2026</t>
  </si>
  <si>
    <t>№ 18651 от 06.05.2016</t>
  </si>
  <si>
    <t>Уткина Мария Александровна</t>
  </si>
  <si>
    <t>Сундукова 
Татьяна 
Сергеевна</t>
  </si>
  <si>
    <t>http://dush-arti.ucoz.ru/</t>
  </si>
  <si>
    <t>01.06.2026-26.06.2026</t>
  </si>
  <si>
    <t>№ 19909 от 24.01.2019</t>
  </si>
  <si>
    <t>Серебренникова Юлия Сергеевна</t>
  </si>
  <si>
    <t>https://baraba.uralschool.ru/</t>
  </si>
  <si>
    <t>28.05.2026-26.06.2026</t>
  </si>
  <si>
    <t>№ 19716 от 07.05.2018</t>
  </si>
  <si>
    <t>Исупова Алена Владимировна</t>
  </si>
  <si>
    <t>http://kurki.uralschool.ru/</t>
  </si>
  <si>
    <t>27.05.2026-19.06.2026</t>
  </si>
  <si>
    <t>№ 19708 от 28.04.2018</t>
  </si>
  <si>
    <t>Скрипова Анжелика Анатольевна</t>
  </si>
  <si>
    <t>http://carzi.uralschool.ru/</t>
  </si>
  <si>
    <t>№ 19681 от 09.04.2018</t>
  </si>
  <si>
    <t>Давлетбаева Татьяна Николаевна</t>
  </si>
  <si>
    <t>http://malotavr.uralschool.ru/</t>
  </si>
  <si>
    <t>27.05.2026-25.06.2026</t>
  </si>
  <si>
    <t>№ 19728 от 24.05.2018</t>
  </si>
  <si>
    <t>Лысова Ирина Валерьевна</t>
  </si>
  <si>
    <t>http://manchazh.uralschool.ru/</t>
  </si>
  <si>
    <t>№ 14362 от 27.07.2011</t>
  </si>
  <si>
    <t>Попова Раисья Михайловна</t>
  </si>
  <si>
    <t>http://potashka.ucoz.com/</t>
  </si>
  <si>
    <t>№ 19719 от 15.05.2018</t>
  </si>
  <si>
    <t>Муллашева
Елена Ивановна</t>
  </si>
  <si>
    <t>Филимонова Любовь Николаевна</t>
  </si>
  <si>
    <t>№ 19662 от 27.03.2018</t>
  </si>
  <si>
    <t>Гордеева
 Наталья 
Сергеевна</t>
  </si>
  <si>
    <t>https://sazhino.uralschool.ru/</t>
  </si>
  <si>
    <t>№ 14440 от 27.07.2011</t>
  </si>
  <si>
    <t>Оболенская Наталья Валерьевна</t>
  </si>
  <si>
    <t>https://sverdlov-arti.uralschool.ru/</t>
  </si>
  <si>
    <t>№ 19738 от 20.06.2018</t>
  </si>
  <si>
    <t>Воробьева Надежда Владимировна</t>
  </si>
  <si>
    <t>http://староартинская-школа.арти-обр.рф/</t>
  </si>
  <si>
    <t>№ 17923 от 19.10.2015</t>
  </si>
  <si>
    <t>Джобирова Татьяна Рашитовна</t>
  </si>
  <si>
    <t>http://suhanovka.ru/</t>
  </si>
  <si>
    <t>№ 19700 от 20.04.2018</t>
  </si>
  <si>
    <t>Жукова Елена Михайловна</t>
  </si>
  <si>
    <t>http://цдо.арти-обр.рф./</t>
  </si>
  <si>
    <t>01.06.2026-27.06.2026</t>
  </si>
  <si>
    <t>№ 17919 от 16.10.2015</t>
  </si>
  <si>
    <t>Муниципальное бюджетное учреждение</t>
  </si>
  <si>
    <t>Чуняева Елена Владимировна</t>
  </si>
  <si>
    <t>http://school1-asb.ucoz.ru</t>
  </si>
  <si>
    <t>отсутствует</t>
  </si>
  <si>
    <t>№ 16030 от 17.05.2012</t>
  </si>
  <si>
    <t>Конашкова Наталья Валерьевна</t>
  </si>
  <si>
    <t>Пьянкова Анна Вадимовна</t>
  </si>
  <si>
    <t>http://scool2asb.ru/</t>
  </si>
  <si>
    <t>№ 16031 от 17.05.2012</t>
  </si>
  <si>
    <t>Сорокина Любовь Николаевна</t>
  </si>
  <si>
    <t>https://sc4asb.uralschool.ru</t>
  </si>
  <si>
    <t>№ 15483 от 01.03.2012</t>
  </si>
  <si>
    <t>Захарова Анна Владимировна
Марова Оксана Ивановна</t>
  </si>
  <si>
    <t>6603000227</t>
  </si>
  <si>
    <t>http://school-8-asb.ucoz.ru</t>
  </si>
  <si>
    <t>№ 18943 от 22.08.2016</t>
  </si>
  <si>
    <t>Вход в школу оборудован кнопкой вызова специально обученного персонала</t>
  </si>
  <si>
    <t>Секретарёва Светлана Рудольфовна</t>
  </si>
  <si>
    <t>https://licey9asb.uralschool.ru/</t>
  </si>
  <si>
    <t>№ 17399 от 09.08.2013</t>
  </si>
  <si>
    <t>Шарова Нина Ивановна</t>
  </si>
  <si>
    <t>http://sch11.edusite.ru</t>
  </si>
  <si>
    <t>№ 18003 от 18.11.2015</t>
  </si>
  <si>
    <t>Прохорова Галина Семеновна Измоденова Елена Викторовна</t>
  </si>
  <si>
    <t>https://12asb.uralschool.ru/</t>
  </si>
  <si>
    <t>№ 18292 от 25.02.2016</t>
  </si>
  <si>
    <t>Волкова Надежда Андреевна</t>
  </si>
  <si>
    <t>http://школа13.асбест-обр.рф/</t>
  </si>
  <si>
    <t>№ 16016 от 15.05.2012</t>
  </si>
  <si>
    <t>Угрюмова Елена Вячеславовна</t>
  </si>
  <si>
    <t>№ 14752 от 30.01.2012</t>
  </si>
  <si>
    <t>Анкина Татьяна Валерьевна</t>
  </si>
  <si>
    <t>6603010835</t>
  </si>
  <si>
    <t>№ 20153 от 07.11.2019</t>
  </si>
  <si>
    <t>Лунегова Вера Геннадьевна</t>
  </si>
  <si>
    <t>http://school22-asbest.edusite.ru</t>
  </si>
  <si>
    <t>№ 18067 от 10.12.2015</t>
  </si>
  <si>
    <t>Бушуева Наталья Викторовна</t>
  </si>
  <si>
    <t>http://shko-30.edusite.ru</t>
  </si>
  <si>
    <t>№ 18063 от 08.12.2015</t>
  </si>
  <si>
    <t>Обеспечены условия для детей с ОВЗ и детей- инвалидов</t>
  </si>
  <si>
    <t>Вергунов Иван Викторович</t>
  </si>
  <si>
    <t>https://malahit-asb.ucoz.ru</t>
  </si>
  <si>
    <t>№ ЛО-66-01-004466 от 19.01.2017</t>
  </si>
  <si>
    <t>№ Л035-01277-66/00636155 от 09.01.2023</t>
  </si>
  <si>
    <t>Чурилова Татьяна Денисовна</t>
  </si>
  <si>
    <t>Силаева Рамзия Альтафовна Парыгина Ольга Анатольевна</t>
  </si>
  <si>
    <t>https://afsosh.uralschool.ru/</t>
  </si>
  <si>
    <t>№ Л035-01277-66/00195998 от 05.03.2012</t>
  </si>
  <si>
    <t>https://achit-school.uralschool.ru</t>
  </si>
  <si>
    <t>№ Л035-01277-66/00193559 от 29.12.2020</t>
  </si>
  <si>
    <t>http://bakschool.org.ru/</t>
  </si>
  <si>
    <t>№ Л035-01277-66/00195855 от 01.03.2012</t>
  </si>
  <si>
    <t>Сементина Светлана Михайловна</t>
  </si>
  <si>
    <t>http://ut-ou.ucoz.ru/</t>
  </si>
  <si>
    <t>Абросимова Вера Витальевна</t>
  </si>
  <si>
    <t>School-v-tisa.narod.ru</t>
  </si>
  <si>
    <t>№ Л035-01277-66/00195984 от 01.03.2012</t>
  </si>
  <si>
    <t>Башкирцева Оксана Вячеславовна</t>
  </si>
  <si>
    <t>https://zarinskayaschkola.uralschool.ru/</t>
  </si>
  <si>
    <t>№ Л035-01277-66/00196189 от 22.03.2012</t>
  </si>
  <si>
    <t>Дунаева Валентина Владимировна</t>
  </si>
  <si>
    <t>http://kluch-oosch.ru/</t>
  </si>
  <si>
    <t>№ ЛО35-01277-66/00196037 от 17.05.2012</t>
  </si>
  <si>
    <t>Афанасьева Полина Александровна</t>
  </si>
  <si>
    <t>https://marischool.uralschool.ru/</t>
  </si>
  <si>
    <t>№ Л035-01277-66-00195998 от 05.03.2012</t>
  </si>
  <si>
    <t>http://skola-narii.ucoz.ru/</t>
  </si>
  <si>
    <t>№ Л035-01277-66/00195098 от 10.11.2016</t>
  </si>
  <si>
    <t>Стахеева Наталья Геннадьевна</t>
  </si>
  <si>
    <t>http://rp-sosch.ucoz.ru</t>
  </si>
  <si>
    <t>№ Л035-01277-66/00196003 от 29.02.2012</t>
  </si>
  <si>
    <t>Зайцева Галина Леонидовна</t>
  </si>
  <si>
    <t>ufimka-skola.3dn.ru</t>
  </si>
  <si>
    <t>Камаганцева Любовь Евгеньевна</t>
  </si>
  <si>
    <t>Спирина Светлана Владимировна</t>
  </si>
  <si>
    <t>№ 15184 от 15.12.2011</t>
  </si>
  <si>
    <t>Ладилова Надежда Владимировна, Бондаренко Ольга Ивановна</t>
  </si>
  <si>
    <t>Объект доступен частично избирательно</t>
  </si>
  <si>
    <t>№ 17436 от 23.08.2013</t>
  </si>
  <si>
    <t>Муниципальное казенное учреждение</t>
  </si>
  <si>
    <t>№ 15182 от 16.12.2011</t>
  </si>
  <si>
    <t>№ 15183 от 15.12.2011</t>
  </si>
  <si>
    <t>Солдатова Евгения Викторовна</t>
  </si>
  <si>
    <t>№ 17506 от 27.09.2013</t>
  </si>
  <si>
    <t>Новоселова Татьяна Сергеевна</t>
  </si>
  <si>
    <t>№ 14359 от 30.12.2011</t>
  </si>
  <si>
    <t>Гладкова София Алексеевна</t>
  </si>
  <si>
    <t>http://www.lypunovschool.edusite.ru</t>
  </si>
  <si>
    <t>№ 15181 от 16.12.2011</t>
  </si>
  <si>
    <t>№ 13964 от 23.11.2011</t>
  </si>
  <si>
    <t>Захарова Людмила Геннадьевна</t>
  </si>
  <si>
    <t>http://pelevinskaya.edusite.ru</t>
  </si>
  <si>
    <t>№ 18522 от 15.04.2016</t>
  </si>
  <si>
    <t>Сединкина Алена Владимировна</t>
  </si>
  <si>
    <t>№ 15792 от 02.04.2012</t>
  </si>
  <si>
    <t>Быкова Наталья Николаевна</t>
  </si>
  <si>
    <t>№ 14019 от 25.11.2011</t>
  </si>
  <si>
    <t>Верхова 
Марина Викторовна</t>
  </si>
  <si>
    <t>https://bel1.uralschool.ru/?section_id=324</t>
  </si>
  <si>
    <t>06.07.2026-26.07.2026</t>
  </si>
  <si>
    <t>Сотрихина
 Анна Александровна</t>
  </si>
  <si>
    <t>http://belo-sch6.edusite.ru/</t>
  </si>
  <si>
    <t>01.06.2026-21.06.2026</t>
  </si>
  <si>
    <t>Вотева
 Наталья Валерьевна</t>
  </si>
  <si>
    <t>Шереметьева Людмила Александровна</t>
  </si>
  <si>
    <t>Ашмарина Людмила Викторовна</t>
  </si>
  <si>
    <t>Хромцова Людмила Анатольевна</t>
  </si>
  <si>
    <t>http://sovh10.uralschool.ru</t>
  </si>
  <si>
    <t>Киселёва
 Ирина
Валерьевна</t>
  </si>
  <si>
    <t>http://12bel.uralschool.ru</t>
  </si>
  <si>
    <t>Елькина
 Любовь Александровна</t>
  </si>
  <si>
    <t>https://13.uralschool.ru/</t>
  </si>
  <si>
    <t>Клейнос
 Елена Александровна</t>
  </si>
  <si>
    <t>http://14bel.uralschool.ru</t>
  </si>
  <si>
    <t>Рахмангулова Марина Михайловна</t>
  </si>
  <si>
    <t>http://school16-kochnevo.ekb.eduru.ru/</t>
  </si>
  <si>
    <t>01.06.2026-22.06.2026</t>
  </si>
  <si>
    <t>Хромцова Нина
 Леонидовна</t>
  </si>
  <si>
    <t>https://school18-bel.ekb.eduru.ru</t>
  </si>
  <si>
    <t>Загвоздина 
Татьяна
 Олеговна</t>
  </si>
  <si>
    <t>https://19bel.uralschool.ru/</t>
  </si>
  <si>
    <t>Кочнева Анна Вячеславовна</t>
  </si>
  <si>
    <t>http://shkola-21.ucoz.ru</t>
  </si>
  <si>
    <t>https://96bel.uralschool.ru</t>
  </si>
  <si>
    <t>https://1ber.uralschool.ru</t>
  </si>
  <si>
    <t>Козина 
Татьяна Леонидовна</t>
  </si>
  <si>
    <t>https://licej3.ru</t>
  </si>
  <si>
    <t>Котцова Елена Геннадьевна</t>
  </si>
  <si>
    <t>http://www.gym-5.ru/</t>
  </si>
  <si>
    <t>Сиделева Ирина Геннадьевна</t>
  </si>
  <si>
    <t>http://7ber.uralschool.ru/</t>
  </si>
  <si>
    <t>https://8ber.uralschool.ru</t>
  </si>
  <si>
    <t>https://site-2885.siteedu.ru/</t>
  </si>
  <si>
    <t>Павлович Елена Шамильевна</t>
  </si>
  <si>
    <t>http://10ber.uralschool.ru/</t>
  </si>
  <si>
    <t>Кукарцева Ксения Васильевна</t>
  </si>
  <si>
    <t>http://11ber.uralschool.ru</t>
  </si>
  <si>
    <t>https://21ber.uralschool.ru</t>
  </si>
  <si>
    <t>Зимина Юлия Евгеньевна</t>
  </si>
  <si>
    <t>https://23ber.uralschool.ru</t>
  </si>
  <si>
    <t>https://29school.com/</t>
  </si>
  <si>
    <t>Айзятуллова Оксана Евгеньевна</t>
  </si>
  <si>
    <t>http://30ber.uralschool.ru</t>
  </si>
  <si>
    <t>Астахова Татьяна Сергеевна</t>
  </si>
  <si>
    <t>http://32ber.uralschool.ru</t>
  </si>
  <si>
    <t>Лучшева Анна Юрьевна</t>
  </si>
  <si>
    <t>http://www.ou33.ru</t>
  </si>
  <si>
    <t>Тупова Наталья Владимировна</t>
  </si>
  <si>
    <t>https://ber-ou55.uralschool.ru/</t>
  </si>
  <si>
    <t>Муравьева Екатерина Юрьевна</t>
  </si>
  <si>
    <t>№ 14355 от 11.01.2012</t>
  </si>
  <si>
    <t>№ 20527 от 27.08.2021</t>
  </si>
  <si>
    <t>Шахматов Сергей Иванович</t>
  </si>
  <si>
    <t>https://berezovsk1.ekb.muzkult.ru/</t>
  </si>
  <si>
    <t>7-15 лет</t>
  </si>
  <si>
    <t>Горохова Наталья Петровна</t>
  </si>
  <si>
    <t>http://радугацентр-березовский.рф</t>
  </si>
  <si>
    <t>Илютина Ольга Юрьевна</t>
  </si>
  <si>
    <t>http://dodber.uralschool.ru</t>
  </si>
  <si>
    <t>Александрова Елена
 Вадимовна</t>
  </si>
  <si>
    <t>https://bisert1.uralschool.ru</t>
  </si>
  <si>
    <t>23.03.2026-29.03.2026, 27.05.2026-25.06.2026</t>
  </si>
  <si>
    <t>Васева
 Лариса Викторовна</t>
  </si>
  <si>
    <t>https://bisert2.uralschool.ru</t>
  </si>
  <si>
    <t>23.03.2026-29.03.2026, 01.06.2026-26.06.2026</t>
  </si>
  <si>
    <t>Булатова 
Елена
 Николаевна</t>
  </si>
  <si>
    <t>https://kirg.uralschool.ru/</t>
  </si>
  <si>
    <t>Червякова
 Юлия
 Петровна</t>
  </si>
  <si>
    <t>Казанцева
 Марина
 Павловна</t>
  </si>
  <si>
    <t>https://b1.uralschool.ru/</t>
  </si>
  <si>
    <t>28.03.2026-05.04.2026</t>
  </si>
  <si>
    <t>№ 17601 от 22.11.2013</t>
  </si>
  <si>
    <t>Санникова 
Елена 
Николаевна</t>
  </si>
  <si>
    <t>https://b2.uralschool.ru/</t>
  </si>
  <si>
    <t>28.03.2026-03.04.2026</t>
  </si>
  <si>
    <t>ЛО-66-01-006513 от 28.05.2020.</t>
  </si>
  <si>
    <t>№ 17000 от 14.02.2013</t>
  </si>
  <si>
    <t>Махнева Екатерина Юрьевна</t>
  </si>
  <si>
    <t>https://b3.uralschool.ru/</t>
  </si>
  <si>
    <t>№ 17555 
от 01.11.2013</t>
  </si>
  <si>
    <t>Ельцова
 Людмила
 Юрьевна</t>
  </si>
  <si>
    <t>https://b4.uralschool.ru/</t>
  </si>
  <si>
    <t>№ 17558 от 06.11.2013</t>
  </si>
  <si>
    <t>Осипова Светлана Ивановна</t>
  </si>
  <si>
    <t>https://b5.uralschool.ru/</t>
  </si>
  <si>
    <t>№ 18475 от 05.04.2016</t>
  </si>
  <si>
    <t>Афанасьева 
Елена 
Ивановна</t>
  </si>
  <si>
    <t>https://b9.uralschool.ru/</t>
  </si>
  <si>
    <t>№ ЛО-66-01-006391 от 28.02.2020</t>
  </si>
  <si>
    <t>№ 18431 от 24.03.2016</t>
  </si>
  <si>
    <t>Глазкова 
Наталья Владимировна</t>
  </si>
  <si>
    <t>https://b11.uralschool.ru</t>
  </si>
  <si>
    <t>Берсенева Светлана Николаевна</t>
  </si>
  <si>
    <t>https://b12.uralschool.ru</t>
  </si>
  <si>
    <t>№ 19326 от 14.03.2017</t>
  </si>
  <si>
    <t>Колмогорцева Ольга Александровна</t>
  </si>
  <si>
    <t>https://b13.uralschool.ru</t>
  </si>
  <si>
    <t>№ 19548
 от 05.12.2017</t>
  </si>
  <si>
    <t>Дидковская Светлана Николаевна</t>
  </si>
  <si>
    <t>https://b14.uralschool.ru</t>
  </si>
  <si>
    <t>№ 19529 от 08.11.2017</t>
  </si>
  <si>
    <t>Лыжина 
Ксения Валентиновна</t>
  </si>
  <si>
    <t>http://b15.uralschool.ru/</t>
  </si>
  <si>
    <t>№ 17951
 от 27.10.2015</t>
  </si>
  <si>
    <t>Есмагамбетова Алтынай Алексеевна</t>
  </si>
  <si>
    <t>https://b16.uralschool.ru/</t>
  </si>
  <si>
    <t>№ 19763
 от 24.07.2018</t>
  </si>
  <si>
    <t>Осинцева Светлана Викторовна</t>
  </si>
  <si>
    <t>https://b17.uralschool.ru</t>
  </si>
  <si>
    <t>№ 19710 от 03.05.2018</t>
  </si>
  <si>
    <t>Программа воспитания утверждена директором МОУ "Каменноозерская ООШ" Приказ № 17 от 29.01.2026</t>
  </si>
  <si>
    <t>https://b18.uralschool.ru/</t>
  </si>
  <si>
    <t>№ 19464 от 03.08.2017</t>
  </si>
  <si>
    <t>Деличебан Мария Сергеевна</t>
  </si>
  <si>
    <t>https://b19.uralschool.ru/</t>
  </si>
  <si>
    <t>№ 19504 от 11.10.2017</t>
  </si>
  <si>
    <t>Ремнева Ольга Александровна</t>
  </si>
  <si>
    <t>https://b21.uralschool.ru/</t>
  </si>
  <si>
    <t>№ 19711 от 03.05.2018</t>
  </si>
  <si>
    <t>Головина Анна Валерьевна</t>
  </si>
  <si>
    <t>6605006376</t>
  </si>
  <si>
    <t>https://b22.uralschool.ru</t>
  </si>
  <si>
    <t>№ 19526 от 07.11.2017</t>
  </si>
  <si>
    <t>Ветчинова Татьяна Николаевна</t>
  </si>
  <si>
    <t>https://b23.uralschool.ru</t>
  </si>
  <si>
    <t>№ 19497 от 29.09.2017</t>
  </si>
  <si>
    <t>https://b24.uralschool.ru</t>
  </si>
  <si>
    <t>№ 19506 от 11.10.2017</t>
  </si>
  <si>
    <t>Бунькова Татьяна Александровна</t>
  </si>
  <si>
    <t>https://bdussh.uralschool.ru/</t>
  </si>
  <si>
    <t>№66.01.37.000.М.004126.05.25 от 28.05.2025</t>
  </si>
  <si>
    <t>№ ЛО-66-01-005851 от 06.03.2019</t>
  </si>
  <si>
    <t>Смирнова Елизавета Викторовна</t>
  </si>
  <si>
    <t>http://bxk-fakel.uralschool.ru/</t>
  </si>
  <si>
    <t>№66.01.37.000.М.004259.05.25 от 30.05.2025</t>
  </si>
  <si>
    <t>Гонченко Ирина Олеговна</t>
  </si>
  <si>
    <t>https://b25.uralschool.ru/</t>
  </si>
  <si>
    <t>Брагина 
Людмила Геннадьевна</t>
  </si>
  <si>
    <t>http://schoolvd.ru/?section_id=206</t>
  </si>
  <si>
    <t>Епифанова Ольга Павловна</t>
  </si>
  <si>
    <t>www.дши-вн.рф</t>
  </si>
  <si>
    <t>№ 18231 от 09.02.2016</t>
  </si>
  <si>
    <t>Балабанова Марина Сергеевна</t>
  </si>
  <si>
    <t>http://sosh1-vsalda.ru</t>
  </si>
  <si>
    <t>№15791 от 30.03.2012</t>
  </si>
  <si>
    <t>Муромцева Елена Николаевна</t>
  </si>
  <si>
    <t>№ 15947 от 12.05.2012</t>
  </si>
  <si>
    <t>Печагина Вера Михайловна</t>
  </si>
  <si>
    <t>№ 15886 от 26.04.2012</t>
  </si>
  <si>
    <t>Троценко Анжела Алексеевна</t>
  </si>
  <si>
    <t>№ 18752 от 07.06.2016</t>
  </si>
  <si>
    <t>Макарова Светлана Юрьевна</t>
  </si>
  <si>
    <t>№ 15885 от 26.04.2012</t>
  </si>
  <si>
    <t>Жирнова Юлия Викторовна</t>
  </si>
  <si>
    <t>https://14vs.uralschool.ru</t>
  </si>
  <si>
    <t>№15658 от 23.03.2012</t>
  </si>
  <si>
    <t>Зудова Светлана Сергеевна</t>
  </si>
  <si>
    <t>№ 19275 от 07.02.2017</t>
  </si>
  <si>
    <t>№ 15944 от 26.04.2012</t>
  </si>
  <si>
    <t>Гареева Галия Мухаметзяновна</t>
  </si>
  <si>
    <t>http://neloba.edusite.ru</t>
  </si>
  <si>
    <t>№ 19073 от 14.10.2016</t>
  </si>
  <si>
    <t>Гиндуллина Наталья Николаевна</t>
  </si>
  <si>
    <t>http://dush_vs.uralschool.ru</t>
  </si>
  <si>
    <t>№ 19469 от 21.08.2017</t>
  </si>
  <si>
    <t>Лазовская Светлана Владимировна</t>
  </si>
  <si>
    <t>http://4vt.uralschool.ru</t>
  </si>
  <si>
    <t>№20379 от 01.06.2020 года</t>
  </si>
  <si>
    <t>Даньшина Екатерина Александровна</t>
  </si>
  <si>
    <t>https://vt8.uralschool.ru</t>
  </si>
  <si>
    <t>№18965 от 26.08.2016</t>
  </si>
  <si>
    <t>Шаршова Юлия Владимировна</t>
  </si>
  <si>
    <t>http://10vt.uralschool.ru</t>
  </si>
  <si>
    <t>№ 18895 от 01.08.2016</t>
  </si>
  <si>
    <t>Юрканцева Екатерина Олеговна</t>
  </si>
  <si>
    <t>https://dyzvtagil.siteedu.ru</t>
  </si>
  <si>
    <t>№19560 от 12.12.2017</t>
  </si>
  <si>
    <t>Стригунова 
Ольга
 Викторовна</t>
  </si>
  <si>
    <t>https://vtdshi.ekb.muzkult.ru</t>
  </si>
  <si>
    <t>№19583 от 27.12.2017</t>
  </si>
  <si>
    <t>Царева Анна Борисовна, Савина Светлана Николаевна, Мясникова Ирина Васильевна</t>
  </si>
  <si>
    <t>http://school1-vp.ru/page/camp</t>
  </si>
  <si>
    <t>№ 17055 от 28.02.2013</t>
  </si>
  <si>
    <t>Носкова Татьяна Борисовна, Ильина Оксана Викторовна</t>
  </si>
  <si>
    <t>http://vpschool2.ru/</t>
  </si>
  <si>
    <t>№ 17085 от 12.03.2013</t>
  </si>
  <si>
    <t>Валеева Елена Александровна</t>
  </si>
  <si>
    <t>https://vpschool3.ru/school-camp</t>
  </si>
  <si>
    <t>№ 17084 от 12.03.2013</t>
  </si>
  <si>
    <t>Григорьева
 Ольга 
Сергеевна</t>
  </si>
  <si>
    <t>http://4vp.uralschool.ru/</t>
  </si>
  <si>
    <t>№ 17154 от 11.04.2013</t>
  </si>
  <si>
    <t>Петрова Екатерина Александровна</t>
  </si>
  <si>
    <t>6606011643</t>
  </si>
  <si>
    <t>https://iset.edusite.ru/</t>
  </si>
  <si>
    <t>30.03.2026-03.04.2026, 01.06.2026-21.06.2026</t>
  </si>
  <si>
    <t>№ 15047 от 08.02.2012</t>
  </si>
  <si>
    <t>Хоменко Ольга Николаевна</t>
  </si>
  <si>
    <t>https://балтым-сош9.рф/</t>
  </si>
  <si>
    <t>№ Л035-01277-66/00195997 от 12.05.2021</t>
  </si>
  <si>
    <t>Николаева Александра Николаевна</t>
  </si>
  <si>
    <t>№ 17959 от 30.10.2015</t>
  </si>
  <si>
    <t>http://vp24.uralschool.ru/</t>
  </si>
  <si>
    <t>№ 15382 от 27.02.2012</t>
  </si>
  <si>
    <t>Куницына Анна Владимировна</t>
  </si>
  <si>
    <t>https://25sch.ru</t>
  </si>
  <si>
    <t>Попова 
Елена Владимировна</t>
  </si>
  <si>
    <t>https://29vp.uralschool.ru</t>
  </si>
  <si>
    <t>6,5-16 лет</t>
  </si>
  <si>
    <t>№ 18886 от 25.07.2016</t>
  </si>
  <si>
    <t>Cырейщикова
Милена Сергеевна</t>
  </si>
  <si>
    <t>https://school33vp.ru/</t>
  </si>
  <si>
    <t>30.03.2026-03.04.2026, 01.06.2026-21.06.2026, 26.10.2026-30.10.2026</t>
  </si>
  <si>
    <t>№ 17112 от 27.03.2013</t>
  </si>
  <si>
    <t>Золотова
 Марина Владимировна</t>
  </si>
  <si>
    <t>https://vpddt.uralschool.ru</t>
  </si>
  <si>
    <t>№ 15834 от 12.04.2012</t>
  </si>
  <si>
    <t>Дойнеко Оксана Владимировна</t>
  </si>
  <si>
    <t>Аскарова 
Наталья Анатольевна</t>
  </si>
  <si>
    <t>vp-parusa.profiedu.ru</t>
  </si>
  <si>
    <t>30.03.2026-03.04.2026, 01.06.2026-21.06.2026, 22.06.2026-12.07.2026, 26.10.2026-30.10.2026</t>
  </si>
  <si>
    <t>№ 19160 от 02.12.2016</t>
  </si>
  <si>
    <t>Чекменева Анастасия Сергеенва</t>
  </si>
  <si>
    <t>http://dshi-vp.ekb.muzkult.ru</t>
  </si>
  <si>
    <t>№ 18967 от 29.08.2016</t>
  </si>
  <si>
    <t>Симонова Олеся Григорьевна, Лутошечкина Дарья Валерьевна, Фролова Юлия Викторовна</t>
  </si>
  <si>
    <t>https://dusth.ru/info/sumer-ol</t>
  </si>
  <si>
    <t>№ ЛО35-01277-66/00194619 от 26.05.2016</t>
  </si>
  <si>
    <t>Даровских 
Ольга Александровна</t>
  </si>
  <si>
    <t>https://arenaled.ru</t>
  </si>
  <si>
    <t>№ Ло-66-01-004170 от 21.07.2016</t>
  </si>
  <si>
    <t>https://edinoborstva-vp.uralschool.ru/</t>
  </si>
  <si>
    <t>№ 17878 от 17.09.2015</t>
  </si>
  <si>
    <t>Насонова
 Ксения Алексеевна</t>
  </si>
  <si>
    <t>http://lidervp.ru</t>
  </si>
  <si>
    <t>№ 6750 от 17.12.2020</t>
  </si>
  <si>
    <t>№ Л035-01277-66/00193628 от 26.03.2020</t>
  </si>
  <si>
    <t>Пономарева Ирина Валерьевна</t>
  </si>
  <si>
    <t>http://www.центр-образования.com</t>
  </si>
  <si>
    <t>№ 17080 от 12.03.2013</t>
  </si>
  <si>
    <t>Воробьева Татьяна Витальевна</t>
  </si>
  <si>
    <t>http://svt14.ru/</t>
  </si>
  <si>
    <t>№ ЛО35-01277-66/00193749 от 21.10.2019</t>
  </si>
  <si>
    <t>Постникова Татьяна Владимировна</t>
  </si>
  <si>
    <t>http://svt19.ru/</t>
  </si>
  <si>
    <t>№ ЛО-66-01-003109 от 26.12.2014</t>
  </si>
  <si>
    <t>№ 15986 от 24.04.2012</t>
  </si>
  <si>
    <t>Ризванов Рустам Рахимзянович</t>
  </si>
  <si>
    <t>https://sport-v-tura.profiedu.ru/</t>
  </si>
  <si>
    <t>№ 18077 от 11.12.2015</t>
  </si>
  <si>
    <t>Гарифуллин Шамиль Нурулович</t>
  </si>
  <si>
    <t>https://впк-мужество.рф/</t>
  </si>
  <si>
    <t>№20112 от 26.09.2019</t>
  </si>
  <si>
    <t>Корнева Ольга Николаевна</t>
  </si>
  <si>
    <t>kolosok-vtura.ekb.muzkult.ru</t>
  </si>
  <si>
    <t>№ 18034 от 30.11.2015</t>
  </si>
  <si>
    <t>Стадник Елизавета Борисовна</t>
  </si>
  <si>
    <t>https://vtur2.uralschool.ru/</t>
  </si>
  <si>
    <t>№ 17195 от 24.04.2013</t>
  </si>
  <si>
    <t>Государственное бюджетное учреждение</t>
  </si>
  <si>
    <t>Игнатьева Марина Александровна</t>
  </si>
  <si>
    <t>https://verhshkola2.ru</t>
  </si>
  <si>
    <t>№66.01.37.000.М.004345.06.25 от 09.06.2025</t>
  </si>
  <si>
    <t>№ 15292 от 13.01.2012</t>
  </si>
  <si>
    <t>Гиберт Светлана Витальевна</t>
  </si>
  <si>
    <t>https://gbousososh-3.edusite.ru</t>
  </si>
  <si>
    <t>№ 4046 от 27.04.2009</t>
  </si>
  <si>
    <t>Староверова Наталья Александровна</t>
  </si>
  <si>
    <t>https://kordykovo.uralschool.ru/</t>
  </si>
  <si>
    <t>№ 16189 от 18.06.2012</t>
  </si>
  <si>
    <t>https://vtur46.uralschool.ru/</t>
  </si>
  <si>
    <t>№ 17169 от 17.04.2013</t>
  </si>
  <si>
    <t>Лимонова Ольга Сергеевна</t>
  </si>
  <si>
    <t>https://sgous1.ru</t>
  </si>
  <si>
    <t>№ 17457 от 04.09.2013</t>
  </si>
  <si>
    <t>Мясникова Людмила Федоровна</t>
  </si>
  <si>
    <t>https://dshi-verhoture.ekb.muzkult.ru/</t>
  </si>
  <si>
    <t>№ 18845 от 11.07.2016</t>
  </si>
  <si>
    <t>Бубенщикова Татьяна Валерьевна</t>
  </si>
  <si>
    <t>https://deryabinskaya.uralschool.ru/</t>
  </si>
  <si>
    <t>№ 16226 от 25.06.2012</t>
  </si>
  <si>
    <t>Наймушина Оксана Викторовна</t>
  </si>
  <si>
    <t>https://krasnogor.uralschool.ru/</t>
  </si>
  <si>
    <t>Трапезников Олег Алексеевич</t>
  </si>
  <si>
    <t>https://merkushino.uralschool.ru/</t>
  </si>
  <si>
    <t>№ 15956 от 25.04.2012</t>
  </si>
  <si>
    <t>https://prokop-salda.uralschool.ru/</t>
  </si>
  <si>
    <t>№66.01.37.000.М.004655.08.25 от 04.08.2025</t>
  </si>
  <si>
    <t>№ 15953 от 12.05.2012</t>
  </si>
  <si>
    <t>Иконникова Анна Николаевна</t>
  </si>
  <si>
    <t>https://proletarskaya.uralschool.ru/</t>
  </si>
  <si>
    <t>№ 19208 от 28.12.2016</t>
  </si>
  <si>
    <t>Полухина Екатерина Викторовна</t>
  </si>
  <si>
    <t>https://ust-salda.uralschool.ru/</t>
  </si>
  <si>
    <t>№ 15952 от 26.04.2012</t>
  </si>
  <si>
    <t>Отраднов Денис Сергеевич</t>
  </si>
  <si>
    <t>https://cdt-vtur.uralschool.ru/</t>
  </si>
  <si>
    <t>Тумбарцева Лейла Гюльмомедовна</t>
  </si>
  <si>
    <t>http://school23.ucoz.ru</t>
  </si>
  <si>
    <t>https://volchansk26.uralschool.ru/</t>
  </si>
  <si>
    <t>Старостина 
Ольга 
Анатольевна</t>
  </si>
  <si>
    <t>https://ddtvolchansk.profiedu.ru/</t>
  </si>
  <si>
    <t>№ 19310 от 28.02.2017</t>
  </si>
  <si>
    <t>Сысоева 
Евгения
 Сергеевна</t>
  </si>
  <si>
    <t>https://gsosh-gari.ru</t>
  </si>
  <si>
    <t>№ 19166 от 08.12.2016</t>
  </si>
  <si>
    <t>https://petrokam1.uralschool.ru</t>
  </si>
  <si>
    <t>№ Л035-01277-66/00196430 от 02.12.2011</t>
  </si>
  <si>
    <t>Южакова Лариса Владимировна</t>
  </si>
  <si>
    <t>https://2gor.uralschool.ru/</t>
  </si>
  <si>
    <t>№ Л035-01277-66/00194883 от 05.08.2016</t>
  </si>
  <si>
    <t>№ Л035-01277-66/00194883 от 05.08.2017</t>
  </si>
  <si>
    <t>Ларионова Лия Игоревна</t>
  </si>
  <si>
    <t>№ Л035-01277-66/00194883 от 05.08.2018</t>
  </si>
  <si>
    <t>Салахова Ольга Викторовна</t>
  </si>
  <si>
    <t>https://3gor.uralschool.ru</t>
  </si>
  <si>
    <t>№ ЛО35-01277-66/00196158 от 01.04.2014</t>
  </si>
  <si>
    <t>Андреева Ирина Михайловна</t>
  </si>
  <si>
    <t>https://4laya.uralschool.ru</t>
  </si>
  <si>
    <t>№ Л035-01277-66/00196672 от 26.12.2011</t>
  </si>
  <si>
    <t>Альт Екатерина Яковлевна</t>
  </si>
  <si>
    <t>https://5gor.uralschool.ru</t>
  </si>
  <si>
    <t>№ Л035-01277-66/00276141 от 30.12.2011</t>
  </si>
  <si>
    <t>Сурина Анна Алексеевна</t>
  </si>
  <si>
    <t>https://6gor.uralschool.ru</t>
  </si>
  <si>
    <t>№ Л035-01277-66/00195912 от 08.02.2012</t>
  </si>
  <si>
    <t>Ерахтина Вера Александровна</t>
  </si>
  <si>
    <t>http://visim7.uralschool.ru</t>
  </si>
  <si>
    <t>№ Л035-01277-66/00195893 от 24.02.2012</t>
  </si>
  <si>
    <t>Докучаева Оксана Николаевна</t>
  </si>
  <si>
    <t>https://pokrov10.uralschool.ru</t>
  </si>
  <si>
    <t>№ Л035-01277-66/00195810 от 17.01.2012</t>
  </si>
  <si>
    <t>https://13sinegorsk.uralschool.ru</t>
  </si>
  <si>
    <t>№ Л035-01277-66/00195831 от 24.02.2012</t>
  </si>
  <si>
    <t>https://14gor.uralschool.ru</t>
  </si>
  <si>
    <t>№ Л035-01277-66/00196445 от 28.11.2011</t>
  </si>
  <si>
    <t>Черепанова Лариса Александровна</t>
  </si>
  <si>
    <t>http://brodovo19.uralschool.ru</t>
  </si>
  <si>
    <t>№ Л035-01277-66/00195885 от 23.01.2012</t>
  </si>
  <si>
    <t>https://21 gor.uralscool.ru</t>
  </si>
  <si>
    <t>№ Л035-01277-66/00196386 от 01.12.2011</t>
  </si>
  <si>
    <t>Малафеева Ксения Павловна</t>
  </si>
  <si>
    <t>https//24dor.uralschool.ru</t>
  </si>
  <si>
    <t>№ Л035-01277-66/00194043 от 24.07.2018</t>
  </si>
  <si>
    <t>Золотова Оксана Владимировна</t>
  </si>
  <si>
    <t>http://d-school16.ru</t>
  </si>
  <si>
    <t>№ 18354 от 11.03.2016</t>
  </si>
  <si>
    <t>Кузнецова Марина Николаевна</t>
  </si>
  <si>
    <t>http://dg23.uralschool.ru/</t>
  </si>
  <si>
    <t>№ 19715 от 07.05.2018</t>
  </si>
  <si>
    <t>Борченко Светлана Валерьевна</t>
  </si>
  <si>
    <t>https://30dg.uralschool.ru</t>
  </si>
  <si>
    <t>№ 18996 от 07.09.2016</t>
  </si>
  <si>
    <t>Частное учреждение</t>
  </si>
  <si>
    <t>Соколова Ольга Владимировна</t>
  </si>
  <si>
    <t>№ 17649 от 15.04.2014</t>
  </si>
  <si>
    <t>Логиновских Кристина Николаевна</t>
  </si>
  <si>
    <t>https://star-studios.ru</t>
  </si>
  <si>
    <t>№66.01.37.000.М.004276.06.25 от 03.06.2025</t>
  </si>
  <si>
    <t>№ 20519 от 29.07.2021</t>
  </si>
  <si>
    <t>Мамеев Александр Александрович</t>
  </si>
  <si>
    <t>7-14 лет</t>
  </si>
  <si>
    <t>Автономное учреждение</t>
  </si>
  <si>
    <t>Мартьянова Наталья Владимировна</t>
  </si>
  <si>
    <t>790,80; 671,00</t>
  </si>
  <si>
    <t>Программа воспитания утверждения 18.05.2024 г. https://xn--16-6kc3bfr2e.xn--80acgfbsl1azdqr.xn--p1ai/?section_id=672</t>
  </si>
  <si>
    <t>Коноплянская Елена Ивановна</t>
  </si>
  <si>
    <t>https://xn--19-6kc3bfr2e.xn--80acgfbsl1azdqr.xn--p1ai/?section_id=18</t>
  </si>
  <si>
    <t>790,80; 671,00; 790,80</t>
  </si>
  <si>
    <t>Аникина Татьяна Геннадьевна</t>
  </si>
  <si>
    <t>https://xn--23-6kc3bfr2e.xn--80acgfbsl1azdqr.xn--p1ai/?section_id=25</t>
  </si>
  <si>
    <t>№ ЛО35-01277-66/00614008 от 30.08.2022</t>
  </si>
  <si>
    <t>Ширванова Юлия Александровна</t>
  </si>
  <si>
    <t>Кирюханцев Кирилл Андреевич</t>
  </si>
  <si>
    <t>№ Л035-01277-66/00195472 от 13.02.2013</t>
  </si>
  <si>
    <t>№ Л035-01277-66/00196340 от 18.02.2011</t>
  </si>
  <si>
    <t>Деянова Татьяна Владимировна</t>
  </si>
  <si>
    <t>№ Л035-01277-66/00195726 от 25.02.2013</t>
  </si>
  <si>
    <t>Аникеева Кристина Олеговна</t>
  </si>
  <si>
    <t>№ЛО35-01277-66/00196523 от 29.04.2011</t>
  </si>
  <si>
    <t>Хохлова Анна Юрьевна</t>
  </si>
  <si>
    <t>№ Л035-01277-66/00194554 от 21.09.2016</t>
  </si>
  <si>
    <t>№ЛО35-01277-66/00196521 от 07.02.2014</t>
  </si>
  <si>
    <t>Богатырева Ольга Сергеевна</t>
  </si>
  <si>
    <t>№ Л035-01277-66/00196227 от 14.04.2015</t>
  </si>
  <si>
    <t>Иванова Александра Андреевна</t>
  </si>
  <si>
    <t>№ Л035-01277-66/00196494 от 18.02.2011</t>
  </si>
  <si>
    <t>№ Л035-01277-66/00194633 от 28.03.2016</t>
  </si>
  <si>
    <t>Погребняк Алла Андреевна</t>
  </si>
  <si>
    <t>№ Л035-01277-66/00196404 от 25.02.2014</t>
  </si>
  <si>
    <t>Кудрявцева Мария Владимировна</t>
  </si>
  <si>
    <t>№ Л035-01277-66/00194803 от 24.05.2016</t>
  </si>
  <si>
    <t>Керимова Лариса Викторовна</t>
  </si>
  <si>
    <t>№ Л035-01277-66/00194826 от 06.05.2016</t>
  </si>
  <si>
    <t>№ Л035-01277-66/001959274 от 24.04.2012</t>
  </si>
  <si>
    <t>Евдокимова Галина Витальевна</t>
  </si>
  <si>
    <t>№ ЛО35-01277-66/00196444 от 13.07.2015</t>
  </si>
  <si>
    <t>Шевелева Ксения Николаевна</t>
  </si>
  <si>
    <t>№ Л035-01277-66/00195542 от 10.06.2015</t>
  </si>
  <si>
    <t>Белоцерковская Ольга Витальевна</t>
  </si>
  <si>
    <t>№ Л035-01277-66/00276154 от 18.02.2011</t>
  </si>
  <si>
    <t>№ Л035-01277-66/00195323 от 16.10.2015</t>
  </si>
  <si>
    <t>Гринева Наталья Васильевна</t>
  </si>
  <si>
    <t>№ Л035-01277-66/00196678 от 07.02.2011</t>
  </si>
  <si>
    <t>Катаева Наталья Владимировна</t>
  </si>
  <si>
    <t>https://12.tvoysadik.ru/</t>
  </si>
  <si>
    <t>№ ЛО35-01277-66/00195535 от 15.11.2013</t>
  </si>
  <si>
    <t>Программа воспитания утверждена МБДОУ детский сад № 12 приказ № 11 от 20.05.2024 https://12.tvoysadik.ru/?section_id=1839</t>
  </si>
  <si>
    <t>Сергеева Юлия Валентиновна</t>
  </si>
  <si>
    <t>https://21.tvoysadik.ru/?section_id=569</t>
  </si>
  <si>
    <t>№ ЛО35-01277-66/00194970 от 15.03.2016</t>
  </si>
  <si>
    <t>https://29.tvoysadik.ru</t>
  </si>
  <si>
    <t>№ЛО35-01277-66/00195028 от 09.03.2016</t>
  </si>
  <si>
    <t>Антонова Ольга Викторовна</t>
  </si>
  <si>
    <t>https://31.tvoysadik.ru/</t>
  </si>
  <si>
    <t>№ Л035-01277-66/00194682 от 25.02.2016</t>
  </si>
  <si>
    <t>Исакова Елена Александровна</t>
  </si>
  <si>
    <t>https://37.tvoysadik.ru/</t>
  </si>
  <si>
    <t>№ Л035-01277-66/00196559 от 04.03.2011</t>
  </si>
  <si>
    <t>https://496.tvoysadik.ru/</t>
  </si>
  <si>
    <t>6,5-9 лет</t>
  </si>
  <si>
    <t>№ Л035-01277-66/00196393 от 24.02.2011</t>
  </si>
  <si>
    <t>https://553.tvoysadik.ru/</t>
  </si>
  <si>
    <t>№ ЛО35-01277-66/00194710 от 06.04.2016</t>
  </si>
  <si>
    <t>Анастасия Ринатовна Айдемирова</t>
  </si>
  <si>
    <t>https://561.tvoysadik.ru/</t>
  </si>
  <si>
    <t>№ ЛО35-01277-66/00196458 от 28.06.2011</t>
  </si>
  <si>
    <t>Программа воспитания утверждена МБДОУ детский сад № 561 приказ № 43 от 21.05.2025 https://561.tvoysadik.ru/?section_id=940</t>
  </si>
  <si>
    <t>Евдокимова Вера Викторовна</t>
  </si>
  <si>
    <t>https://573mozaika.tvoysadik.ru</t>
  </si>
  <si>
    <t>№ Л035-01277-66/00195041 от 27.04.2016</t>
  </si>
  <si>
    <t>Программа воспитания утверждена МАДОУ детский сад № 573 приказ 1-ГЛ от 19.05.2025 https://573mozaika.tvoysadik.ru/?section_id=296</t>
  </si>
  <si>
    <t>https://interstadium.uralschool.ru/</t>
  </si>
  <si>
    <t>№ ЛО-66-01-002165 от 15.10.2013</t>
  </si>
  <si>
    <t>№ Л035-01277-66/00194269 от 17.12.2018</t>
  </si>
  <si>
    <t>Программа воспитания утверждена МБУ ДО ДЮЦ "Межшкольный стадион" приказ 38-о от 26.03.2025 https://interstadium.uralschool.ru/?section_id=257</t>
  </si>
  <si>
    <t>Лопатина 
 Ольга Александровна</t>
  </si>
  <si>
    <t>№ 19467 от 11.08.2017</t>
  </si>
  <si>
    <t>Сидякина
 Марина
 Олеговна</t>
  </si>
  <si>
    <t>№ Л035-0127766/00196604 от 18.02.2011</t>
  </si>
  <si>
    <t>Костенкова Анастасия Владимировна</t>
  </si>
  <si>
    <t>№ 13406 от 02.03.2011</t>
  </si>
  <si>
    <t>Мкртчян Дарья Александровна</t>
  </si>
  <si>
    <t>№ 17194 от 24.04.2013</t>
  </si>
  <si>
    <t>Бобкова Екатерина Евгеньевна</t>
  </si>
  <si>
    <t>Леготина Татьяна Игоревна</t>
  </si>
  <si>
    <t>Победоносцева Оксана Викторовна</t>
  </si>
  <si>
    <t>№ 13163 от 11.02.2011</t>
  </si>
  <si>
    <t>Поправка 
Елена Андреевна</t>
  </si>
  <si>
    <t>№ 18661 от 11.05.2016</t>
  </si>
  <si>
    <t>Чермянинова Ольга Анатольевна</t>
  </si>
  <si>
    <t>№ 13299 от 24.02.2011</t>
  </si>
  <si>
    <t>Демьяненко 
Мария
 Алексеевна</t>
  </si>
  <si>
    <t>№66.01.37.000.М.004151.05.25 от 29.05.2025</t>
  </si>
  <si>
    <t>№ 000723 от 09.03.2011</t>
  </si>
  <si>
    <t>Бабийчук Елена Ивановна</t>
  </si>
  <si>
    <t>№ Л035-01277-66/00196619 от 28.04.2014</t>
  </si>
  <si>
    <t>Русских Елена Евгеньевна</t>
  </si>
  <si>
    <t>№ Л035-01277-66/00194867
от 11.05.2016</t>
  </si>
  <si>
    <t>Панкратова
 Елена Анатольевна</t>
  </si>
  <si>
    <t>№ 20202 от 09.01.2020</t>
  </si>
  <si>
    <t>Привалова Татьяна Тимофеевна</t>
  </si>
  <si>
    <t>№ 17142 от 08.04.2013 
 .</t>
  </si>
  <si>
    <t>Склюева Елена Витальевна</t>
  </si>
  <si>
    <t>№18479 от 05.04.2016</t>
  </si>
  <si>
    <t>Киселева Елена Леонидовна</t>
  </si>
  <si>
    <t>№ 18628 от 04.05.2016</t>
  </si>
  <si>
    <t>Ирисова Клара Викторовна</t>
  </si>
  <si>
    <t>№ ЛО35-01277-66/00275990 от 07.04.2016</t>
  </si>
  <si>
    <t>Цейко Алёна Викторовна</t>
  </si>
  <si>
    <t>№ 13192 от 24.02.2011</t>
  </si>
  <si>
    <t>Лысенко Татьяна Анатольевна</t>
  </si>
  <si>
    <t>Яцына Мария Александровна</t>
  </si>
  <si>
    <t>№ 17294 от 31.05.2013</t>
  </si>
  <si>
    <t>Тузаева 
Лариса Владимировна</t>
  </si>
  <si>
    <t>№ 18478 от 05.04.2016</t>
  </si>
  <si>
    <t>Губернаторова Ирина Геннадиевна</t>
  </si>
  <si>
    <t>№ ЛО35-01277-66/00195694 от 10.04.2013</t>
  </si>
  <si>
    <t>Токарева 
Светлана Константиновна</t>
  </si>
  <si>
    <t>№ Л035-01277-66/00196362 от 30.07.2015</t>
  </si>
  <si>
    <t>Романова
 Татьяна 
Сергеевна</t>
  </si>
  <si>
    <t>№ 000113 от 11.02.2011</t>
  </si>
  <si>
    <t>Лялина Анастасия Юрьевна</t>
  </si>
  <si>
    <t>№ 16934 от 11.03.2012</t>
  </si>
  <si>
    <t>Видовская 
Ирина Игоревна</t>
  </si>
  <si>
    <t>№ 16813 от 13.11.2013</t>
  </si>
  <si>
    <t>№ 20417 от 25.09.2020</t>
  </si>
  <si>
    <t>Попова Мария Викторовна</t>
  </si>
  <si>
    <t>№Л035-01277-66/01360962 от 23.08.2024</t>
  </si>
  <si>
    <t>Борзенко Альбина Ринатовна</t>
  </si>
  <si>
    <t>https://detsad410.ru/</t>
  </si>
  <si>
    <t>№ 17704 от 22.12.2014</t>
  </si>
  <si>
    <t>Пономарев Евгений Борисович</t>
  </si>
  <si>
    <t>https://raduga.uralschool.ru/</t>
  </si>
  <si>
    <t>№ 13361 от 24.02.2011</t>
  </si>
  <si>
    <t>Карамышева Ольга
 Юрьевна</t>
  </si>
  <si>
    <t>https://ddt-himmash.uralschool.ru/</t>
  </si>
  <si>
    <t>№ 20213 от 24.01.2020</t>
  </si>
  <si>
    <t>Власова Дарья Аркадьевна</t>
  </si>
  <si>
    <t>№ Л035-01277-66/00195961 от 01.02.2012</t>
  </si>
  <si>
    <t>Осипова Олеся Сергеевна</t>
  </si>
  <si>
    <t>№ Л035-01277-66/00194854 от 21.06.2016</t>
  </si>
  <si>
    <t>Горохова Светлана Игоревна</t>
  </si>
  <si>
    <t>№ Л035-01277-66/00194854 от 21.06.2016 </t>
  </si>
  <si>
    <t>Балкашина Полина Вячеславовна</t>
  </si>
  <si>
    <t>№ Л035-01277-66/00196664 от 08.02.2011</t>
  </si>
  <si>
    <t>Лушина Ирина Евгеньевна</t>
  </si>
  <si>
    <t>№ Л035-01277-66/00193635 от 24.09.2020</t>
  </si>
  <si>
    <t>Турукина Наталья Андреевна</t>
  </si>
  <si>
    <t>№ Л035-01277-66/00195492 от 30.04.2013</t>
  </si>
  <si>
    <t>Иванов Иван Евгеньевич</t>
  </si>
  <si>
    <t>№ Л035-01277-66/00196591 от 14.02.2011</t>
  </si>
  <si>
    <t>№ Л035-01277-66/00193523 от 14.10.2020</t>
  </si>
  <si>
    <t>Садыкова Диана Валерьевна</t>
  </si>
  <si>
    <t>№ Л035-01277-66/00196464 от 16.02.2011</t>
  </si>
  <si>
    <t>Куршакова Елена Хамитовна</t>
  </si>
  <si>
    <t>№ Л035-01277-66/00193750 от 08.10.2019</t>
  </si>
  <si>
    <t>Стасевич Светлана Петровна</t>
  </si>
  <si>
    <t>30.03.2026-03.04.2026</t>
  </si>
  <si>
    <t>№ Л035-01277-66/00196512 от 21.02.2014</t>
  </si>
  <si>
    <t>Бурков Андрей Владимирович</t>
  </si>
  <si>
    <t>№ Л035-01277-66/00196135  от 12.01.2012 </t>
  </si>
  <si>
    <t>Иванова Инна Ивановна</t>
  </si>
  <si>
    <t>№ Л035-01277-66/00196246 от 17.02.2011 </t>
  </si>
  <si>
    <t>Бадретдинова Джамиля Айдаровна</t>
  </si>
  <si>
    <t>№ Л035-01277-66/00195353 от 04.09.2015 </t>
  </si>
  <si>
    <t>Вотинцева Татьяна Александровна</t>
  </si>
  <si>
    <t>29.06.2026-19.07.2026</t>
  </si>
  <si>
    <t>№ Л035-01277-66/00196370 от 27.02.2014</t>
  </si>
  <si>
    <t>Гаврилова Елена Васильевна</t>
  </si>
  <si>
    <t>№ Л035-01277-66/00193514 от 21.10.2020</t>
  </si>
  <si>
    <t>Бурдова Лиана Гумаровна</t>
  </si>
  <si>
    <t>№ Л035-01277-66/00195488 от 24.04.2013 </t>
  </si>
  <si>
    <t>Галина Аклима Сабитовна</t>
  </si>
  <si>
    <t>620920, г. Екатеринбург, п. Северка, ул. Строителей, д. 48</t>
  </si>
  <si>
    <t>№ Л035-01277-66/00196373 от 18.02.2011</t>
  </si>
  <si>
    <t>Лапшанова Светлана Альбертовна</t>
  </si>
  <si>
    <t>№ Л035-01277-66/00195179  от 23.05.2016 </t>
  </si>
  <si>
    <t>Второва Мария Сергеевна</t>
  </si>
  <si>
    <t>№ 14707 от 27.01.2012</t>
  </si>
  <si>
    <t>Программа воспитания утверждена директором МАОУ СОШ № 208 Чуб Т.С. 17.03.2025 https://news-service.uralschool.ru/v1/files/show?id=3846103</t>
  </si>
  <si>
    <t>Колесникова Светлана Михайловна</t>
  </si>
  <si>
    <t>№ Л035-01277-66/00196671  от 14.02.2011</t>
  </si>
  <si>
    <t>Плюхина Ольга Юрьевна</t>
  </si>
  <si>
    <t>271, 59</t>
  </si>
  <si>
    <t>№ ЛО35-01277-66/00195667 от 03.04.2013</t>
  </si>
  <si>
    <t>http://www.dla.sv66.ru/</t>
  </si>
  <si>
    <t>№ 15224 от 14.02.2012</t>
  </si>
  <si>
    <t>Белова Марина Николаевна</t>
  </si>
  <si>
    <t>16-17 лет</t>
  </si>
  <si>
    <t>№ 15574 от 22.02.2012</t>
  </si>
  <si>
    <t>№ 13190 от 18.02.2011</t>
  </si>
  <si>
    <t>Константинович Елена Николаевна</t>
  </si>
  <si>
    <t>№ 13213 от 04.03.2011</t>
  </si>
  <si>
    <t>Козлов Александр Вячеславович</t>
  </si>
  <si>
    <t>№ 13217 от 04.03.2011</t>
  </si>
  <si>
    <t>№ 13572 от 04.03.2011</t>
  </si>
  <si>
    <t>Шкред Мария Павловна</t>
  </si>
  <si>
    <t>6,6-18 лет</t>
  </si>
  <si>
    <t>№ Л035-01277-66/00195521 от 05.06.2013</t>
  </si>
  <si>
    <t>№ 15576 от 22.02.2012</t>
  </si>
  <si>
    <t>№ 17272 от 24.05.2013</t>
  </si>
  <si>
    <t>Барышева Ольга Николаевна</t>
  </si>
  <si>
    <t>№ 17143 от 08.04.2013</t>
  </si>
  <si>
    <t>№ 13569 от 04.03.2011</t>
  </si>
  <si>
    <t>Иванова Алина Леонидовна</t>
  </si>
  <si>
    <t>№ 17136 от 05.04.2013</t>
  </si>
  <si>
    <t>Станичева Алена Викторовна</t>
  </si>
  <si>
    <t>№66.01.37.000.М.003088.03.25 от 24.03.2025</t>
  </si>
  <si>
    <t>№ Л035-01277-66/00196304 от 15.03.2015</t>
  </si>
  <si>
    <t>№ 15573 от 11.03.2012</t>
  </si>
  <si>
    <t>Климова
 Полина
 Сергеевна</t>
  </si>
  <si>
    <t>№ Л035-01277-66/00195947 от 26.02.2014</t>
  </si>
  <si>
    <t>Азева Ольга Владимировна</t>
  </si>
  <si>
    <t>№ 13231 от 18.02.2011</t>
  </si>
  <si>
    <t>Шакирова Юлия Ильдаровна</t>
  </si>
  <si>
    <t>№Л035-01277-66/00196626 от 18.02.2011</t>
  </si>
  <si>
    <t>Михайличенко Алена Андреевна</t>
  </si>
  <si>
    <t>www.ddtor.ru</t>
  </si>
  <si>
    <t>Глазырина
 Елена
 Николаевна</t>
  </si>
  <si>
    <t>№ 13141 от 14.02.2011</t>
  </si>
  <si>
    <t>№ 13143 от 16.02.2011</t>
  </si>
  <si>
    <t>Емалеева Александра Сергеевна</t>
  </si>
  <si>
    <t>№ 16607 от 28.09.2012</t>
  </si>
  <si>
    <t>Третьякова Екатерина Сергеевна</t>
  </si>
  <si>
    <t>Ющенко
Елена 
Павловна</t>
  </si>
  <si>
    <t>№66.01.37.000.М.002376.10.24 от 31.10.2024</t>
  </si>
  <si>
    <t>№ 18608 
от 28.04.2016</t>
  </si>
  <si>
    <t>Объект условно доступен (С, Г,УО,О, кроме детей, передвигающихся на креслах -колясках). Обеспечены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в медицинском кабинете.</t>
  </si>
  <si>
    <t>Календарный план имеется
Рабочая программа лагеря на осень 2025 года разработки https://xn--43-6kc3bfr2e.xn--80acgfbsl1azdqr.xn--p1ai/site/pub?id=130</t>
  </si>
  <si>
    <t>Пермякова Ольга Эрнестовна</t>
  </si>
  <si>
    <t>№ 13178 от 10.02.2011</t>
  </si>
  <si>
    <t>Пискова Анастасия Андреевна</t>
  </si>
  <si>
    <t>№ 13254 от 11.02.2011</t>
  </si>
  <si>
    <t>Жолобова Виктория Владимировна</t>
  </si>
  <si>
    <t>Скачкова Наталья Андреевна</t>
  </si>
  <si>
    <t>№ 18613 от 28.04.2016</t>
  </si>
  <si>
    <t>Сидоренко Анна Феликсовна</t>
  </si>
  <si>
    <t>№ 15234 от 15.02.2012</t>
  </si>
  <si>
    <t>Ткаченко Татьяна Викторовна</t>
  </si>
  <si>
    <t>Полынская Татьяна Яновна</t>
  </si>
  <si>
    <t>№ 18579 от 26.04.2016</t>
  </si>
  <si>
    <t>Ударцева Юлия Александровна</t>
  </si>
  <si>
    <t>№ 13144 от 16.02.2011</t>
  </si>
  <si>
    <t>Толмачев Максим Алексеевич</t>
  </si>
  <si>
    <t>№17361 от 17.07.2013</t>
  </si>
  <si>
    <t>Колмакова Валентина Александровна</t>
  </si>
  <si>
    <t>№ 18606 от 27.04.2016</t>
  </si>
  <si>
    <t>Еремина Яна Александровна</t>
  </si>
  <si>
    <t>№ 17364 от 18.06.2013</t>
  </si>
  <si>
    <t>Бычкова Людмила Николаевна</t>
  </si>
  <si>
    <t>Покатило Светлана Юрьевна</t>
  </si>
  <si>
    <t>6,5-8 лет</t>
  </si>
  <si>
    <t>Торопова Вероника Александровна</t>
  </si>
  <si>
    <t>№66.01.37.000.М.004428.06.25 
от 20.06.2025</t>
  </si>
  <si>
    <t>66Л01 № 0003838 от 14.02.2011</t>
  </si>
  <si>
    <t>Санникова Ксения Вадимовна</t>
  </si>
  <si>
    <t>790,8;
671,00</t>
  </si>
  <si>
    <t>№ 13293 от 24.02.2011</t>
  </si>
  <si>
    <t>Ломаева Екатерина Анатольевна</t>
  </si>
  <si>
    <t>№66.01.37.000.М.004380.06.25 от 11.06.2025</t>
  </si>
  <si>
    <t>№ 13405 от 24.02.2011</t>
  </si>
  <si>
    <t>Черкасская Ольга Владимировна</t>
  </si>
  <si>
    <t>671.00</t>
  </si>
  <si>
    <t>№ Л035-01277-66/00195544 от 25.04.2013</t>
  </si>
  <si>
    <t>Ярошинская Татьяна Васильевна</t>
  </si>
  <si>
    <t>№66.01.37.000.М.005058.10.25 
от 22.10.2025</t>
  </si>
  <si>
    <t>№13348 от 24.02.2011</t>
  </si>
  <si>
    <t>Лаптева Диана Ильшатовна</t>
  </si>
  <si>
    <t>№ 11035-01277-66/00196534</t>
  </si>
  <si>
    <t>Программа воспитания лагеря МАОУ СОШ № 77, утверждена директором Ежовой Л.В. от 02.09.2024 приказ № 214, https://xn--77-6kc3bfr2e.xn--80acgfbsl1azdqr.xn--p1ai/sveden/educa</t>
  </si>
  <si>
    <t>Колесникова Юлия Александровна</t>
  </si>
  <si>
    <t>№ 18733 от 31.05.2016</t>
  </si>
  <si>
    <t>№ 13347 от 24.02.20011 66 № 000502</t>
  </si>
  <si>
    <t>Программа воспитания утверждена начальником лагеря № 81 Боровиковой Е.В. от 14.03.2025 № 1 https://xn--81-6kc3bfr2e.xn--80acgfbsl1azdqr.xn--p1ai/?section_id=2003</t>
  </si>
  <si>
    <t>Лазутина Ольга Сергеевна (весна) Сулейманова Матан Ильгаровна (лето)</t>
  </si>
  <si>
    <t>№ 13287 от 24.02.2011</t>
  </si>
  <si>
    <t>Гуров Иван Владимирович</t>
  </si>
  <si>
    <t>№ 13295 от 24.02.2011</t>
  </si>
  <si>
    <t>Программа летнего лагеря утверждена директором МАОУ СОШ № 98 Городецкой Г.В. от 28.03.2025 https://xn--81-6kc3bfr2e.xn--80acgfbsl1azdqr.xn--p1ai/?section_id=2003</t>
  </si>
  <si>
    <t>Чащихина Татьяна Борисовна</t>
  </si>
  <si>
    <t>790,8;</t>
  </si>
  <si>
    <t>№66.01.37.000.М.003241.04.25 от 09.04.2025</t>
  </si>
  <si>
    <t>№ Л035-01277-66-00195491</t>
  </si>
  <si>
    <t>Условно(частично) созданы условия для детей-инвалидов. Нозологии: Дети с нарушением речи, дети с задержкой психического развития, дети с соматическими заболеваниями.</t>
  </si>
  <si>
    <t>Бурманова Галина Николаевна </t>
  </si>
  <si>
    <t>№ Л035-01277-66/00195625</t>
  </si>
  <si>
    <t>Загайная Наталья Владимировна</t>
  </si>
  <si>
    <t>№ 13403 от 02.03.2011</t>
  </si>
  <si>
    <t>Костина Ольга Владимировна</t>
  </si>
  <si>
    <t>№ 13351 от 24.02.2011</t>
  </si>
  <si>
    <t>Николаева Полина Игоревна</t>
  </si>
  <si>
    <t>№ Л035-01277-66/00196586 от 25.02.2014</t>
  </si>
  <si>
    <t>Майданова Алена Александровна</t>
  </si>
  <si>
    <t>Тукшумская Вера Николаевна</t>
  </si>
  <si>
    <t>790,8; 
671,00</t>
  </si>
  <si>
    <t>№ 13294 от 24.02.2011</t>
  </si>
  <si>
    <t>Зырянова Галина Валерьевна</t>
  </si>
  <si>
    <t>Аракчеева Ирина Михайловна</t>
  </si>
  <si>
    <t>№ 18551 от 20.04.2016</t>
  </si>
  <si>
    <t>Салфетникова Татьяна Сергеевна</t>
  </si>
  <si>
    <t>№ 13214 от 09.03.2011</t>
  </si>
  <si>
    <t>Пихиенко Лилия Александровна</t>
  </si>
  <si>
    <t>№ 17246 от 16.05.2013</t>
  </si>
  <si>
    <t>Балдина Наталья Геннадьевна</t>
  </si>
  <si>
    <t>№ 17238 от 13.05.2013</t>
  </si>
  <si>
    <t>Воронина Марина Александровна</t>
  </si>
  <si>
    <t>№ 13183 от 08.02.2011</t>
  </si>
  <si>
    <t>Виноградова Елена Станиславовна</t>
  </si>
  <si>
    <t>№ 18801 от 22.06.2016</t>
  </si>
  <si>
    <t>Салимова Татьяна Николаевна</t>
  </si>
  <si>
    <t>https://168.tvoysadik.ru/</t>
  </si>
  <si>
    <t>№66.01.37.000.М.0003876.05.25 от 21.05.2025</t>
  </si>
  <si>
    <t>№ Л035-01277-66/00195789 от 29.02.2012</t>
  </si>
  <si>
    <t>Довгая Надежда Леонидовна</t>
  </si>
  <si>
    <t>https://355.tvoysadik.ru</t>
  </si>
  <si>
    <t>Джафарова Екатерина Анатольевна</t>
  </si>
  <si>
    <t>№66.01.37.000.М.003565.05.25 от 07.05.2025</t>
  </si>
  <si>
    <t>Л035-01277-66/00196522 от 02.03.2011</t>
  </si>
  <si>
    <t>Ссылка на программу и календарный план: Программа воспитания лагеря, утверждена приказом № 72 и.о. заведующего Джафаровой Е.А. от 28 марта 2025 https://516.tvoysadik.ru/?section_id=142</t>
  </si>
  <si>
    <t>Трошкова Кристина Олеговна</t>
  </si>
  <si>
    <t>671.0</t>
  </si>
  <si>
    <t>Л035-01277-66/00193867 от 28.08.2019</t>
  </si>
  <si>
    <t>Программа воспитания утверждена МАОУ СОШ №1 им.Алексеева С.С Приказ №01-01-11/471/1 от 18.05.2024 https://xn--1-7sb3aeo2d.xn--80acgfbsl1azdqr.xn--p1ai/site/pub?id=1619</t>
  </si>
  <si>
    <t>Тургумбаев Арман Алибаскарович</t>
  </si>
  <si>
    <t>№66.01.37.000.М.002356.10.24 
 от 29.10.2024</t>
  </si>
  <si>
    <t>Власкина Юлия Олеговна</t>
  </si>
  <si>
    <t>№ ЛО35-01277-66/00195554 от 07.05.2013</t>
  </si>
  <si>
    <t>Санникова Марина Николаевна</t>
  </si>
  <si>
    <t>790.80; 671,0</t>
  </si>
  <si>
    <t>Л035-01277-66/00195994 от 25.07.2012</t>
  </si>
  <si>
    <t>Масалович 
Лена 
Алексеевна</t>
  </si>
  <si>
    <t>Л035-01277-66/00195652 от 23.04.2013</t>
  </si>
  <si>
    <t>Бабущкина Мария Дмитриевна</t>
  </si>
  <si>
    <t>790.80; 671,0; 790.80</t>
  </si>
  <si>
    <t>Л035-01277-66/00194932 от 18.04.2016</t>
  </si>
  <si>
    <t>Программа воспитания утверждена МАОУ СОШ № 41 Приказ № 2215 от 21.10.2024 https://xn--41-6kc3bfr2e.xn--80acgfbsl1azdqr.xn--p1ai/?section_id=311</t>
  </si>
  <si>
    <t>Л035-01277-66/00196670 от 18.02.2011</t>
  </si>
  <si>
    <t>Программа воспитания утверждена МАОУ СОШ № 48 Приказ № 43/1-дот28.02.2025 https://xn--48-6kc3bfr2e.xn--80acgfbsl1azdqr.xn--p1ai/?section_id=355</t>
  </si>
  <si>
    <t>Терлиян Наталья Сергеевна</t>
  </si>
  <si>
    <t>Л035-01277-66/00276147 от 17.02.2011</t>
  </si>
  <si>
    <t>Программа воспитания утверждена МБОУ СОШ № 57 Приказ № 108/1 от 22.04.2024 https://xn--57-6kc3bfr2e.xn--80acgfbsl1azdqr.xn--p1ai/?section_id=20</t>
  </si>
  <si>
    <t>01.06.2026-22.06.2026, 26.10.2026-01.11.2026</t>
  </si>
  <si>
    <t>671,0 ; 790.80</t>
  </si>
  <si>
    <t>Л035-01277-66/00195837 от 22.07.2012</t>
  </si>
  <si>
    <t>Программа воспитания утверждена МАОУ СОШ № С63 Приказ № 509 от 17.05.2024 https://xn--63-6kc3bfr2e.xn--80acgfbsl1azdqr.xn--p1ai/?section_id=16</t>
  </si>
  <si>
    <t>Белеусова 
Ксения Вячеславовна</t>
  </si>
  <si>
    <t>Л035-01277-66/00196417 от 18.02.2011</t>
  </si>
  <si>
    <t>Программа воспитания утверждена МАОУ СОШ № 69 Приказ № 28/2 от 25.02.2025 https://xn--69-6kc3bfr2e.xn--80acgfbsl1azdqr.xn--p1ai/site/pub?id=1211</t>
  </si>
  <si>
    <t>Аванесян Алина Эдуардовна</t>
  </si>
  <si>
    <t>Л035-01277-66/00195669 от 12.09.2013</t>
  </si>
  <si>
    <t>Печищева
 Наталия
 Юрьевна</t>
  </si>
  <si>
    <t>790.80 ; 671,0; 790.80</t>
  </si>
  <si>
    <t>Л035-01277-66/00195657 от 26.04.2013</t>
  </si>
  <si>
    <t>Программа воспитания утверждена МАОУ гимназия № 116 Приказ №47/1 от 11.03.2024 https://xn--116-5cdozfc7ak5r.xn--80acgfbsl1azdqr.xn--p1ai/?section_id=17</t>
  </si>
  <si>
    <t>Овчинникова Оксана
 Сергеевна</t>
  </si>
  <si>
    <t>790.80</t>
  </si>
  <si>
    <t>№66.01.37.000.М.005004.10.25
 от 10.10.2025</t>
  </si>
  <si>
    <t>Л035-01277-66/00194780 от 06.04.2016</t>
  </si>
  <si>
    <t>Омелькова
 Любовь Ивановна</t>
  </si>
  <si>
    <t>Л035-01277-66/00267129 от 19.05.2016</t>
  </si>
  <si>
    <t>Программа воспитания утверждена МАОУ СОШ № 141 Приказ №15/1-О от 05.02.2025 https://xn--141-5cd3cgu2f.xn--80acgfbsl1azdqr.xn--p1ai/?section_id=406</t>
  </si>
  <si>
    <t>Плотникова Екатерина Владимировна</t>
  </si>
  <si>
    <t>23.03.2026-29.03.2026, 01.06.2026-22.06.2026, 26.10.2026-01.11.2026</t>
  </si>
  <si>
    <t>№66.01.37.000.М.005004.10.25
от 10.10.2025</t>
  </si>
  <si>
    <t>Л035-01277-66/00195184 от 26.04.2016</t>
  </si>
  <si>
    <t>Скворцова Ольга Анатольевна</t>
  </si>
  <si>
    <t>Л035-01277-66/00196578 от 18.02.2011</t>
  </si>
  <si>
    <t>Авидон 
Светлана Валерьевна</t>
  </si>
  <si>
    <t>23.03.2026-29.03.2026</t>
  </si>
  <si>
    <t>№66.01.37.000.М.003195.04.25 от 03.04.2025</t>
  </si>
  <si>
    <t>Л035-01277-66/00196401 от 18.02.2011</t>
  </si>
  <si>
    <t>Васильева
 Ксения Викторовна</t>
  </si>
  <si>
    <t>671,0; 790,80</t>
  </si>
  <si>
    <t>Л035-01277-66/00196416 от 17.02.2011</t>
  </si>
  <si>
    <t>Золина Людмила Павловна</t>
  </si>
  <si>
    <t>Л035-01277-66/00276165 от 11.02.2011</t>
  </si>
  <si>
    <t>Есаулкова Алена Александровна</t>
  </si>
  <si>
    <t>Л035-01277-66/00195576 от 29.04.2013</t>
  </si>
  <si>
    <t>Программа воспитания утверждена МАОУгимназия № 202 "Менталиткт" Приказ от 12.05.2024 https://xn--80ajblodi4bdb.xn--80acgfbsl1azdqr.xn--p1ai/?section_id=373</t>
  </si>
  <si>
    <t>https://302.tvoysadik.ru</t>
  </si>
  <si>
    <t>https://466.tvoysadik.ru</t>
  </si>
  <si>
    <t>Екимова 
 Мария 
Андреевна</t>
  </si>
  <si>
    <t>https://510.tvoysadik.ru/</t>
  </si>
  <si>
    <t>Л035-01277-66/00196540 от 03.03.2011</t>
  </si>
  <si>
    <t>Программа воспитания утверждена МБДОУ -детский сад комбинированного вида № 510 Приказ № 02/25-ЛДП от 23.03.2025 https://510.tvoysadik.ru/upload/ts510_new/files/62/64/6264d2700bfd290012d62e087b7756a2.pdf</t>
  </si>
  <si>
    <t>Петрова
 Агнесса Вячеславовна</t>
  </si>
  <si>
    <t>https://family.uralschool.ru/</t>
  </si>
  <si>
    <t>Л0 35-01277-66/00194793 от 16.03.2016 г</t>
  </si>
  <si>
    <t>Программа воспитания утверждена МАОУ ЦСШ Приказ № 48 от 25.03.2025 https://family.uralschool.ru/?section_id=114</t>
  </si>
  <si>
    <t>Мифтакова
 Елена
Петровна</t>
  </si>
  <si>
    <t>https://doddooc.uralschool.ru</t>
  </si>
  <si>
    <t>Л035-01277-66/00194782 от 16.03.2016</t>
  </si>
  <si>
    <t>Программа утверждена МБУ ДО ООЦ Приказ № 5 от 05.03.2024 https://doddooc.uralschool.ru/?section_id=36</t>
  </si>
  <si>
    <t>https://новаяавеста.рф</t>
  </si>
  <si>
    <t>Л035-01277-66/00194742 от 21.03.2016</t>
  </si>
  <si>
    <t>Программа воспитания утверждена МБУ ДО Центр"Новая Авеста" Приказ № 28 от 24.03.2025 https://xn--80aaafcs5ci6ak2l.xn--p1ai/?section_id=12</t>
  </si>
  <si>
    <t>Микушина Елена Михайловна</t>
  </si>
  <si>
    <t>zar-school.ru</t>
  </si>
  <si>
    <t>№66.СО.01.000.М.000022.05.25 от 19.05.2025</t>
  </si>
  <si>
    <t>№ 17868 от 14.09.2015</t>
  </si>
  <si>
    <t>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t>
  </si>
  <si>
    <t>№66.СО.01.000.М.000028.05.25 от 27.05.2025</t>
  </si>
  <si>
    <t>№ 15711 от 21.03.2012</t>
  </si>
  <si>
    <t>https://2zar.uralschool.ru/</t>
  </si>
  <si>
    <t>Подсекина Евгения Александровна</t>
  </si>
  <si>
    <t>№66.СО.01.000.М.000019.05.25 от 19.05.2025</t>
  </si>
  <si>
    <t>№ 15713 от 21.03.2012</t>
  </si>
  <si>
    <t>Борисова Евгения Дмитриевна</t>
  </si>
  <si>
    <t>http://4zar.uralschool.ru</t>
  </si>
  <si>
    <t>№66.СО.01.000.М.000024.05.25 от 23.05.2025</t>
  </si>
  <si>
    <t>№ 15712 от 21.03.2012</t>
  </si>
  <si>
    <t>Крылова Ольга Васильевна</t>
  </si>
  <si>
    <t>http://6zar.uralschool.ru</t>
  </si>
  <si>
    <t>№66.СО.01.000.М.000030.05.25 от 27.05.2025</t>
  </si>
  <si>
    <t>№ 18789 от 21.06.2016</t>
  </si>
  <si>
    <t>Пиминова Наталья Сергеевна</t>
  </si>
  <si>
    <t>http://7zar.uralschool.ru</t>
  </si>
  <si>
    <t>№66.СО.01.000.М.000021.05.25 от 19.05.2025</t>
  </si>
  <si>
    <t>№ 11941 от 13.05.2009</t>
  </si>
  <si>
    <t>Суднева Елена Анатольевна</t>
  </si>
  <si>
    <t>https://zar_sport.uralschool.ru/</t>
  </si>
  <si>
    <t>№66.СО.01.000.М.000031.05.25 от 27.05.2025</t>
  </si>
  <si>
    <t>Авдоченок Яна Александровна</t>
  </si>
  <si>
    <t>https://sk-desantnic.oshkole.ru/</t>
  </si>
  <si>
    <t>№66.СО.01.000.М.000023.05.25 от 23.05.2025</t>
  </si>
  <si>
    <t>Иштыбаева Татьяна Геннадьевна</t>
  </si>
  <si>
    <t>чу-детство.рф</t>
  </si>
  <si>
    <t>№66.СО.01.000.М.000025.05.25 от 23.05.2025</t>
  </si>
  <si>
    <t>№ 19332 от 20.03.2017</t>
  </si>
  <si>
    <t>Наумова Елена Васильевна</t>
  </si>
  <si>
    <t>№66.СО.01.000.М.000020.05.25 от 19.05.2025</t>
  </si>
  <si>
    <t>Проверки не проводились, предписаний нет</t>
  </si>
  <si>
    <t>№ЛО-66-01-03967 от 24.03.2016</t>
  </si>
  <si>
    <t>№ 18380 от 16.03.2016</t>
  </si>
  <si>
    <t>Котельникова Ирина Сергеевна</t>
  </si>
  <si>
    <t>http://ivdel-school1.ru/</t>
  </si>
  <si>
    <t>№66.01.37.000.М.003131.03.25 от 27.03.2025</t>
  </si>
  <si>
    <t>№ 14811 от 23.12.2011</t>
  </si>
  <si>
    <t>Пушенкова Елизавета Олеговна</t>
  </si>
  <si>
    <t>№66.01.37.000.М.003326.04.25 от 17.04.2025</t>
  </si>
  <si>
    <t>№ 14807 от 29.09.2011</t>
  </si>
  <si>
    <t>Завьялова Татьяна Александровна</t>
  </si>
  <si>
    <t>№66.01.37.000.М.003867.05.25 от 21.05.2025</t>
  </si>
  <si>
    <t>№ 14808 от 23.12.2011</t>
  </si>
  <si>
    <t>Александрова Нина Борисовна</t>
  </si>
  <si>
    <t>https://7ivdel.uralschool.ru/</t>
  </si>
  <si>
    <t>№ 18437 от 25.03.2016</t>
  </si>
  <si>
    <t>Шушарина
 Ирина
 Адольевна</t>
  </si>
  <si>
    <t>257.20</t>
  </si>
  <si>
    <t>№66.01.37.000.М.003277.04.25 от 11.04.2025</t>
  </si>
  <si>
    <t>№ 14734 от 10.08.2011</t>
  </si>
  <si>
    <t>Корнеева Наталья Александровна</t>
  </si>
  <si>
    <t>https://irbit-3.uralschool.ru/?section_id=4</t>
  </si>
  <si>
    <t>№ Л035-01277-66/00196434 от 03.08.2011</t>
  </si>
  <si>
    <t>Гурьева
 Ольга Андреевна</t>
  </si>
  <si>
    <t>https://irbit-5.uralschool.ru/</t>
  </si>
  <si>
    <t>№ 18444 от 28.03.2016</t>
  </si>
  <si>
    <t>Соболева
 Татьяна Николаевна</t>
  </si>
  <si>
    <t>https://8irbit.uralschool.ru/</t>
  </si>
  <si>
    <t>№Л035-01277-66/00193807 от 26.09.2019</t>
  </si>
  <si>
    <t>Программа воспитания утверждена МАОУ "Школа №8" Приказ №06/2-од от 22.01.2025 https://8irbit.uralschool.ru/upload/sc8irbit_new/files/fc/14/fc149dc640f1cb4bbb37a58e319bd03a.pdf</t>
  </si>
  <si>
    <t>Бердыева Ирина Алексеевна</t>
  </si>
  <si>
    <t>№Л035-01277-66/00196470 от 31.05.2021</t>
  </si>
  <si>
    <t>Захарова
 Наталья
 Павловна</t>
  </si>
  <si>
    <t>https://irbit10.uralschool.ru/</t>
  </si>
  <si>
    <t>№ 17284 от 28.05.2013</t>
  </si>
  <si>
    <t>Чиркова Елена Германовна</t>
  </si>
  <si>
    <t>https://irbit13.uralschool.ru/</t>
  </si>
  <si>
    <t>№66.01.37.000.М.005420.12.25 от 23.12.2025</t>
  </si>
  <si>
    <t>№ 14733 от 10.08.2011</t>
  </si>
  <si>
    <t>Волошина Любовь Васильевна</t>
  </si>
  <si>
    <t>http://18irbit.uralschool.ru</t>
  </si>
  <si>
    <t>№66.01.37.000.М.003950.05.25 от 23.05.2025</t>
  </si>
  <si>
    <t>№ ло35-01277-66/00193868 от 30.09.2019</t>
  </si>
  <si>
    <t>Программа воспитания утверждена МАОУ "Школа № 18". Приказ №35/2 от 19.05.2025, https://18irbit.uralschool.ru/upload/sc18irbit_new/files/23/39/233942be28eeb4fd9f.pdf</t>
  </si>
  <si>
    <t>Удинцева Кристина Игоревна</t>
  </si>
  <si>
    <t>https://ds21irbit.ru/</t>
  </si>
  <si>
    <t>Серкова Александра Олеговна</t>
  </si>
  <si>
    <t>https://дюсш-ирбит.рф</t>
  </si>
  <si>
    <t>№66.01.37.000.М.004043.05.25 от 26.05.2025</t>
  </si>
  <si>
    <t>№ 19107 от 27.10.2016</t>
  </si>
  <si>
    <t>https://дюсш-ирбит.рф/svedeniya/dostupnaya_sreda/</t>
  </si>
  <si>
    <t>Бочкарева Елена Борисовна</t>
  </si>
  <si>
    <t>https://cdt-irbit.3dn.ru/index/ldpd_i_lto/0-150</t>
  </si>
  <si>
    <t>№ 19244 от 24.01.2017</t>
  </si>
  <si>
    <t>Программа воспитания утверждена МАОУ ДО "Центр детского творчества" Приказ № 21 от 21.03.2025 https://cdt-irbit.3dn.ru/Dokument/LDPD/programma_i_plan_vospitatelnoj_raboty_ldpd_i_lto.pdf</t>
  </si>
  <si>
    <t>Бердюгина Татьяна Владимировна</t>
  </si>
  <si>
    <t>www.berduginschool.uoirbitmo.ru</t>
  </si>
  <si>
    <t>Гашкова
 Людмила Владимировна</t>
  </si>
  <si>
    <t>6611005772</t>
  </si>
  <si>
    <t>Макарова Ирина Витальевна</t>
  </si>
  <si>
    <t>www.dubschool.uoirbitmo.ru</t>
  </si>
  <si>
    <t>Свяжина Ольга Владимировна</t>
  </si>
  <si>
    <t>6611005797</t>
  </si>
  <si>
    <t>Мурзина Наталья Владимировна</t>
  </si>
  <si>
    <t>https://zajkovo2.edusite.ru/</t>
  </si>
  <si>
    <t>Пронина Ольга Алексеевна</t>
  </si>
  <si>
    <t>www.znamenschool.uoirbitmo.ru</t>
  </si>
  <si>
    <t>Устинова Светлана Станиславовна</t>
  </si>
  <si>
    <t>6611005902</t>
  </si>
  <si>
    <t>Степанова Алёна Алексеевна</t>
  </si>
  <si>
    <t>6611005910</t>
  </si>
  <si>
    <t>www.kilachevschool.uoirbitmo.ru</t>
  </si>
  <si>
    <t>Епанчинцева Татьяна Юрьевна</t>
  </si>
  <si>
    <t>Говорухина Марина Павловна</t>
  </si>
  <si>
    <t>Ларионова Елена Николаевна</t>
  </si>
  <si>
    <t>6611005927</t>
  </si>
  <si>
    <t>Бахарева Екатерина Николаевна</t>
  </si>
  <si>
    <t>6611005934</t>
  </si>
  <si>
    <t>http://klyuchevschool.uoirbitmo.ru/</t>
  </si>
  <si>
    <t>№ ЛО-01277-66/00194138 от 06.03.2023</t>
  </si>
  <si>
    <t>Костина Екатерина Александровна</t>
  </si>
  <si>
    <t>6611005966</t>
  </si>
  <si>
    <t>www.osincevschool.uoirbitmo.ru</t>
  </si>
  <si>
    <t>6611005973</t>
  </si>
  <si>
    <t>https://pionerschool.uoirbitmo.ru</t>
  </si>
  <si>
    <t>Татаринова Наталья Викторовна</t>
  </si>
  <si>
    <t>6611005885</t>
  </si>
  <si>
    <t>www.pyankovschool.uoirbitmo.ru</t>
  </si>
  <si>
    <t>№ ЛО35-01277-66/00194144 от 17.05.2018</t>
  </si>
  <si>
    <t>https://rechkalovschool.uoirbitmo.ru/</t>
  </si>
  <si>
    <t>Гайдученко Анна Николаевна</t>
  </si>
  <si>
    <t>6611005998</t>
  </si>
  <si>
    <t>https://rudnovschool.uoirbitmo.ru/</t>
  </si>
  <si>
    <t>6611005814</t>
  </si>
  <si>
    <t>https://striganschool.uoirbitmo.ru/</t>
  </si>
  <si>
    <t>№ 20087 от 22.08.2019</t>
  </si>
  <si>
    <t>6611005892</t>
  </si>
  <si>
    <t>https://fominschool.uralschool.ru/</t>
  </si>
  <si>
    <t>Каражеляскова Ольга Леонидовна</t>
  </si>
  <si>
    <t>6611005821</t>
  </si>
  <si>
    <t>https://harlovschool.uoirbitmo.ru/</t>
  </si>
  <si>
    <t>Быкова Екатерина Александровна</t>
  </si>
  <si>
    <t>6611005839</t>
  </si>
  <si>
    <t>https://chernovschool.nubex.ru</t>
  </si>
  <si>
    <t>Кузеванова 
Вера
 Васильевна</t>
  </si>
  <si>
    <t>6611006159</t>
  </si>
  <si>
    <t>www.chubarovschool.uoirbitmo.ru</t>
  </si>
  <si>
    <t>Брусянина 
Елена Владимировна</t>
  </si>
  <si>
    <t>№66.01.37.000.М.003667.05.25 от 14.05.2025</t>
  </si>
  <si>
    <t>№ 15278 от 17.02.2012</t>
  </si>
  <si>
    <t>Фотеева
 Ирина Александровна</t>
  </si>
  <si>
    <t>https://kamensk-school.obrku.ru/</t>
  </si>
  <si>
    <t>№ 20150 от 01.11.2019</t>
  </si>
  <si>
    <t>Коновалова Екатерина Александровна</t>
  </si>
  <si>
    <t>http://mkoukislovo.edusite.ru</t>
  </si>
  <si>
    <t>№66.01.37.000.М.003424.04.25 от 23.04.2025</t>
  </si>
  <si>
    <t>№ 20125 от 14.10.2019</t>
  </si>
  <si>
    <t>Чувакова Марина Павловна</t>
  </si>
  <si>
    <t>klevakino.edusite.ru</t>
  </si>
  <si>
    <t>№ 14849 от 01.02.2012</t>
  </si>
  <si>
    <t>Русакова Светлана Ивановна</t>
  </si>
  <si>
    <t>https://kolchedan-school.ekb.eduru.ru/</t>
  </si>
  <si>
    <t>№ 15700 от 27.02.2012</t>
  </si>
  <si>
    <t>Бирюкова Анастасия Евгеньевна</t>
  </si>
  <si>
    <t>https://maminskshkola.ucoz.ru/</t>
  </si>
  <si>
    <t>№66.01.37.000.М.004013.05.25 от 26.05.2025</t>
  </si>
  <si>
    <t>№ 15694 от 05.03.2012</t>
  </si>
  <si>
    <t>Осипова
 Елена Анатольевна</t>
  </si>
  <si>
    <t>https://new-is.ucoz.ru/</t>
  </si>
  <si>
    <t>№66.01.37.000.М.003256.04.25 от 10.04.2025</t>
  </si>
  <si>
    <t>№ Л035-01277-66/00276122 от 13.01.2012</t>
  </si>
  <si>
    <t>Боровых 
Елена 
Григорьевна</t>
  </si>
  <si>
    <t>https://pirogovskaya.uralschool.ru/?section_id=180</t>
  </si>
  <si>
    <t>Бронникова Алёна Владимировна</t>
  </si>
  <si>
    <t>https://pokrovkaschool.nubex.ru/5531/</t>
  </si>
  <si>
    <t>Кошелева
 Ирина
 Петровна</t>
  </si>
  <si>
    <t>https://rybnikovskaya-sosh.uralschool.ru/?section_id=42</t>
  </si>
  <si>
    <t>№66.01.37.000.М.003671.05.25 от 14.05.2025</t>
  </si>
  <si>
    <t>№ 15699 от 27.02.2012</t>
  </si>
  <si>
    <t>Суворова Людмила Евгеньевна</t>
  </si>
  <si>
    <t>https://sosnsch.edusite.ru/</t>
  </si>
  <si>
    <t>№66.01.37.000.М003625.05.25 от 13.05.2025</t>
  </si>
  <si>
    <t>№ 15332 от 30.12.2011</t>
  </si>
  <si>
    <t>Иванова 
Марина
 Сергеевна</t>
  </si>
  <si>
    <t>https://tr-shkola.ru</t>
  </si>
  <si>
    <t>№ 14852 от 01.02.2012</t>
  </si>
  <si>
    <t>Ришко
 Юлия Владимировна</t>
  </si>
  <si>
    <t>https://cheredu.ucoz.ru/index/letnjaja_ozdorovitelnaja_kampanija/0-277</t>
  </si>
  <si>
    <t>№66.01.37.000.М.003743.05.25 от 16.05.2025</t>
  </si>
  <si>
    <t>Белоногова Валентина Александровна</t>
  </si>
  <si>
    <t>https://vshkole1.ru/organizatsiya-otdykha-detej/</t>
  </si>
  <si>
    <t>480,80 (весенние каникулы), 423,83 (летние каникулы)</t>
  </si>
  <si>
    <t>Светлакова Светлана Анатольевна</t>
  </si>
  <si>
    <t>https://school2ku.ru/organizatsiya-otdykha-detej/ob-organizatsii-otdykha-detej-i-ikh-ozdorovleniya/osnovnye-svedeniya</t>
  </si>
  <si>
    <t>Антропова Юлия Владимировна</t>
  </si>
  <si>
    <t>https://school3.obrku.ru/letnyaya-ozdorovitelnaya-kompaniya/dokumenty</t>
  </si>
  <si>
    <t>Крыгина Екатерина Михайловна</t>
  </si>
  <si>
    <t>https://school5.obrku.ru/ob-organizatsii-otdykha-detej-i-ikh-ozdorovlenii/1-ob-organizatsii-otdykha-detej-i-ikh-ozdorovleniya</t>
  </si>
  <si>
    <t>Васильева Наталья Витальевна</t>
  </si>
  <si>
    <t>https://vshkole7.ru/organizatsiya-otdykha-detej-i-ikh-ozdorovleniya/ob-organizatsii-otdykha-detej-i-ikh-ozdorovleniya</t>
  </si>
  <si>
    <t>Кузнецова Татьяна Анатольевна</t>
  </si>
  <si>
    <t>https://licey9ku.uralschool.ru/?section_id=40</t>
  </si>
  <si>
    <t>423,83 (летние каникулы)</t>
  </si>
  <si>
    <t>Доронина 
Ольга 
Юрьевна</t>
  </si>
  <si>
    <t>https://school14.obrku.ru/letnyaya-ozdorovitelnaya-kompaniya/osnovnye-svedeniya</t>
  </si>
  <si>
    <t>Степанова Елена Михайловна</t>
  </si>
  <si>
    <t>https://school16.obrku.ru/svedenya-ob-organizacii-detey-ozdorovlenya/ob-organizacii-detey-ozdorovlenya</t>
  </si>
  <si>
    <t>Гуляева Анна Александровна</t>
  </si>
  <si>
    <t>https://school17.obrku.ru</t>
  </si>
  <si>
    <t>№ 170081 от 12.03.2013</t>
  </si>
  <si>
    <t>Дьячкова
 Оксана 
Сергеевна</t>
  </si>
  <si>
    <t>https://www.mbou19.ru/organizatsiya-otdykha-detej</t>
  </si>
  <si>
    <t>Андреева Екатерина Андреевна</t>
  </si>
  <si>
    <t>https://school20.obrku.ru/letnyaya-ozdorovitelnaya-kompaniya</t>
  </si>
  <si>
    <t>Селюнина Оксана Александровна</t>
  </si>
  <si>
    <t>https://school21.obrku.ru/nashi-gruppy-2/deyatelnost</t>
  </si>
  <si>
    <t>Соколова Ирина Сергеевна</t>
  </si>
  <si>
    <t>https://school25.obrku.ru/organizatsiya-otdykha-detej/ob-organizatsii-otdykha-detej-i-ikh-ozdorovleniya</t>
  </si>
  <si>
    <t>Бекмансурова Альмира Ануровна</t>
  </si>
  <si>
    <t>https://school-int27.edusite.ru/p98aa1.html</t>
  </si>
  <si>
    <t>Мелёхина Александра Александровна</t>
  </si>
  <si>
    <t>http://kum-sch30.edusite.ru/p369aa1.html</t>
  </si>
  <si>
    <t>https://school31-ku.ru/svedeniya-ob-organizatsii-otdykha-detej-i-ikh-ozdorovleniya</t>
  </si>
  <si>
    <t>Заварницина Ольга Сергеевна</t>
  </si>
  <si>
    <t>https://www.mbouku32.ru/organizatsiya-otdykha-detej-2/osnovnye-svedeniya</t>
  </si>
  <si>
    <t>Буянова Анна Сергеевна</t>
  </si>
  <si>
    <t>https://school34-ku.ru/organizatsiya-otdykha-detej</t>
  </si>
  <si>
    <t>Бокарева Елена Витальевна</t>
  </si>
  <si>
    <t>https://school35.obrku.ru/letnyaya-ozdorovitelnaya-kompaniya</t>
  </si>
  <si>
    <t>Суворина Наталья Леонидовна</t>
  </si>
  <si>
    <t>https://school37.obrku.ru/letnyaya-ozdorovitelnaya-kompaniya</t>
  </si>
  <si>
    <t>Серебрякова Алена Евгеньевна</t>
  </si>
  <si>
    <t>https://kadet38.ru/letnyaya-ozdorovitelnaya-kampaniya/dokumenty</t>
  </si>
  <si>
    <t>Вараксина 
Алла 
Анатольевна</t>
  </si>
  <si>
    <t>https://40shkola.ru/organizatsiya-otdykha-detej</t>
  </si>
  <si>
    <t>Ермилова Ольга Борисовна</t>
  </si>
  <si>
    <t>https://bestschool60.3dn.ru/index/ob_organizacii_otdykha_detej_i_ikh_ozdorovlenija/0-286</t>
  </si>
  <si>
    <t>Ширкова 
Эльвира
 Юрьевна</t>
  </si>
  <si>
    <t>https://www.ku-gimnazia.ru/index.php/organizatsiya-otdykha-detej</t>
  </si>
  <si>
    <t>Ломаева
 Ирина 
Сергеевна</t>
  </si>
  <si>
    <t>www.sport-kam.ru</t>
  </si>
  <si>
    <t>Л035-01277-66/00659500 от 26.06.2023.</t>
  </si>
  <si>
    <t>http://www.sduschor-ku.ru</t>
  </si>
  <si>
    <t>Мальцева 
Ольга Александровна</t>
  </si>
  <si>
    <t>https://aksioma.obrku.ru/svedeniya-ob-organizatsii-otdykha-detej-i-ikh-ozdorovlenii/ob-organizatsii-otdykha-detej-i-ikh-ozdorovleniya</t>
  </si>
  <si>
    <t>Государственное автономное учреждение</t>
  </si>
  <si>
    <t>Токарева 
Наиля
 Хамитовна</t>
  </si>
  <si>
    <t>https://kupc.ru/</t>
  </si>
  <si>
    <t>14-15 лет</t>
  </si>
  <si>
    <t>№ ЛО-66-01-003049 от 11.12.2014</t>
  </si>
  <si>
    <t>№ ЛО35-01277-66/00195281 от 20.08.2015</t>
  </si>
  <si>
    <t>Вербицкая
 Наталия
 Игоревна</t>
  </si>
  <si>
    <t>http://kamschool1.ru/</t>
  </si>
  <si>
    <t>Хохрякова Марина Александровна</t>
  </si>
  <si>
    <t>https://3kgo.uralschool.ru/</t>
  </si>
  <si>
    <t>Алмаева Лариса Владимировна</t>
  </si>
  <si>
    <t>kamlic.siteedu.ru</t>
  </si>
  <si>
    <t>https://6kgo.uralschool.ru</t>
  </si>
  <si>
    <t>Михайлис Ирина Владимировна</t>
  </si>
  <si>
    <t>www.kamshkola7.ru</t>
  </si>
  <si>
    <t>Шемякина Татьяна Николаевна</t>
  </si>
  <si>
    <t>https://кам-ддт.рф/</t>
  </si>
  <si>
    <t>6-17 лет</t>
  </si>
  <si>
    <t>Березкина Светлана Николаевна</t>
  </si>
  <si>
    <t>https://kam-art.schoolsite.ru/m1.html</t>
  </si>
  <si>
    <t>kdshi1.ekb.muzkult.ru</t>
  </si>
  <si>
    <t>https://kamsport.uralschool.ru</t>
  </si>
  <si>
    <t>Борох Эмилия Григорьевна</t>
  </si>
  <si>
    <t>https://aksariha.siteedu.ru/</t>
  </si>
  <si>
    <t>№ 18270 от 17.02.2016</t>
  </si>
  <si>
    <t>Программа воспитательной работы летнего оздоровительного лагеря с дневным пребыванием детей и подростков при МКОУ Аксарихинская СОШ. Приказ № 120 от 23.05.2025 https://aksariha.siteedu.ru/partition/110563/#megamenu</t>
  </si>
  <si>
    <t>Сирина Татьяна Михайловна</t>
  </si>
  <si>
    <t>http://gal.edusite.ru</t>
  </si>
  <si>
    <t>Программа воспитания утверждена МКОУ Галкинская СОШ приказ № 54 от 25.04.2025г. https://gal.edusite.ru/camp_maininfo.html</t>
  </si>
  <si>
    <t>Ширыкалова Анастасия Николаевна</t>
  </si>
  <si>
    <t>6613004703</t>
  </si>
  <si>
    <t>https://zahschool.edusite.ru/camp_maininfo.html</t>
  </si>
  <si>
    <t>№ Л035-01277-66/00195950 от 13.03.2012</t>
  </si>
  <si>
    <t>Программа воспитания летнего оздоровительного лагеря "Прометей", Приказ №41 от 31.03.2025 г. https://disk.yandex.ru/d/LkQ9PRcRuu4rvQ</t>
  </si>
  <si>
    <t>Ковальчук Павел Витальевич</t>
  </si>
  <si>
    <t>https://kvachschool.schoolsite.ru/</t>
  </si>
  <si>
    <t>№ 15532 от 13.03.2012</t>
  </si>
  <si>
    <t>Программа оздоровительного лагеря с дневным пребыванием МКОУ Квашнинская СОШ https://kvachschool.schoolsite.ru/magicpage.html?page=756752</t>
  </si>
  <si>
    <t>Каратеев Александр Юрьевич</t>
  </si>
  <si>
    <t>https://kochnevo-school.edusite.ru/magicpage.html?page=50216</t>
  </si>
  <si>
    <t>Синабдеева Наталья Михайловна</t>
  </si>
  <si>
    <t>http://kyroosh.edusite.ru/</t>
  </si>
  <si>
    <t>№ 15612 от 16.03.2012</t>
  </si>
  <si>
    <t>Банколвская Татьяна Викторовна</t>
  </si>
  <si>
    <t>http://никольская-школа.камышлов-обр.рф/</t>
  </si>
  <si>
    <t>№ ЛО35-01277-66/00196216 от 15.03.2012</t>
  </si>
  <si>
    <t>Программа оздоровительного лагеря с дневным пребыванием "Радуга" "Время Первых:Твори и Изучай!.". Приказ №32 от 30.04.2025 https://cloud.mail.ru/public/ud6i/wpLw2qbaT</t>
  </si>
  <si>
    <t>Солдатова Наталья Александровна</t>
  </si>
  <si>
    <t>https://xn----7sbbbf2cciubf5ax2a5c0g.xn--p1ai/</t>
  </si>
  <si>
    <t>Программа воспитания утверждена Приказ 42/1 от 16.04.2025
Программа воспитательной работы летнего оздоровительного лагеря с дневным пребыванием "Солнышко" https://drive.google.com/file/d/1d9YFZnlZp4ed7uZzyI4GF8pBvSE8lwdk/view</t>
  </si>
  <si>
    <t>Хатыпова Маргарита Леонидовна</t>
  </si>
  <si>
    <t>https://октябрьская-школа.камышлов-обр.рф/category/novosti/</t>
  </si>
  <si>
    <t>Хапочкина Лидия Александровна</t>
  </si>
  <si>
    <t>https://porosh.edusite.ru/camp_maininfo.html</t>
  </si>
  <si>
    <t>Программа воспитания летнего оздоровительного лагеря с дневным пребыванием "Солнечный город" МКОУ Порошинская СОШ имени К.Н. Копцевой, утверждена Приказом № 126/1 от 28.04.2025 https://porosh.edusite.ru/sveden/files/26919ed032d9a0c06ffbc25859c85995.pdf</t>
  </si>
  <si>
    <t>Густь Наталья Степановна</t>
  </si>
  <si>
    <t>https://skatshkola-kammr.eduface.ru/about/wellness</t>
  </si>
  <si>
    <t>№ 15616 от 15.03.2012</t>
  </si>
  <si>
    <t>Программа воспитания утверждена МКОУ ЛОЛ с дневным пребыванием детей Приказ №25/1 от 20.05.2025 https://disk.yandex.ru/i/Dqy8RcE-n_AqGQ</t>
  </si>
  <si>
    <t>Мелюхнова Екатерина Алексеевна</t>
  </si>
  <si>
    <t>www.kamrdush.ru</t>
  </si>
  <si>
    <t>Пачина Светлана Борисовна</t>
  </si>
  <si>
    <t>https://школа2.екарпинск.рф/</t>
  </si>
  <si>
    <t>Торопцева Надежда Ивановна</t>
  </si>
  <si>
    <t>https://школа5.екарпинск.рф/</t>
  </si>
  <si>
    <t>Кузнецова Евгения Евгеньевна</t>
  </si>
  <si>
    <t>https://школа6.екарпинск.рф/</t>
  </si>
  <si>
    <t>Мохова Юлия Александровна</t>
  </si>
  <si>
    <t>https://школа16.екарпинск.рф/</t>
  </si>
  <si>
    <t>Мецлер Анна Владимировна</t>
  </si>
  <si>
    <t>https://школа24.екарпинск.рф/</t>
  </si>
  <si>
    <t>Кривцова Оксана Анатольевна</t>
  </si>
  <si>
    <t>https://школа33.екарпинск.рф/</t>
  </si>
  <si>
    <t>Фрицлер Галина Петровна</t>
  </si>
  <si>
    <t>https://цдм.екарпинск.рф/</t>
  </si>
  <si>
    <t>Гаврильченко Сергей Петрович</t>
  </si>
  <si>
    <t>https://дюсш.екарпинск.рф/</t>
  </si>
  <si>
    <t>№66.01.37.000.М.003125.03.25 от 27.03.2025</t>
  </si>
  <si>
    <t>№ 20115 от 30.09.2019</t>
  </si>
  <si>
    <t>Основные структурно- функциональные зоны доступны частично для инвалидов с нарушениями слуха, с умственными нарушениями, доступны условно все зоны и участки инвалидам с нарушениями зрения и опорно-двигательного аппарата, а также МГН.</t>
  </si>
  <si>
    <t>Соколова Лариса Владимировна</t>
  </si>
  <si>
    <t>https://конжак.екарпинск.рф/</t>
  </si>
  <si>
    <t>№66.01.37.000.М.003042.03.25 от 18.03.2025</t>
  </si>
  <si>
    <t>№ 20013 от 26.04.2019</t>
  </si>
  <si>
    <t>Основные структурно- функциональные зоны доступны частично для инвалидов с нарушениями опорно-двигательного аппарата, а также доступны условно все зоны и участки инвалидам с нарушениями зрения и слуха. Вход в здание доступен частично для всех категорий инвалидов и МГН.</t>
  </si>
  <si>
    <t>Гайворонская Полина Михайловна</t>
  </si>
  <si>
    <t>http://school3.kgo66.ru</t>
  </si>
  <si>
    <t>Программа воспитания утверждена МОУ "СОШ № 3" Приказ № 115 от 26.03.2025 https://kach3.uralschool.ru/?section_id=234</t>
  </si>
  <si>
    <t>Мызникова Евгения Вячеславовна</t>
  </si>
  <si>
    <t>https://kach5.uralschool.ru/</t>
  </si>
  <si>
    <t>Программа воспитания утверждена МОУ "ООШ №5" Приказ № 58 от 26.03.2025 https://kach5.uralschool.ru/?section_id=55</t>
  </si>
  <si>
    <t>https://kch-sch6.uralschool.ru/</t>
  </si>
  <si>
    <t>Коновалова Ксения Валерьевна</t>
  </si>
  <si>
    <t>https://school7kachkanar.ros-obr.ru/</t>
  </si>
  <si>
    <t>Программа воспитания утверждена МОУ "СОШ № 7" Приказ № 102 от 26.03.2025
https://school7kachkanar.ru/item/1512864</t>
  </si>
  <si>
    <t>https://kachkanar.uralschool.ru/</t>
  </si>
  <si>
    <t>№ЛО-66-01-006445 от 08.04.2020</t>
  </si>
  <si>
    <t>№ 20294 от 18.03.2020</t>
  </si>
  <si>
    <t>Костюкович Екатерина Викторовна</t>
  </si>
  <si>
    <t>https://ddt.profiedu.ru</t>
  </si>
  <si>
    <t>Программа восптания утверждена МУДО "Дом детского творчества" Приказ № 48-ОД от 25.03.2025 https://ddt.profiedu.ru/?section_id=23</t>
  </si>
  <si>
    <t>Арцер 
Ольга
 Валерьевна</t>
  </si>
  <si>
    <t>http://kchdmsh.ekb.muzkult.ru/</t>
  </si>
  <si>
    <t>№ 18156 от 18.01.2016</t>
  </si>
  <si>
    <t>Ермакова Светлана Ильинична</t>
  </si>
  <si>
    <t>http://kdhsh.ekb.muzkult.ru</t>
  </si>
  <si>
    <t>№66.01.37.000.М.004215.05.25 от 30.05.2025</t>
  </si>
  <si>
    <t>№ 17907
от 09.10.2015</t>
  </si>
  <si>
    <t>Программа воспитания утверждена МУДО "ДХШ" Приказ № 53 от 26.03.2025
https://kdhsh.ekb.muzkult.ru/lager</t>
  </si>
  <si>
    <t>Ичеткина Ольга Ивановна</t>
  </si>
  <si>
    <t>https://sambo.uralschool.ru/</t>
  </si>
  <si>
    <t>№ ЛО35-01277-66/00194775 от 22.01.2016</t>
  </si>
  <si>
    <t>Програма воспитания утверждена МУДО "СШЕ "Атлант" Приказ № 12 от 26.03.2025
https://sambo.uralschool.ru/?section_id=76</t>
  </si>
  <si>
    <t>Сидоров Дмитрий Михайлович</t>
  </si>
  <si>
    <t>http://olimp.kgo66.ru/</t>
  </si>
  <si>
    <t>№ 18623 от 04.05.2016</t>
  </si>
  <si>
    <t>Программа воспитания утверждена МУ ДО "СШ Олимп" Приказ № 14 от 24.03.2025
https://olimp.profiedu.ru/?section_id=38</t>
  </si>
  <si>
    <t>Казакова Елена Александровна</t>
  </si>
  <si>
    <t>https://1krv.uralschool.ru/?section_id=284</t>
  </si>
  <si>
    <t>№ 17138 от 05.04.2013</t>
  </si>
  <si>
    <t>Макарова Кристина Олеговна</t>
  </si>
  <si>
    <t>https://2krv.uralschool.ru/?section_id=182</t>
  </si>
  <si>
    <t>01.06.2026-30.06.2026</t>
  </si>
  <si>
    <t>№ 19761 от 19.07.2018</t>
  </si>
  <si>
    <t>Кузьмина 
 Елена 
 Рафиковна</t>
  </si>
  <si>
    <t>https://3krv.uralschool.ru/?section_id=307</t>
  </si>
  <si>
    <t>№ ЛО-66-01-001514 от 06.09.2012</t>
  </si>
  <si>
    <t>Кравченко Марина Витальевна</t>
  </si>
  <si>
    <t>https://9krv.uralschool.ru/?section_id=347</t>
  </si>
  <si>
    <t>№Л035-01277-66/00195633 от 02.10.2013</t>
  </si>
  <si>
    <t>Зиновьева Кристина Владимировна</t>
  </si>
  <si>
    <t>https://15krv.uralschool.ru/?section_id=26</t>
  </si>
  <si>
    <t>№ 17576 от 13.11.2013</t>
  </si>
  <si>
    <t>Анфиногенова Евгения 
Юрьевна</t>
  </si>
  <si>
    <t>https://school17levixa.ru/camp_maininfo.html</t>
  </si>
  <si>
    <t>№ 15912 от 27.04.2012</t>
  </si>
  <si>
    <t>Петунина
 Елена
 Викторовна</t>
  </si>
  <si>
    <t>https://fsk-kirovgrad.ru/struktura_4_up</t>
  </si>
  <si>
    <t>№ЛО-66-01-00623 от 20.11.2019</t>
  </si>
  <si>
    <t>№Л035-01277-66/00669860 от 11.08.2023</t>
  </si>
  <si>
    <t>Пономарева Ольга Григорьевна</t>
  </si>
  <si>
    <t>https://cdt-krv.profiedu.ru/?section_id=1122</t>
  </si>
  <si>
    <t>№ 16699 от 18.08.2021</t>
  </si>
  <si>
    <t>Вискунова
 Елена Владимировна</t>
  </si>
  <si>
    <t>school1.krasnoturinsk.org</t>
  </si>
  <si>
    <t>№66.01.37.000.М.002404.10.22 от 25.10.2022</t>
  </si>
  <si>
    <t>№ 19334 от 20.03. 2017</t>
  </si>
  <si>
    <t>Объект доступен частично для детей с ограниченными возможностями здоровья</t>
  </si>
  <si>
    <t>Симакова Наталья Николаевна</t>
  </si>
  <si>
    <t>http://school3.krasnoturinsk.org/index.php/letnyaya-ozdorovitelnaya-kampaniya</t>
  </si>
  <si>
    <t>264, 60</t>
  </si>
  <si>
    <t>№ 19347 от 31.03.2017</t>
  </si>
  <si>
    <t>Новикевич Кристина Валериевна</t>
  </si>
  <si>
    <t>https://school5.uralschool.ru/?section_id=19</t>
  </si>
  <si>
    <t>№ 19587 от 11.01.2018</t>
  </si>
  <si>
    <t>Программа воспитания утверждена МАОУ "ООШ № 5" Приказ 
№ 65-ОД от 26.03.2025 https://school5.uralschool.ru/upload/scschool5_new/files/65/fa/65fa09ab83a68d0404e975b6a3312843.pdf</t>
  </si>
  <si>
    <t>Евтушенко Наталья Борисовна</t>
  </si>
  <si>
    <t>https://9kt.uralschool.ru/?section_id=58</t>
  </si>
  <si>
    <t>№ 19320 от 06.03.2017</t>
  </si>
  <si>
    <t>Программа воспитания утверждена МАОУ "СОШ № 9" Приказ № 163-Д от 25.03.2025 https://9kt.uralschool.ru/?section_id=274</t>
  </si>
  <si>
    <t>Коваленко Анастасия Александровна</t>
  </si>
  <si>
    <t>https://10kt.uralschool.ru/?section_id=34</t>
  </si>
  <si>
    <t>264.60</t>
  </si>
  <si>
    <t>№ 19366 от 12.04.2017</t>
  </si>
  <si>
    <t>Программа воспитания утверждена МАОУ "СОШ № 10" Приказ 
№ 39-ОД от 17.03.2025 https://10kt.uralschool.ru/?section_id=205</t>
  </si>
  <si>
    <t>Паздникова Ольга Михайловна Гуляева Анна Алексеевна Паздникова Ольга Михайловна</t>
  </si>
  <si>
    <t>https://15kt.uralschool.ru/?section_id=84</t>
  </si>
  <si>
    <t>№ 19456 от 26.07.2017</t>
  </si>
  <si>
    <t>Программа воспитания утверждена МАОУ "СОШ № 15" Приказ 
№ 37-ОД от 28.03.2025 https://15kt.uralschool.ru/?section_id=84</t>
  </si>
  <si>
    <t>Дементьева 
Елена
 Валерьевна</t>
  </si>
  <si>
    <t>https://school17.uralschool.ru/?section_id=18</t>
  </si>
  <si>
    <t>№ 16727 от 25.10.2012</t>
  </si>
  <si>
    <t>Программа воспитания утверждена МАОУ "СОШ № 17" Приказ от 26.03.2025 chrome-extension://efaidnbmnnnibpcajpcglclefindmkaj/https://school17.ucoz.ru/PDF/programma_lager_2025_s_podpisju.pdf</t>
  </si>
  <si>
    <t>Аброськина Рашида Абдуловна</t>
  </si>
  <si>
    <t>№ 17298 от 31.05.2013</t>
  </si>
  <si>
    <t>Программа воспитания утверждена МАОУ "СОШ № 19" Приказ № 23 от 31.01.2025https://19kt.uralschool.ru/?section_id=65</t>
  </si>
  <si>
    <t>Фомичева
 Галина 
Олеговна</t>
  </si>
  <si>
    <t>https://28kt.uralschool.ru/?section_id=58</t>
  </si>
  <si>
    <t>№ 19333 от 20.03.2017</t>
  </si>
  <si>
    <t>Анискин 
Алексей
 Иванович</t>
  </si>
  <si>
    <t>http://school32.krasnoturinsk.org/let-otd.html</t>
  </si>
  <si>
    <t>№ 19351 от 03.04.2017</t>
  </si>
  <si>
    <t>Программа воспитания утверждена МАОУ "СОШ № 32" Приказ № 65 от 26.03.2025 http://www.school32.krasnoturinsk.org/index.php/letnii-otdyh.html</t>
  </si>
  <si>
    <t>Штрикунова Наталья Викторовна</t>
  </si>
  <si>
    <t>https://kvantorium-sever.ru/summer-camp</t>
  </si>
  <si>
    <t>№ 20400 от 05.08.2020</t>
  </si>
  <si>
    <t>Программа воспитания утверждена МАОУ "СОШ № 32" Приказ № 07-01/33 от 26.03.2025 https://kvantorium-sever.ru/images/documents/lager/educational-program-2025.pdf</t>
  </si>
  <si>
    <t>Лупашко
 Наталия Мирзаноровна</t>
  </si>
  <si>
    <t>http://cdt.krasnoturinsk.org/ob-organizatsii-otdykha-detej-i-ikh-ozdorovleniya</t>
  </si>
  <si>
    <t>№ 16595 от 26.09.2012</t>
  </si>
  <si>
    <t>Программа воспитания утверждена МАУ ДО "ЦДТ" Приказ № 46-д от 27.03.2025 
http://cdt.krasnoturinsk.org/images/plan_vospit_lager_2025.pdf</t>
  </si>
  <si>
    <t>Индивидуальный предприниматель</t>
  </si>
  <si>
    <t>Викулова Анастасия Алексеевна</t>
  </si>
  <si>
    <t>381299040840</t>
  </si>
  <si>
    <t>vik-eng.ru</t>
  </si>
  <si>
    <t>№66.01.37.000.М.003651.05.25 от 13.05.2025</t>
  </si>
  <si>
    <t>календарный план</t>
  </si>
  <si>
    <t>Лисневская Светлана Васильевна</t>
  </si>
  <si>
    <t>Толстикова Анастасия Борисовна</t>
  </si>
  <si>
    <t>kru-schk1.ucoz.ru</t>
  </si>
  <si>
    <t>№ 17103 от 25.03.2013</t>
  </si>
  <si>
    <t>Павлова Наталья Сергеевна</t>
  </si>
  <si>
    <t>http://redural.ru</t>
  </si>
  <si>
    <t>№17137 от 05.04.2013</t>
  </si>
  <si>
    <t>Середа Татьяна Александровна</t>
  </si>
  <si>
    <t>www.krasnoural.nichost.ru</t>
  </si>
  <si>
    <t>№ 17121 от 01.04.2013</t>
  </si>
  <si>
    <t>Февронина Марина Сергеевна</t>
  </si>
  <si>
    <t>sh6moukru.ru</t>
  </si>
  <si>
    <t>№66.01.37.000.М.004007.05.25 от 26.05.2025</t>
  </si>
  <si>
    <t>№ 20059 от 25.06.2019</t>
  </si>
  <si>
    <t>Фабричникова Татьяна Викторовна</t>
  </si>
  <si>
    <t>http://schoolvosem.ucoz.ru</t>
  </si>
  <si>
    <t>№66.01.37.000.М.004048.05.25 от 26.05.2025</t>
  </si>
  <si>
    <t>№ 16999 от 13.02.2013</t>
  </si>
  <si>
    <t>Семашина Татьяна Сергеевна</t>
  </si>
  <si>
    <t>№ 17526 от 08.10.2013</t>
  </si>
  <si>
    <t>Алексеева Наталья Николаевна</t>
  </si>
  <si>
    <t>6618002940</t>
  </si>
  <si>
    <t>https://rovesnik35.ucoz.net/</t>
  </si>
  <si>
    <t>№ 17060 от 01.03.2013</t>
  </si>
  <si>
    <t>Петряева
 Наталья Александровна</t>
  </si>
  <si>
    <t>https://school1.uralschool.ru/</t>
  </si>
  <si>
    <t>№ 20134
от 21.10.2019</t>
  </si>
  <si>
    <t>Демкина
 Марина 
Петровна</t>
  </si>
  <si>
    <t>http://школа2красноуфимск.рф/</t>
  </si>
  <si>
    <t>№ 20116 от 30.09.2019</t>
  </si>
  <si>
    <t>Бабич
Наталья Васильевна</t>
  </si>
  <si>
    <t>http://ou3.org.ru</t>
  </si>
  <si>
    <t>№ 18568 от 25.04.2016</t>
  </si>
  <si>
    <t>Программа "Наследники Великой Победы" утверждена протоколом педагогического совета №14 от 26 марта 2025гhttp://ou3.org.ru/wp-content/uploads/2022/07/programma_ozdorovitelnogo_lagerya_подпись.pdf</t>
  </si>
  <si>
    <t>Куликова 
Ольга 
Николаевна</t>
  </si>
  <si>
    <t>school4kruf.ukoz.ru</t>
  </si>
  <si>
    <t>№ 20126 от 14.10.2019</t>
  </si>
  <si>
    <t>Белозерова Татьяна Михайловна</t>
  </si>
  <si>
    <t>school7kruf.ru</t>
  </si>
  <si>
    <t>№ 20095 от 04.09.2019</t>
  </si>
  <si>
    <t>Стукова 
Алена 
Юрьевна</t>
  </si>
  <si>
    <t>kruf9.ru</t>
  </si>
  <si>
    <t>Мережникова Наталья Александровна</t>
  </si>
  <si>
    <t>http://krufpoosh.ucoz.net/</t>
  </si>
  <si>
    <t>№ 20148 от 31.10.2019</t>
  </si>
  <si>
    <t>Кинева 
Оксана Сергеевна</t>
  </si>
  <si>
    <t>https://dvorec-kruf.uralschool.ru/?section_id=17</t>
  </si>
  <si>
    <t>№ 19414 от 24.05.2017</t>
  </si>
  <si>
    <t>Каптиева
 Олеся Анатольевна</t>
  </si>
  <si>
    <t>№ 15641 от 26.03.2012</t>
  </si>
  <si>
    <t>Программа воспитания утверждена МОУО Ксрасноуфимского муниципального округа https://b-turish.uralschool.ru/?section_id=92</t>
  </si>
  <si>
    <t>Яндолина Кристина Адалатовна</t>
  </si>
  <si>
    <t>http://www.bugaleh.ucoz.ru</t>
  </si>
  <si>
    <t>№ 15165 от 13.02.2012</t>
  </si>
  <si>
    <t>http://schoolkluchiki.ucoz.ru</t>
  </si>
  <si>
    <t>№ 15477 от 05.03.2012</t>
  </si>
  <si>
    <t>Ивакин Антон
Алексеевич</t>
  </si>
  <si>
    <t>http://school-kriulino.ucoz.ru</t>
  </si>
  <si>
    <t>№ 15639 от 26.03.2012</t>
  </si>
  <si>
    <t>Мангилева Татьяна Александровна</t>
  </si>
  <si>
    <t>https://krilovskaja-sosh.uralschool.ru/</t>
  </si>
  <si>
    <t>№66.01.37.000.М.003586.05.25 от 07.05.2025</t>
  </si>
  <si>
    <t>№ 15167 от 13.02.2012</t>
  </si>
  <si>
    <t>http://www.natschool.ru</t>
  </si>
  <si>
    <t>№15217 от 14.02.2012</t>
  </si>
  <si>
    <t>Программа воспитания утверждена МОУО Ксрасноуфимского муниципального округа https://nat-kruf.uralschool.ru/?section_id=138</t>
  </si>
  <si>
    <t>Волкова 
Любовь Георгиевна</t>
  </si>
  <si>
    <t>https://irginsk.uralschool.ru/</t>
  </si>
  <si>
    <t>№ 20335 от 06.04.2020</t>
  </si>
  <si>
    <t>Программа воспитания утверждена МОУО Ксрасноуфимского муниципального округа https://irginsk.uralschool.ru/?section_id=367</t>
  </si>
  <si>
    <t>Русинова Ольга Юрьевна</t>
  </si>
  <si>
    <t>http://novoeselo.uralschool.ru</t>
  </si>
  <si>
    <t>№ 14678 от 25.01.2012</t>
  </si>
  <si>
    <t>Бадина 
Валентина Николаевна</t>
  </si>
  <si>
    <t>http://pridsosh.ucoz.ru</t>
  </si>
  <si>
    <t>№ 15169 от 13.02.2012</t>
  </si>
  <si>
    <t>Маленкова Полина Геннадьевна</t>
  </si>
  <si>
    <t>Черемнова Людмила Алексеевна</t>
  </si>
  <si>
    <t>Трифанова Анастасия Владимировна</t>
  </si>
  <si>
    <t>https://rahmangulovo.uralschool.ru/</t>
  </si>
  <si>
    <t>№ 14764 от 31.01.2012</t>
  </si>
  <si>
    <t>Программа воспитания утверждена МОУО Ксрасноуфимского муниципального округа https://rahmangulovo.uralschool.ru/?section_id=106</t>
  </si>
  <si>
    <t>Карелова
 Ксения 
Валерьевна</t>
  </si>
  <si>
    <t>http://sarana-edu.ru</t>
  </si>
  <si>
    <t>№ 20277 от 02.03.2020</t>
  </si>
  <si>
    <t>Программа воспитания утверждена МОУО Ксрасноуфимского муниципального округа http://sarana-edu.ru/оздоровительная-компания-маоу-саран/</t>
  </si>
  <si>
    <t>http://sargay-sosh.ucoz.com/</t>
  </si>
  <si>
    <t>№ 15168 от 13.02.2012</t>
  </si>
  <si>
    <t>№66.01.37.000.М.003457.04.25 от 25.04.2025</t>
  </si>
  <si>
    <t>№ 14701 от 27.01.2012</t>
  </si>
  <si>
    <t>Фарзиева 
Наиля
 Наиловна</t>
  </si>
  <si>
    <t>https://syzgi.uralschool.ru</t>
  </si>
  <si>
    <t>№ 16856 от 26.11.2012</t>
  </si>
  <si>
    <t>Александрова Виктория Альбертовна</t>
  </si>
  <si>
    <t>http://tavra-school.ru</t>
  </si>
  <si>
    <t>№ 15640 от 26.03.2012</t>
  </si>
  <si>
    <t>Программа воспитания утверждена МОУО Ксрасноуфимского муниципального округа https://tavra.uralschool.ru/?section_id=113</t>
  </si>
  <si>
    <t>Клепалова Светлана Геннадьевна</t>
  </si>
  <si>
    <t>https://catlikovskai.uralschool.ru</t>
  </si>
  <si>
    <t>Никишева Ольга Анатольевна</t>
  </si>
  <si>
    <t>https://uva-kruf.uralschool.ru/</t>
  </si>
  <si>
    <t>№ 15037 от 07.02.2012</t>
  </si>
  <si>
    <t>Приказ № 119 от 30.08.2024 https://school-1kushva.uralschool.ru/upload/scschool_1kushva_new/files/11/4f/114f81a1c1ad5f8522f0559c7994ec1e.pdf</t>
  </si>
  <si>
    <t>Смолина Марина Витальевна</t>
  </si>
  <si>
    <t>http://kushva3.uralschool.ru</t>
  </si>
  <si>
    <t>https://school4-kushva.uralschool.ru/</t>
  </si>
  <si>
    <t>www.kushva6.ucoz.ru</t>
  </si>
  <si>
    <t>http://newschool10.edusite.ru</t>
  </si>
  <si>
    <t>приказ №296 от 30.08.2024 г
https://newschool10.uralschool.ru/org-info/education-implemented-program?id=7</t>
  </si>
  <si>
    <t>Салина Елена Викторовна</t>
  </si>
  <si>
    <t>https://20kushva.uralschool.ru/</t>
  </si>
  <si>
    <t>Юсупова Регина Фагиловна</t>
  </si>
  <si>
    <t>https://aziaschool.ru</t>
  </si>
  <si>
    <t>№66.01.37.000.М.003591.05.25 от 07.05.2025</t>
  </si>
  <si>
    <t>Рабочая программа воспитания 
https://cloud.mail.ru/public/HPDG/18hn6u3e6 
Календарный план рабочей программы воспитания (начальное общее образование) https://cloud.mail.ru/public/FUo2/KB1cNUsS
Календарный план рабочей программы воспитания (основное общее образование) https://cloud.mail.ru/public/Q5Je/A6afTpncG</t>
  </si>
  <si>
    <t>Кравчик Елена Александровна</t>
  </si>
  <si>
    <t>Васильева Светлана Сергеевна</t>
  </si>
  <si>
    <t>приказ №69 от 26.03.2025 г. • ДООП "ГалактикаСемьЯ!" ЛДП 2025 https://xn--66-kmc.xn--80aafey1amqq.xn--d1acj3b/program/1030637-lager-dnevnogo-prebyvaniya-vremya-pervykh-galaktika-semya • ДООП "Юные экологи" https://xn--66-kmc.xn--80aafey1amqq.xn--d1acj3b/program/772455-yunye-ekologi • ДООП "Азбука безопасности" https://xn--66-kmc.xn--80aafey1amqq.xn--d1acj3b/program/1015184-azbuka-bezopasnosti • ДООП "Летний воркаут" https://xn--66-kmc.xn--80aafey1amqq.xn--d1acj3b/program/772307-letnii-vorkaut</t>
  </si>
  <si>
    <t>https://8lsy.uralschool.ru/</t>
  </si>
  <si>
    <t>№ 15969 от 12.05.2012</t>
  </si>
  <si>
    <t>https://67lsy.uralschool.ru/</t>
  </si>
  <si>
    <t>№ 18563 от 25.04.2016</t>
  </si>
  <si>
    <t>Никитина
 Татьяна Анатольевна</t>
  </si>
  <si>
    <t>https://72lsy.uralschool.ru/</t>
  </si>
  <si>
    <t>№ 17499 от 23.09.2013</t>
  </si>
  <si>
    <t>Исламов
 Радик 
Рашедович</t>
  </si>
  <si>
    <t>№66.91.04.000.М.000034.07.25 от 15.07.2025</t>
  </si>
  <si>
    <t>№ 15094 от 13.01.2012</t>
  </si>
  <si>
    <t>Постникова Наталья Борисовна</t>
  </si>
  <si>
    <t>https://lyceum-lsy.uralschool.ru/</t>
  </si>
  <si>
    <t>№ 15968 от 11.05.2012</t>
  </si>
  <si>
    <t>Степанова Надежда Владимировна</t>
  </si>
  <si>
    <t>№ 18760 от 10.06.2016</t>
  </si>
  <si>
    <t>http://cdtlesnoy.ru/</t>
  </si>
  <si>
    <t>№ 15399 от 17.02.2012</t>
  </si>
  <si>
    <t>№ 19797 от 05.09.2018</t>
  </si>
  <si>
    <t>https://mal3.uralschool.ru/?section_id=141</t>
  </si>
  <si>
    <t>№ 19904 от 22.01.2019</t>
  </si>
  <si>
    <t>Программа утверждена МАОУ СОШ № 3 Приказ от 24.03.2025 № 71/од https://mal3.uralschool.ru/upload/scmal3_new/files/d3/f2/d3f267612e853cf2d326f02bcccea36f.pdf</t>
  </si>
  <si>
    <t>Орлова Ольга Сергеевна</t>
  </si>
  <si>
    <t>https://maou19mgo.ucoz.ru/index/ob_organizacii_otdykha_detej_i_ikh_ozdorovlenija/0-382</t>
  </si>
  <si>
    <t>№ 19868 от 07.01.2018</t>
  </si>
  <si>
    <t>https://gpdou42.tvoysadik.ru/?section_id=17</t>
  </si>
  <si>
    <t>№ 19712 от 09.01.2018</t>
  </si>
  <si>
    <t>Толстова Любовь Леонидовна</t>
  </si>
  <si>
    <t>№66.01.37.000.М.003839.05.25 от 21.05.2025</t>
  </si>
  <si>
    <t>№ 19946 от 04.03.2019</t>
  </si>
  <si>
    <t>Аксентьева Ирина Валерьевна</t>
  </si>
  <si>
    <t>№66.01.37.000.М.004050.05.25 от 26.05.2025</t>
  </si>
  <si>
    <t>№ 19937 от 27.02.2019</t>
  </si>
  <si>
    <t>Демина Наталья Юрьевна</t>
  </si>
  <si>
    <t>https://mugay.uralschool.ru/</t>
  </si>
  <si>
    <t>Реутова Оксана Николаевна</t>
  </si>
  <si>
    <t>sansosh-alp.obr66.ru</t>
  </si>
  <si>
    <t>№66.01.37.000.М.004123.05.25 от 28.05.2025</t>
  </si>
  <si>
    <t>Бондарь Елена Юрьевна</t>
  </si>
  <si>
    <t>http://1nev.uralschool.ru</t>
  </si>
  <si>
    <t>№ 16113 от 21.05.2012</t>
  </si>
  <si>
    <t>Хворова Ольга Валентиновна</t>
  </si>
  <si>
    <t>https://2nev.uralschool.ru/</t>
  </si>
  <si>
    <t>№66.01.37.000.М.003880.05.25 от 21.05.2025</t>
  </si>
  <si>
    <t>№19620 от 19.02.2018</t>
  </si>
  <si>
    <t>http://3-nev.uralschool.ru</t>
  </si>
  <si>
    <t>№66.01.37.000.М.003662.05.25 от 14.05.2025</t>
  </si>
  <si>
    <t>№ 14529 от 19.12.2011</t>
  </si>
  <si>
    <t>Мишковец Дмитрий Константинович</t>
  </si>
  <si>
    <t>http://4nev.uralschool.ru/</t>
  </si>
  <si>
    <t>№ 14530 от 19.12.2015</t>
  </si>
  <si>
    <t>Орлова Наталья Викторовна</t>
  </si>
  <si>
    <t>https://6-nev.uralschool.ru/</t>
  </si>
  <si>
    <t>№66.01.37.000.М.003595.05.25 от 07.05.2025</t>
  </si>
  <si>
    <t>№ 20405 от 28.08.2020</t>
  </si>
  <si>
    <t>Хаматнурова Назиля Рафаиловна</t>
  </si>
  <si>
    <t>№66.01.37.000.М.003898.05.25 от 22.05.2025</t>
  </si>
  <si>
    <t>№17838 от 04.09.2015</t>
  </si>
  <si>
    <t>Король Мария Вадимовна</t>
  </si>
  <si>
    <t>https://ajatskoe.uralschool.ru/</t>
  </si>
  <si>
    <t>№66.01.37.000.М.003596.05.25 от 07.05.2025</t>
  </si>
  <si>
    <t>№ 14986 от 23.12.2011</t>
  </si>
  <si>
    <t>Алексеева Наталья Сергеевна</t>
  </si>
  <si>
    <t>http://soshbyngi.ru/</t>
  </si>
  <si>
    <t>№66.01.37.000.М.005010.10.25
 от 14.10.2025</t>
  </si>
  <si>
    <t>№20219 от 31.01.2020</t>
  </si>
  <si>
    <t>Попова Наталья Валерьевна</t>
  </si>
  <si>
    <t>№66.01.37.000.М.003597.05.25 от 07.05.2025</t>
  </si>
  <si>
    <t>№ 19198 от 27.12.2016</t>
  </si>
  <si>
    <t>Серебрякова Евгения Александровна</t>
  </si>
  <si>
    <t>№66.01.37.000.М.000535.04.24 от 15.04.2024</t>
  </si>
  <si>
    <t>№ 14950 от 06.02.2012</t>
  </si>
  <si>
    <t>Пьянкова Олеся Олеговна</t>
  </si>
  <si>
    <t>https://rebrist.uralschool.ru/</t>
  </si>
  <si>
    <t>№66.01.37.000.М.004225.05.25 от 30.05.2025</t>
  </si>
  <si>
    <t>№ 15934 от 10.05.2012</t>
  </si>
  <si>
    <t>Сметанина Оксана Викторовна</t>
  </si>
  <si>
    <t>https://tavatuy.uralschool.ru</t>
  </si>
  <si>
    <t>№66.01.37.000.М.003885.05.25 от 21.05.2025</t>
  </si>
  <si>
    <t>Л035-01277-66/00194687 от 27.10.2016</t>
  </si>
  <si>
    <t>https://cem-nev.uralschool.ru/</t>
  </si>
  <si>
    <t>№ 17210 от 29.04.2013</t>
  </si>
  <si>
    <t>Паньшина Светлана Вячеславовна</t>
  </si>
  <si>
    <t>http://dush-nev.uralschool.ru/</t>
  </si>
  <si>
    <t>№66.01.37.000.М.003814.05.25 от 20.05.2025</t>
  </si>
  <si>
    <t>№ 18331 от 03.03.2016</t>
  </si>
  <si>
    <t>Шпаков
 Анатолий Валерьевич</t>
  </si>
  <si>
    <t>https://club-vityaz.uralschool.ru/</t>
  </si>
  <si>
    <t>№ 19140 от 22.11.2016</t>
  </si>
  <si>
    <t>Сучкова
 Юлия
 Юрьевна</t>
  </si>
  <si>
    <t>№66.01.37.000.М.002537.12.24 от 05.12.2024</t>
  </si>
  <si>
    <t>№19096 от 27.10.2016</t>
  </si>
  <si>
    <t>Сардина 
Наталья Михайловна</t>
  </si>
  <si>
    <t>http://ct-nev.uralschool.ru/</t>
  </si>
  <si>
    <t>№66.01.37.000.М.003664.05.25 от 14.05.2025</t>
  </si>
  <si>
    <t>Папилина Екатерина Владимировна</t>
  </si>
  <si>
    <t>http://nserg1.uralschool.ru/</t>
  </si>
  <si>
    <t>№66.01.37.000.М.002975.03.25 от 11.03.2025</t>
  </si>
  <si>
    <t>№ Л035-01277-66/00195806 от 08.11.2012</t>
  </si>
  <si>
    <t>Коновалова Ирина Леонидовна</t>
  </si>
  <si>
    <t>https://1mih.uralschool.ru/</t>
  </si>
  <si>
    <t>№66.01.37.000.М.005105.10.25 от 28.10.2025</t>
  </si>
  <si>
    <t>№ Л035-01277-66/00195785 от 30.11.2012</t>
  </si>
  <si>
    <t>Мешкова Екатерина Анатольевна</t>
  </si>
  <si>
    <t>http://2mih.uralschool.ru</t>
  </si>
  <si>
    <t>№01277-66/00196141 от 08.11.2012</t>
  </si>
  <si>
    <t>https://2nsergi.uralschool.ru/</t>
  </si>
  <si>
    <t>№66.01.37.000М.004934.09.25 от 22.09.2025</t>
  </si>
  <si>
    <t>Черепанова Альфия Гусмановна</t>
  </si>
  <si>
    <t>http://4-mih.uralschool.ru/</t>
  </si>
  <si>
    <t>№66.01.37.000.М.001468.05.24 от 30.05.2024</t>
  </si>
  <si>
    <t>№ 14171 от 26.10.2011</t>
  </si>
  <si>
    <t>Бутузова Кристина Вадимовна</t>
  </si>
  <si>
    <t>https://shkola6ns.uralschool.ru/</t>
  </si>
  <si>
    <t>№66.91.04.000.М.0001516.05.23 от 30.05.2023</t>
  </si>
  <si>
    <t>http://dr-no6.uralschool.ru/</t>
  </si>
  <si>
    <t>№ Л035-01277-66/00193975 от 06.12.2019</t>
  </si>
  <si>
    <t>Программа воспитания утверждена Приказ № 71-од от 06.06.2025 МКОУ ООШ № 6 пгт. Дружинино https://dr-no6.uralschool.ru/upload/scdr_no6_new/files/29/29/29291cb6fb06eb46a4478788334a0e91.pdf</t>
  </si>
  <si>
    <t>Таневич Вероника Александровна</t>
  </si>
  <si>
    <t>http://8atig.uralschool.ru</t>
  </si>
  <si>
    <t>№66.01.37.000.М.003208.04.25 от 04.04.2025</t>
  </si>
  <si>
    <t>№ Л035-01277-66/00196033 от 08.11.2012</t>
  </si>
  <si>
    <t>Сычева Лариса Вячеславовна</t>
  </si>
  <si>
    <t>http://10vsergi.uralschool.ru</t>
  </si>
  <si>
    <t>№66.01.37.000.М.001343.05.24 от 23.05.2024</t>
  </si>
  <si>
    <t>Программа воспитания утверждена МКОУ СОШ № 10 пгт. Верхние Серги Приказ № 5 от 03.03.2025 https://10vsergi.uralschool.ru/?section_id=222 </t>
  </si>
  <si>
    <t>Лукашкина Галина Александровна</t>
  </si>
  <si>
    <t>https://oosh11-vsergi.uralschool.ru/</t>
  </si>
  <si>
    <t>Шакина Ольга Александровна</t>
  </si>
  <si>
    <t>https://druzhinino.uralschool.ru/</t>
  </si>
  <si>
    <t>№66.01.37.000.М.004438.06.25 от 25.06.2025</t>
  </si>
  <si>
    <t>№ Л035-01277-66/00194247 от 13.11.2018</t>
  </si>
  <si>
    <t>Музафарова Разима Хайфатуровна</t>
  </si>
  <si>
    <t>http://vaskino-sch.ru</t>
  </si>
  <si>
    <t>№01277-66/00196282 от 07.11.2011</t>
  </si>
  <si>
    <t>Гусева Елена Александровна</t>
  </si>
  <si>
    <t>https://kluchevaya.uralschool.ru/</t>
  </si>
  <si>
    <t>№66.01.37.000.М.001981.07.22 от 29.07.2022</t>
  </si>
  <si>
    <t>№ Л035-01277-66/00196252 от 28.12.2011</t>
  </si>
  <si>
    <t>Овчинникова Татьяна Ивановна</t>
  </si>
  <si>
    <t>http://klen.uralschool.ru/</t>
  </si>
  <si>
    <t>№66.01.37.000.М.005064.10.25 от 22.10.2025</t>
  </si>
  <si>
    <t>№ Л035-01277-66/00196637 от 26.12.2011</t>
  </si>
  <si>
    <t>http://stbuh.uralschool.ru</t>
  </si>
  <si>
    <t>№66.01.37.000.М.004545.07.25 от 16.07.2025</t>
  </si>
  <si>
    <t>№ Л035-01277-66/00196272 от 05.10.2011</t>
  </si>
  <si>
    <t>Некрасова Галина Анатольевна</t>
  </si>
  <si>
    <t>http://nakoriakovo.ru/</t>
  </si>
  <si>
    <t>№66.01.37.000.М.003706.05.25 от 15.05.2025</t>
  </si>
  <si>
    <t>Программа воспитания утверждена МКОУ СОШ с. Накоряково Приказ № 33од- от 13.10.2025 http://nakoriakovo.ru/wp-content/uploads/2025/10/Программа-воспитательной-работы-здоровительного-лагеря-МКОУ-СОШ-с.-Накоряково.pdf</t>
  </si>
  <si>
    <t>Истомина Зоя Осиповна</t>
  </si>
  <si>
    <t>http://krasnoarmeets.uralschool.ru/</t>
  </si>
  <si>
    <t>№ Л035-01277-66/00196055 от 25.01.2012</t>
  </si>
  <si>
    <t>http://pmay.uralschool.ru/</t>
  </si>
  <si>
    <t>№ Л035-01277-66/00196500 от 01.11.2011</t>
  </si>
  <si>
    <t>Шахалай Елена Владимировна</t>
  </si>
  <si>
    <t>https://vsergi-dshi.uralschool.ru/</t>
  </si>
  <si>
    <t>№ Л035-01277-66/00275931 от 27.05.2019</t>
  </si>
  <si>
    <t>https://cdt-ns.uralschool.ru/</t>
  </si>
  <si>
    <t>№ Л035-01277-66/00195309 от 15.12.2015</t>
  </si>
  <si>
    <t>Стрелкова Наталья Александровна</t>
  </si>
  <si>
    <t>http://vsergi-dshi.uralschool.ru/</t>
  </si>
  <si>
    <t>№ Л035-01277-66/00193906 от 17.05.2019</t>
  </si>
  <si>
    <t>Ахкамова Венера Кадымовна</t>
  </si>
  <si>
    <t>https://akbash.uralschool.ru/</t>
  </si>
  <si>
    <t>№ Л035-01277-66/00195286 от 28.04.2015</t>
  </si>
  <si>
    <t>Вагапова Эльвира Гимрановна</t>
  </si>
  <si>
    <t>Ахатова Гузалия Владимировна</t>
  </si>
  <si>
    <t>Аптрахманова Илюза Раисовна</t>
  </si>
  <si>
    <t>Колесова Анна Николаевна</t>
  </si>
  <si>
    <t>http://cdtmihailovsk.ru/</t>
  </si>
  <si>
    <t>№66ЛО1№0003571 от 09.11.2012</t>
  </si>
  <si>
    <t>Самочёрных Людмила Андреевна</t>
  </si>
  <si>
    <t>https://maou-ntgo-1.uralschool.ru/</t>
  </si>
  <si>
    <t>№66.01.37.000.М.004432.06.25 от 23.06.2025</t>
  </si>
  <si>
    <t>№ 19884 от 20.12.2018</t>
  </si>
  <si>
    <t>Васильченко Елена Валентиновна</t>
  </si>
  <si>
    <t>https://2ntu.uralschool.ru/</t>
  </si>
  <si>
    <t>№66.01.37.000.М.004439.06.25 от 25.06.2025</t>
  </si>
  <si>
    <t>№ 19655 от 21.03.2018</t>
  </si>
  <si>
    <t>Колотова Екатерина Александровна</t>
  </si>
  <si>
    <t>http://3nt.uralschool.ru/</t>
  </si>
  <si>
    <t>№ 18800 от 22.06.2016</t>
  </si>
  <si>
    <t>Смирнова Светлана Владимировна</t>
  </si>
  <si>
    <t>http://oyschool7-nt.egov66.ru</t>
  </si>
  <si>
    <t>№ 20286 от 17.03.2020</t>
  </si>
  <si>
    <t>Трунова Юлия Ауреловна</t>
  </si>
  <si>
    <t>http://is-school.ucoz.org/</t>
  </si>
  <si>
    <t>№66.01.37.000.М.003511.04.25 от 30.04.2025</t>
  </si>
  <si>
    <t>№ 14505 от 22.08.2011</t>
  </si>
  <si>
    <t>Манакова Менира Зиннатулловна</t>
  </si>
  <si>
    <t>http://kosyaschool.egov66.ru/</t>
  </si>
  <si>
    <t>№66.01.37.000.М.004047.05.25 от 26.05.2025</t>
  </si>
  <si>
    <t>№ 19668 от 20.04.2018</t>
  </si>
  <si>
    <t>Грошева Татьяна Павловна</t>
  </si>
  <si>
    <t>http://gimnaziya-nt.uralschool.ru/</t>
  </si>
  <si>
    <t>№ 14515 от 23.08.2011</t>
  </si>
  <si>
    <t>Сайфутдинова Флорида Фаугатовна</t>
  </si>
  <si>
    <t>http://www.platina-school.com.ru</t>
  </si>
  <si>
    <t>№ 19622 от 19.02.2018</t>
  </si>
  <si>
    <t>Перминова Яна Сергеевна</t>
  </si>
  <si>
    <t>6624007079</t>
  </si>
  <si>
    <t>http://signal-school.egov66.ru</t>
  </si>
  <si>
    <t>№66.01.37.000.М.004250.05.25 от 30.05.2025</t>
  </si>
  <si>
    <t>№ 19881 от 19.12.2018</t>
  </si>
  <si>
    <t>Абрамова Ольга Анатольевна</t>
  </si>
  <si>
    <t>http://is-dom.my1.ru/</t>
  </si>
  <si>
    <t>№66.01.37.000.М.004444.06.25 от 26.06.2025</t>
  </si>
  <si>
    <t>№ 19601 от 30.01.2018</t>
  </si>
  <si>
    <t>Ивлева Светлана Владимировна</t>
  </si>
  <si>
    <t>http://olymp-sports.ru/servicies</t>
  </si>
  <si>
    <t>№6666.01.37.000.М.004281.06.25 от 03.06.2025</t>
  </si>
  <si>
    <t>№ ЛО35-01277-66/00193572 от 09.01.2023</t>
  </si>
  <si>
    <t>Лиханана Анастасия Юрьевна</t>
  </si>
  <si>
    <t>http://cdo-nt.ru/</t>
  </si>
  <si>
    <t>№66.01.37.000.М.004470.07.25 от 02.07.2025</t>
  </si>
  <si>
    <t>№ 19641 от 02.03.2018</t>
  </si>
  <si>
    <t>Юренко Елена Ивановна</t>
  </si>
  <si>
    <t>http://vik15603335.narod.ru/</t>
  </si>
  <si>
    <t>30.03.2026-03.04.2026, 26.10.2026-30.10.2026</t>
  </si>
  <si>
    <t>№66.01.37.000.М.003644.05.25 от 13.05.2025</t>
  </si>
  <si>
    <t>№ 14981 от 07.09.2011</t>
  </si>
  <si>
    <t>Искакина Ольга Андреевна</t>
  </si>
  <si>
    <t>http://co1.ucoz.ru/</t>
  </si>
  <si>
    <t>№ 14984 от 02.09.2011</t>
  </si>
  <si>
    <t>Жалилова Наталья Викторовна</t>
  </si>
  <si>
    <t>https://www.school3ntagil.ru/</t>
  </si>
  <si>
    <t>№66.01.37.000.М.005016.10.25 от 15.10.2025</t>
  </si>
  <si>
    <t>№ 14787 от 30.09.2011</t>
  </si>
  <si>
    <t>Рапыгина Юлия Вадимовна</t>
  </si>
  <si>
    <t>https://www.nt4mou.ru/camp_maininfo.html</t>
  </si>
  <si>
    <t>30.03.2026-03.04.2026, 01.06.2026-25.06.2026</t>
  </si>
  <si>
    <t>№ 14782 от 05.09.2011</t>
  </si>
  <si>
    <t>Якимова 
Светлана Александровна</t>
  </si>
  <si>
    <t>https://shkola5nt.ru/</t>
  </si>
  <si>
    <t>30.03.2026-03.04.2026, 01.06.2026-25.06.2026, 26.10.2026-30.10.2026</t>
  </si>
  <si>
    <t>№ 18195 от 28.01.2016</t>
  </si>
  <si>
    <t>Болквадзе Анна Валерьевна</t>
  </si>
  <si>
    <t>https://nt-school6.ru/</t>
  </si>
  <si>
    <t>№66.01.37.000.М.005265.11.25 от 27.11.2025</t>
  </si>
  <si>
    <t>№ 14980 от 02.09.2011</t>
  </si>
  <si>
    <t>Бурундукова Елена Владимировна</t>
  </si>
  <si>
    <t>http://школа7.рф/</t>
  </si>
  <si>
    <t>№ 14233 от 07.11.2011</t>
  </si>
  <si>
    <t>Николаева Татьяна Владимировна</t>
  </si>
  <si>
    <t>www.School8nt.ru</t>
  </si>
  <si>
    <t>№ 14978 от 02.09.2011</t>
  </si>
  <si>
    <t>Долматова Наталья Викторовна</t>
  </si>
  <si>
    <t>http://vutka8.ru/</t>
  </si>
  <si>
    <t>№ 15710 от 02.09.2011</t>
  </si>
  <si>
    <t>Уварова Наталья Валерьевна</t>
  </si>
  <si>
    <t>http://school9-nt.ru/</t>
  </si>
  <si>
    <t>№66.01.37.000.М.000141.01.26 от 30.01.2026</t>
  </si>
  <si>
    <t>№ 14779 от 29.08.2011</t>
  </si>
  <si>
    <t>Бобырь Наталья Петровна</t>
  </si>
  <si>
    <t>https://9uralec.uralschool.ru/</t>
  </si>
  <si>
    <t>№66.01.37.000.М.000265.03.26 от 03.03.2026</t>
  </si>
  <si>
    <t>№ 20133 от 18.10.2019</t>
  </si>
  <si>
    <t>Жеребцова Наталья Юрьевна</t>
  </si>
  <si>
    <t>http://school10-nt.ucoz.ru/</t>
  </si>
  <si>
    <t>№66.01.37.000.М.005014.10.25 от 15.10.2025</t>
  </si>
  <si>
    <t>№ 14795 от 12.10.2011</t>
  </si>
  <si>
    <t>Чуркин Сергей Сергеевич</t>
  </si>
  <si>
    <t>http://serebro.uralschool.ru/</t>
  </si>
  <si>
    <t>№ 14803 от 29.08.2011</t>
  </si>
  <si>
    <t>Чекасова Ольга Викторовна</t>
  </si>
  <si>
    <t>http://mbou12nt.ru/</t>
  </si>
  <si>
    <t>№66.01.37.000.М.004644.08.25 от 01.08.2025</t>
  </si>
  <si>
    <t>№ Л035-01277-66/00196631 от 07.09.2011</t>
  </si>
  <si>
    <t>Охотенко Елена Юрьевна</t>
  </si>
  <si>
    <t>http://utka12.ru/</t>
  </si>
  <si>
    <t>№ 15424 от 07.09.2011</t>
  </si>
  <si>
    <t>Зиганшина Анастасия Дмитриевна</t>
  </si>
  <si>
    <t>http://школа13нт.рф</t>
  </si>
  <si>
    <t>№ 14797 от 21.10.2011</t>
  </si>
  <si>
    <t>Васильева Елена Викторовна</t>
  </si>
  <si>
    <t>https://гимназия18.рф/</t>
  </si>
  <si>
    <t>№ 147788 от 30.09.2011</t>
  </si>
  <si>
    <t>Штин Марина Петровна
Скитиба Оксана Васильевна</t>
  </si>
  <si>
    <t>http://nt-school20.ucoz.ru/</t>
  </si>
  <si>
    <t>№ 14766 от 12.09.2011</t>
  </si>
  <si>
    <t>Задорина Светлана Олеговна</t>
  </si>
  <si>
    <t>http://ntkadet.ucoz.ru</t>
  </si>
  <si>
    <t>№ 15691 от 02.11.2011</t>
  </si>
  <si>
    <t>Веснина Наталья Александровна</t>
  </si>
  <si>
    <t>http://shcool23-nt.ru</t>
  </si>
  <si>
    <t>№ 14093 от 06.10.2011</t>
  </si>
  <si>
    <t>Федорова Оксана Сергеевна</t>
  </si>
  <si>
    <t>http://school24-nt.ru/</t>
  </si>
  <si>
    <t>№66.01.37.000.М.000111.01.26 от 23.01.2026</t>
  </si>
  <si>
    <t>№ 15433 от 13.10.2011</t>
  </si>
  <si>
    <t>Арсеньева Татьяна Александровна</t>
  </si>
  <si>
    <t>https://wkola25.ucoz.ru/</t>
  </si>
  <si>
    <t>№ 14793 от 12.10.2011</t>
  </si>
  <si>
    <t>Малахова Олеся Алексеевна</t>
  </si>
  <si>
    <t>http://school30-nt.ucoz.ru/</t>
  </si>
  <si>
    <t>№ 20105 от 25.09.2019</t>
  </si>
  <si>
    <t>Федорова Анна Сергеевна</t>
  </si>
  <si>
    <t>http://www.schule32.org/</t>
  </si>
  <si>
    <t>№ЛО35-0277-66/00196701 от 09.11.2011 приказ №4304-ал от 09.11.2011</t>
  </si>
  <si>
    <t>Попова Елена Вадимовна</t>
  </si>
  <si>
    <t>https://shkola33.tagilhost.su/</t>
  </si>
  <si>
    <t>№ Л035-01277-66/00193574 от 07.04.2020</t>
  </si>
  <si>
    <t>Лукьянова Ольга Михайловна</t>
  </si>
  <si>
    <t>http://nt-shcola34.moy.su/</t>
  </si>
  <si>
    <t>№66.01.37.000.М.005013.10.25 от 15.10.2025</t>
  </si>
  <si>
    <t>№ 14234 от 08.11.2011</t>
  </si>
  <si>
    <t>Широкова Наталья Борисовна</t>
  </si>
  <si>
    <t>https://sites.google.com/site/mbou35nt/</t>
  </si>
  <si>
    <t>№ 16951 от 18.01.2013</t>
  </si>
  <si>
    <t>Егорова Людмила Игоревна</t>
  </si>
  <si>
    <t>http://nt36mou.ru</t>
  </si>
  <si>
    <t>№ 15256 от 16.02.2012</t>
  </si>
  <si>
    <t>Бурлакова Елена Владимировна</t>
  </si>
  <si>
    <t>https://ou38.edusite.ru/</t>
  </si>
  <si>
    <t>№ 15678 от 02.11.2011</t>
  </si>
  <si>
    <t>Алексеева Ольга Глебовна</t>
  </si>
  <si>
    <t>https://licei39.ru/</t>
  </si>
  <si>
    <t>№ 15419 от 26.10.2011</t>
  </si>
  <si>
    <t>Утюмова Ирина Викторовна</t>
  </si>
  <si>
    <t>https://mbou40nt.ru/</t>
  </si>
  <si>
    <t>№ 18243 от 11.02.2016</t>
  </si>
  <si>
    <t>Репьева Марина Сергеевна</t>
  </si>
  <si>
    <t>https://ou41.ru/</t>
  </si>
  <si>
    <t>№ 14181 от 26.10.2011</t>
  </si>
  <si>
    <t>Иванова Светлана Анатольевна</t>
  </si>
  <si>
    <t>https://mbounosh43.ru/</t>
  </si>
  <si>
    <t>№ 18336 от 04.03.2016</t>
  </si>
  <si>
    <t>Рудюк Алена Петровна</t>
  </si>
  <si>
    <t>http://ntschool44.3dn.ru</t>
  </si>
  <si>
    <t>№ 15426 от 13.10.2011</t>
  </si>
  <si>
    <t>Котельникова Наталья Викторовна</t>
  </si>
  <si>
    <t>https://sch45.edusite.ru/index.html</t>
  </si>
  <si>
    <t>№66.01.37.000.М.005689.10.25 от 24.10.2025</t>
  </si>
  <si>
    <t>№ 14786 от 29.09.2011</t>
  </si>
  <si>
    <t>Исакова Оксана Владимировна</t>
  </si>
  <si>
    <t>https://school48.1c-umi.ru/</t>
  </si>
  <si>
    <t>№ 13995 от 27.09.2011</t>
  </si>
  <si>
    <t>Ялунина Алена Сергеевна</t>
  </si>
  <si>
    <t>http://mbou49nt.ucoz.ru/</t>
  </si>
  <si>
    <t>01.06.2026-25.06.2026, 26.10.2026-30.10.2026</t>
  </si>
  <si>
    <t>Кучеренко Наталья Владимировна</t>
  </si>
  <si>
    <t>http://ntschool50.my1.ru/</t>
  </si>
  <si>
    <t>№66.01.37.000.М.005055.10.25 от 21.10.2025</t>
  </si>
  <si>
    <t>№ 15440 от 27.02.2012</t>
  </si>
  <si>
    <t>Вершиниена Алсу Янисовна</t>
  </si>
  <si>
    <t>https://55nt.uralschool.ru/</t>
  </si>
  <si>
    <t>№ 14780 от 02.09.2011</t>
  </si>
  <si>
    <t>Фархутдинова Юлия Фанисовна</t>
  </si>
  <si>
    <t>http://mbou56nt.ru/</t>
  </si>
  <si>
    <t>№66.01.37.000.М.000264.03.26 от 03.03.2026</t>
  </si>
  <si>
    <t>№ 15432 от 18.11.2011</t>
  </si>
  <si>
    <t>Чернышева Надежда Александровна</t>
  </si>
  <si>
    <t>https://mbou58.ru/</t>
  </si>
  <si>
    <t>№66.01.37.000.М.004834.09.25 от 03.09.2025</t>
  </si>
  <si>
    <t>№ 14781 от 02.09.2011</t>
  </si>
  <si>
    <t>Петунина Эльвира Завгатовна</t>
  </si>
  <si>
    <t>https://mbousosh61.ru/</t>
  </si>
  <si>
    <t>№ 18177 от 25.01.2016</t>
  </si>
  <si>
    <t>Чернявская Юлия Николаевна</t>
  </si>
  <si>
    <t>http://school64.ucoz.ru/</t>
  </si>
  <si>
    <t>№66.01.37.000.М.005221.11.25 от 19.11.2025</t>
  </si>
  <si>
    <t>№ 14791 от 05.10.2011</t>
  </si>
  <si>
    <t>Бурова Юлия Николаевна</t>
  </si>
  <si>
    <t>http://школа65.рф</t>
  </si>
  <si>
    <t>№ 15439 от 27.02.2012</t>
  </si>
  <si>
    <t>Байгозин Олег Сергеевич</t>
  </si>
  <si>
    <t>Мартынова Юлия Валерьевна</t>
  </si>
  <si>
    <t>№ 14977 от 06.09.2011</t>
  </si>
  <si>
    <t>Куркова Алена Николаевна</t>
  </si>
  <si>
    <t>http://nt70mou.ru/</t>
  </si>
  <si>
    <t>№ 14092 от 06.10.2011</t>
  </si>
  <si>
    <t>Шутова Екатерина Евгеньевна</t>
  </si>
  <si>
    <t>https://school-71.ru</t>
  </si>
  <si>
    <t>26.10.2026-30.10.2026</t>
  </si>
  <si>
    <t>№ 14796 от 26.10.2011</t>
  </si>
  <si>
    <t>Черепанова Светлана Владимировна, Кетова Анастасия Николаевна</t>
  </si>
  <si>
    <t>http://liceum75.ru/</t>
  </si>
  <si>
    <t>№ 14372 от 29.08.2011</t>
  </si>
  <si>
    <t>Ершова Галина Леонидовна</t>
  </si>
  <si>
    <t>http://sportsschool77.ru/</t>
  </si>
  <si>
    <t>№66.01.37.000.М.000142.01.26 от 30.01.2026</t>
  </si>
  <si>
    <t>№ 14982 от 02.09.2011</t>
  </si>
  <si>
    <t>Зудова Дарья Ильинична</t>
  </si>
  <si>
    <t>http://мбоусош80.рф</t>
  </si>
  <si>
    <t>№ 15976 от 02.05.2012</t>
  </si>
  <si>
    <t>Конева Анастасия Павловна</t>
  </si>
  <si>
    <t>https://sh81nt.edusite.ru/</t>
  </si>
  <si>
    <t>№66.01.37.000.М.005015.10.25 от 15.10.2025</t>
  </si>
  <si>
    <t>№ 15923 от 05.05.2012</t>
  </si>
  <si>
    <t>Пазущенко Марина Вадимовна</t>
  </si>
  <si>
    <t>https://nt85.ru/</t>
  </si>
  <si>
    <t>№ 18326 от 03.03.2016</t>
  </si>
  <si>
    <t>Зудова Екатерина Николаевна</t>
  </si>
  <si>
    <t>http://gimnazia86.ru/</t>
  </si>
  <si>
    <t>№ 14767 от 08.09.2011</t>
  </si>
  <si>
    <t>Солина Марина Геннадьевна</t>
  </si>
  <si>
    <t>http://school-87.ucoz.ru</t>
  </si>
  <si>
    <t>№ 15252 от 17.02.2012</t>
  </si>
  <si>
    <t>Монаенкова Алена Анатольевна</t>
  </si>
  <si>
    <t>https://nt-school90.narod.ru/</t>
  </si>
  <si>
    <t>№66.01.37.000.М.000120.01.26 от 27.01.2026</t>
  </si>
  <si>
    <t>№ 14792 от 13.10.2011</t>
  </si>
  <si>
    <t>Пережогина Ирина Георгиевна,
Батурбаева Алена Юрьевна</t>
  </si>
  <si>
    <t>http://sch95.edu.ru</t>
  </si>
  <si>
    <t>№ 13994 от 27.09.2011</t>
  </si>
  <si>
    <t>Рудневская Дарья Олеговна</t>
  </si>
  <si>
    <t>http://школа100нт.рф</t>
  </si>
  <si>
    <t>№ 20119 от 03.10.2019</t>
  </si>
  <si>
    <t>Тимофеева Анна Артемовна</t>
  </si>
  <si>
    <t>http://sch144-nt.ucoz.ru/</t>
  </si>
  <si>
    <t>№66.01.37.000.М.004636.08.25 от 01.08.2025</t>
  </si>
  <si>
    <t>№ 14775 от 23.09.2011</t>
  </si>
  <si>
    <t>Алексеева Ольга Михайловна</t>
  </si>
  <si>
    <t>http://mougm.ucoz.ru/</t>
  </si>
  <si>
    <t>№66.01.37.000.М.004960.09.25 от 26.09.2025</t>
  </si>
  <si>
    <t>№ 15430 от 12.10.2011</t>
  </si>
  <si>
    <t>Фомина Анна Николаевна</t>
  </si>
  <si>
    <t>https://liceum-nt.ru</t>
  </si>
  <si>
    <t>№ 14784 от 23.09.2011</t>
  </si>
  <si>
    <t>Шарафутдинова Лилия Ренатовна</t>
  </si>
  <si>
    <t>№ 14768 от 24.08.2011</t>
  </si>
  <si>
    <t>Мокрецова Татьяна Николаевна</t>
  </si>
  <si>
    <t>http://gdmnt.ru</t>
  </si>
  <si>
    <t>31.12.2026-06.01.2027</t>
  </si>
  <si>
    <t>Бухарова Ольга Георгиевна, Кулагина Ирина Валентиновна</t>
  </si>
  <si>
    <t>http://горсют-нт.рф</t>
  </si>
  <si>
    <t>01.06.2026-25.06.2026, 26.06.2026-22.07.2026, 26.10.2026-30.10.2026</t>
  </si>
  <si>
    <t>№ 14239 от 07.11.2011</t>
  </si>
  <si>
    <t>Ляпцева Наталья Александровна</t>
  </si>
  <si>
    <t>http://polusnt.ru</t>
  </si>
  <si>
    <t>№ 15690 от 28.03.2012</t>
  </si>
  <si>
    <t>Булыгина Татьяна Александровна</t>
  </si>
  <si>
    <t>http://unat.ucoz.ru</t>
  </si>
  <si>
    <t>№ 14238 от 08.11.2011</t>
  </si>
  <si>
    <t>Шумская Любовь Семеновна</t>
  </si>
  <si>
    <t>http://гддют.рф/</t>
  </si>
  <si>
    <t>№ 15114 от 10.02.2012</t>
  </si>
  <si>
    <t>Чугунова Елена Викторовна</t>
  </si>
  <si>
    <t>http://dddut.edusite.ru</t>
  </si>
  <si>
    <t>№ 14176 от 05.12.2011</t>
  </si>
  <si>
    <t>Николаева Ирина Владимировна</t>
  </si>
  <si>
    <t>http://mir.edusite.ru/</t>
  </si>
  <si>
    <t>№ Л035-01277-66/00196398 от 29.09.2011</t>
  </si>
  <si>
    <t>Зудова Ольга Кадимовна</t>
  </si>
  <si>
    <t>http://lddt.ucoz.site</t>
  </si>
  <si>
    <t>30.03.2026-03.04.2026, 01.06.2026-25.06.2026, 27.07.2026-19.08.2026, 26.10.2026-30.10.2026</t>
  </si>
  <si>
    <t>№ 14177 от 12.12.2011</t>
  </si>
  <si>
    <t>Эйфлер Дина Вадимовна</t>
  </si>
  <si>
    <t>https://ddt-tc.edusite.ru</t>
  </si>
  <si>
    <t>№ 15434 от 17.10.2011</t>
  </si>
  <si>
    <t>Сороков
 Николай Петрович</t>
  </si>
  <si>
    <t>https://сш1.тагилспорт.рф/</t>
  </si>
  <si>
    <t>6,6-17 лет</t>
  </si>
  <si>
    <t>№66.01.37.000.М.003658.05.25 от 13.05.2025</t>
  </si>
  <si>
    <t>№ Л035-01277-66/00658502 от 22.06.2023</t>
  </si>
  <si>
    <t>Рогалева Оксана Владимировна</t>
  </si>
  <si>
    <t>https://сш2.тагилспорт.рф/</t>
  </si>
  <si>
    <t>№ Л035-01277-66/00659496 от 26.06.2023</t>
  </si>
  <si>
    <t>https://спортшкола3.тагилспорт.рф</t>
  </si>
  <si>
    <t>№66.01.37.000.М.004540.07.25 от 16.07.2025</t>
  </si>
  <si>
    <t>№ Л035-01277-66/00655538 от 05.06.2023</t>
  </si>
  <si>
    <t>Новоселов 
Андрей
 Юрьевич</t>
  </si>
  <si>
    <t>№ Л035-01277-66/00658487 от 22.06.2023</t>
  </si>
  <si>
    <t>Исупов
 Анатолий Геннадьевич</t>
  </si>
  <si>
    <t>https://авиатор.тагилспорт.рф/sveden/otdyh/</t>
  </si>
  <si>
    <t>№ Л035-01277-66/00656234 от 07.06.2023</t>
  </si>
  <si>
    <t>Бачинина Надежда Владимировна</t>
  </si>
  <si>
    <t>Есюнина Наталья Сергеевна</t>
  </si>
  <si>
    <t>https://спутник.тагилспорт.рф/</t>
  </si>
  <si>
    <t>№ Л041-01021-66/00637788 от 13.01.2023</t>
  </si>
  <si>
    <t>№ ЛО35-01277-66/00657955 от 20.06.2023</t>
  </si>
  <si>
    <t>Челушкин Александр Николаевич</t>
  </si>
  <si>
    <t>https://спутникхоккей.тагилспорт.рф/</t>
  </si>
  <si>
    <t>№66.01.37.000.М.004455.06.25 от 30.06.2025</t>
  </si>
  <si>
    <t>№ Л035-01277-66/00670387 от 15.08.2023</t>
  </si>
  <si>
    <t>Матвеева
 Ольга
 Петровна</t>
  </si>
  <si>
    <t>https://старт.тагилспорт.рф/</t>
  </si>
  <si>
    <t>№ Л035-01277-66/00666855 от 28.07.2023</t>
  </si>
  <si>
    <t>Санников Александр Владимирович</t>
  </si>
  <si>
    <t>https://стратегия.тагилспорт.рф</t>
  </si>
  <si>
    <t>№ Л035-01277-66/00657059 от 14.06.2023</t>
  </si>
  <si>
    <t>Вахрушев
 Игорь Александрович</t>
  </si>
  <si>
    <t>№ Л035-01277-66/00650257 от 05.05.2023</t>
  </si>
  <si>
    <t>Блюденова Светлана Витальевна</t>
  </si>
  <si>
    <t>https://тагилстрой.тагилспорт.рф/</t>
  </si>
  <si>
    <t>№66.01.37.000.М.4966.09.25
 от 30.09.2025</t>
  </si>
  <si>
    <t>Пышина Мария Алексеевна, Глазкова Анна Вячеславовна</t>
  </si>
  <si>
    <t>https://уралец.тагилспорт.рф/sveden/education/</t>
  </si>
  <si>
    <t>№ Л035-01277-66/00660983 от 03.07.2023</t>
  </si>
  <si>
    <t>Абрамова
 Ольга Владимировна</t>
  </si>
  <si>
    <t>https://уралочка.тагилспорт.рф/</t>
  </si>
  <si>
    <t>8-17 лет</t>
  </si>
  <si>
    <t>№ ЛО35-01277-66/00654906 от 01.06.2023</t>
  </si>
  <si>
    <t>Кутемов
 Сергей
 Юрьевич</t>
  </si>
  <si>
    <t>https://юность.тагилспорт.рф/</t>
  </si>
  <si>
    <t>№ ЛО35-01277-66/00660761 от 30.06.2023</t>
  </si>
  <si>
    <t>Программа воспитания утверждена МБУ ДО "СШ "Юность" Приказ № 48 от 21.03.2025 https://юность.тагилспорт.рф/sveden/document/</t>
  </si>
  <si>
    <t>Долгоруков Александр Владимирович</t>
  </si>
  <si>
    <t>№ ЛО35-01277-66/00661194 от 04.07.2023</t>
  </si>
  <si>
    <t>Дрягина
 Ирина Александровна</t>
  </si>
  <si>
    <t>https://5ns.uralschool.ru/</t>
  </si>
  <si>
    <t>Талова 
Ольга Владимировна</t>
  </si>
  <si>
    <t>https://tso7.uralschool.ru/</t>
  </si>
  <si>
    <t>Ефимова Надежда Тальгатовна</t>
  </si>
  <si>
    <t>http://10ns.uralschool.ru</t>
  </si>
  <si>
    <t>Черкасова Екатерина Васильевна</t>
  </si>
  <si>
    <t>http://gimnazya-salda.ucoz.ru/</t>
  </si>
  <si>
    <t>Лушакова 
Галина 
Осиповна</t>
  </si>
  <si>
    <t>№66.01.37.000.М.003359.04.25 от 18.04.2025</t>
  </si>
  <si>
    <t>Власова Александра Юрьевна</t>
  </si>
  <si>
    <t>http://skool1.ucoz.com</t>
  </si>
  <si>
    <t>№ 16091
от 23.05.2012</t>
  </si>
  <si>
    <t>Захарова Светлана Рошатовна</t>
  </si>
  <si>
    <t>http://nl-shkola2.ucoz.ru/</t>
  </si>
  <si>
    <t>№ 15893 от 01.03.2012</t>
  </si>
  <si>
    <t>http://4schoolngo.my1.ru</t>
  </si>
  <si>
    <t>№ 17208 от 26.04.2013</t>
  </si>
  <si>
    <t>sosh10.moy.su</t>
  </si>
  <si>
    <t>№ 16090
от 24.05.2012</t>
  </si>
  <si>
    <t>Князева
Татьяна Николаевна</t>
  </si>
  <si>
    <t>http://sosh11.moy.su</t>
  </si>
  <si>
    <t>№ 16094
от 28.05.2012</t>
  </si>
  <si>
    <t>http://www.школа-12.рф/</t>
  </si>
  <si>
    <t>№ 160926 от 25.05.2012</t>
  </si>
  <si>
    <t>http://lopaevoschool.ucoz.ru/</t>
  </si>
  <si>
    <t>№ 16095 от 28.05.2012</t>
  </si>
  <si>
    <t>Лукъяненко Мария Николаевна</t>
  </si>
  <si>
    <t>https://ddt-raduga.profiedu.ru/</t>
  </si>
  <si>
    <t>№ 18831
от 30.06.2016</t>
  </si>
  <si>
    <t>http://dush.ucoz.ru/index/letnjaja_ozdorovitelnaja_kampanija/0-10</t>
  </si>
  <si>
    <t>№ 19085 от 20.10.2016</t>
  </si>
  <si>
    <t>Кибардина Светлана Андреевна</t>
  </si>
  <si>
    <t>https://school40.edusite.ru/</t>
  </si>
  <si>
    <t>Лигостаева Анастасия Константиновна</t>
  </si>
  <si>
    <t>www.gymnasium41</t>
  </si>
  <si>
    <t>№17934 от 23.10.2015</t>
  </si>
  <si>
    <t>Лыкосова Ольга Вячеславовна</t>
  </si>
  <si>
    <t>https://nschool45.edusite.ru</t>
  </si>
  <si>
    <t>Красильникова Полина Александровна</t>
  </si>
  <si>
    <t>www.sh48.ru</t>
  </si>
  <si>
    <t>Устьянцева Елена Сергеевна</t>
  </si>
  <si>
    <t>http://s49novouralsk.edusite.ru/</t>
  </si>
  <si>
    <t>№14898 от 16.12.2011</t>
  </si>
  <si>
    <t>Тучина Наталья Александровна</t>
  </si>
  <si>
    <t>http://maosh-53ngo.ucoz.ru/</t>
  </si>
  <si>
    <t>Колесниченко Елена Васильевна</t>
  </si>
  <si>
    <t>http://school-54.ru</t>
  </si>
  <si>
    <t>Программа утверждена руководителем Городского оздоровительного центра, заместителем директора МАУ ДО "ЦВР" О.Н. Барыкиной 26.04.2024г. https://uo-nu.ru/2024/04/24/programma-ozdorovitelnyh-lagerej-s-dnevnym-prebyvaniem-detej-v-letnij-period-2024-goda-na-territorii-ngo/</t>
  </si>
  <si>
    <t>Лукинских Оксана Сергеевна</t>
  </si>
  <si>
    <t>sch56-ngo.ru</t>
  </si>
  <si>
    <t>Михайлюк Оксана Константиновна</t>
  </si>
  <si>
    <t>https://57shkola.edusite.ru/</t>
  </si>
  <si>
    <t>Смирнова Анастасия Михайловна</t>
  </si>
  <si>
    <t>https://school58-novouralsk.edusite.ru/</t>
  </si>
  <si>
    <t>Федотенкова Анна Геннадьевна</t>
  </si>
  <si>
    <t>http://gim47ngo.ru/</t>
  </si>
  <si>
    <t>Имамутдинова Анна Сергеевна</t>
  </si>
  <si>
    <t>https://school-pochinok.edusite.ru</t>
  </si>
  <si>
    <t>№ 14936 от 28.12.2011</t>
  </si>
  <si>
    <t>Золотова Анна Александровна</t>
  </si>
  <si>
    <t>schooltaraskovo.edusite.ru</t>
  </si>
  <si>
    <t>Булавина Ольга Сергеевна</t>
  </si>
  <si>
    <t>www.music-ural.ru</t>
  </si>
  <si>
    <t>№ 18260 от 15.02.2016</t>
  </si>
  <si>
    <t>Дягилев Сергей Евгеньевич</t>
  </si>
  <si>
    <t>http://dhshnu.ekb.muzkult.ru/ http</t>
  </si>
  <si>
    <t>№ 18783 от 17.06.2016</t>
  </si>
  <si>
    <t>Еремеева Вера Владимировна</t>
  </si>
  <si>
    <t>Жирнова Юлия Юрьевна</t>
  </si>
  <si>
    <t>https://dush4.org/</t>
  </si>
  <si>
    <t>Кузнецова Юлия Юрьевна</t>
  </si>
  <si>
    <t>sut.nov.ru</t>
  </si>
  <si>
    <t>Бычкова Оксана Ивановна</t>
  </si>
  <si>
    <t>www.pelym1.uralschool.ru</t>
  </si>
  <si>
    <t>№ ЛО35-01277-66/00194007 от 24.01.2019</t>
  </si>
  <si>
    <t>Каканова 
Галия
 Фаатовна</t>
  </si>
  <si>
    <t>https://1prv.uralschool.ru/</t>
  </si>
  <si>
    <t>№ 17520 от 03.10.2013</t>
  </si>
  <si>
    <t>Огородникова Светлана Анатольевна</t>
  </si>
  <si>
    <t>www.school2prv.org</t>
  </si>
  <si>
    <t>№ Л035-01277-66/00196343</t>
  </si>
  <si>
    <t>Савыков Егор Дмитриевич</t>
  </si>
  <si>
    <t>http://school3-prv.ru/</t>
  </si>
  <si>
    <t>255.00</t>
  </si>
  <si>
    <t>№ 15728 от 02.04.2012</t>
  </si>
  <si>
    <t>Лебедева Татьяна Александровна</t>
  </si>
  <si>
    <t>http://school4pv.ru/</t>
  </si>
  <si>
    <t>№ 13459 от 13.05.2011</t>
  </si>
  <si>
    <t>Чепелева
 Оксана Леонидовна</t>
  </si>
  <si>
    <t>№ 13464 от 17.05.2011</t>
  </si>
  <si>
    <t>Мелехина Александра Александровна</t>
  </si>
  <si>
    <t>http://school6-prv.ucoz.ru</t>
  </si>
  <si>
    <t>№66.01.37.000.М.005054.10.25 
от 21.10.2025</t>
  </si>
  <si>
    <t>№ 13466 от 17.05.2011</t>
  </si>
  <si>
    <t>Нафикова Ольга Николаевна</t>
  </si>
  <si>
    <t>http://www.school7.pervouralsk.ru/</t>
  </si>
  <si>
    <t>№ 13465 от 17.05.2011</t>
  </si>
  <si>
    <t>Куц Елена Харитоновна, Гилева Наталия Анатольевна</t>
  </si>
  <si>
    <t>https://magistri.my1.ru</t>
  </si>
  <si>
    <t>№ 13458 от 13.05.2011</t>
  </si>
  <si>
    <t>Куминова Светлана Викторовна</t>
  </si>
  <si>
    <t>http://school10pervo.ru/</t>
  </si>
  <si>
    <t>№ 13460 от 13.05.2011</t>
  </si>
  <si>
    <t>Щербакова Ольга Александровна</t>
  </si>
  <si>
    <t>№ 15729 от 02.04.2012 .</t>
  </si>
  <si>
    <t>Обеспечено. Асфальтированные тротуары, пандус для преодоления перепада высот, парковочное место для инвалидов, информационное табло (тактильная табличка) с наименованием учреждения, местом его нахождения, графиком работы с применением рельефно точечного шрифта Брайля, оборудованная туалетная комната</t>
  </si>
  <si>
    <t>Лубина Елена Сергеевна</t>
  </si>
  <si>
    <t>№ 15829 от 12.04.2012</t>
  </si>
  <si>
    <t>Мокина Ольга Валерьевна</t>
  </si>
  <si>
    <t>№ 19611 от 12.02.2018</t>
  </si>
  <si>
    <t>№ 13457 от 13.05.2011</t>
  </si>
  <si>
    <t>Рожина Светлана Борисовна</t>
  </si>
  <si>
    <t>http://school-16.ru/</t>
  </si>
  <si>
    <t>01.06.2026-23.06.2026</t>
  </si>
  <si>
    <t>№ 15784 от 09.04.2012</t>
  </si>
  <si>
    <t>Никифорова Алла Константиновна</t>
  </si>
  <si>
    <t>№ 0005444
от 27.10.2016</t>
  </si>
  <si>
    <t>Стенникова Е.А.</t>
  </si>
  <si>
    <t>https://maousosh20.uralschool.ru/</t>
  </si>
  <si>
    <t>№ 15727 от 02.04.2012</t>
  </si>
  <si>
    <t>Гаврилова Любовь Владимировна</t>
  </si>
  <si>
    <t>№ 13462 от 13.05.2011</t>
  </si>
  <si>
    <t>Можегорова Елена Геннадьевна, Лис Галина Владимировна</t>
  </si>
  <si>
    <t>https://shkola22.ru/</t>
  </si>
  <si>
    <t>Русиянова Лариса Алексеевна</t>
  </si>
  <si>
    <t>№15831 от 12.04.2012</t>
  </si>
  <si>
    <t>Логинова Екатерина Валерьевна, Скулкина Валентина Николаевна</t>
  </si>
  <si>
    <t>http://школа-28.рф/</t>
  </si>
  <si>
    <t>№ 15826 от 12.04.2012</t>
  </si>
  <si>
    <t>Овсянникова Галина Александровна</t>
  </si>
  <si>
    <t>№ 15788 от 11.04.2012</t>
  </si>
  <si>
    <t>Баринова Алла Степановна</t>
  </si>
  <si>
    <t>01.06.2026-24.06.2026</t>
  </si>
  <si>
    <t>№ 13461 от 13.05.2011</t>
  </si>
  <si>
    <t>Бурмакова Ольга Станиславовна</t>
  </si>
  <si>
    <t>http://shkola36kuzino.ru/</t>
  </si>
  <si>
    <t>№66.01.37.000.М.002324.10.24 от 24.10.2024</t>
  </si>
  <si>
    <t>№ 15830 от 12.04.2012</t>
  </si>
  <si>
    <t>Гафурова Эльмира Раисовна Суслова Ирина Сергеевна</t>
  </si>
  <si>
    <t>№ 15832 от 16.04.2012</t>
  </si>
  <si>
    <t>Усова Ляйсан Фаритовна</t>
  </si>
  <si>
    <t>https://ds10-pvr.tvoysadik.ru/</t>
  </si>
  <si>
    <t>№Л035-01277-66/00195228 от 03.09.2015</t>
  </si>
  <si>
    <t>Оборудованная входная группа пандусами, наличие выделенных стоянок для автотранспортных средств инвалидов, наличие сменных кресел-колясок, наличие специально оборудованных для детей ОВЗ и инвалидов санитарно-гигиенических помещений в организации</t>
  </si>
  <si>
    <t>Курённых Светлана Николаевна</t>
  </si>
  <si>
    <t>№ Л035-01277-66/00195954 3</t>
  </si>
  <si>
    <t>Корсиков Антон Андреевич</t>
  </si>
  <si>
    <t>https://wp-eurasia.ru</t>
  </si>
  <si>
    <t>№66.01.37.000.М.002092.09.24 от 12.09.2024</t>
  </si>
  <si>
    <t>№ ЛО-66-01-006356 от 12.02.2020</t>
  </si>
  <si>
    <t>Л035-01277-66/00195142 от 05.04.2016</t>
  </si>
  <si>
    <t>Надеина Юлия Рамилевна</t>
  </si>
  <si>
    <t>http://дюсш.дети</t>
  </si>
  <si>
    <t>№66.01.37.000.М.001609.06.24 от 11.06.2024</t>
  </si>
  <si>
    <t>№ 19152 от 29.11.2016</t>
  </si>
  <si>
    <t>Серебрякова Лариса Владиславовна</t>
  </si>
  <si>
    <t>http://www.cdo-pervo.edusite.ru</t>
  </si>
  <si>
    <t>225.80</t>
  </si>
  <si>
    <t>№ 16412 от 17.08.2012</t>
  </si>
  <si>
    <t>Салтыкова Ирина Андреевна</t>
  </si>
  <si>
    <t>http://cdt-pervouralsk.ucoz.ru/</t>
  </si>
  <si>
    <t>№66.01.37.000.М.001634.06.24 от 13.06.2024</t>
  </si>
  <si>
    <t>№ 18971 от 30.08.2016</t>
  </si>
  <si>
    <t>Бельтюкова Татьяна Сергеевна</t>
  </si>
  <si>
    <t>https://1pol.uralschool.ru/</t>
  </si>
  <si>
    <t>№66.01.37.000.М.004169.05.25 
от 29.05.2025</t>
  </si>
  <si>
    <t>№ Л035-01277-66-00194468 от 30.05.2017</t>
  </si>
  <si>
    <t>Объект условно доступен для инвалидов с нарушением ОПП, передвигающихся на креслах-колясках, инвалидов с нарушением зрения</t>
  </si>
  <si>
    <t>Миронова Ольга Викторовна</t>
  </si>
  <si>
    <t>http://4-ka.com/</t>
  </si>
  <si>
    <t>№ 14349 от 09.12.2011</t>
  </si>
  <si>
    <t>Назарова Светлана Валерьевна</t>
  </si>
  <si>
    <t>http://www.8pol.uralschool.ru</t>
  </si>
  <si>
    <t>Л035-01277-66/00196293</t>
  </si>
  <si>
    <t>Объект условно доступен (с нарушениями зрения, с нарушениями слуха, с умственными нарушениями, для всех категорий маломобильных групп населения</t>
  </si>
  <si>
    <t>Свалова Наталья Александровна</t>
  </si>
  <si>
    <t>https://polev14.ru/</t>
  </si>
  <si>
    <t>Иванова Мария Владимировна</t>
  </si>
  <si>
    <t>https://school17-pgo.uralschool.ru/</t>
  </si>
  <si>
    <t>№ 14340 от 18.10.2011</t>
  </si>
  <si>
    <t>Шустова Ирина Эдуардовна</t>
  </si>
  <si>
    <t>http://polev18.ru</t>
  </si>
  <si>
    <t>https://plvsch20.edusite.ru</t>
  </si>
  <si>
    <t>Каева Алёна Александровна</t>
  </si>
  <si>
    <t>https://21pol.uralschool.ru/sveden/common</t>
  </si>
  <si>
    <t>https://zuschool.uralschool.ru/</t>
  </si>
  <si>
    <t>№ 19417 от 30.05.2017</t>
  </si>
  <si>
    <t>Ярош Светлана Владимировна</t>
  </si>
  <si>
    <t>https://kosoi-brod.uralschool.ru/</t>
  </si>
  <si>
    <t>Гладкова Анастасия Олеговна</t>
  </si>
  <si>
    <t>http://мрамор-школа.рф/</t>
  </si>
  <si>
    <t>№66.01.37.000.М.004153.05.25 от 29.05.2025</t>
  </si>
  <si>
    <t>Ожигова Марина Викторовна</t>
  </si>
  <si>
    <t>https://poldnevaya.ru /</t>
  </si>
  <si>
    <t>№66.01.37.000.М.004116.05.25 от 28.05.2025</t>
  </si>
  <si>
    <t>Голомолзина Ольга Юрьевна</t>
  </si>
  <si>
    <t>Вакурова Светлана Геннадьевна</t>
  </si>
  <si>
    <t>https://zrt-bazhov.edusite.ru/</t>
  </si>
  <si>
    <t>Объект доступен частично для людей с нарушениями опорно-двигательного аппарата и с нарушением слуха</t>
  </si>
  <si>
    <t>http://crdu-p.uralschool.ru</t>
  </si>
  <si>
    <t>№66.01.37.000.М.004192.05.25 от 29.05.2025</t>
  </si>
  <si>
    <t>№ 18912 от 09.08.2016</t>
  </si>
  <si>
    <t>Белокурова Наталья Васильевна</t>
  </si>
  <si>
    <t>https://borovlianka.uralschool.ru</t>
  </si>
  <si>
    <t>№ 15237 от 15.02.2012</t>
  </si>
  <si>
    <t>Михеева Анна Николаевна</t>
  </si>
  <si>
    <t>http://o-sosh.ru/</t>
  </si>
  <si>
    <t>№ 19805 от 24.09.2018</t>
  </si>
  <si>
    <t>Чистякова Алена Михайловна</t>
  </si>
  <si>
    <t>https://pervomay.uralschool.ru</t>
  </si>
  <si>
    <t>№ 16309 от 31.05.2012</t>
  </si>
  <si>
    <t>обеспечивается прием детей относящихся к классификации нозологических форм нарушений здоровья, а именно слепые, слабовидящие дети, дети с двигательными нарушениями (НОДА), дети ЗПР, дети с расстройствами аутистического спектра (РАС), умственно отсталые дети</t>
  </si>
  <si>
    <t>Обоскалова Елена Михайловна</t>
  </si>
  <si>
    <t>https://печеркинская-школа.рф</t>
  </si>
  <si>
    <t>№ 18958 от 25.08.2016</t>
  </si>
  <si>
    <t>при входе имеется пандус и кнопка вызова сотрудников, планируется прием детей-инвалидов, относящихся к категории ЗПР и УО</t>
  </si>
  <si>
    <t>Засыпкина Татьяна Федоровна</t>
  </si>
  <si>
    <t>https://pul-pyshma.tvoysadik.ru/</t>
  </si>
  <si>
    <t>№ 19780 от 10.08.2018</t>
  </si>
  <si>
    <t>В организации имеется пандус и кнопка вызова сотрудника при входе в ОО; планируется прием детей-инвалидов, относящихся к категории ЗПР и УО</t>
  </si>
  <si>
    <t>Лукина Наталья Сергеевна</t>
  </si>
  <si>
    <t>https://p-sosh.ru/</t>
  </si>
  <si>
    <t>№ 20374 от 22.05.2020</t>
  </si>
  <si>
    <t>Ракитина Любовь Владимировна</t>
  </si>
  <si>
    <t>https://shksad-pgo.caduk.ru/</t>
  </si>
  <si>
    <t>№ 12940 от 23.01.2017</t>
  </si>
  <si>
    <t>Тропина Любовь Николаевна</t>
  </si>
  <si>
    <t>https://tim-pyshma.uralschool.ru/</t>
  </si>
  <si>
    <t>№ 16922 от 26.12.2012</t>
  </si>
  <si>
    <t>Обеспечение в организации отдыха детей и их оздоровления доступности услуг для детей, относящихся к категории ЗПР и УО</t>
  </si>
  <si>
    <t>Кукушкина Валентина Алексеевна</t>
  </si>
  <si>
    <t>http://soshtrifonovo.ru/</t>
  </si>
  <si>
    <t>№ 15236 от 15.02.2012</t>
  </si>
  <si>
    <t>обеспечивается прием детей относящихся к классификации нозологических форм нарушений здоровья, а именно слабовидящие дети, дети ЗПР, умственно отсталые дети</t>
  </si>
  <si>
    <t>Сабирова Марина Николаевна</t>
  </si>
  <si>
    <t>https://tnosh.edusite.ru/</t>
  </si>
  <si>
    <t>№ 17164 от 17.04.2013</t>
  </si>
  <si>
    <t>Вяткина Екатерина Викторовна</t>
  </si>
  <si>
    <t>№ 18869 от 20.06.2016</t>
  </si>
  <si>
    <t>Кирдякина Ирина Яковлевна</t>
  </si>
  <si>
    <t>http://chetkar-shkola.ucoz.ru</t>
  </si>
  <si>
    <t>№ 19021 от 20.09.2016</t>
  </si>
  <si>
    <t>Розина Марина Вячеславовна</t>
  </si>
  <si>
    <t>https://sport-sk96.edusite.ru/</t>
  </si>
  <si>
    <t>№ 19901 от 16.01.2019</t>
  </si>
  <si>
    <t>Трубина Вера Владимировна, Павлова Елена Сергеевна</t>
  </si>
  <si>
    <t>https://cdod-pyshma.uralschool.ru/</t>
  </si>
  <si>
    <t>№ Л035-01277-66/0019457; от 08.06.2016</t>
  </si>
  <si>
    <t>Заколюкина Елена Дмитриевна</t>
  </si>
  <si>
    <t>http://school-1revda.eduface.ru/</t>
  </si>
  <si>
    <t>№ЛО35-01277-66/00194141</t>
  </si>
  <si>
    <t>Попова
 Ксения Александровна</t>
  </si>
  <si>
    <t>http://school2revda.eduface.ru/</t>
  </si>
  <si>
    <t>30.03.2026-05.04.2026</t>
  </si>
  <si>
    <t>№ 19701 
от 24.04.2018</t>
  </si>
  <si>
    <t>http://school3-revda.eduface.ru/</t>
  </si>
  <si>
    <t>№ Л035-01277-66/00196103 от 17.02.2012</t>
  </si>
  <si>
    <t>Ибрагимова Айгуль Ринатовна</t>
  </si>
  <si>
    <t>http://school7revda.eduface.ru/</t>
  </si>
  <si>
    <t>№ 19624
от 19.02.2018</t>
  </si>
  <si>
    <t>http://shkola9-revda.eduface.ru/</t>
  </si>
  <si>
    <t>№ ЛО35-01277-66/00193525 
от 03.07.2020</t>
  </si>
  <si>
    <t>Маюрова Гульнара Гиндулловна</t>
  </si>
  <si>
    <t>http://school10.eduface.ru/</t>
  </si>
  <si>
    <t>№ 16973 от 31.01.2013</t>
  </si>
  <si>
    <t>Склюева
Ольга
 Сергеевна</t>
  </si>
  <si>
    <t>http://sch13mariinsk.eduface.ru/</t>
  </si>
  <si>
    <t>№19605 от 02.02.2018</t>
  </si>
  <si>
    <t>Шайхутдинова Ирина Викторовна</t>
  </si>
  <si>
    <t>№ Л035-01277-66/00194159</t>
  </si>
  <si>
    <t>Мамошина Наталья Васильевна</t>
  </si>
  <si>
    <t>http://school28revda.eduface.ru/</t>
  </si>
  <si>
    <t>№ 19691 от 13.04.2018</t>
  </si>
  <si>
    <t>Антонова 
Ульяна Вячеславовна</t>
  </si>
  <si>
    <t>№ 19742
 от 26.06.2018</t>
  </si>
  <si>
    <t>Силенских Владимир Николаевич</t>
  </si>
  <si>
    <t>http://eurogymnaziya.eduface.ru/</t>
  </si>
  <si>
    <t>№ 15107
 от 10.02.2012</t>
  </si>
  <si>
    <t>Нехорошкова Евгения Дмитриевна</t>
  </si>
  <si>
    <t>РСКОШ.РФ</t>
  </si>
  <si>
    <t>№66.01.37.000.М.003275.04.05
 от 11.04.2025</t>
  </si>
  <si>
    <t>66Л01
 № 0007090 
№ 20355 
от 15.04.2020</t>
  </si>
  <si>
    <t>Кокшарова 
Ольга 
Сергеевна</t>
  </si>
  <si>
    <t>https://dush-revda.uralschool.ru/</t>
  </si>
  <si>
    <t>№66.01.37.000.М.002708.01.25
 от 13.01.2025</t>
  </si>
  <si>
    <t>Л041-01021-66/01009749 
от 23.01.2025</t>
  </si>
  <si>
    <t>https://1rezh.uralschool.ru</t>
  </si>
  <si>
    <t>Объект доступен частично избирательно.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t>
  </si>
  <si>
    <t>Приказ №43/01-14 от 10.04.2025 https://1rezh.uralschool.ru/?section_id=18</t>
  </si>
  <si>
    <t>Котельников Антон Александрович</t>
  </si>
  <si>
    <t>Мамедова Анастасия Сергеевна</t>
  </si>
  <si>
    <t>Приказ №43/01-14 от https://1rezh.uralschool.ru/?section_id=18</t>
  </si>
  <si>
    <t>Коркодинова Алена Владимировна</t>
  </si>
  <si>
    <t>https://3rezh.uralschool.ru/</t>
  </si>
  <si>
    <t>№ 14828 от 13.01.2012</t>
  </si>
  <si>
    <t>https://5rezh.uralschool.ru</t>
  </si>
  <si>
    <t>Просвирякова Елена Михайловна</t>
  </si>
  <si>
    <t>https://7rezh.uralschool.ru/</t>
  </si>
  <si>
    <t>№14673 от 24.01.2012</t>
  </si>
  <si>
    <t>Приказ №106/01-08 от 30.04.2025 https://7rezh.uralschool.ru/?section_id=403</t>
  </si>
  <si>
    <t>Голендухина Елена Владимировна</t>
  </si>
  <si>
    <t>https://school8.uralschool.ru/</t>
  </si>
  <si>
    <t>№ 19985 от 01.04.2019</t>
  </si>
  <si>
    <t>https://9rezh.uralschool.ru/</t>
  </si>
  <si>
    <t>№19896 от 15.01.2019</t>
  </si>
  <si>
    <t>https://10rezh.uralschool.ru</t>
  </si>
  <si>
    <t>№ 17104 от 25.03.2013</t>
  </si>
  <si>
    <t>https://13rezh.uralschool.ru/</t>
  </si>
  <si>
    <t>№66.01.37.000.М.003837.05.25 от 21.05.2025</t>
  </si>
  <si>
    <t>66Л01 № 0006576</t>
  </si>
  <si>
    <t>Копылов Алексей Михайлович</t>
  </si>
  <si>
    <t>https://23rezh.uralschool.ru/</t>
  </si>
  <si>
    <t>№ 15353 от 30.12.2011</t>
  </si>
  <si>
    <t>Чушева Екатерина Николаевна</t>
  </si>
  <si>
    <t>https://27rezh.uralschool.ru</t>
  </si>
  <si>
    <t>№66.01.37.000.М.003504.04.25 от 30.04.2025</t>
  </si>
  <si>
    <t>№ 20042 от 30.05.2019</t>
  </si>
  <si>
    <t>Приказ № 76 А01/10 от 24.03.2025 https://27rezh.uralschool.ru/site/pub?id=962</t>
  </si>
  <si>
    <t>Ларионова Екатерина Александровна</t>
  </si>
  <si>
    <t>http://30rezh.uralschool.ru</t>
  </si>
  <si>
    <t>№66.01.37.000.М.003114.03.25 от 26.03.2025</t>
  </si>
  <si>
    <t>№ 14675 от 25.01.2012</t>
  </si>
  <si>
    <t>Приказ № 56/01-07 от 31.03.2025 https://30rezh.uralschool.ru/?section_id=562</t>
  </si>
  <si>
    <t>Латникова Алена Александровна</t>
  </si>
  <si>
    <t>https://44rezh.uralschool.ru</t>
  </si>
  <si>
    <t>№ 17079 от 12.03.2013</t>
  </si>
  <si>
    <t>Абьялиева Любовь Егоровна</t>
  </si>
  <si>
    <t>https://46rezh.uralschool.ru/</t>
  </si>
  <si>
    <t>№ 17268 от 24.05.2013</t>
  </si>
  <si>
    <t>Михайлова Ольга Николаевна</t>
  </si>
  <si>
    <t>https://1rezh.tvoysadik.ru</t>
  </si>
  <si>
    <t>№ 14824 от 11.01.2012</t>
  </si>
  <si>
    <t>Подковыркина Александра Геннадьевна</t>
  </si>
  <si>
    <t>https://colosok.tvoysadik.ru/</t>
  </si>
  <si>
    <t>№20069 от 17.07.2019</t>
  </si>
  <si>
    <t>Томилова Елена Петровна</t>
  </si>
  <si>
    <t>http://9rezh.tvoysadik.ru/</t>
  </si>
  <si>
    <t>№ 15108 от 10.02.2012</t>
  </si>
  <si>
    <t>https://30rezh.tvoysadik.ru</t>
  </si>
  <si>
    <t>№ 17099 от 21.03.2013</t>
  </si>
  <si>
    <t>Вишнякова Марина Константиновна</t>
  </si>
  <si>
    <t>https://detsad32.tvoysadik.ru</t>
  </si>
  <si>
    <t>№66.01.37.000.М.003478.04.25 от 28.04.2025</t>
  </si>
  <si>
    <t>№18296 от 26.02.2016</t>
  </si>
  <si>
    <t>В учреждении имеется кнопка вызова, специальные таблички установленные на центральном входе ( по азбуке Брайля). Объект доступен частично избирательно.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t>
  </si>
  <si>
    <t>Чапанов Руслан Гариханович</t>
  </si>
  <si>
    <t>http://dush-rezh.ru/</t>
  </si>
  <si>
    <t>№66.01.37.000.М.004211.05.25 от 30.05.2025</t>
  </si>
  <si>
    <t>№ ЛО35-01277-66/00668406 от 04.08.2023</t>
  </si>
  <si>
    <t>Приказ №37-о/д от 31.03.2025 http://dush-rezh.ru/gallery/Программа%20Лагерь%20МБУ%20ДО%20СШ%202025.pdf </t>
  </si>
  <si>
    <t>Краюшкин Сергей Владимирович, Берсенев Василий Александрович</t>
  </si>
  <si>
    <t>http://dussh-rossiya.ekb.sportsng.ru/</t>
  </si>
  <si>
    <t>№66.01.37.000.М.003538.05.25 от 06.05.2025</t>
  </si>
  <si>
    <t>№ ЛО35-01277-66/00374896
от 30.11.2016</t>
  </si>
  <si>
    <t>Пинаева Елена Викторовна</t>
  </si>
  <si>
    <t>№66.01.37.000.М.004282.06.25 от 02.06.2025</t>
  </si>
  <si>
    <t>№ 18178 от 25.01.2016</t>
  </si>
  <si>
    <t>Приказ №53/01-06 от 19.02.2025 https://ctr.profiedu.ru/?section_id=21     </t>
  </si>
  <si>
    <t>Мокроносова Оксана Владимировна</t>
  </si>
  <si>
    <t>https://цтр-реж.рф/</t>
  </si>
  <si>
    <t>Артамонова Евгения Николаевна</t>
  </si>
  <si>
    <t>https://reft6.uralschool.ru/?section_id=62</t>
  </si>
  <si>
    <t>03.08.2026-23.08.2026</t>
  </si>
  <si>
    <t>293,7</t>
  </si>
  <si>
    <t>№ 19841 от 12.11.2018</t>
  </si>
  <si>
    <t>Щербакова Ольга Валерьевна</t>
  </si>
  <si>
    <t>https://reft15.uralschool.ru/contacts</t>
  </si>
  <si>
    <t>6.5-18 лет</t>
  </si>
  <si>
    <t>№19669 от 30.03.2019</t>
  </si>
  <si>
    <t>http://reft-17.ru/</t>
  </si>
  <si>
    <t>№ 19671 от 03.04.2018</t>
  </si>
  <si>
    <t>http://olimp.reftinsky.ru/</t>
  </si>
  <si>
    <t>№ 20206 от 20.01.2020</t>
  </si>
  <si>
    <t>Шумков Никита Игоревич</t>
  </si>
  <si>
    <t>№66.01.37.000.М.004333.06.25 от 06.06.2025</t>
  </si>
  <si>
    <t>№ ЛО-66-01-006825 от 05.08.2021</t>
  </si>
  <si>
    <t>№ Л035-01277-66/00651048 от 12.05.2023</t>
  </si>
  <si>
    <t>Лоскутова Оксана Евгеньевна</t>
  </si>
  <si>
    <t>http://cdt-reft.ru/</t>
  </si>
  <si>
    <t>№ 20014 от 30.04.2019</t>
  </si>
  <si>
    <t>Блинова Ирина Вартановна Андрианова Мария Петровна</t>
  </si>
  <si>
    <t>http://sc25.ucoz.ru/</t>
  </si>
  <si>
    <t>№66.01.37.000.М.003884.05.25 от 21.05.2025</t>
  </si>
  <si>
    <t>№ 19975 от 28.03.2019</t>
  </si>
  <si>
    <t>Каримова Алла Валериевна</t>
  </si>
  <si>
    <t>№66.01.37.000.М.003129.03.25 от 27.03.2025</t>
  </si>
  <si>
    <t>Ширшова Светлана Владимировна</t>
  </si>
  <si>
    <t>Петракова Ирина Васильевна</t>
  </si>
  <si>
    <t>№66.01.37.000М.003320.04.25 от 17 04.2025</t>
  </si>
  <si>
    <t>Сердюкова Снежанна Николаевна</t>
  </si>
  <si>
    <t>https://sheremuhovo.uralschool.ru/</t>
  </si>
  <si>
    <t>№66.01.37.000.М.003317.04.25 от 17.04.2025</t>
  </si>
  <si>
    <t>№66.01.37.000.М.003866.05.25 от 21.05.2025</t>
  </si>
  <si>
    <t>№66.01.37.000.М.0036647.05.25 от 13.05.2025</t>
  </si>
  <si>
    <t>№66.01.37.000.М.003450.04.25. от 25.04.2025</t>
  </si>
  <si>
    <t>Реймер Маргарита Дмитриевна</t>
  </si>
  <si>
    <t>http://svr-svu.ru</t>
  </si>
  <si>
    <t>№ 18960 от 26.08.2016</t>
  </si>
  <si>
    <t>Журавлева Люция Динарисовна</t>
  </si>
  <si>
    <t>27.05.2026-29.06.2026</t>
  </si>
  <si>
    <t>Кирьянова Анна Александровна</t>
  </si>
  <si>
    <t>Шабурова Екатерина Александровна</t>
  </si>
  <si>
    <t>В 2026 г. работать не будет</t>
  </si>
  <si>
    <t>Сараева Равиля Рашидовна</t>
  </si>
  <si>
    <t>Мухина Надежда Андреевна</t>
  </si>
  <si>
    <t>27.05.2026-30.06.2026</t>
  </si>
  <si>
    <t>№ 16518 от 24.08.2012</t>
  </si>
  <si>
    <t>Козина Алена Сергеевна</t>
  </si>
  <si>
    <t>№ 14992 от 08.09.2011</t>
  </si>
  <si>
    <t>Слепухина Кристина Эдуардовна</t>
  </si>
  <si>
    <t>624992, Свердловская обл., г. Серов, ул. Красногвардейская, д. 11</t>
  </si>
  <si>
    <t>№ ЛО35-01277-66/00196083 от 21.05.2014</t>
  </si>
  <si>
    <t>Бельцова 
Татьяна Александровна</t>
  </si>
  <si>
    <t>Иванова Марина Александровна</t>
  </si>
  <si>
    <t>№ 15704 от 30.03.2012</t>
  </si>
  <si>
    <t>Токарева Анастасия Сергеевна</t>
  </si>
  <si>
    <t>Л035-01277-66/00195814</t>
  </si>
  <si>
    <t>Кожевникова Наталья Сергеевна</t>
  </si>
  <si>
    <t>№ 15001 от 08.09.2011</t>
  </si>
  <si>
    <t>Зимина Елена Михайловна</t>
  </si>
  <si>
    <t>№ 16542 от 19.09.2012</t>
  </si>
  <si>
    <t>Суханова Анастасия Владиславовна</t>
  </si>
  <si>
    <t>№ 14993 от 08.09.2011</t>
  </si>
  <si>
    <t>Майер Анжела Геннадьевна</t>
  </si>
  <si>
    <t>№15703 от 30 марта 2012</t>
  </si>
  <si>
    <t>Глушнева Юлия Александровна</t>
  </si>
  <si>
    <t>https://andrsosh.uralschool.ru/?section_id=471</t>
  </si>
  <si>
    <t>№66.01.37.000.М.004098.05.25 от 28.05.2025</t>
  </si>
  <si>
    <t>№ 19744 от 27.06.2018</t>
  </si>
  <si>
    <t>Кравченко Никита Юрьевич</t>
  </si>
  <si>
    <t>№ 18926 от 12.08.2016</t>
  </si>
  <si>
    <t>Хотенова Регина Евгеньевна</t>
  </si>
  <si>
    <t>Миштугина Елена Андреевна</t>
  </si>
  <si>
    <t>№ 18531 от 18.04.2016</t>
  </si>
  <si>
    <t>Минина Наталья Геннадьевна</t>
  </si>
  <si>
    <t>https://moserov.ru</t>
  </si>
  <si>
    <t>29.06.2026-22.07.2026</t>
  </si>
  <si>
    <t>№ 18863 от 18.07.2016</t>
  </si>
  <si>
    <t>http://moserov.ru</t>
  </si>
  <si>
    <t>№ 18863 от 18.07.2016 .</t>
  </si>
  <si>
    <t>http://moserov.ru/.</t>
  </si>
  <si>
    <t>27.07.2026-19.08.2026</t>
  </si>
  <si>
    <t>Зубарева Анастасия Александровна</t>
  </si>
  <si>
    <t>https://cdtserov.ru/</t>
  </si>
  <si>
    <t>№66.01.37.000.М.005059.10.25 от 22.10.2025</t>
  </si>
  <si>
    <t>Хворова 
Светлана Алексеевна</t>
  </si>
  <si>
    <t>http://bobrovskaya.uralschool.ru/</t>
  </si>
  <si>
    <t>235,56</t>
  </si>
  <si>
    <t>№ЛО35-012277-66/00195025 от 26.04.2016</t>
  </si>
  <si>
    <t>Программа воспитания утверждена МКОУ "Бобровская НОШ". Приказ № 90-д от 01.09.2023 https://bobrovskaya.uralschool.ru/?section_id=23</t>
  </si>
  <si>
    <t>Вольшмид Светлана Валерьевна</t>
  </si>
  <si>
    <t>https://ermakooh.uralschool.ru/</t>
  </si>
  <si>
    <t>Программа воспитания утверждена
МКОУ "Ермаковская ООШ"
Приказ № 34-д от 24.04.2025 https://ermakooh.uralschool.ru/?section_id=29</t>
  </si>
  <si>
    <t>Зырянова Анна Сергеевна</t>
  </si>
  <si>
    <t>https://krasnoslobodskaya.uralschool.ru/?section_id=36</t>
  </si>
  <si>
    <t>Булатова Вера Алексеевна</t>
  </si>
  <si>
    <t>https://kuminovskaya.uralschool.ru/</t>
  </si>
  <si>
    <t>№ 13482 от 06.05.2011</t>
  </si>
  <si>
    <t>Программа воспитания утверждена приказом директора МКОУ "Куминовская ООШ" от 20.03.2025 года "https://kuminovskaya.uralschool.ru/?section_id=37</t>
  </si>
  <si>
    <t>Нюхлова Алена Юрьевна</t>
  </si>
  <si>
    <t>http://sclip66.edusite.ru/</t>
  </si>
  <si>
    <t>№ 18908 от 08.08.2016</t>
  </si>
  <si>
    <t>Кучина 
Галина 
Алексеевна</t>
  </si>
  <si>
    <t>https://makuyevskaya.uralschool.ru/?section_id=27</t>
  </si>
  <si>
    <t>№ 13479 от 27.05.2011</t>
  </si>
  <si>
    <t>Миронова Надежда Александровна</t>
  </si>
  <si>
    <t>https://nitsinskaya.uralschool.ru/?section_id=22</t>
  </si>
  <si>
    <t>№ 13846 от 04.05.2011</t>
  </si>
  <si>
    <t>Программа воспитания утверждена
МКОУ "Ницинская СОШ"
Приказ № 52/1-д от 27.03.2025 https://nitsinskaya.uralschool.ru/?section_id=22</t>
  </si>
  <si>
    <t>Ахмидулина Флюра Шальмагаметовна</t>
  </si>
  <si>
    <t>https://reshetnikovskaya.uralschool.ru/</t>
  </si>
  <si>
    <t>№ 19018 от 16.09.2016</t>
  </si>
  <si>
    <t>Приказ №35-д от 24.03.2025 г. https://reshetnikovskaya.uralschool.ru/?section_id=37</t>
  </si>
  <si>
    <t>Болотова
 Ольга
 Леонидовна</t>
  </si>
  <si>
    <t>https://sladkovskaya.uralschool.ru/</t>
  </si>
  <si>
    <t>Программа воспитания утверждена МАОУ "Сладковская СОШ" приказом " 25-д от 28.03.2025 https://sladkovskaya.uralschool.ru/upload/scsladkovskaya_new/files/cf/fb/cffb48bdc356b113723d201fda8e8ad4.pdf</t>
  </si>
  <si>
    <t>Потапова Людмила Валентиновна</t>
  </si>
  <si>
    <t>№ 13848 от 05.05.2011</t>
  </si>
  <si>
    <t>Программа воспитания утверждена МКОУ "Слободо-Туринская СОШ №1" Приказ № 125-д от 02.09.2024 https://sch1-sloboda.uralschool.ru</t>
  </si>
  <si>
    <t>Сорокоумова Светлана Аркадьевна</t>
  </si>
  <si>
    <t>http://timofeyevskayashkola-sad.mouoslb.ru/</t>
  </si>
  <si>
    <t>№ 18614 от 28.04.2016</t>
  </si>
  <si>
    <t>Программа воспитания утверждена ЛДП "Улыбка" при МКОУ "Тимофеевская НОШ" Приказ № 26-д от 20.03.2025 https://timofeevskaya.uralschool.ru/upload/sctimofeevskaya_new/files/28/88/28881d81c7eb343f7ac4e384dac63afb.pdf</t>
  </si>
  <si>
    <t>Сарычева 
Светлана
Юрьевна</t>
  </si>
  <si>
    <t>https://ust-nitsinskaya.uralschool.ru/?section_id=22</t>
  </si>
  <si>
    <t>№ 13847 от 04.05.2011</t>
  </si>
  <si>
    <t>Программа воспитания утверждена МКОУ "усть-Ницинская СОШ",
Приказ № 27-Д от 20.03.2025, https://ust-nitsinskaya.uralschool.ru/upload/scust_nitsinskaya_new/files/1c/a2/1ca2789481feaf6b7b017771580f99f3.pdf</t>
  </si>
  <si>
    <t>Скулина 
Алена 
Викторовна</t>
  </si>
  <si>
    <t>https://khramtsovskay.uralschool.ru/</t>
  </si>
  <si>
    <t>№Л035-01277-66/00196576 от 06.05.2011</t>
  </si>
  <si>
    <t>Программа воспитания утверждена МКОУ "Храмцовская ООШ" 26.05.2025 № 18-д https://khramtsovskay.uralschool.ru/?section_id=86</t>
  </si>
  <si>
    <t>Волчик Анна Ивановна</t>
  </si>
  <si>
    <t>http://cdt-eldorado.ru</t>
  </si>
  <si>
    <t>28.03.2026-04.04.2026, 02.06.2026-22.06.2026</t>
  </si>
  <si>
    <t>№Л035-01277-66/00193798 от 13.03.2019</t>
  </si>
  <si>
    <t>Гришенкова Анастасия Георгиевна</t>
  </si>
  <si>
    <t>https://vost1.uralschool.ru</t>
  </si>
  <si>
    <t>01.07.2026-24.07.2026</t>
  </si>
  <si>
    <t>380.00</t>
  </si>
  <si>
    <t>№ ЛО-66-01-005845 от 28.02.2019</t>
  </si>
  <si>
    <t>№ 15339 от 30.12.2011</t>
  </si>
  <si>
    <t>Программа воспитания утверждена директором МБОУ СОШ № 1 п. Восточный Приказ от 10.02.2026 № 28/2 https://vost1.uralschool.ru/?section_id=402</t>
  </si>
  <si>
    <t>Чаренцова 
Елена 
Михайловна</t>
  </si>
  <si>
    <t>http://vost2.edusite.ru</t>
  </si>
  <si>
    <t>№ 14498 от 15.12.2011</t>
  </si>
  <si>
    <t>Программа воспитания утверждена директором МБОУ СОШ № 2 п. Восточный Приказ № 17/1од от 04.02.2026 https://vost2.edusite.ru/sveden/files/50a54fa5f7db694db9a7af38eaf4d987.pdf</t>
  </si>
  <si>
    <t>Буйлова Юлия Вахидовна</t>
  </si>
  <si>
    <t>https://sosva4.uralschool.ru/</t>
  </si>
  <si>
    <t>№ 13947 от 23.11.2011</t>
  </si>
  <si>
    <t>Ворошилова Светлана Владимировна</t>
  </si>
  <si>
    <t>https://koshay.uralschool.ru/</t>
  </si>
  <si>
    <t>№ 13966 от 23.11.2011</t>
  </si>
  <si>
    <t>Программа воспитания утверждена директором МБОУ СОШ с. Кошай Приказ от 06.02.2026 № 32 https://koshay.uralschool.ru/?section_id=444</t>
  </si>
  <si>
    <t>Киселева Светлана Ивановна</t>
  </si>
  <si>
    <t>http://school- romanowo.ru</t>
  </si>
  <si>
    <t>6,5-12 лет</t>
  </si>
  <si>
    <t>№ 13967 от 23.11.2011</t>
  </si>
  <si>
    <t>Программа воспитания утверждена диретором МБОУ СОШ с. Романово Приказ от 09.02.2026 № 9 http://school-romanowo.ru//wp-content/uploads/Document's/Vospitanie/Programma_profilnoiy_smeny_LOU_-_Vremia_pervyh_Bud_zdorov.pdf</t>
  </si>
  <si>
    <t>Горбов 
Максим 
Олегович</t>
  </si>
  <si>
    <t>http://vostsport.edusite.ru</t>
  </si>
  <si>
    <t>Программа воспитания утверждена директором МБОУ ДО ДЮСШ п. Восточный Приказ № 42 от 26.01.2026 https://vostsport.edusite.ru/magicpage.html?page=746522</t>
  </si>
  <si>
    <t>Ерохина
 Галина Николаевна</t>
  </si>
  <si>
    <t>https://ddt-soswa.uralschool.ru/</t>
  </si>
  <si>
    <t>№ 19905 от 22.01.2019</t>
  </si>
  <si>
    <t>Сычукова Светлана Сергеевна</t>
  </si>
  <si>
    <t>03.06.2026-27.06.2026</t>
  </si>
  <si>
    <t>Белякова 
Наталья Валерьевна</t>
  </si>
  <si>
    <t>https://парта5.рф</t>
  </si>
  <si>
    <t>№66.01.37.000.М.003251.04.25 от 10.04.2025</t>
  </si>
  <si>
    <t>№ 17525 от 07.10.2013</t>
  </si>
  <si>
    <t>Утверждена приказом директора от 26.03.2025 №01-09-23-02 https://парта5.рф/wp-content/uploads/2025/03/Программа-воспитания-ГОЛ.pdf</t>
  </si>
  <si>
    <t>Бугуева Ольга Сергеевна, Султанаева Ольга Илюшевна</t>
  </si>
  <si>
    <t>https://ddt96.oshkole.ru/</t>
  </si>
  <si>
    <t>№66.01.37.000.М.003818.05.25 от 20.05.2025</t>
  </si>
  <si>
    <t>Шешукова Алёна Эдуардовна</t>
  </si>
  <si>
    <t>http://school13-72.ru</t>
  </si>
  <si>
    <t>№ 20243 от 19.02.2020</t>
  </si>
  <si>
    <t>Созданы условия для приема детей-инвалидов и детей с ОВЗ: пандус, медицинский пункт: кабинет приема детей, процедурная; кадровые условия: педагог-психолог, учитель-дефектолог, логопед</t>
  </si>
  <si>
    <t>https://первая-гимназия.рф</t>
  </si>
  <si>
    <t>№ 17221 от 30.04.2013</t>
  </si>
  <si>
    <t>https://school2-sl.ru/?page_id=7207</t>
  </si>
  <si>
    <t>66 №002590 
от 23.12.2011</t>
  </si>
  <si>
    <t>http://moysoh3sl.uralschool.ru/</t>
  </si>
  <si>
    <t>https://kuryi.uralschool.ru/sveden/common</t>
  </si>
  <si>
    <t>№ 17816 от 20.08.2015</t>
  </si>
  <si>
    <t>https://5shl.uralschool.ru/?section_id=447</t>
  </si>
  <si>
    <t>№ 14138 от 02.12.2011</t>
  </si>
  <si>
    <t>https://school62016.siteedu.ru/</t>
  </si>
  <si>
    <t>№ 15394 от 24.02.2012</t>
  </si>
  <si>
    <t>https://xn----7sbbne7ahevx6fzb2b.xn--p1ai/</t>
  </si>
  <si>
    <t>№ 14602 от 18.01.2012</t>
  </si>
  <si>
    <t>http://scol8.slog.su/</t>
  </si>
  <si>
    <t>№ 14543 от 19.12.2011</t>
  </si>
  <si>
    <t>https://mouoosh9.uralschool.ru</t>
  </si>
  <si>
    <t>№ 15045 от 07.02.2012</t>
  </si>
  <si>
    <t>http://10shl.uralschool.ru</t>
  </si>
  <si>
    <t>№ 18567 от 25.04.2016</t>
  </si>
  <si>
    <t>https://schkola11.uralschool.ru/?section_id=70</t>
  </si>
  <si>
    <t>№ 19588 от 15.01.2018</t>
  </si>
  <si>
    <t>https://dush.slogedu.ru/</t>
  </si>
  <si>
    <t>Л035-01277-6/00667462 от 01.08.2023</t>
  </si>
  <si>
    <t>Смыслова Марина Викторовна</t>
  </si>
  <si>
    <t>https://cdo-sl.profiedu.ru/?section_id=50</t>
  </si>
  <si>
    <t>Казакова Алеся Сергеева</t>
  </si>
  <si>
    <t>школа-1-сысерть.РФ</t>
  </si>
  <si>
    <t>№ 19141 от 24.11.2016</t>
  </si>
  <si>
    <t>Степахина
 Ирина 
Викторовна</t>
  </si>
  <si>
    <t>http://bsosh2.uralschool.ru</t>
  </si>
  <si>
    <t>№ 14593 от 17.01.2012</t>
  </si>
  <si>
    <t>Яцутко Татьяна Александровна</t>
  </si>
  <si>
    <t>http://3set.uralschool.ru</t>
  </si>
  <si>
    <t>Загвоздкина Наталья Сергеевна</t>
  </si>
  <si>
    <t>www.sys-corr.ru</t>
  </si>
  <si>
    <t>№ ЛО-66-01-004103 от 16.06.2017</t>
  </si>
  <si>
    <t>Аманжолова Ирина Михайловна</t>
  </si>
  <si>
    <t>http://bistokschool5.ru</t>
  </si>
  <si>
    <t>№66.01.37.000.М.003981.05.25 от 23.05.2025</t>
  </si>
  <si>
    <t>№ 14638 от 23.01.2012</t>
  </si>
  <si>
    <t>www.school6-sysert.ru</t>
  </si>
  <si>
    <t>№66.01.37.000.М.003984.05.25 от 23.05.2025</t>
  </si>
  <si>
    <t>№ 19230 от 17.01.2017</t>
  </si>
  <si>
    <t>Стахеева Яна Александровна</t>
  </si>
  <si>
    <t>https://7set.uralschool.ru</t>
  </si>
  <si>
    <t>Трошкова 
Мария 
Васильевна</t>
  </si>
  <si>
    <t>https://8kashino.uralschool.ru/</t>
  </si>
  <si>
    <t>№66.01.37.000.М.003797.05.25 от 20.05.2025</t>
  </si>
  <si>
    <t>№ 14632 от 20.01.2012</t>
  </si>
  <si>
    <t>Пьянкова Полина Сергеевна</t>
  </si>
  <si>
    <t>http://shkola09.ru</t>
  </si>
  <si>
    <t>Оводкова Светлана Николаевна</t>
  </si>
  <si>
    <t>http://bs10set.uralschool.ru</t>
  </si>
  <si>
    <t>№ 14626 от 20.01.2012</t>
  </si>
  <si>
    <t>Петухова Светлана Владимировна</t>
  </si>
  <si>
    <t>http://school11.b-istok.ru</t>
  </si>
  <si>
    <t>№ 18591 от 27.04.2016</t>
  </si>
  <si>
    <t>Программа воспитания утверждена МАОУ ООШ № 11 Приказ № 23 от 20.03.2025 https://cloud.mail.ru/public/gFLu/LDAvUNx2m</t>
  </si>
  <si>
    <t>Стихина Ольга Геннадьевна</t>
  </si>
  <si>
    <t>http://shkola-sad2.edusite.ru</t>
  </si>
  <si>
    <t>№ 18294 от 26.02.2016</t>
  </si>
  <si>
    <t>Дружинина Анна Олеговна</t>
  </si>
  <si>
    <t>http://bobrschool13.ru</t>
  </si>
  <si>
    <t>№66.01.37.000.М.003541.05.25 
от 06.05.2025</t>
  </si>
  <si>
    <t>№ 18598 от 27.04.2016</t>
  </si>
  <si>
    <t>Программа влспитания утверждена МАОУ НОШ № 13 Приказ № 45-ОД от 28.03.2025, https://bobr13.uralschool.ru/upload/scbobr13_new/files/42/f2/42f2613e631f5486c498e75795dbfcb5.pdf</t>
  </si>
  <si>
    <t>Полищук Екатерина Михайловна</t>
  </si>
  <si>
    <t>http://школа14-сысерть.рф/</t>
  </si>
  <si>
    <t>27.05.2026-17.06.2026</t>
  </si>
  <si>
    <t>Шинкаренко
 Ольга
 Борисовна</t>
  </si>
  <si>
    <t>http://shkola15-sysert.ru</t>
  </si>
  <si>
    <t>№ 19151 от 29.11.2016</t>
  </si>
  <si>
    <t>http://nikolskoe.uralschool.ru</t>
  </si>
  <si>
    <t>№ 14625 от 20.01.2012</t>
  </si>
  <si>
    <t>Пушкарева Ирина Юрьевна</t>
  </si>
  <si>
    <t>http://oktschool18.ru</t>
  </si>
  <si>
    <t>01.06.2026-29.06.2026</t>
  </si>
  <si>
    <t>№ 14576 от 16.01.2012</t>
  </si>
  <si>
    <t>Дергунова Елена Анатольевна</t>
  </si>
  <si>
    <t>https://ipatovo19.uralschool.ru/</t>
  </si>
  <si>
    <t>Соболева
 Наталья 
Ивановна</t>
  </si>
  <si>
    <t>http://shkola23.sysert.ru/</t>
  </si>
  <si>
    <t>08.07.2026-24.07.2026</t>
  </si>
  <si>
    <t>№66.01.37.000.М.004330.06.25
 от 06.06.2025</t>
  </si>
  <si>
    <t>№ 19147 от 28.11.2016</t>
  </si>
  <si>
    <t>Рудас Юлия Сергеевна</t>
  </si>
  <si>
    <t>http://bolistok.uralschool.ru</t>
  </si>
  <si>
    <t>№66.01.37.000.М.003868.05.25 
от 21.05.2025</t>
  </si>
  <si>
    <t>№ 18600 от 27.04.2016</t>
  </si>
  <si>
    <t>Пермякова Светлана Николаевна</t>
  </si>
  <si>
    <t>www.moy-35.edusite.ru</t>
  </si>
  <si>
    <t>№ 20166 от 28.11.2019</t>
  </si>
  <si>
    <t>https://dinamo-set.uralschool.ru/</t>
  </si>
  <si>
    <t>№ 15341 от 27.02.2012</t>
  </si>
  <si>
    <t>Куклева Анна Александровна</t>
  </si>
  <si>
    <t>Программа воспитания утверждена МАУ ДО "СЦВР" Приказ № 67-ОД от 05.05.2025 https://cvr-sysert.ru/wp-content/uploads/2025/05/ПРОГРАММА-профильной-смены-ЛДП-СЦВР.pdf</t>
  </si>
  <si>
    <t>www.cdttsgo.ru</t>
  </si>
  <si>
    <t>Проскурякова Олеся Александровна</t>
  </si>
  <si>
    <t>Сысерть-садик1.РФ</t>
  </si>
  <si>
    <t>6-7 лет</t>
  </si>
  <si>
    <t>№ 19193 от 26.12.2016</t>
  </si>
  <si>
    <t>Иванова Ирина
Игоревна</t>
  </si>
  <si>
    <t>https://2ulybka.tvoysadik.ru/</t>
  </si>
  <si>
    <t>№ 19192 от 26.12.2016</t>
  </si>
  <si>
    <t>Чусова Александра Андреевна</t>
  </si>
  <si>
    <t>№ 19217 от 29.12.2016</t>
  </si>
  <si>
    <t>Оберюхтина Наталья Юрьевна</t>
  </si>
  <si>
    <t>https://madou13m.tvoysadik.ru/</t>
  </si>
  <si>
    <t>http://сысерть-садик14.рф</t>
  </si>
  <si>
    <t>№66.01.37.000.М.003421.04.25 от 23.04.2025</t>
  </si>
  <si>
    <t>№ 19142 от 24.11.2016</t>
  </si>
  <si>
    <t>https://ryabinushka.tvoysadik.ru/</t>
  </si>
  <si>
    <t>Мишарина 
Анна
 Валерьевна</t>
  </si>
  <si>
    <t>http://mkdou-27.caduk.ru</t>
  </si>
  <si>
    <t>№ 18643 от 06.05.2016</t>
  </si>
  <si>
    <t>Чермянинова Наталья Николаевна</t>
  </si>
  <si>
    <t>№ №14847 от 01.02.2012</t>
  </si>
  <si>
    <t>Замятина 
Оксана 
Валерьевна</t>
  </si>
  <si>
    <t>№ 18648 от 06.05.2016</t>
  </si>
  <si>
    <t>Иванова Алена Борисовна</t>
  </si>
  <si>
    <t>Неснова 
Людмила Леонидовна</t>
  </si>
  <si>
    <t>https://39set.tvoysadik.ru/contacts</t>
  </si>
  <si>
    <t>№ 14704 от 27.01.2012</t>
  </si>
  <si>
    <t>Овсянникова Елена Александровна</t>
  </si>
  <si>
    <t>http://detsad44.tvoysadik.ru/</t>
  </si>
  <si>
    <t>№66.01.37.000.М.003799.05.25 от 20.05.2025</t>
  </si>
  <si>
    <t>№ 3411 от 23.10.2014</t>
  </si>
  <si>
    <t>Программа воспитания утверждена МАДОУ № 44, Приказ № 45 от 28.05.2025, https://detsad44.tvoysadik.ru/?section_id=53</t>
  </si>
  <si>
    <t>Савушкина
Елена Игоревна</t>
  </si>
  <si>
    <t>https://56set.tvoysadik.ru/</t>
  </si>
  <si>
    <t>№66.01.37.000.М.003420.04.25 от 23.04.2025</t>
  </si>
  <si>
    <t>№ 14865 от 02.02.2012</t>
  </si>
  <si>
    <t>Пануца Нина Александровна</t>
  </si>
  <si>
    <t>№ 18681 от 17.05 2016</t>
  </si>
  <si>
    <t>Программа воспитания утверждена МДОУ № 58, Приказ № 43-ОД от 17.03.2025, https://58set.tvoysadik.ru/upload/ts58set_new/files/3f/d1/3fd1ba2946ad6e48ebac08229483c9fb.pdf </t>
  </si>
  <si>
    <t>https://60set.tvoysadik.ru/</t>
  </si>
  <si>
    <t>https://ksosh2008.uralschool.ru/</t>
  </si>
  <si>
    <t>Программа воспитания утверждена МКОУ "Таборинская ООШ" Приказ директора № 43 от 27.03. 2025 г</t>
  </si>
  <si>
    <t>Белов 
Николай Алексеевич</t>
  </si>
  <si>
    <t>https://overino.uralschool.ru/</t>
  </si>
  <si>
    <t>Программа воспитания утверждена МКОУ Овринская ОООШ" Приказ директора № 27-од от 17.03.2025</t>
  </si>
  <si>
    <t>https://ozerki.uralschool.ru/</t>
  </si>
  <si>
    <t>№16387
от 01.08.2012</t>
  </si>
  <si>
    <t>Программа воспитания утверждена МКОУ "Озерская ООШ" Приказ директора №40-од от 21.03.2025</t>
  </si>
  <si>
    <t>Головина 
Наталья Владимировна</t>
  </si>
  <si>
    <t>https://palmin.uralschool.ru/</t>
  </si>
  <si>
    <t>№ 16424 от 16.08.2012</t>
  </si>
  <si>
    <t>Программа воспитания утверждена МКОУ "Пальминская ООШ" Приказ директора №56-од от 28.03.2025</t>
  </si>
  <si>
    <t>Бармина
 Светлана 
Юрьевна</t>
  </si>
  <si>
    <t>http://таборинская-школа.табобр.рф/</t>
  </si>
  <si>
    <t>Программа воспитания утверждена МКОУ "Таборинская СОШ" Приказ № 88-од от 28.03.2025</t>
  </si>
  <si>
    <t>Лисицина 
Анна Викторовна</t>
  </si>
  <si>
    <t>https://tavda-sosh1.edusite.ru/</t>
  </si>
  <si>
    <t>Отрадных Светлана Ивановна</t>
  </si>
  <si>
    <t>https://sch2-tavda.uralschool.ru/</t>
  </si>
  <si>
    <t>Трусова Евгения Анатольевна</t>
  </si>
  <si>
    <t>https://sch7tavda.edusite.ru/</t>
  </si>
  <si>
    <t>№66.01.37.000.М.005085.10.25 
от 23.10.2025</t>
  </si>
  <si>
    <t>Бушуева
 Ольга Александровна</t>
  </si>
  <si>
    <t>https://tavda-8.uralschool.ru</t>
  </si>
  <si>
    <t>Шабалина
 Наталья
 Петровна</t>
  </si>
  <si>
    <t>https://tavda-9.uralschool.ru/contacts</t>
  </si>
  <si>
    <t>Савинова 
Ольга
 Алексеевна</t>
  </si>
  <si>
    <t>https://sch11tavda.uralschool.ru/</t>
  </si>
  <si>
    <t>Иванова 
Ирина Николаевна</t>
  </si>
  <si>
    <t>https://tavda-12.uralschool.ru/</t>
  </si>
  <si>
    <t>Ваганова Анастасия Вячеславовна</t>
  </si>
  <si>
    <t>https://tavda-14.uralschool.ru/</t>
  </si>
  <si>
    <t>Азанов
 Роман Владимирович</t>
  </si>
  <si>
    <t>https://tavda-18.uralschool.ru/</t>
  </si>
  <si>
    <t>Логунова Людмила Викторовна</t>
  </si>
  <si>
    <t>https://azanka.uralschool.ru/contacts</t>
  </si>
  <si>
    <t>Исаков 
Владимир Васильевич</t>
  </si>
  <si>
    <t>https://gorodiche.uralschool.ru/</t>
  </si>
  <si>
    <t>Трубинова Ксения Михайловна</t>
  </si>
  <si>
    <t>http://skoolkosuki.ucoz.ru/</t>
  </si>
  <si>
    <t>Олькова Карина Константиновна</t>
  </si>
  <si>
    <t>https://krytoe.uralschool.ru/</t>
  </si>
  <si>
    <t>7-11 лет</t>
  </si>
  <si>
    <t>Ершова Елена Николаевна</t>
  </si>
  <si>
    <t>https://lenino.uralschool.ru/</t>
  </si>
  <si>
    <t>Королик
 Елена Александровна</t>
  </si>
  <si>
    <t>https://tavdasportshkola.uralschool.ru/</t>
  </si>
  <si>
    <t>Косоногова Любовь Зиновьевна</t>
  </si>
  <si>
    <t>https://ztr-garmonia.profiedu.ru/</t>
  </si>
  <si>
    <t>Собчук Марина Николаевна</t>
  </si>
  <si>
    <t>https://1tal.uralschool.ru/</t>
  </si>
  <si>
    <t>28.03.2026-04.04.2026</t>
  </si>
  <si>
    <t>№66.01.37.000.М.003855.05.25 от 21.05.2025</t>
  </si>
  <si>
    <t>№ 14533 от 07.11.2011</t>
  </si>
  <si>
    <t>Маслакова Светлана Сергеевна</t>
  </si>
  <si>
    <t>https://4tal.uralschool.ru/</t>
  </si>
  <si>
    <t>№66.01.37.000.М.003854.05.25 от 21.05.2025</t>
  </si>
  <si>
    <t>№ 15316 от 27.10.2011</t>
  </si>
  <si>
    <t>Рычков Никита Андреевич</t>
  </si>
  <si>
    <t>http://5tgo.uralschool.ru</t>
  </si>
  <si>
    <t>№ 15318 от 20.10.2011</t>
  </si>
  <si>
    <t>Вяткин Михаил Иванович</t>
  </si>
  <si>
    <t>https://talschool8.uralschool.ru/</t>
  </si>
  <si>
    <t>№66.01.37.000.М.003683.05.25 от 14.05.2025</t>
  </si>
  <si>
    <t>№ 19120 от 08.11.2016</t>
  </si>
  <si>
    <t>Лемешева Екатерина Владимировна</t>
  </si>
  <si>
    <t>http://50tgo.uralschool.ru</t>
  </si>
  <si>
    <t>№ 18985 от 02.09.2016</t>
  </si>
  <si>
    <t>Мусиенко Елена Владимировна</t>
  </si>
  <si>
    <t>№ 16268 от 09.06.2012</t>
  </si>
  <si>
    <t>Берсенева Елена Ивановна</t>
  </si>
  <si>
    <t>http://basm-tal.uralschool.ru</t>
  </si>
  <si>
    <t>№66.01.37.000.М.003681.05.25 от 14.05.2025</t>
  </si>
  <si>
    <t>№ 15608 от 01.11.2011</t>
  </si>
  <si>
    <t>Захарова Любовь Сергеевна</t>
  </si>
  <si>
    <t>http://butka.uralschool.ru</t>
  </si>
  <si>
    <t>№66.01.37.000.М.003873.05.25 от 21.05.2025</t>
  </si>
  <si>
    <t>№ 15069 от 09.02.2012</t>
  </si>
  <si>
    <t>Чувирова Анастасия Михайловна</t>
  </si>
  <si>
    <t>https://vichlyaevskaya.uralschool.ru/</t>
  </si>
  <si>
    <t>№ 14532 от 07.11.2011</t>
  </si>
  <si>
    <t>Сосновских Вера Сергеевна</t>
  </si>
  <si>
    <t>http://v-urmytskaya.uralschool.ru</t>
  </si>
  <si>
    <t>№66.01.37.000.М.003938.05.25 от 22.05.2025</t>
  </si>
  <si>
    <t>№ 15610 от 02.11.2011</t>
  </si>
  <si>
    <t>Рыжкова Наталья Вячеславовна</t>
  </si>
  <si>
    <t>https://gorbunovsky.uralschool.ru</t>
  </si>
  <si>
    <t>№66.01.37.000.М.003829.05.25 от 21.05.2025</t>
  </si>
  <si>
    <t>№ 15054 от 08.02.2012</t>
  </si>
  <si>
    <t>Берсенева Светлана Борисовна</t>
  </si>
  <si>
    <t>http://kazakovo.uralschool.ru</t>
  </si>
  <si>
    <t>№ 15315 от 27.10.2011</t>
  </si>
  <si>
    <t>Зобнина Татьяна Владимировна</t>
  </si>
  <si>
    <t>http://ku.uralschool.ru</t>
  </si>
  <si>
    <t>№66.01.37.000.М.003957.05.25 от 23.05.2025</t>
  </si>
  <si>
    <t>№ 14534 от 26.10.2011</t>
  </si>
  <si>
    <t>Ряпосова Екатерина Сергеевна</t>
  </si>
  <si>
    <t>http://mox.uralschool.ru</t>
  </si>
  <si>
    <t>№66.01.37.000.М.003680.05.25 от 14.05.2025</t>
  </si>
  <si>
    <t>№ 15781 от 09.04.2012</t>
  </si>
  <si>
    <t>Брусянина Анастасия Ивановна</t>
  </si>
  <si>
    <t>http://katarach.uralschool.ru</t>
  </si>
  <si>
    <t>№66.01.37.000.М.003956.05.25 от 23.05.2025</t>
  </si>
  <si>
    <t>№ 14539 от 28.10.2011</t>
  </si>
  <si>
    <t>Куриленко Тамара Анатольевна</t>
  </si>
  <si>
    <t>https://pioner.uralschool.ru/</t>
  </si>
  <si>
    <t>№ 14536 от 28.10.2011</t>
  </si>
  <si>
    <t>Шульц Мария Дмитриевна</t>
  </si>
  <si>
    <t>http://smol-tal.uralschool.ru</t>
  </si>
  <si>
    <t>№66.01.37.000.М.001710.06.24 от 25.06.2024</t>
  </si>
  <si>
    <t>№ 15609 от 01.11.2011</t>
  </si>
  <si>
    <t>Третьякова Надежда Сергеевна</t>
  </si>
  <si>
    <t>http://ekocentr.uralschool.ru</t>
  </si>
  <si>
    <t>№66.01.37.000.М.004022.05.25 от 26.05.2025</t>
  </si>
  <si>
    <t>№ 20110 от 26.09.2019</t>
  </si>
  <si>
    <t>Богданова Светлана Анаольевна</t>
  </si>
  <si>
    <t>№ 19800 от 12.09.2018</t>
  </si>
  <si>
    <t>Вершинина Алеся Сергеевна</t>
  </si>
  <si>
    <t>№66.01.37.000.М.000138.02.24 от 12.02.2024</t>
  </si>
  <si>
    <t>№ 19843 от 12.11.2018</t>
  </si>
  <si>
    <t>Курскиева Надежда Сагитовна</t>
  </si>
  <si>
    <t>№ 19762 от 23.07.2018</t>
  </si>
  <si>
    <t>Зырянова Татьяна Петровна</t>
  </si>
  <si>
    <t>№66.01.37.000М. 001975.08.24 от 21.08.2024</t>
  </si>
  <si>
    <t>№ 19195 от 27.12.2016</t>
  </si>
  <si>
    <t>Заявлений от родителей детей-инвалидов и детей с ограниченными возможностями здоровья, которым необходимо специальные условия не поступало</t>
  </si>
  <si>
    <t>Лапина Татьяна Сергеевна</t>
  </si>
  <si>
    <t>https://ushala25.uralschool.ru/</t>
  </si>
  <si>
    <t>№ 19750 от 02.07.2018</t>
  </si>
  <si>
    <t>Имеется лицензированный медицинский кабинет</t>
  </si>
  <si>
    <t>Харенко Елена Андреевна</t>
  </si>
  <si>
    <t>http://sc26tugul.edu-region.ru/ </t>
  </si>
  <si>
    <t>№66.01.37.000.М.004208.05.25 от 30.05.2025</t>
  </si>
  <si>
    <t>№ 14696 от 26.01.2012</t>
  </si>
  <si>
    <t>Андреева Алевтина Васильевна</t>
  </si>
  <si>
    <t>№ 19785 от 17.08.2018</t>
  </si>
  <si>
    <t>Инишева Юлия Анатольевна</t>
  </si>
  <si>
    <t>№66.01.37.000.М.004606.07.25 
от 25.07.2025</t>
  </si>
  <si>
    <t>№ 19749 от 02.07.2018</t>
  </si>
  <si>
    <t>отсутствуют</t>
  </si>
  <si>
    <t>Тимкина Анна Викторовна</t>
  </si>
  <si>
    <t>№66.01.37.000.М.004456.06.25 
от 30.06.2025</t>
  </si>
  <si>
    <t>№ 19768 от 27.07.2018</t>
  </si>
  <si>
    <t>Обращений родителей для организации отдыха для детей-инвалидов, нуждающихся в специальных условиях, нет</t>
  </si>
  <si>
    <t>Бузуева Елена Васильевна</t>
  </si>
  <si>
    <t>№66.01.37.000.М.004179.05.25 от 29.05.2025</t>
  </si>
  <si>
    <t>№ 19818 от 09.10.2018</t>
  </si>
  <si>
    <t>Трошкова Ирина Александровна</t>
  </si>
  <si>
    <t>№ 17274 от 24.05.2013</t>
  </si>
  <si>
    <t>http://schkola-1-turinsk.org.ru/</t>
  </si>
  <si>
    <t>Зверева 
Лидия
 Ивановна</t>
  </si>
  <si>
    <t>Ольшак Наталья Викторовна</t>
  </si>
  <si>
    <t>Николаева Людмила Владимировна</t>
  </si>
  <si>
    <t>Ленюшкина Наталья
 Игоревна</t>
  </si>
  <si>
    <t>Косарева Анастасия Яковлевна</t>
  </si>
  <si>
    <t>Дронжик Вера Леонидовна</t>
  </si>
  <si>
    <t>http://gkou-turinskaya.nubex.ru/</t>
  </si>
  <si>
    <t>№66.01.37.000.М.002247.08.23 от 28.08.2023</t>
  </si>
  <si>
    <t>№ 18819 от 28.06.2016</t>
  </si>
  <si>
    <t>Тимашева Оксана Владимировна</t>
  </si>
  <si>
    <t>Программа школьного летнего оздоровительного лагеря</t>
  </si>
  <si>
    <t>Попова Лариса Витальевна</t>
  </si>
  <si>
    <t>http://центр-спектр.рф</t>
  </si>
  <si>
    <t>Петрова 
Надежда Сергеевна</t>
  </si>
  <si>
    <t>https://uralsky.uralschool.ru/</t>
  </si>
  <si>
    <t>№ 20052 от 18.06.2019</t>
  </si>
  <si>
    <t>Смольникова Анна Александровна</t>
  </si>
  <si>
    <t>https://kolpakovka.uralschool.ru/</t>
  </si>
  <si>
    <t>№66.01.37.000.М.004028.05.25 от 26.05.2025</t>
  </si>
  <si>
    <t>№ 19621 от 19.02.2018</t>
  </si>
  <si>
    <t>Заболоцких Наталья Николаевна</t>
  </si>
  <si>
    <t>https://shamar26.uralschool.ru</t>
  </si>
  <si>
    <t>№ 19687 от 12.04.2018</t>
  </si>
  <si>
    <t>https://school45-shalya.edusite.ru</t>
  </si>
  <si>
    <t>№66.01.37.000.М.003712.05.25 от 15.05.2025</t>
  </si>
  <si>
    <t>№ 19670 от 30.03.2018</t>
  </si>
  <si>
    <t>https://shalya90.uralschool.ru</t>
  </si>
  <si>
    <t>№66.01.37.000.М.003448.04.25 от 26.04.2025</t>
  </si>
  <si>
    <t>№ 19665 от 29.03.2018</t>
  </si>
  <si>
    <t>Арапова Вера Ивановна</t>
  </si>
  <si>
    <t>Напалкова Елена Анатольевна</t>
  </si>
  <si>
    <t>Детский лагерь труда и отдыха</t>
  </si>
  <si>
    <t>14 - 17 лет</t>
  </si>
  <si>
    <t xml:space="preserve">№ Л035-01277-66/00194524 от 24.06.2016 </t>
  </si>
  <si>
    <t>Сгибнева Ольга Клавдиевна</t>
  </si>
  <si>
    <t xml:space="preserve">№ ЛО35-01277-66/00195590 от 19.04.2013 </t>
  </si>
  <si>
    <t>Никонова Ирина Геннадьевна</t>
  </si>
  <si>
    <t>http://8shkola.eduseite.ru/</t>
  </si>
  <si>
    <t>Устинова Юлия Назиповна</t>
  </si>
  <si>
    <t>http://www.a-school10.edusite.ru/</t>
  </si>
  <si>
    <t>14-17 лет</t>
  </si>
  <si>
    <t>Пырина Полина Дмитриевна</t>
  </si>
  <si>
    <t>https://www.school12al.ru</t>
  </si>
  <si>
    <t>Сабитова Валентина Гордеевна</t>
  </si>
  <si>
    <t>http://school15a2007.edusite.ru</t>
  </si>
  <si>
    <t>Аптулаев Григорий Петрович</t>
  </si>
  <si>
    <t>Кукарских 
Анна
 Валерьевна</t>
  </si>
  <si>
    <t>14 - 18 лет</t>
  </si>
  <si>
    <t>Кисюшева Ольга Алексеевна</t>
  </si>
  <si>
    <t>№66.01.37.000.М.003133.03.25 от 27.03. 2025</t>
  </si>
  <si>
    <t>Лисицына Наталья Александровна</t>
  </si>
  <si>
    <t>Вилисова Лариса Васильевна</t>
  </si>
  <si>
    <t>Семухина Елена Евгеньевна</t>
  </si>
  <si>
    <t>http://xn--13-6kc3bfr2e.xn--90anbvlob.xn--p1ai/</t>
  </si>
  <si>
    <t>№66.01.37.000.М.003463.04.25 от 25.04.2025</t>
  </si>
  <si>
    <t>Силкина Ольга Анатольевна</t>
  </si>
  <si>
    <t>№66.01.37.000.М.004042.05.25 от 26.05.2025</t>
  </si>
  <si>
    <t>№66.01.37.000.М.004035.05.25 от 26.05.2025</t>
  </si>
  <si>
    <t>Пичкаскова Наталия Игоревна</t>
  </si>
  <si>
    <t>https://unnatkt.uralschool.ru/?section_id=198</t>
  </si>
  <si>
    <t>Иконникова Ольга Юрьевна</t>
  </si>
  <si>
    <t>http://kru-schk1.ucoz.ru/</t>
  </si>
  <si>
    <t>14-18 лет</t>
  </si>
  <si>
    <t>№6.01.37.000.М.004247.05.25 от 30.05.2025</t>
  </si>
  <si>
    <t>Анциферова Асия Альбертовна</t>
  </si>
  <si>
    <t>№66.01.37.000.М.001452.05.24 от 30.05.2024</t>
  </si>
  <si>
    <t>Гусарова Елена Олеговна</t>
  </si>
  <si>
    <t>№66.01.37.000.М.000860.05.23 от 04.05.2023</t>
  </si>
  <si>
    <t>Белоусова Наталья Сергеевна</t>
  </si>
  <si>
    <t>6618003005</t>
  </si>
  <si>
    <t>http://schoolvosem.ucoz.ru/</t>
  </si>
  <si>
    <t>http://krur.midural.ru</t>
  </si>
  <si>
    <t>№66.01.37.000.М.001120.05.21 от 25.05.2021</t>
  </si>
  <si>
    <t>Киселева Лариса Валентиновна</t>
  </si>
  <si>
    <t>Каптиева Олеся Анатольевна</t>
  </si>
  <si>
    <t>https://b-turish.uralschool.ru</t>
  </si>
  <si>
    <t>12 - 17 лет</t>
  </si>
  <si>
    <t>Петухова 
Олеся Михайловна</t>
  </si>
  <si>
    <t>http://schoolkluchiki.ucoz.ru/</t>
  </si>
  <si>
    <t>Ивакин 
Антон Алексеевич</t>
  </si>
  <si>
    <t>https://school-kriulino.ru/</t>
  </si>
  <si>
    <t>14 -17 лет</t>
  </si>
  <si>
    <t>Семисынова Анастасия Игоревна</t>
  </si>
  <si>
    <t>https://nat-kruf.uralschool.ru/</t>
  </si>
  <si>
    <t>Карелова
 Ксения Валерьевна</t>
  </si>
  <si>
    <t>Яшина 
Людмила Ивановна</t>
  </si>
  <si>
    <t>https://sarsi-sosh.uralschool.ru</t>
  </si>
  <si>
    <t>https://tavra.uralschool.ru/</t>
  </si>
  <si>
    <t>Махневское МО - 3</t>
  </si>
  <si>
    <t>Аткина Наталья Александровна</t>
  </si>
  <si>
    <t>https://mahnevo.uralschool.ru</t>
  </si>
  <si>
    <t>Мурашова Марина Владиславовна</t>
  </si>
  <si>
    <t>Нижняя Салда МО - 4</t>
  </si>
  <si>
    <t>927,7</t>
  </si>
  <si>
    <t>03.06.2026-30.06.2026</t>
  </si>
  <si>
    <t>Быстрецкий Александр Михайлович</t>
  </si>
  <si>
    <t>Кисель Татьяна Анатольевна</t>
  </si>
  <si>
    <t>Гаврилова Елена Геннадьевна</t>
  </si>
  <si>
    <t>Исаченко Евгений Михайлович</t>
  </si>
  <si>
    <t>Титова Марина Владимировна</t>
  </si>
  <si>
    <t>Соловьева Зульфия Галимхановна</t>
  </si>
  <si>
    <t>Катаргина Елена Юрьевна</t>
  </si>
  <si>
    <t>Халяпина Елена Владимировна</t>
  </si>
  <si>
    <t>Петрова Наталья Олеговна</t>
  </si>
  <si>
    <t>Ковалёва Вера Владимировна</t>
  </si>
  <si>
    <t>Туринский МО - 12</t>
  </si>
  <si>
    <t>Ленюшкина Наталья Игоревна</t>
  </si>
  <si>
    <t>6656004497</t>
  </si>
  <si>
    <t>Васькова 
Ирина Николаевна</t>
  </si>
  <si>
    <t>Чувашова Елена Борисовна</t>
  </si>
  <si>
    <t>Карагаев Андрей Владимирович</t>
  </si>
  <si>
    <t>Детские лагеря палаточного типа</t>
  </si>
  <si>
    <t>Просветов Александр Сергеевич</t>
  </si>
  <si>
    <t>Детский лагерь палаточного типа</t>
  </si>
  <si>
    <t>13-16 лет</t>
  </si>
  <si>
    <t>2</t>
  </si>
  <si>
    <t>3</t>
  </si>
  <si>
    <t>4</t>
  </si>
  <si>
    <t>Соловьев Дмитрий Сергеевич</t>
  </si>
  <si>
    <t>5</t>
  </si>
  <si>
    <t>Агапова
Роза Равильевна</t>
  </si>
  <si>
    <t>https://www.medgorka.ru/</t>
  </si>
  <si>
    <t xml:space="preserve">Сезонный </t>
  </si>
  <si>
    <t>№ ЛО -66-01-005526 от 09.08.2018</t>
  </si>
  <si>
    <t>№20311 от 23.03.2020</t>
  </si>
  <si>
    <t>6</t>
  </si>
  <si>
    <t>Автономная некоммерческая организация</t>
  </si>
  <si>
    <t>Калмыков Вячеслав Сергеевич</t>
  </si>
  <si>
    <t>https://sorokaural.ru/</t>
  </si>
  <si>
    <t>8 - 17 лет</t>
  </si>
  <si>
    <t>Детские специализированные (профильные) лагеря</t>
  </si>
  <si>
    <t>Басова Ксения Сергеевна</t>
  </si>
  <si>
    <t>6628009246</t>
  </si>
  <si>
    <t>https://upcrezh.uralschool.ru/</t>
  </si>
  <si>
    <t>6-18 лет</t>
  </si>
  <si>
    <t>Плеханова Елена Вениаминовна</t>
  </si>
  <si>
    <t>http://www.inter-study.ru</t>
  </si>
  <si>
    <t> https://www.ostrovpsy.org/</t>
  </si>
  <si>
    <t>Худякова Татьяна Валерьевна</t>
  </si>
  <si>
    <t>№ ЛО41-0121-66/00303539 от 21.01.2016</t>
  </si>
  <si>
    <t>Столбовский Евгений Анатольевич</t>
  </si>
  <si>
    <t>englishdrive.ru</t>
  </si>
  <si>
    <t>https://www.talisman-online.ru</t>
  </si>
  <si>
    <t>9 - 16 лет</t>
  </si>
  <si>
    <t>Татаренко Вячеслав Дмитриевич</t>
  </si>
  <si>
    <t>14 - 18лет</t>
  </si>
  <si>
    <t>№ ЛО35-01277-66/00275927</t>
  </si>
  <si>
    <t>Алентьева Ольга Анатольевна</t>
  </si>
  <si>
    <t>https://профсоюзурал.рф</t>
  </si>
  <si>
    <t>В 2023г. база лагеря, Муниципальное унитарное предприятие Артемовского городского округа "Загородный оздоровительный комплекс имени Павлика Морозова" Санаторный лагерь круглогодичного действия "Талый ключ", прошла плановую проверку Территориальным отделом Управления Роспотребнадзора по Свердловской области в городе Алапаевск, Алапаевском, Артемовском и Режевском районах, МЧС. Замечания устранены.</t>
  </si>
  <si>
    <t>Таушканова Александра Олеговна</t>
  </si>
  <si>
    <t>№66.01.37.000.М.004255.05.25 
от 30.05.2025</t>
  </si>
  <si>
    <t>Плановая проверка Территориальным отделом Управления Роспотребнадзора по Свердловской области в городе Алапаевск,Алапаевском,Артемовском и Режевском районах,МЧС. Замечания устранены.</t>
  </si>
  <si>
    <t xml:space="preserve">Л041-01021-66/00571351 от 31.01.2017 </t>
  </si>
  <si>
    <t>6672273955</t>
  </si>
  <si>
    <t xml:space="preserve">Л041-01021-66/00571351 от 31.01.2017 
</t>
  </si>
  <si>
    <t>Тонкова Лилиана Александровна</t>
  </si>
  <si>
    <t>https://dsmolodost.ru/</t>
  </si>
  <si>
    <t xml:space="preserve">Л041-01021-66/01067553 от 20.02.2024 </t>
  </si>
  <si>
    <t>№ Л035-01277-66/00657077 от 14.06.2023</t>
  </si>
  <si>
    <t>Багапова Маргарита Шамилевна</t>
  </si>
  <si>
    <t xml:space="preserve">Шалавина Наталья Владимировна </t>
  </si>
  <si>
    <t>316965800026526</t>
  </si>
  <si>
    <t>www.thecamp.pro</t>
  </si>
  <si>
    <t xml:space="preserve">https://vk.com/nevyanskrogozin
</t>
  </si>
  <si>
    <t>Анисимова Наталья Валентиновна</t>
  </si>
  <si>
    <t>https://hudozhka.uralschool.ru/?section_id=145</t>
  </si>
  <si>
    <t>10-17 лет</t>
  </si>
  <si>
    <t>№Л041-01021-66/00326549 от 23.08.2018</t>
  </si>
  <si>
    <t>№Л035-01277-66/00194326 от 02.02.2017</t>
  </si>
  <si>
    <t>1</t>
  </si>
  <si>
    <t>7</t>
  </si>
  <si>
    <t>8</t>
  </si>
  <si>
    <t>9</t>
  </si>
  <si>
    <t>10</t>
  </si>
  <si>
    <t>11</t>
  </si>
  <si>
    <t>12</t>
  </si>
  <si>
    <t>13</t>
  </si>
  <si>
    <t>14</t>
  </si>
  <si>
    <t>15</t>
  </si>
  <si>
    <t>16</t>
  </si>
  <si>
    <t>17</t>
  </si>
  <si>
    <t>18</t>
  </si>
  <si>
    <t>19</t>
  </si>
  <si>
    <t>20</t>
  </si>
  <si>
    <t>21</t>
  </si>
  <si>
    <t>671,00; 790,80</t>
  </si>
  <si>
    <t xml:space="preserve">Фрей Марина Николаевна
</t>
  </si>
  <si>
    <t>Пульникова Ольга Анатольевна</t>
  </si>
  <si>
    <t>https://xn--123-5cd3cgu2f.xn--80acgfbsl1azdqr.xn--p1ai/</t>
  </si>
  <si>
    <t>671,00; 790,80; 790,80</t>
  </si>
  <si>
    <t xml:space="preserve">
Толстикова Алла Сергеевна</t>
  </si>
  <si>
    <t>ПРограма воспитания утверждения 18.05.2025 г. https://xn--133-5cd3cgu2f.xn--80acgfbsl1azdqr.xn--p1ai/?section_id=249</t>
  </si>
  <si>
    <t>https://lager-181.uralschool.ru/</t>
  </si>
  <si>
    <t>ЛО35-01277-66/00194351 от 12.12.2017</t>
  </si>
  <si>
    <t>https://gaeva-schkola.uralschool.ru/</t>
  </si>
  <si>
    <t>№ Л035-01277-66/00194412 от 13.12.2017</t>
  </si>
  <si>
    <t xml:space="preserve">https://gorkinskayaschool.uralschool.ru/ </t>
  </si>
  <si>
    <t>https://zaikovoschool.uralschool.ru/?section_id=1</t>
  </si>
  <si>
    <t>66ЛО1№0003746 от 23.09.2011</t>
  </si>
  <si>
    <t>Антонова Ирина Николаевна</t>
  </si>
  <si>
    <t>Счастливцева Валерия Валерьевна</t>
  </si>
  <si>
    <t>Холкина Светлана Борисовна</t>
  </si>
  <si>
    <t>https://rechkalovschool.uralschool.ru/</t>
  </si>
  <si>
    <t>Гильзитдинова Анна Николаевна</t>
  </si>
  <si>
    <t xml:space="preserve">
Мирясова Светлана Анатольевна</t>
  </si>
  <si>
    <t>№Л035-01277-66/00196349 от 08.09.2011</t>
  </si>
  <si>
    <t xml:space="preserve">№Л035-01277-66/00195629 от 25.07.2013 </t>
  </si>
  <si>
    <t>№ ЛО35-01277-66/00195592 от 25.02.2013</t>
  </si>
  <si>
    <t>Смирнова Елена Александровна</t>
  </si>
  <si>
    <t>03.06.2026-23.06.2026</t>
  </si>
  <si>
    <t>04.06.2026-25.06.2026</t>
  </si>
  <si>
    <t>01.06.2026-19.06.2026</t>
  </si>
  <si>
    <t>Зверева Елена Николаевна</t>
  </si>
  <si>
    <t>08.06.2026-29.06.2026</t>
  </si>
  <si>
    <t>Щербинина Наталья Александровна</t>
  </si>
  <si>
    <t>22.06.2026-10.07.2026</t>
  </si>
  <si>
    <t>25.06.2026-14.07.2026</t>
  </si>
  <si>
    <t>Патапова Светлана Валентиновна; Богатырева Влада Леонидовна</t>
  </si>
  <si>
    <t>https://21srv.uralschool.ru/?section_id=269</t>
  </si>
  <si>
    <t>Трухина Елена Михайловна</t>
  </si>
  <si>
    <t>Шумилин Евгений Вячеславович</t>
  </si>
  <si>
    <t>Силкина Людмила Федоровна</t>
  </si>
  <si>
    <t>01.06.2026-21.06.2026, 26.10.2026-30.10.2026</t>
  </si>
  <si>
    <t>Усольцева Елена Владимировна</t>
  </si>
  <si>
    <t xml:space="preserve"> Пехташева Ирина Сергеевна</t>
  </si>
  <si>
    <t>Ячменева Ирина Григорьевна</t>
  </si>
  <si>
    <t>Ахахлина Анастасия Валерьевна</t>
  </si>
  <si>
    <t>Бушуева Ксения Валентиновна</t>
  </si>
  <si>
    <t>Чиркова Мария Федоровна</t>
  </si>
  <si>
    <t>Боднар Светлана Васильевна</t>
  </si>
  <si>
    <t>Колмогорова Инна Владимировна</t>
  </si>
  <si>
    <t>Лобанова Ксения Вячеславовна</t>
  </si>
  <si>
    <t>780; 619,04</t>
  </si>
  <si>
    <t>27.05.2026-09.06.2026, 10.06.2026-24.06.2026</t>
  </si>
  <si>
    <t>Ярёменко Ирина Леонидовна</t>
  </si>
  <si>
    <t>№ Л035-01277-66/02519861 от 24.06.2025</t>
  </si>
  <si>
    <t>Рудник Наталья Сергеевна</t>
  </si>
  <si>
    <t>http://sc16vp.ucoz.net/index/ob_organizacii_otdykha_detej_i_ikh_ozdorovlenija/0-178</t>
  </si>
  <si>
    <t>Трушкова Юлия Сергеевна</t>
  </si>
  <si>
    <t>http://16school.ru</t>
  </si>
  <si>
    <t xml:space="preserve">№ Л035-01277-66/00194492 от 15.05.2017 </t>
  </si>
  <si>
    <t>Крылова Екатерина Евгеньевна</t>
  </si>
  <si>
    <t>http://school13p.ru/</t>
  </si>
  <si>
    <t>Объект условно доступен для инвалидов с нарушением ОПП, передвигающихся на креслах-колясках, инвалидов с нарушением зрения, слуха, умственными нарушениями</t>
  </si>
  <si>
    <t xml:space="preserve"> </t>
  </si>
  <si>
    <t>Зворыгина Елена Владимировна</t>
  </si>
  <si>
    <t>Семенков Евгений Сергеевич</t>
  </si>
  <si>
    <t>Ильина Элана Исламовна</t>
  </si>
  <si>
    <t>Скрабневская Юлия Ивановна</t>
  </si>
  <si>
    <t>Кочнева Ольга Владимировна</t>
  </si>
  <si>
    <t>Гобец Юлия Андреевна</t>
  </si>
  <si>
    <t>Полянская Наталья Вячеславовна</t>
  </si>
  <si>
    <t>Суслова Анна Петровна</t>
  </si>
  <si>
    <t>Самарина Лариса Николаевна</t>
  </si>
  <si>
    <t>Манацкая Лариса Юрьевна</t>
  </si>
  <si>
    <t>Якурнова Наталья Анатольевна</t>
  </si>
  <si>
    <t>Кузнецов Артур Дмитриевич</t>
  </si>
  <si>
    <t>Шубин Андрей Леонидович</t>
  </si>
  <si>
    <t>Зингер Анна Сергеевна</t>
  </si>
  <si>
    <t>Попов Юрий Михайлович</t>
  </si>
  <si>
    <t>Цапина Алла Викторовна</t>
  </si>
  <si>
    <t>Шарифуллина Галина Николаевна</t>
  </si>
  <si>
    <t>Чукавина Елена Петровна</t>
  </si>
  <si>
    <t>Агапова Роза Равильевна</t>
  </si>
  <si>
    <t>Погребняк Елена Юрьевна</t>
  </si>
  <si>
    <t>Чудинова Ольга Борисовна</t>
  </si>
  <si>
    <t>Аликина Ольга Владимировна</t>
  </si>
  <si>
    <t>Фадеева Елена Валерьевна</t>
  </si>
  <si>
    <t>Комягина Ксения Валерьевна</t>
  </si>
  <si>
    <t>Бессонова Татьяна Геннадьевна</t>
  </si>
  <si>
    <t>Тасенко Дамира Майрамбековна</t>
  </si>
  <si>
    <t>Патрушев Андрей Сергеевич</t>
  </si>
  <si>
    <t>Соловьева Ольга Алексеевна</t>
  </si>
  <si>
    <t>Ворона Андрей Михайлович</t>
  </si>
  <si>
    <t>Оберюхтин Игорь Владимирович</t>
  </si>
  <si>
    <t>Воронцова Оксана Михайловна</t>
  </si>
  <si>
    <t>Шеховцов Алексей Валентинович</t>
  </si>
  <si>
    <t>Федосеев Алексей Александрович</t>
  </si>
  <si>
    <t>Кульнева Юлия Николаевна</t>
  </si>
  <si>
    <t>Васильева Елена Анатольевна</t>
  </si>
  <si>
    <t>Крутиков Дмитрий Борисович</t>
  </si>
  <si>
    <t>27.05.2026-09.06.2026, 11.06.2026-01.07.2026, 03.07.2026-16.07.2026, 18.07.2026-31.07.2026, 02.08.2026-15.08.2026, 17.08.2026-30.08.2026</t>
  </si>
  <si>
    <t>02.06.2026-22.06.2026, 25.06.2026-08.07.2026, 11.07.2026-24.07.2026, 27.07.2026-09.08.2026, 12.08.2026-25.08.2026</t>
  </si>
  <si>
    <t>01.06.2026-07.06.2026, 09.06.2026-29.06.2026, 01.07.2026-14.07.2026, 16.07.2026-29.07.2026, 01.08.2026-14.08.2026, 16.08.2026-29.08.2026</t>
  </si>
  <si>
    <t>01.06.2026-07.06.2026, 09.06.2026-22.06.2026, 24.06.2026-14.07.2026, 17.07.2026-30.07.2026, 01.08.2026-14.08.2026, 16.08.2026-29.08.2026</t>
  </si>
  <si>
    <t>05.01.2026-18.01.2026, 21.01.2026-03.02.2026, 03.03.2026-16.03.2026, 19.03.2026-29.03.2026, 30.05.2026-08.06.2026, 14.06.2026-23.06.2026, 28.06.2026-07.07.2026, 11.07.2026-20.07.2026, 24.07.2026-02.08.2026, 06.08.2026-15.08.2026, 18.08.2026-27.08.2026, 23.10.2026-01.11.2026, 29.11.2026-01.12.2026, 09.12.2026-11.12.2026</t>
  </si>
  <si>
    <t>29.05.2026-04.06.2026, 06.06.2026-12.06.2026, 14.06.2026-20.06.2026, 22.06.2026-28.06.2026, 30.06.2026-06.07.2026, 08.07.2026-14.07.2026, 16.07.2026-22.07.2026, 24.07.2026-30.07.2026, 01.08.2026-07.08.2026, 09.08.2026-15.08.2026, 17.08.2026-23.08.2026, 25.08.2026-31.08.2026</t>
  </si>
  <si>
    <t>02.06.2025-17.06.2025, 18.06.2025-01.07.2025</t>
  </si>
  <si>
    <t>30.03.2026-03.04.2026, 29.05.2026-19.06.2026</t>
  </si>
  <si>
    <t>29.05.2026-19.06.2026</t>
  </si>
  <si>
    <t>23.03.2026-29.03.2026, 01.06.2026-22.06.2026</t>
  </si>
  <si>
    <t>30.03.2026-05.04.2026, 26.10.2026-01.11.2026</t>
  </si>
  <si>
    <t>30.03.2026-03.04.2026, 01.06.2026-26.06.2026</t>
  </si>
  <si>
    <t>05.06.2026-18.06.2026, 20.06.2026-03.07.2026, 05.07.2026-25.07.2026, 27.07.2026-09.08.2026, 11.08.2026-24.08.2026, 25.08.2026-31.08.2026</t>
  </si>
  <si>
    <t>01.06.2026-14.06.2026, 16.06.2026-29.06.2026, 01.07.2026-21.07.2026, 23.07.2026-12.08.2026, 14.08.2026-27.08.2026</t>
  </si>
  <si>
    <t>13.01.2026-26.01.2026, 29.01.2026-11.02.2026, 14.02.2026-27.02.2026, 03.03.2026-16.03.2026, 22.03.2026-28.03.2026, 30.03.2026-12.04.2026, 01.06.2026-21.06.2026, 24.06.2026-07.07.2026, 10.07.2026-23.07.2026, 26.07.2026-08.08.2026, 11.08.2026-24.08.2026, 25.09.2026-08.10.2026, 10.10.2026-23.10.2026, 26.10.2026-01.11.2026, 05.11.2026-18.11.2026, 21.11.2026-04.12.2026, 07.12.2026-20.12.2026</t>
  </si>
  <si>
    <t>09.02.2026-13.02.2026, 29.03.2026-04.04.2026, 30.05.2026-12.06.2026, 14.06.2026-27.06.2026, 29.06.2026-19.07.2026, 21.07.2026-03.08.2026, 05.08.2026-18.08.2026, 20.08.2026-29.08.2026, 13.09.2026-22.09.2026, 24.09.2026-03.10.2026, 05.10.2026-14.10.2026, 24.10.2026-30.10.2026, 31.10.2026-06.11.2026, 09.11.2026-18.11.2026</t>
  </si>
  <si>
    <t>27.05.2026-16.06.2026, 18.06.2026-01.07.2026, 03.07.2026-16.07.2026, 18.07.2026-31.07.2026, 02.08.2026-15.08.2026, 17.08.2026-30.08.2026</t>
  </si>
  <si>
    <t>01.06.2026-14.06.2026, 16.06.2026-29.06.2026, 01.07.2026-14.07.2026, 16.07.2026-29.07.2026, 31.07.2026-20.08.2026, 22.08.2026-28.08.2026</t>
  </si>
  <si>
    <t>29.05.2026-07.06.2026, 09.06.2026-22.06.2026, 24.06.2026-07.07.2026, 09.07.2026-29.07.2026, 31.07.2026-13.08.2026, 15.08.2026-28.08.2026</t>
  </si>
  <si>
    <t>31.05.2026-13.06.2026, 15.06.2026-24.06.2026, 26.06.2026-09.07.2026, 11.07.2026-31.07.2026, 02.08.2026-15.08.2026, 17.08.2026-30.08.2026</t>
  </si>
  <si>
    <t>27.05.2026-09.06.2026, 12.06.2026-25.06.2026, 28.06.2026-07.07.2026, 10.07.2026-23.07.2026, 26.07.2026-15.08.2026, 18.08.2026-31.08.2026</t>
  </si>
  <si>
    <t>03.01.2026-10.01.2026, 01.06.2026-14.06.2026, 19.06.2026-02.07.2026, 07.07.2026-24.07.2026, 28.07.2026-10.08.2026, 14.08.2026-27.08.2026, 25.10.2026-01.11.2026</t>
  </si>
  <si>
    <t>04.06.2026-17.06.2026, 19.06.2026-02.07.2026, 04.07.2026-24.07.2026, 26.07.2026-08.08.2026, 10.08.2026-23.08.2026</t>
  </si>
  <si>
    <t>07.07.2026-27.07.2026, 31.07.2026-19.08.2026</t>
  </si>
  <si>
    <t>02.06.2026-19.06.2026, 23.06.2026-10.07.2026, 14.07.2026-31.07.2026, 04.08.2026-21.08.2026</t>
  </si>
  <si>
    <t>30.03.2026-03.04.2026, 28.05.2026-16.06.2026</t>
  </si>
  <si>
    <t>30.03.2026-05.04.2026, 27.05.2026-17.06.2026, 26.10.2026-01.11.2026</t>
  </si>
  <si>
    <t>23.03.2026-27.03.2026, 01.06.2026-22.06.2026</t>
  </si>
  <si>
    <t>30.03.2026-03.04.2026, 01.06.2026-22.06.2026</t>
  </si>
  <si>
    <t>30.03.2026-03.04.2026, 20.07.2026-09.08.2026</t>
  </si>
  <si>
    <t>30.03.2026-05.04.2026, 01.06.2026-22.06.2026</t>
  </si>
  <si>
    <t>23.03.2026-27.03.2026, 26.10.2026-01.11.2026</t>
  </si>
  <si>
    <t>01.06.2026-19.06.2026, 22.06.2026-10.07.2026</t>
  </si>
  <si>
    <t>03.06.2026-23.06.2026, 25.06.2026-14.07.2026</t>
  </si>
  <si>
    <t>30.03.2026-05.04.2026, 25.05.2026-18.06.2026, 26.10.2026-01.11.2026</t>
  </si>
  <si>
    <t xml:space="preserve">01.06.2026-22.06.2026, 26.10.2026-01.11.2026
</t>
  </si>
  <si>
    <t>01.06.2026-27.06.2026, 29.06.2026-19.07.2026, 26.10.2026-01.11.2026</t>
  </si>
  <si>
    <t>01.06.2026-22.06.2026, 24.06.2026-14.07.2026, 26.10.2026-01.11.2026</t>
  </si>
  <si>
    <t>01.06.2026-22.06.2026, 29.06.2026-19.07.2026</t>
  </si>
  <si>
    <t>01.06.2026-27.06.2026, 05.10.2026-11.10.2026</t>
  </si>
  <si>
    <t>01.06.2026-28.06.2026, 29.06.2026-19.07.2026, 26.10.2026-01.11.2026</t>
  </si>
  <si>
    <t>01.06.2026-22.06.2026, 04.08.2026-23.08.2026</t>
  </si>
  <si>
    <t>29.06.2026-22.07.2026, 27.07.2026-19.08.2026</t>
  </si>
  <si>
    <t>01.07.2026-24.07.2026, 26.10.2026-01.11.2026</t>
  </si>
  <si>
    <t>28.03.2026-04.04.2026, 01.06.2026-30.06.2026</t>
  </si>
  <si>
    <t>29.05.2026-29.06.2026</t>
  </si>
  <si>
    <t>29.05.2026-24.06.2026</t>
  </si>
  <si>
    <t>05.06.2026-26.06.2026</t>
  </si>
  <si>
    <t>26.10.2026-01.11.2026</t>
  </si>
  <si>
    <t>02.06.2026-27.06.2026</t>
  </si>
  <si>
    <t>28.05.2026-23.06.2026</t>
  </si>
  <si>
    <t>02.06.2026-26.06.2026</t>
  </si>
  <si>
    <t>03.06.2026-24.06.2026</t>
  </si>
  <si>
    <t>01.06.2026-24.06.2026, 01.07.2026-29.07.2026</t>
  </si>
  <si>
    <t>02.06.2026-26.06.2026, 26.10.2026-31.10.2026</t>
  </si>
  <si>
    <t>30.03.2026-03.04.2026, 02.06.2026-23.06.2026</t>
  </si>
  <si>
    <t>29.06.2026-27.07.2026, 
24.10.2026-31.10.2026</t>
  </si>
  <si>
    <t>01.06.2026-30.06.2026, 
24.10.2026-31.10.2026</t>
  </si>
  <si>
    <t>01.06.2026-30.06.2026, 
26.10.2026-02.11.2026</t>
  </si>
  <si>
    <t>30.03.2026-05.04.2026, 27.05.2026-17.06.2026</t>
  </si>
  <si>
    <t>30.03.2026-05.04.2026, 
01.06.2026-22.06.2026</t>
  </si>
  <si>
    <t xml:space="preserve">27.05.2026-17.06.2026, 26.10.2026-01.11.2026
</t>
  </si>
  <si>
    <t>27.05.2026-17.06.2026, 26.10.2026-01.11.2026</t>
  </si>
  <si>
    <t>30.03.2026-05.04.2026, 01.06.2026-22.06.2026, 27.07.2026-16.08.2026</t>
  </si>
  <si>
    <t>30.03.2026-05.04.2026, 29.05.2026-19.06.2026</t>
  </si>
  <si>
    <t>25.06.2026-15.07.2026, 26.10.2026-01.11.2026</t>
  </si>
  <si>
    <t>30.03.2026-05.04.2026, 01.06.2026-22.06.2026, 26.10.2026-01.11.2026</t>
  </si>
  <si>
    <t>23.03.2026-29.03.2026, 29.05.2026-19.06.2026</t>
  </si>
  <si>
    <t>30.03.2026-05.04.2026, 24.06.2026-14.07.2026</t>
  </si>
  <si>
    <t>23.03.2026-29.03.2026, 27.05.2026-17.06.2026</t>
  </si>
  <si>
    <t>30.03.2026-05.04.2026, 22.06.2026-12.07.2026</t>
  </si>
  <si>
    <t>30.03.2026-03.04.2026, 26.10.2026-01.11.2026</t>
  </si>
  <si>
    <t>23.03.2026-29.03.2026, 01.06.2026-21.06.2026</t>
  </si>
  <si>
    <t>23.03.2026-29.03.2026, 01.06.2026-21.06.2026, 26.10.2026-01.11.2026</t>
  </si>
  <si>
    <t>23.03.2026-29.03.2026, 27.07.2026-14.08.2026, 26.10.2026-01.11.2026</t>
  </si>
  <si>
    <t>23.03.2026-29.03.2026, 26.10.2026-01.11.2026</t>
  </si>
  <si>
    <t>23.03.2026-27.03.2026, 27.05.2026-29.06.2026</t>
  </si>
  <si>
    <t>30.03.2026-05.04.2026, 
01.06.2026-25.06.2026, 
26.10.2026-01.11.2026</t>
  </si>
  <si>
    <t>30.03.2026-05.04.2026, 29.07.2026-21.08.2026, 26.10.2026-01.11.2026</t>
  </si>
  <si>
    <t>30.03.2026-05.04.2026, 28.05.2026-26.06.2026</t>
  </si>
  <si>
    <t>30.03.2026-05.04.2026, 27.05.2026-22.06.2026</t>
  </si>
  <si>
    <t>30.03.2026-03.04.2026, 01.06.2026-23.06.2026</t>
  </si>
  <si>
    <t>01.06.2026-26.06.2026, 29.06.2026-22.07.2026</t>
  </si>
  <si>
    <t>01.06.2026-26.06.2026, 29.06.2026-22.07.2026, 26.10.2026-01.11.2026</t>
  </si>
  <si>
    <t>01.06.2026-25.06.2026, 27.07.2026-19.08.2026</t>
  </si>
  <si>
    <t>30.03.2026-03.04.2026, 27.07.2026-19.08.2026, 26.10.2026-30.10.2026</t>
  </si>
  <si>
    <t>30.03.2026-03.04.2026, 29.06.2026-22.07.2026, 27.07.2026-19.08.2026, 26.10.2026-30.10.2026</t>
  </si>
  <si>
    <t>01.06.2026-25.06.2026, 26.06.2026-22.07.2026, 28.12.2026-30.12.2026, 02.01.2027-07.01.2027</t>
  </si>
  <si>
    <t>01.06.2026-25.06.2026, 26.06.2026-22.07.2026, 27.07.2026-19.08.2026, 28.12.2026-30.12.2026, 04.01.2027-05.01.2027</t>
  </si>
  <si>
    <t>06.04.2026-12.04.2026, 01.06.2026-27.06.2026, 29.06.2026-19.07.2026, 16.11.2026-22.11.2026</t>
  </si>
  <si>
    <t>16.02.2026-22.02.2026, 26.10.2026-01.11.2026</t>
  </si>
  <si>
    <t>23.03.2026-29.03.2026, 01.06.2026-22.06.2026, 29.06.2026-19.07.2026, 26.10.2026-01.11.2026</t>
  </si>
  <si>
    <t>23.03.2026-29.03.2026, 01.06.2026-27.06.2026</t>
  </si>
  <si>
    <t>01.06.2026-22.06.2026, 03.08.2026-23.08.2026</t>
  </si>
  <si>
    <t>23.03.2026-29.03.2026, 01.06.2026-22.06.2026, 29.06.2026-19.07.2026, 26.10.2026-02.11.2026</t>
  </si>
  <si>
    <t>02.06.2026-23.06.2026, 29.06.2026-17.07.2026</t>
  </si>
  <si>
    <t>01.06.2026-22.06.2026, 23.06.2026-13.07.2026</t>
  </si>
  <si>
    <t>30.03.2026-03.04.2026, 28.05.2026-25.06.2026, 26.10.2026-30.10.2026</t>
  </si>
  <si>
    <t>30.03.2026-03.04.2026, 01.06.2026-22.06.2026, 26.10.2026-30.10.2026</t>
  </si>
  <si>
    <t>30.03.2026-03.04.2026, 28.05.2026-26.06.2026, 26.10.2026-30.10.2026</t>
  </si>
  <si>
    <t>28.03.2026-02.04.2026, 27.05.2026-17.06.2026, 24.10.2026-29.10.2026</t>
  </si>
  <si>
    <t>30.03.2026-03.04.2026, 29.05.2026-20.06.2026, 26.10.2026-30.10.2026</t>
  </si>
  <si>
    <t>30.03.2026-03.04.2026, 01.06.2026-23.06.2026, 26.10.2026-30.10.2026</t>
  </si>
  <si>
    <t>30.03.2026-03.04.2026, 28.05.2026-19.06.2026</t>
  </si>
  <si>
    <t>30.03.2026-03.04.2026, 28.05.2026-23.06.2026, 26.10.2026-30.10.2026</t>
  </si>
  <si>
    <t>01.06.2026-11.06.2026</t>
  </si>
  <si>
    <t>25.05.2026-05.06.2026, 08.06.2026-22.06.2026</t>
  </si>
  <si>
    <t>01.06.2026-15.06.2026, 16.06.2026-29.06.2026</t>
  </si>
  <si>
    <t>28.05.2026-10.06.2026, 11.06.2026-25.06.2026</t>
  </si>
  <si>
    <t xml:space="preserve">09.08.2025-29.08.2025
</t>
  </si>
  <si>
    <t>05.06.2025-18.06.2025, 
21.06.2025-04.07.2025, 
07.07.2025-20.07.2025, 
23.07.2025-05.08.2025, 
08.08.2025-21.08.2025</t>
  </si>
  <si>
    <t xml:space="preserve">01.06.2025-21.06.2025, 
24.06.2025-14.07.2025, 
17.07.2025-06.08.2025, 
09.08.2025-29.08.2025
</t>
  </si>
  <si>
    <t xml:space="preserve">01.06.2025-21.06.2025, 24.06.2025-14.07.2025, 17.07.2025-06.08.2025, 09.08.2025-29.08.2025, 25.10.2025-31.10.2025
</t>
  </si>
  <si>
    <t>30.03.2026-05.04.2026, 26.10.2026-01.11.2026, 30.12.2026-05.01.2027</t>
  </si>
  <si>
    <t>01.06.2025-21.06.2025, 24.06.2025-14.07.2025, 17.07.2025-06.08.2025, 09.08.2025-29.08.2025</t>
  </si>
  <si>
    <t>В 2026 г не осуществляет деятельность</t>
  </si>
  <si>
    <t>0</t>
  </si>
  <si>
    <t>01.06.2026-22.06.2026, 27.07.2026-14.08.2026</t>
  </si>
  <si>
    <t>30.03.2026-05.04.2026, 01.06.2026-30.06.2026</t>
  </si>
  <si>
    <t>30.03.2026-05.04.2026, 27.10.2026-31.10.2026</t>
  </si>
  <si>
    <t>30.03.2026-05.04.2026, 01.06.2026-25.06.2026</t>
  </si>
  <si>
    <t>30.03.2026-05.04.2026, 01.06.2026-25.06.2026, 27.10.2026-31.10.2026</t>
  </si>
  <si>
    <t>30.03.2026-05.04.2026, 25.10.2026-29.10.2026</t>
  </si>
  <si>
    <t>30.03.2026-05.04.2026, 03.08.2026-26.08.2026, 27.10.2026-31.10.2026</t>
  </si>
  <si>
    <t>30.03.2026-03.04.2026, 
01.06.2026-21.06.2026, 
26.10.2026-30.10.2026</t>
  </si>
  <si>
    <t>28.05.2026-22.06.2026</t>
  </si>
  <si>
    <t>28.05.2026-10.06.2026, 12.06.2026-25.06.2026, 27.06.2026-10.07.2026, 12.07.2026-01.08.2026, 03.08.2026-16.08.2026, 18.08.2026-31.08.2026, 24.10.2026-30.10.2026</t>
  </si>
  <si>
    <t>13.03.2026-22.03.2026, 28.03.2026-03.04.2026, 27.05.2026-09.06.2026, 11.06.2026-24.06.2026, 26.06.2026-16.07.2026, 18.07.2026-31.07.2026, 03.08.2026-16.08.2026, 18.08.2026-31.08.2026, 11.09.2026-20.09.2026, 22.09.2026-01.10.2026, 24.10.2026-30.10.2026, 24.12.2026-30.12.2026</t>
  </si>
  <si>
    <t>23.03.2026-27.03.2026, 27.05.2026-25.06.2026</t>
  </si>
  <si>
    <t>30.03.2026-03.04.2026, 28.05.2026-30.06.2026</t>
  </si>
  <si>
    <t>23.03.2026-27.03.2026, 01.06.2026-23.06.2026</t>
  </si>
  <si>
    <t>30.03.2026-03.04.2026, 27.05.2026-18.06.2026</t>
  </si>
  <si>
    <t>28.05.2026-25.06.2026</t>
  </si>
  <si>
    <t>30.03.2026-03.04.2026, 28.05.2026-25.06.2026</t>
  </si>
  <si>
    <t>23.03.2026-27.03.2026, 28.05.2026-25.06.2026</t>
  </si>
  <si>
    <t>23.03.2026-27.03.2026, 28.05.2026-18.06.2026</t>
  </si>
  <si>
    <t>30.03.2026-03.04.2026, 27.05.2026-30.06.2026</t>
  </si>
  <si>
    <t>23.03.2026-27.03.2026, 27.05.2026-22.06.2026</t>
  </si>
  <si>
    <t>23.03.2026-27.03.2026, 28.05.2026-19.06.2026</t>
  </si>
  <si>
    <t>23.03.2026-27.03.2026, 27.05.2026-27.06.2026</t>
  </si>
  <si>
    <t>23.03.2026-27.03.2026, 28.05.2026-23.06.2026</t>
  </si>
  <si>
    <t>27.05.2026-09.06.2026</t>
  </si>
  <si>
    <t>09.06.2026-22.06.2026, 24.06.2026-30.06.2026, 02.07.2026-08.07.2026, 10.07.2026-23.07.2026, 25.07.2026-07.08.2026</t>
  </si>
  <si>
    <t>01.06.2026-26.06.2026, 06.07.2026-31.07.2026, 03.08.2026-28.08.2026</t>
  </si>
  <si>
    <t>25.05.2026-07.06.2026, 09.06.2026-22.06.2026, 24.06.2026-30.06.2026, 02.07.2026-08.07.2026, 10.07.2026-23.07.2026, 25.07.2026-07.08.2026, 09.08.2026-29.08.2026</t>
  </si>
  <si>
    <t>28.03.2026-03.04.2026, 01.06.2026-21.06.2026, 24.06.2026-07.07.2026, 10.07.2026-23.07.2026, 26.07.2026-08.08.2026, 11.08.2026-24.08.2026, 25.10.2026-31.10.2026, 30.12.2026-05.01.2027</t>
  </si>
  <si>
    <t>07.06.2026-20.06.2026, 22.06.2026-12.07.2026, 14.07.2026-27.07.2026, 29.07.2026-11.08.2026, 13.08.2026-26.08.2026</t>
  </si>
  <si>
    <t>06.06.2026-19.06.2026, 21.06.2026-11.07.2026, 13.07.2026-26.07.2026, 28.07.2026-10.08.2026, 12.08.2026-25.08.2026</t>
  </si>
  <si>
    <t>04.06.2026-17.06.2026, 20.06.2026-10.07.2026, 13.07.2026-26.07.2026, 29.07.2026-11.08.2026, 13.08.2026-26.08.2026</t>
  </si>
  <si>
    <t>08.06.2026-21.06.2026, 23.06.2026-13.07.2026, 15.07.2026-28.07.2026, 30.07.2026-12.08.2026, 14.08.2026-27.08.2026</t>
  </si>
  <si>
    <t>10.06.2026-23.06.2026, 25.06.2026-08.07.2026, 10.07.2026-23.07.2026, 25.07.2026-07.08.2026, 10.08.2026-23.08.2026</t>
  </si>
  <si>
    <t>28.03.2026-03.04.2026, 28.05.2026-10.06.2026, 13.06.2026-26.06.2026, 29.06.2026-12.07.2026, 15.07.2026-28.07.2026, 31.07.2026-13.08.2026, 16.08.2026-29.08.2026, 26.10.2026-01.11.2026, 14.10.2026-23.10.2026, 04.01.2027-10.01.2027</t>
  </si>
  <si>
    <t>01.06.2026-07.06.2026, 09.06.2026-29.06.2026, 01.07.2026-16.07.2026, 18.07.2026-02.08.2026, 04.08.2026-19.08.2026, 21.08.2026-27.08.2026</t>
  </si>
  <si>
    <t>13.02.2026-22.02.2026, 18.03.2026-27.03.2026, 30.03.2026-05.04.2026, 08.04.2026-17.04.2026, 20.04.2026-29.04.2026, 02.05.2026-11.05.2026, 14.05.2026-23.05.2026, 01.06.2026-21.06.2026, 24.06.2026-14.07.2026, 17.07.2026-06.08.2026, 09.08.2026-29.08.2026, 05.09.2026-14.09.2026, 17.09.2026-26.09.2026, 29.09.2026-08.10.2026, 11.10.2026-20.10.2026, 26.10.2026-01.11.2026, 06.11.2026-15.11.2026, 18.11.2026-27.11.2026, 01.12.2026-10.12.2026, 15.12.2026-24.12.2026, 29.12.2026-04.01.2027</t>
  </si>
  <si>
    <t>05.01.2026-11.01.2026, 29.03.2026-04.04.2026, 28.05.2026-10.06.2026, 13.06.2026-19.06.2026, 22.06.2026-12.07.2026, 15.07.2026-28.07.2026, 31.07.2026-13.08.2026, 16.08.2026-29.08.2026, 25.10.2026-31.10.2026</t>
  </si>
  <si>
    <t>30.03.2026-05.04.2026, 27.07.2026-19.08.2026, 26.10.2026-01.11.2026</t>
  </si>
  <si>
    <t>02.06.2025-15.06.2025, 30.06.2025-13.07.2025, 18.08.2025-31.08.2025</t>
  </si>
  <si>
    <t>21.03.2026-27.03.2026, 
30.03.2026-05.04.2026, 
08.04.2026-17.04.2026, 
20.04.2026-29.04.2026, 02.05.2026-11.05.2026, 
14.05.2026-23.05.2026, 
01.06.2026-21.06.2026, 24.06.2026-14.07.2026, 17.07.2026-06.08.2026, 09.08.2026-29.08.2026, 05.09.2026-14.09.2026, 17.09.2026-26.09.2026, 
29.09.2026-08.10.2026, 
11.10.2026-20.10.2026, 26.10.2026-01.11.2026, 04.11.2026-13.11.2026, 16.11.2026-25.11.2026</t>
  </si>
  <si>
    <t>623389, Свердловская обл., г. Полевской, ул. К.Маркса, д.12</t>
  </si>
  <si>
    <t>https://sunny-krur.ru</t>
  </si>
  <si>
    <t>01.06.2026-14.06.2026, 16.06.2026-29.06.2026, 01.07.2026-14.07.2026, 16.07.2026-29.07.2026, 01.08.2026-14.08.2026, 16.08.2026-29.08.2026, 25.10.2026-31.10.2026</t>
  </si>
  <si>
    <t>https://cherkasovo.nasmene.ru/</t>
  </si>
  <si>
    <t>В процессе оформления. Заключен договор №23004 от 29.01.2026 на получение лицензии на осуществление медицинской деятельности.</t>
  </si>
  <si>
    <t>Предписания Роспотребнадзора №374/2025-23/1</t>
  </si>
  <si>
    <t>30.03.2026-03.04.2026, 01.06.2026-22.06.2026, 26.10.2026-01.11.2026</t>
  </si>
  <si>
    <t>23.03.2026-29.03.2026, 22.06.2026-10.07.2026, 26.10.2026-01.11.2026</t>
  </si>
  <si>
    <t>29.06.2026-19.07.2026, 03.08.2026-23.08.2026</t>
  </si>
  <si>
    <t xml:space="preserve">30.03.2026-05.04.2026, 22.06.2026-12.07.2026 </t>
  </si>
  <si>
    <t xml:space="preserve">23.03.2026-29.03.2026, 01.06.2026-22.06.2026 </t>
  </si>
  <si>
    <t>05.06.2026-25.06.2026, 28.06.2026-11.07.2026, 14.07.2026-27.07.2026, 30.07.2026-12.08.2026, 15.08.2026-28.08.2026</t>
  </si>
  <si>
    <t>25.05.2026-07.06.2026, 10.06.2026-23.06.2026, 26.06.2026-09.07.2026, 13.07.2026-26.07.2026, 29.07.2026-11.08.2026, 14.08.2026-27.08.2026</t>
  </si>
  <si>
    <t>Коротких Ольга Владимировна</t>
  </si>
  <si>
    <t>01.06.2026-14.06.2026, 16.06.2026-29.06.2026, 01.07.2026-14.07.2026, 16.07.2026-29.07.2026, 01.08.2026-14.08.2026, 17.08.2026-30.08.2026</t>
  </si>
  <si>
    <t xml:space="preserve">28.05.2026-23.06 2026 </t>
  </si>
  <si>
    <t>Программа воспитания утверждена МАОУ СШ №1 Приказ № 29-ОД от 2 марта 2026 года.
https://schooll.uralschool.rii/upload/scschooll new/files/29/ac/29ac39c036ccd63f4f389114 cc71a6cl.pdf</t>
  </si>
  <si>
    <t>Демченко Татьяна Сергеевна</t>
  </si>
  <si>
    <t>01.06.2026-12.06.2026, 15.06.2026-26.06.2026</t>
  </si>
  <si>
    <t>386, 98</t>
  </si>
  <si>
    <t>№66.01.37.000.М.000357.03.26 от 18.03.2026</t>
  </si>
  <si>
    <t>№66.01.37.000.М.000297.03.26 от 03.03.2026</t>
  </si>
  <si>
    <t>№66.01.37.000.М.000356.03.26 от 18.03.2026</t>
  </si>
  <si>
    <t>№66.01.37.000.М.000354.03.26 от 18.03.2026</t>
  </si>
  <si>
    <t>№66.01.37.000.М.000369.03.26 от 19.03.2026</t>
  </si>
  <si>
    <t>Белоусова Светлана Георгиевна</t>
  </si>
  <si>
    <t>№ Л035-01277-66/00275991 от 20.07.2016. Бессрочно.</t>
  </si>
  <si>
    <t>01.06.2026-11.06.2026, 17.06.2026-30.06.2026, 26.10.2026-30.10 2026</t>
  </si>
  <si>
    <t>№ Л035-01277-66/00195158 от 29.06.2016. Бессрочно.</t>
  </si>
  <si>
    <t>03.08.2026-14.08.2026</t>
  </si>
  <si>
    <t>№ 18064 от 08.12.2015. Бессрочно.</t>
  </si>
  <si>
    <t>01.06.2026-11.06.2026, 17.06.2026-30.06.2026, 26.10.2026-30.10.2026</t>
  </si>
  <si>
    <t xml:space="preserve">№ 18764 от 14.06.2016. Бессрочно. </t>
  </si>
  <si>
    <t>№ 18772 от 16.06.2016. Бессрочно.</t>
  </si>
  <si>
    <t>02.06.2026-22.06.2026, 24.06.2026-14.07.2026, 16.07.2026-05.08.2026, 07.08.2026-27.08.2026</t>
  </si>
  <si>
    <t>№66.01.37.000.M.000334.03.26 от 16.03.2026</t>
  </si>
  <si>
    <t>Панина Юлия Валерьевна</t>
  </si>
  <si>
    <t>04.01.2026-10.01.2026, 07.02.2026-13.02.2026, 16.02.2026-22.02.2026, 28.03.2026-03.04.2026, 27.05.2026-16.06.2026, 18.06.2026-01.07.2026, 03.07.2026-16.07.2026, 18.07.2026-31.07.2026, 02.08.2026-15.08.2026, 17.08.2026-30.08.2026, 31.08.2026-09.09.2026, 24.10.2026-30.10.2026</t>
  </si>
  <si>
    <t>Денюш Инна Казимировна</t>
  </si>
  <si>
    <t xml:space="preserve"> Программа воспитательной работы "Магисталь-2026" от 19.03.2026г План воспитательной работы на 1 и 2 смену от 19.03.2026г Ссылка: https://rzdlyceum.uralschool.ru/?section_id=158</t>
  </si>
  <si>
    <t xml:space="preserve">№ ЛО35-01277-66/00194180 от 24.12.2018 </t>
  </si>
  <si>
    <t xml:space="preserve">№ 17180 от 22.04.2017 </t>
  </si>
  <si>
    <t>№ 18159 от 18.01.2016</t>
  </si>
  <si>
    <t>Цвященко Ольга Ивановна</t>
  </si>
  <si>
    <t xml:space="preserve">№ 18607 от 27.04.2016 </t>
  </si>
  <si>
    <t>Прекина Анна Валерьевна</t>
  </si>
  <si>
    <t xml:space="preserve">№ Л035-01277-66/00193605 от 26.02.2020 </t>
  </si>
  <si>
    <t>Тришевский Владимир Дмитриевич</t>
  </si>
  <si>
    <t xml:space="preserve"> № Л041-01021-66/00571351 от 31.01.2017</t>
  </si>
  <si>
    <t>Рагозин Олег Анатольевич</t>
  </si>
  <si>
    <t xml:space="preserve">Латыпов Ринат Намикович </t>
  </si>
  <si>
    <t>№66.01.37.000.М.000335.03.26 от 16.03.2026</t>
  </si>
  <si>
    <t xml:space="preserve">№ 19244 от 24.01.2017 </t>
  </si>
  <si>
    <t xml:space="preserve">Н 0006498 № ЛО-66-01-005385 от 29.05.2018 </t>
  </si>
  <si>
    <t xml:space="preserve"> Н 0005224 № ЛО-66-01-004498 от 31.01.2017 </t>
  </si>
  <si>
    <t xml:space="preserve">№ 19937 от 27.02.2019 </t>
  </si>
  <si>
    <t xml:space="preserve">№ 19946 от 04.03.2019 </t>
  </si>
  <si>
    <t>№66.ФУ.05.000.М.000041.08.25 от 08.08.2025</t>
  </si>
  <si>
    <t xml:space="preserve">№ 18444 от 28.03.2016 </t>
  </si>
  <si>
    <t xml:space="preserve">№ 14733 от 10.08.2011 
</t>
  </si>
  <si>
    <t>№ 17103 от 25.03.2013 .</t>
  </si>
  <si>
    <t xml:space="preserve">№ 17137 от 05.04.2013 </t>
  </si>
  <si>
    <t xml:space="preserve">№ 17121 от 01.04.2013 </t>
  </si>
  <si>
    <t xml:space="preserve">№ 20059 от 25.06.2019 </t>
  </si>
  <si>
    <t xml:space="preserve">№ 16999 от 13.02.2019 </t>
  </si>
  <si>
    <t xml:space="preserve"> № 15641 от 26.03.2012 </t>
  </si>
  <si>
    <t xml:space="preserve">№ 15639 от 26.03 2012 </t>
  </si>
  <si>
    <t xml:space="preserve">№ 20335 от 06.04.2020 </t>
  </si>
  <si>
    <t xml:space="preserve"> № 15037 от 07.02.2012 </t>
  </si>
  <si>
    <t xml:space="preserve">№ 19905 от 22.01.2019 </t>
  </si>
  <si>
    <t>№ ЛО-66-01-006299 от 26.12.2019.</t>
  </si>
  <si>
    <t>№ ЛО - 66 - 01 -005358 от 15.05.2018</t>
  </si>
  <si>
    <t>№66.01.37.000.М.004291.06.25 от 03.06.2025</t>
  </si>
  <si>
    <t xml:space="preserve">№ 17060 от 01.03.2013 </t>
  </si>
  <si>
    <t xml:space="preserve">№ 15477 от 05.03.2012 </t>
  </si>
  <si>
    <t xml:space="preserve">№ 15167 от 13.02.2012 </t>
  </si>
  <si>
    <t xml:space="preserve">№ 20277 от 02.03.2020 </t>
  </si>
  <si>
    <t>№ 14992 от 08.09.2011 .</t>
  </si>
  <si>
    <t xml:space="preserve"> № 15704 от 30.03.2012 .</t>
  </si>
  <si>
    <t>№ 66.01.37.000.М.003124.03.25 от 27.03.2025</t>
  </si>
  <si>
    <t>№66.01.37.000.М.004209.05.25 от 30.05.2025</t>
  </si>
  <si>
    <t>№66.01.37.000.М.002332.10.24 от 25.10.2024</t>
  </si>
  <si>
    <t>№66.01.37.000.М.000358.03.26 от 18.03.2026</t>
  </si>
  <si>
    <t>Добрыгина Татьяна Ивановна</t>
  </si>
  <si>
    <t>01.06.2026-20.06.2026</t>
  </si>
  <si>
    <t>01.06.2026-19.06.2026, 23.06.2026-11.07.2026</t>
  </si>
  <si>
    <t>29.06.2026-17.07.2026</t>
  </si>
  <si>
    <t>Ульяновская Нина Анатольевна, Булычева анастасия Викторовна</t>
  </si>
  <si>
    <t>Оботнина Анастасия Валерьевна</t>
  </si>
  <si>
    <t>№66.01.37.000.М.000308.03.26 от 10.03.2026</t>
  </si>
  <si>
    <t>27.03.2026-03.04.2026</t>
  </si>
  <si>
    <t>292,00 (весна); 292,00 (лето)</t>
  </si>
  <si>
    <t>Ананьева
Елена Николаевна</t>
  </si>
  <si>
    <t>Рыкова
Ольга
Викторовна</t>
  </si>
  <si>
    <t>Андреева 
Татьяна
Валерьевна</t>
  </si>
  <si>
    <t>28.05.2026-17.06.2026, 19.06.2026-09.07.2026, 11.07.2026-31.07.2026, 01.08.2026-12.08.2026, 13.08.2026-02.09.2026</t>
  </si>
  <si>
    <t>Гудкова Анастасия Евгеньевна</t>
  </si>
  <si>
    <t>Л035-01277-66/00195993 от 09.12.2012</t>
  </si>
  <si>
    <t>Тупикина Ирина Анатольевна</t>
  </si>
  <si>
    <t>www.nschool1.ru</t>
  </si>
  <si>
    <t xml:space="preserve">№ Л035-01277-66/00193467 от 26.02.2020
</t>
  </si>
  <si>
    <t xml:space="preserve">Утверждена приказом директора ГБОУ СО "Новоуральская школа № 1" от 02.03.2026 № 16. Ссылка на документ: https://clck.ru/3SaXpJ
</t>
  </si>
  <si>
    <t>Стумбрис Наталия Анатольевна</t>
  </si>
  <si>
    <t>Л035-01277-66/00196359 от 11.02.2011</t>
  </si>
  <si>
    <t>Тихонцева Кристина Михайловна</t>
  </si>
  <si>
    <t>https://школа-бокса-витязь.рф/</t>
  </si>
  <si>
    <t>Объект доступе полностью</t>
  </si>
  <si>
    <t>https://madou-1alenka.caduk.ru/</t>
  </si>
  <si>
    <t>01.06.2026-28.06.2026</t>
  </si>
  <si>
    <t>6,5-7 лет</t>
  </si>
  <si>
    <t>Криворучко Ольга Александровна</t>
  </si>
  <si>
    <t>https://rodnichok-3.tvoysadik.ru/contacts</t>
  </si>
  <si>
    <t>Зудихина Наталья Геннадьевна</t>
  </si>
  <si>
    <t>https://dou7.edu-ago.ru/</t>
  </si>
  <si>
    <t>Ярославцева Елена Викторовна</t>
  </si>
  <si>
    <t>https://8aramil.tvoysadik.ru/</t>
  </si>
  <si>
    <t xml:space="preserve">№66.01.37.000.М.000421.03.26 от 26.03.2026 </t>
  </si>
  <si>
    <t>623368, Свердловская обл., Артинский р-н, с. Азигулово, ул. 30 лет Победы, д. 26</t>
  </si>
  <si>
    <t>624260, Свердловская обл., г. Асбест, ул. Физкультурников, 38; тел.: 8(34365) 6-34-69, (34365) 6-13-94; еmail: shcola12@mail.ru</t>
  </si>
  <si>
    <t>624091, Свердловская обл., г. Верхняя Пышма, пр-кт Успенский, зд. 2а</t>
  </si>
  <si>
    <t>624940, Свердловская обл., г. Волчанск, ул. Советская, д. 3; тел.: 8(34383) 5-93-55, 5-22-15; email: 26volchansk@mail.ru</t>
  </si>
  <si>
    <t>620039, Россия, Свердловская обл., г. Екатеринбург, ул. 22-го Партсъезда, д. 8</t>
  </si>
  <si>
    <t>6,6-9 лет</t>
  </si>
  <si>
    <t>623382, Свердловская обл., г. Полевской, микрорайон Зеленый Бор-1, владение 26</t>
  </si>
  <si>
    <t>623375, Свердловская обл., г. Полевской, с. Полдневая, ул. Максима Горького, д. 10</t>
  </si>
  <si>
    <t>Осадченко Валерия Дмитриевна, Гайниахметова Валентина Александровна</t>
  </si>
  <si>
    <t>624992, Свердловская обл., г. Серов, ул. Луначарского, 96</t>
  </si>
  <si>
    <t>623014, Свердловская обл., Шалинский район, с. Платоново, ул. Советская дом 21</t>
  </si>
  <si>
    <t>623141, Свердловская обл., г. Первоуральск, п. Хрустальный; email: gaidar_ekb@mail.ru</t>
  </si>
  <si>
    <t>Екенин Алексей Сергеевич </t>
  </si>
  <si>
    <t>624021, Свердловская обл., Сысертский р-н, п. Верхняя Сысерть, территория базы отдыха "Прометей"; тел.: 8(343)287-22-69, 287-20-18; email: M.Gajdt@ekaterinburg-tr.gazprom.ru</t>
  </si>
  <si>
    <t>623856, Свердловская обл., г. Ирбит, ул. Мальгина д. 53; тел.: 8(34355) 6-39-02, 6-42-23; email: irbit-school-13@yandex.ru</t>
  </si>
  <si>
    <t>623910, Свердловская обл., Туринский р-н, с. Леонтьевское, ул. Советская, 6; тел.: 8 (34349) 4-51-25; email: LeontSc@mail.ru</t>
  </si>
  <si>
    <t>Федеральное государственное бюджетное учреждение</t>
  </si>
  <si>
    <t>01.06.2026-25.06.2026, 27.10.2026-31.10.2026</t>
  </si>
  <si>
    <t>Слобцов Игорь Анатольевич</t>
  </si>
  <si>
    <t>Журавлева Ирина Павловна, Шадт Елена Владимировна</t>
  </si>
  <si>
    <t>780,00; 619,04</t>
  </si>
  <si>
    <t>Ананьева Анна Викторовна</t>
  </si>
  <si>
    <t xml:space="preserve">https://69pol.tvoysadik.ru/ </t>
  </si>
  <si>
    <t>Объект условно доступен для инвалидов с нарушением ОПП передвигающихся на креслах колясках, инвалидов с нарушением зрения</t>
  </si>
  <si>
    <t>780, 00; 619,04</t>
  </si>
  <si>
    <t>https://elnik.nasmene.ru/</t>
  </si>
  <si>
    <t xml:space="preserve">№ 18829 от 29.06.2016 г. </t>
  </si>
  <si>
    <t>№66.01.37.000.М.000430.03.26 от 27.03.2026</t>
  </si>
  <si>
    <t>01.06.2026-14.06.2026</t>
  </si>
  <si>
    <t>10-14 лет</t>
  </si>
  <si>
    <t>Василицына Светлана Александровна</t>
  </si>
  <si>
    <t>https://40pol.tvoysadik.ru/?section_id=374</t>
  </si>
  <si>
    <t>6,5-7,5 лет</t>
  </si>
  <si>
    <t>№ 18794 от 21.06.2026</t>
  </si>
  <si>
    <t>https://цооиод.рф</t>
  </si>
  <si>
    <t>https://долзаря.екатеринбург.рф</t>
  </si>
  <si>
    <t>28.05.2026-18.06.2026</t>
  </si>
  <si>
    <t>http://mou-sh1.ru</t>
  </si>
  <si>
    <t>Стронская Лариса Валентиновна</t>
  </si>
  <si>
    <t>https://sosh2suralsk.uralschool.ru/sveden/document</t>
  </si>
  <si>
    <t>Емельянова Александра Александровна</t>
  </si>
  <si>
    <t xml:space="preserve">https://8svur.uralschool.ru/?section_id=198 </t>
  </si>
  <si>
    <t>30.03.2026-05.04.2026, 01.06.2026-23.06.2026</t>
  </si>
  <si>
    <t>https://маоусош9.рф/?view=article&amp;id=2073:ozdorovlenie&amp;catid=42</t>
  </si>
  <si>
    <t>№ Л035-01277-66/00195964 от 04.05.2012г, бессрочно</t>
  </si>
  <si>
    <t xml:space="preserve">https://mou-sh11.ru/svedeniya-ob-organizatsii-otdykha-detej-i-ikh-ozdorovlenii </t>
  </si>
  <si>
    <t>01.06.2026-24.06.2026, 26.10.2026-30.10.2026</t>
  </si>
  <si>
    <t>30.03.2026-05.04.2026, 01.06.2026-20.06.2026</t>
  </si>
  <si>
    <t>№ ЛО35-01277-66/00196009 от 01.03.2012 г, бессрочно</t>
  </si>
  <si>
    <t>№ 17909 от 12.10.2015 г. Бессрочно</t>
  </si>
  <si>
    <t>Гайнанова Елизавета Александровна</t>
  </si>
  <si>
    <t>Арсланова Екатерина Евгеньевн</t>
  </si>
  <si>
    <t>https://sevur14.ru/?section_id=184</t>
  </si>
  <si>
    <t>https://srchool-15.uralschool.ru/?section_id=54</t>
  </si>
  <si>
    <t>Романюта Ольга Викторовна</t>
  </si>
  <si>
    <t>https://sssh.profiedu.ru/</t>
  </si>
  <si>
    <t>Клешнина Вера Владимировна</t>
  </si>
  <si>
    <t>Бирючева Лилия Раифовна</t>
  </si>
  <si>
    <t>https://347.tvoysadik.ru/</t>
  </si>
  <si>
    <t xml:space="preserve">№66.01.37.000.М.000413.03.26 от 26.03.2026 </t>
  </si>
  <si>
    <t>30.03.2026-05.04.2026, 28.05.2026-23.06.2026</t>
  </si>
  <si>
    <t>26.05.2026-25.06.2026</t>
  </si>
  <si>
    <t>Буч Ирина Евгеньевна</t>
  </si>
  <si>
    <t>https://clck.ru/3SnAMJ</t>
  </si>
  <si>
    <t>https://clck.ru/3SnD4f</t>
  </si>
  <si>
    <t>https://clck.ru/3SnD7M</t>
  </si>
  <si>
    <t>https://clck.ru/3SnDHr</t>
  </si>
  <si>
    <t>https://clck.ru/3SnDMc</t>
  </si>
  <si>
    <t>https://lenskou.ucoz.ru/index/letnjaja_kampanija/0-157</t>
  </si>
  <si>
    <t>https://clck.ru/3SnFim</t>
  </si>
  <si>
    <t>https://clck.ru/3SnGq9</t>
  </si>
  <si>
    <t>https://clck.ru/3SnG7Z</t>
  </si>
  <si>
    <t>http://chukreevo-sosh.com.ru/ob-organizacii/</t>
  </si>
  <si>
    <t>https://clck.ru/3SnGy8</t>
  </si>
  <si>
    <t xml:space="preserve">Программа воспитания утверждена МАОЙ "СОШ №28". Приказ № 58-д от 26.02.2026.
https://clck.ru/3Spu2A </t>
  </si>
  <si>
    <t>№ Л035-01277-66/00193958 от 13.02.2019. Бессрочно</t>
  </si>
  <si>
    <t>№ Л035-01277-66/00193963 от 18.03.2019. Бессрочно</t>
  </si>
  <si>
    <t>№ Л035-01277-66/00196607 от 20.09.2011. Бессрочно</t>
  </si>
  <si>
    <t>№ Л035-01277-66/00196164 от 14.02.2012. Бессрочно</t>
  </si>
  <si>
    <t>№ Л035-01277-66/00196325 от 09.12.2011. Бессрочно</t>
  </si>
  <si>
    <t>№ Л035-01277-66/00195873 от 12.01.2012. Бессрочно</t>
  </si>
  <si>
    <t>№ Л035-01277-66/00193503 от 02.03.2020. Бессрочно</t>
  </si>
  <si>
    <t>№ Л035-01277-66/00194006 от 27.02.2019. Бессрочно</t>
  </si>
  <si>
    <t>№ Л035-01277-66/00193475 от 14.04.2020. Бессрочно</t>
  </si>
  <si>
    <t>№ Л035-01277-66/00193990 от 18.03.2019. Бессрочно</t>
  </si>
  <si>
    <t>№ Л035-01277-66/00196646 от 30.12.2011. Бессрочно</t>
  </si>
  <si>
    <t>№ Л035-01277-66/00194765 от 27.12.2016. Бессрочно</t>
  </si>
  <si>
    <t>№ Л035-01277-66/00193707 от 28.02.2020. Бессрочно</t>
  </si>
  <si>
    <t>№ Л035-01277-66/00196015 от 12.01.2012. Бессрочно</t>
  </si>
  <si>
    <t>№ Л035-01277-66/00196390 от 01.11.2011. Бессрочно</t>
  </si>
  <si>
    <t>№ Л035-01277-66/00195632 от 28.02.2013. Бессрочно</t>
  </si>
  <si>
    <t>№ Л035-01277-66/00193596 от 02.03.2020. Бессрочно</t>
  </si>
  <si>
    <t>№ Л035-01277-66/00195558 от 25.02.2013. Бессрочно</t>
  </si>
  <si>
    <t>№ Л035-01277-66/00193979 от 21.10.2019. Бессрочно</t>
  </si>
  <si>
    <t>№ Л035-01277-66/00195545 от 01.03.2013. Бессрочно</t>
  </si>
  <si>
    <t>№ Л035-01277-66/00193889 от 26.03.2019. Бессрочно</t>
  </si>
  <si>
    <t>№ Л035-01277-66/00194227 от 16.02.2018. Бессрочно</t>
  </si>
  <si>
    <t>№ Л035-01277-66/00193483 от 22.06.2020. Бессрочно</t>
  </si>
  <si>
    <t xml:space="preserve">Программа утверждена приказом № 178 от 14.04.2025. Ссылка на программу:
https://clck.ru/3SpBke </t>
  </si>
  <si>
    <t>Программа утверждена от 01.01.2025. Ссылка на программу: https://clck.ru/3Sp8tB</t>
  </si>
  <si>
    <t>Программа утверждена приказом от 01.01.2025. Ссылка на программу: https://clck.ru/3Sp8wa</t>
  </si>
  <si>
    <t>Программа утверждена приказом № 143от 30.10.2025. Ссылка на программу: https://clck.ru/3SpET3</t>
  </si>
  <si>
    <t>Программа утверждена приказом № 81/1 от 17.03.2025. Ссылка на программу: https://clck.ru/3Sp98f</t>
  </si>
  <si>
    <t>Программа утверждена приказом № 159 от 07.05.2025. Ссылка на программу: https://clck.ru/3Sp9Lj</t>
  </si>
  <si>
    <t>В 2026 г. не осуществляет деятельность</t>
  </si>
  <si>
    <t>29.05.2026-19.06.2026, 22.06.2026-10.07.2026, 13.07.2026-31.07.2026, 03.08.2026-21.08.2026</t>
  </si>
  <si>
    <t xml:space="preserve">№ 19027 от 22.09.2016. Бессрочно. </t>
  </si>
  <si>
    <t>Якимова Кристина Григорьевна</t>
  </si>
  <si>
    <t xml:space="preserve">
https://сш4.тагилспорт.рф/</t>
  </si>
  <si>
    <t>https://старый-соболь.тагилспорт.рф/</t>
  </si>
  <si>
    <t xml:space="preserve"> № ЛО35-01277-66/00656245 от 07.06.2023г</t>
  </si>
  <si>
    <t>https://юпитер.тагилспорт.рф/</t>
  </si>
  <si>
    <t>https://zolotoylug.ru/</t>
  </si>
  <si>
    <t>№ Л035-01277-66/00195700 от 11.04.2013 г. Бессрочно.</t>
  </si>
  <si>
    <t>№ Л035-01277-66/00194437 от 08.11.2017г. Бессрочно.</t>
  </si>
  <si>
    <t>Цуканова Анна Петровна</t>
  </si>
  <si>
    <t>Воротова Мария Юрьевна</t>
  </si>
  <si>
    <t>№ Л035-01277-66/00193970 от 18.03.2019 г. Бессрочно.</t>
  </si>
  <si>
    <t>№ Л035-01277-66/00196072 от 20.09.2012 г. Бессрочно.</t>
  </si>
  <si>
    <t>Наймушина Елена Александровна</t>
  </si>
  <si>
    <t>№ Л035-01277-66/00196031 от 09.10.2012 г. Бессрочно.</t>
  </si>
  <si>
    <t>№ Л035-01277-66/00195859 от 20.09.2012 г. Бессрочно.</t>
  </si>
  <si>
    <t>№ Л035-01277-66/00195830 от 20.09.2012 г. Бессрочно.</t>
  </si>
  <si>
    <t>№ Л035-01277-66/00195951 от 21.09.2012 г. Бессрочно.</t>
  </si>
  <si>
    <t>Воробьева Елена Михайловна</t>
  </si>
  <si>
    <t>№ Л035-01277-66/00194663 от 09.02.2016 г. Бессрочно</t>
  </si>
  <si>
    <t>№ Л035-01277-66/00275933 от 12.07.2018г. Бессрочно.</t>
  </si>
  <si>
    <t>№ Л035-01277-66/00195330 от 20.08.2015г. Бессрочно.</t>
  </si>
  <si>
    <t>Шпита Анна Владимировна</t>
  </si>
  <si>
    <t>Шипачёва Надежда Андреевна</t>
  </si>
  <si>
    <t>30.03.2026-04.04.2026, 08.07.2026-31.07.2026</t>
  </si>
  <si>
    <t>Мясникова Ксения Игоревна</t>
  </si>
  <si>
    <t>Королёва Татьяна Владимировна</t>
  </si>
  <si>
    <t>Кривых Алла Ивановна</t>
  </si>
  <si>
    <t>29.05.2026-28.06.2026</t>
  </si>
  <si>
    <t>02.06.2026-29.06.2026</t>
  </si>
  <si>
    <t>6-8 лет</t>
  </si>
  <si>
    <t xml:space="preserve">06.04.2026-12.04.2026 </t>
  </si>
  <si>
    <t>08.06.2026-26.06.2026</t>
  </si>
  <si>
    <t>23.03.2026-29.03.2026, 01.06.2026-19.06.2026, 26.10.2026-01.11.2026</t>
  </si>
  <si>
    <t>01.06.2026-19.06.2026, 26.10.2026-01.11.2026</t>
  </si>
  <si>
    <t>16.03.2026-22.03.2026</t>
  </si>
  <si>
    <t xml:space="preserve">01.06.2026-19.06.2026 </t>
  </si>
  <si>
    <t>01.06.2026-19.06.2026, 23.06.2026-10.07.2026, 14.07.2026-31.07.2026</t>
  </si>
  <si>
    <t>ЛО35-01277-66/00195587 от 25.02.2013</t>
  </si>
  <si>
    <t>№ 15954 от 25.04.2012</t>
  </si>
  <si>
    <t>№18269 от 17.02.2016г</t>
  </si>
  <si>
    <t>Отсутствует. Образовательная деятельность проводится на основании договора с МБОУ СОШ №16 п. Сосновый Бор</t>
  </si>
  <si>
    <t>№ ЛО-66-01-004863 от 10.08.2017</t>
  </si>
  <si>
    <t>№Л041-01021 66/00642074 от 28.02.2023</t>
  </si>
  <si>
    <t>№ЛО-66-01-004789 от 11.07.2017</t>
  </si>
  <si>
    <t>Отсутствует. Договор б/н на медицинское обслуживание от 11.01.2021 года с ГБУЗ СО "Туринская ЦРБ им.О.Д.Зубова"</t>
  </si>
  <si>
    <t>Отсутствует. Договор на оказание платных медицинских услуг (медицинское обслуживание) от 15.02.2025 с ООО "Березовская клиника"</t>
  </si>
  <si>
    <t>Отсутствует. Соглашение о совместной организации медицинского обслуживания детей с ГАУЗ СО "Режевская ЦРБ" от 10.03.2026 г.</t>
  </si>
  <si>
    <t xml:space="preserve">Отсутствует. Договор № 3/19 от 03.06.2019 </t>
  </si>
  <si>
    <t xml:space="preserve">№ЛО-66-01-006873 от 07.12.2021 </t>
  </si>
  <si>
    <t>Отсутствует. Договор № 216 
от 22.05.2025</t>
  </si>
  <si>
    <t xml:space="preserve">Отсутствует. Договор № МО-1  ГАУЗ СО "Тавдинская ЦРБ" от 26.12.2024 </t>
  </si>
  <si>
    <t>Отсутствует. Договор возмездного оказания услуг 
по медицинскому сопровождению отдыха и оздоровления детей
 с ГАУЗ СО "Североуральская ЦГБ" от 10.06.2025 
№ 41</t>
  </si>
  <si>
    <t>№Л035-01277-66/00195243 от 01.07.2022</t>
  </si>
  <si>
    <t>№ Л022-00112-66/01912454 от 25.02.2025</t>
  </si>
  <si>
    <t>№Л035-01277-66/00194649 от 06.05.2016</t>
  </si>
  <si>
    <t>№01277-66/00194008 от 30.05.2019</t>
  </si>
  <si>
    <t>№ Л035-01277-66/00193951 от 17.05.2019</t>
  </si>
  <si>
    <t>№01277-66/00196693 от 27.10.2011</t>
  </si>
  <si>
    <t>№ ЛО-66-01-004588 от 24.03.2017</t>
  </si>
  <si>
    <t>№ Л035-01277-66/00194301 от 18.05.2017</t>
  </si>
  <si>
    <t>6602007205</t>
  </si>
  <si>
    <t>Кобытева Наталья Николаевна</t>
  </si>
  <si>
    <t>Ватолина Мария Андреевна</t>
  </si>
  <si>
    <t>Русинова Оксана Владимировна</t>
  </si>
  <si>
    <t>Токарева Ирина Секргеевна</t>
  </si>
  <si>
    <t>01.06.2026-25.06.2026, 29.06.2026-22.07.2026</t>
  </si>
  <si>
    <t>24.06.2026-07.07.2026, 11.07.2026-24.07.2026, 28.07.2026-10.08.2026</t>
  </si>
  <si>
    <t>Иванова Наталья Александровна</t>
  </si>
  <si>
    <t>01.06.2026-22.06.2026, 24.06.2026-14.07.2026</t>
  </si>
  <si>
    <t>Белослудцева Татьяна Николаевна</t>
  </si>
  <si>
    <t>Белгородская Марина Николаевна</t>
  </si>
  <si>
    <t>Коновалова Марина Васильевна</t>
  </si>
  <si>
    <t>Пекбаева Эльмира Ахияровна</t>
  </si>
  <si>
    <t xml:space="preserve">
https://sarsi-sosh.uralschool.ru/?section_id=17</t>
  </si>
  <si>
    <t>Пузакова Оксана Флариковна</t>
  </si>
  <si>
    <t>10.06.2026-30.06.2026</t>
  </si>
  <si>
    <t>Петухова Елена Игоревна</t>
  </si>
  <si>
    <t>Камаева Ксения Владимировна</t>
  </si>
  <si>
    <t> Кунгурцев Михаил Александрович</t>
  </si>
  <si>
    <t>27.05.2026-24.06.2026</t>
  </si>
  <si>
    <t>№ЛО35-01277-66/00196467 от 08.02.2011</t>
  </si>
  <si>
    <t>Холмогорова Эльвира Алексеевна</t>
  </si>
  <si>
    <t>Балакина Надежда Николаевна</t>
  </si>
  <si>
    <t>Баранова Наталия Леонидовна, Семенчикова Екатерина Владимировна</t>
  </si>
  <si>
    <t>ЛО1№ 0004206 от 20.12.2012</t>
  </si>
  <si>
    <t>Л01 №0005398 от 14.06.2016</t>
  </si>
  <si>
    <t>Зотеева Ульяна Сергеевна, Вологжанина Асия Агдамовна</t>
  </si>
  <si>
    <t>ЛО1 №0006051 от 03.04.2017</t>
  </si>
  <si>
    <t>Кондратьева Жанна Валерьевна</t>
  </si>
  <si>
    <t>ЛО1 №0004749 от 09.03.2016</t>
  </si>
  <si>
    <t>Проскурякова Ирина Сергеевна</t>
  </si>
  <si>
    <t xml:space="preserve">28.03.2026-04.04.2026, 01.06.2026-25.06.2026 </t>
  </si>
  <si>
    <t>ЛО1 №0004920 от 25.04.2016</t>
  </si>
  <si>
    <t>ЛО 1 №0003490 от 02.10.2012</t>
  </si>
  <si>
    <t>Программа утверждена МАОУ СОШ №20 имени Полушкина П.А.,приказ № 159 от 30.08.2024;
https://disk.yandex.ru/d/4kg4S1uVPm_rPA</t>
  </si>
  <si>
    <t>ЛО1 №0006735 от 22.07.2019</t>
  </si>
  <si>
    <t xml:space="preserve"> 01.06.2026-25.06.2026, 29.06.2026-22.07.2026</t>
  </si>
  <si>
    <t>ЛО 1 №0005140 от 21.04.2016</t>
  </si>
  <si>
    <t>ЛО1 №0004835 от 16.02.2016</t>
  </si>
  <si>
    <t>30.03.2026-03.04.2026, 01.06.2026-25.06.2026, 29.06.2026-22.07.2026</t>
  </si>
  <si>
    <t>30.03.2026-03.04.2026, 01.06.2026-25.06.2026, 27.07.2026-19.08.2026</t>
  </si>
  <si>
    <t>Рашкина Лейсан Раудатовна</t>
  </si>
  <si>
    <t>Супрунова Мария Александровна</t>
  </si>
  <si>
    <t>Ларионова Алиса Алексеевна</t>
  </si>
  <si>
    <t>624002, Свердловская обл., Сысертский р-н, п. Арамиль, ул. Парк Сказов, д. 1</t>
  </si>
  <si>
    <t>www.uor-ekb.ru</t>
  </si>
  <si>
    <t>13-18 лет</t>
  </si>
  <si>
    <t>Ментова Светлана Витальевна</t>
  </si>
  <si>
    <t>https://195.tvoysadik.ru</t>
  </si>
  <si>
    <t>в разработке</t>
  </si>
  <si>
    <t xml:space="preserve">Здобнякова Татьяна Николаевна </t>
  </si>
  <si>
    <t>http://madou-9.edusite.ru/</t>
  </si>
  <si>
    <t>№Л035-01277-66/00195954 от 25.12.2014</t>
  </si>
  <si>
    <t>Гладышева Анна Валерьевна</t>
  </si>
  <si>
    <t>212,01; 211, 96</t>
  </si>
  <si>
    <t>№ Л035-01277-66/00195989 от 10.09.2012 г. Бессрочно.</t>
  </si>
  <si>
    <t>Корнилов Алексей Юрьевич</t>
  </si>
  <si>
    <t xml:space="preserve"> № Л035-01277-66/00195989 от 10.09.2012 г. Бессрочно.</t>
  </si>
  <si>
    <t>28.03.2026-05.04.2026, 28.05.2026-26.06.2026</t>
  </si>
  <si>
    <t>№ Л035-01277-66/00196011 от 11.07.2012 г. Бессрочно.</t>
  </si>
  <si>
    <t>Шестовских Полина Алексеевна</t>
  </si>
  <si>
    <t>28.03.2026-05.04.2026, 28.05.2026-23.06.2026</t>
  </si>
  <si>
    <t>Борисихина Лариса Риммовна</t>
  </si>
  <si>
    <t>28.03.2026-05.04.2026, 01.06.2026-30.06.2026</t>
  </si>
  <si>
    <t>№ Л035-01277-66/00195767 от 16.07.2012 г. Бессрочно.</t>
  </si>
  <si>
    <t>Комышева Кристина Александровна</t>
  </si>
  <si>
    <t>28.03.2026-03.04.2026, 01.06.2026-30.06.2026</t>
  </si>
  <si>
    <t>28.03.2026-05.04.2026, 01.06.2026-29.06.2026</t>
  </si>
  <si>
    <t>№ ЛО35-01277-66/00193658 от 13.04.2020 г. Бессрочно.</t>
  </si>
  <si>
    <t>Панькова Ксения Евгеньевна</t>
  </si>
  <si>
    <t>28.03.2026-03.04.2026, 01.06.2026-26.06.2026</t>
  </si>
  <si>
    <t>Орлова Екатерина Витальевна</t>
  </si>
  <si>
    <t>№ Л035-01277-66/00196203 от 11.09.2012 г. Бессрочно</t>
  </si>
  <si>
    <t>Клещева Светлана Михайловна</t>
  </si>
  <si>
    <t>Векшина Элла Абрамовна</t>
  </si>
  <si>
    <t>28.03.2026-05.04.2026, 19.06.2026-13.07.2026</t>
  </si>
  <si>
    <t>№ Л035-01277-66/00193697 от 17.03.2020 г. Бессрочно.</t>
  </si>
  <si>
    <t>Мубаракзянова Любовь Евгеньевна</t>
  </si>
  <si>
    <t>28.03.2026-05.04.2026, 01.06.2026-26.06.2026</t>
  </si>
  <si>
    <t xml:space="preserve">Пятыгина Ксения Альбертовна </t>
  </si>
  <si>
    <t>№Л035-01277-66/00196551 от 20.10.2011г. Бессрочно.</t>
  </si>
  <si>
    <t>Объект доступен для детей с ОВЗ и детей-инвалидов</t>
  </si>
  <si>
    <t xml:space="preserve">Дунаева Екатерина Александровна </t>
  </si>
  <si>
    <t>28.03.2026-05.04.2026, 01.06.2026-24.06.2026</t>
  </si>
  <si>
    <t>№ Л035-01277-66/00196035 от 16.07.2012 г. Бессрочно.</t>
  </si>
  <si>
    <t xml:space="preserve">Жолобова Светлана Вячеславовна </t>
  </si>
  <si>
    <t>28.03.2026-05.04.2026, 28.05.2026-22.06.2026</t>
  </si>
  <si>
    <t>№ Л035-01277-66/00196425 от 27.10.2011 г. Бессрочно.</t>
  </si>
  <si>
    <t>28.03.2026-05.04.2026, 25.05.2026-20.06.2026</t>
  </si>
  <si>
    <t>№ Л035-01277-66/00196221 от 07.09.2012 г. Бессрочно.</t>
  </si>
  <si>
    <t xml:space="preserve">Митрофанова Ольга Владимировна </t>
  </si>
  <si>
    <t>Объекты доступны полностью</t>
  </si>
  <si>
    <t>Диденко Дмитрий Генрихович</t>
  </si>
  <si>
    <t>01.06.2026-21.06.2026, 24.06.2026-07.07.2026, 10.07.2026-23.07.2026, 26.07.2026-08.08.2026, 11.08.2026-24.08.2026</t>
  </si>
  <si>
    <t>https://lagermayak.ru/</t>
  </si>
  <si>
    <t>В 2026 году не осуществляет деятельность</t>
  </si>
  <si>
    <t>https://uralsamosvet.ru</t>
  </si>
  <si>
    <t>https://lager-gurino.profiedu.ru</t>
  </si>
  <si>
    <t>01.06.2026-14.06.2026, 16.06.2026-29.06.2026, 01.07.2026-21.07.2026, 23.07.2026-05.08.2026, 07.08.2026-20.08.2026, 22.08.2026-28.08.2026</t>
  </si>
  <si>
    <t>https://sputnik.nasmene.ru/</t>
  </si>
  <si>
    <t>www.tmk-group.ru</t>
  </si>
  <si>
    <t>№ЛО-66-01-005526 от 09.08.2018</t>
  </si>
  <si>
    <t>https://dltirus.vsmpo.ru/</t>
  </si>
  <si>
    <t>https://звёздный.образование-нт.рф/</t>
  </si>
  <si>
    <t>https://unosturala.ru/ooc-uralochka/</t>
  </si>
  <si>
    <t>https://лагерь-колосок.рф</t>
  </si>
  <si>
    <t>№66.01.37.000.М.001783.06.23 от 22.06.2023</t>
  </si>
  <si>
    <t>https://ubileiny96.ru/</t>
  </si>
  <si>
    <t>№3429 от 27.04.2020</t>
  </si>
  <si>
    <t>№ Л035-01277-66/00194047 от 12.04.2018 г. Бессрочно.</t>
  </si>
  <si>
    <t>№ Л035-01277-66/00194108 от 21.03.2018 г. Бессрочно.</t>
  </si>
  <si>
    <t>№ Л035-01277-66/00195996 от 17.02.2012 г. Бессрочно.</t>
  </si>
  <si>
    <t>№66.01.37.000.М.002758.11.19 от 12.11.2019</t>
  </si>
  <si>
    <t>№ Л035-01277-66/00194128 от 03.04.2018 г. Бессрочно.</t>
  </si>
  <si>
    <t>30.03.2026-05.04.2026, 27.05.2026-17.06.2026, 22.06.2026-10.07.2026</t>
  </si>
  <si>
    <t>Филатова Дарья Валерьевна</t>
  </si>
  <si>
    <t>Масютин Игорь Викторович, Афанасьева Ольга Сергеевна, Пономарёва Яна Михайловна</t>
  </si>
  <si>
    <t>Сахавова Анастасия Руслановна</t>
  </si>
  <si>
    <t>Мамаева Анна Владимировна</t>
  </si>
  <si>
    <t>Юченкова Ксения Сергеевна</t>
  </si>
  <si>
    <t xml:space="preserve">Кулигина Анна Эдуардовна </t>
  </si>
  <si>
    <t>30.03.2026-05.04.2026, 27.05.2026-17.06.2026, 22.06.2026-10.07.2026 </t>
  </si>
  <si>
    <t>№ Л035-01277-66/00196703 от 02.03.2011</t>
  </si>
  <si>
    <t>Дубовицкая Анастасия Ефимовна, Сорокина Ирина Александровна, Токарева Ирина Витальевна</t>
  </si>
  <si>
    <t xml:space="preserve">Программа воспитания для организаций отдыха детей и ихоздоровления Городской лагерь «Солнышко» с дневным пребыванием на базе МАОУ –гимназия №94 г. Екатеринбург. Смена 30.03.2026 – 05.04.2026
https://clck.ru/3SxWB4 </t>
  </si>
  <si>
    <t>Утверждено 21.03.2025 начальником ЛДПД Пономаревой Яной Михайловной https://xn--60-6kc3bfr2e.xn--80acgfbsl1azdqr.xn--p1ai/upload/sc60_new/files/53/52/5352960bc01e2ac258969fcbb409bdd4.pdf</t>
  </si>
  <si>
    <t>Программа профильной смены 2026 год. Ссылка на документ: https://clck.ru/3SxYa3
Программа воспитания 2026 год. Ссылка на документ: https://clck.ru/3SxYf7</t>
  </si>
  <si>
    <t>Программа воспитания 2026 год. Ссылка на документ: https://clck.ru/3SxYqi</t>
  </si>
  <si>
    <t>Программа воспитания 2026 год. Ссылка на документ: https://clck.ru/3SxBYY</t>
  </si>
  <si>
    <t>Программа утверждена приказом №21-О от 15.01.2026 год. Ссылка на документы: https://clck.ru/3SxGLW</t>
  </si>
  <si>
    <t>www.obuhovski.com</t>
  </si>
  <si>
    <t>12.06.2026-22.06.2026</t>
  </si>
  <si>
    <t>Басова Ольга Валерьевна</t>
  </si>
  <si>
    <t>https://cvr-sysert.ru/sved-ob-obraz-org/сведения-об-организации-отдыха-детей/</t>
  </si>
  <si>
    <t>Отсутствует. Приказ № 154 от 18.04.2025</t>
  </si>
  <si>
    <t>https://clck.su/lywZZ</t>
  </si>
  <si>
    <t>https://25sysert.tvoysadik.ru/?section_id=180</t>
  </si>
  <si>
    <t>66 ЛО1 № 0005871 № 19138 от 22.11.2016</t>
  </si>
  <si>
    <t>01.06.2026-25.06.2026, 23.06.2026-13.07.2026</t>
  </si>
  <si>
    <t>https://29set.tvoysadik.ru/?section_id=973</t>
  </si>
  <si>
    <t>sadik37.tvoysadik.ru</t>
  </si>
  <si>
    <t xml:space="preserve"> 01.06.2026-22.06.2026</t>
  </si>
  <si>
    <t>№ 15898 от 02.05.2012. Бессрочно.</t>
  </si>
  <si>
    <t>Цыпляшова Марина Александровна</t>
  </si>
  <si>
    <t>27.05.2026-09.06.2026, 10.06.2026-24.06.2026, 25.06.2026- 08.07.2026</t>
  </si>
  <si>
    <t>№ 12999 от 01.04.2011. Бессрочно.</t>
  </si>
  <si>
    <t>Терёхина Анастасия Вадимовна</t>
  </si>
  <si>
    <t>№ Л035-01277-66/00194998 от 21.06.2016. Бессрочно.</t>
  </si>
  <si>
    <t>№ 20413 от 22.09.2020. Бессрочно.</t>
  </si>
  <si>
    <t>№66.01.37.000.М.000458.04.26
от 02.04.2026</t>
  </si>
  <si>
    <t>№66.01.37.000.М.000457.04.26 от 02.04.2026</t>
  </si>
  <si>
    <t>https://parkskazov.ru/</t>
  </si>
  <si>
    <t>№ 18172 от 22.01.2016. Бессрочно</t>
  </si>
  <si>
    <t>28.03.2026-03.04.2026, 27.05.2026-11.06.2026, 15.06.2026-30.06.2026, 26.10.2026-01.11.2026</t>
  </si>
  <si>
    <t xml:space="preserve">27.05.2026-09.06.2026, 10.06.2026-24.06.2026, 25.06.2026- 08.07.2026
</t>
  </si>
  <si>
    <t xml:space="preserve">27.05.2026-09.06.2026, 10.06.2026-24.06.2026, 25.06.2026- 08.07.2026, 09.07.2026-23.07.2026 </t>
  </si>
  <si>
    <t>Шугаева Галина Фёдоровна</t>
  </si>
  <si>
    <t>https://ds7pervouralsk.nubex.ru/</t>
  </si>
  <si>
    <t>№Л035-01277-66/00196195 от 20.01.2015</t>
  </si>
  <si>
    <t>Панина Оксана Николаевна</t>
  </si>
  <si>
    <t>https://mdou12-pervouralsk.caduk.ru/m1.html</t>
  </si>
  <si>
    <t>№Л035-01277-66/00196144 от 24.12.2014</t>
  </si>
  <si>
    <t>Никонова Галина Леонидовна</t>
  </si>
  <si>
    <t>https://madou37.edusite.ru/camp_maininfo.html</t>
  </si>
  <si>
    <t>№ ЛО35-01277-66/00195630 от 11.11.2013</t>
  </si>
  <si>
    <t>Наличие выделенных стоянок для автотранспортных средств инвалидов, наличие сменных кресел-колясок, наличие специально оборудованных для детей ОВЗ и инвалидов санитарно-гигиенических помещений в организации</t>
  </si>
  <si>
    <t>Юланова Оксана Михайловна</t>
  </si>
  <si>
    <t>7-8 лет</t>
  </si>
  <si>
    <t xml:space="preserve">Подгол Дарья Евгеньевна
</t>
  </si>
  <si>
    <t xml:space="preserve">6625024574
</t>
  </si>
  <si>
    <t xml:space="preserve">https://sadic39.tvoysadik.ru/ 
</t>
  </si>
  <si>
    <t>16.06.2026-06.07.2026</t>
  </si>
  <si>
    <t>№ Л035-01277-66/00195683 от 18.10.2013</t>
  </si>
  <si>
    <t>Балеевских Елена Юрьевна</t>
  </si>
  <si>
    <t>https://sadic39.tvoysadik.ru/</t>
  </si>
  <si>
    <t>№15701 от 27.02.2012</t>
  </si>
  <si>
    <t xml:space="preserve">№ 15255 от 16.02.2012 </t>
  </si>
  <si>
    <t>https://dkvp.org/svedeniya-ob-organizacii-otdyha-detej-i-ih-ozdorovleniya</t>
  </si>
  <si>
    <t>30.03.2026-05.04.2026, 08.04.2026-17.04.2026, 20.04.2026-29.04.2026, 02.05.2026-11.05.2026, 14.05.2026-23.05.2026, 01.06.2026-21.06.2026, 24.06.2026-14.07.2026, 17.07.2026-06.08.2026, 09.08.2026-29.08.2026, 05.09.2026-14.09.2026, 17.09.2026-26.09.2026, 29.09.2026-08.10.2026, 11.10.2026-20.10.2026, 26.10.2026-01.11.2026, 04.11.2026-13.11.2026, 16.11.2026-25.11.2026</t>
  </si>
  <si>
    <t>https://приозерный.екатеринбург.рф/</t>
  </si>
  <si>
    <t>www.bolnica-mayan.ru</t>
  </si>
  <si>
    <t>http://19leb.uralschool.ru/</t>
  </si>
  <si>
    <t>https://irbit1.uralschool.ru/</t>
  </si>
  <si>
    <t>http://19kt.uralschool.ru/</t>
  </si>
  <si>
    <t>https://kurort.minzdrav.gov.ru</t>
  </si>
  <si>
    <t>http://www.school-1kushva.ucoz.org/</t>
  </si>
  <si>
    <t>http://школа66нт.рф</t>
  </si>
  <si>
    <t>http://sh69nt.edusite.ru</t>
  </si>
  <si>
    <t>https://licey21.uralschool.ru/</t>
  </si>
  <si>
    <t>https://школа40-битимка.рф/</t>
  </si>
  <si>
    <t>https://madou-9.edusite.ru/</t>
  </si>
  <si>
    <t>http://sch29revda.eduface.ru/</t>
  </si>
  <si>
    <t>http://moserov.ru/</t>
  </si>
  <si>
    <t>https://asb-scool-18.edusite.ru/</t>
  </si>
  <si>
    <t>https://cdt-asbest.ucoz.ru</t>
  </si>
  <si>
    <t>https://Baikalschool.edusite.ru</t>
  </si>
  <si>
    <t>https://berezovskiy-sport.ru</t>
  </si>
  <si>
    <t>https://bgo-ou45.uralschool.ru</t>
  </si>
  <si>
    <t>https://ddtbgo.ucoz.com</t>
  </si>
  <si>
    <t>https://22vp.ru</t>
  </si>
  <si>
    <t>https://13rzd.uralschool.ru</t>
  </si>
  <si>
    <t>https://moidoshkolenok.ru/</t>
  </si>
  <si>
    <t>http://ddu66.profiedu.ru/</t>
  </si>
  <si>
    <t>https://3zar.uralschool.ru/</t>
  </si>
  <si>
    <t>http://kirginschool.uoirbitmo.ru</t>
  </si>
  <si>
    <t>https://58kgo.uralschool.ru/</t>
  </si>
  <si>
    <t>https://dshikras.edusite.ru/</t>
  </si>
  <si>
    <t>https://fakel.uralschool.ru/</t>
  </si>
  <si>
    <t>https://73lsy.uralschool.ru/</t>
  </si>
  <si>
    <t>https://dshi-lesnoy.ekb.muzkult.ru/</t>
  </si>
  <si>
    <t>https://cdk-lsy.uralschool.ru/</t>
  </si>
  <si>
    <t>https://cheremysh.uralschool.ru</t>
  </si>
  <si>
    <t>https://38set.tvoysadik.ru/</t>
  </si>
  <si>
    <t>https://58set.tvoysadik.ru/</t>
  </si>
  <si>
    <t>http://bubchikovo.ru/</t>
  </si>
  <si>
    <t>https://2vs.uralschool.ru/</t>
  </si>
  <si>
    <t>https://nikitino.uralschool.ru</t>
  </si>
  <si>
    <t>https://6vs.uralschool.ru</t>
  </si>
  <si>
    <t>https://9vs.uralschool.ru</t>
  </si>
  <si>
    <t>https://kadet17.uralschool.ru</t>
  </si>
  <si>
    <t>https://detstvo.tvoysadik.ru/</t>
  </si>
  <si>
    <t>https://shkola12.bas96.ru/</t>
  </si>
  <si>
    <t>http://4shcola.ru/</t>
  </si>
  <si>
    <t>https://www.krasnoural.nichost.ru/</t>
  </si>
  <si>
    <t>https://sh6moukru.uralschool.ru/</t>
  </si>
  <si>
    <t>http://us-sosh.org.ru/</t>
  </si>
  <si>
    <t>http://www.alapaevsk-pervaya.edusite.ru/</t>
  </si>
  <si>
    <t>https://www.dettur.ru/</t>
  </si>
  <si>
    <t>https://bgdn-bpt.profiedu.ru/</t>
  </si>
  <si>
    <t>https://ut-rifey.ru/</t>
  </si>
  <si>
    <t>https://selen.elem.ru/ru/</t>
  </si>
  <si>
    <t>№ЛО-66-01-005609 от 28.09.2018</t>
  </si>
  <si>
    <t>№ЛО-66-01-004737 от 19.06.2017</t>
  </si>
  <si>
    <t>Отсутствует. Образовательные услуги по договору с МБОУ СОШ №18 АМО</t>
  </si>
  <si>
    <t>Отсутствует. Образовательные услуги по договору с МАОУ "СОШ №46"</t>
  </si>
  <si>
    <t>Отсутствует. Договор
№ б/н от 10.01.2024</t>
  </si>
  <si>
    <t>Отсутствует. Договор № 02/25 от 01.02.2025</t>
  </si>
  <si>
    <t>Отсутствует. Договор № 01/24 от 07.10.2024</t>
  </si>
  <si>
    <t>Отсутствует. Договор № 53/25 от 01.10.2025</t>
  </si>
  <si>
    <t>Отсутствует. Договор №74 от 26.03. 2018г. с МАОУ "СОШ № 7 с углубленным изучением отдельных предметов«</t>
  </si>
  <si>
    <t>№ Л035-01277-66/00276087 от 31.05.2023</t>
  </si>
  <si>
    <t>№ 1395 от 24.02.2011</t>
  </si>
  <si>
    <t>№ 13377 от 24.02.2011</t>
  </si>
  <si>
    <t>№ 13878 от 28.07.2011</t>
  </si>
  <si>
    <t>№ 15611 от 15.03.2012</t>
  </si>
  <si>
    <t>№ 14322 от 07.11.2011</t>
  </si>
  <si>
    <t>№ 15681 от 01.11.2011</t>
  </si>
  <si>
    <t>№ 14933 от 26.12.2011</t>
  </si>
  <si>
    <t>№ 14931 от 26.12.2011</t>
  </si>
  <si>
    <t>№ 14899 от 19.12.2011</t>
  </si>
  <si>
    <t>№ 14929 от 23.12.2011</t>
  </si>
  <si>
    <t>№ 14928 от 23.12.2011</t>
  </si>
  <si>
    <t>№ 15517 от 24.02.2012</t>
  </si>
  <si>
    <t>№ 14926 от 16.12.2011</t>
  </si>
  <si>
    <t>№ Л035-01277-66/00196583 от 26.12.2011. Бессрочная</t>
  </si>
  <si>
    <t>№ 14935 от 28.12.2011</t>
  </si>
  <si>
    <t xml:space="preserve">№ 16076 от 17.05.2012 </t>
  </si>
  <si>
    <t xml:space="preserve">№ 14941 от 26.12.2011 </t>
  </si>
  <si>
    <t xml:space="preserve">№ 14939 от 28.12.2011 </t>
  </si>
  <si>
    <t>№ 16390 от 02.08.2012</t>
  </si>
  <si>
    <t>№ 16386 от 01.08.2012</t>
  </si>
  <si>
    <t>№ 147 от 30.01.2012</t>
  </si>
  <si>
    <t>№ Л035-01277-66/00195920 от 10.05.2012</t>
  </si>
  <si>
    <t>№ Л035-01277-66/00194088 от 21.02.2018</t>
  </si>
  <si>
    <t>№ 19401 от 15.05.2017</t>
  </si>
  <si>
    <t>№ Л035-01277-66/00196044 от 09.04.2012</t>
  </si>
  <si>
    <t>№ Л035-01277-66/00664724 от 19.07.2023</t>
  </si>
  <si>
    <t>№ Л035-01277-66/00194415 от 01.03.2017. Бессрочная</t>
  </si>
  <si>
    <t>Отсутствует. Договор №5/1с ГАУЗ СО «Березовская ЦГБ» от 19.02.2026</t>
  </si>
  <si>
    <t>Отсутствует. Договор № 2/1с ГАУЗ СО «Березовская ЦГБ» от 19.02.2026</t>
  </si>
  <si>
    <t>Отсутствует. Договор №3/1 с ГАУЗ СО «Березовская ЦГБ» от 13.02.2026</t>
  </si>
  <si>
    <t>№ Л035-01277-66/00196229 от 21.09.2012. Бессрочная</t>
  </si>
  <si>
    <t>Отсутствует. Договор № 12 с ГАУЗ СО "Алапаевская ЦРБ" от 12.01.2026.</t>
  </si>
  <si>
    <t>Отсутствует. Договор № 06 с ГАУЗ СО "Алапаевская ЦРБ" от 12. 01. 2026</t>
  </si>
  <si>
    <t>Отсутствует. Договор № 32 с ГАУЗ СО "Алапаевская ЦРБ" от 12.01.2026</t>
  </si>
  <si>
    <t>Отсутствует. Договор № 10 с ГАУЗ СО "Алапаевская ЦРБ" от 09.01.2026</t>
  </si>
  <si>
    <t>Отсутствует. Договор № 28 с ГАУЗ СО "Алапаевская ЦРБ" от 12.01.2026</t>
  </si>
  <si>
    <t>Отсутствует. Договор № 18 с ГАУЗ СО "Алапаевская ЦРБ" от 12.01.2026</t>
  </si>
  <si>
    <t>Отсутствует. Договор № 23 с ГАУЗ СО "Алапаевская ЦРБ" от 12.01.2026</t>
  </si>
  <si>
    <t>Отсутствует. Договор № 25 с ГАУЗ СО "Алапаевская ЦРБ" от 12.01.2026</t>
  </si>
  <si>
    <t>Отсутствует. Договор №34 с ГАУЗ СО "Алапаевская ЦРБ" от 12.01.2026</t>
  </si>
  <si>
    <t>Отсутствует. Договор № 8 с ГАУЗ СО "Алапаевская ЦРБ" от 12.01.2026</t>
  </si>
  <si>
    <t>Отсутствует. Договор № 4 с ГАУЗ СО "Арамильская городская больница" от 09.01.2025</t>
  </si>
  <si>
    <t>Отсутствует. Договор № 1/2021 с ГАУЗ СО "Арамильская городкая больница" от 11.01.2021</t>
  </si>
  <si>
    <t>Отсутствует. Договор №1 с ГАУЗ СО "Арамильская городская больница" от 01.01.2026г</t>
  </si>
  <si>
    <t>Отсутствует. Договор б/н от 24.01.2022</t>
  </si>
  <si>
    <t>Отсутствует.</t>
  </si>
  <si>
    <t>Отсутствует. Договор с ГБУЗ СО "Артемовская ЦРБ"</t>
  </si>
  <si>
    <t xml:space="preserve">Отсутствует. Договор № 18-АПП/2025 от 18.01.2025 </t>
  </si>
  <si>
    <t>Отсутствует. Договор № АПП/12 от 09.01.2025</t>
  </si>
  <si>
    <t xml:space="preserve">Отсутствует. Договор № АПП/37 от 13.01.2020 </t>
  </si>
  <si>
    <t>Отсутствует. Договор № 6-АПП/2025 от 12.03.2026</t>
  </si>
  <si>
    <t>Отсутствует. Договор с ГБУЗ СО "Байкаловская ЦРБ" №5/ПМО от 11.01.2023</t>
  </si>
  <si>
    <t>Отсутствует. Договор с ГБУЗ СО "Байкаловская ЦРБ" от 13.01.2023 г</t>
  </si>
  <si>
    <t>Отсутствует. Договор № 23 с ГАУЗ СО «Березовская ЦГБ» от 12.01.2026</t>
  </si>
  <si>
    <t>Отсутствует. Договор № 25 с ГАУЗ СО «Березовская ЦГБ» от 12.01.2026</t>
  </si>
  <si>
    <t>Отсутствует. Договор № 26 с ГАУЗ СО «Березовская ЦГБ» от 12.01.2026</t>
  </si>
  <si>
    <t>Отсутствует. Договор № 27 с ГАУЗ СО «Березовская ЦГБ» от 12.01.2026</t>
  </si>
  <si>
    <t>Отсутствует. Договор № 28 с ГАУЗ СО «Березовская ЦГБ» от 12.01.2026</t>
  </si>
  <si>
    <t>Отсутствует. Договор № 29 с ГАУЗ СО «Березовская ЦГБ» от 12.01.2026</t>
  </si>
  <si>
    <t>Отсутствует. Договор № 30 с ГАУЗ СО «Березовская ЦГБ» от 12.01.2026</t>
  </si>
  <si>
    <t>Отсутствует. Договор № 36 с ГАУЗ СО «Березовская ЦГБ» от 09.01.2026</t>
  </si>
  <si>
    <t>Отсутствует. Договор № 37 с ГАУЗ СО «Березовская ЦГБ» от 12.01.2026</t>
  </si>
  <si>
    <t>Отсутствует. Договор № 32 с ГАУЗ СО «Березовская ЦГБ» от 09.01.2026</t>
  </si>
  <si>
    <t>Отсутствует. Договор № 33 с ГАУЗ СО «Березовская ЦГБ» от 12.01.2026</t>
  </si>
  <si>
    <t>Отсутствует. Договор № 34 с ГАУЗ СО «Березовская ЦГБ» от 12.01.2026</t>
  </si>
  <si>
    <t>Отсутствует. Договор № 31 с ГАУЗ СО «Березовская ЦГБ» от 12.01.2026</t>
  </si>
  <si>
    <t>Отсутствует. Договор № 35 от 09.01.2025</t>
  </si>
  <si>
    <t>Отсутствует. Договор № 39 с ГАУЗ СО «Березовская ЦГБ» от 12.01.2029</t>
  </si>
  <si>
    <t>Отсутствует. Договор с ГАУЗ СО Березовская ЦГБ № 1 об организации медицинского обслуживания в образовательном учреждении от 09.03.2023</t>
  </si>
  <si>
    <t xml:space="preserve">Отсутствует. Договор с ГАУЗ СО "Бисертская ГБ" от 25.10.2010 </t>
  </si>
  <si>
    <t>Отсутствует. Договор от 20.05.2025</t>
  </si>
  <si>
    <t>Отсутствует. Договор № 1 от 01.09.2017</t>
  </si>
  <si>
    <t>Отсутствует. Договор № 1 от 20.12.2019</t>
  </si>
  <si>
    <t>Отсутствует. Договор от 15.08.2016</t>
  </si>
  <si>
    <t xml:space="preserve">Отсутствует. Договор б/н от 12.01.2026 </t>
  </si>
  <si>
    <t xml:space="preserve">Отсутствует. </t>
  </si>
  <si>
    <t>Отсутствует. Соглашение о сотрудничестве с ГАУЗ СО "Верхнепышминская ЦГБ им. П.Д. Бородина" от 01.01.2026</t>
  </si>
  <si>
    <t>Отсутствует. Соглашение от 01.01.2024</t>
  </si>
  <si>
    <t>Отсутствует. Приказ об обеспечении медицинским сопровождением оздоровительных площадок лагерей с дневным пребыванием в летний период 2025 года №386 от 06.05.2025</t>
  </si>
  <si>
    <t>Отсутствует. Соглашение о сотрудничестве с ГАУЗ СО "Верхнепышминская ЦГБ имени П.Д. Бородина" от 01.02.2017</t>
  </si>
  <si>
    <t>Отсутствует. Договор № 28-12/2024 от 10.01.2025</t>
  </si>
  <si>
    <t xml:space="preserve">Отсутствует. Договор на медицинское обслуживание с ГБУЗ Свердловской области "ЦГБ город Верхняя Тура от 05.05.2025 </t>
  </si>
  <si>
    <t>Отсутствует. Договор № ДС/12/11/Л/ от 28.05.2024</t>
  </si>
  <si>
    <t>Отсутствует. Договор № 90/09 от 16.10.2014</t>
  </si>
  <si>
    <t xml:space="preserve">Отсутствует. Договор №98/12 от 01.01.2025 </t>
  </si>
  <si>
    <t>Отсутствует.  Договор № 281/06 от 14.04.2025</t>
  </si>
  <si>
    <t>Отсутствует. Договор с ГАУЗ СО «ДГП № 13» № 29/06 от 12.02.2026</t>
  </si>
  <si>
    <t>Отсутствует. Договор с МАУ "ДГП №13" № 98/06 от 17.02.2025</t>
  </si>
  <si>
    <t>Отсутствует. Договор от 26.08.2020 МАУ ДГП 15 Лицензия №ЛО-66-01-005038 от 31.10.2017</t>
  </si>
  <si>
    <t>Отсутствует. Договор на медицинское обслуживание от 20.08.2024</t>
  </si>
  <si>
    <t>Отсутствует. Договор с МАУ "ДГБ №15" от 26.08.2020</t>
  </si>
  <si>
    <t>Отсутствует. Договор об организации медицинского обслуживания от 30.08.2021г</t>
  </si>
  <si>
    <t>Отсутствует. Договор № 04/2025 от 04.02.2025</t>
  </si>
  <si>
    <t>Отсутствует. Договор с МСЧ № 32 от 11.01.2021</t>
  </si>
  <si>
    <t>Отсутствует. Договор 01/2025 от 09.01.2025</t>
  </si>
  <si>
    <t>Отсутствует. Договор № 06/2025 от 10.04.2025</t>
  </si>
  <si>
    <t>Отсутствует. Договор № 06-2024 от 04.04.2024</t>
  </si>
  <si>
    <t>Отсутствует. Договор № 04/2024 от 29.03.2024</t>
  </si>
  <si>
    <t>Отсутствует. Договор о сотрудничестве и совместной деятельности с ГБУЗ СО "Ивдельская ЦРБ"</t>
  </si>
  <si>
    <t>Отсутствует. Договор о сотрудничестве и совместной деятельности с ГБУЗ СО "Ивдельская ЦРБ</t>
  </si>
  <si>
    <t>Отсутствует. Договор № 18 от 09.01.2020 г</t>
  </si>
  <si>
    <t>Отсутствует. Договор №02 от 29.12.2025</t>
  </si>
  <si>
    <t>Отсутствует. Договор №32 от 26.01.2023</t>
  </si>
  <si>
    <t>Отсутствует. Договор на медицинское обслуживание от 09.01.2020 г. № 2</t>
  </si>
  <si>
    <t>Отсутствует. Договор №1 от 06.12.2024</t>
  </si>
  <si>
    <t>Отсутствует. Договор № 43 от 10.02.2026</t>
  </si>
  <si>
    <t>Отсутствует. Договор № 1-12.02/2026 от 12.02.2026</t>
  </si>
  <si>
    <t>Отсутствует. Договор № 24 от 19.01.2026</t>
  </si>
  <si>
    <t>Отсутствует. Договор № 25 от 21.01.2025</t>
  </si>
  <si>
    <t>Отсутствует. Договор № 13 от 13.01.2026</t>
  </si>
  <si>
    <t>Отсутствует. Договор № 10 от 13.01.2026</t>
  </si>
  <si>
    <t>Отсутствует. Договор №26 от 20.01.2026</t>
  </si>
  <si>
    <t>Отсутствует. Договор № 27 от 20.01.2026</t>
  </si>
  <si>
    <t>Отсутствует. Договор № 49 от 13.02.2026</t>
  </si>
  <si>
    <t>Отсутствует. Договор № 48 от 13.02.2026</t>
  </si>
  <si>
    <t>Отсутствует. Договор № 47 от 13.02.2026</t>
  </si>
  <si>
    <t>Отсутствует. Договор № 42 от 06.02.2026</t>
  </si>
  <si>
    <t xml:space="preserve">Отсутствует. Договор № 40 от 06.02.2026 </t>
  </si>
  <si>
    <t xml:space="preserve">Отсутствует. Договор № 45 от 12.02.2026 </t>
  </si>
  <si>
    <t xml:space="preserve">Отсутствует. Договор № 31 от 28.01.2026 </t>
  </si>
  <si>
    <t>Отсутствует. Договор № 52 от 16.02.2026</t>
  </si>
  <si>
    <t>Отсутствует. Договор № 21 от 16.01.2026</t>
  </si>
  <si>
    <t>Отсутствует. Договор №5 от 29.12.2025</t>
  </si>
  <si>
    <t>Отсутствует. Договор № 49 от 07.02.2025</t>
  </si>
  <si>
    <t xml:space="preserve">Отсутствует. Договор № 51 от 16.02.2026 </t>
  </si>
  <si>
    <t>Отсутствует. Договор № 36 от 02.02.2026</t>
  </si>
  <si>
    <t>Отсутствует. Договор №19 от 15.01.2026</t>
  </si>
  <si>
    <t>Отсутствует. Договор № 34 от 29.01.2026</t>
  </si>
  <si>
    <t>Отсутствует. Договор №1 от 10.02.2026</t>
  </si>
  <si>
    <t>Отсутствует. Договор №1 от 03.02.2025</t>
  </si>
  <si>
    <t>Отсутствует. Договор № 1 от 20.02.2026</t>
  </si>
  <si>
    <t>Отсутствует. Договор №1 от 05.03.2025</t>
  </si>
  <si>
    <t>Отсутствует. Договор № 1 от 18.02.2026</t>
  </si>
  <si>
    <t>Отсутствует. Договор № 1 от 24.02.2026</t>
  </si>
  <si>
    <t>Отсутствует. Договор №1 от 25.02.2026</t>
  </si>
  <si>
    <t>Отсутствует. Договор №5 от 26.02.2026</t>
  </si>
  <si>
    <t>Отсутствует. Договор №2 от 16.02.2026</t>
  </si>
  <si>
    <t>Отсутствует. Договор №10 от 20.02.2026</t>
  </si>
  <si>
    <t>Отсутствует. Договор №1 от 10.02.20265</t>
  </si>
  <si>
    <t>Отсутствует. Договор № 89-ОМО с ГАУЗ СО "ДГБ г. Каменск-Уральский" от 01.01.2015</t>
  </si>
  <si>
    <t>Отсутствует. Договор № 72-ОМО с ГАУЗ СО "ДГБ г. Каменск-Уральский" от 01.01.2015</t>
  </si>
  <si>
    <t>Отсутствует. Договор на медицинское обслуживание с ГАУЗ СО "Камышловская ЦРБ" от 24.03.2025</t>
  </si>
  <si>
    <t>Отсутствует. Договор на медицинское обслуживание с ГАУЗ СО «Камышловская ЦРБ» от 12.07.2024</t>
  </si>
  <si>
    <t>Отсутствует. Договор на медицинское обслуживание с ГАУЗ СО «Камышловская ЦРБ» от 04.04.2024</t>
  </si>
  <si>
    <t>Отсутствует. Договор б/н с ГАУЗ СО "КЦГБ" от 31.05.2024</t>
  </si>
  <si>
    <t xml:space="preserve">Отсутствует. Договор б/н с ГБУЗ СО "КЦГБ" от 31.05.2024 </t>
  </si>
  <si>
    <t>Отсутствует. Договор б/н с ГАУЗ СО "Качканарская ЦРБ" от 11.04.2025</t>
  </si>
  <si>
    <t xml:space="preserve">Отсутствует. Договор № 21-Ж/25 с ГАУЗ СО "Качканарская ЦРБ" от 05.03.2025 </t>
  </si>
  <si>
    <t>Отсутствует. Договор № 8-Ж/20 от 09.01.2020</t>
  </si>
  <si>
    <t>Отсутствует. Договор № 9-Ж/22 от 09.02.2022</t>
  </si>
  <si>
    <t>Отсутствует. Договор № 5Ж/23 от 05.04.2023</t>
  </si>
  <si>
    <t>Отсутствует. Договор № 5 от 09.01.2020</t>
  </si>
  <si>
    <t>Отсутствует. Договор № 58б от 11.05.2012</t>
  </si>
  <si>
    <t>Отсутствует. Договор № 129/2024-Ш от 21.08.2024</t>
  </si>
  <si>
    <t>Отсутствует. Договор
от 05.08.2024 № 118/2024-Ш</t>
  </si>
  <si>
    <t>Отсутствует. Соглашение № 24 от 26.03.2018</t>
  </si>
  <si>
    <t>Отсутствует. Соглашение № 26 от 26.03.2018</t>
  </si>
  <si>
    <t>Отсутствует. Соглашение № б/н от 28.10.2024</t>
  </si>
  <si>
    <t>Отсутствует. Соглашение № б/н от 20.05.2024</t>
  </si>
  <si>
    <t>Отсутствует. Договор № 5 от 11.03.2020</t>
  </si>
  <si>
    <t>Отсутствует. Соглашение № 30 от 26.03.2018</t>
  </si>
  <si>
    <t>Отсутствует. Соглашение № 31 от 26.03.2018</t>
  </si>
  <si>
    <t>Отсутствует. Соглашение № 34 от 26.03.2018</t>
  </si>
  <si>
    <t>Отсутствует. Соглашение № 35 от 26.03.2018</t>
  </si>
  <si>
    <t>Отсутствует. Соглашение № б/н от 27.10.2025</t>
  </si>
  <si>
    <t>Отсутствует. Договор № 1004/4/2025 от 10.04.2025</t>
  </si>
  <si>
    <t>Отсутствует. Договор с ГАУЗ СО "Красноуральская ЦРБ" №29 от 11.03.2025</t>
  </si>
  <si>
    <t>Отсутствует. Договор № 230 от 23.01.2020</t>
  </si>
  <si>
    <t>Отсутствует. Договор № 149 от 16.05.2018</t>
  </si>
  <si>
    <t>Отсутствует. Договор № 69 от 20.01.2020</t>
  </si>
  <si>
    <t>Отсутствует. Договор № 1 от 01.02.2025</t>
  </si>
  <si>
    <t>Отсутствует. Договор № 118 от 27.04.2023</t>
  </si>
  <si>
    <t>Отсутствует. Договор № 40 от 23.01.2023</t>
  </si>
  <si>
    <t>Отсутствует. Договор № 30 от 16.01.2018</t>
  </si>
  <si>
    <t>Отсутствует. Договор № 79 от 15.01.2024</t>
  </si>
  <si>
    <t>Отсутствует. Договор № 58 от 14.02.2017</t>
  </si>
  <si>
    <t>Отсутствует. Договор №78 от 14.02.2018</t>
  </si>
  <si>
    <t>Отсутствует. Договор № 154 от 25.03.2020</t>
  </si>
  <si>
    <t>Отсутствует. Договор № 128 от 01.03.2024</t>
  </si>
  <si>
    <t>Отсутствует. Договор № 154 
от 02.04.2024</t>
  </si>
  <si>
    <t xml:space="preserve">Отсутствует. Договор № 02/03/26 от 02.03.2026
</t>
  </si>
  <si>
    <t>Отсутствует. Договор №130 от 09.01.2023</t>
  </si>
  <si>
    <t>Отсутствует. Договор № 228 от 29.05.2017</t>
  </si>
  <si>
    <t xml:space="preserve">Отсутствует. Договор № 184 от 02.03.2026
</t>
  </si>
  <si>
    <t>Отсутствует. Договор № 250
от 15.08.2014</t>
  </si>
  <si>
    <t>Отсутствует. Договор № 84 от 14.02.2022</t>
  </si>
  <si>
    <t>Отсутствует. Договор № 96
 от 29.01.2024</t>
  </si>
  <si>
    <t>Отсутствует. Договор № 266
от 18.08.2014</t>
  </si>
  <si>
    <t>Отсутствует. Соглашение о взаимодействии с ГАУЗ СО «ЦРБ г. Кушва» от 09.01.2025</t>
  </si>
  <si>
    <t>Отсутствует. Договор о взаимодействии с ГАУЗ СО "ЦГБ г. Кушва" от 25.07.2022</t>
  </si>
  <si>
    <t>Отсутствует. Соглашение о взаимодействии с ГАУЗ СО «ЦРБ г. Кушва» от 01.08.2024</t>
  </si>
  <si>
    <t>Отсутствует. Договор о взаимодействии с ГБУЗ СО "ЦРБ г. Кушва" от 09.01.2025</t>
  </si>
  <si>
    <t>Отсутствует. Договор № 91 от 01.09.2025</t>
  </si>
  <si>
    <t>Отсутствует. Договор № 91 от 01.05.2024</t>
  </si>
  <si>
    <t>Отсутствует. Договор № 91 от 10.01.2024</t>
  </si>
  <si>
    <t>Отсутствует. Договор № 91 от 17.04.2025</t>
  </si>
  <si>
    <t>Отсутствует. Договор № 91 от 09.01.2025</t>
  </si>
  <si>
    <t>Отсутствует. Договор № б/н от 27.03.2025</t>
  </si>
  <si>
    <t>Отсутствует. Договор об оказании медицинского обслуживания обучающихся с ГБУЗ "Махневская районная больница" № 1 от 01.06.2018</t>
  </si>
  <si>
    <t>Отсутствует. Договор об оказании медицинского обслуживания обучающихся с ГБУЗ "Махневская районная больница" от 09.01.2020</t>
  </si>
  <si>
    <t>Отсутствует. Обслуживание осуществляется фельдшером ФАП п.Санкино</t>
  </si>
  <si>
    <t>Отсутствует. Договор с ГБУЗ СО "Нижнетуринская ЦРБ" от 15.01.2025</t>
  </si>
  <si>
    <t>Отсутствует. Договор № 7а от 01.10.2019</t>
  </si>
  <si>
    <t>Отсутствует. Договор № 3/1 от 01.01.2012</t>
  </si>
  <si>
    <t>Отсутствует. Договор № 4 от 01.09.2019</t>
  </si>
  <si>
    <t>Отсутствует. Договор № 1а от 01.10.2019</t>
  </si>
  <si>
    <t>Отсутствует. Договор № 7/20.22 от 23.08.2022</t>
  </si>
  <si>
    <t>Отсутствует. Договор № 8/2022 от 23.08.2022</t>
  </si>
  <si>
    <t>Отсутствует. Договор б/н от 09.01.2025</t>
  </si>
  <si>
    <t>Отсутствует. Соглашение от 20.08.2025</t>
  </si>
  <si>
    <t>Отсутствует. Договор №10/1022 от 23.08.2022</t>
  </si>
  <si>
    <t>Отсутствует. Соглашение № 49/20 от 09.01.2020</t>
  </si>
  <si>
    <t>Отсутствует. Договор № 12 от 01.10.2019</t>
  </si>
  <si>
    <t>Отсутствует. Договор № 13 от 09.01.2019</t>
  </si>
  <si>
    <t>Отсутствует. Договор № 21 от 01.04.2020</t>
  </si>
  <si>
    <t>Отсутствует. Договор № 20/2022 от 23.08.2022</t>
  </si>
  <si>
    <t>Отсутствует. Договор № 23-МО от 11.01.2016</t>
  </si>
  <si>
    <t>Отсутствует. Договор № 24-МО от 07.02.2020</t>
  </si>
  <si>
    <t>Отсутствует. Договор № 25 от 01.10.2019</t>
  </si>
  <si>
    <t>Отсутствует. Договор №30/2022 от 23.02.2022</t>
  </si>
  <si>
    <t>Отсутствует. Договор № 33/2022 от 23.08.2022</t>
  </si>
  <si>
    <t>Отсутствует. Договор № 34-М от 09.01.2023</t>
  </si>
  <si>
    <t>Отсутствует. Договор № 35 от 28.02.2014</t>
  </si>
  <si>
    <t>Отсутствует. Договор № 36 от 09.01.2019</t>
  </si>
  <si>
    <t>Отсутствует. Договор № 38/2022 от 23.08.2022</t>
  </si>
  <si>
    <t>Отсутствует. Договор № 39 от 10.01.2012</t>
  </si>
  <si>
    <t>Отсутствует. Договор № 40/2022 от 10.01.2022</t>
  </si>
  <si>
    <t>Отсутствует. Договор № 41 от 01.01.2019</t>
  </si>
  <si>
    <t>Отсутствует. Договор № 43 от 01.01.2016</t>
  </si>
  <si>
    <t>Отсутствует. Договор № 44/2022 от 23.08.2022</t>
  </si>
  <si>
    <t>Отсутствует. Договор № 45 от 09.01.2018</t>
  </si>
  <si>
    <t>Отсутствует. Договор № 15а от 01.10.2019</t>
  </si>
  <si>
    <t>Отсутствует. Договор № 49-МО от 30.06.2016</t>
  </si>
  <si>
    <t>Отсутствует. Договор № 16а от 01.10.2019</t>
  </si>
  <si>
    <t>Отсутствует. Договор № 55-2022 от 23.08.2022</t>
  </si>
  <si>
    <t>Отсутствует. Договор № 58 от 01.10.2019</t>
  </si>
  <si>
    <t>Отсутствует. Договор № 61/2022 от 23.08.2022</t>
  </si>
  <si>
    <t>Отсутствует. Договор № 6а от 01.10.2019</t>
  </si>
  <si>
    <t>Отсутствует. Договор б/н от 02.08.2022</t>
  </si>
  <si>
    <t>Отсутствует. Договор от 12.05.2022</t>
  </si>
  <si>
    <t>Отсутствует. Договор от 23.05.2022</t>
  </si>
  <si>
    <t>Отсутствует. Договор б/н от 12.05.2022</t>
  </si>
  <si>
    <t>Отсутствует. Договор № 77
от 01.09.2019</t>
  </si>
  <si>
    <t>Отсутствует. Договор № 41 от 13.01.2025</t>
  </si>
  <si>
    <t>Отсутствует. Договор № 65 от 20.08.2018</t>
  </si>
  <si>
    <t>Отсутствует. Договор № 1/12 от 01.01.2012</t>
  </si>
  <si>
    <t>Отсутствует. Договор № 69 от 20.11.2018</t>
  </si>
  <si>
    <t>Отсутствует. Договор № 70 от 02.09.2019</t>
  </si>
  <si>
    <t>Отсутствует. Договор № 17а от 01.10.2019</t>
  </si>
  <si>
    <t>Отсутствует. Договор № 75/42/2022 от 23.08.2022</t>
  </si>
  <si>
    <t>Отсутствует. Договор № 77 от 01.09.2019</t>
  </si>
  <si>
    <t>Отсутствует. Договор № 80 от 20.11.2020</t>
  </si>
  <si>
    <t>Отсутствует. Договор № 81 от 20.11.2018</t>
  </si>
  <si>
    <t>Отсутствует. Договор № 85 от 01.10.2019</t>
  </si>
  <si>
    <t>Отсутствует. Договор № 86 от 14.11.2016</t>
  </si>
  <si>
    <t>Отсутствует. Договор № 87 от 09.01.2012</t>
  </si>
  <si>
    <t>Отсутствует. Договор № 90/2022 от 23.08.2022</t>
  </si>
  <si>
    <t>Отсутствует. Договор № 95 от 28.02.2014</t>
  </si>
  <si>
    <t>Отсутствует. Договор № 100/2022 от 23.08.2022</t>
  </si>
  <si>
    <t>Отсутствует. Договор № 34 от 21.01.2013</t>
  </si>
  <si>
    <t>Отсутствует. Договор № 9а от 01.10.2019</t>
  </si>
  <si>
    <t>Отсутствует. Договор № 51 от 09.01.2018</t>
  </si>
  <si>
    <t>Отсутствует. Договор № ПГ-МО от 01.09.2017</t>
  </si>
  <si>
    <t>Отсутствует. Договор № 19 от 20.02.2020</t>
  </si>
  <si>
    <t>Отсутствует. Договор № 1/3 от 20.02.2020</t>
  </si>
  <si>
    <t>Отсутствует. Договор № 1/4 от 20.02.2020</t>
  </si>
  <si>
    <t>Отсутствует. Договор № 1/5 от 20.02.2020</t>
  </si>
  <si>
    <t>Отсутствует. Договор № 1/6 от 20.02.2020</t>
  </si>
  <si>
    <t>Отсутствует. Договор №1/1 от 20.02.2020</t>
  </si>
  <si>
    <t>Отсутствует. Договор № 1/8 от 20.02.2020</t>
  </si>
  <si>
    <t>Отсутствует. Договор б.н. от 01.06.2022</t>
  </si>
  <si>
    <t>Отсутствует. Договор б/н 
от 01.06.2022</t>
  </si>
  <si>
    <t>Отсутствует. Договор № б/н от 12.05.2022</t>
  </si>
  <si>
    <t>Отсутствует. Соглашение б/н с ФГБУЗ "Нижнесалдинская ЦГБ" от 12.01.2026</t>
  </si>
  <si>
    <t>Отсутствует. Соглашение б/н ФГБУЗ "Нижнесалдинская ЦГБ" от 09.01.2025</t>
  </si>
  <si>
    <t>Отсутствует. Соглашение №290/мч-23 от 23.03.2023</t>
  </si>
  <si>
    <t>Отсутствует. Соглашение №268/мч-23 от 27.03.2023</t>
  </si>
  <si>
    <t>Отсутствует. Соглашение №191/мч-23 от 19.02.2023</t>
  </si>
  <si>
    <t>Отсутствует. Соглашение №235/мч-23 от 03.03.2023</t>
  </si>
  <si>
    <t>Отсутствует. Соглашение № ЛО-66-01-006356 от 12.02.2020</t>
  </si>
  <si>
    <t>Отсутствует. Безвозмездный договор об оказании медицинских услуг № 19 от 09.01.2018</t>
  </si>
  <si>
    <t>Отсутствует. Договор №2 на оказание безвозмездных медицинских услуг от 09.01.2018</t>
  </si>
  <si>
    <t>Отсутствует. Договор № 5 на оказание безвозмездных медицинских услуг с ГБУЗ Свердловской области "Полевская центральная городская больница" от 09.01.2018</t>
  </si>
  <si>
    <t>Отсутствует. Договор № 46/у-25 от 09.01.2025</t>
  </si>
  <si>
    <t>Отсутствует. Договор № 54/у от 09.01.2025</t>
  </si>
  <si>
    <t>Отсутствует. Договор об организации медицинского обслуживания от 12.01.2015.</t>
  </si>
  <si>
    <t>Отсутствует. Договор № 55/у от 09.01.2025</t>
  </si>
  <si>
    <t>Отсутствует. Договор № 262 от 28.07.2016</t>
  </si>
  <si>
    <t>Отсутствует. Договор № 38/О-26 от 09.01.2026</t>
  </si>
  <si>
    <t>Отсутствует. Договор № 29/у-26 от 09.01.2026</t>
  </si>
  <si>
    <t>Отсутствует. Договор от 10.10.2022</t>
  </si>
  <si>
    <t>Отсутствует. Договор от 20.01.2026</t>
  </si>
  <si>
    <t>Отсутствует. Договор от 01.09.2025</t>
  </si>
  <si>
    <t>Отсутствует. Договор от 26.01.2026</t>
  </si>
  <si>
    <t>Отсутствует. Договор
 от 01.10.2024</t>
  </si>
  <si>
    <t>Отсутствует. Соглашение с ГАУЗ СО "Режевская ЦРБ"о совместной организации медицинского обслуживания обучающихся от 09.01.2024</t>
  </si>
  <si>
    <t>Отсутствует. Договор № 01 от 09.01.2024</t>
  </si>
  <si>
    <t>Отсутствует. Договор № б/н от 28.11.2023</t>
  </si>
  <si>
    <t>Отсутствует. Договор от 28.11.2023</t>
  </si>
  <si>
    <t>01.06.2026-19.06.2026, 05.10.2026-11.10.2026</t>
  </si>
  <si>
    <t>Пестова Елена Владимировна</t>
  </si>
  <si>
    <t>Канагина Дина Сергеевна</t>
  </si>
  <si>
    <t>Серебрякова Марина Юрьевна</t>
  </si>
  <si>
    <t>Отсутствует. Договор с ГАУЗ СО ДГКБ № 11 в стадии заключения</t>
  </si>
  <si>
    <t>790,8; 671,0</t>
  </si>
  <si>
    <t>№66.01.37.000.М.005039.10.25 от 20.10.2025</t>
  </si>
  <si>
    <t>№66.01.37.000.М.000419.03.26 от 26.03.2026</t>
  </si>
  <si>
    <t>671,0; 790,8</t>
  </si>
  <si>
    <t>Спирина Анна Игоревна</t>
  </si>
  <si>
    <t>23.03.2026-29.03.2026, 
26.10.2026-01.11.2026</t>
  </si>
  <si>
    <t>Иванова Мария Дмитриевна</t>
  </si>
  <si>
    <t>22.06.2026-12.07.2026, 26.10.2026-01.11.2026</t>
  </si>
  <si>
    <t xml:space="preserve">Пыжьянова Александра Андреевна </t>
  </si>
  <si>
    <t>№66.01.37.000.М.000431.03.26 от 27.03.2026</t>
  </si>
  <si>
    <t>Шакирова Светлана Салихзяновна</t>
  </si>
  <si>
    <t>Бажукова Наталья Анатольевна</t>
  </si>
  <si>
    <t>Шакурова Ольга Григорьевна</t>
  </si>
  <si>
    <t>Киселева Яна Алексеевна</t>
  </si>
  <si>
    <t>Овчеренко Алена Олеговна</t>
  </si>
  <si>
    <t>28.05.2026-20.06.2026</t>
  </si>
  <si>
    <t>http://20tugulym.uralschool.ru/</t>
  </si>
  <si>
    <t>https://yadryishnikovskaya.uralschool.ru/?section_id=495</t>
  </si>
  <si>
    <t>https://z-uspenka.uralschool.ru/</t>
  </si>
  <si>
    <t>https://clck.su/qNrdr</t>
  </si>
  <si>
    <t>https://ertar.uralschool.ru/?section_id=5</t>
  </si>
  <si>
    <t>https://dvinka28.uralschool.ru/</t>
  </si>
  <si>
    <t>https://vsh29.edusite.ru/camp_maininfo.html</t>
  </si>
  <si>
    <t>https://30.34367.3535.ru/8127/</t>
  </si>
  <si>
    <t>https://clck.su/knugK</t>
  </si>
  <si>
    <t>Программа утверждена приказом №14/1 от 16.04.2025. Ссылка на программу: https://30.34367.3535.ru/8127/</t>
  </si>
  <si>
    <t xml:space="preserve">
Программа утверждена приказом № 48 от 22.05.2025. Ссылка на программу: https://sc26tugul.midural.ru/documents/active/31785/</t>
  </si>
  <si>
    <t xml:space="preserve">
Программа утверждена Приказом № 28 от 10.04.2025. Ссылка на программу: https://clck.ru/3SyjdN</t>
  </si>
  <si>
    <t>623300, Свердловская обл., г. Красноуфимск, ул. Р. Горбуновой, д. 13; тел.: 8(34394) 2-21-09, 2-05-07; email: 523105@mail.ru, 523555@mail.ru</t>
  </si>
  <si>
    <t>https://sh20-alahaevsk.uralschool.ru/</t>
  </si>
  <si>
    <t>Ширшева Татьяна Викторовна</t>
  </si>
  <si>
    <t>Максимова Виктория Андреевна</t>
  </si>
  <si>
    <t>Отсутствует. Договор от 21.04.2025 г. с ГБУЗ СО "Алапаевская городская больница"</t>
  </si>
  <si>
    <t xml:space="preserve">Отсутствует. Договор № 1 от 06.04.2026 с ГАУЗ СО "Алапаевская городская больница" </t>
  </si>
  <si>
    <t>Отсутствует. Договор ГАУЗ СО "АГБ" № 1 от 10.01.2025</t>
  </si>
  <si>
    <t>Отсутствует. Договор от 01.02.2022 г. с ГБУЗ СО "Алапаевская городская больница"</t>
  </si>
  <si>
    <t>№ Л035-01277-66/00195617 от 22.05.2013</t>
  </si>
  <si>
    <t>№ Л035-01277-66/00195053 от 20.07.2016г. Бессрочно.</t>
  </si>
  <si>
    <t xml:space="preserve">№ Л035-01277-66/00194307 от 17.01.2017
</t>
  </si>
  <si>
    <t xml:space="preserve">№Л035-01277-66/00195534 от 22.05.2013 
</t>
  </si>
  <si>
    <t>01.06.2026-15.06.2026, 16.06.2026-29.06.2026, 30.06.2026-14.07.2026</t>
  </si>
  <si>
    <t>Отсутствует. Договор б/н от 09.01.2025 с ГБУЗ СО "Туринская ЦРБ им.О.Д.Зубова"</t>
  </si>
  <si>
    <t>Отсутствует. Договор б/н от 09.01.2025  с ГБУЗ СО "Туринская ЦРБ им.О.Д.Зубова"</t>
  </si>
  <si>
    <t>Отсутствует. Договор б/н от 09.01.2025 с ГБУЗ "Туринская ЦРБ им. О.Д. Зубова"</t>
  </si>
  <si>
    <t>Отсутствует. Договор б/н от 05.11.2025</t>
  </si>
  <si>
    <t>Отсутствует. ДДоговор б/н от 11.01.2021. с ГБУЗ СО "Туринская ЦРБ им.О.Д.Зубова"</t>
  </si>
  <si>
    <t>Отсутствует. Договор б/н от 10.01.2023 с ГБУЗ СО "Туринская ЦРБ им.О.Д.Зубова"</t>
  </si>
  <si>
    <t>Отсутствует. Договор б/н от 30.04.2021  с ГБУЗ СО "Туринская ЦРБ им.О.Д.Зубова"</t>
  </si>
  <si>
    <t>https://u.to/m0d6Ig</t>
  </si>
  <si>
    <t>Сухой Лог МО- 14</t>
  </si>
  <si>
    <t>№66.01.37.000.М.000494.04.26 от 07.04.2026</t>
  </si>
  <si>
    <t>№66.01.37.000.М.000406.03.26 от 25.03.2026</t>
  </si>
  <si>
    <t>№66.01.37.000.М.000310.03.26 от 10.03.2026</t>
  </si>
  <si>
    <t>№66.01.37.000.М.000417.03.26 от 26.03.2026</t>
  </si>
  <si>
    <t>№66.01.37.000.М.003708.05.25 от 15.05.2025</t>
  </si>
  <si>
    <t>№66.01.37.000.М.005061.10.25 
от 22.10.2025</t>
  </si>
  <si>
    <t>№66.01.36.000.М.003758.05.25 от 19.05.2025</t>
  </si>
  <si>
    <t>№66.01.37.000.М.003759.05.25 от 19.05.2025</t>
  </si>
  <si>
    <t>№66.01.37.000.М.003401.04.25 от 22.04.2025</t>
  </si>
  <si>
    <t>№66.01.37.000.М.003402.04.25 от 22.04.2025</t>
  </si>
  <si>
    <t>№66.01.37.000.М.003093.03.25 от 25.03.2025</t>
  </si>
  <si>
    <t>№66.01.37.000.М.00276.01.25 от 29.01.2025</t>
  </si>
  <si>
    <t>№66.01.37.000.М.000381.03.26 от 20.03.2026</t>
  </si>
  <si>
    <t>№66.01.37.000.М.001295.05.24 от 22.05.2024</t>
  </si>
  <si>
    <t>№66.01.37.000.М.003860.05.25 от 21.05.2025</t>
  </si>
  <si>
    <t>23.10.2026-30.10.2026</t>
  </si>
  <si>
    <t>27.05.2026-22.06.2026, 26.10.2026-01.11.2026</t>
  </si>
  <si>
    <t>Программа воспитания утверждена МКОУ СОШ № 8 пгт. Атиг Приказ № 53/1 от 02.03.2026г Ссылка на программу: https://8atig.uralschool.ru/?section_id=195</t>
  </si>
  <si>
    <r>
      <t xml:space="preserve">Муниципальное автономное учреждение дополнительного образования «Спортивная школа по автомотоспорту», 
</t>
    </r>
    <r>
      <rPr>
        <b/>
        <sz val="9"/>
        <color theme="1"/>
        <rFont val="Times New Roman"/>
        <family val="1"/>
        <charset val="204"/>
      </rPr>
      <t>МАУ ДО «СШ по АМС»</t>
    </r>
  </si>
  <si>
    <t>Программа утверждена приказом МАОУ "СОШ № 3" № 171 от 04.03.2026г. 
Ссылка на программу: https://clck.ru/3Sfax7</t>
  </si>
  <si>
    <t>Программа утверждена Приказом № 90-1 от 17.03.2025 
Ссылка: https://goo.su/jlRz7AU</t>
  </si>
  <si>
    <t>Отсутствует. Договор № 06/2025 от 20.01.2025</t>
  </si>
  <si>
    <t xml:space="preserve">Программа  утверждена приказом № 42/1д от 24.03.2025. 
Ссылка на программу: https://clck.ru/3Su3cC  </t>
  </si>
  <si>
    <t xml:space="preserve"> Программа утверждена приказом № 136-од от 28.02.2025. 
Ссылка на программу: https://clck.ru/3Ssuet</t>
  </si>
  <si>
    <t xml:space="preserve">Программа утверждена приказом № 17/1-д от 06.02.2026. 
Ссылка на программу: https://clck.ru/3StbDk
</t>
  </si>
  <si>
    <t>Программа утверждена приказом № 65/3-ОД от 12.05.2025. 
Ссылка на программу: https://clck.ru/3StzmP</t>
  </si>
  <si>
    <t>https://оошакинфиево.рф/</t>
  </si>
  <si>
    <t xml:space="preserve">Программа утверждена Приказом № 17/1-д от 06.02.2026. 
Ссылка на программу: https://clck.ru/3SsgvA
</t>
  </si>
  <si>
    <t>Программа утверждена приказом № 65/3-ОД от 12.05.2025. 
Ссылка на программу: https://clck.ru/3Stzq4</t>
  </si>
  <si>
    <t>Программа воспитания утверждена МАУ муниципального округа Нижняя Салда 
Ссылка на программу: https://оошакинфиево.рф/item/1533204</t>
  </si>
  <si>
    <t>Программа утверждена приказом № 42/1 от 24.03.2025. 
Ссылка на программу: https://clck.ru/3Su3hi</t>
  </si>
  <si>
    <t>http://шк32.рф/</t>
  </si>
  <si>
    <t>http://www.progress-schol29.ru/</t>
  </si>
  <si>
    <t>https://n-utka26.uralschool.ru/contacts</t>
  </si>
  <si>
    <t>http://www.school-garden17pv.ru/</t>
  </si>
  <si>
    <t>https://школа15-динас.рф/</t>
  </si>
  <si>
    <t>https://маоу-ншдс-14.рф/</t>
  </si>
  <si>
    <t>https://12prv.uralschool.ru/</t>
  </si>
  <si>
    <t>http://www.mou11.edusite.ru/</t>
  </si>
  <si>
    <t>https://school5prv.uralschool.ru/</t>
  </si>
  <si>
    <t xml:space="preserve">Отсутствует. Соглашение о взаимодействие с ГАУЗ СО "ДГБ г. Первоуральск" от 09.01.2024. </t>
  </si>
  <si>
    <t>Ссылка на документ: https://1prv.uralschool.ru/?section_id=76</t>
  </si>
  <si>
    <t>Ссылка на документы: https://school6.uralschool.ru/?section_id=26</t>
  </si>
  <si>
    <t>Программа утверждена Протоколом от 19.05.2025 № 9
Ссылка на программу: https://10prv.uralschool.ru/?section_id=61</t>
  </si>
  <si>
    <t>Ссылка на документы: https://school-16.ru/shkolnyj-lager/ob-organizatsii-otdykha-detej-i-ikh-ozdorovlenii</t>
  </si>
  <si>
    <t>Ссылка на документы: https://17pv.uralschool.ru/?section_id=85</t>
  </si>
  <si>
    <t>Ссылка на документы: https://28prv.uralschool.ru/?section_id=88</t>
  </si>
  <si>
    <t>Ссылка на документы: https://shkola36pvr.uralschool.ru/site/pub?id=40</t>
  </si>
  <si>
    <t>Ссылка на документы: https://dou-5prv.tvoysadik.ru/sveden/document</t>
  </si>
  <si>
    <t>Ссылка на документы: https://madou-9.edusite.ru/magicpage.html?page=777989</t>
  </si>
  <si>
    <t>Ссылка на документы: https://cdo-pervo.profiedu.ru/?section_id=129</t>
  </si>
  <si>
    <t>Ссылка на документы: https://црдмпервоуральск.рф/sveden/common</t>
  </si>
  <si>
    <t>Ссылка на документы: https://ds7pervouralsk.nubex.ru/24213/</t>
  </si>
  <si>
    <t>Ссылка на документы: https://mdou12-pervouralsk.caduk.ru/camp_maininfo.html</t>
  </si>
  <si>
    <t>Ссылка на документы: https://madou37.edusite.ru/camp_maininfo.html</t>
  </si>
  <si>
    <t xml:space="preserve">Утверждена Приказом № 23-АХО от 18.03.2026г 
Ссылка на документ: https://69pol.tvoysadik.ru/upload/ts69pol_new/files/43/8d/438d065c839106b48539ac15dee622d7.pdf </t>
  </si>
  <si>
    <t>Отсутствует. Договор № 9 от 13.01.2026</t>
  </si>
  <si>
    <t>Программа воспитания организации отдыха детей и их оздоровления  "Юбилейный" - филиал АО "Санаторий-профилакторий Лукоморье" ДОЛ "Солнышко" на 2025 - 2027 годы
Ссылка: https://disk.yandex.ru/d/RrLFMtof6QNHcg</t>
  </si>
  <si>
    <t>Программа воспитания утверждена МАУ СОЦ "Солнечный" Приказ №178/1 от 25.09.2025 
Ссылка: http://sunny-krur.ru/</t>
  </si>
  <si>
    <t>Программа воспитания утверждена МБОУ "СОШ № 3", приказ № 50 от 24.02.2025 г. 
Ссылка: https://school3.aramilgo.ru/letniy-lager-raduga</t>
  </si>
  <si>
    <t>Программа воспитания утверждена МАОУ "Средняя общеобразовательная школа № 4", приказ № 114 от 05.05.2025 г. 
Ссылка: https://www.ou4.ru/health-campaign</t>
  </si>
  <si>
    <t>Программа утверждена директором МАОУ "Артинский лицей" Протокол №1 от 30.08.2023 
Ссылка: http://www.liceyarti.ru/wp-content/uploads/ООП-ООО_подписано.pdf</t>
  </si>
  <si>
    <t>Программа утверждена директором МАОУ "Азигуловская школа и. Героя Советского Союза Н.Х.Хазипова Приказ № 61- ОД, от 28.04.2025г. 
Ссылка: https://azigul.uralschool.ru/?section_id=9</t>
  </si>
  <si>
    <t>Программа утверждена приказом директора МБОУ "Куркинская ООШ" Приказ №152-од от 30.08.2025 
Ссылка: https://kurki.uralschool.ru/?section_id=14</t>
  </si>
  <si>
    <t>Программа утверждена приказом директора МБОУ "Поташкинская СОШ" 
Ссылка: https://potashkinskaya.uralschool.ru/?section_id=82</t>
  </si>
  <si>
    <t>Программа утверждена приказом директора МАОУ "Староартинская СОШ" 
Ссылка: https://староартинская-школа.арти-обр.рф/vospitatelnaya-rabota/</t>
  </si>
  <si>
    <t xml:space="preserve">ПРОГРАММА утверждена Приказом директора МАОУ "ЦДО" 
Ссылка: https://цдо.арти-обр.рф/sveden/education/
</t>
  </si>
  <si>
    <t xml:space="preserve">Программа утверждена приказом №17-ОД от 25.03.2025 г. 
Ссылка: https://disk.yandex.ru/i/sGkb6lXxo14mZg </t>
  </si>
  <si>
    <t>Рабочие программы воспитания 
Ссылка: https://sc4asb.uralschool.ru/org-info/education-program?id=187</t>
  </si>
  <si>
    <t>Ссылка: https://sch11.edusite.ru/sveden/education</t>
  </si>
  <si>
    <t>Ссылка: https://12asb.uralschool.ru/sveden/document</t>
  </si>
  <si>
    <t>Ссылка: https://школа13.асбест-обр.рф/sveden/document/</t>
  </si>
  <si>
    <t>Программа воспитания утверждена МБОУ СОШ №1 им. Н.К. Крупской Приказом от 20.02.2025 №87.
Ссылка: https://vik15603335.narod.ru/</t>
  </si>
  <si>
    <t>Программа утверждена Приказом № 86/1 от 17.03.2025. 
Ссылка: https://www.school3ntagil.ru/17126/</t>
  </si>
  <si>
    <t>Программа утверждена Приказом №82 от 02.06.2025. 
Ссылка: https://shkola5nt.ru/page/439</t>
  </si>
  <si>
    <t>Программа утверждена приказом №168-ОД от 13.05.2025. 
Ссылка на программу: https://clck.ru/3Sjs7X</t>
  </si>
  <si>
    <t>Программа утверждена приказом №215-о от 12.05.2025. 
Ссылка: https://clck.ru/3Sjshn</t>
  </si>
  <si>
    <t>Программа воспитания утверждена МАОУ СОШ №8 п.Висимо-Уткинск Приказ №68/1 от 16.04.2025. 
Ссылка: https://vutka8.ru/raznoe/programma_ldp.pdf</t>
  </si>
  <si>
    <t>Программа утверждена приказом №21 от 19.03.2025. 
Ссылка: https://clck.ru/3SkiM3</t>
  </si>
  <si>
    <t xml:space="preserve">Программа утверждена приказом №83 от 16.04.25г. 
Ссылка: https://clck.ru/3SkiZh </t>
  </si>
  <si>
    <t>Программа утверждена приказом №153 от 03.06.25. 
Ссылка: https://school10-nt.ucoz.ru/2024-2025/ldp/t-a-programma_ldp.pdf</t>
  </si>
  <si>
    <t>Программа утверждена приказом №30-2/Д от 11.04.2025. 
Ссылка: https://clck.ru/3Skizi</t>
  </si>
  <si>
    <t>Программа утверждена приказом №57 от 07.05.2025. 
Ссылка: https://clck.ru/3SkjUJ</t>
  </si>
  <si>
    <t>Программа утверждена приказом №233/1 от 27.08.2025. 
Ссылка: https://clck.ru/3Skkwq</t>
  </si>
  <si>
    <t>Программа утверждена приказом №163 от 13.03.2025. 
Ссылка: https://clck.ru/3Skmp8</t>
  </si>
  <si>
    <t>Программа утверждена Приказом № 486/о от 12.04.2025. 
Ссылка: https://clck.ru/3SknFy</t>
  </si>
  <si>
    <t>Программа утвердждена приказом №221 от 17.04.2025. 
Ссылка: https://ntkadet.ucoz.ru/load/federalnaja_programma_ldp/1-1-0-1458</t>
  </si>
  <si>
    <t>Программа утверждена приказом №201 от 30.04.2025. 
Ссылка: https://clck.ru/3Sknn6</t>
  </si>
  <si>
    <t>Программа утверждена приказом №503-ОД от 30.04.2025. 
Ссылка: https://clck.ru/3SkoDG</t>
  </si>
  <si>
    <t>Программа утверждена приказом №209 от 17.03.2025. 
Ссылка: https://school30-nt.ucoz.ru/index/ob_organizacii_otdykha_detej_i_ikh_ozdorovlenija/0-362</t>
  </si>
  <si>
    <t>Программа утверждена приказом №103-ОД от 01.04.2025. 
Ссылка: https://clck.ru/3SmodS</t>
  </si>
  <si>
    <t>Программа утверждена приказом №211 от 29.08.2025. 
Ссылка: https://clck.ru/3SmoeW</t>
  </si>
  <si>
    <t>Программа воспитания утверждена МБУ ДО "СШ № 1" Приказ № 105 от 01.09.2025 
Ссылка: https://сш1.тагилспорт.рф/sveden/education/</t>
  </si>
  <si>
    <t>Программа воспитания утверждена МБУ ДО "СШ "Стратегия" Приказ № 38/1 от 21.03.2025 
Ссылка: https://xn--80agfn0bfhc4j.xn--80agpmpfifei.xn--p1ai/sveden/otdyh/ob-organizatsii-otdykha/dokumenty/</t>
  </si>
  <si>
    <t>Программа воспитательной работы утверждена Приказом от 20.03.2025 №18ОД 
Ссылка: https://clck.ru/3T2Map</t>
  </si>
  <si>
    <t>Программа воспитания утверждена МБУ ДО "СШ "Старт" Приказ 32 от 24.03.2025 
Ссылка: https://clck.ru/3T2MqX</t>
  </si>
  <si>
    <t>Программа утверждена Приказом МАУ ДО "СШОР "Юпитер" № 71/1 от 01.02.2024 г. 
Ссылка: https://clck.ru/3T2NVM</t>
  </si>
  <si>
    <t>Программа утверждена Приказом № 01-12/17 от 01.04.2026 
Ссылка на программу: https://alapaevskddt.edusite.ru/sveden/files/179e075b93f1857dc2e5a40dd6e090bd.pdf</t>
  </si>
  <si>
    <t>Программа воспитания утверждена 
МА ОУ "СОШ № 3"
Приказ № 50.1-Д от 04.03.2025 
http://school3.krasnoturinsk.org/index.php/letnyaya-ozdorovitelnaya-kampaniya/1814-programma-vospitaniya-organizatsii-i-otdykha-detej-v-prishkolnom-lagere-raduga</t>
  </si>
  <si>
    <t>Чернышова Марина Николаевна</t>
  </si>
  <si>
    <t>в процессе оформления</t>
  </si>
  <si>
    <t>№ Л035-01277-66/00196181 от 20.09.2012</t>
  </si>
  <si>
    <t>https://соклидер.рф</t>
  </si>
  <si>
    <t>Программа утверждена Приказом №21 от 13.02.2025
Ссылка на программу: http://schoolvd.ru/?section_id=206</t>
  </si>
  <si>
    <t>Ссылка: https://clck.ru/3T2T54</t>
  </si>
  <si>
    <t>№66.01.37.000.М.005431.12.25 от 25.12.2025</t>
  </si>
  <si>
    <t>№66.01.37.000.М.005038.10.25 от 20.10.2025</t>
  </si>
  <si>
    <t>№66.01.37.000.М.005114.10.25 от 29.10.2025</t>
  </si>
  <si>
    <t>№66.01.37.000.М.004884.09.25 от 10.09.2025, №66.01.37.000.М.000394.03.26 от 20.03.2026, №66.01.37.000.М.003657.05.25 от 13.05.2025, №66.01.37.000.М.004637.08.25 от 01.08.2025</t>
  </si>
  <si>
    <t>30.03.2026-03.04.2026, 29.06.2026-22.07.2026</t>
  </si>
  <si>
    <t>01.06.2026-25.06.2026, 27.10.2026-02.11.2026</t>
  </si>
  <si>
    <t>Отсутствует. Договор с ГБУЗ СО "Нижнетуринская ЦРБ" от 12.01.2026</t>
  </si>
  <si>
    <t>Отсутствует. Договор с ГБУЗ СО "Нижнетуринская ЦРБ" от 25.12.2025</t>
  </si>
  <si>
    <t>23.07.2026-15.08.2026, 27.10.2026-02.11.2026</t>
  </si>
  <si>
    <t xml:space="preserve">12.06.2026-25.06.2026	</t>
  </si>
  <si>
    <t>Отсутствует. Договор с ГБУЗ СО "Нижнетуринская ЦГБ" от 12.01.2026</t>
  </si>
  <si>
    <t xml:space="preserve">30.03.2026-03.04.2026, 01.06.2026-25.06.2026	</t>
  </si>
  <si>
    <t>Программа утверждена Приказом №7 от 21.04.2025 г. 
Ссылка на программу: https://vk.com/topic-41204198_53671842</t>
  </si>
  <si>
    <t>Программа утверждена  Приказом №30 от 25.05.2025. 
Ссылка на программу:  https://clck.ru/3SmD3z</t>
  </si>
  <si>
    <t>Программа воспитательной работы утверждена приказом № 02-ОД от 11.02.2026 г. 
Ссылка на программу: https://kosmos-dol.ru/o-lagere/deyatelnost/</t>
  </si>
  <si>
    <t xml:space="preserve">Программа утверждена приказом №9-од от 28.03.2025 
Ссылка на программу https://clck.ru/3SuCpS
</t>
  </si>
  <si>
    <r>
      <rPr>
        <b/>
        <sz val="9"/>
        <color theme="1"/>
        <rFont val="Times New Roman"/>
        <family val="1"/>
        <charset val="204"/>
      </rPr>
      <t>Объект доступен для детей с ОВЗ и детей-инвалидов по следующим нозологиям:</t>
    </r>
    <r>
      <rPr>
        <sz val="9"/>
        <color theme="1"/>
        <rFont val="Times New Roman"/>
        <family val="1"/>
        <charset val="204"/>
      </rPr>
      <t xml:space="preserve">
с умственными нарушениями.
</t>
    </r>
    <r>
      <rPr>
        <b/>
        <sz val="9"/>
        <color theme="1"/>
        <rFont val="Times New Roman"/>
        <family val="1"/>
        <charset val="204"/>
      </rPr>
      <t>Паспорт доступности от 26.06.2024</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</si>
  <si>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05.06.2024</t>
    </r>
  </si>
  <si>
    <t>Программа утверждена приказом директора МАУ ОК "Восход" от 02.04.2025г. № 65-Д "Об утверждении программы воспитательной работы" 
Ссылка на программу: https://восход-детям.рф/</t>
  </si>
  <si>
    <t>Программа утверждена директором МАУ ДО "ЦВР" Н.Н. Луканиной приказ от 28.03.2025г. № 51 од; 
Ссылка на программу: https://cvr-nu.ru/sveden/files/f43c70989fdc0d55f12d7b2ca7394c24.pdf</t>
  </si>
  <si>
    <t>Программа воспитания утверждена МАУ "ЦООиОД" , приказ от 15.05.2025 № 2025.05.15 
Ссылка на программу: https://цооиод.рф/node/18</t>
  </si>
  <si>
    <t>Программа воспитания утверждена МАУ ДОЛ "Спутник " Приказ № 5 от 14.08.2025 г. 
Ссылка на программу: https://sputnik.nasmene.ru/?section_id=157</t>
  </si>
  <si>
    <t xml:space="preserve">
Ссылка на программу: https://obresurs.ru/service/dopolnitelnoe-obrazovanie-detey-i-vzroslyh</t>
  </si>
  <si>
    <t xml:space="preserve">
Ссылка на программу: https://cherkasovo.nasmene.ru/sveden/education</t>
  </si>
  <si>
    <t>Программа утверждена приказом от 17.02.2026  № 4. 
Ссылка на программу:  https://clck.su/HylMe</t>
  </si>
  <si>
    <t>Программа воспитания утверждена МБУ ДОЛ "Спутник". Приказ №18 от 20.05.2025 года 
Ссылка на программу: https://долспутник.екатеринбург.рф/dokumenty</t>
  </si>
  <si>
    <t>Утверждена приказом директора МАУ ДОЛ "Уральские самоцветы" от 26.05.2025 № 01 
Ссылка на программу: https://clck.ru/3NYB32</t>
  </si>
  <si>
    <t>Утверждена приказом директора МБУ ДОЛ "Красная гвоздика" от 25.03.2025  
Ссылка на программу:  Сайт находится в разработке</t>
  </si>
  <si>
    <t>Программа утверждена Приказом № 14 от 30.01.2026г.  
Ссылка на программу: https://disk.yandex.ru/i/ytURHf25CiLk2Q</t>
  </si>
  <si>
    <t>Программа воспитания утверждена директором МАУ ДОЛ "Каменный цветок" 28.01.2026г .  
Ссылка на программу:  https://disk.yandex.ru/i/H9B-hWH7sh3mbw</t>
  </si>
  <si>
    <t>Программа воспитания утверждена МАУ "ЦООиОД" , приказ от 15.05.2025 № 2025.05.15  
Ссылка на программу: https://цооиод.рф/node/18</t>
  </si>
  <si>
    <t xml:space="preserve"> 
Ссылка на программу: https://zolotoylug.ru/sveden/document/</t>
  </si>
  <si>
    <t xml:space="preserve"> 
Ссылка на программу:  https://verhobr.uoedu.ru/site/section?id=309 (размещена на сайте МКУ Управление образования МО Верхотурский)</t>
  </si>
  <si>
    <t xml:space="preserve"> 
Ссылка на программу: https://svetlyachok.karpinskedu.ru/documenti/6-programma-vospitatelnoi-raboty.html</t>
  </si>
  <si>
    <t xml:space="preserve"> 
Ссылка на программу:  https://disk.yandex.ru/d/_OpiJe7tQ-qYKQ</t>
  </si>
  <si>
    <t xml:space="preserve"> 
Ссылка на программу:  https://lobva-patriot.profiedu.ru/?section_id=211</t>
  </si>
  <si>
    <t xml:space="preserve"> 
Ссылка на программу:  https://лагерьдубинина.рф/?section_id=99</t>
  </si>
  <si>
    <t>Программа воспитания утверждена МАУ СОЦ "Солнечный" Приказ №178/1 от 25.09.2025  
Ссылка на программу: http://sunny-krur.ru/</t>
  </si>
  <si>
    <t>Программа воспитательной работы утверждена Приказом начальника Управления №17 от 26.02.2026
 Ссылка на программу: https://neywazori.ru/company/documents/</t>
  </si>
  <si>
    <t>Утверждено приказом Фонда "Золотое сечение" от 27.05.2025 №290/ОД  
Ссылка на программу: https://disk.yandex.ru/i/CpXChgys2t6Yng</t>
  </si>
  <si>
    <t>Лепихина Юлия Николаевна</t>
  </si>
  <si>
    <t>№18467 от 31.03.2016</t>
  </si>
  <si>
    <t xml:space="preserve">6,5-18 лет </t>
  </si>
  <si>
    <t>07.06.2026-20.06.2026, 25.06.2026-08.07.2026, 11.07.2026-31.07.2026, 05.08.2026-18.08.2026</t>
  </si>
  <si>
    <t>Неуймина Юлия Рафисовна</t>
  </si>
  <si>
    <t xml:space="preserve">8-13 лет </t>
  </si>
  <si>
    <t>№ Л035-01277-66/00195605 от 23.05.2013, бессрочная</t>
  </si>
  <si>
    <t>Программа воспитания и календарный план утверждены Приказом №101/2-од от 29.08.2025 г. 
Ссылка на программу: 
Ссылка на календарный план:</t>
  </si>
  <si>
    <t xml:space="preserve">Программа воспитания утверждена руководителем Белых О.В. №45/4-ОД от 01.10.2024 г. (на период с 14.10.2024 по 14.10.2025) 
Ссылка на программу: https://ddu66.profiedu.ru/?section_id=73 </t>
  </si>
  <si>
    <t>https://lager-125.uralschool.ru/</t>
  </si>
  <si>
    <t>Программа, календарный план утверждены Приказом №____ от _____. 
Ссылка:</t>
  </si>
  <si>
    <t>01.06.2026-22.06 2026</t>
  </si>
  <si>
    <t>23.03.2026-29.03.2026, 28.05.2026-25.06.2026</t>
  </si>
  <si>
    <t>393,92; 671</t>
  </si>
  <si>
    <t>№ Л035-01277-66/00195862 от 11.07.2012</t>
  </si>
  <si>
    <t>Программа утверждена приказом №27/1-ОД от 11.02.2026. 
Ссылка на программу: https://clck.ru/3T4B6J</t>
  </si>
  <si>
    <t>https://lager-82.uralschool.ru/</t>
  </si>
  <si>
    <t>https://lager-134.uralschool.ru/</t>
  </si>
  <si>
    <t>28.05.2026-24.06.2026</t>
  </si>
  <si>
    <t>https://lager-151.uralschool.ru/</t>
  </si>
  <si>
    <t>24.03.2026-27.03.2026, 27.05.2026-24.06 2026</t>
  </si>
  <si>
    <t>https://lager-165.nasmene.ru/</t>
  </si>
  <si>
    <t>27.07.2026-16.08.2026</t>
  </si>
  <si>
    <t>№Л035-01277-66/00196478 от 07.02.2014</t>
  </si>
  <si>
    <r>
      <t xml:space="preserve">Муниципальное автономное общеобразовательное учреждение гимназии № 45, 
</t>
    </r>
    <r>
      <rPr>
        <b/>
        <sz val="9"/>
        <color theme="1"/>
        <rFont val="Times New Roman"/>
        <family val="1"/>
        <charset val="204"/>
      </rPr>
      <t>МАОУ Гимназия №45
(Лагерь дневного пребывания)</t>
    </r>
  </si>
  <si>
    <t>№66.01.37.000.М.000360.03.26 от 18.03.2026</t>
  </si>
  <si>
    <t>Филиал юридического лица</t>
  </si>
  <si>
    <t>27.05.2026-05.06.2026, 08.06.2026-28.06.2026, 01.07.2026-21.07.2026, 23.07.2026-12.08.2026, 14.08.2026-23.08.2026</t>
  </si>
  <si>
    <t>23.03.2026-29.03.2026, 01.06.2026-27.06.2026, 29.06.2026-19.07.2026</t>
  </si>
  <si>
    <t>30.03.2026-05.04.2026, 01.06.2026-21.06.2026, 22.06.2026-12.07.2026, 26.10.2026-01.11.2026</t>
  </si>
  <si>
    <t>30.03.2026-05.04.2026, 01.06.2026-20.06.2026, 26.10.2026-30.10.2026</t>
  </si>
  <si>
    <t>03.06.2026 -16.06.2026, 19.06.2026-02.07.2026, 06.07.2026-19.07.2026, 22.07.2026-04.08.2026, 07.08.2026-20.08.2026</t>
  </si>
  <si>
    <t>28.03.2026-03.04.2026, 01.06.2026-14.06.2026, 17.06.2026-30.06.2026, 03.07.2026-16.07.2026, 19.07.2026-01.08.2026, 03.08.2026-16.08.2026</t>
  </si>
  <si>
    <t>27.05.2026-18.06.2026, 03.08.2026-21.08.2026</t>
  </si>
  <si>
    <t>01.06.2026-14.06.2026, 15.06.2026-28.06.2026</t>
  </si>
  <si>
    <t>03.06.2026-25.06.2026</t>
  </si>
  <si>
    <t>24.06.2026-30.06.2026, 03.07.2026-09.07.2026</t>
  </si>
  <si>
    <t>01.06.2026-19.06.2026, 23.06.2026-10.07.2026</t>
  </si>
  <si>
    <t>Отсутствует. Договор с Нижнесергинской ЦРБ от 30.03.2026 №1\2026.</t>
  </si>
  <si>
    <t>Ибнеева Ольга Васильевна</t>
  </si>
  <si>
    <t>Бабкина Ольга Валерьевна</t>
  </si>
  <si>
    <t>Манин Иван Андреевич</t>
  </si>
  <si>
    <t>Отсутствует. Договор от 07.10.2024</t>
  </si>
  <si>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</si>
  <si>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ЗПР, УО, ТНР.</t>
    </r>
  </si>
  <si>
    <t>Условно доступно, прием детей-инвалидов неОсуществляется.</t>
  </si>
  <si>
    <t>Условия для детей-инвалидов и детей с ограниченными возможностями здоровья созданы условно (частично) для следующих категорий детей: дети с нарушением речи;дети с задержкой психического развития.</t>
  </si>
  <si>
    <r>
      <t xml:space="preserve">Объект доступен для детей с ОВЗ и детей-инвалидов по следующим нозологиям: </t>
    </r>
    <r>
      <rPr>
        <sz val="9"/>
        <color theme="1"/>
        <rFont val="Times New Roman"/>
        <family val="1"/>
        <charset val="204"/>
      </rPr>
      <t xml:space="preserve">
ДП-И (К,О,С,Г,У) Доступно полностью-избирательно (колясочники,опорники,слепые,глухие,умственно-отсталые)</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</si>
  <si>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опорно-двигательного аппарата.</t>
    </r>
  </si>
  <si>
    <r>
      <t xml:space="preserve">Объект доступен для детей с ОВЗ и детей-инвалидов по следующим нозологиям: </t>
    </r>
    <r>
      <rPr>
        <sz val="9"/>
        <color theme="1"/>
        <rFont val="Times New Roman"/>
        <family val="1"/>
        <charset val="204"/>
      </rPr>
      <t xml:space="preserve">
- слабовидящие;- слабослышащие;- дети с нарушением опорно-двигательного аппарата;- задержка психического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</si>
  <si>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 слабовидящие;- слабослышащие;- дети с нарушением опорно-двигательного аппарата;- с нарушениями умственного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</si>
  <si>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умственными нарушениями; дети с нарушениями опорно-двигательной системы (частично доступен).Объект недоступен для инвалидов, передвигающихся в креслах-колясках.</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</si>
  <si>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28.03.2024</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</si>
  <si>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дети с тяжелыми нарушениями речи, дети с ментальными нарушениями, дети с соматическими заболеваниями, дети с нарушениями опорно-двигательной системы.  
</t>
    </r>
    <r>
      <rPr>
        <b/>
        <sz val="9"/>
        <color theme="1"/>
        <rFont val="Times New Roman"/>
        <family val="1"/>
        <charset val="204"/>
      </rPr>
      <t>Паспорт доступности от 28.03.2025</t>
    </r>
  </si>
  <si>
    <r>
      <t xml:space="preserve">Объект доступен для детей с ОВЗ и детей-инвалидов по следующим нозологиям: </t>
    </r>
    <r>
      <rPr>
        <sz val="9"/>
        <color theme="1"/>
        <rFont val="Times New Roman"/>
        <family val="1"/>
        <charset val="204"/>
      </rPr>
      <t xml:space="preserve">
- слабовидящие:, за исключением детей с полной потерей зрения;- слабослышащие, за исключением детей с полной потерей слуха;- дети с нарушениями опорно-двигательного аппарата: доступны специально выделенные для инвалидов участки и помещения;- дети с ментальными нарушениями;- дети с соматическими заболеваниями.  
</t>
    </r>
    <r>
      <rPr>
        <b/>
        <sz val="9"/>
        <color theme="1"/>
        <rFont val="Times New Roman"/>
        <family val="1"/>
        <charset val="204"/>
      </rPr>
      <t>Паспорт доступности от 29.03.2024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</si>
  <si>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доступен условно (дополнительная помощь сотрудника) для детей детей-инвалидов по следующим нозологиям: глухие и слабослышащие, слепые и слабовидящие, дети с нарушением опорно-двигательной системы.  
</t>
    </r>
    <r>
      <rPr>
        <b/>
        <sz val="9"/>
        <color theme="1"/>
        <rFont val="Times New Roman"/>
        <family val="1"/>
        <charset val="204"/>
      </rPr>
      <t>Паспорт доступности от 13.02.2026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</si>
  <si>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доступен условно (дополнительная помощь сотрудника) для детей детей-инвалидов по следующим нозологиям: глухие и слабослышащие, слепые и слабовидящие, дети с нарушением опорно-двигательной системы.  
</t>
    </r>
    <r>
      <rPr>
        <b/>
        <sz val="9"/>
        <color theme="1"/>
        <rFont val="Times New Roman"/>
        <family val="1"/>
        <charset val="204"/>
      </rPr>
      <t>Паспорт доступности от 06.02.2026.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</si>
  <si>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доступен условно (дополнительная помощь сотрудника) для детей детей-инвалидов по следующим нозологиям: глухие и слабослышащие, слепые и слабовидящие, дети с нарушением опорно-двигательной системы.  
</t>
    </r>
    <r>
      <rPr>
        <b/>
        <sz val="9"/>
        <color theme="1"/>
        <rFont val="Times New Roman"/>
        <family val="1"/>
        <charset val="204"/>
      </rPr>
      <t>Паспорт доступности от 18.12.2023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</si>
  <si>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доступен условно (дополнительная помощь сотрудника) для детей детей-инвалидов по следующим нозологиям: глухие и слабослышащие, слепые и слабовидящие, дети с нарушением опорно-двигательной системы.  
</t>
    </r>
    <r>
      <rPr>
        <b/>
        <sz val="9"/>
        <color theme="1"/>
        <rFont val="Times New Roman"/>
        <family val="1"/>
        <charset val="204"/>
      </rPr>
      <t>Паспорт доступности от 26.01.2026г.</t>
    </r>
  </si>
  <si>
    <t>Ссылка: http://xn--25-6kca7athwb1b5d.xn--p1ai/25/programma_vospitatelnoj_raboty_lol.pdf</t>
  </si>
  <si>
    <t>Ссылка: https://kirovskoe.uralschool.ru/?section_id=88</t>
  </si>
  <si>
    <t>Ссылка: https://nomerodin.ucoz.ru/index/lager_dnevnogo_prebyvanija/0-346</t>
  </si>
  <si>
    <t>Ссылка: https://art3.uralschool.ru/?section_id=364</t>
  </si>
  <si>
    <t>Ссылка: https://4art.uralschool.ru/?section_id=410</t>
  </si>
  <si>
    <t>Ссылка: https://5art.uralschool.ru/?section_id=106</t>
  </si>
  <si>
    <t>Ссылка: https://6art.uralschool.ru/?section_id=368</t>
  </si>
  <si>
    <t>Ссылка: https://artskola7.uralschool.ru/?section_id=207</t>
  </si>
  <si>
    <t>Ссылка: https://8art.uralschool.ru/?section_id=782</t>
  </si>
  <si>
    <t>Ссылка: https://bulanash9.uralschool.ru/?section_id=118</t>
  </si>
  <si>
    <t>Ссылка: https://10art.uralschool.ru/?section_id=43</t>
  </si>
  <si>
    <t>Ссылка: https://art12.uralschool.ru/?section_id=196</t>
  </si>
  <si>
    <t>Ссылка: https://14art.uralschool.ru/?section_id=228</t>
  </si>
  <si>
    <t>Ссылка: https://ou16.uralschool.ru/?section_id=59</t>
  </si>
  <si>
    <t>Ссылка: https://17art.uralschool.ru/?section_id=594</t>
  </si>
  <si>
    <t>Ссылка: https://mshkola18.edusite.ru/p286aa1.html</t>
  </si>
  <si>
    <t>Ссылка: https://19leb.uralschool.ru/?section_id=407</t>
  </si>
  <si>
    <t>Ссылка: https://licey21art.uralschool.ru/?section_id=432</t>
  </si>
  <si>
    <t>Ссылка: https://dhsh24.uralschool.ru/?section_id=3061</t>
  </si>
  <si>
    <t>Ссылка: https://sport25art.uralschool.ru/?section_id=1333</t>
  </si>
  <si>
    <t>Ссылка: https://56art.uralschool.ru/?section_id=75</t>
  </si>
  <si>
    <t>Ссылка: https://цоипо.рф/ozdorovitelnaya-kompaniya-2024-2025/dokumenty/</t>
  </si>
  <si>
    <t>Ссылка: https://favorit.uralschool.ru/?section_id=232</t>
  </si>
  <si>
    <t>Ссылка: https://asosh-1.eduface.ru/activity/educational_work</t>
  </si>
  <si>
    <t>Ссылка: https://6arti.uralschool.ru/?section_id=57</t>
  </si>
  <si>
    <t>Программа утверждена директором МАОУ "Артинский лицей" Приказ № 35/1-од от 21.04.2021 
Ссылка: http://www.liceyarti.ru/ рабочая-программа-воспитания/</t>
  </si>
  <si>
    <t>ПРОГРАММА утверждена МАУ ДО Артинская СШ им. ЗТ России Ю.В. Мельцова" Приказ № 86-од от 21.05.2025 
Ссылка: https://dush-arti.profiedu.ru/?section_id=102</t>
  </si>
  <si>
    <t>Программа утверждена директором МБОУ "Свердловская СОШ им. Героя Советского Союза Мякишева И.С."Приказ № 54-од от 06.05.2025 г. 
Ссылка: https://sverdlov-arti.uralschool.ru/?section_id=35</t>
  </si>
  <si>
    <t>Программа утверждена директором МБОУ "Свердловская СОШ им. Героя Советского Союза Мякишева И.С." Приказ № 54-од от 06.05.2025 г. 
Ссылка: https://sverdlov-arti.uralschool.ru/?section_id=35</t>
  </si>
  <si>
    <t xml:space="preserve">Ссылка на программу: http://school-8-asb.ucoz.ru/vospit_rabota/2024_programma_vospitanija_noo.pdf 
Ссылка на программу: http://school-8-asb.ucoz.ru/zdor_bezop/LOK/2025_programma_letnego_lagerja_dnevnogo_prebyvanij.pdf
Ссылка на календарный план: http://school-8-asb.ucoz.ru/vospit_rabota/2024-2025_kp_noo_2024-2025.pdf
</t>
  </si>
  <si>
    <t>Программа воспитания утверждена МКОУ АМО "Афанасьевская СОШ" Приказ № 92-ДО от 10.04.2025 
Ссылка: https://afsosh.uralschool.ru/?section_id=80</t>
  </si>
  <si>
    <t>Программа воспитания утверждена МКОУ АМО "Бакряжская СОШ" Приказ № 104 от 01.04.2025 
Ссылка: http://bakschool.org.ru/об-организации-отдыха-детей-и-их-оздор/#</t>
  </si>
  <si>
    <t>Программа воспитания утверждена МКОУ АМО "Большеутинская СОШ" Приказ № 40 от 01.04.2025 
Ссылка: http://ut-ou.ucoz.ru/index/svedenija_ob_organizacii_otdykha_detej_i_ikh_ozdorovlenii/0-108</t>
  </si>
  <si>
    <t>Программа воспитания утверждена директором МАОУ Ильинской СОШ Приказ № 131 от 02.02.2026 г. 
Ссылка: https://b16.uralschool.ru/?section_id=567</t>
  </si>
  <si>
    <t xml:space="preserve">Программа воспитательной работы оздоровительного лагеря дневного пребывания детей в МАУ ДО «СШ по АМС» утверждена приказом от 22.01.2026 № 19. 
Ссылка: https://dusth.ru/info/sumer-ol </t>
  </si>
  <si>
    <t>Ссылка: https://vtur2.uralschool.ru/upload/scvtur2_new/files/8a/7b/8a7b5d2d4c8f7f22a83b04ee62d7bbf7.pdf</t>
  </si>
  <si>
    <t>Ссылка: https://r1.nubex.ru/s1689-7d2/f3860_28/%D0%9F%D1%80%D0%BE%D0%B3%D1%80%D0%B0%D0%BC%D0%BC%D0%B0%20%D0%B2%D0%BE%D1%81%D0%BF%D0%B8%D1%82%D0%B0%D0%BD%D0%B8%D1%8F%20%D0%BF%D0%BB%D0%B0%D0%BD%20%D0%B2%D0%BE%D1%81%D0%BF%D0%B8%D1%82%D0%B0%D1%82%D0%B5%D0%BB%D1%8C%D0%BD%D0%BE%D0%B9%20%D1%80%D0%B0%D0%B1%D0%BE%D1%82%D1%8B%20%D0%9B%D0%9E%D0%A3.pdf</t>
  </si>
  <si>
    <t>Ссылка: https://gbousososh-3.edusite.ru/sveden/files/8453a5c833f9351965f0d6ef9a9eb430.pdf</t>
  </si>
  <si>
    <t>Ссылка: https://kordykovo.uralschool.ru/?section_id=497</t>
  </si>
  <si>
    <t>Ссылка: https://vtur46.uralschool.ru/upload/scvtur46_new/files/e2/52/e2521d23da2b88fcee4f86c248425320.pdf</t>
  </si>
  <si>
    <t>Ссылка: https://www.sgous1.ru/p64aa1.html</t>
  </si>
  <si>
    <t xml:space="preserve"> Ссылка: https://deryabinskaya.uralschool.ru/?section_id=65</t>
  </si>
  <si>
    <t xml:space="preserve"> Ссылка: https://krasnogor.uralschool.ru/upload/sckrasnogor_new/files/f8/9b/f89b6cea31cf747c539a155e90d0a6d4.pdf</t>
  </si>
  <si>
    <t>Ссылка: https://merkushino.uralschool.ru/upload/scmerkushino_new/files/d9/1e/d91e9ec0b87004754d73257d6dd7f826.pdf</t>
  </si>
  <si>
    <t>Ссылка: https://proletarskaya.uralschool.ru/upload/scproletarskaya_new/files/fd/79/fd79c82ca2c06fba0ec0e49134ae07d7.pdf</t>
  </si>
  <si>
    <t>Ссылка: https://ust-salda.uralschool.ru/upload/scust_salda_new/files/43/05/430568862c8ba997f39b0c62dc75d37f.pdf</t>
  </si>
  <si>
    <t>Программа утверждена приказом №15/1-д от 03.07.2025 г. 
Ссылка: file:///home/ecp/Desktop/ОТЧЕТЫ/Роспотребнадзор/Программа%20воспитания%20МАОУ%20ДО%20ДДТ%202025-26%20.pdf</t>
  </si>
  <si>
    <t>Программа воспитания утверждена приказом директора МАОУ СОШ № 5 от 23.05.2025 № 51/1 
Ссылка: https://clck.ru/3Smoqr</t>
  </si>
  <si>
    <t>Программа воспитания утверждена МАОУ "Краснослободская СОШ"ЛДП "Юность Первых" Приказ № 13-Д от 17.02.2025 
Ссылка: https://krasnoslobodskaya.uralschool.ru/?section_id=36</t>
  </si>
  <si>
    <t>Ссылка: http://zar-school.ru/informaciya/ozdorovitelnaya-kampaniya/</t>
  </si>
  <si>
    <t>Ссылка: https://2zar.uralschool.ru/</t>
  </si>
  <si>
    <t>Ссылка: https://3zar.uralschool.ru/upload/sc3zar_new/files/8b/55/8b55c6f80b57a1bcf57687248e7e5dc2.pdf</t>
  </si>
  <si>
    <t>Ссылка: https://4zar.uralschool.ru/?section_id=261</t>
  </si>
  <si>
    <t>Ссылка: https://6zar.uralschool.ru/upload/sc6zar_new/files/14/03/1403eff96ec18b5c99c198ddbfb9f5a7.pdf</t>
  </si>
  <si>
    <t>Ссылка: https://7zar.uralschool.ru/?section_id=355</t>
  </si>
  <si>
    <t>Ссылка: https://zar_sport.uralschool.ru/upload/sczar_sport_new/files/da/1a/da1a97a9af64efd500f8cef189979d7e.pdf</t>
  </si>
  <si>
    <t>Ссылка: https://sk-desantnic.oshkole.ru/otdyh/deyatelnost</t>
  </si>
  <si>
    <t>Ссылка: http://чу-детство.рф/upload/sccdt_zar_new/files/8d/85/8d85fc4204a3652f850ddc701f651dfe.pdf</t>
  </si>
  <si>
    <t>Ссылка: http://zar-centr.ru/qw/Программа%20ЛОЛ%202025%20(1).pdf</t>
  </si>
  <si>
    <t>Ссылка: https://ivdel-school1.uralschool.ru/file/download?id=2585</t>
  </si>
  <si>
    <t>Ссылка: https://2ivdel.uralschool.ru/upload/sc2ivdel_new/files/5f/f6/5ff6f58e4c6945bc453b73ad43e95014.pdf</t>
  </si>
  <si>
    <t>Ссылка: https://polunoch3.uralschool.ru/site/pub?id=968</t>
  </si>
  <si>
    <t>Ссылка: https://irbit-5.uralschool.ru/upload/scirbit_5_new/files/07/a0/07a0a3d85a6a65c35b3b37b96f1d8ad4.pdf</t>
  </si>
  <si>
    <t>Ссылка: https://irbit13.uralschool.ru/upload/scirbit13_new/files/da/6f/da6f48fa039df662a37a998d8f25d351.pdf</t>
  </si>
  <si>
    <t>Ссылка: https://drive.google.com/file/d/1m0ePg8HsiN5_pckz60_cx96HUXLCsqTB/view?usp=sharing , утверждена 26 марта 2025 года, директором МАОУ ДО "Ирбитская спортивная школа" Шевчуком П.Н. приказ № 9-Д</t>
  </si>
  <si>
    <t>Ссылка: https://berduginschool.uoirbitmo.ru/svedeniya-ob-organizatsii-otdyha-detey-i-ih-ozdorovlenii/ob-organizatsii-otdyha/dokumenty/</t>
  </si>
  <si>
    <t>Ссылка: https://gaeva-schkola.uralschool.ru/</t>
  </si>
  <si>
    <t>Ссылка: https://gorkinskayaschool.uralsthool.ru/?section id=64</t>
  </si>
  <si>
    <t>Ссылка: https://dubschool.uoirbitmo.ru/svedeniya-ob-organizatsii-otdyha-detey-i-ih-ozdorovlenii/ob-organizatsii-otdyha/dokumenty/</t>
  </si>
  <si>
    <t>Ссылка: https://zaikovoschool.uralschool.ru/?section_id=46</t>
  </si>
  <si>
    <t>Ссылка: https://zajkovo2.edusite.ru/mmagic.html?page=/camp_maininfo.html</t>
  </si>
  <si>
    <t>Ссылка: https://znamenschool.uoirbitmo.ru/svedeniya-ob-organizatsii-otdyha-detey-i-ih-ozdorovleniya/</t>
  </si>
  <si>
    <t>Ссылка: https://kilachevschool.uoirbitmo.ru/svedeniya-ob-organizatsii-otdyha-detey-i-ih-ozdorovlenii-/ob-organizatsii-otdyha/dokumenty/</t>
  </si>
  <si>
    <t>Ссылка: https://kirginschool.uoirbitmo.ru/svedeniya-ob-organizatsii-otdyha-detey-i-ih-ozdorovleniya/</t>
  </si>
  <si>
    <t>Ссылка: https://klyuchevschool.uoirbitmo.ru/ldpd-2025/dokumenty/</t>
  </si>
  <si>
    <t>Ссылка: https://osincevschool.uoirbitmo.ru/letniy-ozdorovitelnyy-lager-/</t>
  </si>
  <si>
    <t>Ссылка: https://pionerschool.uoirbitmo.ru/prishkolnyy-lager/</t>
  </si>
  <si>
    <t>Ссылка: https://pyankovschool.uoirbitmo.ru/svedeniya-ob-organizatsii-i-ih-ozdorovlenii/ob-organizatsii-otdyha-detey-i-ih-ozdorovleniya/dokumenty/</t>
  </si>
  <si>
    <t>Ссылка: https://rechkalovschool.uralschool.ru/?section_id=105</t>
  </si>
  <si>
    <t>Ссылка: https://rudnovschool.uoirbitmo.ru/svedeniya-ob-organizatsii-otdyha-detey-i-ih-ozdorovlenii/ob-organizatsii-otdyha/dokumenty/</t>
  </si>
  <si>
    <t>Ссылка: https://striganschool.uoirbitmo.ru/svedeniya-ob-organizatsii-otdyha-detey-i-ih-ozdorovleniya/ob-organizatsii-otdyha-detey-i-ih-ozdorovleniya/</t>
  </si>
  <si>
    <t>Ссылка: https://chernovschool.nubex.ru/ldpd/36132/documentu/</t>
  </si>
  <si>
    <t>Ссылка: https://chubarovschool.uoirbitmo.ru/letniy-ozdorovitelnyy-lager/dokumenty/</t>
  </si>
  <si>
    <t>Ссылка: https://школа-бокса-витязь.рф/</t>
  </si>
  <si>
    <t>Ссылка: https://clc.li/vXqrj</t>
  </si>
  <si>
    <t>Ссылка: https://clck.ru/3SnAgx</t>
  </si>
  <si>
    <t>Ссылка: https://clck.ru/3SnAdx</t>
  </si>
  <si>
    <t>Ссылка: https://clck.ru/3SnAYo</t>
  </si>
  <si>
    <t>Ссылка: https://clck.ru/3SnAPn</t>
  </si>
  <si>
    <t>Ссылка: https://clck.ru/3SnAJ5</t>
  </si>
  <si>
    <t>Ссылка: https://clck.ru/3SnBgh</t>
  </si>
  <si>
    <t>Ссылка: https://kyroosh.edusite.ru/p45aa1.html</t>
  </si>
  <si>
    <t>Ссылка: https://xn--d1a0avw.xn--80ajkgcrmhm.xn--p1ai/?section_id=78</t>
  </si>
  <si>
    <t>Ссылка: https://конжак.екарпинск.рф/?section_id=211</t>
  </si>
  <si>
    <t>Ссылка: http://школа2красноуфимск.рф/wp-content/uploads/2025/03/Программа-воспитательной-работы-в-ЛОЛ-при-МАОУ-СШ-2.pdf</t>
  </si>
  <si>
    <t>Ссылка: https://vk.com/away.php?to=http%3A%2F%2Fschool4kruf.ucoz.ru%2F25%2Fprogramma_2025_lager_sodruzhestvo_orljat.pdf&amp;utf=1</t>
  </si>
  <si>
    <t>Ссылка: https://dvorec-kruf.uralschool.ru/?section_id=17</t>
  </si>
  <si>
    <t>Ссылка: https://kushva3.uralschool.ru/?section_id=118</t>
  </si>
  <si>
    <t>Ссылка: https://school4-kushva.uralschool.ru/?section_id=103</t>
  </si>
  <si>
    <t>Ссылка: https://kushva6.uralschool.ru/sveden/document</t>
  </si>
  <si>
    <t>Ссылка: http://1nev.uralschool.ru</t>
  </si>
  <si>
    <t>Ссылка: https://3-nev.uralschool.ru/upload/sc3_nev_new/files/92/ae/92ae799145bc70063575a9a3fa208182.pdf</t>
  </si>
  <si>
    <t>Ссылка: 6-nev.uralschool.ru</t>
  </si>
  <si>
    <t>Ссылка: https://school-ayat.narod.ru/index/svedenija_ob_organizacii_otdykha_detej_i_ikh_vosstanovlenija/0-164</t>
  </si>
  <si>
    <t>Ссылка: https://ajatskoe.uralschool.ru/?section_id=144</t>
  </si>
  <si>
    <t>Ссылка: http://soshkonevo.uralschool.ru</t>
  </si>
  <si>
    <t>Ссылка: https://rebrist.uralschool.ru/upload/screbrist_new/files/9e/97/9e9700648d5ac967b859450f81394f1e.pdf</t>
  </si>
  <si>
    <t>Ссылка: https://tavatuy.uralschool.ru/</t>
  </si>
  <si>
    <t>Ссылка: http://dush-nev.uralschool.ru</t>
  </si>
  <si>
    <t>Ссылка: https://club-vityaz.uralschool.ru/?section_id=173https://club-vityaz.uralschool.ru/?section_id=173</t>
  </si>
  <si>
    <t>Ссылка: http://ct-nev.uralschool.ru</t>
  </si>
  <si>
    <t>Ссылка: https://maou-ntgo-1.uralschool.ru/?section_id=23</t>
  </si>
  <si>
    <t>Ссылка: https://2ntu.uralschool.ru/?section_id=64</t>
  </si>
  <si>
    <t>Ссылка: https://3nt.uralschool.ru/?section_id=284</t>
  </si>
  <si>
    <t>Ссылка: http://oyschool7-nt.egov66.ru</t>
  </si>
  <si>
    <t>Ссылка: https://is-school.uralschool.ru/?section_id=375</t>
  </si>
  <si>
    <t>Ссылка: https://gimnaziya-nt.uralschool.ru/?section_id=171</t>
  </si>
  <si>
    <t>Ссылка: https://platina.uralschool.ru/upload/scplatina_new/files/61/dd/61ddfb07b25fcd72d49348854a703b3c.pdf</t>
  </si>
  <si>
    <t>Ссылка: https://is-dom.my1.ru/2025-26/programma_vospitanija_letnego_lagerja.pdf</t>
  </si>
  <si>
    <t>Ссылка: https://olimp-sport/ru//custom/29</t>
  </si>
  <si>
    <t>Ссылка: https://cdo-nt.profiedu.ru/?section_id=24</t>
  </si>
  <si>
    <t>Ссылка: https://1nl.uralschool.ru/?section_id=79</t>
  </si>
  <si>
    <t>Ссылка: https://nl-shkola2.ucoz.ru/index/lager/0-37</t>
  </si>
  <si>
    <t>Ссылка: https://4schoolngo.my1.ru/Doc/lager/2025/programma_lagerja.pdf</t>
  </si>
  <si>
    <t>Ссылка: http://sosh10.moy.su/index/dokumenty/0-6</t>
  </si>
  <si>
    <t>Ссылка: http://sosh11.moy.su/2024_2025/programma_dejatelnosti_lol_raduga_2024_p.pdf</t>
  </si>
  <si>
    <t>Ссылка: https://sosh12.moy.su/Dock/2025/programma_orljata_rossii.pdf</t>
  </si>
  <si>
    <t>Ссылка: https://lopaevoschool.ucoz.ru/index/letnij_ozdorovitelnyj_lager/0-135 </t>
  </si>
  <si>
    <t>Ссылка: https://ddt-raduga.profiedu.ru/upload/proeduddt_raduga_new/files/d7/2a/d72af6f5aea9ad13d827b5663fc25ccb.pdf</t>
  </si>
  <si>
    <t>Ссылка: https://novolyalinskayassh.profiedu.ru/?section_id=18</t>
  </si>
  <si>
    <t>Ссылка: https://cp.edusite.ru/dl.html?uri=school40.edusite.ru/sveden/files/6b328ea090bed453c363564abbe2ad05_0.pdf</t>
  </si>
  <si>
    <t>Ссылка: https://gymnasium41.uralschool.ru/?section_id=265</t>
  </si>
  <si>
    <t>Ссылка: https://nschool45.edusite.ru/camp_maininfo.html</t>
  </si>
  <si>
    <t>Ссылка: https://school48.edusite.ru/sveden/files/25543a66a45ca590441a3951c7a7b99f.pdf</t>
  </si>
  <si>
    <t>Ссылка: https://disk.yandex.ru/i/tMqtPHu1PuXMmg</t>
  </si>
  <si>
    <t>Ссылка: https://maosh-53ngo.ucoz.ru/Roditeli/Leto/Programma_dlya_lagerej_dnevnogo_preby_vaniya_Dvizh.pdf</t>
  </si>
  <si>
    <t>Ссылка: https://57shkola.edusite.ru/camp_activity.html</t>
  </si>
  <si>
    <t>Ссылка: https://cp.edusite.ru/dl.html?uri=school58-novouralsk.edusite.ru/sveden/files/bcb3f9d5df6d037bff0dd7c6d2d857dd.pdf</t>
  </si>
  <si>
    <t>Ссылка: https://gim47ngo.ru/sveden/files/33ca78d7f9b9ec62c1e78e9147d95d29.pdf</t>
  </si>
  <si>
    <t>Ссылка: https://school-pochinok.edusite.ru/sveden/files/a37885981198b7d359ec5d9f0c36c1e0.doc</t>
  </si>
  <si>
    <t>Ссылка: https://docs.yandex.ru/docs/view?url=ya-browser%3A%2F%2F4DT1uXEPRrJRXlUFoewruNhsM3QD7LvlXgVgsWu6Nia8T3fXvNH2lALiWLdu8UrHHERY7N0TtwIF5JiyEJk3dEEvsvsjlDQREq-jqzqvDMwp7N1W-e4efTC75l6Ix5X6sTNY8k7MFmxZGG7UWtMslQ%3D%3D%3Fsign%3DCnEME0XwvyiKwAsK0bKkN23D3fr6a-2SSgF8ZzO_tFc%3D&amp;name=9d0cca66f416595727bf4cbebb8164a0.docx&amp;nosw=1</t>
  </si>
  <si>
    <t>Ссылка: https://disk.yandex.ru/i/76w9gqs77ENsGQ</t>
  </si>
  <si>
    <t>Ссылка: https://dhshnu.ekb.muzkult.ru/media/2025/04/28/1309685307/Programma_dlya_lagerej_dnevnogo_preby_vaniya_Dvizhenie_pervy_x_2025.pdf</t>
  </si>
  <si>
    <t>Ссылка: https://xn--2-gtb3b2a2a.xn--p1ai/camp_maininfo.html</t>
  </si>
  <si>
    <t>Ссылка: https://disk.yandex.ru/i/o6Jf7PLel-egqw</t>
  </si>
  <si>
    <t>Ссылка: https://clck.ru/3Sm8sv</t>
  </si>
  <si>
    <t>Ссылка: https://vk.cc/cW2LZQ</t>
  </si>
  <si>
    <t>Ссылка: https://pul-pyshma.tvoysadik.ru/?section_id=257</t>
  </si>
  <si>
    <t>Ссылка: https://vk.com/album-110208052_303082647</t>
  </si>
  <si>
    <t>Ссылка: https://clck.ru/3Sr9pK</t>
  </si>
  <si>
    <t>Ссылка: https://clck.ru/3Stdjt</t>
  </si>
  <si>
    <t>Ссылка: https://707.su/aVrO</t>
  </si>
  <si>
    <t>Ссылка: https://sport-sk96.edusite.ru/DswMedia/programmaldpsportlandiya2025god.pdf</t>
  </si>
  <si>
    <t>Ссылка: https://clck.ru/3SqWSs</t>
  </si>
  <si>
    <t>Ссылка: https://23rezh.uralschool.ru/?section_id=304</t>
  </si>
  <si>
    <t>Ссылка: https://dussh-rossiya.ekb.sportsng.ru/media/2025/04/02/1323670910/DOOP_fizkul_turno-sportivnoj_napravlenno_rovy_m_by_t_-so_sportom_druzhit.pdf Утверждена Берсенёвым В.А. Приказ от 27.03.2025 № 50/1</t>
  </si>
  <si>
    <t>Ссылка: https://energiya-reft.profiedu.ru/?section_id=66</t>
  </si>
  <si>
    <t>Ссылка: https://sosh2suralsk.uralschool.ru/?section_id=142</t>
  </si>
  <si>
    <t>Ссылка: https://8svur.uralschool.ru/</t>
  </si>
  <si>
    <t>Ссылка: https://makuyevskaya.uralschool.ru/upload/scmakuyevskaya_new/files/4f/5f/4f5fefc26c7b2ee885224a65094d241c.pdf Утверждена приказом от 14.03.2025 №6-д</t>
  </si>
  <si>
    <t>Ссылка: https://cdt-eldorado.ru/upload/files/эльдорадуга/Программа%20воспитания%20ЛОЛ.pdf Утверждена приказом №26 от 17.03.2025</t>
  </si>
  <si>
    <t>Ссылка: https://1tal.uralschool.ru/?section_id=247</t>
  </si>
  <si>
    <t>Ссылка: https://4tal.uralschool.ru/?section_id=286</t>
  </si>
  <si>
    <t>Ссылка: https://5tgo.uralschool.ru/?section_id=53</t>
  </si>
  <si>
    <t>Ссылка: https://talschool8.uralschool.ru/?section_id=87</t>
  </si>
  <si>
    <t>Ссылка: https://50tgo.uralschool.ru/sveden/document</t>
  </si>
  <si>
    <t>Ссылка: https://t-62.uralschool.ru/upload/sct_62_new/files/5c/53/5c534652776458ce8ba6a6ba742294ce.pdf</t>
  </si>
  <si>
    <t>Ссылка: https://basm-tal.uralschool.ru/?section_id=232</t>
  </si>
  <si>
    <t>Ссылка: https://butka.uralschool.ru/?section_id=317</t>
  </si>
  <si>
    <t>Ссылка: https://vichlyaevskaya.uralschool.ru/upload/scvichlyaevskaya_new/files/38/0c/380c287d6dfbb4dfbe871f2b663dc428.pdf</t>
  </si>
  <si>
    <t>Ссылка: https://v-urmytskaya.uralschool.ru/?section_id=385</t>
  </si>
  <si>
    <t>Ссылка: https://gorbunovsky.uralschool.ru/org-info/education-implemented-program?id=9</t>
  </si>
  <si>
    <t>Ссылка: https://kazakovo.uralschool.ru/?section_id=291</t>
  </si>
  <si>
    <t>Ссылка: https://ku.uralschool.ru/upload/scku_new/files/8e/2a/8e2a9d51537ea8851b919978e7d19a9e.pdf</t>
  </si>
  <si>
    <t>Ссылка: https://mox.uralschool.ru/?section_id=277</t>
  </si>
  <si>
    <t>Ссылка: https://katarach.uralschool.ru/upload/sckatarach_new/files/db/45/db458d193081252e9997acb1ca747e4e.pdf</t>
  </si>
  <si>
    <t>Ссылка: https://pioner.uralschool.ru/?section_id=31</t>
  </si>
  <si>
    <t>Ссылка: https://smol-tal.uralschool.ru/?section_id=91</t>
  </si>
  <si>
    <t>Ссылка: https://ekocentr.uralschool.ru/?section_id=34</t>
  </si>
  <si>
    <t>Ссылка: https://yadryishnikovskaya.uralschool.ru/?section_id=106, Утверждена приказо директора МБОУ Ядрышниковская ООШ № 22 от 14.04.2025 № 10-ад</t>
  </si>
  <si>
    <t>Ссылка: https://clck.ru/3SnAMJ</t>
  </si>
  <si>
    <t>Ссылка: https://clck.ru/3SnD4f</t>
  </si>
  <si>
    <t>Ссылка: https://clck.ru/3SnD7M</t>
  </si>
  <si>
    <t>Ссылка: https://clck.ru/3SnDHr</t>
  </si>
  <si>
    <t>Ссылка: https://clck.ru/3SnDSn</t>
  </si>
  <si>
    <t>Ссылка: https://lenskou.ucoz.ru/index/letnjaja_kampanija/0-157</t>
  </si>
  <si>
    <t>Ссылка: https://clck.ru/3SnFim</t>
  </si>
  <si>
    <t>Ссылка: https://clck.ru/3SnGq9</t>
  </si>
  <si>
    <t>Ссылка: https://clck.ru/3SnG7Z</t>
  </si>
  <si>
    <t>Ссылка: http://chukreevo-sosh.com.ru/ob-organizacii/</t>
  </si>
  <si>
    <t>Ссылка: https://clck.ru/3SnGoG</t>
  </si>
  <si>
    <t>Ссылка: https://clck.ru/3SnGy8</t>
  </si>
  <si>
    <t>Ссылка: https://kolpakovka.uralschool.ru/?section_id=252</t>
  </si>
  <si>
    <t>Ссылка: https://shamar26.uralschool.ru</t>
  </si>
  <si>
    <t>Ссылка: https://school45-shalya.edusite.ru</t>
  </si>
  <si>
    <t>Ссылка: https://shalya90.uralschool.ru</t>
  </si>
  <si>
    <t>Ссылка: https://docs.google.com/spreadsheets/d/18_xrk0OEwIqhgtbNu60IGwst8Y6vfM50/edit?gid=628043929#gid=628043929</t>
  </si>
  <si>
    <t>Ссылка: https://docs.google.com/document/d/1_EU5c78xA4s66Zju_ynsDm3Ct4uDU3alkrmPD_uLFdI/edit?usp=drivesdk</t>
  </si>
  <si>
    <t>Ссылка: https://xn--123-5cd3cgu2f.xn--80acgfbsl1azdqr.xn--p1ai/?section_id=524</t>
  </si>
  <si>
    <t>Ссылка: https://lager-181.uralschool.ru/upload/sclager_181_new/files/97/98/97983604345ebe8f16a84a5f7d60d8a7.pdf</t>
  </si>
  <si>
    <t>Ссылка: https://xn--20-6kc3bfr2e.xn--80acgfbsl1azdqr.xn--p1ai/upload/sc20_new/files/7d/fb/7dfb7d570f05f11cd1508daeb903ce2c.pdf</t>
  </si>
  <si>
    <t>Ссылка: https://xn--21-6kc3bfr2e.xn--80acgfbsl1azdqr.xn--p1ai/upload/sc21_new/files/63/62/6362fafa00d2ec4fa5e0652a4f489850.pdf</t>
  </si>
  <si>
    <t>Ссылка: https://xn--39-6kclvec3aj7p.xn--80acgfbsl1azdqr.xn--p1ai/upload/sc39_new/files/5f/3f/5f3f07f25e475bcccd6509cb42dd3b12.pdf</t>
  </si>
  <si>
    <t>Ссылка: https://xn--84-6kc3bfr2e.xn--80acgfbsl1azdqr.xn--p1ai/upload/sc84_new/files/69/42/694200c352db344dd05bd8c047510aba.pdf</t>
  </si>
  <si>
    <t>Ссылка: https://xn--91-6kc3bfr2e.xn--80acgfbsl1azdqr.xn--p1ai/upload/sc91_new/files/b0/61/b061e165fa08cf2434b0afcde42a9abc.pdf</t>
  </si>
  <si>
    <t>Ссылка: https://xn--102-5cd3cgu2f.xn--80acgfbsl1azdqr.xn--p1ai/upload/sc102_new/files/85/97/8597532ac52fd0963d0aed0c60390b3c.pdf</t>
  </si>
  <si>
    <t>Ссылка: https://xn--132-5cd3cgu2f.xn--80acgfbsl1azdqr.xn--p1ai/upload/sc132_new/files/48/be/48beb04a846defc06f77518366c9b528.pdf</t>
  </si>
  <si>
    <t>Ссылка: https://xn--177-5cdozfc7ak5r.xn--80acgfbsl1azdqr.xn--p1ai/upload/scg177_new/files/19/74/1974033463c98b856399158b27e9bb13.pdf</t>
  </si>
  <si>
    <t>Ссылка: https://xn--215-5cd3cgu2f.xn--80acgfbsl1azdqr.xn--p1ai/upload/sc215_new/files/05/06/0506cc7eea54579585368bfafb10499a.pdf</t>
  </si>
  <si>
    <t>Ссылка: https://detsad410.ru/dowlonds/d20250609171039.pdf</t>
  </si>
  <si>
    <t>Ссылка: https://raduga.uralschool.ru/upload/scraduga_new/files/39/b5/39b5535a21549ee6ffa0a8e7d087cadd.pdf</t>
  </si>
  <si>
    <t>Ссылка: https://ddt-himmash.uralschool.ru/upload/scddt_himmash_new/files/9b/bd/9bbd5ab6dafb377d23054321867d7422.pdf</t>
  </si>
  <si>
    <t>Ссылка: https://clck.ru/3SxGWA</t>
  </si>
  <si>
    <t>Ссылка: https://clck.ru/3SxGvi</t>
  </si>
  <si>
    <t>Ссылка: https://clck.ru/3SxHEA</t>
  </si>
  <si>
    <t>Ссылка: https://xn--23-6kc3bfr2e.xn--80acgfbsl1azdqr.xn--p1ai/upload/sc23_new/files/0a/9b/0a9bf1ece3e743a990ff65ac5c8c950e.pdf 
Ссылка: https://xn--23-6kc3bfr2e.xn--80acgfbsl1azdqr.xn--p1ai/upload/sc23_new/files/f5/8e/f58e044ccfac0cf4f7146ae5efc5e538.pdf</t>
  </si>
  <si>
    <t>Ссылка: https://z-uspenka.uralschool.ru/</t>
  </si>
  <si>
    <t>Протокол 1 от 17.02.2025, Косов Евгений Юрьевич
https://xn--92-6kc3bfr2e.xn--80acgfbsl1azdqr.xn--p1ai/?section_id=39</t>
  </si>
  <si>
    <t>Программа утверждена Директором МАОУ СШ №9 27.03.2025 Ронкиным А.Д. 
Ссылка: http://kruf9.ru/wp-content/uploads/2025/05/Programma_LOL_MAOU_SSh__9.pdf</t>
  </si>
  <si>
    <t>Ссылка: kalinovo.uralschool.ru</t>
  </si>
  <si>
    <t>Ссылка: http://schkola-1-turinsk.org.ru/wp-content/uploads/2025/10/Программа-воспитательной-работы-лагеря-с-дневным-перебыванием_подпись.pdf</t>
  </si>
  <si>
    <t>Отсутствует. Договор на медицинское обслуживание</t>
  </si>
  <si>
    <t>Отсутствует. Договор на оказание медицинского обслуживания  в процессе заключения</t>
  </si>
  <si>
    <t>Отсутствует. Договор ГАУЗ СО"Каменская ЦРБ"</t>
  </si>
  <si>
    <t>№66.01.37.000.М.000503.04.26 от 07.04.2026</t>
  </si>
  <si>
    <t>№Л035-01277-66/00194019 от 31.01.2018</t>
  </si>
  <si>
    <t>26.05.2026-15.06.2026</t>
  </si>
  <si>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25.09.2019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</si>
  <si>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12.10.2016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</si>
  <si>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29.08.2019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</si>
  <si>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28.11.2019</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</si>
  <si>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слабослышашие,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09.10.2016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</si>
  <si>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11.10.2016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</si>
  <si>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06.10.2016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</si>
  <si>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02.09.2019</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</si>
  <si>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слабослышашие,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19.09.2016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</si>
  <si>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23.06.2019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</si>
  <si>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28.05.2024</t>
    </r>
  </si>
  <si>
    <t>№66.01.37.000.М.000433.03.26 от 27.03.2026</t>
  </si>
  <si>
    <t>№66.01.37.000.М.000434.03.26 от 27.03.2026</t>
  </si>
  <si>
    <t>№ЛО-66-01-006830 от 12.08.2021</t>
  </si>
  <si>
    <t>№Л041-01021-66/00314094  от 19.06.2017</t>
  </si>
  <si>
    <t>№Л041-01021-66/01243354 от 11.06.2024</t>
  </si>
  <si>
    <t>№Л041-01021-66/00383919 от 26.08.2020</t>
  </si>
  <si>
    <t>№Л041-01021-66/00571351 от 31.01.2017</t>
  </si>
  <si>
    <t>№ЛО41-01021-66/00361860 от 06.03.2020</t>
  </si>
  <si>
    <t>№Л0 41-01021-66/00571351 от 31.01.2017</t>
  </si>
  <si>
    <t>№Л041-01021-66/00348029 от 19.12.2019</t>
  </si>
  <si>
    <t>№Л041-01021-66/00348029 от 19.12 2019</t>
  </si>
  <si>
    <t xml:space="preserve">№ЛО41-01021-66/00367784      от 29.05.2018 </t>
  </si>
  <si>
    <t>№ЛО-66-01-003312 от 28.04.2015</t>
  </si>
  <si>
    <t>№ЛО-66-01-005220 от 01.02.2018</t>
  </si>
  <si>
    <t>№ЛО-66-01-006532 от 11.06.2020</t>
  </si>
  <si>
    <t>№ЛО-66-01-002454 от 04.03.2014</t>
  </si>
  <si>
    <t>№ЛО-66-01-005882 от 27.03.2019</t>
  </si>
  <si>
    <t>№ЛО-66-01-005875 от 22.03.2019</t>
  </si>
  <si>
    <t>№ЛО-66-01-003638
от 15.10.2015</t>
  </si>
  <si>
    <t>№ЛО-66-01-004474 от 19.01.2017</t>
  </si>
  <si>
    <t>№ЛО-66-01-004861 от 04.08.2017</t>
  </si>
  <si>
    <t>№ЛО41-01151-22/00368518 от 17.03.2017</t>
  </si>
  <si>
    <t>№ЛО-66-01-005088 от 30.11.2017</t>
  </si>
  <si>
    <t>№ЛО41-01021-6/00318746 от 30.01.2018</t>
  </si>
  <si>
    <r>
      <t xml:space="preserve">Объект доступен для детей с ОВЗ и детей-инвалидов по следующим нозологиям: </t>
    </r>
    <r>
      <rPr>
        <sz val="9"/>
        <color theme="1"/>
        <rFont val="Times New Roman"/>
        <family val="1"/>
        <charset val="204"/>
      </rPr>
      <t xml:space="preserve">
Объект доступен частично всем</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</si>
  <si>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опорно-двигательного аппарата.  
</t>
    </r>
    <r>
      <rPr>
        <b/>
        <sz val="9"/>
        <color theme="1"/>
        <rFont val="Times New Roman"/>
        <family val="1"/>
        <charset val="204"/>
      </rPr>
      <t>Паспорт доступности объекта № 1 от 09.12.2025 г.</t>
    </r>
  </si>
  <si>
    <t>Ссылка: https://cloud.mail.ru/public/CYmP/qLJ2pwTYs</t>
  </si>
  <si>
    <t>Ссылка: https://sokolkamen.ru/kids/2025</t>
  </si>
  <si>
    <t xml:space="preserve">Программа утверждена  Приказом от 17.02.2026 № 97 
Ссылка: http://www.med.uvz.ru/dlol_dokumenty      </t>
  </si>
  <si>
    <t>Ссылка: https://pavlik-morozov.nasmene.ru/?section_id=53</t>
  </si>
  <si>
    <t>Ссылка: https://www.leocdn.ru/uploadsForSiteId/203661/content/5c2da880-d1ba-4209-ad52-3303ed6899a8.PDF</t>
  </si>
  <si>
    <t>Ссылка: https://cloud.mail.ru/public/RZJA/eXD7mdjdL</t>
  </si>
  <si>
    <t xml:space="preserve">
Программа воспитания утверждена директором МОУ "Деевская СОШ". Приказ №25 от 30.09.2025 https://deevo.uralschool.ru/upload/scdeevo_new/files/fb/3a/fb3a0c538dc905b85566c65f8682c35d.pdf</t>
  </si>
  <si>
    <t>Отсутствует. Договор б/н от 03.02.2011 с ГБУЗ СО "Артемовская ЦРБ" (№ ЛО-66-01-002587 от 15.05.2014)</t>
  </si>
  <si>
    <t>Отсутствует. Договор б/н от 01.11.2021 (№ ЛО 66-01-002063 от 22.08.2013)</t>
  </si>
  <si>
    <t>Отсутствует. Договор б/н от 04.07.2020 с ГБУЗ СО "Артемовская ЦРБ" (№ ЛО-66-01-002587 от 15.05.2014)</t>
  </si>
  <si>
    <t>Отсутствует. Договор б/н от 10.01.2022 (№ ЛО-66-01-002587 от 15.05.2014)</t>
  </si>
  <si>
    <t>Отсутствует. Договор б/н от 02.09.2019 (№ ЛО 66-01-006689 от 21.08.2013)</t>
  </si>
  <si>
    <t>№ 18070 от 10.12.2015</t>
  </si>
  <si>
    <t>№ 18466 от 31.03.2016</t>
  </si>
  <si>
    <r>
      <t xml:space="preserve">Муниципальное автономное общеобразовательное учреждение средняя общеобразовательная школа № 26, 
</t>
    </r>
    <r>
      <rPr>
        <b/>
        <sz val="9"/>
        <color theme="1"/>
        <rFont val="Times New Roman"/>
        <family val="1"/>
        <charset val="204"/>
      </rPr>
      <t>МАОУ СОШ №26</t>
    </r>
  </si>
  <si>
    <r>
      <t xml:space="preserve">Муниципальное автономное общеобразовательное учреждение средняя общеобразовательная школа № 23, 
</t>
    </r>
    <r>
      <rPr>
        <b/>
        <sz val="9"/>
        <color theme="1"/>
        <rFont val="Times New Roman"/>
        <family val="1"/>
        <charset val="204"/>
      </rPr>
      <t>МАОУ СОШ №23</t>
    </r>
  </si>
  <si>
    <t>Обеспечены условия для хранения лекарственных средств.</t>
  </si>
  <si>
    <t>Объект доступен полностью избирательно для детей с ОВЗ и детей-инвалидов</t>
  </si>
  <si>
    <t xml:space="preserve">Объект доступен полностью для детей с ОВЗ и детей-инвалидов. </t>
  </si>
  <si>
    <r>
      <t xml:space="preserve">Объект доступен для детей с ОВЗ и детей-инвалидов по следующим нозологиям: </t>
    </r>
    <r>
      <rPr>
        <sz val="9"/>
        <color theme="1"/>
        <rFont val="Times New Roman"/>
        <family val="1"/>
        <charset val="204"/>
      </rPr>
      <t xml:space="preserve">
глухих и слабослышащих; слепых и слабовидящих; с нарушениями опорно-двигательного аппарата; с тяжелыми нарушениями речи; с ментальными нарушениями; с соматическими заболеваниями.</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</si>
  <si>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нарушение слуха. Нарушение зрения. Нарушение речи. Нарушение опорно-двигательного аппарата. Умственная отсталость. Задержки психического развития. Нарушения поведения и общения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</si>
  <si>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нарушение слуха, нарушение зрения, нарушение речи, нарушение опорно-двигательного аппарата, умственная отсталость, задержки психического развития, нарушения поведения и общения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</si>
  <si>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Нарушения слуха. Нарушения зрения. Нарушения речи. Нарушения опорно-двигательного аппарата (ОДА). Умственная отсталость. Задержки психического развития (ЗПР). Нарушения поведения и общения.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</si>
  <si>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нарушение слуха, нарушение зрения нарушение речи, нарушение опорно-двигательного аппарата, умственная отсталость, задержки психического развития, нарушения поведения и общения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</si>
  <si>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Нарушения слуха. Нарушения зрения. Нарушения речи. Нарушения опорно-двигательного аппарата (ОДА). Умственная отсталость. Задержки психического развития (ЗПР).Нарушения поведения и общения.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</si>
  <si>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слуха, нарушением зрения, нарушением речи, нарушением опорно-двигательного аппарата (ОДА), умственной отсталостью, задержкой психического развития , нарушением поведения и общения.</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</si>
  <si>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инвалидам передвигающимся на креслах колясках, с нарушением опорно-двигательного аппарата, с нарушением слуха, с нарушением зрения, с нарушением умственного развития. </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</si>
  <si>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передвигающимся на креслах колясках, с нарушением опорно-двигательного аппарата, с нарушением слуха, с нарушением зрения, с нарушением умственного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</si>
  <si>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опорно-двигательного аппарата имеется пандус и кнопка вызова сотрудников, приобретено сменное кресло-коляска, санитарно-гигиеническое помещение оборудовано специальным оборудованием, для детей с нарушением зрения таблички Брайля, для детей с нарушением слуха имеется индивидуальная индукционная петля</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</si>
  <si>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</si>
  <si>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Дети-инвалиды, передвигающиеся на креслах-колясках, с нарушением опорно-двигательного аппарата, нарушением зрения, нарушением слуха, умственной отсталостью</t>
    </r>
  </si>
  <si>
    <t>Объект доступен условно для детей с ОВЗ и детей-инвалидов</t>
  </si>
  <si>
    <t>Частично созданы условия для отдыха детей-инвалидов и ОВЗ. Поручни, пандус, кнопка вызова, обособленный туалет для инвалидов, тактильные информационные таблички. Нозологии: Дети с нарушением речи, дети с задержкой психического развития, дети с соматическими заболеваниями.</t>
  </si>
  <si>
    <t>Частично созданы условия для отдыха детей-инвалидов и ОВЗ. Поручни, кнопка вызова, тактильные информационные таблички. Нозологии: Дети с нарушением речи, Дети с соматическими заболеваниями, дети с задержкой психического развития</t>
  </si>
  <si>
    <r>
      <t xml:space="preserve">Объект доступен для детей с ОВЗ и детей-инвалидов по следующим нозологиям: </t>
    </r>
    <r>
      <rPr>
        <sz val="9"/>
        <color rgb="FF000000"/>
        <rFont val="Times New Roman"/>
        <family val="1"/>
        <charset val="204"/>
      </rPr>
      <t xml:space="preserve">
ТНР, ЗПР. </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</si>
  <si>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для детей с нарушением слуха и умственными нарушениями.</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</si>
  <si>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для инвалидов с умственным нарушением; для инвалидов по зрению и слуху.</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</si>
  <si>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креслах-колясках-ДУ2. С нарушением опорно-двигательного аппарата- ДУ3.С умственными нарушениями</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</si>
  <si>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НОДА. Дети с УО и ЗПР</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</si>
  <si>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опорно-двигательного аппарата имеется пандус и кнопка вызова сотрудников, приобретено сменное кресло-коляска, санитарно-гигиеническое помещение оборудовано специальным оборудованием для детей с ограниченными возможностями здоровья, для детей с нарушением зрения таблички Брайля, для детей с нарушением слуха имеется индивидуальная индукционная петля</t>
    </r>
  </si>
  <si>
    <r>
      <t xml:space="preserve">Объект доступен для детей с ОВЗ и детей-инвалидов по следующим нозологиям: </t>
    </r>
    <r>
      <rPr>
        <sz val="9"/>
        <color theme="1"/>
        <rFont val="Times New Roman"/>
        <family val="1"/>
        <charset val="204"/>
      </rPr>
      <t xml:space="preserve">
Выделено место на автостоянке для парковки специальных автотранспортных средств инвалидов. Обеспечена возможность самостоятельного передвижения по территории ОО, входа и выхода из неё. Обеспечено надлежащее размещение оборудования и носителей информации, необходимых для обеспечения беспрепятственного доступа инвалидов с учетом ограничений их жизнедеятельности. Обеспечено дублирование необходимой для инвалидов звуковой и зрительной информации, а также надписей, знаков и иной текстовой и графической информации знаками, выполненными рельефно-точечным шрифтом Брайля. Имеется договор на предоставление услуг инвалидам с допуском сурдопереводчика и тифлосурдопереводчика.</t>
    </r>
  </si>
  <si>
    <r>
      <t xml:space="preserve">Объект доступен для детей с ОВЗ и детей-инвалидов по следующим нозологиям: </t>
    </r>
    <r>
      <rPr>
        <sz val="9"/>
        <color theme="1"/>
        <rFont val="Times New Roman"/>
        <family val="1"/>
        <charset val="204"/>
      </rPr>
      <t xml:space="preserve">
категории обслуживаемых инвалидов (инвалиды с нарушениями опорно-двигательного аппарата; нарушениями зрения, нарушениями слуха): все категории детей</t>
    </r>
  </si>
  <si>
    <t>03.06.2026-16.06.2026, 18.06.2026-01.07.2026, 03.07.2026-16.07.2026, 18.07.2026-31.07.2026</t>
  </si>
  <si>
    <t>Устинова Елена Анатольевна</t>
  </si>
  <si>
    <t>Ершова Екатерина Александровна</t>
  </si>
  <si>
    <t>Пичина Ирина Владимировна, Баскакова Анастасия Евгеньевна</t>
  </si>
  <si>
    <t>Гаврилова Надежда Владимировна</t>
  </si>
  <si>
    <t>Программа воспитания утверждена МБУ ЦППМСП. Приказ № 42 от 28.04.2025
Ссылка: https://cdk-lsy.uralschool.ru/upload/sccdk_lsy_new/files/f9/b6/f9b6d36d0b67e09318d921e01c387050.pdf</t>
  </si>
  <si>
    <t>Программа воспитания утверждена МБУДО ЦДТ. Приказ № 33 от 04.04.2025
Ссылка: https://cdtlesnoy.ru/magicpage.html?page=731411</t>
  </si>
  <si>
    <t>Программа воспитания утверждена МБУДО ДШИ. Приказ № 28 о/д от 21.03.2025
Ссылка: https://dshi-lesnoy.ekb.muzkult.ru/media/2025/03/27/1324961138/PROGRAMMA.pdf</t>
  </si>
  <si>
    <t>Программа воспитания утверждена МБОУ СОШ № 73. Приказ № 89 от 28.03.2025
Ссылка: https://73lsy.uralschool.ru/?section_id=275</t>
  </si>
  <si>
    <t>Программа воспитания утверждена МАОУ СОШ № 72. Приказ № 59/ОД от 20.08.2025
Ссылка: https://72lsy.uralschool.ru/?section_id=137</t>
  </si>
  <si>
    <t>Программа воспитания утверждена МБОУ СОШ № 67. Приказ № __ от 31.05.2025
Ссылка: https://67lsy.uralschool.ru/upload/sc67lsy_new/files/c8/3f/c83f299bb9817d0179ee209368cf63f5.pdf</t>
  </si>
  <si>
    <t>Программа воспитания утверждена МБОУ СОШ № 8. Приказ № 42 от 03.04.2025
Ссылка: https://8lsy.uralschool.ru/?section_id=106</t>
  </si>
  <si>
    <t>Ссылка: https://cloud.mail.ru/public/Nj3x/4BMLZbTAR</t>
  </si>
  <si>
    <t>Зайцева Виктория Эдуардовна</t>
  </si>
  <si>
    <t>№ Л035-01277-66/00196620 от 02.11.2011</t>
  </si>
  <si>
    <t>Хузина Наталья Викторовна</t>
  </si>
  <si>
    <t>https://s1serov.ru/home/92</t>
  </si>
  <si>
    <t>Ссылка: https://s1serov.ru/home/111</t>
  </si>
  <si>
    <t>Бикшанова Анастасия Александровна</t>
  </si>
  <si>
    <t xml:space="preserve">https://9srv.uralschool.ru/?section_id=255 </t>
  </si>
  <si>
    <t>№66.01.37.000.М.000449.04.26  от 01.04.2026</t>
  </si>
  <si>
    <t xml:space="preserve">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от 24.06.2025 № 66-13-09/17-35-2025: 1 замечание. Выполнено. </t>
  </si>
  <si>
    <t>№ Л035-01277-66/00193829 от 20.12.2019</t>
  </si>
  <si>
    <t>Программа воспитательной работы утверждена прикаом № 27/3/01-07 от 12.05.2025. Ссылка на программу воспитательной работы: clck.ru/3Syjg4</t>
  </si>
  <si>
    <t>https://sosh11.uralschool.ru/?section_id=51</t>
  </si>
  <si>
    <t>Отсутствует. Договор б/н от 01.09.2023г. с ГБУЗ Свердловской области "Серовская городская больница".</t>
  </si>
  <si>
    <t>Программа утверждениа приказом №25-од от 30.03.2026г 
Ссылка на сайт: https://sosh11.uralschool.ru/file/download?id=2852</t>
  </si>
  <si>
    <t xml:space="preserve">
№Л035-01277-66/00196378 от 13.10.2011</t>
  </si>
  <si>
    <t xml:space="preserve">
№ 17124 от 02.04.2013</t>
  </si>
  <si>
    <t>Программа утверждена приказом № 23/б от 31.03.2025. Ссылка на программу воспитательной работы: https://13shcola.ucoz.ru/avatar/10/GOL/gol-2018/programma_vospitanija_lto_sosh_13_2025.pdf
Ссылка на календарный план воспитательной работы:  https://13shcola.ucoz.ru/avatar/10/GOL/gol-2018/kalendarnyj_plan_lto-2025.pdf</t>
  </si>
  <si>
    <t>https://13shcola.ucoz.ru/index/lager_truda_i_otdykha_pri_maou_sosh_13/0-368</t>
  </si>
  <si>
    <t>https://14srv.uralschool.ru/?section_id=186</t>
  </si>
  <si>
    <t>Программа утверждена приказом от 30.04.2025 № 108/1. 
Ссылка на программу и календарный план:  https://14srv.uralschool.ru/site/pub?id=286</t>
  </si>
  <si>
    <t>Остапенко Мария Ивановна</t>
  </si>
  <si>
    <t>https://15srv.uralschool.ru/?section_id=124</t>
  </si>
  <si>
    <t>https://srv19.uralschool.ru/?section_id=372</t>
  </si>
  <si>
    <t> Программа воспитательной работы утверждена приказом №96 от 19.05.2025 г. Ссылка на программу: https://srv19.uralschool.ru/file/download?id=14983</t>
  </si>
  <si>
    <t>https://20srv.uralschool.ru/?section_id=472</t>
  </si>
  <si>
    <t>Программа утверждена приказом № 38 от 13.02.2024 г. Ссылка на программу: https://clck.ru/3SyKdf
Календарный план работы утвержден приказом № 38 от 13.02.2024 г. Ссылка на календарный план: https://clck.ru/3T2Ch6</t>
  </si>
  <si>
    <r>
      <t xml:space="preserve">Муниципальное автономное общеобразовательное учреждение средняя общеобразовательная школа  №21, 
</t>
    </r>
    <r>
      <rPr>
        <b/>
        <sz val="9"/>
        <color theme="1"/>
        <rFont val="Times New Roman"/>
        <family val="1"/>
        <charset val="204"/>
      </rPr>
      <t>МАОУ СОШ № 21 
(Лагерь труда и отдыха )</t>
    </r>
  </si>
  <si>
    <t>https://21srv.uralschool.ru/?section_id=275</t>
  </si>
  <si>
    <t>Программа воспитания утверждена приказом № 152-ах от 25.04.2024. Ссылка на программу: https://21srv.uralschool.ru/?section_id=292</t>
  </si>
  <si>
    <t>Программа воспитания утверждена приказом № 152-ах от 25.04.2024. Ссылка на программу: https://clck.ru/3T2Q8x</t>
  </si>
  <si>
    <t>https://school22-serov.uralschool.ru/?section_id=194</t>
  </si>
  <si>
    <t>программа воспитательной работы размещена по ссылке: https://school22-serov.uralschool.ru/?section_id=222</t>
  </si>
  <si>
    <r>
      <t xml:space="preserve">Муниципальное автономное общеобразовательное учреждение средняя общеобразовательная школа   № 22 им. Героя Советского Союза В.С. Маркова, 
</t>
    </r>
    <r>
      <rPr>
        <b/>
        <sz val="9"/>
        <color theme="1"/>
        <rFont val="Times New Roman"/>
        <family val="1"/>
        <charset val="204"/>
      </rPr>
      <t xml:space="preserve">МАОУ СОШ № 22 им.Героя Советского Союза В.С. Маркова 
(Лагерь труда и отдыха )  </t>
    </r>
  </si>
  <si>
    <t>Шелкова Татьяна Игоревна</t>
  </si>
  <si>
    <t>https://23srv.uralschool.ru/?section_id=213</t>
  </si>
  <si>
    <t>https://23srv.uralschool.ru/?section_id=230</t>
  </si>
  <si>
    <t>https://27srv.uralschool.ru/?section_id=454</t>
  </si>
  <si>
    <t>Программа утверждена приказом № 56 от 03.03.2025. Ссылка на программу:  clck.ru/3SyNko</t>
  </si>
  <si>
    <t>Зубкова Елизавета Валерьевна</t>
  </si>
  <si>
    <t>https://soshsotrino.uralschool.ru/?section_id=52</t>
  </si>
  <si>
    <t>http://schoolkras.ucoz.ru/index/ozdorovitelnaja_kampanija/0-125</t>
  </si>
  <si>
    <t>Программа утверждена приказом № 47/1 от 30.03.2026. Ссылка на программу: https://soshsotrino.uralschool.ru/?section_id=61</t>
  </si>
  <si>
    <r>
      <t xml:space="preserve">Муниципальное бюджетное общеобразовательное учреждение средняя общеобразовательная школа п. Красноярка, 
</t>
    </r>
    <r>
      <rPr>
        <b/>
        <sz val="9"/>
        <color theme="1"/>
        <rFont val="Times New Roman"/>
        <family val="1"/>
        <charset val="204"/>
      </rPr>
      <t>МБОУ СОШ п.Красноярка 
(Городской оздоровительный лагерь)</t>
    </r>
  </si>
  <si>
    <t>https://s1serov.ru/home/91</t>
  </si>
  <si>
    <t xml:space="preserve">https://9srv.uralschool.ru/?section_id=216 </t>
  </si>
  <si>
    <t xml:space="preserve">https://sosh11.uralschool.ru/?section_id=50 </t>
  </si>
  <si>
    <t>программа утверждениа приказом №24-од от 30.03.2026г. Ссылка на сайт-https://sosh11.uralschool.ru/file/download?id=2853</t>
  </si>
  <si>
    <r>
      <t xml:space="preserve">Муниципальное бюджетное общеобразовательное учреждение средняя общеобразовательная школа №19, 
</t>
    </r>
    <r>
      <rPr>
        <b/>
        <sz val="9"/>
        <color theme="1"/>
        <rFont val="Times New Roman"/>
        <family val="1"/>
        <charset val="204"/>
      </rPr>
      <t>МБОУ СОШ № 19 
(Городской оздоровительный лагерь)</t>
    </r>
  </si>
  <si>
    <r>
      <t xml:space="preserve">Муниципальное автономное общеобразовательное учреждение средняя общеобразовательная школа №14 им В. Ф. Фуфачева, 
</t>
    </r>
    <r>
      <rPr>
        <b/>
        <sz val="9"/>
        <color theme="1"/>
        <rFont val="Times New Roman"/>
        <family val="1"/>
        <charset val="204"/>
      </rPr>
      <t>МАОУ СОШ № 14 
(Городской оздоровительный лагерь)</t>
    </r>
  </si>
  <si>
    <r>
      <t xml:space="preserve">Муниципальное бюджетное общеобразовательное учреждение средняя общеобразовательная школа №11, 
</t>
    </r>
    <r>
      <rPr>
        <b/>
        <sz val="9"/>
        <color theme="1"/>
        <rFont val="Times New Roman"/>
        <family val="1"/>
        <charset val="204"/>
      </rPr>
      <t>МБОУ СОШ № 11 
(Городской оздоровительный лагерь)</t>
    </r>
  </si>
  <si>
    <t>https://13shcola.ucoz.ru/index/gorodskoj_ozdorovitelnyj_lager_maou_sosh_13_quot_solnyshko_quot/0-189</t>
  </si>
  <si>
    <t>https://14srv.uralschool.ru/?section_id=185</t>
  </si>
  <si>
    <t>https://15srv.uralschool.ru/?section_id=264</t>
  </si>
  <si>
    <t>https://srv19.uralschool.ru/?section_id=371</t>
  </si>
  <si>
    <t xml:space="preserve"> https://20srv.uralschool.ru/?section_id=471</t>
  </si>
  <si>
    <t>https://21srv.uralschool.ru/?section_id=264</t>
  </si>
  <si>
    <t>https://21srv.uralschool.ru/?section_id=267</t>
  </si>
  <si>
    <t>https://school22-serov.uralschool.ru/?section_id=193</t>
  </si>
  <si>
    <t>https://23srv.uralschool.ru/?section_id=214</t>
  </si>
  <si>
    <t>https://26srv.uralschool.ru/?section_id=224</t>
  </si>
  <si>
    <t>https://27srv.uralschool.ru/?section_id=436</t>
  </si>
  <si>
    <t>https://soshsotrino.uralschool.ru/?section_id=53</t>
  </si>
  <si>
    <t>https://filsrv.uralschool.ru/?section_id=9</t>
  </si>
  <si>
    <t>413,74; 414,68</t>
  </si>
  <si>
    <t>№66.01.37.000.М.005043.10.25 от 20.10.2025</t>
  </si>
  <si>
    <t>Отсутствует. Договор с ГАУЗ СО "Серовская городская больница" от 03.07.2025 г.</t>
  </si>
  <si>
    <t>Отсутствует. Договор с ГАУЗ СО "Серовская городская больница" от 01.09.2025 г.</t>
  </si>
  <si>
    <t>№ 17124 от 02.04.2013</t>
  </si>
  <si>
    <t>Программа воспитательной работы утверждена приказом №96 от 19.05.2025 г. Ссылка на программу: https://srv19.uralschool.ru/file/download?id=14983.</t>
  </si>
  <si>
    <t>Программа утверждена приказом № 208-ах от 26.05.2025. Ссылка на программу: clck.ru/3SyMyV; ссылка на календарный план: clck.ru/3SyN64</t>
  </si>
  <si>
    <t xml:space="preserve">Программа утверждена приказом №145-ах от 10.04.25. Ссылка на прогамму: clck.ru/3SyMQM; Календарный план утвержден приказом № 127-ах от 24.03.2025. Ссылка на календарный план: clck.ru/3SyMVr
</t>
  </si>
  <si>
    <t>программа утверждена приказом от 31.03.2025. Ссылка на программу: https://23srv.uralschool.ru/upload/sc23srv_new/files/18/e6/18e66c133da46c97742ac25d3152d397.pdf</t>
  </si>
  <si>
    <t>Утверждена приказом № 56 от 3 марта 2025. Ссылка на программу: https://27srv.uralschool.ru/?section_id=379</t>
  </si>
  <si>
    <t>Программа утверждена приказом № 54-ОД от 15.04.2025. Ссылка на программу: https://andrsosh.uralschool.ru/?section_id=479</t>
  </si>
  <si>
    <t>Программа утверждена приказом № 47 от 30.03.2026.
Ссылка на программу: https://soshsotrino.uralschool.ru/?section_id=60</t>
  </si>
  <si>
    <t>Программа утверждена приказом № 130-од от 30.05.2025 Ссылка на программу: https://schoolkras.ucoz.ru/2025/gol/programma_vospitatelnoj_raboty_gol.pdf 
Календарный план ссылка: https://schoolkras.ucoz.ru/25-26/kalendarnyj_plan_vospit.pdf</t>
  </si>
  <si>
    <t>Программа воспитательной работы утверждена приказом № 68-ах от 01.04.2026г. Ссылка на программу: https://filsrv.uralschool.ru/?section_id=347; ссылка на календарный план воспитательной работы:https://filsrv.uralschool.ru/?section_id=347</t>
  </si>
  <si>
    <t>Программа воспитательной работы утверждена приказом б/н от 10.04.2025. Ссылка на программу: https://moserov.ru/gol/dokumenty</t>
  </si>
  <si>
    <t>Прохорова Ирина Игоревна</t>
  </si>
  <si>
    <t>Имеется, закрытый бассейн</t>
  </si>
  <si>
    <t>Имеется, бассейн</t>
  </si>
  <si>
    <t>Объект условно доступен для детей с ОВЗ и детей-инвалидов</t>
  </si>
  <si>
    <t>Объект недоступен для детей с ОВЗ и детей-инвалидов</t>
  </si>
  <si>
    <r>
      <t xml:space="preserve">Объект условно доступен для детей с ОВЗ и детей-инвалидов по следующим нозологиям: </t>
    </r>
    <r>
      <rPr>
        <sz val="9"/>
        <color rgb="FF000000"/>
        <rFont val="Times New Roman"/>
        <family val="1"/>
        <charset val="204"/>
      </rPr>
      <t xml:space="preserve">
с нарушением речи, дети с задержкой психического развития. Объект частично доступен (ДЧ) паспортом доступности от 26.12.2023</t>
    </r>
  </si>
  <si>
    <t>Программа воспитательной работы, календарный план воспитательной работы 
Ссылка: https://sport-kam.ru/assets/files/lok/Программа-городского-оздоровительного-лагеря_removed.pdf</t>
  </si>
  <si>
    <t>Объект доступен частично для детей с ОВЗ и детей-инвалидов</t>
  </si>
  <si>
    <t>Объект доступен частично для детей с ОВЗ и детей-инвалидов.</t>
  </si>
  <si>
    <t>Объект доступен полностью для детей с ОВЗ и детей-инвалидов.</t>
  </si>
  <si>
    <t>Объект доступен частично для детей с ОВЗ и детей-инвалидов. Обеспечены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в медицинском кабинете.</t>
  </si>
  <si>
    <t>Объект условно доступен для детей с ОВЗ и детей-инвалидов по следующим нозология: с нарушением опорно-двигательной системы</t>
  </si>
  <si>
    <t>Объект частично доступен для детей с ОВЗ и детей-инвалидов</t>
  </si>
  <si>
    <t>Объект доступен частично избирательно для детей с ОВЗ и детей-инвалидов</t>
  </si>
  <si>
    <t>Объект доступен частично для детей с ОВЗ и детей-инвалидов. Вход в здание оборудован пандусом, имеется кнопка вызова персонала.</t>
  </si>
  <si>
    <t>Объект условно доступен для детей с ОВЗ и детей-инвалидов.</t>
  </si>
  <si>
    <t>Ссылка на программу: https://unosturala.ru/сведения-об-образовательной-организ-2/образование/</t>
  </si>
  <si>
    <t>Горбунова Дарья Николаевна</t>
  </si>
  <si>
    <t>https://mdoy-49.caduk.ru/</t>
  </si>
  <si>
    <t>6.5-9 лет</t>
  </si>
  <si>
    <t>https://88.tvoysadik.ru/</t>
  </si>
  <si>
    <t>Цепилова Арина Валерьевна</t>
  </si>
  <si>
    <t>https://455.tvoysadik.ru/</t>
  </si>
  <si>
    <t>№66.01.37.000.М.000737.04.24 от 25.04.2024</t>
  </si>
  <si>
    <t>Отсутствует. Договор №ДС/455/11/Л/ от 28.05.2024</t>
  </si>
  <si>
    <t>№ Л035-01277-66/00194879 от 06.05.2016</t>
  </si>
  <si>
    <t xml:space="preserve">Кунгурцева Мария Леонидовна </t>
  </si>
  <si>
    <t>2914,29 - зима 2026г (7 дн.);
2857,14 - лето (21 дн.);
3142,86 -осень (7 дн.); 
3428,57 - зима 2027г. (7 дн.)</t>
  </si>
  <si>
    <t>Отсутствует. Соглашение о взаимодействии оказания медицинской помощи несовершеннолетним с ГБУЗ СО "Североуральская ЦГБ" от 24.07.2017</t>
  </si>
  <si>
    <t>Отсутствует. Соглашение о взаимодействии оказания медицинской помощи несовершеннолетним с ГБУЗ СО "Североуральская ЦГБ" от 27.02.2020</t>
  </si>
  <si>
    <t>Отсутствует. Соглашение о взаимодействии оказания медицинской помощи несовершеннолетним с ГБУЗ СО "Североуральская ЦГБ" на базе СОШ № 9</t>
  </si>
  <si>
    <t>Отсутствует. Соглашение от 12.01.2026</t>
  </si>
  <si>
    <t>Отсутствует.Соглашение на оказание первичной медико-санитарной помощи обучающимся с ГАУЗ СО "Тугулымской ЦРБ"</t>
  </si>
  <si>
    <t>Отсутствует.Соглашение на оказание первичной медико-санитарной помощи обучающимся с ГАУЗ СО "Тугулымской ЦРБ" № 07-2025/ПР-осм от 18.12.2024</t>
  </si>
  <si>
    <t>Отсутствует. Договор № МО-6 от 09.01.2020</t>
  </si>
  <si>
    <t>Отсутствует. Договор № МО-3 от 10.01.2022</t>
  </si>
  <si>
    <t>Отсутствует. Договор № МО-2 от 13.01.2021</t>
  </si>
  <si>
    <t>Отсутствует. Договор № МО-5 от 10.01.2024</t>
  </si>
  <si>
    <t>Отсутствует. Договор 
от 11.01.2021</t>
  </si>
  <si>
    <t>Отсутствует. Договор №МО-4 от 04.08.2025</t>
  </si>
  <si>
    <t>Отсутствует. Договор № МО-4 от 01.03.2021</t>
  </si>
  <si>
    <t>Отсутствует. Договор № 41
от 03.07.2019</t>
  </si>
  <si>
    <t>Отсутствует. Договор № МО-2 от 09.01.2024</t>
  </si>
  <si>
    <t>Отсутствует. Договор № 44 от 11.01.2022</t>
  </si>
  <si>
    <t>Отсутствует. Договор № 7 от 10.01.2022</t>
  </si>
  <si>
    <t>Отсутствует. Договор № 5 от 29.05.2018</t>
  </si>
  <si>
    <t>Отсутствует. Договор № 27 от 09.01.2018</t>
  </si>
  <si>
    <t>Отсутствует. Договор
от 24.02.2023</t>
  </si>
  <si>
    <t>Отсутствует. Договор с ГАУЗ СО "Талицкая ЦРБ" № 9 от 29.01.2026</t>
  </si>
  <si>
    <t>Отсутствует. Договор с ГАУЗ СО "Талицкая ЦРБ" № 14 от 14.01.2026</t>
  </si>
  <si>
    <t>Отсутствует. Договор с ГАУЗ СО "Талицкая ЦРБ" № 11 от 02.02.2026</t>
  </si>
  <si>
    <t>Отсутствует. Договор с ГАУЗ СО "Талицкая ЦРБ" № 5 от 30.01.2026</t>
  </si>
  <si>
    <t>Отсутствует. Договор с ГАУЗ СО "Талицкая ЦРБ" № 15 от 12.01.2026</t>
  </si>
  <si>
    <t>Отсутствует. Договор с ГАУЗ СО "Талицкая ЦРБ" № 7 от 02.02.2026</t>
  </si>
  <si>
    <t>Отсутствует. Договор с ГАУЗ СО "Талицкая ЦРБ" № 17 от 12.01.2026</t>
  </si>
  <si>
    <t>Отсутствует. Договор с ГАУЗ СО "Талицкая ЦРБ"</t>
  </si>
  <si>
    <t>Отсутствует. Договор с ГАУЗ СО "Талицкая ЦРБ" № 27 от 18.02.2026</t>
  </si>
  <si>
    <t>Отсутствует. Договор с ГАУЗ СО "Талицкая ЦРБ" № 28 от 18.02.2026</t>
  </si>
  <si>
    <t>Отсутствует. Договор с ГАУЗ СО "Талицкая ЦРБ" № 3 от 27.01.2026</t>
  </si>
  <si>
    <t>Отсутствует. Договор с ГАУЗ СО "Талицкая ЦРБ" № 10 от 02.02.2026</t>
  </si>
  <si>
    <t>Отсутствует. Договор с ГАУЗ СО "Талицкая ЦРБ" № 16 от 12.01.2026 года</t>
  </si>
  <si>
    <t>Отсутствует. Договор с ГАУЗ СО "Талицкая ЦРБ" № 12 от 09.01.2025</t>
  </si>
  <si>
    <t>Отсутствует. Договор с ГАУЗ СО "Талицкая ЦРБ" № 30 от 26.02.2026</t>
  </si>
  <si>
    <t>Отсутствует. Договор от 09.01.2025</t>
  </si>
  <si>
    <t>Отсутствует. Договор № 8 с ГАУЗ СО "Алапаевская ЦРБ" от 12.01.2026 (№ЛО-66-01-004661 от 04.05.2017)</t>
  </si>
  <si>
    <t>Отсутствует. Договор № 23 с ГАУЗ СО "Алапаевская ЦРБ" от 12.01.2026 (№ ЛО-66-01-002319 от 24.12.2013)</t>
  </si>
  <si>
    <t>Отсутствует. Договор 01.09.2014</t>
  </si>
  <si>
    <t>Отсутствует. Договор № 1/7 от 20.02.2020</t>
  </si>
  <si>
    <t>Отсутствует. Договор № б/н от 13.02.2024</t>
  </si>
  <si>
    <t>Отсутствует. Договор б/н от 24.04.2025</t>
  </si>
  <si>
    <t>Отсутствует. Договор б/н от 01.09.2025</t>
  </si>
  <si>
    <t>Отсутствует. Договор б/н от 01.09.2022</t>
  </si>
  <si>
    <t>Отсутствует. Договор б/н от 03.07.2025</t>
  </si>
  <si>
    <t>Отсутствует. Договор № б/н от 01.09.2025</t>
  </si>
  <si>
    <t>Отсутствует. Договор о сотрудничестве от 01.01.2026</t>
  </si>
  <si>
    <t>Отсутствует. Договор № МООУ/Г1 от 25.08.2013</t>
  </si>
  <si>
    <t>Отсутствует. Договор от 11.01.2016</t>
  </si>
  <si>
    <t>Отсутствует. Договор от 10.01.2017</t>
  </si>
  <si>
    <t>Отсутствует. Договор № 7 от 01.09.2016</t>
  </si>
  <si>
    <t>Отсутствует. Договор № 49 от 07.05.2010</t>
  </si>
  <si>
    <t>Отсутствует. Договор от 19.09.2016</t>
  </si>
  <si>
    <t>Отсутствует. Договор от 18.07.2017</t>
  </si>
  <si>
    <t>Отсутствует. Договор от 01.09.2019</t>
  </si>
  <si>
    <t>Отсутствует. Договор № б/н от 16.03.2015</t>
  </si>
  <si>
    <t>Отсутствует. Договор от 09.01.2024</t>
  </si>
  <si>
    <t>Отсутствует. Договор от 09.01.2017</t>
  </si>
  <si>
    <t>Отсутствует. Договор от 01.01.2019</t>
  </si>
  <si>
    <t>Отсутствует. Договор б/н от 09.01.2024</t>
  </si>
  <si>
    <t>Отсутствует. Договор № 06 с ГАУЗ СО "Алапаевская ЦРБ" от 12.01.2026</t>
  </si>
  <si>
    <t>Отсутствует. Договор № 75П 
от 01.02.2024</t>
  </si>
  <si>
    <t>№ 13191 от 24.02.2011</t>
  </si>
  <si>
    <t>№Л041-01021-66/00342351 от 16.07.2020</t>
  </si>
  <si>
    <t>№Л041-01021-66/00297313 от 19.02.2015</t>
  </si>
  <si>
    <t xml:space="preserve">Отсутствует. Договор № 01Л/2026 с ГАУЗ СО "Белоярская ЦРБ" от 
12.01.2026 </t>
  </si>
  <si>
    <t>№ 19028 от 22.09.2016 г. Бессрочно</t>
  </si>
  <si>
    <t>Отсутствует. Договор №04/2026 с ГАУЗ СО "Белоярская ЦРБ" от 26.01.2026</t>
  </si>
  <si>
    <t>№ 15857 от 12.04.2012 г. Бессрочно</t>
  </si>
  <si>
    <t>№ 16033 от 18.05.2012 г. Бессрочно</t>
  </si>
  <si>
    <t>https://8bel.uralschool.ru/?section_id=519</t>
  </si>
  <si>
    <t>https://kamyshevo.uralschool.ru/?section_id=191</t>
  </si>
  <si>
    <t xml:space="preserve">
https://7bel.uralschool.ru/?section_id=243</t>
  </si>
  <si>
    <t>Зайка Наталья Александровна</t>
  </si>
  <si>
    <t>Отсутствует. Договор №02/Л2026 с ГАУЗ СО "Белоярская ЦРБ" от 29.01.2026</t>
  </si>
  <si>
    <t>Отсутствует. 
Договор №08/2026 с ГАУЗ СО "Белоярская ЦРБ" от 04.02.2026</t>
  </si>
  <si>
    <t>Отсутствует. Договор №02/2026 с ГАУЗ СО "Белоярская ЦРБ" от 12.01.2026</t>
  </si>
  <si>
    <t>Отсутствует. Договор №12/2020 с ГАУЗ СО "Белоярская ЦРБ" от 01.01.2020</t>
  </si>
  <si>
    <t>Отсутствует. Договор №09/2026 с ГАУЗ СО "Белоярская ЦРБ" от 09.02.2026</t>
  </si>
  <si>
    <t>Отсутствует. Договор № 14/2020 с ГАУЗ СО "Белоярская ЦРБ" от 25.03.2021</t>
  </si>
  <si>
    <t>Отсутствует. 
Договор № 12/2026 с ГАУЗ СО "Белоярская ЦРБ" от 10.03.2026</t>
  </si>
  <si>
    <t>Отсутствует. Договор № 01/2026 с ГАУЗ СО "Белоярская ЦРБ" от 12.01.2026</t>
  </si>
  <si>
    <t>Отсутствует. Договор № 14/2026 с ГАУЗ СО "Белоярская ЦРБ" от 16.03.2026</t>
  </si>
  <si>
    <t>№ 16036 от 18.05.2012 г. Бессрочно</t>
  </si>
  <si>
    <t>№ 19552 от 07.12.2017 г. Бессрочно</t>
  </si>
  <si>
    <t>№ 19434 от 23.06.2017 г. Бессрочно</t>
  </si>
  <si>
    <t>№ 16035 от 18.05.2012 Бессрочно</t>
  </si>
  <si>
    <t>№ 15856 от 12.04.2012 Бессрочно</t>
  </si>
  <si>
    <t>№ 19480 от 12.09.2017 г. Бессрочно</t>
  </si>
  <si>
    <t>№ 16080 от 30.05.2012 г. Бессрочно</t>
  </si>
  <si>
    <t>Краснотурьинск МО - 1</t>
  </si>
  <si>
    <t>Красноуральск МО - 7</t>
  </si>
  <si>
    <t>Красноуфимский МО - 10</t>
  </si>
  <si>
    <t>Серовский МО -15</t>
  </si>
  <si>
    <t>Алапаевск МО- 8</t>
  </si>
  <si>
    <t>Ирбит ГО - 9</t>
  </si>
  <si>
    <r>
      <t xml:space="preserve">Муниципальное автономное общеобразовательное учреждение 
средняя общеобразовательная школа № 1, 
</t>
    </r>
    <r>
      <rPr>
        <b/>
        <sz val="9"/>
        <color theme="1"/>
        <rFont val="Times New Roman"/>
        <family val="1"/>
        <charset val="204"/>
      </rPr>
      <t xml:space="preserve">МАОУ СОШ № 1 
</t>
    </r>
  </si>
  <si>
    <t>Программа воспитания утверждена МКОУ АМО"Ключевская ООШ" Приказ № 48 от 01.04.2025 
Ссылка: http://kluch-oosch.ru/index/svedenija_ob_organizacii_otdykha_detej_i_ikh_ozdorovlenii/0-72</t>
  </si>
  <si>
    <t>https://bajenovoscool.edusite.ru/camp_maininfo.html</t>
  </si>
  <si>
    <t>https://n-ilenskayschool.uralschool.ru/</t>
  </si>
  <si>
    <t>https://vazovka1.uralschool.ru/</t>
  </si>
  <si>
    <t>https://gorodish.uralschool.ru/</t>
  </si>
  <si>
    <t>https://elan62.uralschool.ru/</t>
  </si>
  <si>
    <t>https://krasnopolyansk.uralschool.ru</t>
  </si>
  <si>
    <t>https://churmanskaya.uralschool.ru/</t>
  </si>
  <si>
    <t>https://shadrinka.uralschool.ru/</t>
  </si>
  <si>
    <t>https://yunatasbest.ucoz.ru/</t>
  </si>
  <si>
    <t>https://skola-16asb.edusite.ru/</t>
  </si>
  <si>
    <t>https://olimpasb.ru/</t>
  </si>
  <si>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МАОУ-СОШ № 2</t>
    </r>
  </si>
  <si>
    <r>
      <t xml:space="preserve">Муниципальное автономное общеобразовательное учреждение средняя общеобразовательная школа № 5, 
</t>
    </r>
    <r>
      <rPr>
        <b/>
        <sz val="9"/>
        <color theme="1"/>
        <rFont val="Times New Roman"/>
        <family val="1"/>
        <charset val="204"/>
      </rPr>
      <t>МАОУ СОШ № 5</t>
    </r>
  </si>
  <si>
    <r>
      <t xml:space="preserve">Муниципальное общеобразовательное учреждение Байновская средняя общеобразовательная школа, 
</t>
    </r>
    <r>
      <rPr>
        <b/>
        <sz val="9"/>
        <color theme="1"/>
        <rFont val="Times New Roman"/>
        <family val="1"/>
        <charset val="204"/>
      </rPr>
      <t>МОУ Байновская СОШ</t>
    </r>
  </si>
  <si>
    <r>
      <t xml:space="preserve">Муниципальное автономное общеобразовательное учреждение Ильинская средняя общеобразовательная школа, 
</t>
    </r>
    <r>
      <rPr>
        <b/>
        <sz val="9"/>
        <color theme="1"/>
        <rFont val="Times New Roman"/>
        <family val="1"/>
        <charset val="204"/>
      </rPr>
      <t>МАОУ Ильинская СОШ</t>
    </r>
  </si>
  <si>
    <r>
      <t xml:space="preserve">Муниципальное автономное общеобразовательное учреждение Коменская средняя общеобразовательная школа, 
 </t>
    </r>
    <r>
      <rPr>
        <b/>
        <sz val="9"/>
        <color theme="1"/>
        <rFont val="Times New Roman"/>
        <family val="1"/>
        <charset val="204"/>
      </rPr>
      <t>МАОУ Коменская СОШ</t>
    </r>
  </si>
  <si>
    <r>
      <t xml:space="preserve">Муниципальное автономное общеобразовательное учреждение Кунарская средняя общеобразовательная школа, 
</t>
    </r>
    <r>
      <rPr>
        <b/>
        <sz val="9"/>
        <color theme="1"/>
        <rFont val="Times New Roman"/>
        <family val="1"/>
        <charset val="204"/>
      </rPr>
      <t>МАОУ Кунарская СОШ</t>
    </r>
  </si>
  <si>
    <r>
      <t xml:space="preserve">Муниципальное автономное общеобразовательное учреждение Троицкая средняя общеобразовательная школа, 
</t>
    </r>
    <r>
      <rPr>
        <b/>
        <sz val="9"/>
        <color theme="1"/>
        <rFont val="Times New Roman"/>
        <family val="1"/>
        <charset val="204"/>
      </rPr>
      <t>МАОУ Троицкая СОШ</t>
    </r>
  </si>
  <si>
    <r>
      <t xml:space="preserve">Муниципальное автономное общеобразовательное учреждение Чернокоровская средняя общеобразовательная школа, 
</t>
    </r>
    <r>
      <rPr>
        <b/>
        <sz val="9"/>
        <color theme="1"/>
        <rFont val="Times New Roman"/>
        <family val="1"/>
        <charset val="204"/>
      </rPr>
      <t>МАОУ Чернокоровской СОШ</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</si>
  <si>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 умственной отсталостью, ЗПР. Имеется пандус,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</si>
  <si>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 умственной отсталостью, ЗПР. </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</si>
  <si>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слабослышащие, слабовидящие, с нарушениями опорно-двигательного аппарата. Имеются поручни, пандус, кнопка, оборудованные туалеты, раздвижные двери. </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</si>
  <si>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 ЗПР, инвалиды по слуху. Имеется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</si>
  <si>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 умственной отсталостью, ЗПР. Имеется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</si>
  <si>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 ЗПР. Имеется пандус,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</si>
  <si>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в умственной отсталостью, ЗПР, нарушениями слуха. Имеется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</si>
  <si>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в умственной отсталостью, ЗПР, нарушениями слуха. Имеется кнопка вызова, пандус.</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</si>
  <si>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в умственной отсталостью, ЗПР.</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</si>
  <si>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в умственной отсталостью, ЗПР. Имеется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</si>
  <si>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в умственной отсталостью, ЗПР. Имеется кнопка вызова, пандус.</t>
    </r>
  </si>
  <si>
    <r>
      <t xml:space="preserve">Муниципальное автономное общеобразовательное учреждение
средняя общеобразовательная школа №1, 
</t>
    </r>
    <r>
      <rPr>
        <b/>
        <sz val="9"/>
        <color theme="1"/>
        <rFont val="Times New Roman"/>
        <family val="1"/>
        <charset val="204"/>
      </rPr>
      <t>МАОУ СОШ № 1</t>
    </r>
  </si>
  <si>
    <r>
      <t xml:space="preserve">Муниципальное автономное общеобразовательное учреждение средняя общеобразовательная школа №2, 
</t>
    </r>
    <r>
      <rPr>
        <b/>
        <sz val="9"/>
        <color theme="1"/>
        <rFont val="Times New Roman"/>
        <family val="1"/>
        <charset val="204"/>
      </rPr>
      <t>МАОУ СОШ №2</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</si>
  <si>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t>
    </r>
  </si>
  <si>
    <r>
      <t xml:space="preserve">Муниципальное автономное общеобразовательное учреждение средняя общеобразовательная школа № 4, 
</t>
    </r>
    <r>
      <rPr>
        <b/>
        <sz val="9"/>
        <color theme="1"/>
        <rFont val="Times New Roman"/>
        <family val="1"/>
        <charset val="204"/>
      </rPr>
      <t>МАОУ СОШ № 4</t>
    </r>
  </si>
  <si>
    <r>
      <t xml:space="preserve">Муниципальное бюджетное общеобразовательное учреждение средняя общеобразовательная школа № 7, 
</t>
    </r>
    <r>
      <rPr>
        <b/>
        <sz val="9"/>
        <color theme="1"/>
        <rFont val="Times New Roman"/>
        <family val="1"/>
        <charset val="204"/>
      </rPr>
      <t>МБОУ СОШ № 7</t>
    </r>
  </si>
  <si>
    <r>
      <t xml:space="preserve">Муниципальное автономное общеобразовательное учреждение
 средняя общеобразовательная школа № 10, 
</t>
    </r>
    <r>
      <rPr>
        <b/>
        <sz val="9"/>
        <color theme="1"/>
        <rFont val="Times New Roman"/>
        <family val="1"/>
        <charset val="204"/>
      </rPr>
      <t>МАОУ СОШ № 10</t>
    </r>
  </si>
  <si>
    <r>
      <t xml:space="preserve">Муниципальное бюджетное общеобразовательное учреждение 
средняя общеобразовательная школа № 13, 
</t>
    </r>
    <r>
      <rPr>
        <b/>
        <sz val="9"/>
        <color theme="1"/>
        <rFont val="Times New Roman"/>
        <family val="1"/>
        <charset val="204"/>
      </rPr>
      <t>МБОУ СОШ № 13</t>
    </r>
  </si>
  <si>
    <r>
      <t xml:space="preserve">Муниципальное бюджетное общеобразовательное учреждение
средняя общеобразовательная школа № 19, 
</t>
    </r>
    <r>
      <rPr>
        <b/>
        <sz val="9"/>
        <color theme="1"/>
        <rFont val="Times New Roman"/>
        <family val="1"/>
        <charset val="204"/>
      </rPr>
      <t>МБОУ СОШ № 19</t>
    </r>
  </si>
  <si>
    <r>
      <t xml:space="preserve">Муниципальное бюджетное общеобразовательное учреждение средняя общеобразовательная школа №21, 
</t>
    </r>
    <r>
      <rPr>
        <b/>
        <sz val="9"/>
        <color theme="1"/>
        <rFont val="Times New Roman"/>
        <family val="1"/>
        <charset val="204"/>
      </rPr>
      <t>МБОУ СОШ № 21</t>
    </r>
  </si>
  <si>
    <r>
      <t xml:space="preserve">Муниципальное автономное общеобразовательное учреждение средняя общеобразовательная 
школа № 64, 
</t>
    </r>
    <r>
      <rPr>
        <b/>
        <sz val="9"/>
        <color theme="1"/>
        <rFont val="Times New Roman"/>
        <family val="1"/>
        <charset val="204"/>
      </rPr>
      <t>МАОУ СОШ № 64</t>
    </r>
  </si>
  <si>
    <r>
      <t xml:space="preserve">Муниципальное автономное общеобразовательное учреждение средняя общеобразовательная 
школа № 65 с углубленным изучением отдельных предметов, 
</t>
    </r>
    <r>
      <rPr>
        <b/>
        <sz val="9"/>
        <color theme="1"/>
        <rFont val="Times New Roman"/>
        <family val="1"/>
        <charset val="204"/>
      </rPr>
      <t>МАОУ СОШ № 65 с углубленным изучением отдельных предметов</t>
    </r>
  </si>
  <si>
    <r>
      <t xml:space="preserve">Муниципальное автономное общеобразовательное учреждение средняя общеобразовательная школа № 85, 
</t>
    </r>
    <r>
      <rPr>
        <b/>
        <sz val="9"/>
        <color theme="1"/>
        <rFont val="Times New Roman"/>
        <family val="1"/>
        <charset val="204"/>
      </rPr>
      <t>МАОУ СОШ № 85</t>
    </r>
  </si>
  <si>
    <r>
      <t xml:space="preserve">Муниципальное автономное общеобразовательное учреждение средняя общеобразовательная школа № 140 с углубленным изучением отдельных предметов, 
</t>
    </r>
    <r>
      <rPr>
        <b/>
        <sz val="9"/>
        <color theme="1"/>
        <rFont val="Times New Roman"/>
        <family val="1"/>
        <charset val="204"/>
      </rPr>
      <t>МАОУ СОШ № 140 с УИОП</t>
    </r>
  </si>
  <si>
    <t>790,80 (7 дн.);
671,00 (21 дн.)</t>
  </si>
  <si>
    <r>
      <t>В 2025 г.:</t>
    </r>
    <r>
      <rPr>
        <sz val="9"/>
        <color rgb="FF000000"/>
        <rFont val="Times New Roman"/>
        <family val="1"/>
        <charset val="204"/>
      </rPr>
      <t xml:space="preserve"> 
проверки Роспотребнадзора и ГУ МЧС России не проводились.</t>
    </r>
  </si>
  <si>
    <r>
      <t>В 2025 г.:</t>
    </r>
    <r>
      <rPr>
        <sz val="9"/>
        <color rgb="FF000000"/>
        <rFont val="Times New Roman"/>
        <family val="1"/>
        <charset val="204"/>
      </rPr>
      <t xml:space="preserve"> 
проверки не проводились</t>
    </r>
  </si>
  <si>
    <r>
      <t>В 2025 г.:</t>
    </r>
    <r>
      <rPr>
        <sz val="9"/>
        <color theme="1"/>
        <rFont val="Times New Roman"/>
        <family val="1"/>
        <charset val="204"/>
      </rPr>
      <t xml:space="preserve"> 
предписаний нет.</t>
    </r>
  </si>
  <si>
    <r>
      <t>В 2025 г.:</t>
    </r>
    <r>
      <rPr>
        <sz val="9"/>
        <color theme="1"/>
        <rFont val="Times New Roman"/>
        <family val="1"/>
        <charset val="204"/>
      </rPr>
      <t xml:space="preserve"> 
проверки не проводились.</t>
    </r>
  </si>
  <si>
    <r>
      <t>В 2022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Ирбит, Ирбитском, Слободо-Туринском, Тавдинском, Таборинском и Туринском районах. Дата проверки: 13.05.2022 г. Дата постановления: 27.05.2022 г. Плановая дата устранения санитарно-эпидемиологических требований, выявленных нарушений 08.07.2022 г.</t>
    </r>
  </si>
  <si>
    <r>
      <t>В 2025 г.:</t>
    </r>
    <r>
      <rPr>
        <sz val="9"/>
        <rFont val="Times New Roman"/>
        <family val="1"/>
        <charset val="204"/>
      </rPr>
      <t xml:space="preserve"> 
Проведен профилактический визит (Акт от 20.06.2025 г). Предписаний нет</t>
    </r>
  </si>
  <si>
    <r>
      <t>В 2026 г.:</t>
    </r>
    <r>
      <rPr>
        <sz val="9"/>
        <color theme="1"/>
        <rFont val="Times New Roman"/>
        <family val="1"/>
        <charset val="204"/>
      </rPr>
      <t xml:space="preserve"> 
проверки не проводились</t>
    </r>
  </si>
  <si>
    <r>
      <t>В 2023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</si>
  <si>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проверки не проводились</t>
    </r>
  </si>
  <si>
    <t>https://b-turish.uralschool.ru/</t>
  </si>
  <si>
    <t>http://zar-centr.ru/</t>
  </si>
  <si>
    <r>
      <t xml:space="preserve">Муниципальне автономное общеобразовательное учреждение средняя общеобразовательная школа № 1, 
</t>
    </r>
    <r>
      <rPr>
        <b/>
        <sz val="9"/>
        <color theme="1"/>
        <rFont val="Times New Roman"/>
        <family val="1"/>
        <charset val="204"/>
      </rPr>
      <t>МАОУ СОШ №1</t>
    </r>
  </si>
  <si>
    <t>780,00 (весна);
 619,04 (лето)</t>
  </si>
  <si>
    <r>
      <t xml:space="preserve">Муниципальное бюджетное общеобразовательное учреждение средняя общеобразовательная школа №9, 
</t>
    </r>
    <r>
      <rPr>
        <b/>
        <sz val="9"/>
        <color theme="1"/>
        <rFont val="Times New Roman"/>
        <family val="1"/>
        <charset val="204"/>
      </rPr>
      <t>МБОУ СОШ № 9 
(Городской оздоровительный лагерь)</t>
    </r>
  </si>
  <si>
    <r>
      <t xml:space="preserve">Муниципальное автономное общеобразовательное учреждение средняя общеобразовательная школа №13, 
 </t>
    </r>
    <r>
      <rPr>
        <b/>
        <sz val="9"/>
        <color theme="1"/>
        <rFont val="Times New Roman"/>
        <family val="1"/>
        <charset val="204"/>
      </rPr>
      <t>МАОУ СОШ № 13 
(Городской оздоровительный лагерь)</t>
    </r>
  </si>
  <si>
    <r>
      <t xml:space="preserve">Муниципальное бюджетное общеобразовательное учреждение средняя общеобразовательная школа села Андриановичи, 
</t>
    </r>
    <r>
      <rPr>
        <b/>
        <sz val="9"/>
        <color theme="1"/>
        <rFont val="Times New Roman"/>
        <family val="1"/>
        <charset val="204"/>
      </rPr>
      <t>МБОУ СОШ с.Андриановичи 
(Городской оздоровительный лагерь)</t>
    </r>
  </si>
  <si>
    <r>
      <t xml:space="preserve">Муниципальное бюджетное общеобразовательное учреждение средняя общеобразовательная школа п. Красноглинный, 
</t>
    </r>
    <r>
      <rPr>
        <b/>
        <sz val="9"/>
        <color theme="1"/>
        <rFont val="Times New Roman"/>
        <family val="1"/>
        <charset val="204"/>
      </rPr>
      <t>МБОУ СОШ п.Красноглинный 
(Городской оздоровительный лагерь)</t>
    </r>
  </si>
  <si>
    <r>
      <t xml:space="preserve">Муниципальное бюджетное общеобразовательное учреждение 
средняя общеобразовательная школа с. Романово, 
</t>
    </r>
    <r>
      <rPr>
        <b/>
        <sz val="9"/>
        <color theme="1"/>
        <rFont val="Times New Roman"/>
        <family val="1"/>
        <charset val="204"/>
      </rPr>
      <t>МБОУ СОШ с. Романово</t>
    </r>
  </si>
  <si>
    <r>
      <t xml:space="preserve">Муниципальное автономное учреждение дополнительного образования 
Центр дополнительного образования, 
</t>
    </r>
    <r>
      <rPr>
        <b/>
        <sz val="9"/>
        <color theme="1"/>
        <rFont val="Times New Roman"/>
        <family val="1"/>
        <charset val="204"/>
      </rPr>
      <t>МАУДО ЦДО</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</si>
  <si>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№2</t>
    </r>
  </si>
  <si>
    <r>
      <t xml:space="preserve">Муниципальное автономное общеобразовательное учреждение средняя общеобразовательная школа № 11, 
 </t>
    </r>
    <r>
      <rPr>
        <b/>
        <sz val="9"/>
        <color theme="1"/>
        <rFont val="Times New Roman"/>
        <family val="1"/>
        <charset val="204"/>
      </rPr>
      <t>МАОУ СОШ № 11</t>
    </r>
  </si>
  <si>
    <r>
      <t xml:space="preserve">Муниципальное бюджетное общеобразовательное учреждение
средняя общеобразовательная школа №1 п. Восточный, 
 </t>
    </r>
    <r>
      <rPr>
        <b/>
        <sz val="9"/>
        <color theme="1"/>
        <rFont val="Times New Roman"/>
        <family val="1"/>
        <charset val="204"/>
      </rPr>
      <t>МБОУ СОШ № 1 п. Восточный</t>
    </r>
  </si>
  <si>
    <r>
      <t xml:space="preserve">Муниципальное бюджетное общеобразовательное учреждение средняя общеобразовательная школа № 2 п. Восточный, 
 </t>
    </r>
    <r>
      <rPr>
        <b/>
        <sz val="9"/>
        <color theme="1"/>
        <rFont val="Times New Roman"/>
        <family val="1"/>
        <charset val="204"/>
      </rPr>
      <t>МБОУ СОШ № 2 п. Восточный</t>
    </r>
  </si>
  <si>
    <r>
      <t xml:space="preserve">Муниципальное бюджетное общеобразовательное учреждение средняя общеобразовательная школа с. Кошай, 
 </t>
    </r>
    <r>
      <rPr>
        <b/>
        <sz val="9"/>
        <color theme="1"/>
        <rFont val="Times New Roman"/>
        <family val="1"/>
        <charset val="204"/>
      </rPr>
      <t>МБОУ СОШ с. Кошай</t>
    </r>
  </si>
  <si>
    <r>
      <t xml:space="preserve">Муниципальное бюджетное образовательное учреждение дополнительного образования Детско-юношеская спортивная школа п. Восточный, 
 </t>
    </r>
    <r>
      <rPr>
        <b/>
        <sz val="9"/>
        <color theme="1"/>
        <rFont val="Times New Roman"/>
        <family val="1"/>
        <charset val="204"/>
      </rPr>
      <t>МБОУ ДО ДЮСШ п. Восточный</t>
    </r>
  </si>
  <si>
    <r>
      <t>В 2025 г.:</t>
    </r>
    <r>
      <rPr>
        <sz val="9"/>
        <color theme="1"/>
        <rFont val="Times New Roman"/>
        <family val="1"/>
        <charset val="204"/>
      </rPr>
      <t xml:space="preserve"> 
Проф. визит № 66250061000220237883 Федеральный государственный пож.надзор 18.12.2025, Федеральный государственный санитарно-эпидемиологический контроль № 66250041000115429351 от 23.07.2025, № 66250041000115426148 от 30.05.2025г.Региональный государственный надзор в области защиты населения и территорий от чрезвычайных ситуаций № 66250936600018209279 от 11.06.2025</t>
    </r>
  </si>
  <si>
    <r>
      <t>В 2025 г.:</t>
    </r>
    <r>
      <rPr>
        <sz val="9"/>
        <color theme="1"/>
        <rFont val="Times New Roman"/>
        <family val="1"/>
        <charset val="204"/>
      </rPr>
      <t xml:space="preserve"> 
ГУ МЧС России по Свердловской области, Федеральный государственный пожарный надзор, Выездная плановая проверка. Предписание об устранении выявленный нарушений требований пожарной безопасности от 23.05.25 №2505/029-66/72-В/ПВП
Управление Роспотребнадзора Свердловской области. Выездная проверка плановая. Выдано Предписание об устранении выявленных нарушений обязательных требований от 26.06.2025 № 66-14-12/11-2768-2025
ГУ МВД Росии по Свердловской области Отдел Министерства внутренних дел Российской Федерации "Талицкий". Проверка в целях антитеррористической защищенности, охраны общественного порядка и обеспечения общественной безопасности. Предписание от 06.06.25 № 841</t>
    </r>
  </si>
  <si>
    <r>
      <t>В 2022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</si>
  <si>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Акт №2505/029-66/73-В/АВП от 26.05.2025 Предписание №2505/029-66/73-В/ПВП от 26.05.2025 (МЧС внеплановая, соблюдение требований пожарной безопасности); Экспертное заключение №66-20-014-17/17-1497-2025 от 21.05.2025 (Роспотребнадзор. соблюдение правил санитарно-эпидемиологического законодательства); 
Акт проверки от15.07.2024г. №442/09 Предписание 15.07.2024г. №13 (Роспотребнадзор, соблюдение правил санитарно-эпидемиологического законодательства); 
Представление №Пдрп-20009813-27-24/371-20009813 от 28.06.2024 (Прокуратура, соблюдение законодательства в сфере пожарной безопасности, санитарно-эпидемиологического благополучия и антитеррористической защищенности).</t>
    </r>
  </si>
  <si>
    <r>
      <t>В 2025 г.:</t>
    </r>
    <r>
      <rPr>
        <sz val="9"/>
        <color rgb="FF000000"/>
        <rFont val="Times New Roman"/>
        <family val="1"/>
        <charset val="204"/>
      </rPr>
      <t xml:space="preserve"> 
Плановая проверка территориального отдела Управления Роспотребнадзора по Свердловской области: предписание от 26.08.2025 № 66-09-12/11-9490-2025 - нарушения устранены частично. Срок устранения 01.06.2026; 
Плановая проверка территориального отдела Управления Роспотребнадзора по Свердловской области: предписание от 26.08.2025 № 66-09-12/11-9491-2025 - нарушения устранены; 
Плановая проверка территориального отдела Управления Роспотребнадзора по Свердловской области: предписание от 26.08.2025 № 66-09-12/11-9492-2025 - нарушения устранены.</t>
    </r>
  </si>
  <si>
    <r>
      <t>В 2025 г.:</t>
    </r>
    <r>
      <rPr>
        <sz val="9"/>
        <color theme="1"/>
        <rFont val="Times New Roman"/>
        <family val="1"/>
        <charset val="204"/>
      </rPr>
      <t xml:space="preserve"> 
Территориальное отделение Управление Роспотребнадзора по Свердловской области в г. К-Уральск, сухоложском и Богдановичском районах, предписание от 05.06.2025 № 239/2025-62, предписание от 28.07.2025 № 1094/2025-62, предписание от 07.08.2025 № 1118/2025-62- выполнены, предписание МЧС России от 21 мая 2025 № 2505/008-66/10-В/ПВП-устранено</t>
    </r>
  </si>
  <si>
    <r>
      <t>В 2025 г.:</t>
    </r>
    <r>
      <rPr>
        <sz val="9"/>
        <color theme="1"/>
        <rFont val="Times New Roman"/>
        <family val="1"/>
        <charset val="204"/>
      </rPr>
      <t xml:space="preserve"> 
Управление Роспотребнадзора Свердловской области. Выездная проверка плановая. Выдано Предписание об устранении выявленных нарушений обязательных требований от 26.06.2025 № 66-14-12/11-2768-2025</t>
    </r>
  </si>
  <si>
    <r>
      <t>В 2025 г.:</t>
    </r>
    <r>
      <rPr>
        <sz val="9"/>
        <color theme="1"/>
        <rFont val="Times New Roman"/>
        <family val="1"/>
        <charset val="204"/>
      </rPr>
      <t xml:space="preserve"> 
ГУ МЧС России по Свердловской области, Федеральный государственный пожарный надзор, Выездная плановая проверка. Выдано Предписание от 22.05.2025 об устранении нарушений обязательных требований
Управление Роспотребнадзора Свердловской области. Выездная проверка плановая. Выдано Предписание об устранении выявленных нарушений обязательных требований от 26.06.2025 № 66-14-12/11-2768-2025</t>
    </r>
  </si>
  <si>
    <r>
      <t>В 2025 г.:</t>
    </r>
    <r>
      <rPr>
        <sz val="9"/>
        <color theme="1"/>
        <rFont val="Times New Roman"/>
        <family val="1"/>
        <charset val="204"/>
      </rPr>
      <t xml:space="preserve"> 
Управление Роспотребнадзора по Свердловской области. 26.05.-12.06. Предписание о проведении экспертизы от 14.05.2025 г. № 66-09-12/02-5265. Выдача экспертного заключения.   
Управление Роспотребнадзора по Свердловской области. 10.06.-25.06.25. Решение о проведении внеплановой выездной проверки от 05.06.2025 № 01-01-01-03-09/6403-2025. Выдано предписание об устранении выявленных нарушений обязательных требований от 25.06.25 № 66-09-12/16-6841-2025. Срок исполнения 16.07.25. По пищеблоку выявлено 8 нарушений и 3 других нарушения. Предписание выполнено. 
Управление Роспотребнадзора по Свердловской области.08.07.-21.07.25. Решение о проведении обязательного профилактического визита от 30.06.2025 № 66-09-12/18-7356-2025. Выдано предписание об устранении выявленных нарушений обязательных требований от 21.07.2025 № 66-09-12/16-7872-2025. Выявлено 1 нарушение. Срок исполнения до 01.08.2025. Нарушение устранено. 
Министерство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города Нижний Тагил и Горноуральского городского округа. 5.09-26.09. Решение о проведении выездной проверки от 03.09.2025 № 2509/022-66/181-ВО/Р. Составлен акт по результатам проверки от 25.09.25 № 2509/022-66/181-ВО/А. Нарушения не выявлены.</t>
    </r>
  </si>
  <si>
    <r>
      <t>В 2025 г.:</t>
    </r>
    <r>
      <rPr>
        <sz val="9"/>
        <color theme="1"/>
        <rFont val="Times New Roman"/>
        <family val="1"/>
        <charset val="204"/>
      </rPr>
      <t xml:space="preserve"> 
Территориальный отдел Управление Федеральной службы по надзору в сфере защиты прав потребителей и благополучия человека по Свердловской области, Решение от 05.06.2025 № 01-01-01-03-09/6400-2025, Внеплановая / выездная, Федеральный государственный санитарно-эпидемиологический контроль (надзор), дата проведения с 09.06.2025 по 26.04.2025, Акт проверки от 24.06.2025 г № 101/2025-15, до 07.07.2025, Исполнено 07.07.2025
Министерство РФ по делам гражданской обороны, чрезвычайным ситуациям и ликвидации последствий стихийных бедствий, Решение от 25.06.2025 № 2506/016-66/8-ВО/Р, Обязательный профилактический визит, Осуществление федерального государственного пожарного надзора, дата проведения с 02.07.2025 по 15.07.2025, Акт обязательного профилактического визита от 10.07.2025 № 2506/016-66/8-ВО/А, , до 04.08.2025, Исполнено 16.07.2025</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</si>
  <si>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нарушения устранены. ГУ МЧС России по Свердловской области: без замечаний. </t>
    </r>
  </si>
  <si>
    <r>
      <t>В 2025 г.:</t>
    </r>
    <r>
      <rPr>
        <sz val="9"/>
        <color theme="1"/>
        <rFont val="Times New Roman"/>
        <family val="1"/>
        <charset val="204"/>
      </rPr>
      <t xml:space="preserve"> 
Отдел ФГПИ ФГКУ СУ ФПС №6 МЧС России по соблюдению обязательных требований противопожарного режима: с 12.05 по 21.05.2025 Распоряжение о проведении плановой выездной проверки №2505/002-66/72-В//РВП от 29.04.2025, с 23.05 по 29.05.2025 Распоряжение о проведении плановой выездной проверки№2505/002-66/92-В//РВП от 16.05.2025, с 28.05.2025 по 29.05.2025 №2505/002-66/90-В//РВП от 16.05.2025, с 23.05.2025 по 30.05.2025 №2505/002-66/91-В//РВП от 16.05.2025, с 23.05.2025 по 30.05.2025 №2505/002-66/89-В//РВП от 16.05.2025, с 23.05.2025 по 30.05.2025 №2505/002-66/88-В//РВП от 16.05.2025, с 23.05.2025 по 30.05.2025 №2505/002-66/93-В//РВП от 16.05.2025 . Нарушений не выявлено.
Межрегиональное управление №91 ФМБА России: «Уведомление о проведении профилактического визита» от 30.06.2025 №66250041000018473416, Акт обязательного профилактического визита от 30.07.2025 №01-38/20. Нарушений не выявлено.</t>
    </r>
  </si>
  <si>
    <r>
      <t>В 2025 г.:</t>
    </r>
    <r>
      <rPr>
        <sz val="9"/>
        <color theme="1"/>
        <rFont val="Times New Roman"/>
        <family val="1"/>
        <charset val="204"/>
      </rPr>
      <t xml:space="preserve"> 
 Проверка Роспотребнадзора 24.06.2025г.. Замечания устранены. 08.07.2025г. проф.визит МЧС. Замечаний нет.</t>
    </r>
  </si>
  <si>
    <r>
      <t>В 2025 г.:</t>
    </r>
    <r>
      <rPr>
        <sz val="9"/>
        <color theme="1"/>
        <rFont val="Times New Roman"/>
        <family val="1"/>
        <charset val="204"/>
      </rPr>
      <t xml:space="preserve"> 
26 мая 2025г проведена внеплановая выездная проверка Министерства РФ по делам гражданской обороны, ЧС и ликвидации последствий стихийных бедствий Отдел надзорной деятельности и профилактической работы ГО Первоуральск, Шалинского ГО, ГО Староуткинск Управления надзорной деятельности и профилактической работы ГУ МЧС России по Свердловской области №2505/023-66/83-В/АВП в соответствии с решением о проведении выездной проверки от 12 мая 2025г. №2505/023-66/83-В/РВП Министерства . По результатам выездной проверки нарушения не выявлены. Проведена выездная плановая проверка в соответствии с решением начальника Территориального отдела Управления Роспотребнадзора по Свердловской области в городе Шалинском, Нижнесергинском районах и городе Ревда от 19.05.25 г. №66-11-01/03-3515-2025. В ходе проверки выписано предписание об устранении выявленных нарушений № 66-11-01/04-4150-2025. Все нарушения устранены.
Проведена выездная плановая проверка в соответствии с решением начальника Территориального отдела Управления Роспотребнадзора по Свердловской области в городе Первоуральск, Шалинском, Нижнесергинском районах и городе Ревда от 05.08.25 г. №66-11-01/03-5879-2025. В ходе проверки выписано предписание об устранении выявленных нарушений № 66-11-01/04-5880-2025. Все нарушения устранены.</t>
    </r>
  </si>
  <si>
    <r>
      <t>В 2025 г.:</t>
    </r>
    <r>
      <rPr>
        <sz val="9"/>
        <color theme="1"/>
        <rFont val="Times New Roman"/>
        <family val="1"/>
        <charset val="204"/>
      </rPr>
      <t xml:space="preserve"> 
МЧС г.Екатеринбурга, Госпожнадзор по г. Первоуральск</t>
    </r>
  </si>
  <si>
    <r>
      <rPr>
        <b/>
        <sz val="9"/>
        <color rgb="FF000000"/>
        <rFont val="Times New Roman"/>
        <family val="1"/>
        <charset val="204"/>
      </rPr>
      <t xml:space="preserve">Объект доступен для детей с ОВЗ и детей инвалидов по следующим нозологиям: 
</t>
    </r>
    <r>
      <rPr>
        <sz val="9"/>
        <color rgb="FF000000"/>
        <rFont val="Times New Roman"/>
        <family val="1"/>
        <charset val="204"/>
      </rPr>
      <t>дети не нуждающиеся в сопровождении</t>
    </r>
  </si>
  <si>
    <r>
      <t>В 2022 г.:</t>
    </r>
    <r>
      <rPr>
        <sz val="9"/>
        <color theme="1"/>
        <rFont val="Times New Roman"/>
        <family val="1"/>
        <charset val="204"/>
      </rPr>
      <t xml:space="preserve"> 
ГУ МЧС России по Свердловской области. Решение № 66-13-2022/0111рс от 05.09.2022. Предписание об устранении нарушений обязательных требований пожарной безопасности № 111/1 от 20.09.2022. Замечания устраняются. Федеральная служба по надзору в сфере защиты прав потребителей и благополучия человека по Свердловской области. Предложение от 10.08.2022 №66-08-12/11-74389-2022. Замечания устранены.</t>
    </r>
  </si>
  <si>
    <r>
      <t>В 2023 г.:</t>
    </r>
    <r>
      <rPr>
        <sz val="9"/>
        <color theme="1"/>
        <rFont val="Times New Roman"/>
        <family val="1"/>
        <charset val="204"/>
      </rPr>
      <t xml:space="preserve"> 
ГУ МЧС РФ по СО: 2023 год - предписание № 2304/040-6628-В/ПВ/3 от 11.04.2023 - исполнено.
ТО Управления Роспотребнадзора по СО: предписание № 228/2023- 121 от 10.07.2023 - исполнено</t>
    </r>
  </si>
  <si>
    <r>
      <t>В 2025 г.:</t>
    </r>
    <r>
      <rPr>
        <sz val="9"/>
        <color theme="1"/>
        <rFont val="Times New Roman"/>
        <family val="1"/>
        <charset val="204"/>
      </rPr>
      <t xml:space="preserve"> 
проверка Роспотребнадзора, контрольно надзорное мероприятие № 66250041000118245722 от 06.06.2025. Замечания устранены в ходе проверки.
В 2025 г. проверка ГУ МЧС России, контрольно надзорное мероприятие № 66250061000217995601 от 15.05.2025: 15 замечаний, срок исполнения 15.04.2026. Замечания находятся на исполнении.
</t>
    </r>
  </si>
  <si>
    <r>
      <t>В 2025 г.:</t>
    </r>
    <r>
      <rPr>
        <sz val="9"/>
        <color theme="1"/>
        <rFont val="Times New Roman"/>
        <family val="1"/>
        <charset val="204"/>
      </rPr>
      <t xml:space="preserve"> 
Акт проверки от 27.05.2025 г. Отдела надзорной деятельности и профилактической работы Сысертского городского округа, Арамильского городского округа УНДиПР Главного управления МЧС России по Свердловской области. Нарушения не выявлены.
Акт проверки от 04.06.2025 г. Территориального органа Управления Роспотребнадзора по Свердловской области в Орджоникидзевском, Железнодорожном районах города Екатеринбурга, в городе Берёзовский и в городе Верхняя Пышма. Нарушения устранены до окончания проверки. 
Акт проверки от 23.06.2025 г. Территориального органа Управления Роспотребнадзора по Свердловской области в Орджоникидзевском, Железнодорожном районах города Екатеринбурга, в городе Берёзовский и в городе Верхняя Пышма. Срок устранения 25.05.2026 г.</t>
    </r>
  </si>
  <si>
    <r>
      <t>В 2025 г.:</t>
    </r>
    <r>
      <rPr>
        <sz val="9"/>
        <color theme="1"/>
        <rFont val="Times New Roman"/>
        <family val="1"/>
        <charset val="204"/>
      </rPr>
      <t xml:space="preserve"> 
Предписание отдела ОНД и ПР Невьянского городского округа от 30.08.2024: 6 замечаний, срок исполнения 01.05.2026г;
Предписаний Роспотребнадзора нет</t>
    </r>
  </si>
  <si>
    <r>
      <t>В 2024 г.:</t>
    </r>
    <r>
      <rPr>
        <sz val="9"/>
        <color theme="1"/>
        <rFont val="Times New Roman"/>
        <family val="1"/>
        <charset val="204"/>
      </rPr>
      <t xml:space="preserve"> 
 ГУ МЧС России по Свердловской области. Акт выездной проверки от 08.08.2024 №2407/024-66/104-П/АСП. Предписание об устранении нарушений обязательных требований пожарной безопасности от 08.08.2024г. №2407/024-66/104-П/ПВПв работе замечания устраняются. ФБУЗ "Центр гигиены и эпидемиологии в Свердловской области" контрольное (надзорное) мероприятие Акт плановой выездной проверки от 21.08.2024 г. № 1442/2024-121, Предписание №66240041000110807425 от 21.08.2024 г. в работе замечания устраняются.</t>
    </r>
  </si>
  <si>
    <r>
      <t>В 2025 г.:</t>
    </r>
    <r>
      <rPr>
        <sz val="9"/>
        <color theme="1"/>
        <rFont val="Times New Roman"/>
        <family val="1"/>
        <charset val="204"/>
      </rPr>
      <t xml:space="preserve"> 
Предписание ОНДиПР Сысертского ГО, Арамильского ГО управления надзорной деятельности и профилактической работы ГУ МЧС России по Свердловской области № 2505/027-66/35-В/ПВП от 27.05.2025 г.: 9 замечаний, срок исполнения 15.04.2026. Устранено 2 замечания. В 2024 г.
Предписание Роспотребнадзора: №414/2024-121 от 13.08.2024 г.: 2 замечания, срок исполнения 19.05.2025 . Устранено 1 замечание.</t>
    </r>
  </si>
  <si>
    <r>
      <t>В 2022 г.:</t>
    </r>
    <r>
      <rPr>
        <sz val="9"/>
        <color theme="1"/>
        <rFont val="Times New Roman"/>
        <family val="1"/>
        <charset val="204"/>
      </rPr>
      <t xml:space="preserve"> 
Плановые проверки Роспотребнадзора:1. 20.05 - 17.06.2022г. - замечания устранены, 2. 29.07 - 11.08.2022г.- замечания устранены.</t>
    </r>
  </si>
  <si>
    <r>
      <t>В 2022 г.:</t>
    </r>
    <r>
      <rPr>
        <sz val="9"/>
        <color theme="1"/>
        <rFont val="Times New Roman"/>
        <family val="1"/>
        <charset val="204"/>
      </rPr>
      <t xml:space="preserve"> 
ГУ МЧС России по Свердловской области, отдел НД и ПР ГО Первоуральск, Шалинского ГО, ГО Староуткинск УНД и ПР: предписание №66-19-2022/0044рс/1 об устранении нарушений требований пожарной безопасности, о проведении мероприятий по обеспечению пожарной безопасности на объектах защиты и по предотвращению угрозы возникновения пожара - срок до 20.05.2023г. Управление Федеральной службы по надзору в сфере защиты прав потребителей и благополучия человека по Свердловской области Территориальный отдел в Орджоникидзевском, Железнодорожном районах города Екатеринбурга, в городе Березовский, в городе Верхняя Пышма: предостережение№66-10-12/14-35451-2022 от 30.06.2022 г.; рекомендации №66-10-12/14-36931-2022 от 26.07.2022. Все предписания устраняются при проведении капитального ремонта.</t>
    </r>
  </si>
  <si>
    <r>
      <t>В 2025 г.:</t>
    </r>
    <r>
      <rPr>
        <sz val="9"/>
        <color theme="1"/>
        <rFont val="Times New Roman"/>
        <family val="1"/>
        <charset val="204"/>
      </rPr>
      <t xml:space="preserve"> 
Предписание от 13.08.2025 №656/2025-121 выдано по результатам плановой проверки территориальным отделом Управления Федеральной службы по надзору в сфере защиты прав потребителей и благополучия человека по Свердловской области.</t>
    </r>
  </si>
  <si>
    <r>
      <t>В 2024 г.:</t>
    </r>
    <r>
      <rPr>
        <sz val="9"/>
        <color theme="1"/>
        <rFont val="Times New Roman"/>
        <family val="1"/>
        <charset val="204"/>
      </rPr>
      <t xml:space="preserve"> 
Проверка Отдела надзорной деятельности и профилактической работы (пожнадзор)от 26.04.2024г (замечания устраняются),.. ФБУЗ "Центр гигиены и эпидемиологии в Свердловской 09.09.2024г. (замечания устраняются)</t>
    </r>
  </si>
  <si>
    <r>
      <t>В 2025 г.:</t>
    </r>
    <r>
      <rPr>
        <sz val="9"/>
        <color theme="1"/>
        <rFont val="Times New Roman"/>
        <family val="1"/>
        <charset val="204"/>
      </rPr>
      <t xml:space="preserve"> 
плановая проверка Территориального отдела Управления Федеральной службы по надзору в сфере защиты прав потребителей и благополучия человека по Свердловской области в городе Алапаевск, Алапаевском, Артемовском и Режевском районах. Предписание от 19.08.2025г. № 66-02-01/30-3228-2025, нарушения устранены</t>
    </r>
  </si>
  <si>
    <r>
      <t>В 2025 г.:</t>
    </r>
    <r>
      <rPr>
        <sz val="9"/>
        <color theme="1"/>
        <rFont val="Times New Roman"/>
        <family val="1"/>
        <charset val="204"/>
      </rPr>
      <t xml:space="preserve"> 
Отдел надзорной деятельности и профилактической работы Тавдинского муниципального округа, Таборинского муниципального района управления надзорной деятельности и профилактической работы Главного управления МЧС России по Свердловской области - Предписание от 21.05.2025 №2505/028-66/1-ВО/П:
Нарушения устранены
Отдел надзорной деятельности и профилактической работы Тавдинского муниципального округа, Таборинского муниципального района управления надзорной деятельности и профилактической работы Главного управления МЧС России по Свердловской области - Предписание от 09.09.2025 №2505/028-66/30-ВО/П:
Нарушение устранено
Управление Федеральной службы по надзору в сфере защиты прав потребителей и благополучия человека по Свердловской области  - Предписание 23.06.2025г.  №66-04-11/12-2641-2025:
Нарушения устранены
 Управление Федеральной службы по надзору в сфере защиты прав потребителей и благополучия человека по Свердловской области  - Предписание 23.06.2025г.  №66-04-11/12-2452-2025:                  
Запланировано к устранению во втором квартале 2026 г.</t>
    </r>
  </si>
  <si>
    <r>
      <t>В 2024 г.:</t>
    </r>
    <r>
      <rPr>
        <sz val="9"/>
        <color theme="1"/>
        <rFont val="Times New Roman"/>
        <family val="1"/>
        <charset val="204"/>
      </rPr>
      <t xml:space="preserve"> 
Территориальным отделом РПН по Свердловской области в Ирбите, Ирбитском, Слободо-Туринском, Тавдинском, Таборинском и Туринском районах: 
1) Плановая выездная проверка: в период 03.06.2024г. - 17.06.2024г., 
акт от 17.06.2024 №66-04-12/11-2624-2024. Имеется предписание, одно замечание на стадии исполнения; 
2) Плановая выездная проверка в период 05.08.2024г. - 16.08.2024г.;
 акт от 16.08.2024 №66-04-12/11-1355-2024. Замечания устранены.</t>
    </r>
  </si>
  <si>
    <r>
      <t>В 2025 г.:</t>
    </r>
    <r>
      <rPr>
        <sz val="9"/>
        <color theme="1"/>
        <rFont val="Times New Roman"/>
        <family val="1"/>
        <charset val="204"/>
      </rPr>
      <t xml:space="preserve"> 
предписание ОНД и ПР Талицкого ГО, Тугулымского ГО УНД и ПР ГУ МЧС России по Свердловской области от 05.05.2025 № 66250061000217954260: 3 замечания, срок исполнения 01.09.2025. Устранено 3 замечания. В 2025 г. предписание Управления Роспотребнадзора по Свердловской области от 28.07.2025 № 66-14-12/11-3211-2025:  21 замечание, срок исполнение 20.04.2026. Устранено 16 замечаний.</t>
    </r>
  </si>
  <si>
    <r>
      <t>В 2025 г.:</t>
    </r>
    <r>
      <rPr>
        <sz val="9"/>
        <color rgb="FF000000"/>
        <rFont val="Times New Roman"/>
        <family val="1"/>
        <charset val="204"/>
      </rPr>
      <t xml:space="preserve"> 
Проведена проверка Роспотребнадзора с 02.06.2025 по 17.07.2025. Получены предписания об устранении выявленных нарушений и о проведении мероприятий по предотвращению причинения вреда № 6/2025-224/2 от 17.06.2025 г. Срок исполнения 01.06.2026 г.</t>
    </r>
  </si>
  <si>
    <r>
      <t>В 2024 г.:</t>
    </r>
    <r>
      <rPr>
        <sz val="9"/>
        <color theme="1"/>
        <rFont val="Times New Roman"/>
        <family val="1"/>
        <charset val="204"/>
      </rPr>
      <t xml:space="preserve"> 
Проведена проверка Роспотребнадзора. Получены рекомендации по соблюдению обязательных требований № 66-11-01/04-4687-2024 от 07.06.2024.Замечания устранены.</t>
    </r>
  </si>
  <si>
    <r>
      <t>В 2024 г.:</t>
    </r>
    <r>
      <rPr>
        <sz val="9"/>
        <color theme="1"/>
        <rFont val="Times New Roman"/>
        <family val="1"/>
        <charset val="204"/>
      </rPr>
      <t xml:space="preserve"> 
Территориальный отдел Управления Федеральной службы по надзору в сфере защиты прав потребителей и благополучия человека по Свердловской области в городе Качканар, городе Кушва, городе Красноуральск, городе Нижняя Тура:
1. Плановая 04.06.2024-18.06.2024, предписание от 18.06.2024 №66-06-13/07-3557-2024; замечания устранены,
2. Плановая 01.08.2024-14.08.2024, предписание от 14.08.2024 №66-06-12/09-4541-2024; срок устранения до 26.05.2025,выполнено в полном объеме. Министерство РФ по делам ГО, ЧС и ликвидации последствий стихийных бедствий Отдел надзорной деятельности и профилактической работы Качканарского ГО, Нижнетуринского ГО УНД и ПР. Плановая 19.05.2025-28.05.2025, предписание от 28.05.2025 №2505/015-66/26-В/ПВП; срок устранения до 01.04.2026. Устранено частично.</t>
    </r>
  </si>
  <si>
    <r>
      <t>В 2024 г.:</t>
    </r>
    <r>
      <rPr>
        <sz val="9"/>
        <color theme="1"/>
        <rFont val="Times New Roman"/>
        <family val="1"/>
        <charset val="204"/>
      </rPr>
      <t xml:space="preserve"> 
Роспотребнадзор: акт плановой выездной проверки от 17.05.2024г. №66-12-01/13-2214-2024, акт плановой выездной проверки от 10.06.2024г. № 66-12-01/13-2654-2024. Предписание от 03.06.2024г. № 01-12-12/522 Выявленные нарушения устранены полностью.</t>
    </r>
  </si>
  <si>
    <r>
      <t>В 2024 г.:</t>
    </r>
    <r>
      <rPr>
        <sz val="9"/>
        <color theme="1"/>
        <rFont val="Times New Roman"/>
        <family val="1"/>
        <charset val="204"/>
      </rPr>
      <t xml:space="preserve"> 
Предписание МЧС от 02.08.2024. №2407/016-66/133-П/ПВП. 1. Допущена эксплуатация средств обеспечения пожарной безопасности сверх срока службы, установленная изготовителем (поставщиком), без обеспечения ежегодного проведения испытаний средств обеспечения пожарной безопасности до их замены в установленном порядке (система автоматической пожарной сигнализации и система оповещения управления эвакуации) . (Указанное нарушение будет устранено после включения данного вида работ в титул капитальных ремонтов объектов инфраструктуры муниципальных детских загородных оздоровительных лагерей, после выделения финансирования).</t>
    </r>
  </si>
  <si>
    <r>
      <t>В 2024 г.:</t>
    </r>
    <r>
      <rPr>
        <sz val="9"/>
        <color theme="1"/>
        <rFont val="Times New Roman"/>
        <family val="1"/>
        <charset val="204"/>
      </rPr>
      <t xml:space="preserve"> 
Управления Роспотребнадзора по Свердловской области. Акт проверки № 66-15-12/36-12-498-2024 от 02.08.2024. Замечания устранены. 
Министерство РФ по делам ГО, ЧС и ликвидации последствий стихийных бедствий. Отдел надзорной деятельности и профилактической работы ГО Ревды, ГО Дектярск, Полевского ГО УНД и ПР. Акт проверки № 2407/024/66/105-П/АВП от 08.08.2024. Нарушения не выявлены.</t>
    </r>
  </si>
  <si>
    <r>
      <t>В 2025 г.:</t>
    </r>
    <r>
      <rPr>
        <sz val="9"/>
        <color theme="1"/>
        <rFont val="Times New Roman"/>
        <family val="1"/>
        <charset val="204"/>
      </rPr>
      <t xml:space="preserve"> 
МО МВД РФ "Верхнепышминский" Федеральный государственный контроль (надзор) в области безопасности дорожного движения, профилактический визит 31.01.2025. Государственная инспекция труда в СО Федеральный государственный контроль (надзор) за соблюдением трудового законодательства и иных нормативных правовых актов, содержащих нормы трудового права. профилактический визит 28.03.2025г. Главное управление министерства РФ по делам гражданской обороны, чрезвычайным ситуациям и ликвидации последствий стихийных бедствий по СО. Федеральный государственный пожарный надзор, выездная внеплановая КНП 12.05.2025г. Министерство образования СО; Федеральный государственный контроль (надзор)в сфере образования, вид: объявление предостережения 19.05.2025г, Управление Роспотребнадзора СО, Федеральный государственный санитарно-эпидемиологический контроль (надзор), выездная проверка плановая КНМ 21.05.2025г. Управление Роспотребнадзора СО, Федеральный государственный санитарно-эпидемиологический контроль (надзор), выездная проверка плановая КНМ 04.07.2025г.</t>
    </r>
  </si>
  <si>
    <r>
      <t>В 2025 г.:</t>
    </r>
    <r>
      <rPr>
        <sz val="9"/>
        <color theme="1"/>
        <rFont val="Times New Roman"/>
        <family val="1"/>
        <charset val="204"/>
      </rPr>
      <t xml:space="preserve"> 
предписание РПН: ремонт лифта для подъёма продуктов</t>
    </r>
  </si>
  <si>
    <r>
      <t>В 2025 г.:</t>
    </r>
    <r>
      <rPr>
        <sz val="9"/>
        <color theme="1"/>
        <rFont val="Times New Roman"/>
        <family val="1"/>
        <charset val="204"/>
      </rPr>
      <t xml:space="preserve"> 
Предписания Управления Федеральной службы по надзору в сфере защиты прав потребителей и благополучия человека по Свердловской области: №66-09-12/16-6588-2025 от 23.06.2025- выполнено, №66-09-12/16-9098-2025 от 15.08.2025 - выполнено.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</si>
  <si>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2505/022-66/206-В/ПВП от 27.05.2025- Об устранении выявленных нарушений требований пожарной безопасности. Частично выполнены.</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</si>
  <si>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2505/022-66/193-В/ПВП от 28.05.2025- Об устранении выявленных нарушений требований пожарной безопасности. Частично выполнены.</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</si>
  <si>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2505/022-66/179-В/ПВП от 12.05.2025- Об устранении выявленных нарушений требований пожарной безопасности. Частично выполнены.</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</si>
  <si>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2505/022-66/186-В/ПВП от 28.05.2025- Об устранении выявленных нарушений требований пожарной безопасности. Частично выполнены.</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</si>
  <si>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2505/022-66/177-В/ПВП от 28.05.2025- Об устранении выявленных нарушений требований пожарной безопасности. Частично выполнены.</t>
    </r>
  </si>
  <si>
    <r>
      <t>В 2023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поСвердловской областиТерриториальный отдел в городе Нижний Тагил, Пригородном, Верхнесалдинском районах, го-роде Нижняя Салда, городе Кировград и Невьянском районе": Предписание об устранении выявленных нарушений и о проведении мероприятий по предотвращению причинения вреда (ущерба) охраняемым законом ценностям №66-09-12/16-6684-2023 от 23.06.2023.Постановление № 0221 от 07.2023ГО УНД и ПР Главного управления МЧС России по Свердловской области по делу об административном правонарушении - нарушение требований пожарной безопасности.</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</si>
  <si>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2505/022-66/224-В/ПВП от 26.05.2025- Об устранении выявленных нарушений требований пожарной безопасности. Частично выполнены.</t>
    </r>
  </si>
  <si>
    <r>
      <t>В 2025 г.:</t>
    </r>
    <r>
      <rPr>
        <sz val="9"/>
        <color theme="1"/>
        <rFont val="Times New Roman"/>
        <family val="1"/>
        <charset val="204"/>
      </rPr>
      <t xml:space="preserve"> 
 Управление федеральной службы по надзору в сере защиты прав потребителей и благополучия человека по Свердловской области: акт от 11.06.2025 контрольно надзорное мероприятие 66250041000115370335 от 16.09.2024г. выдано предписание №66-13-08/148 от 11.06.2025 срок выполнения 22.05.2026 (выполнено частично в 22.05.2026 будет выполнено в полном объеме); акт от 15.08.2025 контрольно надзорное мероприятие 66250041000115385975 от 16.09.2024г. выдано предписание №66-13-08/251 от 15.08.2025 срок выполнения 22.05.2026 (выполнено частично в 22.05.2026 будет выполнено в полном объеме). ОНДиПР: контрольные мероприятия от 13.05.2025 №:66250061000217999421; 66250061000218006677;66250061000218001482;66250061000218001052;66250061000218006716 . Акты проверок от 16.05.25 №:2505/011-66/97-В/АВП;2505/011-66/93-В/АВП;2505/011-66/95-В/АВП;2505/011-66/96-В/АПВ; 2505/011-66/94-В/АВП. нарушения не выявлены</t>
    </r>
  </si>
  <si>
    <r>
      <t>В 2025 г.:</t>
    </r>
    <r>
      <rPr>
        <sz val="9"/>
        <color theme="1"/>
        <rFont val="Times New Roman"/>
        <family val="1"/>
        <charset val="204"/>
      </rPr>
      <t xml:space="preserve"> 
Плановая выездная проверка ТО Управления Роспотребнадзора по Свердловской области в городе Североуральск, городе Ивдель, городе Краснотурьинск и городе Карпинск ( предписание № 01-12-06/469 от 24.06.2025 г., выполнено). Плановая выездная проверка ОНД ОНДиПР ГО Краснотурьинск, ГО Карпинск, Волчанского ГО УНДиПР ГУ МЧС России по Свердловской области (предписание № 235-4-28 от 28.05.2025 г., выполнено).</t>
    </r>
  </si>
  <si>
    <r>
      <t>В 2025 г.:</t>
    </r>
    <r>
      <rPr>
        <sz val="9"/>
        <color theme="1"/>
        <rFont val="Times New Roman"/>
        <family val="1"/>
        <charset val="204"/>
      </rPr>
      <t xml:space="preserve"> 
1. Отдел ФГПИ ФГКУ СУ ФПС №6 МЧС России по соблюдению обязательных требований противопожарного режима: с 12.05 по 21.05.2025 Распоряжение о проведении плановой выездной проверки №2505/002-66/72-В//РВП от 29.04.2025, с 23.05 по 29.05.2025 Распоряжение о проведении плановой выездной проверки№2505/002-66/92-В//РВП от 16.05.2025, с 28.05.2025 по 29.05.2025 №2505/002-66/90-В//РВП от 16.05.2025, с 23.05.2025 по 30.05.2025 №2505/002-66/91-В//РВП от 16.05.2025, с 23.05.2025 по 30.05.2025 №2505/002-66/89-В//РВП от 16.05.2025, с 23.05.2025 по 30.05.2025 №2505/002-66/88-В//РВП от 16.05.2025, с 23.05.2025 по 30.05.2025 №2505/002-66/93-В//РВП от 16.05.2025 . Нарушений не выявлено.
2. Межрегиональное управление №91 ФМБА России: «Уведомление о проведении профилактического визита» от 30.06.2025 №66250041000018473416, Акт обязательного профилактического визита от 30.07.2025 №01-38/20. Нарушений не выявлено.</t>
    </r>
  </si>
  <si>
    <r>
      <t>В 2025 г.:</t>
    </r>
    <r>
      <rPr>
        <sz val="9"/>
        <color rgb="FF000000"/>
        <rFont val="Times New Roman"/>
        <family val="1"/>
        <charset val="204"/>
      </rPr>
      <t xml:space="preserve"> 
Управления надзорной деятельности и  профилактической работы 14.04.2025. Предписание №14.04.2025 № 2503/015-66/20-П/ПВПТО Управления Роспотребнадзора по СО в г.Качканар. г.Кушва, г.Красноуральск, г.Нижняя Тура Контрольное (надзорное) мероприятие № 66250041000118261649 от 04.6.2025.</t>
    </r>
  </si>
  <si>
    <r>
      <t>В 2025 г.:</t>
    </r>
    <r>
      <rPr>
        <sz val="9"/>
        <color theme="1"/>
        <rFont val="Times New Roman"/>
        <family val="1"/>
        <charset val="204"/>
      </rPr>
      <t xml:space="preserve"> 
 предписание  Роспотребнадзора №  66-13-08/150 от 16.06.2025: 4 замечания,  срок исполнения 25.05.2026. Замечания будут устранены. 
Предписание Роспотребнадзора №  66-13-08/209 от 11.07.2025: 5 замечаний,  срок исполнения 25.05.2026. Замечания будут устранены. 
Проверка  ОНДиПРГО Верхотурский ГО, Гаринский ГО. предписаний нет.</t>
    </r>
  </si>
  <si>
    <r>
      <t>В 2025 г.:</t>
    </r>
    <r>
      <rPr>
        <sz val="9"/>
        <color theme="1"/>
        <rFont val="Times New Roman"/>
        <family val="1"/>
        <charset val="204"/>
      </rPr>
      <t xml:space="preserve"> 
МЧС от 19.05. 2025 № 205/025-66/20В//РВП . Роспотребнадзор от 04.07.2025 № 66-12-01/13-2463-2025 . №01-12-17/36 от 09.07.2025 </t>
    </r>
  </si>
  <si>
    <r>
      <t>В 2025 г.:</t>
    </r>
    <r>
      <rPr>
        <sz val="9"/>
        <color theme="1"/>
        <rFont val="Times New Roman"/>
        <family val="1"/>
        <charset val="204"/>
      </rPr>
      <t xml:space="preserve"> 
24.06.2025г. Проверка Роспотребнадзора. Замечания устранены. 08.07.2025г. проф.визит МЧС. Замечаний нет.</t>
    </r>
  </si>
  <si>
    <r>
      <t>В 2025 г.:</t>
    </r>
    <r>
      <rPr>
        <sz val="9"/>
        <color theme="1"/>
        <rFont val="Times New Roman"/>
        <family val="1"/>
        <charset val="204"/>
      </rPr>
      <t xml:space="preserve"> 
06.06.2025г. проверка Росгвардии, вынесен протокол об административном правонарушении, отсутствует видеонаблюдение. Запланированы работы по разработке ПСД в 2026 году</t>
    </r>
  </si>
  <si>
    <r>
      <t>В 2025 г.:</t>
    </r>
    <r>
      <rPr>
        <sz val="9"/>
        <color theme="1"/>
        <rFont val="Times New Roman"/>
        <family val="1"/>
        <charset val="204"/>
      </rPr>
      <t xml:space="preserve"> 
 проведено 7 проверок. Госпожнадзор. Акт № 2505/026-66/18-В/АВП от 26.05.25. ПРЕДПИСАНИЕ № 2005/026-66/17-В/ПВП. Срок исполнения 2026.
Роспотребнадзор. Акт плановой выездной проверки № 66-13-08/16-7-2025 от 16.06.25. ПРЕДПИСАНИЕ № 66-13-08/151 от 16.06.25. Срок исполнения 2026.
Акт плановой выездной проверки № 66-13-08/16-8-2025 от 08.08.25. ПРЕДПИСАНИЕ № 66-13-08/246 от 08.08.25. Срок исполнения 2026.</t>
    </r>
  </si>
  <si>
    <r>
      <t>В 2025 г.:</t>
    </r>
    <r>
      <rPr>
        <sz val="9"/>
        <color theme="1"/>
        <rFont val="Times New Roman"/>
        <family val="1"/>
        <charset val="204"/>
      </rPr>
      <t xml:space="preserve"> 
 проведено 8 проверок. Госпожнадзор. Акт № 2505/026-66/18-В/АВП от 26.05.25. ПРЕДПИСАНИЕ № 2005/026-66/18-В/ПВП. Срок исполнения 2026.
Роспотребнадзор. Акт плановой выездной проверки № 66-13-08/16-7-2025от 16.06.25. ПРЕДПИСАНИЕ № 66-13-08/151 от 16.06.25. Срок исполнения 2026.
Акт плановой выездной проверки № 66-13-08/16-8-2025 от 08.08.25. ПРЕДПИСАНИЕ № 66-13-08/246 от 08.08.25. Срок исполнения 2026.
ООА СГО Управление образования. Акт от 28.05.25, Акт от 05.06.25, Акт от 19.06.25, Акт от 07.07.25, Акт от 29.07.25. Рекомендации выполнены.</t>
    </r>
  </si>
  <si>
    <r>
      <t>В 2025 г.:</t>
    </r>
    <r>
      <rPr>
        <sz val="9"/>
        <color theme="1"/>
        <rFont val="Times New Roman"/>
        <family val="1"/>
        <charset val="204"/>
      </rPr>
      <t xml:space="preserve"> 
Профилактический визит территориального отдела Управления Роспотребнадзора по Свердловской области в г. Каменск-Уральский, Каменском районе, Сухоложском и Богдановичском районах в 2025 г. Нарушения устранены.</t>
    </r>
  </si>
  <si>
    <r>
      <t>В 2025 г.:</t>
    </r>
    <r>
      <rPr>
        <sz val="9"/>
        <color theme="1"/>
        <rFont val="Times New Roman"/>
        <family val="1"/>
        <charset val="204"/>
      </rPr>
      <t xml:space="preserve"> 
 проверки ОНДиПР БГО УНДиПР ГУ МЧС России , Екатеринбургский Северный ТО Управления Роспотребнадзора по Свердловской области, ТО Федеральной службы по надзору  в сфере здравоохранения по Свердловской области,Министерство общественной  безопасности по Свердловской области, предписаний нет.</t>
    </r>
  </si>
  <si>
    <r>
      <t>В 2024 г.:</t>
    </r>
    <r>
      <rPr>
        <sz val="9"/>
        <color theme="1"/>
        <rFont val="Times New Roman"/>
        <family val="1"/>
        <charset val="204"/>
      </rPr>
      <t xml:space="preserve"> 
Роспотребнадзор: акт плановой выездной проверки от 11.06.2024, предписание от 11.06.2024 №262/2024-121, ответы на предписание от 11.06.2024 №463/24, от 16.01.2025 №14/25; акт плановой выездной проверки от 23.08.2024, предписание от 23.08.2024 №446/2024-121, ответ на предписание от 30.09.2024 №619/24 МЧС: акт выездной проверки от 16.04.2024 №2404/016-66/41-В/АВП (без нарушений)</t>
    </r>
  </si>
  <si>
    <t>Ссылка: https://unosturala.ru/сведения-об-образовательной-организ-2/образование/</t>
  </si>
  <si>
    <t>Объект недоступен для детей с ОВЗ и детей-инвалидов 
Паспорт доступности от 14.04.2026 г.</t>
  </si>
  <si>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слуха.  
</t>
    </r>
    <r>
      <rPr>
        <b/>
        <sz val="9"/>
        <color theme="1"/>
        <rFont val="Times New Roman"/>
        <family val="1"/>
        <charset val="204"/>
      </rPr>
      <t>Паспорт доступности от 14.04.2026 г.</t>
    </r>
  </si>
  <si>
    <r>
      <t xml:space="preserve">Объект недоступен для детей с ОВЗ и детей-инвалидов. </t>
    </r>
    <r>
      <rPr>
        <b/>
        <sz val="9"/>
        <color theme="1"/>
        <rFont val="Times New Roman"/>
        <family val="1"/>
        <charset val="204"/>
      </rPr>
      <t xml:space="preserve"> 
Паспорт доступности от 14.04.2026 г.</t>
    </r>
  </si>
  <si>
    <t>25.05.2026-06.06.2026, 15.06.2026-27.06.2026</t>
  </si>
  <si>
    <t>Программа воспитания детского оздоровительного лагеря и календарный план работы утверждены директором МАОУ "Лицей №5" Приказ № 50/1-од от 21.03.2025 года. 
Ссылка: https://kamlic.ru/media/sub/1611/files/programma-vesennego-ozdorovitelnogo-lagerya-s-dnevnyim-prebyivaniem-maou-litsej--5.pdf</t>
  </si>
  <si>
    <t xml:space="preserve">661301917647 </t>
  </si>
  <si>
    <t xml:space="preserve">Объект недоступен для детей с ОВЗ и детей-инвалидов.  </t>
  </si>
  <si>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для детей с нарушением слуха (Г) и детей с умственными нарушениями (У)  
</t>
    </r>
    <r>
      <rPr>
        <b/>
        <sz val="9"/>
        <color theme="1"/>
        <rFont val="Times New Roman"/>
        <family val="1"/>
        <charset val="204"/>
      </rPr>
      <t>Паспорт доступности  от _______.</t>
    </r>
  </si>
  <si>
    <t xml:space="preserve">Программа утверждена директором МАОУ «СОШ № 1», приказ от 26.03.2026г. № 01-11/51
Ссылки: https://school1-vp.ru/upload/files/1776243832_prilogenie--1-.pdf
</t>
  </si>
  <si>
    <t>№66.01.37.000.М.000295.03.06 от 05.03.2026</t>
  </si>
  <si>
    <t>Программа утверждена директором МАОУ "СОШ № 7", приказ от 10.04.2026г. № 283
Ссылка: https://iset.edusite.ru/p351aa1.html</t>
  </si>
  <si>
    <t xml:space="preserve"> Программа утверждена директором МАОУ «СОШ № 22», приказ от 10.03.2026 № 33
Ссылка: https://www.22-vp.ru/index.php/dlya-roditelej/shkolnyj-lager</t>
  </si>
  <si>
    <t xml:space="preserve">Программа утверждена директором МАОУ «СОШ № 24», приказ от 23.03.2026г. № 38/3-од
Ссылка: https://vp24.uralschool.ru/?section_id=118 </t>
  </si>
  <si>
    <t>Программа утверждена директором МАОУ «СОШ № 33», приказ от 07.04.2026г. N 355
Ссылка: https://clck.ru/3T9NWV</t>
  </si>
  <si>
    <t>Программа утверждена директором МБУ «ДО «ДШИ», приказ от 02.04.2026 № 32 
Ссылка: https://clck.ru/3T9P6c</t>
  </si>
  <si>
    <t>Программа утверждена директором МБУ «ДО «ДХШ», приказ от 19.03.2026 № 28-ОД 
Ссылка: https://clck.ru/3T9PKf</t>
  </si>
  <si>
    <t xml:space="preserve">Программа утверждена директором МАУ ДО «СШ им. Александра Козицына», приказ от 10.04.2026 № 60
Ссылка: https://arenaled.ru/soodo/2025-05-27-08-06-36 </t>
  </si>
  <si>
    <t xml:space="preserve">Программа утверждена директором МАУ ДО «СШ единоборств», приказ от 24.03.2026 № 32 
Ссылка: https://edinoborstva-vp.uralschool.ru/?section_id=124 </t>
  </si>
  <si>
    <t>Программа утверждена директором МАУ ДО "СШОР "Лидер", приказ от 19.02.2026 № 01-09-26 
Ссылка: https://lidervp.ru/soodo/2025-05-27-08-06-36</t>
  </si>
  <si>
    <t xml:space="preserve">Программа утверждена директором МАУ ДО «ДЮЦ «Алые паруса», приказ от 27.03.2026г. № 18
Ссылка: https://vp-parusa.profiedu.ru/?section_id=96 </t>
  </si>
  <si>
    <t>№66.01.37.000.М.000552.04.26 от 15.04.2026</t>
  </si>
  <si>
    <t>2000,00 (10дн.);
  2142,85(17 дн.);
1952,38(21 дн.)</t>
  </si>
  <si>
    <t>Ссылка на программу: https://druzhba.dm-centre.ru/wp-content/uploads/2025/06/programma-vospitaniya-zcz-druzhba.pdf</t>
  </si>
  <si>
    <t xml:space="preserve">Объект будет доступен для детей с нарушением опорно-двигательного аппарата. </t>
  </si>
  <si>
    <t xml:space="preserve">Программа воспитания утверждена МАОУ ДО ЗОЛ "ООЦ "Салют" Приказ №33/1 от 16.05.2023
Ссылка: https://irbitsalut.ru/uploadedFiles/files/programma-vospitaniya/programma-vospitaniya.pdf
</t>
  </si>
  <si>
    <t>Ссылка: https://cloud.mail.ru/public/XA1Y/8NB7zzyus</t>
  </si>
  <si>
    <t>Ссылка: https://disk.yandex.ru/d/cgNmYILWmg2eEg</t>
  </si>
  <si>
    <t>Ссылка: https://cloud.mail.ru/public/h9BK/K5CZHGjtb</t>
  </si>
  <si>
    <t>Объект недоступен для детей с ОВЗ и детей-инвалидов.  
Паспорт доступности от 25.12.2023 г.</t>
  </si>
  <si>
    <t>https://xn--13-6kclvec3aj7p.xn--80acgfbsl1azdqr.xn--p1ai/?section_id=32</t>
  </si>
  <si>
    <t>Программа воспитания утверждена директором МАОУ СОШ №71 Шиндиной Татьяной Андреевной от 13.02.2026 https://xn--71-6kc3bfr2e.xn--80acgfbsl1azdqr.xn--p1ai/?section_id=301</t>
  </si>
  <si>
    <t>https://xn--76-6kc3bfr2e.xn--80acgfbsl1azdqr.xn--p1ai/?section_id=16 </t>
  </si>
  <si>
    <t>https://xn--210-5cdozfc7ak5r.xn--80acgfbsl1azdqr.xn--p1ai/?section_id=149</t>
  </si>
  <si>
    <t>https://ddtor.ru/dokument/ozdor-kompaniya/vospit-programma-mechta25.pdf</t>
  </si>
  <si>
    <t>Отсутствует. Договор № 184 от 02.03.2026</t>
  </si>
  <si>
    <r>
      <t>В 2025 г.:</t>
    </r>
    <r>
      <rPr>
        <sz val="9"/>
        <color theme="1"/>
        <rFont val="Times New Roman"/>
        <family val="1"/>
        <charset val="204"/>
      </rPr>
      <t xml:space="preserve"> 
Внеплановая проверка Роспотребнадзора № 527/2025-23 от 12.12.2025 г., срок устранения до 02.09.2026 г. Профилактическое мероприятие № 66250041000120040849 от 21.11.2025 г. , срок исполнения до 04.08.2026 г. </t>
    </r>
  </si>
  <si>
    <r>
      <t>В 2025 г.:</t>
    </r>
    <r>
      <rPr>
        <sz val="9"/>
        <color theme="1"/>
        <rFont val="Times New Roman"/>
        <family val="1"/>
        <charset val="204"/>
      </rPr>
      <t xml:space="preserve"> 
Плановая проверка Росптребнадзора. Предписание № № 22/2025-224 испрравит до 01.09.2027г.</t>
    </r>
  </si>
  <si>
    <t>Отсутствует. Договор № 42
 от 20.01.2022</t>
  </si>
  <si>
    <t>Отсутствует. Договор №58 
от 14.02.2017</t>
  </si>
  <si>
    <t>Отсутствует. Договор № 79
от 15.01.2024</t>
  </si>
  <si>
    <t>Отсутствует. Договор № 196 
от 18.04.2025</t>
  </si>
  <si>
    <t>Отсутствует. Договор №154 
от 25.03.2020</t>
  </si>
  <si>
    <t>Отсутствует. Договор №130
от 09.01.2023</t>
  </si>
  <si>
    <t>Отсутствует. Договор об оказании медицинского обслуживания с ГБУЗ СО "Махневская районная больница" от 09.01.2020 г.</t>
  </si>
  <si>
    <t>Отсутствует. Договор об оказании медицинского обслуживания с ГБУЗ СО "Махневская районная больница" от 01.06.2018 г. № 1</t>
  </si>
  <si>
    <r>
      <t>В 2023 г.:</t>
    </r>
    <r>
      <rPr>
        <sz val="9"/>
        <color theme="1"/>
        <rFont val="Times New Roman"/>
        <family val="1"/>
        <charset val="204"/>
      </rPr>
      <t xml:space="preserve"> 
Акт проверки от 05.12.2023 ТОУ РПН по СО. Предписания выполнены.</t>
    </r>
  </si>
  <si>
    <r>
      <t>В 2025 г.:</t>
    </r>
    <r>
      <rPr>
        <sz val="9"/>
        <color theme="1"/>
        <rFont val="Times New Roman"/>
        <family val="1"/>
        <charset val="204"/>
      </rPr>
      <t xml:space="preserve"> 
Акт проверки от 12.05.2025 ТОУ РПН по СО. Предписания нет.</t>
    </r>
  </si>
  <si>
    <r>
      <t xml:space="preserve">Объект доступен для детей с ОВЗ и детей 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16.10.2023</t>
    </r>
  </si>
  <si>
    <r>
      <t xml:space="preserve">Объект доступен для детей с ОВЗ и детей 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01.11.2023</t>
    </r>
  </si>
  <si>
    <r>
      <t xml:space="preserve">Объект доступен для детей с ОВЗ и детей инвалидов по следующим нозологиям: </t>
    </r>
    <r>
      <rPr>
        <sz val="9"/>
        <color theme="1"/>
        <rFont val="Times New Roman"/>
        <family val="1"/>
        <charset val="204"/>
      </rPr>
      <t xml:space="preserve">
слабовидящие. Слабослышащие, нарушение опорно- двигательной системы.  
</t>
    </r>
    <r>
      <rPr>
        <b/>
        <sz val="9"/>
        <color theme="1"/>
        <rFont val="Times New Roman"/>
        <family val="1"/>
        <charset val="204"/>
      </rPr>
      <t>Паспорт доступности от 22.11.2023</t>
    </r>
  </si>
  <si>
    <r>
      <t xml:space="preserve">Объект доступен для детей с ОВЗ и детей инвалидов по следующим нозологиям: </t>
    </r>
    <r>
      <rPr>
        <sz val="9"/>
        <color rgb="FF000000"/>
        <rFont val="Times New Roman"/>
        <family val="1"/>
        <charset val="204"/>
      </rPr>
      <t xml:space="preserve">
слабовидящие, слабослышащие, нарушение опорно-двигательной системы.  
</t>
    </r>
    <r>
      <rPr>
        <b/>
        <sz val="9"/>
        <color rgb="FF000000"/>
        <rFont val="Times New Roman"/>
        <family val="1"/>
        <charset val="204"/>
      </rPr>
      <t>Паспорт доступности от 01.11.2023</t>
    </r>
  </si>
  <si>
    <r>
      <t xml:space="preserve">Объект доступен для детей с ОВЗ и детей инвалидов по следующим нозологиям: </t>
    </r>
    <r>
      <rPr>
        <sz val="9"/>
        <color theme="1"/>
        <rFont val="Times New Roman"/>
        <family val="1"/>
        <charset val="204"/>
      </rPr>
      <t xml:space="preserve">
для детей-инвалидов с нарушениями опорно-двигательного аппарата, с нарушениями зрения, нарушениями слуха, для передвигающихся на креслах- колясках.  
</t>
    </r>
    <r>
      <rPr>
        <b/>
        <sz val="9"/>
        <color theme="1"/>
        <rFont val="Times New Roman"/>
        <family val="1"/>
        <charset val="204"/>
      </rPr>
      <t>Паспорт доступности от 18.10.2023</t>
    </r>
  </si>
  <si>
    <r>
      <t xml:space="preserve">Объект доступен для детей с ОВЗ и детей инвалидов по следующим нозологиям: </t>
    </r>
    <r>
      <rPr>
        <sz val="9"/>
        <color theme="1"/>
        <rFont val="Times New Roman"/>
        <family val="1"/>
        <charset val="204"/>
      </rPr>
      <t xml:space="preserve">
инвалиды с умственными нарушениями, передвигающиеся на креслах-колясках, с нарушениями опорно-двигательного аппарата, с нарушениями зрения, слуха).  
</t>
    </r>
    <r>
      <rPr>
        <b/>
        <sz val="9"/>
        <color theme="1"/>
        <rFont val="Times New Roman"/>
        <family val="1"/>
        <charset val="204"/>
      </rPr>
      <t>Паспорт доступности от 01.03.2024</t>
    </r>
  </si>
  <si>
    <r>
      <t xml:space="preserve">Объект доступен для детей с ОВЗ и детей инвалидов по следующим нозологиям: </t>
    </r>
    <r>
      <rPr>
        <sz val="9"/>
        <color rgb="FF000000"/>
        <rFont val="Times New Roman"/>
        <family val="1"/>
        <charset val="204"/>
      </rPr>
      <t xml:space="preserve">
слабовидящие, слабослышащие, нарушение опорно-двигательной системы.  
</t>
    </r>
    <r>
      <rPr>
        <b/>
        <sz val="9"/>
        <color rgb="FF000000"/>
        <rFont val="Times New Roman"/>
        <family val="1"/>
        <charset val="204"/>
      </rPr>
      <t>Паспорт доступности от 25.10.2023</t>
    </r>
  </si>
  <si>
    <r>
      <t xml:space="preserve">Объект доступен для детей с ОВЗ и детей 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27.10.2023</t>
    </r>
  </si>
  <si>
    <r>
      <t xml:space="preserve">Объект доступен для детей с ОВЗ и детей инвалидов по следующим нозологиям: </t>
    </r>
    <r>
      <rPr>
        <sz val="9"/>
        <color theme="1"/>
        <rFont val="Times New Roman"/>
        <family val="1"/>
        <charset val="204"/>
      </rPr>
      <t xml:space="preserve">
Для детей:- с нарушениями зрения: доступность всех зон и помещений с дополнительной помощью сотрудника, за исключением детей с полной потерей зрения;- с нарушениями слуха: доступность всех зон и помещений с дополнительной помощью сотрудника;- передвигающихся на креслах-колясках: организована доступность 1-2 этаж основного здания; - с нарушениями опорно-двигательного аппарата: доступность всех зон и помещений первого этажа здания с дополнительной помощью сотрудника; - с умственными нарушениями: доступность всех зон и помещений - универсальная;- с диабетом: доступность всех зон и помещений - универсальная (предусмотрена возможность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или иными законными представителями ребенка, нуждающегося в соблюдении предписанного лечащим врачом режима лечения имеются).</t>
    </r>
  </si>
  <si>
    <r>
      <t xml:space="preserve">Объект доступен для детей с ОВЗ и детей инвалидов по следующим нозологиям: </t>
    </r>
    <r>
      <rPr>
        <sz val="9"/>
        <color theme="1"/>
        <rFont val="Times New Roman"/>
        <family val="1"/>
        <charset val="204"/>
      </rPr>
      <t xml:space="preserve">
для детей с нарушениями зрения: доступность всех зон и помещений с дополнительной помощью сотрудника, за исключением детей с полной потерей зрения.Для детей с нарушениями слуха: доступность всех зон и помещений с дополнительной помощью сотрудника. Для детей, передвигающихся на креслах-колясках, не организована доступность.Для детей с нарушениями опорно-двигательного аппарата не организована доступность. Для детей с умственными нарушениями доступность всех зон и помещений - универсальная. Предусмотрена возможность хранения лекарственных препаратов для медицинского применения и специализированных продуктов лечебного питания.</t>
    </r>
  </si>
  <si>
    <t>Программа воспитания утверждена МАОУ "Школа №8" Приказ №06/2-од от 22.01.2025  
Ссылка: https://8irbit.uralschool.ru/upload/sc8irbit_new/files/fc/14/fc149dc640f1cb4bbb37a58e319bd03a.pdf</t>
  </si>
  <si>
    <t xml:space="preserve"> 
Ссылка: https://irbit13.uralschool.ru/upload/scirbit13_new/files/ca/5c/ca5c36d171f6da0de91936eb3f467d7e.pdf</t>
  </si>
  <si>
    <t>Ссылка: https://cdt-irbit.3dn.ru/Dokument/LDPD/programma_i_plan_vospitatelnoj_raboty_ldpd_i_lto.pdf</t>
  </si>
  <si>
    <t>Программа воспитания утверждена МАУ ДО "СЮН" Приказ № 26-Д от 26.05.2025 
Ссылка: https://unnatkt.uralschool.ru/?section_id=275</t>
  </si>
  <si>
    <r>
      <t xml:space="preserve">Объект доступен для детей с ОВЗ и детей 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лети с нарушением речи.  
</t>
    </r>
    <r>
      <rPr>
        <b/>
        <sz val="9"/>
        <color rgb="FF000000"/>
        <rFont val="Times New Roman"/>
        <family val="1"/>
        <charset val="204"/>
      </rPr>
      <t>Паспорт доступности от 10.02.2026г. Срок действия до 01.09.2031г.</t>
    </r>
  </si>
  <si>
    <r>
      <t xml:space="preserve">Объект доступен для детей с ОВЗ и детей 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10 февраля 2026г. Срок действия до 10 февраля 2031г.</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</si>
  <si>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02.02.2026г. срок действия до 02.02.2029</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</si>
  <si>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16.02.2026 Срок действия до 16.02.2029</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</si>
  <si>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16.01.2026г Срок действия до 16.01.2029г</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</si>
  <si>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12.02.2026 Срок действия до 12.02.2029</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</si>
  <si>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06.02.2026г. Срок действия до 06.02.2031г.</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</si>
  <si>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02.02.2026 года. Срок действия до 02.02.2029</t>
    </r>
  </si>
  <si>
    <r>
      <rPr>
        <b/>
        <sz val="9"/>
        <color theme="1"/>
        <rFont val="Times New Roman"/>
        <family val="1"/>
        <charset val="204"/>
      </rPr>
      <t xml:space="preserve">В 2021-2022 г.: 
</t>
    </r>
    <r>
      <rPr>
        <sz val="9"/>
        <color theme="1"/>
        <rFont val="Times New Roman"/>
        <family val="1"/>
        <charset val="204"/>
      </rPr>
      <t>проверки не проводились</t>
    </r>
  </si>
  <si>
    <r>
      <t>В 2025 г.:</t>
    </r>
    <r>
      <rPr>
        <sz val="9"/>
        <color rgb="FF000000"/>
        <rFont val="Times New Roman"/>
        <family val="1"/>
        <charset val="204"/>
      </rPr>
      <t xml:space="preserve"> 
Проверка ТУ Роспотребнадзора с 08.07-21.07.2025г. Замечаний нет.</t>
    </r>
  </si>
  <si>
    <r>
      <t>В 2025 г.:</t>
    </r>
    <r>
      <rPr>
        <sz val="9"/>
        <color rgb="FF000000"/>
        <rFont val="Times New Roman"/>
        <family val="1"/>
        <charset val="204"/>
      </rPr>
      <t xml:space="preserve"> 
25.06.2025г. Профилактический визит Роспотребнадзора. Получено предписание 2 пункта: .5; 2.11.6; срок выполнения предписания 18.08.2025г. Преписание выполнено. Замечания устранены</t>
    </r>
  </si>
  <si>
    <r>
      <t>В 2025 г.:</t>
    </r>
    <r>
      <rPr>
        <sz val="9"/>
        <color rgb="FF000000"/>
        <rFont val="Times New Roman"/>
        <family val="1"/>
        <charset val="204"/>
      </rPr>
      <t xml:space="preserve"> 
проверка Роспотребнадзора №66-02-01/30-2545-2025от 20.06.2025. Замечания устранены.</t>
    </r>
  </si>
  <si>
    <r>
      <t>В 2025 г.:</t>
    </r>
    <r>
      <rPr>
        <sz val="9"/>
        <color theme="1"/>
        <rFont val="Times New Roman"/>
        <family val="1"/>
        <charset val="204"/>
      </rPr>
      <t xml:space="preserve"> 
 предписание Роспотребнадзора № 66-02-01/08-3314-2025 от 26.08.2025: 3 замечания. Замечания устранены. В 2026 году проверки ГУ МЧС России не проводились.</t>
    </r>
  </si>
  <si>
    <r>
      <t>В 2025 г.:</t>
    </r>
    <r>
      <rPr>
        <sz val="9"/>
        <color theme="1"/>
        <rFont val="Times New Roman"/>
        <family val="1"/>
        <charset val="204"/>
      </rPr>
      <t xml:space="preserve"> 
 проверки Роспотребнадзора и ГУ МЧС России не проводились.</t>
    </r>
  </si>
  <si>
    <r>
      <t>В 2025 г.:</t>
    </r>
    <r>
      <rPr>
        <sz val="9"/>
        <color theme="1"/>
        <rFont val="Times New Roman"/>
        <family val="1"/>
        <charset val="204"/>
      </rPr>
      <t xml:space="preserve"> 
 предписание Роспотребнадзора № 66-02-01/30-2461-2025 от 17.06.2025: 4 замечания, срок исполнения до 25.08.2025г. Замечания устранены.
В 2025 году проверки ГУ МЧС России не проводились.</t>
    </r>
  </si>
  <si>
    <r>
      <t>В 2024 г.:</t>
    </r>
    <r>
      <rPr>
        <sz val="9"/>
        <color theme="1"/>
        <rFont val="Times New Roman"/>
        <family val="1"/>
        <charset val="204"/>
      </rPr>
      <t xml:space="preserve"> 
Территориальный отдел Управления Роспотребнадзора по Свердловской области в городе Ирбите, Ирбитском, Слободо-Туринском, Тавдинском, Таборинском и Туринском районах. Плановая выездная проверка с 05.06.2024 Акт № 66-04-12/11-2679-2024. Плановое выполнение выявленных нарушений 01.06.2025.</t>
    </r>
  </si>
  <si>
    <r>
      <t>В 2025 г.:</t>
    </r>
    <r>
      <rPr>
        <sz val="9"/>
        <color theme="1"/>
        <rFont val="Times New Roman"/>
        <family val="1"/>
        <charset val="204"/>
      </rPr>
      <t xml:space="preserve">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об устранении выявленных нарушений обязательных требований от 25.06.2025г. № 66-13-05/12-2834-2025: 3 замечания.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об устранении выявленных нарушений обязательных требований от 26.09.2025 № 66-13-06/27-4242-2025: 3 замечания.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 проведении экспертизы от 06.10.2025 № 66-13-04/27-4365-2025: 2 испытания.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 проведении дополнительных санитарно-противоэпидемиологических (профилактических) мероприятий от 20.10.2025 № 66-13-04/1519-2025: 4 замечания. Выполнены.</t>
    </r>
  </si>
  <si>
    <t>Отсутствует. Договор № б/н от 25.04.2023</t>
  </si>
  <si>
    <t>Отсутствует. Договор с ГАУЗ СО "Красноуральская ЦРБ" от 18.03.2025 №35</t>
  </si>
  <si>
    <t>Отсутствует. Договор № 4 от 09.01.2025</t>
  </si>
  <si>
    <t>Отсутствует. Договор № 32  от 26.01.2023</t>
  </si>
  <si>
    <t>Отсутствует. Договор №34 от 04.03.2024г. с ГАУЗ СО "Красноуральская ГБ"</t>
  </si>
  <si>
    <t>Отсутствует. Договор с ГАУЗ СО "Красноуральская ГБ" №30 от 16.02.2024</t>
  </si>
  <si>
    <t>Отсутствует. Договор № 33 об организации медицинской помощи от 27.02.2024 г. с ГАУЗ СО "Красноуральская ГБ"</t>
  </si>
  <si>
    <t>Отсутствует. Договор № 89 от 15.05.2020 г.</t>
  </si>
  <si>
    <t>Отсутствует. Договор с ГАУЗ СО "Красноуральская ЦРБ" от 12.03.2025№30</t>
  </si>
  <si>
    <r>
      <rPr>
        <b/>
        <sz val="9"/>
        <color theme="1"/>
        <rFont val="Times New Roman"/>
        <family val="1"/>
        <charset val="204"/>
      </rPr>
      <t xml:space="preserve">В 2021-2022 г.: 
</t>
    </r>
    <r>
      <rPr>
        <sz val="9"/>
        <color theme="1"/>
        <rFont val="Times New Roman"/>
        <family val="1"/>
        <charset val="204"/>
      </rPr>
      <t>проверок не проводилось</t>
    </r>
  </si>
  <si>
    <r>
      <t>В 2025 г.:</t>
    </r>
    <r>
      <rPr>
        <sz val="9"/>
        <color theme="1"/>
        <rFont val="Times New Roman"/>
        <family val="1"/>
        <charset val="204"/>
      </rPr>
      <t xml:space="preserve"> 
Предписание Территориальный отдел Управления Роспотребнадзора по Свердловской области в городе Серове, Серовском, Гаринском, Новолялинском районе и Верхотурским районах от 26.06.2025 № 66-13-05/12-2868-2025. 1 замечание..Выполнено</t>
    </r>
  </si>
  <si>
    <r>
      <rPr>
        <b/>
        <sz val="9"/>
        <color theme="1"/>
        <rFont val="Times New Roman"/>
        <family val="1"/>
        <charset val="204"/>
      </rPr>
      <t xml:space="preserve">В 2025-2026 г.: 
</t>
    </r>
    <r>
      <rPr>
        <sz val="9"/>
        <color theme="1"/>
        <rFont val="Times New Roman"/>
        <family val="1"/>
        <charset val="204"/>
      </rPr>
      <t>проверки не проводились.</t>
    </r>
  </si>
  <si>
    <t>Ссылка: https://selen.elem.ru/ru/camp/?clear_cache=Y</t>
  </si>
  <si>
    <t>Ссылка: https://disk.yandex.ru/i/bpfAaLFul-tqmQ</t>
  </si>
  <si>
    <t>Программа утверждена  приказом №30 от 25.05.2025. 
Ссылка на программу: https://clck.ru/3SmD3z</t>
  </si>
  <si>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передвигающиеся на креслах-колясках;  с нарушением опорно-двигательного аппарата; с нарушение зрения; с нарушением слуха; с умственными нарушениями</t>
    </r>
  </si>
  <si>
    <t>Программа воспитания утверждена приказом директора МБОУ ДО ДДТ п.г.т. Сосьва от 15.01.2026 № 15/2 
Ссылка: https://ddt-soswa.uralschool.ru/?section_id=516</t>
  </si>
  <si>
    <t>Программа воспитания утверждена Приказом №161 
от 20.12.2024
Ссылка: https://medgorka.ru/dokuments/ПВ%202025.pdf</t>
  </si>
  <si>
    <t>Отсутствует. Договор на медицинское обеспечение № б/н от 01.09.2025 г. с ГАУЗ СО "Серовская городская больница"</t>
  </si>
  <si>
    <t>Ссылка: https://drive.google.com/file/d/1PfHxvtuRpxt5f674CiTAkr1Fy5B0KtIs/view?pli=1</t>
  </si>
  <si>
    <t>Ссылка: https://www.bamash-tour.ru/#tvitour=134073</t>
  </si>
  <si>
    <t>Ссылка:  https://vk.com/s/v1/doc/sQRpuykRXukW2jmXSKz4btRf4ip1nD8vTZ7wmquSIxAo0OhjGR4</t>
  </si>
  <si>
    <t>Ссылка:  https://vk.com/doc-226853177_686448203?hash=GOHXIzz3KbQz9jEELrGeNb1AMOys43rbQtXctZfXov4&amp;dl=H5gxOngXdIMHrY8OgwzFo2ZooCdUIf693bHXB4lpwzs</t>
  </si>
  <si>
    <t>26.03.2024, утверждена директором С.В. Степановым 
Ссылка: https://drive.google.com/file/d/17LNPPULOdcbur1eJM4eKcKUS15_rhwx0/view?usp=drive_link</t>
  </si>
  <si>
    <t>1980,95( 21 дн);
2 178,57 (14 дн.)</t>
  </si>
  <si>
    <t>2000,00 (10 дн.);
 2142,85 (14 дн.);
1952,38 (21 дн.).</t>
  </si>
  <si>
    <t>2142,85 (7 дн.);
 1964,28 (14 дн.);
 1785,71 (21 дн.)</t>
  </si>
  <si>
    <t>2142,85 (7 дн.);
2142,85 (14 дн.);
 1952,80 (21 дн.).</t>
  </si>
  <si>
    <t>1810,29 (7 дн.);
 1959,43 (14 дн.);
 1619,71 (21 дн.)</t>
  </si>
  <si>
    <t>21 800,0 (14 дн.);
32 700,0 (21 дн.)</t>
  </si>
  <si>
    <t>7528,45 (уч. время);
 1526,42 (весна);
 1580,42 (лето);
 1526,42 (осень)</t>
  </si>
  <si>
    <t>440,86 (6-10 лет);
486,52 (11-18 лет)</t>
  </si>
  <si>
    <r>
      <rPr>
        <b/>
        <sz val="9"/>
        <color theme="1"/>
        <rFont val="Times New Roman"/>
        <family val="1"/>
        <charset val="204"/>
      </rPr>
      <t xml:space="preserve">В 2022-2023 г.: 
</t>
    </r>
    <r>
      <rPr>
        <sz val="9"/>
        <color theme="1"/>
        <rFont val="Times New Roman"/>
        <family val="1"/>
        <charset val="204"/>
      </rPr>
      <t>Акт проверки от 22.07.2022 № 66-20-005/12-2196-2022; Акт проверки № 66-05-01/01-3342-2022 от 19.05.2022;  Акт проверки № 89-2022-222 от 03.06.2022.  Акт проверки от 30.06.2022 № 66-05-01/01-4322-2022. Все замечания устранены. Акт от 21.07.2023 № 269/2023-62</t>
    </r>
  </si>
  <si>
    <t>7-16 лет</t>
  </si>
  <si>
    <t>7,5-17 лет</t>
  </si>
  <si>
    <t>6-14 лет</t>
  </si>
  <si>
    <t>6-16 лет</t>
  </si>
  <si>
    <t>6-13 лет</t>
  </si>
  <si>
    <t>6,5-14 лет</t>
  </si>
  <si>
    <t>6,5-10 лет</t>
  </si>
  <si>
    <t>9-14 лет</t>
  </si>
  <si>
    <t>9-17 лет</t>
  </si>
  <si>
    <t>7-18 лет</t>
  </si>
  <si>
    <t>6,5-11 лет</t>
  </si>
  <si>
    <t>Отсутствует. Договор № 27/у-26 от 12.01.2026</t>
  </si>
  <si>
    <t>Организация доступности объекта для инвалидов: с нарушениями опорно-двигательного аппарата-доступно условно (далее-ДУ)С нарушениями зрения-ДУС нарушениями слуха-доступность всех зон и помещений-универсальная-А</t>
  </si>
  <si>
    <t>Согласно Паспорту доступности объекта:-объект доступен полностью для инвалидов с умственными нарушениями;- объект условно доступен для инвалидов по зрению и слуху;- объект частично доступен для инвалидов, передвигающихся в креслах-колясках.</t>
  </si>
  <si>
    <t>Согласно Паспорту доступности объекта:-объект доступен для инвалидов с умственным нарушением;- частично доступен для инвалидов с нарушениями опрно-двигательного аппарата;- объект доступен условно для инвалидов по зрению и слуху;- объект недоступен для инвалидов, передвигающихся в креслах-колясках.</t>
  </si>
  <si>
    <t>Объект доступен частично: всем категориям инвалидов и маломобильных групп населения-Б, в том числе инвалиды:передвигающиеся на креслах-колясках-Б;с нарушениями опорно-двигательного аппарата-Б;с нарушением зрения-нет;с нарушением слуха-нет;с умственными нарушениями-А</t>
  </si>
  <si>
    <t>Программа воспитания утверждена МКОУ АМО "Верх-Тисинская ООШ" Приказ № 51 от 16.05.2025 
Ссылка: https://vtisa-ach.uralschool.ru/?section_id=189</t>
  </si>
  <si>
    <t>Программа воспитания утверждена МБДОУ-детский сад № 21 приказ № ГЛ-001/25 от 10.04.2025 https://21.tvoysadik.ru/?section_id=621</t>
  </si>
  <si>
    <t>Программа воспитания утверждена МБДОУ-детский сад № 29 приказ № 28-ОД от 15.05.2025 https://29.tvoysadik.ru/?section_id=641</t>
  </si>
  <si>
    <t>Программа воспитания утверждена МБДОУ-детский сад № 31 приказ № 12 от 27.03.2025 https://31.tvoysadik.ru/?section_id=917</t>
  </si>
  <si>
    <t>Программа воспитания утверждена МБДОУ-детский сад № 37 приказ № 21 от 24.04.2025 https://37.tvoysadik.ru/?section_id=1963</t>
  </si>
  <si>
    <t>Программа воспитания утверждена МБДОУ-детский сад № 455 приказ № 6/2-ОД от 14.05.2025 https://455.tvoysadik.ru/?section_id=452</t>
  </si>
  <si>
    <t>Программа воспитания утверждена МБДОУ-детский сад № 496 приказ № 55-од от 30.04.2025 https://496.tvoysadik.ru/?section_id=773</t>
  </si>
  <si>
    <t>Программа воспитания утверждена МАДОУ-детский сад № 553 приказ № 40 от 17.03.2025 https://553.tvoysadik.ru/?section_id=784</t>
  </si>
  <si>
    <t>Программа воспитания лагеря .Утверждена приказом заведующего МБДОУ-детский сад № 168 Т.Н.Салимовой № 56 от 27.03.2025. https://168.tvoysadik.ru/?section_id=534</t>
  </si>
  <si>
    <t>Программа воспитания утверждена МБДОУ-детский сад комбинированного вида № 302 Приказ № 11 от 18.03.2025 https://302.tvoysadik.ru/?section_id=680</t>
  </si>
  <si>
    <t>Программа воспитания утверждена МБДОУ-детский сад компенсирующего вида № 466 Приказ № 52-о от 05.03.2025 https://466.tvoysadik.ru/?section_id=304</t>
  </si>
  <si>
    <t>Программа летнего спортивного-оздоровительного лагеря с дневным пребыванием "Олимпийский резерв" Утверждена приказом № 105-О от 03.04.2025 http://kamrdush.ru/ftpgetfile.php?id=2136</t>
  </si>
  <si>
    <t>Приказ 40/1-д от 26.05.2025г https://sclip66.edusite.ru/</t>
  </si>
  <si>
    <t>Карпинск МО-9</t>
  </si>
  <si>
    <t>Кировградский МО-8</t>
  </si>
  <si>
    <t>Краснотурьинск МО-13</t>
  </si>
  <si>
    <t>Красноуфимский МО-19</t>
  </si>
  <si>
    <t>Малышевский МО-3</t>
  </si>
  <si>
    <t>Новоуральский ГО-19</t>
  </si>
  <si>
    <t>Пелым ГО-1</t>
  </si>
  <si>
    <t>Пышминский МО-14</t>
  </si>
  <si>
    <t>Рефтинский ГО-6</t>
  </si>
  <si>
    <t>Свободный ЗАТО-1</t>
  </si>
  <si>
    <t>Слободо-Туринский МР-14</t>
  </si>
  <si>
    <t>Сосьвинский МО-8</t>
  </si>
  <si>
    <t>Староуткинск МО-1</t>
  </si>
  <si>
    <t>Сысертский МО-40</t>
  </si>
  <si>
    <t>Таборинский МР-5</t>
  </si>
  <si>
    <t>Талицкий МО-18</t>
  </si>
  <si>
    <t>Тугулымский МО-11</t>
  </si>
  <si>
    <t>Туринский МО-16</t>
  </si>
  <si>
    <t>27.05.2026-16.06.2026</t>
  </si>
  <si>
    <t>292,00-лето; 292,40-осень</t>
  </si>
  <si>
    <t>весна-780,00, лето-619,04</t>
  </si>
  <si>
    <t>6,5-10 лет-256,89; 11-17 лет-298,89.</t>
  </si>
  <si>
    <t>6-10 лет</t>
  </si>
  <si>
    <t>Кушвинский МО- 9</t>
  </si>
  <si>
    <t>Красноуральск МО -8</t>
  </si>
  <si>
    <t>Лесной ГО-8</t>
  </si>
  <si>
    <t>Нижняя Салда МО -5</t>
  </si>
  <si>
    <t>Ревда МО- 13</t>
  </si>
  <si>
    <t>Североуральский МО-10</t>
  </si>
  <si>
    <t>Серовский МО-27</t>
  </si>
  <si>
    <t>Полевской МО-19</t>
  </si>
  <si>
    <t>Среднеуральск МО-2</t>
  </si>
  <si>
    <t>ЗАТО Уральский ГО-1</t>
  </si>
  <si>
    <t>Шалинский МО-12</t>
  </si>
  <si>
    <t>Никифорова Татьяна Васильевна</t>
  </si>
  <si>
    <t>Хоритонович Яна Александровна</t>
  </si>
  <si>
    <t>Гудков Павел Александрович</t>
  </si>
  <si>
    <t>440,86(6-10 лет); 
486,52 (11-18 лет)</t>
  </si>
  <si>
    <t xml:space="preserve">https://3rezh.uralschool.ru/?section_id=65 </t>
  </si>
  <si>
    <t>Программа воспитания МБОУ СОШ № 5. https://5rezh.uralschool.ru/?section_id=32 Лагерь дневного пребывания https://5rezh.uralschool.ru/?section_id=84</t>
  </si>
  <si>
    <t xml:space="preserve">https://school8.uralschool.ru/upload/scschool8_new/files/08/62/0862ff810e02273a449df35d09124467.pdf (стр. 410) </t>
  </si>
  <si>
    <t>https://9rezh.uralschool.ru/org-info/education-program?id=223</t>
  </si>
  <si>
    <t xml:space="preserve">https://10rezh.uralschool.ru/site/pub?id=711 </t>
  </si>
  <si>
    <t>Приказ № 38/01-10 от 06.03.2026 https://13rezh.uralschool.ru/?section_id=94</t>
  </si>
  <si>
    <t>https://44rezh.uralschool.ru/?section_id=274</t>
  </si>
  <si>
    <t>https://46rezh.uralschool.ru/?section_id=323</t>
  </si>
  <si>
    <t>https://1rezh.tvoysadik.ru/upload/ts1rezh_new/files/03/7c/037c8a93134f6452c352f8995d36bfcb.pdf</t>
  </si>
  <si>
    <t>https://colosok.tvoysadik.ru/org-info/education-program?id=13</t>
  </si>
  <si>
    <t>https://9rezh.tvoysadik.ru/</t>
  </si>
  <si>
    <t>https://30rezh.tvoysadik.ru/upload/ts30rezh_new/files/37/78/3778cf6485d9f9a21dff9e3a805b326c.pdf</t>
  </si>
  <si>
    <t>https://cloud.mail.ru/public/WhG7/wLHUtJirV, https://detsad32.tvoysadik.ru/?section_id=158</t>
  </si>
  <si>
    <t>№ Л035-01277-66/00194409 от 27.12.2017</t>
  </si>
  <si>
    <t>Глазырина Светлана Викторовна</t>
  </si>
  <si>
    <t>Программа утвердена приказом № 10-од  от 20.05.2025 г. 
Ссылка на программу: https://chayka-kruf.nasmene.ru/lager/org-recreation/documents</t>
  </si>
  <si>
    <t>technical_column</t>
  </si>
  <si>
    <t>№66.01.37.000.М.003720.05.25 от 15.05.2025</t>
  </si>
  <si>
    <t>№66.01.37.000.М.000814.04.24 от 27.04.2024</t>
  </si>
  <si>
    <t>№66.01.37.000.М.003417.04.25 от 23.04.2025</t>
  </si>
  <si>
    <t>№66.01.37.000.М.000305.03.24 от 19.03.2024</t>
  </si>
  <si>
    <t>№66.01.37.000.М.000805.04.24 от 27.04.2024</t>
  </si>
  <si>
    <t>№66.01.37.000.М.000332.03.26 от 16.03.2026</t>
  </si>
  <si>
    <t>№66.01.37.000.М.001676.06.24 от 19.06.2024</t>
  </si>
  <si>
    <t>Объект условно доступен  для детей с ОВЗ и детей-инвалидов</t>
  </si>
  <si>
    <t>№66.01.37.000.М.000568.04.26
от 16.04.2026</t>
  </si>
  <si>
    <t>№666.01.37.000.М.000587.04.26 от 17.04.2026</t>
  </si>
  <si>
    <t>№66.01.37.000.М.000627.04.26 от 20.04.2026</t>
  </si>
  <si>
    <t>https://долмечта.екатеринбург.рф</t>
  </si>
  <si>
    <t>Ссылка на программу: https://долмечта.екатеринбург.рф</t>
  </si>
  <si>
    <t>21.03.2026-27.03.2026, 28.03.2026-03.04.2026, 02.06.2026-15.06.2026, 17.06.2026-30.06.2026, 02.07.2026-15.07.2026, 17.07.2026-30.07.2026, 01.08.2026-14.08.2026, 16.08.2026-29.08.2026, 02.11.2026-08.11.2026, 26.12.2026-04.01.2027</t>
  </si>
  <si>
    <t>Сентябов Дмитрий Юрьевич</t>
  </si>
  <si>
    <r>
      <rPr>
        <b/>
        <sz val="9"/>
        <color rgb="FF000000"/>
        <rFont val="Times New Roman"/>
        <family val="1"/>
        <charset val="204"/>
      </rPr>
      <t xml:space="preserve">В 2025 г.: 
</t>
    </r>
    <r>
      <rPr>
        <sz val="9"/>
        <color rgb="FF000000"/>
        <rFont val="Times New Roman"/>
        <family val="1"/>
        <charset val="204"/>
      </rPr>
      <t xml:space="preserve">предписание ГУ МЧС России №  2505/005-66/28-В/ПВП от 22.05.2025, 18 замечаний, срок устранения 25.08.2026. Устранено 4 замечания </t>
    </r>
  </si>
  <si>
    <t>Ссылка: https://zarya96.ru/o-nas/metodicheskoe-obespechenie.html</t>
  </si>
  <si>
    <r>
      <t xml:space="preserve">Объект доступен условно для детей с ОВЗ и детей-инвалидов, в том числе по следующим нозологиям: </t>
    </r>
    <r>
      <rPr>
        <sz val="9"/>
        <color theme="1"/>
        <rFont val="Times New Roman"/>
        <family val="1"/>
        <charset val="204"/>
      </rPr>
      <t xml:space="preserve">
с нарушениями зрения, с нарушениями слуха, с умственными нарушениями.  
</t>
    </r>
    <r>
      <rPr>
        <b/>
        <sz val="9"/>
        <color theme="1"/>
        <rFont val="Times New Roman"/>
        <family val="1"/>
        <charset val="204"/>
      </rPr>
      <t>Паспорт доступности от 05.12.2023 № 2879</t>
    </r>
  </si>
  <si>
    <t xml:space="preserve">Программа утверждена приказом № 16-ОД от 06.04.2026.
Ссылка на программу: https://бригантина.екатеринбург.рф/file/33a891bea615d85ad4a630c6a007d53b
</t>
  </si>
  <si>
    <t>ТО Управления Роспотребнадзора по Свердловской области в городе Североуральск, городе Ивдель, городе Краснотурьинск и городе Карпинск, предписаний нет.</t>
  </si>
  <si>
    <t>№ Л035-01277-66/00194513 от 24.10.2017 г. Бессрочно</t>
  </si>
  <si>
    <t>№ Л035-01277-66/00195622 от 01.03.2013 г. Бессрочно</t>
  </si>
  <si>
    <t>№ Л035-01277-66/00196026 от 17.01.2012 г. Бессрочно</t>
  </si>
  <si>
    <t>№ Л035-01277-66/00193800 от 21.06.2019 г. Бессрочно</t>
  </si>
  <si>
    <t>№66.01.37.000.М.000575.04.26 от 16.04.2026</t>
  </si>
  <si>
    <t>№ Л035-01277-66/00193945 от 24.06.2019 г. Бессрочно</t>
  </si>
  <si>
    <t>№ Л035-01277-66/00195132 от 11.08.2016 г. Бессрочно</t>
  </si>
  <si>
    <t>Имеется.</t>
  </si>
  <si>
    <t>Программа воспитания: https://pelym1.uralschool.ru/?section_id=52</t>
  </si>
  <si>
    <t>https://svetlyachok.karpinskedu.ru/</t>
  </si>
  <si>
    <t xml:space="preserve">Договор № 18 с ГАУЗ СО "Карпинская ЦГБ" от 20.03.2026 г. </t>
  </si>
  <si>
    <t>№ ЛО35-01277-66/00194462 от 04.09.2017</t>
  </si>
  <si>
    <t>29.05.2026-19.06.2026, 22.06.2026-10.07.2026</t>
  </si>
  <si>
    <t>18.06.2026-01.07.2026, 03.07.2026-16.07.2026, 18.07.2026-31.07.2026</t>
  </si>
  <si>
    <t>Отсутствует. Договор № б.н. с ГБУЗ СО "Белоярская ЦРБ" от 11.03.2019</t>
  </si>
  <si>
    <t>№ 15981 от 11.05.2012. Бессрочно.</t>
  </si>
  <si>
    <r>
      <t xml:space="preserve">Муниципальное бюджетное учреждение дополнительного образования Богдановичская спортивная школа, 
</t>
    </r>
    <r>
      <rPr>
        <b/>
        <sz val="9"/>
        <color theme="1"/>
        <rFont val="Times New Roman"/>
        <family val="1"/>
        <charset val="204"/>
      </rPr>
      <t>МБУ ДО БСШ</t>
    </r>
  </si>
  <si>
    <t>http://2ivdel.uralschool.ru</t>
  </si>
  <si>
    <t>https://polunoch3.uralschool.ru</t>
  </si>
  <si>
    <t>Ссылка на программу: https://cloud.mail.ru/public/qiXs/QrJZ9THsd</t>
  </si>
  <si>
    <t>Ссылка: https://2nev.uralschool.ru/upload/sc2nev_new/files/33/2c/332ca8f3fe7fd2002c3a539063c77136.pdf</t>
  </si>
  <si>
    <t>https://4nev.uralschool.ru/upload/sc4nev_new/files/03/84/0384aae5ba53b7472f67889f84368aed.pdf</t>
  </si>
  <si>
    <t>Заречный МО - 1</t>
  </si>
  <si>
    <t>Гришина Валентина Сергеевна</t>
  </si>
  <si>
    <t>https://4zar.uralschool.ru/</t>
  </si>
  <si>
    <t>№Л035-01277-66/00196092 от 21.03.2012</t>
  </si>
  <si>
    <t xml:space="preserve">Имеются пандусы при входной группе и переносные, поручни на лестничных площадках, оборудованы туалеты поручнями и мнемосхемой со шрифтом Брайля, имеются направляющие таблички со шрифтом Брайля, вывеска с названием учреждения со шрифтом брайля, имеется инвалидная коляска, для слабослышащих в а/зале имеется индукционная система. При входной группе имеется звонок вызова персонала. </t>
  </si>
  <si>
    <t>Имеется. Закрытый бассейн</t>
  </si>
  <si>
    <t>Программа воспитательной работы утверждена МАУ ДОЛ "Рассветный" Приказ № 16-ОД от 02.02.2026 
Ссылка на программу: https://cloud.mail.ru/public/Mhrb/Un44Pmwj6</t>
  </si>
  <si>
    <t>https://school-ayat.narod.ru/</t>
  </si>
  <si>
    <t>Ссылка на программу воспитания: https://mugay.uralschool.ru/upload/scmugay_new/files/35/9b/359bd7544b7c5e0690421ab02eee2cb5.pdf</t>
  </si>
  <si>
    <t>Ссылка: https://sansosh-alp.ru/item/2178645</t>
  </si>
  <si>
    <t>01.06.2026-14.06.2026, 16.06.2026-29.06.2026, 01.07.2026-14.07.2026, 17.07.2026-30.07.2026, 01.08.2026-14.08.2026, 16.08.2026-29.08.2026</t>
  </si>
  <si>
    <r>
      <t>В 2024 г.:</t>
    </r>
    <r>
      <rPr>
        <sz val="9"/>
        <color theme="1"/>
        <rFont val="Times New Roman"/>
        <family val="1"/>
        <charset val="204"/>
      </rPr>
      <t xml:space="preserve"> 
Предписание № 66-09-12/16-9394-2025 от 18.08.2025, ТО Управления Роспотребнадзора по Свердловской области. (замечания устранены)</t>
    </r>
  </si>
  <si>
    <t xml:space="preserve">Объект условно доступен для детей с ОВЗ и детей-инвалидов.  </t>
  </si>
  <si>
    <t>Ссылка:
https://dltirus.vsmpo.ru</t>
  </si>
  <si>
    <t>№66.01.37.000.М.000678.04.26 от 24.04.2026</t>
  </si>
  <si>
    <t>№66.01.37.000.М.000530.04.26 от 13.04.2026</t>
  </si>
  <si>
    <t>№66.01.37.000.М.000293.03.26 от 05.03.2026</t>
  </si>
  <si>
    <t>№66.01.37.000.М.000459.04.26 от 02.04.2026</t>
  </si>
  <si>
    <t>№66.01.37.000.М.000687.04.26 от 24.04.2026</t>
  </si>
  <si>
    <t>№66.01.37.000.М.000688.04.26 от 24.04.2026</t>
  </si>
  <si>
    <t>№66.01.37.000.М.000553.04.26 от 15.04.2026</t>
  </si>
  <si>
    <t>Программа утверждена Приказом № 01-10/143 от 01.04.2025. Ссылка на программу: https://clck.su/KuDPD</t>
  </si>
  <si>
    <t>Программа утверждена Приказом № 01-06/159 от 29.04.2025. Ссылка на программу: https://clck.su/bhUer</t>
  </si>
  <si>
    <t>Программа утверждена Приказом № 01-10/47 от 03.04.2026 г. Ссылка на программу: https://clck.su/CrWhs</t>
  </si>
  <si>
    <t>Программа утверждена Приказом № 35 от 10.03.2026 г. Ссылка на программу: https://clck.su/bZFds</t>
  </si>
  <si>
    <t>Программа утверждена Приказом № 01-04/174 от 07.04.2026 г. Ссылка на программу: https://clck.su/UYKgj</t>
  </si>
  <si>
    <t>Программа утверждена Приказом № 01-10/25 от 30.03.2026г. Ссылка на программу: https://clck.ru/3SuctL</t>
  </si>
  <si>
    <t>Программа утверждена Приказом № 122 от 2.04.2026. Ссылка на программу: https://clck.ru/3SxGLr</t>
  </si>
  <si>
    <t>Программа утверждена Приказом № 01-10/080-ОД от 01.04.2026 Ссылка на программу: https://clck.ru/3Swcep</t>
  </si>
  <si>
    <t>Программа утверждена Приказом №13 от 27.03.2025. Ссылка на программу: https://clck.ru/3SxHH7</t>
  </si>
  <si>
    <t>Программа утверждена Приказом №02-03/113 от 02.04.2026 года. Ссылка на программу: https://clck.su/zHJcp</t>
  </si>
  <si>
    <t>Программа утверждена Приказом №01-11/29 от 27.03.2026 г. Ссылка на программу: https://clck.su/YEJSK</t>
  </si>
  <si>
    <t>Программа утверждена Приказом №01-11/29 от 27.03.2026 г. Ссылка на программу: https://clck.su/gjpMk</t>
  </si>
  <si>
    <t>№66.01.37.000.М.000531 от 13.04.2026</t>
  </si>
  <si>
    <t>№66.01.37.000.М.000460.04.26 от 02.04.2026</t>
  </si>
  <si>
    <t>№66.01.37.000.М.000597.04.26 от 17.04.2026</t>
  </si>
  <si>
    <t>№66.01.37.000.М.000689.04.26 от 24.04.2026</t>
  </si>
  <si>
    <t>Программа утверждена Приказом № 01-10/143 от 01.04.2025. Ссылка на программу: https://clck.su/pJmID</t>
  </si>
  <si>
    <t>Программа утверждена Приказом № 01-10/25 от 30.03.2026. Ссылка на программу: https://clck.ru/3Swcep</t>
  </si>
  <si>
    <t>Программа утверждена Приказом № 122 от 02.04.2026. Ссылка на программу: https://clck.ru/3SxGLr</t>
  </si>
  <si>
    <t>Программа утверждена Приказом № 01-10/080-ОД от 01.04.2026. Ссылка на программу: https://clck.ru/3Swvoa</t>
  </si>
  <si>
    <t>Программа утверждена Приказом №02-03/113 от 02.04.2026 года. Ссылка на программу: https://clck.ru/3Su37h</t>
  </si>
  <si>
    <t>Объект недоступен для детей с ОВЗ и детей-инвалидов. 
Паспорт доступности № 1-11 от 07.04.2026</t>
  </si>
  <si>
    <t>Отсутствует. Договор с ГАУЗ СО "Ирбитская ЦГБ" от 09.01.2020 г. № 18</t>
  </si>
  <si>
    <t xml:space="preserve">Отсутствует. Соглашение от 11.01.2021 </t>
  </si>
  <si>
    <t>01.06.2026-18.06.2026</t>
  </si>
  <si>
    <t>21.03.2026-28.03.2026</t>
  </si>
  <si>
    <t>03.01.2026-10.01.2026, 29.03.2026-04.04.2026, 24.10.2026-01.11.2026</t>
  </si>
  <si>
    <t>6 875,00</t>
  </si>
  <si>
    <t>Имеется. Крытый бассейн с артезианскойй водой</t>
  </si>
  <si>
    <t>В 2025 г.:  
Министерство общественной безопасности СО - 03.06.2019 г. - 01.07.2019 г., плановая выездная. Акт проверки № 22 от 01.07.2019 г., отсутствие нарушений. ГУ МЧС России по СО - 12.08.2019 г. - 06.09.2019 г. Акт проверки № 137 от 06.09.2019 г., отсутствие нарушений. Управление Роспотребнадзора по СО - 25.06.2019 г. -22.07.2019 г., плановая выездная. Акт проверки от 22.07.2019 г. Предписание от 18.06.2018 г. № 01-09-12/4993, от 31.08.2018 г. № 66-09-12/02-7145-2018, выполнены</t>
  </si>
  <si>
    <t>18.08.2026-31.08.2026</t>
  </si>
  <si>
    <t>03.01.2026-10.01.2026, 29.06.2026-08.07.2026, 09.07.2026-18.07.2026, 19.07.2026-28.07.2026, 29.07.2026-07.08.2026</t>
  </si>
  <si>
    <t>Ваганова Мария Сергеевна</t>
  </si>
  <si>
    <t>6,6-16 лет</t>
  </si>
  <si>
    <r>
      <t>В 2025 г.:</t>
    </r>
    <r>
      <rPr>
        <sz val="9"/>
        <color theme="1"/>
        <rFont val="Times New Roman"/>
        <family val="1"/>
        <charset val="204"/>
      </rPr>
      <t xml:space="preserve"> 
Предписание об устранении нарушений о проведении мероприятий по предотвращению причинения вреда (ущерба) охраняемым законом ценностям № 66-13-08/248 от 12.08.2025 Срок устранения 22.06.2026. Предписание об устранении нарушений о проведении мероприятий по предотвращению причинения вреда (ущерба) охраняемым законом ценностям № 66-13-08/219 от 14.07.2025. Срок устранения 22.06.2026.</t>
    </r>
  </si>
  <si>
    <t>29.06.2026-12.07.2026, 20.07.2026-02.08.2026</t>
  </si>
  <si>
    <t>1031.00</t>
  </si>
  <si>
    <t>6.5 - 18 лет</t>
  </si>
  <si>
    <t xml:space="preserve">https://mahnevo.uralschool.ru/?section_id=199 </t>
  </si>
  <si>
    <t>https://mugay.uralschool.ru/upload/scmugay_new/files/35/9b/359bd7544b7c5e0690421ab02eee2cb5.pdf</t>
  </si>
  <si>
    <t xml:space="preserve">https://disk.yandex.ru/d/S49fVxtPyOs7jg </t>
  </si>
  <si>
    <t>№66.01.37.000.М.000513.04.26 от 10.04.2026</t>
  </si>
  <si>
    <t>Комарова Екатерина Ивановна</t>
  </si>
  <si>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нарушением слуха, с нарушением умственного развития, с нарушением зрения, с нарушением опорно-двигательного аппарата и инвализов передвигающихся на креслах-колясках.  
</t>
    </r>
    <r>
      <rPr>
        <b/>
        <sz val="9"/>
        <color theme="1"/>
        <rFont val="Times New Roman"/>
        <family val="1"/>
        <charset val="204"/>
      </rPr>
      <t>Паспорт доступности от 09.02.2026 Приказ № 15</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</si>
  <si>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нарушением зрения, с нарушением опорно-двигательного аппарата. Объект доступен полностью для детей с нарушением интеллекта.  
</t>
    </r>
    <r>
      <rPr>
        <b/>
        <sz val="9"/>
        <color theme="1"/>
        <rFont val="Times New Roman"/>
        <family val="1"/>
        <charset val="204"/>
      </rPr>
      <t>Паспорт доступности от 13.04.2026 и от 14.04.2026</t>
    </r>
  </si>
  <si>
    <t>№66.01.37.000.М.000376.03.26 от 20.03.2026</t>
  </si>
  <si>
    <t>Приказ № 10а/05-02 от 11.02.2025 
Ссылка: https://upcrezh.uralschool.ru/site/pub?id=177</t>
  </si>
  <si>
    <t>Старцева Ирина Александровна</t>
  </si>
  <si>
    <t>https://ntpk2.ru/</t>
  </si>
  <si>
    <t>11 - 16 лет</t>
  </si>
  <si>
    <t>Приказ директора ГАПОУ СО "Нижнетагильский педагогический колледж № 2" от 10.04.2026 № 35А https://ntpk2.ru/sites/default/files/documents/11._programma_vospitatelnoy_raboty_i_kalendanyy_plan_vospitatelnoy_raboty.pdf</t>
  </si>
  <si>
    <t>№66.01.37.000.М.000420.03.26 от 26.03.2026</t>
  </si>
  <si>
    <t>№66.01.37.000.M.000617.04.26 от 20.04.2026</t>
  </si>
  <si>
    <r>
      <t xml:space="preserve">Муниципальное автономное образовательное учреждение 
гимназия № 2, 
 </t>
    </r>
    <r>
      <rPr>
        <b/>
        <sz val="9"/>
        <color theme="1"/>
        <rFont val="Times New Roman"/>
        <family val="1"/>
        <charset val="204"/>
      </rPr>
      <t>МАОУ гимназия № 2</t>
    </r>
  </si>
  <si>
    <r>
      <t xml:space="preserve">Муниципальное автономное образовательное учреждение гимназия № 9, 
</t>
    </r>
    <r>
      <rPr>
        <b/>
        <sz val="9"/>
        <color theme="1"/>
        <rFont val="Times New Roman"/>
        <family val="1"/>
        <charset val="204"/>
      </rPr>
      <t>МАОУ гимназия № 9</t>
    </r>
  </si>
  <si>
    <r>
      <t xml:space="preserve">Муниципальное автономное образовательное учреждение лицей № 12, 
</t>
    </r>
    <r>
      <rPr>
        <b/>
        <sz val="9"/>
        <color theme="1"/>
        <rFont val="Times New Roman"/>
        <family val="1"/>
        <charset val="204"/>
      </rPr>
      <t>МАОУ лицей № 12</t>
    </r>
  </si>
  <si>
    <r>
      <t xml:space="preserve">Муниципальное автономное образовательное учреждение средняя общеобразовательная школа № 41, 
</t>
    </r>
    <r>
      <rPr>
        <b/>
        <sz val="9"/>
        <color rgb="FF000000"/>
        <rFont val="Times New Roman"/>
        <family val="1"/>
        <charset val="204"/>
      </rPr>
      <t>МАОУ СОШ Т№ 41</t>
    </r>
  </si>
  <si>
    <r>
      <t xml:space="preserve">Муниципальное автономное образовательное учреждение средняя общеобразовательная школа № 48, 
 </t>
    </r>
    <r>
      <rPr>
        <b/>
        <sz val="9"/>
        <color rgb="FF000000"/>
        <rFont val="Times New Roman"/>
        <family val="1"/>
        <charset val="204"/>
      </rPr>
      <t>МАОУ СОШ № 48</t>
    </r>
  </si>
  <si>
    <r>
      <t xml:space="preserve">Муниципальное бюджетное образовательное учреждение средняя общеобразовательная школа № 57, 
</t>
    </r>
    <r>
      <rPr>
        <b/>
        <sz val="9"/>
        <color theme="1"/>
        <rFont val="Times New Roman"/>
        <family val="1"/>
        <charset val="204"/>
      </rPr>
      <t>МБОУ СОШ № 57</t>
    </r>
  </si>
  <si>
    <r>
      <t xml:space="preserve">Муниципальное автономное образовательное учреждение гимназия № 116 , 
</t>
    </r>
    <r>
      <rPr>
        <b/>
        <sz val="9"/>
        <color theme="1"/>
        <rFont val="Times New Roman"/>
        <family val="1"/>
        <charset val="204"/>
      </rPr>
      <t>МАОУ гимназия № 116</t>
    </r>
  </si>
  <si>
    <r>
      <t xml:space="preserve">Муниципальное автономное образовательное учреждение средняя общеобразовательная школа № 143, 
</t>
    </r>
    <r>
      <rPr>
        <b/>
        <sz val="9"/>
        <color theme="1"/>
        <rFont val="Times New Roman"/>
        <family val="1"/>
        <charset val="204"/>
      </rPr>
      <t>МАОУ СОШ № 143</t>
    </r>
  </si>
  <si>
    <r>
      <t xml:space="preserve">Муниципальное автономное образовательное учреждение средняя общеобразовательная школа № 163, 
</t>
    </r>
    <r>
      <rPr>
        <b/>
        <sz val="9"/>
        <color theme="1"/>
        <rFont val="Times New Roman"/>
        <family val="1"/>
        <charset val="204"/>
      </rPr>
      <t>МАОУ СОШ № 163</t>
    </r>
  </si>
  <si>
    <r>
      <t xml:space="preserve">Муниципальное автономное образовательное учреждение средняя общеобразовательная школа № 168, 
</t>
    </r>
    <r>
      <rPr>
        <b/>
        <sz val="9"/>
        <color theme="1"/>
        <rFont val="Times New Roman"/>
        <family val="1"/>
        <charset val="204"/>
      </rPr>
      <t>МАОУ СОШ № 168</t>
    </r>
  </si>
  <si>
    <r>
      <t xml:space="preserve">Муниципальное автономное общеобразовательное учреждение средняя общеобразовательная школа № 171, 
</t>
    </r>
    <r>
      <rPr>
        <b/>
        <sz val="9"/>
        <color theme="1"/>
        <rFont val="Times New Roman"/>
        <family val="1"/>
        <charset val="204"/>
      </rPr>
      <t>МАОУ СОШ № 171</t>
    </r>
  </si>
  <si>
    <r>
      <t xml:space="preserve">Муниципальное бюджетное дошкольное образовательное учреждение-детский сад комбинированного вида № 302, 
</t>
    </r>
    <r>
      <rPr>
        <b/>
        <sz val="9"/>
        <color theme="1"/>
        <rFont val="Times New Roman"/>
        <family val="1"/>
        <charset val="204"/>
      </rPr>
      <t>МБДОУ-детский сад комбинированного вида № 302</t>
    </r>
  </si>
  <si>
    <r>
      <t xml:space="preserve">Муниципальное бюджетное дошкольное образовательное учреждение -
детский сад компенсирующего вида № 466, 
</t>
    </r>
    <r>
      <rPr>
        <b/>
        <sz val="9"/>
        <color theme="1"/>
        <rFont val="Times New Roman"/>
        <family val="1"/>
        <charset val="204"/>
      </rPr>
      <t>МБДОУ- детский сад компенсирующего вида № 466</t>
    </r>
  </si>
  <si>
    <r>
      <t xml:space="preserve">Муниципальное бюджетное дошкольное образовательное учреждение-детский сад комбинированного вида № 510, 
</t>
    </r>
    <r>
      <rPr>
        <b/>
        <sz val="9"/>
        <color theme="1"/>
        <rFont val="Times New Roman"/>
        <family val="1"/>
        <charset val="204"/>
      </rPr>
      <t>МБДОУ комбинированного вида № 510</t>
    </r>
  </si>
  <si>
    <r>
      <t xml:space="preserve">Муниципальное автономное образовательное учреждение средняя общеобразовательная школа №141, 
</t>
    </r>
    <r>
      <rPr>
        <b/>
        <sz val="9"/>
        <color theme="1"/>
        <rFont val="Times New Roman"/>
        <family val="1"/>
        <charset val="204"/>
      </rPr>
      <t>МАОУ СОШ № 141</t>
    </r>
  </si>
  <si>
    <r>
      <t xml:space="preserve">Муниципальное казённое общеобразовательное учреждение Баженовская средняя общеобразовательная школа, 
 </t>
    </r>
    <r>
      <rPr>
        <b/>
        <sz val="9"/>
        <color rgb="FF000000"/>
        <rFont val="Times New Roman"/>
        <family val="1"/>
        <charset val="204"/>
      </rPr>
      <t>МКОУ Баженовская СОШ</t>
    </r>
  </si>
  <si>
    <r>
      <t xml:space="preserve">Муниципальное автономное общеобразовательное учреждение Байкаловская средняя общеобразовательная школа, 
 </t>
    </r>
    <r>
      <rPr>
        <b/>
        <sz val="9"/>
        <color rgb="FF000000"/>
        <rFont val="Times New Roman"/>
        <family val="1"/>
        <charset val="204"/>
      </rPr>
      <t>МАОУ Байкаловская СОШ</t>
    </r>
  </si>
  <si>
    <r>
      <t xml:space="preserve">Муниципальное казённое общеобразовательное учреждение Городищенская средняя общеобразовательная школа, 
 </t>
    </r>
    <r>
      <rPr>
        <b/>
        <sz val="9"/>
        <color rgb="FF000000"/>
        <rFont val="Times New Roman"/>
        <family val="1"/>
        <charset val="204"/>
      </rPr>
      <t>МКОУ Городищенская СОШ</t>
    </r>
  </si>
  <si>
    <r>
      <t xml:space="preserve"> Муниципальное автономное общеобразовательное учреждение Еланская средняя общеобразовательная школа, 
 </t>
    </r>
    <r>
      <rPr>
        <b/>
        <sz val="9"/>
        <color theme="1"/>
        <rFont val="Times New Roman"/>
        <family val="1"/>
        <charset val="204"/>
      </rPr>
      <t>МАОУ Еланская СОШ</t>
    </r>
  </si>
  <si>
    <r>
      <t xml:space="preserve">Муниципальное казённое общеобразовательное учреждение Краснополянская средняя общеобразовательная школа, 
 </t>
    </r>
    <r>
      <rPr>
        <b/>
        <sz val="9"/>
        <color rgb="FF000000"/>
        <rFont val="Times New Roman"/>
        <family val="1"/>
        <charset val="204"/>
      </rPr>
      <t>МКОУ Краснополянская СОШ</t>
    </r>
  </si>
  <si>
    <r>
      <t xml:space="preserve">Муниципальное казённое общеобразовательное учреждение Ляпуновская средняя общеобразовательная школа, 
 </t>
    </r>
    <r>
      <rPr>
        <b/>
        <sz val="9"/>
        <color rgb="FF000000"/>
        <rFont val="Times New Roman"/>
        <family val="1"/>
        <charset val="204"/>
      </rPr>
      <t>МКОУ Ляпуновская СОШ</t>
    </r>
  </si>
  <si>
    <r>
      <t xml:space="preserve">Муниципальное казённое общеобразовательное учреждение Нижне-Иленская средняя общеобразовательная школа, 
 </t>
    </r>
    <r>
      <rPr>
        <b/>
        <sz val="9"/>
        <color rgb="FF000000"/>
        <rFont val="Times New Roman"/>
        <family val="1"/>
        <charset val="204"/>
      </rPr>
      <t>МКОУ Нижне-Иленская СОШ</t>
    </r>
  </si>
  <si>
    <r>
      <t xml:space="preserve">Муниципальное казённое общеобразовательное учреждение Пелевинская основная общеобразовательная школа, 
 </t>
    </r>
    <r>
      <rPr>
        <b/>
        <sz val="9"/>
        <color rgb="FF000000"/>
        <rFont val="Times New Roman"/>
        <family val="1"/>
        <charset val="204"/>
      </rPr>
      <t>МКОУ Пелевинская ООШ</t>
    </r>
  </si>
  <si>
    <r>
      <t xml:space="preserve">Муниципальное казённое общеобразовательное учреждение Чурманская основная общеобразовательная школа, 
 </t>
    </r>
    <r>
      <rPr>
        <b/>
        <sz val="9"/>
        <color rgb="FF000000"/>
        <rFont val="Times New Roman"/>
        <family val="1"/>
        <charset val="204"/>
      </rPr>
      <t>МКОУ Чурманская ООШ</t>
    </r>
  </si>
  <si>
    <r>
      <t xml:space="preserve">Муниципальное казённое общеобразовательное учреждение Шадринская средняя общеобразовательная школа, 
 </t>
    </r>
    <r>
      <rPr>
        <b/>
        <sz val="9"/>
        <color rgb="FF000000"/>
        <rFont val="Times New Roman"/>
        <family val="1"/>
        <charset val="204"/>
      </rPr>
      <t>МКОУ Шадринская СОШ</t>
    </r>
  </si>
  <si>
    <r>
      <t xml:space="preserve">Муниципальное казенное общеобразовательное учреждение-основная общеобразовательная школа с. Киргишаны, 
 </t>
    </r>
    <r>
      <rPr>
        <b/>
        <sz val="9"/>
        <color theme="1"/>
        <rFont val="Times New Roman"/>
        <family val="1"/>
        <charset val="204"/>
      </rPr>
      <t>МКОУ-ООШ с. Киргишаны</t>
    </r>
  </si>
  <si>
    <r>
      <t xml:space="preserve">Муниципальное общеобразовательное учреждение средняя общеобразовательная школа № 3, 
 </t>
    </r>
    <r>
      <rPr>
        <b/>
        <sz val="9"/>
        <color theme="1"/>
        <rFont val="Times New Roman"/>
        <family val="1"/>
        <charset val="204"/>
      </rPr>
      <t>МОУ СОШ № 3</t>
    </r>
  </si>
  <si>
    <r>
      <t xml:space="preserve">Муниципальное общеобразовательное учреждение-средняя общеобразовательная школа № 4, 
 </t>
    </r>
    <r>
      <rPr>
        <b/>
        <sz val="9"/>
        <color theme="1"/>
        <rFont val="Times New Roman"/>
        <family val="1"/>
        <charset val="204"/>
      </rPr>
      <t>МОУ-СОШ № 4</t>
    </r>
  </si>
  <si>
    <r>
      <t xml:space="preserve">Муниципальное автономное общеобразовательное учреждение-Грязновская средняя общеобразовательная школа, 
 </t>
    </r>
    <r>
      <rPr>
        <b/>
        <sz val="9"/>
        <color theme="1"/>
        <rFont val="Times New Roman"/>
        <family val="1"/>
        <charset val="204"/>
      </rPr>
      <t>МАОУ -Грязновская СОШ</t>
    </r>
  </si>
  <si>
    <r>
      <t xml:space="preserve">Муниципальное автономное общеобразовательное учреждение-Тыгишская средняя общеобразовательная школа, 
 </t>
    </r>
    <r>
      <rPr>
        <b/>
        <sz val="9"/>
        <color theme="1"/>
        <rFont val="Times New Roman"/>
        <family val="1"/>
        <charset val="204"/>
      </rPr>
      <t>МАОУ-Тыгишская СОШ</t>
    </r>
  </si>
  <si>
    <r>
      <t xml:space="preserve">Муниципальное автономное общеобразовательное учреждение средняя общеобразовательная школа №4, 
</t>
    </r>
    <r>
      <rPr>
        <b/>
        <sz val="9"/>
        <color theme="1"/>
        <rFont val="Times New Roman"/>
        <family val="1"/>
        <charset val="204"/>
      </rPr>
      <t>МАОУ СОШ №4</t>
    </r>
  </si>
  <si>
    <r>
      <t xml:space="preserve">Муниципальное казенное общеобразовательное учреждение Гаринская средняя общеобразовательная школа, 
 </t>
    </r>
    <r>
      <rPr>
        <b/>
        <sz val="9"/>
        <color theme="1"/>
        <rFont val="Times New Roman"/>
        <family val="1"/>
        <charset val="204"/>
      </rPr>
      <t>МКОУ ГСОШ</t>
    </r>
  </si>
  <si>
    <r>
      <t xml:space="preserve">Муниципальное автономное общеобразовательное учреждение средняя общеобразовательная школа № 6, 
 </t>
    </r>
    <r>
      <rPr>
        <b/>
        <sz val="9"/>
        <color theme="1"/>
        <rFont val="Times New Roman"/>
        <family val="1"/>
        <charset val="204"/>
      </rPr>
      <t>МАОУ СОШ № 6</t>
    </r>
  </si>
  <si>
    <r>
      <t xml:space="preserve">Муниципальное автономное общеобразовательное учреждение средняя общеобразовательная школа № 24, 
 </t>
    </r>
    <r>
      <rPr>
        <b/>
        <sz val="9"/>
        <color theme="1"/>
        <rFont val="Times New Roman"/>
        <family val="1"/>
        <charset val="204"/>
      </rPr>
      <t>МАОУ СОШ № 24</t>
    </r>
  </si>
  <si>
    <r>
      <t xml:space="preserve">Муниципальное автономное общеобразовательное учреждение лицей № 3, 
 </t>
    </r>
    <r>
      <rPr>
        <b/>
        <sz val="9"/>
        <color theme="1"/>
        <rFont val="Times New Roman"/>
        <family val="1"/>
        <charset val="204"/>
      </rPr>
      <t>МАОУ лицей № 3</t>
    </r>
  </si>
  <si>
    <r>
      <t xml:space="preserve">Муниципальное автономное общеобразовательное учреждение средняя общеобразовательная школа № 55, 
 </t>
    </r>
    <r>
      <rPr>
        <b/>
        <sz val="9"/>
        <color theme="1"/>
        <rFont val="Times New Roman"/>
        <family val="1"/>
        <charset val="204"/>
      </rPr>
      <t>МАОУ-СОШ № 55</t>
    </r>
  </si>
  <si>
    <r>
      <t xml:space="preserve">Муниципальное автономное общеобразовательное учреждение гимназия № 70, 
 </t>
    </r>
    <r>
      <rPr>
        <b/>
        <sz val="9"/>
        <color theme="1"/>
        <rFont val="Times New Roman"/>
        <family val="1"/>
        <charset val="204"/>
      </rPr>
      <t>МАОУ гимназия № 70</t>
    </r>
  </si>
  <si>
    <r>
      <t xml:space="preserve">Муниципальное автономное общеобразовательное учреждение Лицей № 109, 
 </t>
    </r>
    <r>
      <rPr>
        <b/>
        <sz val="9"/>
        <color theme="1"/>
        <rFont val="Times New Roman"/>
        <family val="1"/>
        <charset val="204"/>
      </rPr>
      <t>МАОУ Лицей № 109</t>
    </r>
  </si>
  <si>
    <r>
      <t xml:space="preserve">Муниципальное автономное общеобразовательное учреждение гимназия № 120, 
 </t>
    </r>
    <r>
      <rPr>
        <b/>
        <sz val="9"/>
        <color theme="1"/>
        <rFont val="Times New Roman"/>
        <family val="1"/>
        <charset val="204"/>
      </rPr>
      <t>МАОУ гимназия № 120</t>
    </r>
  </si>
  <si>
    <r>
      <t xml:space="preserve">Муниципальное автономное общеобразовательное учреждение лицей № 159, 
 </t>
    </r>
    <r>
      <rPr>
        <b/>
        <sz val="9"/>
        <color theme="1"/>
        <rFont val="Times New Roman"/>
        <family val="1"/>
        <charset val="204"/>
      </rPr>
      <t>МАОУ лицей № 159</t>
    </r>
  </si>
  <si>
    <r>
      <t xml:space="preserve">Муниципальное автономное общеобразовательное учреждение-лицей № 173, 
 </t>
    </r>
    <r>
      <rPr>
        <b/>
        <sz val="9"/>
        <color theme="1"/>
        <rFont val="Times New Roman"/>
        <family val="1"/>
        <charset val="204"/>
      </rPr>
      <t>МАОУ-лицей № 173</t>
    </r>
  </si>
  <si>
    <r>
      <t xml:space="preserve">Муниципальное автономное общеобразовательное учреждение средняя общеобразовательная школа № 175, 
 </t>
    </r>
    <r>
      <rPr>
        <b/>
        <sz val="9"/>
        <color theme="1"/>
        <rFont val="Times New Roman"/>
        <family val="1"/>
        <charset val="204"/>
      </rPr>
      <t>МАОУ СОШ № 175</t>
    </r>
  </si>
  <si>
    <r>
      <t xml:space="preserve">Муниципальное бюджетное дошкольное образовательное учреждение детский сад № 12, 
 </t>
    </r>
    <r>
      <rPr>
        <b/>
        <sz val="9"/>
        <color theme="1"/>
        <rFont val="Times New Roman"/>
        <family val="1"/>
        <charset val="204"/>
      </rPr>
      <t>МБДОУ детский сад № 12</t>
    </r>
  </si>
  <si>
    <r>
      <t xml:space="preserve">Муниципальное бюджетное дошкольное образовательное учреждение детский сад № 21, 
 </t>
    </r>
    <r>
      <rPr>
        <b/>
        <sz val="9"/>
        <color rgb="FF000000"/>
        <rFont val="Times New Roman"/>
        <family val="1"/>
        <charset val="204"/>
      </rPr>
      <t>МБДОУ детский сад № 21</t>
    </r>
  </si>
  <si>
    <r>
      <t xml:space="preserve">Муниципальное бюджетное дошкольное образовательное учреждение детский сад № 29, 
 </t>
    </r>
    <r>
      <rPr>
        <b/>
        <sz val="9"/>
        <color rgb="FF000000"/>
        <rFont val="Times New Roman"/>
        <family val="1"/>
        <charset val="204"/>
      </rPr>
      <t>МБДОУ детский сад № 29</t>
    </r>
  </si>
  <si>
    <r>
      <t xml:space="preserve">Муниципальное бюджетное дошкольное образовательное учреждение-детский сад № 31, 
 </t>
    </r>
    <r>
      <rPr>
        <b/>
        <sz val="9"/>
        <color rgb="FF000000"/>
        <rFont val="Times New Roman"/>
        <family val="1"/>
        <charset val="204"/>
      </rPr>
      <t>МБДОУ-детский сад № 31</t>
    </r>
  </si>
  <si>
    <r>
      <t xml:space="preserve">Муниципальное бюджетное дошкольное образовательное учреждение детский сад № 37, 
 </t>
    </r>
    <r>
      <rPr>
        <b/>
        <sz val="9"/>
        <color theme="1"/>
        <rFont val="Times New Roman"/>
        <family val="1"/>
        <charset val="204"/>
      </rPr>
      <t>МБДОУ детский сад № 37</t>
    </r>
  </si>
  <si>
    <r>
      <t xml:space="preserve">Муниципальное бюджетное дошкольное образовательное учреждение-детский сад компенсирующего вида № 49, 
 </t>
    </r>
    <r>
      <rPr>
        <b/>
        <sz val="9"/>
        <color theme="1"/>
        <rFont val="Times New Roman"/>
        <family val="1"/>
        <charset val="204"/>
      </rPr>
      <t>МБДОУ-детский сад компенсирующего вида № 49</t>
    </r>
  </si>
  <si>
    <r>
      <t xml:space="preserve">Муниципальное бюджетное дошкольное образовательное учреждение-детский сад № 455, 
</t>
    </r>
    <r>
      <rPr>
        <b/>
        <sz val="9"/>
        <color theme="1"/>
        <rFont val="Times New Roman"/>
        <family val="1"/>
        <charset val="204"/>
      </rPr>
      <t>МБДОУ-детский сад № 455</t>
    </r>
  </si>
  <si>
    <r>
      <t xml:space="preserve">Муниципальное бюджетное дошкольное образовательное учреждение- детский сад № 496, 
</t>
    </r>
    <r>
      <rPr>
        <b/>
        <sz val="9"/>
        <color theme="1"/>
        <rFont val="Times New Roman"/>
        <family val="1"/>
        <charset val="204"/>
      </rPr>
      <t>МБДОУ-детский сад № 496</t>
    </r>
  </si>
  <si>
    <r>
      <t xml:space="preserve">Муниципальное бюджетное дошкольное образовательное учреждение детский сад № 561, 
 </t>
    </r>
    <r>
      <rPr>
        <b/>
        <sz val="9"/>
        <color theme="1"/>
        <rFont val="Times New Roman"/>
        <family val="1"/>
        <charset val="204"/>
      </rPr>
      <t>МБДОУ детский сад № 561</t>
    </r>
  </si>
  <si>
    <r>
      <t xml:space="preserve">Муниципальное автономное дошкольное образовательное учреждение – детский сад № 195, 
 </t>
    </r>
    <r>
      <rPr>
        <b/>
        <sz val="9"/>
        <color rgb="FF000000"/>
        <rFont val="Times New Roman"/>
        <family val="1"/>
        <charset val="204"/>
      </rPr>
      <t>МАДОУ – детский сад № 195</t>
    </r>
  </si>
  <si>
    <r>
      <t xml:space="preserve">Муниципальное бюджетное дошкольное образовательное учреждение-детский сад № 355, 
</t>
    </r>
    <r>
      <rPr>
        <b/>
        <sz val="9"/>
        <color rgb="FF000000"/>
        <rFont val="Times New Roman"/>
        <family val="1"/>
        <charset val="204"/>
      </rPr>
      <t>МБДОУ-детский сад № 355 
(Лагерь с дневным пребыванием детей)</t>
    </r>
  </si>
  <si>
    <r>
      <t xml:space="preserve">Муниципальное автономное образовательное учреждение средняя общеобразовательная школа №1 им. Алексеева С.С., 
 </t>
    </r>
    <r>
      <rPr>
        <b/>
        <sz val="9"/>
        <color theme="1"/>
        <rFont val="Times New Roman"/>
        <family val="1"/>
        <charset val="204"/>
      </rPr>
      <t>МАОУ СОШ № 1 имени С.С. Алексеева</t>
    </r>
  </si>
  <si>
    <r>
      <t xml:space="preserve">Муниципальное автономное образовательное учреждение средняя общеобразовательная школа с углубленным изучением отдельных предметов №11, 
 </t>
    </r>
    <r>
      <rPr>
        <b/>
        <sz val="9"/>
        <color theme="1"/>
        <rFont val="Times New Roman"/>
        <family val="1"/>
        <charset val="204"/>
      </rPr>
      <t>МАОУ СОШ № 11</t>
    </r>
  </si>
  <si>
    <r>
      <t xml:space="preserve">Муниципальное автономное образовательное учреждение средняя общеобразовательная школа с углубленным изучением отдельных предметов № 63, 
 </t>
    </r>
    <r>
      <rPr>
        <b/>
        <sz val="9"/>
        <color theme="1"/>
        <rFont val="Times New Roman"/>
        <family val="1"/>
        <charset val="204"/>
      </rPr>
      <t>МАОУ СОШ № 63</t>
    </r>
  </si>
  <si>
    <r>
      <t xml:space="preserve">Муниципальное автономное образовательное учреждение средняя общеобразовательная школа № 69, 
 </t>
    </r>
    <r>
      <rPr>
        <b/>
        <sz val="9"/>
        <color theme="1"/>
        <rFont val="Times New Roman"/>
        <family val="1"/>
        <charset val="204"/>
      </rPr>
      <t>МАОУ СОШ № 69</t>
    </r>
  </si>
  <si>
    <r>
      <t xml:space="preserve">Муниципальное автономное образовательное учреждение средняя общеобразовательная школа с углубленным изучением отдельных предметов №74, 
 </t>
    </r>
    <r>
      <rPr>
        <b/>
        <sz val="9"/>
        <color theme="1"/>
        <rFont val="Times New Roman"/>
        <family val="1"/>
        <charset val="204"/>
      </rPr>
      <t>МАОУ СОШ № 74</t>
    </r>
  </si>
  <si>
    <r>
      <t xml:space="preserve">Муниципальное автономное общеобразовательное учреждение средняя общеобразовательная школа № 7, 
 </t>
    </r>
    <r>
      <rPr>
        <b/>
        <sz val="9"/>
        <color theme="1"/>
        <rFont val="Times New Roman"/>
        <family val="1"/>
        <charset val="204"/>
      </rPr>
      <t>МАОУ СОШ №7 
(Оздоровительный лагерь с дневным пребывание)</t>
    </r>
  </si>
  <si>
    <r>
      <t xml:space="preserve">Муниципальное автономное общеобразовательное учреждение 
Основная общеобразовательная школа № 27 с интернатом, 
</t>
    </r>
    <r>
      <rPr>
        <b/>
        <sz val="9"/>
        <color theme="1"/>
        <rFont val="Times New Roman"/>
        <family val="1"/>
        <charset val="204"/>
      </rPr>
      <t>Основная школа № 27</t>
    </r>
  </si>
  <si>
    <r>
      <t xml:space="preserve">Муниципальное казенное общеобразовательное учреждение 
Захаровская средняя 
общеобразовательная школа, 
</t>
    </r>
    <r>
      <rPr>
        <b/>
        <sz val="9"/>
        <color theme="1"/>
        <rFont val="Times New Roman"/>
        <family val="1"/>
        <charset val="204"/>
      </rPr>
      <t>МКОУ Захаровская СОШ</t>
    </r>
  </si>
  <si>
    <r>
      <t xml:space="preserve">Муниципальное автономное общеобразовательное учреждение средняя общеобразовательная школа № 9, 
</t>
    </r>
    <r>
      <rPr>
        <b/>
        <sz val="9"/>
        <color theme="1"/>
        <rFont val="Times New Roman"/>
        <family val="1"/>
        <charset val="204"/>
      </rPr>
      <t>МАОУ СОШ № 9</t>
    </r>
  </si>
  <si>
    <r>
      <t xml:space="preserve">Муниципальное казенное общеобразовательное учреждение 
средняя общеобразовательная школа д. Васькино, 
</t>
    </r>
    <r>
      <rPr>
        <b/>
        <sz val="9"/>
        <color theme="1"/>
        <rFont val="Times New Roman"/>
        <family val="1"/>
        <charset val="204"/>
      </rPr>
      <t>МКОУ СОШ д. Васькино</t>
    </r>
  </si>
  <si>
    <r>
      <t xml:space="preserve">Муниципальное автономное учреждение дополнительного образования
 Дзержинский Дворец детского и юношеского творчества имени Заслуженного учителя Российской Федерации Элеоноры Иосифовны Закревской, 
</t>
    </r>
    <r>
      <rPr>
        <b/>
        <sz val="9"/>
        <color theme="1"/>
        <rFont val="Times New Roman"/>
        <family val="1"/>
        <charset val="204"/>
      </rPr>
      <t>МАУ ДО ДДДЮТ им. Заслуженного учителя РФ Э.И. Закревской</t>
    </r>
  </si>
  <si>
    <r>
      <t xml:space="preserve">Муниципальное бюджетное учреждение дополнительного образования Дом детского творчества Ленинского района, 
</t>
    </r>
    <r>
      <rPr>
        <b/>
        <sz val="9"/>
        <color theme="1"/>
        <rFont val="Times New Roman"/>
        <family val="1"/>
        <charset val="204"/>
      </rPr>
      <t>МБУ ДО ДДТ Ленинского района</t>
    </r>
  </si>
  <si>
    <r>
      <t xml:space="preserve">Муниципальное автономное общеобразовательное учреждение Гимназия, 
</t>
    </r>
    <r>
      <rPr>
        <b/>
        <sz val="9"/>
        <color theme="1"/>
        <rFont val="Times New Roman"/>
        <family val="1"/>
        <charset val="204"/>
      </rPr>
      <t>МАОУГ</t>
    </r>
  </si>
  <si>
    <r>
      <t xml:space="preserve">Муниципальное бюджетное общеобразовательное учреждение Средняя общеобразовательная школа №7, 
 </t>
    </r>
    <r>
      <rPr>
        <b/>
        <sz val="9"/>
        <color theme="1"/>
        <rFont val="Times New Roman"/>
        <family val="1"/>
        <charset val="204"/>
      </rPr>
      <t>МБОУ СОШ №7</t>
    </r>
  </si>
  <si>
    <r>
      <t xml:space="preserve">Муниципальное автономное общеобразовательное учреждение-начальная общеобразовательная 
школа № 5, 
</t>
    </r>
    <r>
      <rPr>
        <b/>
        <sz val="9"/>
        <color theme="1"/>
        <rFont val="Times New Roman"/>
        <family val="1"/>
        <charset val="204"/>
      </rPr>
      <t>МАОУ-НОШ №5</t>
    </r>
  </si>
  <si>
    <r>
      <t xml:space="preserve">Муниципальное казенное общеобразовательное учреждение-средняя общеобразовательная школа № 2, 
 </t>
    </r>
    <r>
      <rPr>
        <b/>
        <sz val="9"/>
        <color theme="1"/>
        <rFont val="Times New Roman"/>
        <family val="1"/>
        <charset val="204"/>
      </rPr>
      <t>МКОУ-СОШ № 2</t>
    </r>
  </si>
  <si>
    <r>
      <t xml:space="preserve">Муниципальное автономное общеобразовательное учреждение средняя общеобразовательная школа № 1 имени В.А.Малых, 
</t>
    </r>
    <r>
      <rPr>
        <b/>
        <sz val="9"/>
        <color rgb="FF000000"/>
        <rFont val="Times New Roman"/>
        <family val="1"/>
        <charset val="204"/>
      </rPr>
      <t>МАОУ СОШ № 1</t>
    </r>
  </si>
  <si>
    <r>
      <t>В 2025 г.:</t>
    </r>
    <r>
      <rPr>
        <sz val="9"/>
        <rFont val="Times New Roman"/>
        <family val="1"/>
        <charset val="204"/>
      </rPr>
      <t xml:space="preserve"> 
 1. Предписание Роспотребнадзора от 07.05.2025г. №47/2025-2242. 2.Проведение проф.визита Роспотребнадзора от 20.05.2025г. №10/2025-224, замечания устранены. 3. Предписание от 16.10.2024г. №476/2024-23 (устранить до 08.09.2025г.)</t>
    </r>
  </si>
  <si>
    <r>
      <t>В 2025 г.:</t>
    </r>
    <r>
      <rPr>
        <sz val="9"/>
        <color rgb="FF000000"/>
        <rFont val="Times New Roman"/>
        <family val="1"/>
        <charset val="204"/>
      </rPr>
      <t xml:space="preserve"> 
Профилактическое мероприятие №66250041000117814450 от 18.04.2005 г. Предписание от 15.05.2025 г. 65/2025-224 Предписание выполнено. Приказ о снятии контроля </t>
    </r>
  </si>
  <si>
    <r>
      <t>В 2024 г.:</t>
    </r>
    <r>
      <rPr>
        <sz val="9"/>
        <color rgb="FF000000"/>
        <rFont val="Times New Roman"/>
        <family val="1"/>
        <charset val="204"/>
      </rPr>
      <t xml:space="preserve"> 
Проведена проверка Роспотребнадзора предписание от 25.10.2024 № 184/2024-224, срок выполнения до 31.07.2025</t>
    </r>
  </si>
  <si>
    <t xml:space="preserve">Объект доступен частично избирательно для детей с ОВЗ и детей-инвалидов.  </t>
  </si>
  <si>
    <t>Аржанухина Екатерина Борисовна</t>
  </si>
  <si>
    <t>Леухина Яна Эдуардовна</t>
  </si>
  <si>
    <t>01.06.2026-25.06.2026, 03.08.2026-26.08.2026</t>
  </si>
  <si>
    <t>https://shkola2art.uralschool.ru/</t>
  </si>
  <si>
    <t>01.06.2026-21.06.2026, 24.06.2026-14.07.2026, 17.07.2026-06.08.2026</t>
  </si>
  <si>
    <t>15.06.2026-26.06.2026</t>
  </si>
  <si>
    <t>13.07.2026-24.07.2026</t>
  </si>
  <si>
    <t>01.06.2026-21.06.2026, 13.07.2026-02.08.2026</t>
  </si>
  <si>
    <t>https://uktus.ural.ski/</t>
  </si>
  <si>
    <t>08.06.2026-19.06.2026, 22.06.2026-03.07.2026, 06.07.2026-18.07.2026, 20.07.2026-31.07.2026, 03.08.2026-14.08.2026</t>
  </si>
  <si>
    <t>https://schoolcem.profiedu.ru/</t>
  </si>
  <si>
    <t>31.05.2026-12.06.2026, 14.06.2026-26.06.2026, 28.06.2026-10.07.2026, 12.07.2026-24.07.2026, 26.07.2026-07.08.2026, 09.08.2026-22.08.2026</t>
  </si>
  <si>
    <t>28.03.2026-03.04.2026, 27.05.2026-11.06.2026, 15.06.2026-30.06.2026, 02.07.2026-17.07.2026, 26.10.2026-01.11.2026</t>
  </si>
  <si>
    <t>23.03.2026-29.03.2026, 27.07.2026-16.08.2026</t>
  </si>
  <si>
    <t>29.06.2026-17.07.2026, 20.07.2026-07.08.2026</t>
  </si>
  <si>
    <t xml:space="preserve"> 01.06.2026-25.06.2026, 27.10.2026-31.10.2026, 31.12.2026-06.01.2027</t>
  </si>
  <si>
    <t>27.05.2026-11.06.2026, 15.06.2026-30.06.2026, 26.10.2026-01.11.2026</t>
  </si>
  <si>
    <t>28.03.2026-03.04.2026, 04.06.2026-17.06.2026, 20.06.2026-03.07.2026, 06.07.2026-19.07.2026, 22.07.2026-04.08.2026, 07.08.2026-20.08.2026, 25.10.2026-31.10.2026, 30.12.2026-05.01.2027</t>
  </si>
  <si>
    <t>01.06.2026-21.06.2026, 23.06.2026-06.07.2026, 08.07.2026-14.07.2026, 17.07.2026-23.07.2026, 25.07.2026-31.07.2026, 02.08.2026-08.08.2026, 10.08.2026-19.08.2026, 22.08.2026-28.08.2026</t>
  </si>
  <si>
    <t>28.05.2026-10.06.2026, 12.06.2026-02.07.2026, 04.07.2026-17.07.2026, 19.07.2026-01.08.2026, 03.08.2026-16.08.2026, 18.08.2026-31.08.2026</t>
  </si>
  <si>
    <t xml:space="preserve">03.01.2026-10.01.2026, 16.02.2026-22.02.2026, 20.03.2026-26.03.2026, 29.03.2026-04.04.2026, 01.06.2026-21.06.2026, 
24.06.2026-14.07.2026, 17.07.2026-06.08.2026, 09.08.2026-29.08.2026
</t>
  </si>
  <si>
    <t>01.06.2026-21.06.2026, 24.06.2026-14.07.2026, 17.07.2026-06.08.2026, 09.08.2026-29.08 2026</t>
  </si>
  <si>
    <t>03.03.2026-12.03.2026, 30.03.2026-05.04.2026, 01.06.2026-21.06.2026, 24.06.2026-14.07.2026, 17.07.2026-06.08.2026, 09.08.2026-29.08.2026, 26.10.2026-01.11.2026, 08.11.2026-28.11.2026, 06.12.2026-26.12.2026, 30.12.2026-05.01.2027</t>
  </si>
  <si>
    <t>24.03.2026-28.03.2026, 27.05.2026-22.06.2026, 26.10.2026-30.10.2026</t>
  </si>
  <si>
    <t>26.05.2026-17.06.2026</t>
  </si>
  <si>
    <t>28.05.2026-19.06.2026</t>
  </si>
  <si>
    <t>01.06.2026-20.06.2026, 22.06.2026-11.07.2026</t>
  </si>
  <si>
    <t xml:space="preserve">Ссылка: https://shkola2art.uralschool.ru/?section_id=224 </t>
  </si>
  <si>
    <t>Киселева Марина Николаевна</t>
  </si>
  <si>
    <t xml:space="preserve">01.06.2026-11.06.2026 </t>
  </si>
  <si>
    <t>2114,30 (весенняя, осенняя);
2135,72 (летняя смена);
1797,89 (учебное время)</t>
  </si>
  <si>
    <r>
      <t xml:space="preserve">Муниципальное автономное общеобразовательное учреждение Гимназия № 104, 
</t>
    </r>
    <r>
      <rPr>
        <b/>
        <sz val="9"/>
        <color rgb="FF000000"/>
        <rFont val="Times New Roman"/>
        <family val="1"/>
        <charset val="204"/>
      </rPr>
      <t>МАОУ Гимназия № 104 
(Лагерь дневного пребывания детей)</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</si>
  <si>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креслах-колясках; с нарушениями опорно-двигательного аппарата,; с нарушениями зрения, с нарушениями слуха; с умственными нарушениями. Протокол доступности №8 от 05.09.2024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</si>
  <si>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с нарушением слуха, с нарушением зрения</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</si>
  <si>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</si>
  <si>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ЗПР.</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</si>
  <si>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с нарушениями зрения: доступность всех зон и помещений с дополнительной помощью сотрудника, за исключением детей с полной потерей зрения; с нарушениями слуха: доступность всех зон и помещений с дополнительной помощью сотрудника; передвигающихся на креслах-колясках: доступность всех зон и помещений первого этажа здания с дополнительной помощью сотрудника; с нарушениями опорно-двигательного аппарата: доступность всех зон и помещений первого этажа здания с дополнительной помощью сотрудника; с умственными нарушениями: доступность всех зон и помещений-универсальная. Предусмотрена возможность хранения лекарственных препаратов для медицинского применения и специализированных продуктов лечебного питания</t>
    </r>
  </si>
  <si>
    <r>
      <t xml:space="preserve">Объект доступен частично для детей с ОВЗ и детей-инвалидов по следующим нозологиям: </t>
    </r>
    <r>
      <rPr>
        <sz val="9"/>
        <rFont val="Times New Roman"/>
        <family val="1"/>
        <charset val="204"/>
      </rPr>
      <t xml:space="preserve">
дети с тяжелым нарушением речи, дети с умственной отсталостью (интеллектуальными нарушениями), дети с задержкой психического развития, дети с нарушением опорно-двигательного аппарата.</t>
    </r>
  </si>
  <si>
    <r>
      <t xml:space="preserve">Объект доступен для детей с ОВЗ и детей-инвалидов по следующим нозологиям: </t>
    </r>
    <r>
      <rPr>
        <sz val="9"/>
        <color theme="1"/>
        <rFont val="Times New Roman"/>
        <family val="1"/>
        <charset val="204"/>
      </rPr>
      <t xml:space="preserve">
- слабовидящие;-слабослышащие;- дети с нарушением опорно-двигательного аппарата;- с нарушениями умственного развития</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</si>
  <si>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для категорий инвалидов и маломобильных групп населения, в том числе инвалиды: передвигающиеся на креслах-колясках, с нарушениями опорно-двигательного аппарата, с нарушениями зрения, с нарушениями слуха, с умственными нарушениями-осуществляется при дополнительной помощи сотрудников ОУ.</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</si>
  <si>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дети-инвалиды, обучающиеся с ограниченными возможностями здоровья). Обеспечены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в медицинском кабинете. </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</si>
  <si>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передвигающиеся на креслах-колясках, с нарушениями опорно-двигательного аппарата, с нарушениями зрения, с нарушениями слуха и с умственными нарушениями). Обеспечены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в медицинском кабинете.</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</si>
  <si>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передвигающимся на креслах колясках, с нарушением опорно-двигательного аппарата, с нарушением слуха, с нарушением зрения, с нарушением умственного развития.</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</si>
  <si>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Территория, прилегающая к зданию (участок): с нарушениями зрения-ДУ, с нарушениями слуха-ДП, с умственными нарушениями-ДП, Для всех категорий маломобильных групп населения-ДУ. Вход (входы) в здание: с другими нарушениями опорнодвигательного аппарата-ДЧ, с нарушениями зрения-ДУ,с нарушениями слуха-ДП, с умственными нарушениями-ДП. Путь (пути) движения внутри здания, включая пути эвакуации: с нарушениями зрения-ДУ , с нарушениями слуха-ДЧ, с умственными нарушениями-ДП, (ДП-доступно полностью, ДЧ-доступно частично, ДУ-доступно условно). Обеспечены условия для хранения лекарственных препаратов для оказания первой медицинской помощи.</t>
    </r>
  </si>
  <si>
    <r>
      <t xml:space="preserve">Объект доступен для детей с ОВЗ и детей-инвалидов по следующим нозологиям: </t>
    </r>
    <r>
      <rPr>
        <sz val="9"/>
        <color theme="1"/>
        <rFont val="Times New Roman"/>
        <family val="1"/>
        <charset val="204"/>
      </rPr>
      <t xml:space="preserve">
болезни эндокринной системы, расстройств питания и нарушения обмена веществ;-болезни глаза и его придаточного аппарата;-болезни уха и сосцевидного отростка;-болезни костно-мышечной системы и соединительной ткани</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</si>
  <si>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слабовидящих-окантовка ступеней, контрастные линии, тактильные средства на пути следования и дублирующие рельефные знаки ярков маркировки; для инвалидов с нарушениями опорно -двигательного аппарата-кнопка вызова персонала с целью оказания помощи при входе в здание</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</si>
  <si>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нарушениями-ДУ; с нарушениями опрно-двигательного аппарата-ДУ; передвижение на креслах-колясках-ДУ</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</si>
  <si>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нарушениями-А; с нарушениями опрно-двигательного аппарата-ДУ; передвижение на креслах-колясках-ДУ</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</si>
  <si>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нарушениями-А; с нарушениями опрно-двигательного аппарата-ДУ; передвижение на креслах-колясках-ВНД</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</si>
  <si>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нарушениями-ДУ; с нарушениями опрно-двигательного аппарата-ДУ; передвижение на креслах-колясках-ДУ</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</si>
  <si>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зрения-Б; нарушения слуха-нет с умственными нарушениями-ДУ; с нарушениями опрно-двигательного аппарата-Б; передвижение на креслах-колясках-Б</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</si>
  <si>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нарушениями-ДУ; с нарушениями опрно-двигательного аппарата-ВНД; передвижение на креслах-колясках-ВНД</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</si>
  <si>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слуха-А; с умственными нарушениями-А; с нарушениями опрно-двигательного аппарата-ДУ; передвижение на креслах-колясках-ДУ</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</si>
  <si>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нарушениями-А; с нарушениями опрно-двигательного аппарата-ДУ; передвижение на креслах-колясках-нет</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</si>
  <si>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нарушениями-ДУ; с нарушениями опрно-двигательного аппарата-ДУ; передвижение на креслах-колясках-нет</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</si>
  <si>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умственной отсталостью</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</si>
  <si>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развития;Дети с нарушением поведения общения; Дети с умственной отсталостью.</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</si>
  <si>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нарушением поведения общения; Дети с умственной отсталостью.</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</si>
  <si>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нарушением поведения общения; Дети с умственной отсталостью.</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</si>
  <si>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заболеваниями.</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</si>
  <si>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нарушением поведения общения; Дети с соматическими заболеваниями.</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</si>
  <si>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поведения и общения; Дети с умственной отсталостью; Дети с задержкой психического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</si>
  <si>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слуха; Дети с нарушением зрения; Дети с нарушением речи; Дети с нарушением опорно-двигательного аппарата; Дети с задержкой психического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</si>
  <si>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Дети с нарушением зрения; Дети с нарушением речи; Дети с нарушением опорно-двигательного аппарата; Дети с задержкой психического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</si>
  <si>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слабовидящие,дети с нарушениями опорно-двигательной системы,дети с тяжелыми нарушениями речи, дети с ментальными нарушениями, дети с соматическими заболеваниями. Паспорт от 07.06.2024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</si>
  <si>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слабовидящие,ЗПР, ЗИР, ТНР. Паспорт  доступности от 23.11.2023</t>
    </r>
  </si>
  <si>
    <t>02.01.2026-08.01.2026, 28.03.2026-03.04.2026, 22.05.2026-04.06.2026, 07.06.2026-20.06.2026, 23.06.2026-06.07.2026, 09.07.2026-22.07.2026, 25.07.2026-07.08.2026, 10.08.2026-21.08.2026, 24.08.2026-06.09.2026, 25.10.2026-31.10.2026, 02.01.2027-08.01.2027</t>
  </si>
  <si>
    <t>01.06.2026-14.06.2026, 17.06.2026-30.06.2026, 03.07.2026-23.07.2026, 26.07.2026-08.08.2026, 10.08.2026-23.08.2026</t>
  </si>
  <si>
    <t>13.02.2026-22.02.2026, 21.03.2026-27.03.2026, 28.03.2026-03.04.2026, 26.05.2026-08.06.2026, 10.06.2026-23.06.2026, 25.06.2026-08.07.2026, 10.07.2026-30.07.2026, 01.08.2026-14.08.2026, 16.08.2026-29.08.2026, 25.10.2026-31.10.2026, 01.11.2026-07.11.2026</t>
  </si>
  <si>
    <t>29.03.2026-04.04.2026, 18.05.2026-22.05.2026, 02.06.2026-15.06.2026, 19.06.2026-02.07.2026, 06.07.2026-19.07.2026, 23.07.2026-05.08.2026, 09.08.2026-20.08.2026</t>
  </si>
  <si>
    <t>03.01.2026-10.01.2026, 01.06.2026-21.06.2026, 24.06.2026-14.07.2026, 17.07.2026-06.08.2026, 09.08.2026-29.08.2026, 26.10.2026-01.11.2026, 03.01.2027-11.01.2027</t>
  </si>
  <si>
    <t>27.05.2026-09.06.2026, 11.06.2026-24.06.2026, 26.06.2026-09.07.2026, 11.07.2026-24.07.2026, 26.07.2026-01.08.2026, 02.08.2026-08.08.2026, 11.08.2026-31.08.2026</t>
  </si>
  <si>
    <t>27.05.2026-09.06.2026, 12.06.2026-25.06.2026, 28.06.2026-07.07.2026, 10.07.2026-23.07.2026, 26.07.2026-15.08.2026, 18.08.2026-31.08.2026, 24.10.2026-30.10.2026</t>
  </si>
  <si>
    <t>30.05.2026-12.06.2026, 14.06.2026-27.06.2026, 29.06.2026-12.07.2026, 14.07.2026-03.08.2026, 05.08.2026-18.08.2026, 20.08.2026-29.08.2026</t>
  </si>
  <si>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09.04.2025</t>
    </r>
  </si>
  <si>
    <r>
      <t xml:space="preserve">Муниципальное бюджетное общеобразовательное учреждение Средняя общеобразовательная школа № 19, 
</t>
    </r>
    <r>
      <rPr>
        <b/>
        <sz val="9"/>
        <color theme="1"/>
        <rFont val="Times New Roman"/>
        <family val="1"/>
        <charset val="204"/>
      </rPr>
      <t>МБОУ СОШ №19</t>
    </r>
  </si>
  <si>
    <t>17.06.2026-07.07.2026, 26.07.2026-15.08.2026, 26.10.2026-01.11.2026</t>
  </si>
  <si>
    <t xml:space="preserve">29.05.2026-19.06.2026, 22.06.2026-11.07.2026 </t>
  </si>
  <si>
    <t>6,5- 17 лет</t>
  </si>
  <si>
    <t>06.07.2026-24.07.2026, 27.07.2026-15.08.2026</t>
  </si>
  <si>
    <t>28.03.2026-04.04.2026, 28.05.2026-30.06.2026</t>
  </si>
  <si>
    <t>Беспалова Елена Юрьевна</t>
  </si>
  <si>
    <t>Киселева Ульяна Григорьевна</t>
  </si>
  <si>
    <t>Утверждена Приказом директора МАУ ДОЛ "Буревестник" Васильевой Е.А. № 22/26 от 24.04.2026 г.
Ссылка: https://clck.ru/3TSHyg</t>
  </si>
  <si>
    <t>Программа утверждена директором МАОУ «СОШ № 25», приказ от 06.04.2026 № 26-ОД. Ссылка https://25sch.ru/images/news_2026/Программа_ВР_лагеря_2026_compresse.pdf</t>
  </si>
  <si>
    <t>Программа утверждена директором МАОУ ДО «ДДТ», приказ от 26 января 2026 г. номер 21/Г 
Ссылка: https://clck.ru/3T9Njm</t>
  </si>
  <si>
    <t>Программа утверждена директором МАОУ ДО «ЦОиПО», приказ от 13.02.2026 № 25 Ссылка https://disk.yandex.ru/i/5Wkzu2fdCdFbfA</t>
  </si>
  <si>
    <t>Программа воспитательной работы и календарного плана утверждена Приказом директора №3/СП от 01.02.2025 
Ссылка:  https://xn--80aamcrjft2ag3n.xn--d1acj3b/programma-vospitaniya-profsoyuz-2025-god-tk</t>
  </si>
  <si>
    <t xml:space="preserve">Ссылка на программу воспитания: https://clck.ru/3TbyVN
Ссылка на план воспитальной работы:  https://clck.ru/3TbyeC 
</t>
  </si>
  <si>
    <t>Ссылка: https://www.talisman-online.ru/info/yazykovoj-club/</t>
  </si>
  <si>
    <t>Ссылка: https://clck.ru/3TbytJ</t>
  </si>
  <si>
    <t>1628,58 (7 дней),  
1793,10 (21 день)</t>
  </si>
  <si>
    <t>Ссылка: https://disk.yandex.ru/d/RrLFMtof6QNHcg</t>
  </si>
  <si>
    <t>№66.01.37.000.М.000326.03.26 от 16.03.2026</t>
  </si>
  <si>
    <t>Отсутствует. Договор с ГАУЗ СО "ДГП № 13"</t>
  </si>
  <si>
    <t>28.05.2026-17.06.2026, 24.06.2026-14.07.2026</t>
  </si>
  <si>
    <t>26.05.2026-18.06.2026, 22.06.2026-11.07.2026</t>
  </si>
  <si>
    <t>Кондратьева Алена Викторовна</t>
  </si>
  <si>
    <t>https://228.tvoysadik.ru/?section_id=1073</t>
  </si>
  <si>
    <t>№ ЛО35-01277-66/00196522 от 02.03.2011</t>
  </si>
  <si>
    <t>№66.01.37.000.М.000918.05.26 от 08.05.2026</t>
  </si>
  <si>
    <t>Бехмеметьева Ирина Владимировна</t>
  </si>
  <si>
    <t>№66.01.37.000.М.000566.04.26 от 16.04.2026</t>
  </si>
  <si>
    <t>№66.01.37.000.М.000900.05.26 от 07.05.2026</t>
  </si>
  <si>
    <t>№66.01.37.000.М.000859.05.26 от 06.05.2026</t>
  </si>
  <si>
    <t>30.05.2026-05.06.2026, 07.06.2026-20.06.2026, 23.06.2026-06.07.2026, 09.07.2026-22.07.2026, 25.07.2026-07.08.2026, 09.08.2026-29.08.2026</t>
  </si>
  <si>
    <t>Отсутствует. 
 Договор на медицинское обслуживание с ГАУЗ СО "Камышловская ЦРБ" от 17.04.2026</t>
  </si>
  <si>
    <t>№66.01.37.000.М.0000901.05.26 от 07.05.2026</t>
  </si>
  <si>
    <t>Тюменева Екатерина Олеговна</t>
  </si>
  <si>
    <t xml:space="preserve">https://382.tvoysadik.ru/?section_id=441 </t>
  </si>
  <si>
    <t>ЛО35-01277-66/00196522 от 02.03.2011</t>
  </si>
  <si>
    <t>Орлова Людмила Николаевна</t>
  </si>
  <si>
    <t>https://nadegda.tvoysadik.ru/</t>
  </si>
  <si>
    <t>с 6,5 до 8 лет</t>
  </si>
  <si>
    <t>№ Л035-01277- 66/00196321 от 24.02.2011 г</t>
  </si>
  <si>
    <t>Месилова Ольга Николаевна</t>
  </si>
  <si>
    <t>https://318.tvoysadik.ru/?section_id=549</t>
  </si>
  <si>
    <t>с 6,5 до 9 лет</t>
  </si>
  <si>
    <t>Имеется бассейн</t>
  </si>
  <si>
    <t xml:space="preserve">
Программа воспитательной работы лагеря
https://318.tvoysadik.ru/?section_id=549</t>
  </si>
  <si>
    <t>Макеева Екатерина Михайловна</t>
  </si>
  <si>
    <t>https://432.tvoysadik.ru/?section_id=186</t>
  </si>
  <si>
    <t>13.07.2026-31.07.2026</t>
  </si>
  <si>
    <t>№ Л035-01277-66/00196522 от 02.03.2011г</t>
  </si>
  <si>
    <t xml:space="preserve">08.06.2026-26.06.2026, 01.07.2026-15.07.2026, 20.07.2026-07.08.2026 </t>
  </si>
  <si>
    <t>Ссылка на программу: https://clck.ru/3TiQkf</t>
  </si>
  <si>
    <t>№66.01.37.000.М.000727.04.26 от 29.04.2026</t>
  </si>
  <si>
    <r>
      <t xml:space="preserve">Муниципальное казенное общеобразовательное учреждение средняя общеобразовательная школа № 11, 
</t>
    </r>
    <r>
      <rPr>
        <b/>
        <sz val="9"/>
        <color theme="1"/>
        <rFont val="Times New Roman"/>
        <family val="1"/>
        <charset val="204"/>
      </rPr>
      <t>МКОУ СОШ № 11</t>
    </r>
  </si>
  <si>
    <r>
      <t xml:space="preserve">Муниципальное казенное общеобразовательное учреждение 
основная общеобразовательная школа с. Городище, 
</t>
    </r>
    <r>
      <rPr>
        <b/>
        <sz val="9"/>
        <color theme="1"/>
        <rFont val="Times New Roman"/>
        <family val="1"/>
        <charset val="204"/>
      </rPr>
      <t>МКОУ ООШ с. Городище</t>
    </r>
  </si>
  <si>
    <r>
      <t xml:space="preserve">Муниципальное казенное общеобразовательное учреждение
 средняя общеобразовательная школа с. Кошуки, 
</t>
    </r>
    <r>
      <rPr>
        <b/>
        <sz val="9"/>
        <color theme="1"/>
        <rFont val="Times New Roman"/>
        <family val="1"/>
        <charset val="204"/>
      </rPr>
      <t>МКОУ СОШ с. Кошуки</t>
    </r>
  </si>
  <si>
    <t>Отсутствует. Договор от 23.04.2026 № 1 "Возмездного оказания медицинских услуг" с ГАУЗ СО "Новолялинская районная больница"</t>
  </si>
  <si>
    <t>№66.01.37.000.М.000661.04.26 
от 23.04.2026</t>
  </si>
  <si>
    <t>28.03.2026-04.04.2026, 28.05.2026-26.06.2026</t>
  </si>
  <si>
    <t>Зайцева Наталья Павловна</t>
  </si>
  <si>
    <t>№66.0137.000.М.000903.05.26 от 07.05.2026</t>
  </si>
  <si>
    <t>18.06.2026-27.06.2026, 08.08.2026-17.08.2026</t>
  </si>
  <si>
    <t>Л035-01277-66/00195945 от 26.01.2016</t>
  </si>
  <si>
    <t>Ссылка на программу: https://zrt-bazhov.edusite.ru/sveden/files/97f347f7546c1b21cb5aba8ed5de7b6d.pdf</t>
  </si>
  <si>
    <t>Ткачук Татьяна Юрьевна</t>
  </si>
  <si>
    <t>https://70prv.tvoysadik.ru/</t>
  </si>
  <si>
    <t>Предписаний нет</t>
  </si>
  <si>
    <t>№ Л035-01277-66/00196175 от 29.05.2012</t>
  </si>
  <si>
    <t>№66.01.37.000.М.000795.05.26 от 04.05.2026</t>
  </si>
  <si>
    <t>№66.01.37.000.М.000517.04.26 от 10.04.2026</t>
  </si>
  <si>
    <t>№66.01.37.000.М.000519.04.26 от 10.04.2026</t>
  </si>
  <si>
    <t>№66.01.37.000.М.000583.04.26 от 17.04.2026</t>
  </si>
  <si>
    <t>№66.01.37.000.М.000584.04.26 от 17.04.2026</t>
  </si>
  <si>
    <t>№66.01.37.000.М.000793.05.26 от 04.05.2026</t>
  </si>
  <si>
    <t>№19273 от 07.02.2017</t>
  </si>
  <si>
    <t>Программа утверждена приказом № 83-од от 14.04.2026. Ссылка на программу: https://14srv.uralschool.ru/upload/sc14srv_new/files/7e/5f/7e5f0d9d6a663bdf913169a34478026d.pdf</t>
  </si>
  <si>
    <t>№66.01.37.000.М.000796.05.26 от 04.05.2026</t>
  </si>
  <si>
    <t>№66.01.37.000.М.000518.04.26 от 10.04.2026</t>
  </si>
  <si>
    <t>№66.01.37.000.М.000518.04.26 от 17.04.2026</t>
  </si>
  <si>
    <t>№66.01.37.000.М.000585.04.26 от 17.04.2026</t>
  </si>
  <si>
    <t>№66.01.37.000.М.000586.04.26 от 17.04.2026</t>
  </si>
  <si>
    <t>№66.01.37.000.М.000792.05.26 от 04.05.2026</t>
  </si>
  <si>
    <t>№66.01.37.000.М.000608.04.26 от 20.04.2026</t>
  </si>
  <si>
    <t>№ 19273 от 07.02.2017</t>
  </si>
  <si>
    <t>Голованева Наталья Константиновна</t>
  </si>
  <si>
    <t>№66.01.37.000.М.000738.04.26 от 30.04.2026</t>
  </si>
  <si>
    <t>Качур Елена Александровна</t>
  </si>
  <si>
    <t xml:space="preserve">Бызова Наталья Владимировна </t>
  </si>
  <si>
    <t>№66.01.37.000.М.000748.04.26 от 30.04.2026</t>
  </si>
  <si>
    <t>№66.01.37.000.М.000497.04.26 от 07.04.2026</t>
  </si>
  <si>
    <t xml:space="preserve">
Куликова Ольга Владимировна</t>
  </si>
  <si>
    <t xml:space="preserve">
Программа утверждена приказом № 195-од от 28.08.2025. Ссылка на программу: clck.ru/3TeFWw</t>
  </si>
  <si>
    <t>Отсутствует. Договор с ГАУЗ СО "Серовская городская больница" от 03.07.2025</t>
  </si>
  <si>
    <t xml:space="preserve">Программа утверждена приказом № 63 от 30.04.2026 . Ссылка на программу:https://gsosh-gari.ru/dopolnitelnaya-informatsiya/lol/ob-organizatsii-otdyiha-detej-i-ih-ozdorovleniya/ </t>
  </si>
  <si>
    <t>№66.01.37.000.М.000789.05.26 от 04.05.2026</t>
  </si>
  <si>
    <t>№66.01.37.000.М.000935.05.26 от 12.05.2026</t>
  </si>
  <si>
    <t>№66.01.37.000.М.000668.04.26 от 23.04.2026</t>
  </si>
  <si>
    <t>№66.01.37.000.М.000641.04.26 от 21.04.2026</t>
  </si>
  <si>
    <t>№66.01.37.000.М.000670.04.26 от 23.04.2026</t>
  </si>
  <si>
    <t>№66.01.37.000.М.000937.05.26 от 12.05.2026</t>
  </si>
  <si>
    <t>Ссылка: https://1krv.uralschool.ru/upload/sc1krv_new/files/fd/14/fd14a6ecb106e7d682d473ed4b4380db.pdf</t>
  </si>
  <si>
    <t>Ссылка: https://2krv.uralschool.ru/upload/sc2krv_new/files/4f/92/4f9202f224c298d51acfaa18bc9e12e5.pdf</t>
  </si>
  <si>
    <t>Ссылка: https://3krv.uralschool.ru/upload/sc3krv_new/files/3a/90/3a90de919d7b5a301e0383c4bdd78574.pdf</t>
  </si>
  <si>
    <t>Ссылка: https://9krv.uralschool.ru/upload/sc9krv_new/files/5b/45/5b45e84850e53554a57c1f142a92b428.pdf</t>
  </si>
  <si>
    <t>Ссылка: https://15krv.uralschool.ru/upload/sc15krv_new/files/1d/d9/1dd980fccd7b491671ba460ba6b62fc4.pdf</t>
  </si>
  <si>
    <t>Ссылка: https://school17levixa.ru/sveden/files/9cc3fa1d1268930eaf5f9caaf28a9888_0.pdf</t>
  </si>
  <si>
    <t>Ссылка: https://fsk-kirovgrad.ru/media/2026/05/15/1105578090/programma_vospitatelnoy_raboti__2026_.pdf</t>
  </si>
  <si>
    <t>Ссылка: https://cdt-https://cdt-krv.profiedu.ru/upload/proeducdt_krv_new/files/be/70/be70379a3dec4ae0eb76551f303085f2.pdf</t>
  </si>
  <si>
    <t>№66.01.37.000.М.000941.05.06 от 12.05.2026</t>
  </si>
  <si>
    <t>№66.01.37.000.М.000902.05.26 от 07.05.2026</t>
  </si>
  <si>
    <t xml:space="preserve">
Программа утверждена приказом от 14.04.2026г. № 26/1у. Ссылка на программу: https://clc.li/qwSRB</t>
  </si>
  <si>
    <t>http://www.alapaevsk-pervaya.edusite.ru/camp_maininfo.html</t>
  </si>
  <si>
    <t>01.06.2026-27.06.2026, 29.06.2026-23.07.2026</t>
  </si>
  <si>
    <t>№66.01.37.000.М.000944.05.26 от 12.05.2026</t>
  </si>
  <si>
    <t>№66.01.37.000.М.000946.05.26 от 12.05.2026</t>
  </si>
  <si>
    <t>№66.01.37.000.М.000684.04.26 от 24.04.2026</t>
  </si>
  <si>
    <t>№66.00.37.000.М.000282.05.26 от 05.05.2026</t>
  </si>
  <si>
    <t>№66.01.37.000.М.000978.05.26 от 14.05.2026</t>
  </si>
  <si>
    <t>№66.01.37.000.М.000757 от 30.04.2026</t>
  </si>
  <si>
    <t>№66.01.37.000.М.000914.05.26 от 08.05.2026</t>
  </si>
  <si>
    <t>№66.01.37.000.М.000945.05.26 от 12.05.2026</t>
  </si>
  <si>
    <t>№66.01.37.000.М.000683.04.26 от 24.04.2026</t>
  </si>
  <si>
    <t>№66.01.37.000. М.000983.05.26 от 14.05.2026</t>
  </si>
  <si>
    <r>
      <t>В 2025 г.:</t>
    </r>
    <r>
      <rPr>
        <sz val="9"/>
        <color rgb="FF000000"/>
        <rFont val="Times New Roman"/>
        <family val="1"/>
        <charset val="204"/>
      </rPr>
      <t xml:space="preserve"> 
Профилактические визиты органами, осуществляющими государственный контроль (надзор), нарушения устранены. Предписаний в 2025 году нет</t>
    </r>
  </si>
  <si>
    <t xml:space="preserve">
Программа воспитания  МАУ ЗСДОЛ «Спутник»  утверждена МАУ ЗСДОЛ «Спутник»,  Приказ № 20 от 09.06.2025г. Ссылка: https://clck.su/PVGkY</t>
  </si>
  <si>
    <t>№66.01.37.000.М.000850.05.26 от 06.05.2026</t>
  </si>
  <si>
    <t>№66.01.37.000.М.000973.05.26 от 13.05.2026</t>
  </si>
  <si>
    <t>№66.01.37.000.М.000626.04.26 от 20.04.2026</t>
  </si>
  <si>
    <t xml:space="preserve">
Ссылка: https://krufpoosh.ucoz.net/2024-2025/ozdorovlenie/ilovepdf_merged-2-.pdf Программа воспитания утверждена МАОУ "Пудлинговская ОШ" приказ № 47 от 24.03.2026</t>
  </si>
  <si>
    <t>№66.01.37.000.М.000731.04.26 от 29.04.2026</t>
  </si>
  <si>
    <t>№66.01.37.000.М.000997.05.26 от 14.05.2026</t>
  </si>
  <si>
    <t>№66.01.37.000.М.000733.04.26 от 29.04.2026</t>
  </si>
  <si>
    <t>№66.01.37.000.М.000672.04.26 от 23.04.2026</t>
  </si>
  <si>
    <t>№66.01.37.000.М.000569.04.26 от 16.04.2026</t>
  </si>
  <si>
    <t>№66.01.37.000.М.000728.04.26 от 29.04.2026</t>
  </si>
  <si>
    <t>№66.01.37.000.М.000909.05.26 от 08.05.2026</t>
  </si>
  <si>
    <t>№66.01.37.000.М.000580.04.26 от 17.04.2026</t>
  </si>
  <si>
    <t>№66.01.37.000.М.000732.04.26 от 29.04.2026</t>
  </si>
  <si>
    <t xml:space="preserve">Ссылка: https://uralsky.uralschool.ru/upload/scuralsky_new/files/a2/e3/a2e3cc4a6b795aad1145bd7709a5cad7.pdf </t>
  </si>
  <si>
    <t>Коваленко Юлия Яковлевна</t>
  </si>
  <si>
    <t>29.05.2026-04.06.2026, 07.06.2026-27.06.2026, 30.06.2026-13.07.2026, 16.07.2026-29.07.2026, 01.08.2026-14.08.2026, 17.08.2026-30.08.2026</t>
  </si>
  <si>
    <r>
      <t>В 2025 г.:</t>
    </r>
    <r>
      <rPr>
        <sz val="9"/>
        <color theme="1"/>
        <rFont val="Times New Roman"/>
        <family val="1"/>
        <charset val="204"/>
      </rPr>
      <t xml:space="preserve"> 
Предписание Министерство РФ по делвм гражданской обороны,чрезвычайным ситуациям и ликвидациипоследствий стихийных бедствий от 28 мая 2025 продлено до апреля 2027 года</t>
    </r>
  </si>
  <si>
    <t>30.03.2026-05.04.2026, 27.10.2026-31.10.2026, 31.12.2026-06.01.2027</t>
  </si>
  <si>
    <t>04.01.2026-10.01.2026, 29.03.2026-04.04.2026, 23.05.2026-05.06.2026, 08.06.2026-28.06.2026, 01.07.2026-14.07.2026, 17.07.2026-30.07.2026, 02.08.2026-15.08.2026, 18.08.2026-31.08.2026,  25.10.2026-31.10.2026</t>
  </si>
  <si>
    <t xml:space="preserve">Имеется. 
Крытый плавательный бассейн </t>
  </si>
  <si>
    <t>Ссылка на программу: https://solnceleto.ru/dokumenty/programma-vospitatelnoj-raboty-2025 
Календарный план: https://solnceleto.ru/dokumenty/kalendarnyj-plan-vospitatelnoj-raboty-na-2025-2026</t>
  </si>
  <si>
    <t>04.01.2026-10.01.2026, 29.03.2026-04.04.2026, 23.05.2026-05.06.2026, 08.06.2026-28.06.2026, 01.07.2026-14.07.2026, 17.07.2026-30.07.2026, 02.08.2026-15.08.2026, 18.08.2026-31.08.2026, 13.01.2026-02.02.2026, 05.02.2026-25.02.2026, 28.02.2026-20.03.2026, 07.04.2026-27.04.2026, 01.10.2026-21.10.2026, 09.11.2026-29.11.2026, 04.12.2026-24.12.2026, 13.01.2026-22.01.2026, 05.02.2026-14.02.2026, 28.02.2026-09.03.2026, 07.04.2026-16.04.2026, 01.10.2026-10.10.2026, 09.11.2026-18.11.2026, 04.12.2026-13.12.2026</t>
  </si>
  <si>
    <t>2046,03 руб. (в каникулярнное время); 
1797,71 руб.  (в учебное время).</t>
  </si>
  <si>
    <t>Имеется. Крытый плавательный бассейн</t>
  </si>
  <si>
    <t>№66.01.37.000.
М. 000849.05.26 от 06.05.2026</t>
  </si>
  <si>
    <t>№66.01.37.000.М.000981.05.26 от 14.05.2026</t>
  </si>
  <si>
    <t>№66.01.37.000.М.000994.05.26 от 14.05.2026</t>
  </si>
  <si>
    <t>№66.01.37.000.М.000990.05.26 от 14.05.2026</t>
  </si>
  <si>
    <t>№66.01.37.000.М.000726.04.26 от 29.04.2026</t>
  </si>
  <si>
    <t>03.08.2026-22.08.2026</t>
  </si>
  <si>
    <t>03.06.2026-25.06.2026, 29.06.2026-18.07.2026</t>
  </si>
  <si>
    <t>№66.01.37.000.М.000613.04.26 от 20.04.2026</t>
  </si>
  <si>
    <t>№66.01.37.000.М.001042.05.26 от 15.05.2026</t>
  </si>
  <si>
    <t>№66.01.37.000.М.000786.05.26 от 04.05.2026</t>
  </si>
  <si>
    <t>https://clck.ru/3Sriuv</t>
  </si>
  <si>
    <t>https://clck.ru/3SrjjR</t>
  </si>
  <si>
    <t>https://clck.ru/3Srjm8</t>
  </si>
  <si>
    <t>https://clck.ru/3SsQ8h</t>
  </si>
  <si>
    <t>Ссылка: 
https://harlovschool.uoirbitmo.ru/letniy-ozdorovitelnyy-lager/dokumenty/</t>
  </si>
  <si>
    <t>Ссылка: 
https://clck.ru/3TeZGu</t>
  </si>
  <si>
    <t>№66.01.37.000.М.000751.04.26 от 30.04.2026</t>
  </si>
  <si>
    <t xml:space="preserve">Ссылка: 
https://clck.ru/3TenEW </t>
  </si>
  <si>
    <t>№66.01.37.000.М.000750.04.26 от 30.04.2026</t>
  </si>
  <si>
    <t xml:space="preserve">Ссылка: 
https://clck.ru/3Tem4i </t>
  </si>
  <si>
    <t xml:space="preserve">Ссылка: 
http://sosch16.ru.swtest.ru/?p=331 </t>
  </si>
  <si>
    <t xml:space="preserve">Ссылка: 
https://clck.ru/3Tebyd </t>
  </si>
  <si>
    <t>Ссылка: 
https://clck.ru/3TfAui</t>
  </si>
  <si>
    <t xml:space="preserve">Ссылка: 
https://clck.ru/3TfB5i </t>
  </si>
  <si>
    <t>Программа воспитательной работы: https://clck.ru/3TorTW
Календарный план: https://clck.ru/3TorUX</t>
  </si>
  <si>
    <r>
      <rPr>
        <b/>
        <sz val="9"/>
        <color theme="1"/>
        <rFont val="Times New Roman"/>
        <family val="1"/>
        <charset val="204"/>
      </rPr>
      <t xml:space="preserve">Паспорта доступности  от 16.01.2026 
</t>
    </r>
    <r>
      <rPr>
        <sz val="9"/>
        <color theme="1"/>
        <rFont val="Times New Roman"/>
        <family val="1"/>
        <charset val="204"/>
      </rPr>
      <t>https://clck.ru/3Toqqi 
https://clck.ru/3Toqrw 
https://clck.ru/3ToqtJ 
https://clck.ru/3ToquV 
https://clck.ru/3Toqvb 
https://clck.ru/3ToqwV</t>
    </r>
  </si>
  <si>
    <t>Отсутствует.  Договор № 8 от 13.01.2026</t>
  </si>
  <si>
    <t>№66.01.37.000. М.000992.05.26 от 14.05.2026</t>
  </si>
  <si>
    <t>№66.01.37.000.М.001037.05.26 от 15.05.2026</t>
  </si>
  <si>
    <t>Программа утверждена приказом директора МАОУ «СОШ № 9», приказ № 60/1 от 20.04.2026. Ссылка: https://балтым-сош9.рф/images/stories/school9/lager/Программа%20воспитания%20ЛОЛ.pdf</t>
  </si>
  <si>
    <t>Шичкова Таисия Александровна</t>
  </si>
  <si>
    <r>
      <t xml:space="preserve">Муниципальное казенное общеобразовательное учреждение
средняя общеобразовательная школа № 18, 
 </t>
    </r>
    <r>
      <rPr>
        <b/>
        <sz val="9"/>
        <color theme="1"/>
        <rFont val="Times New Roman"/>
        <family val="1"/>
        <charset val="204"/>
      </rPr>
      <t>МКОУ СОШ № 18</t>
    </r>
  </si>
  <si>
    <t>№66.01.37.000.М.000988.05.26 от 14.05.2026</t>
  </si>
  <si>
    <t>№66.01.37.000.М.000987.05.26 от 14.05.2026</t>
  </si>
  <si>
    <t>№66.01.37.000.М.001004.05.26 от 15.05.2026</t>
  </si>
  <si>
    <t>№66.01.37.000.М.000996.05.26 от 14.05.2026</t>
  </si>
  <si>
    <t>№66.01.37.000.М.001041.05.26 от 15.05.2026</t>
  </si>
  <si>
    <t>23.03.2026-29.03.2026, 01.06.2026-27.06.2026, 29.06.2026-14.07.2026, 20.07.2026-31.07.2026</t>
  </si>
  <si>
    <r>
      <t xml:space="preserve">
</t>
    </r>
    <r>
      <rPr>
        <b/>
        <sz val="9"/>
        <color theme="1"/>
        <rFont val="Times New Roman"/>
        <family val="1"/>
        <charset val="204"/>
      </rPr>
      <t xml:space="preserve">В 2025 г.: 
</t>
    </r>
    <r>
      <rPr>
        <sz val="9"/>
        <color theme="1"/>
        <rFont val="Times New Roman"/>
        <family val="1"/>
        <charset val="204"/>
      </rPr>
      <t>предписание ТО Управления Роспотребнадзора по Свердловской области в городе Ирбит, Ирбитском, Слободо-Туринском, Тавдинском, Таборинском и Туринском районах об устранении выявленных нарушений обязательных требований  № 66-04-12/11-2520-2025 от 17.06.2025: 6 замечаний. Замечания устранены.</t>
    </r>
  </si>
  <si>
    <t>Договор № 4
от 15.12.2025</t>
  </si>
  <si>
    <t xml:space="preserve">Программа воспитательной работы утверждена приказом № 42-од от 19.05.2026. 
Ссылка:  https://clck.ru/3TidHn  </t>
  </si>
  <si>
    <t xml:space="preserve"> №66.01.37.000.М.001001.05.26 от 14.05.2026</t>
  </si>
  <si>
    <t>№66.01.37.000.М.001071.05.26 от 18.05.2026</t>
  </si>
  <si>
    <t>Ссылка: https://clck.ru/3TpjTU</t>
  </si>
  <si>
    <t>Щелканова Кристина Тахировна</t>
  </si>
  <si>
    <t>№66.01.37.000.М.001072.05.26 от 18.05.2026</t>
  </si>
  <si>
    <t>№66.01.37.000.М.001018.05.26 от 15.05.2026</t>
  </si>
  <si>
    <t>Отсутствует. Договор № ЛОК-12/2026 от 08.05.2026</t>
  </si>
  <si>
    <t xml:space="preserve">Отсутствует. Договор № ЛОК-14/2026 от 08.05.2026 </t>
  </si>
  <si>
    <t>Отсутствует. Договор № ЛОК-15/2026 от 08.05.2026</t>
  </si>
  <si>
    <t>№66.01.37.000.М.000624.04.26 от 20.04.2026</t>
  </si>
  <si>
    <t>Чипеева Ева Ивановна</t>
  </si>
  <si>
    <t>Программа воспитания утверждена приказом директора МБОУ СОШ № 13
от 27.04.2026 № 40 
Ссылка: https://clck.ru/3TjMCQ</t>
  </si>
  <si>
    <t>Гилева Кристина Сергеевна</t>
  </si>
  <si>
    <t>№66.01.37.000.М.001013.05.26 от 15.05.2026</t>
  </si>
  <si>
    <t>Программа воспитания утверждена приказом директора МАОУ СОШ № 1 от 22.04.2026 № 92 
Ссылка: https://clck.ru/3TjMBA</t>
  </si>
  <si>
    <t>https://278.tvoysadik.ru/</t>
  </si>
  <si>
    <t>6,5 - 9 лет</t>
  </si>
  <si>
    <t>№66.01.37.000.М.000235.02.26 от 24.02.2026</t>
  </si>
  <si>
    <t>№66.01.37.000.М.000775.05.26 от 04.05.2026</t>
  </si>
  <si>
    <t>Программа воспитательной работы утверждена МАОУ СОШ № 67 с УИОП, Приказ № 23 от 18.03.2026.https://xn--67-6kc3bfr2e.xn--80acgfbsl1azdqr.xn--p1ai/?section_id=192</t>
  </si>
  <si>
    <t>Программа воспиательной работы утверждена МАОУ СОШ № 68 с УИОП</t>
  </si>
  <si>
    <t xml:space="preserve">
Программа воспитательной работы утверждена МАОУ СОШ № 72 
Ссылка: https://xn--72-6kc3bfr2e.xn--80acgfbsl1azdqr.xn--p1ai/?section_id=42</t>
  </si>
  <si>
    <t>Программа воспитательной работы утверждена МАОУ СОШ № 68 с УИОП</t>
  </si>
  <si>
    <t>Запрометова Наталья Юрьевна</t>
  </si>
  <si>
    <t>№66.01.37.000.М.000233.02.26 от 24.02.2026</t>
  </si>
  <si>
    <t>№66.01.37.000.М.000577.04.26 от 17.04.2026 г</t>
  </si>
  <si>
    <t xml:space="preserve">№ Л035-01277-66/00194709 от 25.04.2016 </t>
  </si>
  <si>
    <t xml:space="preserve">Программа воспитательной работы лагеря утверждена начальником лагеря Зыряновой Г.В. от 11 марта 2026, приказ № 27/1 https://xn--117-5cd3cgu2f.xn--80acgfbsl1azdqr.xn--p1ai/upload/sc117_new/files/cc/cd/cccddb22c62069e2f1bf19e9ffe92494.pdf
</t>
  </si>
  <si>
    <t>№66.01.37.000.М.000622.04.26 от 20.04.2026</t>
  </si>
  <si>
    <t xml:space="preserve">Отсутствует. 
Договор МАУ ДГБ № 15 от 25.08.2025 </t>
  </si>
  <si>
    <t>№66.01.37.000.М.001131.05.26 от 20.05.2026</t>
  </si>
  <si>
    <t>№66.01.37.000.М.000769.04.26 от 30.04.2026</t>
  </si>
  <si>
    <t>Программа воспитательной работы лагеря утверждена директором МАОУ СОШ № 167 Приказ № 40 от 12.03.2026 г https://xn--167-5cd3cgu2f.xn--80acgfbsl1azdqr.xn--p1ai/?section_id=447</t>
  </si>
  <si>
    <t xml:space="preserve"> Программа воспитательной работы лагеря. https://xn--205-5cdozfc7ak5r.xn--80acgfbsl1azdqr.xn--p1ai/?section_id=177 </t>
  </si>
  <si>
    <t>Программа воспитательной работы лагеря МБДОУ - детский сад № 355, утверждена 03.03.2025
Ссылка: https://lager-355.tvoysadik.ru/lager/org-recreation/documents</t>
  </si>
  <si>
    <t>Отсутствует. 
Договор ГАУЗ СО ДГБ № 15 Б/Н от 16.06.2025 г</t>
  </si>
  <si>
    <t>Отсутствует. Договор ГАУЗ СО ДГБ № 15 Б/Н от 16.06.2025 г</t>
  </si>
  <si>
    <t>Программа воспиательной работы лагеря
https://382.tvoysadik.ru/?section_id=185</t>
  </si>
  <si>
    <t xml:space="preserve">Прогорамма воспитательной работы лагеря. 
Ссылка: https://432.tvoysadik.ru/?section_id=188
</t>
  </si>
  <si>
    <t>01.06.2026-27.06.2026, 03.08.2026-28.08.2026</t>
  </si>
  <si>
    <t>№66.01.37.000.М.0013 26.05.26 от 26.05.2026</t>
  </si>
  <si>
    <t>Объект доступен для детей с ОВЗ и детей-инвалидов по следующим нозологиям: 
для детей с нарушениями функций слухового аппарата; для детей с нарушениями функций зрительного анализатора (частично доступен), с хроническими соматическими заболеваниями (частично доступен). 
Паспорт доступности от 20.04.2026</t>
  </si>
  <si>
    <t>№66.01.37.000.М.001148.05.26 от 21.05.2026</t>
  </si>
  <si>
    <t>№66.01.37.000.М.0001023.05.26 от 15.05.2026</t>
  </si>
  <si>
    <t>№М66.01.37.000.М.001124.05.26 от 20.05.2026</t>
  </si>
  <si>
    <t>№66.01.37.000.М.001069.05.26 от 18.05.2026</t>
  </si>
  <si>
    <t>03.01.2026-09.01.2026, 14.02.2026-20.02.2026, 28.03.2026-03.04.2026, 30.05.2026-12.06.2026, 15.06.2026-28.06.2026, 01.07.2026-14.07.2026, 17.07.2026-30.07.2026, 02.08.2026-15.08.2026, 18.08.2026-31.08.2026, 26.10.2026-01.11.2026</t>
  </si>
  <si>
    <t>№66.01.37.000.М.001161.05.26 от 21.05.2026</t>
  </si>
  <si>
    <t>Программа воспитания утверждена приказом МАОУ "Школа №3"  №19/1-од от 17.04.2026 г Ссылка: https://clck.ru/3TrBcg</t>
  </si>
  <si>
    <t xml:space="preserve">Программа воспитания утверждена МАОУ "Школа № 3" Приказ № 19/1-од от 17.04.2026 
Ссылка: https://clck.ru/3TrBmU
</t>
  </si>
  <si>
    <t>Программа воспитания утверждена ЛДП при МАОУ СОШ №4, Приказ № 4 от 04.05.2026, Ссылка: https://4vt.uralschool.ru/?section_id=284</t>
  </si>
  <si>
    <t xml:space="preserve">Программа воспиатния утверждена ЛДП при МАУ ДО ДШИ, Приказ № 02 от 27.04.2026, https://vtdshi.ekb.muzkult.ru/lager2018 </t>
  </si>
  <si>
    <t>№66.01.37.000.М.001166.05.26 от 21.05.2026</t>
  </si>
  <si>
    <t>Карабут Мария Александровна</t>
  </si>
  <si>
    <t>https://eptt.ru/partition/140719/#megamenu</t>
  </si>
  <si>
    <t>15.06.2026-03.07.2026, 07.07.2026-27.07.2026</t>
  </si>
  <si>
    <t>13-14 лет</t>
  </si>
  <si>
    <t>№66.01.37.000.М.001129.05.26 от 20.05.2026</t>
  </si>
  <si>
    <t>Отсутствует. Договор об организации медицинского обслуживания в ГАПОУ СО «ЕПТТ им. В.М. Курочкина» от 09.02.2026 г. с государственным автономным учреждением здравоохранения Свердловской области «Детская городская больница № 15».
Лицензия на осуществление медицинской деятельности № ЛО-66-01-002254 от 03.12.2013 г.</t>
  </si>
  <si>
    <t>№ Л035-01277-66/00195690 от 22.04.2013</t>
  </si>
  <si>
    <t>Программа смен летнего лагеря дневного пребывания «Машиностроители Профтеха» в рамках регионального профориентационного проекта «Лето в профтехе» в 2026 году, утверждена приказом от 09.04.2026 № 107, принята на заседании совета техникума протокол от 09.04.2026 № 2 
Ссылка:  https://eptt.ru/partition/140719/#megamenu</t>
  </si>
  <si>
    <t>Грязнова Юлия Владимировна</t>
  </si>
  <si>
    <t xml:space="preserve">http://kpkollege.ru </t>
  </si>
  <si>
    <t>№ ЛО-66-01-003796
от 24.12.2015</t>
  </si>
  <si>
    <t>Л035-01277-66/00194661</t>
  </si>
  <si>
    <t>№66.01.37.000.М.000549.04.26
от 15.04.2026</t>
  </si>
  <si>
    <t>№66.01.37.000.М.001164.05.26 
от 21.05.2026</t>
  </si>
  <si>
    <t>Программа воспитания утверждена МАОУ "Школа № 9" Приказ №50/2-ОД от 25.03.2026  
https://lager-9irbit.uralschool.ru/upload/sclager_9irbit_new/files/46/65/46656e1123919091136b294fb95cd42a.pdf</t>
  </si>
  <si>
    <t>Программа воспитания утверждена МКОУ СОШ №1 Приказ от 25.02.2026 № 114 https://tavda-sosh1.edusite.ru/camp_maininfo.html</t>
  </si>
  <si>
    <t>Программа воспитания утверждена МКОУ СОШ №2 Приказом от 25.02.2026 № 32 https://sch2-tavda.uralschool.ru/?section_id=83</t>
  </si>
  <si>
    <t>Программа воспитания утверждена МКОУ СОШ № 7 Приказ от 30.01.2026 № 4 https://sch7tavda.edusite.ru/mconstr.html?page=/p148aa1.html</t>
  </si>
  <si>
    <t>№66.01.37.000.М.001144.05.26 
от 21.05.2026</t>
  </si>
  <si>
    <t>Программа воспитания утверждена МКОУ ООШ № 8 Приказ от 16.02.2026 № 16 https://tavda-8.uralschool.ru/?section_id=144</t>
  </si>
  <si>
    <t>Программа воспитания утверждена МКОУ СОШ №9 Приказ от 04.02.2026 № 19 https://tavda-9.uralschool.ru/?section_id=89</t>
  </si>
  <si>
    <t xml:space="preserve">Программа воспитания утверждена МКОУ СОШ № 11 Приказ от 10.03.2026 № 59 https://sch11tavda.uralschool.ru/?section_id=99 </t>
  </si>
  <si>
    <t>Программа воспитания утверждена МКОУ ООШ № 14 Приказ от 25.02.2026 № 51 https://tavda-14.uralschool.ru/?section_id=106</t>
  </si>
  <si>
    <t>Программа воспитания утверждена МКОУ СОШ № 18 Приказ от 10.03.2026 № 28 https://tavda-18.uralschool.ru/?section_id=62</t>
  </si>
  <si>
    <t xml:space="preserve">Программа воспитания утверждена МАОУ СОШ п. Азанка Приказ от 09.02.2026 № 18/1 https://azanka.uralschool.ru/?section_id=51 </t>
  </si>
  <si>
    <t>Программа воспитания утверждена МКОУ ООШ с. Городище Приказ от 05.03.2026 № 48а https://gorodiche.uralschool.ru/?section_id=32</t>
  </si>
  <si>
    <t>Программа воспитания утверждена МКОУ СОШ с. Кошуки Приказ от 20.04.2026 № 75/1 https://kosuki.uralschool.ru/?section_id=105</t>
  </si>
  <si>
    <t>Программа воспитания утверждена МКОУ ООШ с. Крутое Приказ от 26.03.2026 № 41 https://krytoe.uralschool.ru/?section_id=47</t>
  </si>
  <si>
    <t>Программа воспитания утверждена МАОУ ДО "СШ" Приказ от 03.03.2026 № 12 https://tavdasportshkola.uralschool.ru/?section_id=28</t>
  </si>
  <si>
    <t>Программа воспитания утверждена МАОУ ДО ЦТР и ГО "Гармония" Приказ от 11.03.2026 № 144 https://ztr-garmonia.profiedu.ru/?section_id=56</t>
  </si>
  <si>
    <t>Программа воспитания утверждена МАУ ДЗОЛ "Родничок". Приказ от 20.03.2026 № 23-од 
https://tavda-rodnichok.profiedu.ru/sveden/document</t>
  </si>
  <si>
    <t>№66.01.37.000.М.001226.05.26
от 22.05.2026</t>
  </si>
  <si>
    <t>Сафаргалиева
Наталья Валерьевна</t>
  </si>
  <si>
    <t>№66.фу.02.000.М.000028.05.26 от 22.05.2026</t>
  </si>
  <si>
    <t>№66.ФУ.02.000.М.000025.05.26 от 21.05.2026</t>
  </si>
  <si>
    <t>№66.ФУ.02.000.М.000026.05.26 от 21.05.2026</t>
  </si>
  <si>
    <t>№66.ФУ.02.000.М.000018.05.26 от 20.05.2026</t>
  </si>
  <si>
    <t>№66.ФУ.02.000.М.000022.05.26 от 20.05.2026</t>
  </si>
  <si>
    <t xml:space="preserve">№66.ФУ.02.000.М.000017.05.26 от 20.05.2026
</t>
  </si>
  <si>
    <t>№66.01.37.000.М.001228.05.26 от 22.05.2026</t>
  </si>
  <si>
    <t>№66.01.37.000.М.001225.05.26 от 22.05.2026</t>
  </si>
  <si>
    <t>№66.01.37.000.М.001229.05.26 от 22.05.2026</t>
  </si>
  <si>
    <t>№66.01.37.000.М.001154.05.26 от 21.05.2026</t>
  </si>
  <si>
    <t>№66.01.37.000.М.001114.05.26 от 20.05.2026</t>
  </si>
  <si>
    <t>№66.01.37.000.М.000797.05.26, от 04.05.2026</t>
  </si>
  <si>
    <t>Отсутствует. Договор №77/ОУ–26 от 12.01.2026</t>
  </si>
  <si>
    <t>Ссылка: https://707.su/1aWp</t>
  </si>
  <si>
    <t xml:space="preserve"> Программа воспитательной работы утверждена приказом №51/3-О от 06.04.2026. Ссылка на программу: https://clck.ru/3TS4fW</t>
  </si>
  <si>
    <t>№66.01.37.000.М.001194.05.26 от 22.05.2026</t>
  </si>
  <si>
    <t>№66.01.37.000.М.001216.05.26 от 22.05.2026</t>
  </si>
  <si>
    <t>№66.01.37.000.М.001115.05.26 от 20.05.2026</t>
  </si>
  <si>
    <t>Ссылка: https://clck.ru/3TkqgN</t>
  </si>
  <si>
    <t>№66.01.37.000.М.001028.05.26 от 15.05.2026</t>
  </si>
  <si>
    <t>№66.01.37.000.М.000498.04.26 от 07.04.2026</t>
  </si>
  <si>
    <t>№66.01.37.000.М.000625.04.26 от 20.04.2026</t>
  </si>
  <si>
    <t>30.03.2026-05.04.2026, 01.06.2026-21.06.2026, 22.06.2026-10.07.2026</t>
  </si>
  <si>
    <t>Программа воспитательной работы утверждена МАОУ СШ № 1 г. Михайловска 12.01.2026. 
Ссылка: https://1mih.uralschool.ru/?section_id=116</t>
  </si>
  <si>
    <t>№66.01.37.000.М.000862.05.26 от 05.05.2026</t>
  </si>
  <si>
    <t>Программа воспитания утверждена Приказом № 41 от 26.05.2026 МАОУ СШ № 41 г. Михайловска 
Ссылка: https://2mih.uralschool.ru/?section_id=294</t>
  </si>
  <si>
    <t>Программа воспитания Утверждена Приказом №4 от 12.01.2026г. 
Ссылка на программу:https://2nsergi.uralschool.ru/?section_id=468</t>
  </si>
  <si>
    <t>Программа воспитания утверждена Приказ № 57-од от 18.12.2025 МКОУ СОШ № 4 г. Михайловска Ссылка: https://4-mih.uralschool.ru/?section_id=591</t>
  </si>
  <si>
    <t>Найданова Елена Сергеевна</t>
  </si>
  <si>
    <t>№66.01.37.000.М.000331.03.26 от 16.03.2026</t>
  </si>
  <si>
    <t>№66.01.37.000.М.000591.04.26 от 17.04.2026</t>
  </si>
  <si>
    <t>Программа воспитания утверждена МКОУ СОШ № 13 пгт. Дружинио 21.05.2026 https://druzhinino.uralschool.ru/?section_id=173</t>
  </si>
  <si>
    <t>Программа воспитания утверждена МКОУ СОШ с. Кленовское 24.10.2025 https://klen.uralschool.ru/?section_id=225</t>
  </si>
  <si>
    <t>Еникеева Нелли Ильинична</t>
  </si>
  <si>
    <t xml:space="preserve">
Программа воспитания утверждена МКОУ СОШ с. Старобухарово Приказ № 50 от 30.04.2026 https://stbuh.uralschool.ru/?section_id=148</t>
  </si>
  <si>
    <t xml:space="preserve">
Программа воспитательной работы утверждена МКОУ СОШ с. Первомайское 20.03.2026 https://pmay.uralschool.ru/?section_id=154</t>
  </si>
  <si>
    <t>Захарова Татьяна Николаевна</t>
  </si>
  <si>
    <t>№66.01.37.000.М.000823.05.26 от 05.05.2026</t>
  </si>
  <si>
    <t xml:space="preserve">
Программа воспитательной работы утверждена МКУДО Нижнесергинский ЦДОД Приказ 34-од от 25.05.2026 https://cdt-ns.uralschool.ru/?section_id=123</t>
  </si>
  <si>
    <t>№66.01.37.000.М.000614.04.26 от 20.04.2026</t>
  </si>
  <si>
    <t>Программа воспительной работы утверждена МАУДО ЦДТ пгт. Верхние Серги Приказ 6/1-од от 08.04.2026 https://cdt-vs.uralschool.ru/?section_id=209</t>
  </si>
  <si>
    <t xml:space="preserve">
Программа воспитатльной работы утверждена МБОУ ЦО "Наследие" Приказ № 40-од от 20.05.2026 https://akbash.uralschool.ru/?section_id=555</t>
  </si>
  <si>
    <t>Программа воспитатльной работы утверждена МБОУ ЦО "Наследие" Приказ № 40-од от 20.05.2026 https://akbash.uralschool.ru/?section_id=555</t>
  </si>
  <si>
    <t>Программа воспитания утверждена МАУДО Центр "Радуга" Приказ № 29-од от 02.04.2025 
Ссылка: https://clck.ru/3TsML7</t>
  </si>
  <si>
    <t>№66.01.37.000.М.001343.05.26 от 27.05.2026</t>
  </si>
  <si>
    <t>№66.01.37.000.М.001259.05.26 от 26.05.2026</t>
  </si>
  <si>
    <t>Отсутствует. Договор № ЛОК-13/2026 от 08.05.2026</t>
  </si>
  <si>
    <t>Отсутствует. Договор № ЛОК-16/2026 от 08.05.2026</t>
  </si>
  <si>
    <t xml:space="preserve">Отсутствует. Договор № ЛОК-18/2026 от 08.05.2026 </t>
  </si>
  <si>
    <t>Отсутствует. Договор № ЛОК-19/2026 от 08.05.2026</t>
  </si>
  <si>
    <t>Программа воспитания воспитания утверждена приказом директора МБОУ СОШ № 6
от 09.04.2026 № 85/1-д https://clck.ru/3TkidA</t>
  </si>
  <si>
    <t>08.06.2026-01.07.2026</t>
  </si>
  <si>
    <t>№66.01.37.000.М.001350.05.26 от 27.05.2026</t>
  </si>
  <si>
    <t xml:space="preserve">
https://vk.com/aktailager; 
https://домактаи.рф/    (в стадии заполнения)</t>
  </si>
  <si>
    <t>Майкова Полина Евгеньевна</t>
  </si>
  <si>
    <t>http://etavtomatika.ru</t>
  </si>
  <si>
    <t>Л041-01021-66/00631004 от 08.12.2022</t>
  </si>
  <si>
    <t>Л035-01277-66/00195048 от 06.12.2016</t>
  </si>
  <si>
    <t>01.07.2026-21.07.2026, 23.07.2026-12.08.2026</t>
  </si>
  <si>
    <t>08.06.2026-07.07.2026</t>
  </si>
  <si>
    <t>13.07.2026-10.08.2026</t>
  </si>
  <si>
    <t>08.06.2026-07.07.2026, 13.07.2026-10.08.2026</t>
  </si>
  <si>
    <t>№66.СО.01.000.М.000020.05.26 от 27.05.2026</t>
  </si>
  <si>
    <t>№66.СО.01.000.М.000018.05.26 от 27.05.2026</t>
  </si>
  <si>
    <t>№66.СО.01.000.М.000021.05.26 от 27.05.2026</t>
  </si>
  <si>
    <t>Программа утверждена МАОУ СОШ № 19 Приказ от 27.04.2026 № 158/од
https://maou19mgo.ucoz.ru/lager/programma_vospitatelnoj_raboty_ldp.pdf</t>
  </si>
  <si>
    <t>Программа утверждена МАОУ Школа-сад № 42 Приказ от 28.04.2026 № 130/од
https://gpdou42.tvoysadik.ru/upload/tsgpdou42_new/files/6d/9b/6d9bf7cad9eca2345696a82c7a4a30b4.pdf</t>
  </si>
  <si>
    <t>№66.01.37.000.М.001212.05.26 от 22.05.2026</t>
  </si>
  <si>
    <t>Программа воспитания утверждена БМАУ «ДЗОЛ «Зарница» Приказ №17/ВР от 10.04.2026
Ссылка на программу:https://zarnica.pro/content/uploads/files/documents/программы/programma-vospitatelnoj-rabotyi-2026-bmau-dzol-zarnicza-podpisana.pdf</t>
  </si>
  <si>
    <t>Программа воспитания утверждена БМАОУ СОШ№1 Приказ №69 от 24.04.2026
Ссылка на программу: https://1ber.uralschool.ru/?section_id=85</t>
  </si>
  <si>
    <t>Программа воспитания утверждена БМА ОУ лицей №3 «Альянс» Приказ № 47 от 05.05.2026
Ссылка на программу:https://licej3.ru/ob-organizaczii-otdyha-detej-i-ih-ozdorovleniya/</t>
  </si>
  <si>
    <t>Программа воспитания утверждена БМА ОУ «Гимназия №5» Приказ №124-о от 30.04.2026
Ссылка на программу: https://www.gym-5.ru/images/pdf/локалка/лагерь%20программа%202026.pdf</t>
  </si>
  <si>
    <t>Программа воспитания утверждена БМАОУ «Лицей №7» Приказ №64 от 03.04.2026
Ссылка на программу: http://7лицей.рф/?section_id=42</t>
  </si>
  <si>
    <t>Программа воспитания утверждена БМАОУ СОШ №8 Приказ №30 от 09.04.2026
Ссылка на программу: https://8ber.uralschool.ru/?section_id=263</t>
  </si>
  <si>
    <t>Программа воспитания утверждена БМА ОУ СОШ №9 Приказ №200 от 19.05.2026
Ссылка на программу:https://dnevnik-ural.ru/partition/93258/</t>
  </si>
  <si>
    <t>Программа воспитания утверждена БМАОУ СОШ №10 Приказ №58 от 18.04.2026
Ссылка на программу: https://10ber.uralschool.ru/site/pub?id=2121</t>
  </si>
  <si>
    <t>Программа воспитания утверждена БМАОУ СОШ №11 Приказ №48-од от 21.04.2026
Ссылка на программу: https://11ber.uralschool.ru/upload/sc11ber_new/files/07/2a/072add6085a0d70aafa386562224604b.pdf</t>
  </si>
  <si>
    <t>Программа воспитания утверждена БМАОУ СОШ №21Приказ №39от 06.05.2026
Ссылка на программу:https://21ber.uralschool.ru/upload/sc21ber_new/files/29/48/2948228586b314744e8bcac92f144ec3.pdf</t>
  </si>
  <si>
    <t>Программа воспитания утверждена БМАОУ СОШ №23 Приказ №124 от 17.04.2026
Ссылка на программу:https://23ber.uralschool.ru/upload/sc23ber_new/files/2f/2f/2f2f929da0d4f199f798d32216ffc662.pdf</t>
  </si>
  <si>
    <t>Программа воспитания утверждена БМАОУ СОШ №29 Приказ №65-1 от 29.04.2026 
Ссылка на программу:https://29school.com/upload/scbgo_ou29_new/files/9b/79/9b79e042fc7c318052023fb12023a5e5.pdf</t>
  </si>
  <si>
    <t>Программа воспитания утверждена БМА ОУ ООШ №30 Приказ №44 от 08.05.2026
Ссылка на программу:https://30ber.uralschool.ru/upload/sc30ber_new/files/2e/c9/2ec93af2a3223ab3bad8b3cf15e674e8.pdf</t>
  </si>
  <si>
    <t>Программа воспитания утверждена БМАОУ СОШ №32 Приказ от 18.04.2026
Ссылка на программу:https://32ber.uralschool.ru/upload/sc32ber_new/files/2b/b1/2bb1d6312b52b40dc95b04ff09e39cc2.pdf</t>
  </si>
  <si>
    <t>Программа воспитания утверждена БМАОУ СОШ №33 приказ №277-ОД от 20.05.2026
Ссылка на программу:https://goldschool33.uralschool.ru/upload/scgoldschool33_new/files/d1/ca/d1caad65784c5a60dd822f5744e3d946.pdf</t>
  </si>
  <si>
    <t>Программа воспитания утверждена БМАОУ СОШ №45 Приказ № 54 от 30.03.2026
Ссылка на программу: https://bgo-ou45.uralschool.ru/?section_id=135</t>
  </si>
  <si>
    <t>Программа воспитания утверждена БМАОУ СОШ №55 Приказ №235 от 20.05.2026
Ссылка на программу:https://ber-ou55.uralschool.ru/upload/scber_ou55_new/files/01/fa/01fa72494c60e3c57f6df13aa5e72622.pdf</t>
  </si>
  <si>
    <t>Программа воспитания утверждена МАУДО «Спортивная школа «Олимп» приказ №31 от 30.03.2026
Ссылка на программу:https://berezovskiy-sport.ru/wp-content/uploads/2026/05/ilovepdf_merged-811.pdf</t>
  </si>
  <si>
    <t>Программа воспитания утверждена БМАУ СОК «Лидер» Приказ №49 от 18.03.2026
Ссылка на программу: https://soklider.ru/partition/142108/</t>
  </si>
  <si>
    <t>Программа воспитания утверждена БМАУ «ЦРС» Приказ №54/ОД от 16.04.2026
Ссылка на программу:https://sportbgo.ru/partition/142192/#megamenu</t>
  </si>
  <si>
    <t>Программа воспитания утверждена БМБУ ДО «ДШИ№1» Приказ от 22.04.2026
Ссылка на программу:https://berezovsk1.ekb.muzkult.ru/camp</t>
  </si>
  <si>
    <t>Программа воспитания утверждена БМБУК «Радуга -Центр» Приказ №66-о от 06.05.2026
Ссылка на программу: https://радугацентр.рф/upload/iblock/ccb/31ld4ggspliwzpmu1dyxac84nkrn88ta.pdf</t>
  </si>
  <si>
    <t>Программа воспитания утверждена БМА УДО ЦДТ Приказ № 83 от 08.05.2026
Ссылка на программу: https://dodber.uralschool.ru/?section_id=177</t>
  </si>
  <si>
    <t>№66.01.37.000.М.001091.05.26 от 18.05.2026</t>
  </si>
  <si>
    <t>№66.01.37.000.М.000934.05.26 от 12.05.2026</t>
  </si>
  <si>
    <r>
      <t xml:space="preserve">Муниципальное бюджетное общеобразовательное учреждение средняя общеобразовательная школа № 10, 
 </t>
    </r>
    <r>
      <rPr>
        <b/>
        <sz val="9"/>
        <color theme="1"/>
        <rFont val="Times New Roman"/>
        <family val="1"/>
        <charset val="204"/>
      </rPr>
      <t>МБОУ СОШ № 10</t>
    </r>
  </si>
  <si>
    <t>№66.01.37.000.М.001081.05.26 от 18.05.2026</t>
  </si>
  <si>
    <t>№66.01.37.000.М.000499.04.26 от 07.04.2026</t>
  </si>
  <si>
    <t>№66.01.37.000.М.001120.05.26 от 20.05.2026</t>
  </si>
  <si>
    <t>№66.01.37.000.М.001159.05.26 от 21.05.2026</t>
  </si>
  <si>
    <t>№66.01.37.000.М.001306.05.26 от 26.05.2026</t>
  </si>
  <si>
    <t>№66.01.37.000.М.001365.05.26 от 26.05.2026</t>
  </si>
  <si>
    <t>№66.01.37.000.М.001256.05.26 от 26.05.2026</t>
  </si>
  <si>
    <t>№66.01.37.000.М.001344.05.26 от 27.05.2026</t>
  </si>
  <si>
    <t>№66.01.37.000.М.000858.05.26 от 06.05.2026</t>
  </si>
  <si>
    <t>№66.01.37.000.М.001035.05.26 от 15.05.2026</t>
  </si>
  <si>
    <t>№66.01.37.000.М.001331.05.26 от 26.05.2026</t>
  </si>
  <si>
    <t>№66.01.37.000.М.009421.12.25 от 23.12.2025</t>
  </si>
  <si>
    <t>№66.01.37.000.М.000933.05.26 от 12.05.2026</t>
  </si>
  <si>
    <t>№66.01.37.000.М.001040.05.26 от 15.05.2026</t>
  </si>
  <si>
    <t>№66.01.37.000.М.000843.05.26 от 06.05.2026</t>
  </si>
  <si>
    <t>№66.01.37.000.М.001134.05.26 от 21.05.2026</t>
  </si>
  <si>
    <t>№66.01.37.000.М.001118.05.26 от 20.05.2026</t>
  </si>
  <si>
    <t>№66.01.37.000.М.001179.05.26 от 21.05.2026</t>
  </si>
  <si>
    <t>№66.01.37.000.М.001224.05.26 от 22.05.2026</t>
  </si>
  <si>
    <t>04.06.2026-24.06.2026</t>
  </si>
  <si>
    <t>8-18 лет</t>
  </si>
  <si>
    <t>Кузнецова Ксения Владимировна</t>
  </si>
  <si>
    <t>6611003687</t>
  </si>
  <si>
    <t>https://irbitgc.ru/</t>
  </si>
  <si>
    <t xml:space="preserve">01.07.2026-21.07.2026, 22.07.2026-11.08.2026 </t>
  </si>
  <si>
    <t>11-17 лет</t>
  </si>
  <si>
    <t>№ Л035-01277-66/00193636 от 02.04.2020 (бессрочно)</t>
  </si>
  <si>
    <r>
      <t xml:space="preserve">Объект доступен для детей с ОВЗ и детей-инвалидов.  
</t>
    </r>
    <r>
      <rPr>
        <b/>
        <sz val="9"/>
        <color theme="1"/>
        <rFont val="Times New Roman"/>
        <family val="1"/>
        <charset val="204"/>
      </rPr>
      <t>Паспорт доступности от 25.07.2022</t>
    </r>
  </si>
  <si>
    <t>№66.01.37.000.М.001094.05.26 от 18.05.2026</t>
  </si>
  <si>
    <t>29.06.2026-15.07.2026, 20.07.2026-05.08.2026</t>
  </si>
  <si>
    <t>Программа воспитательной работы: https://disk.yandex.ru/d/Y1POO2gSHmv7SQ
Календарный план: https://drive.google.com/file/d/1W2rnroiEZBwDE_fWbLvpcctjXYThCN2B/view</t>
  </si>
  <si>
    <t>Объект доступен для детей с ОВЗ и детей-инвалидов.</t>
  </si>
  <si>
    <t>№66.91.04.000.М.000024.05.26 от 13.05.2026</t>
  </si>
  <si>
    <t>№66.91.04.000.М.000032.05.26 от 25.05.2026</t>
  </si>
  <si>
    <t>№66.91.04.000.М.000028.05.26 от 25.05.2026</t>
  </si>
  <si>
    <t>№66.91.04.000.М.000031.05.26 от 25.05.2026</t>
  </si>
  <si>
    <t>№66.91.04.000.М.000029.05.26 от 25.05.2026</t>
  </si>
  <si>
    <t xml:space="preserve">Программа воспитания утверждена МБОУ "СОШ №1". Приказ № 94-Д от 19.03.2026. 
https://clck.ru/3Sq3ea 
Программа воспитательной работы утверждена МБОУ "СОШ № 1". Приказ № 154-Д от 24.04.2026 года
https://clck.ru/3TqNNn 
Заключение экспертизы № 55-1 от 15.05.2026
https://clck.ru/3TqNRJ </t>
  </si>
  <si>
    <t xml:space="preserve">Программа воспитания утверждена МАОУ "СОШ №3". Приказ № 92-Д от 23.03.2026
https://clck.ru/3Spu7R 
Программа воспитательной работы утверждена МАОУ "СОШ № 3". Приказ № 88 от 22.03.2026.
https://clck.ru/3TqMPt 
Заключение экспертизы № 55-2 от 15.05.2026 года
https://clck.ru/3TqKos </t>
  </si>
  <si>
    <t xml:space="preserve">Программа воспитания утверждена МБОУ "СОШ №7". Приказ № 23-д от 24.02.2025. 
https://clck.ru/3SnEPh 
Программа воспитательной работы утверждена МБОУ "СОШ № 7". Приказ № 23-Д от 24.02.2026 года.
https://clck.ru/3TqP2n 
Заключение экспертизы № 55-3 от 15.05.2026
https://clck.ru/3TqP8k </t>
  </si>
  <si>
    <t xml:space="preserve">Программа воспитания утверждена МАОУ "СОШ №9". Приказ № 43-Д от 02.02.2026. 
https://clck.ru/3Sq2yh 
Программа воспитательной работы утверждена МАОУ "СОШ № 9". Приказ № 43-Д от 02.02.2026 года.
https://clck.ru/3TqNic 
Заключение экспертизы № 55-4 от 15.05.2026
https://clck.ru/3TqNko </t>
  </si>
  <si>
    <t xml:space="preserve">Программа воспитания утверждена МАОУ "СОШ №10". Приказ № 20/2-д от 06.03.2026 
https://clck.ru/3SnE5T
Программа воспитательной работы утверждена МАОУ "СОШ № 10". Приказ № 32-д от 20.03.2026 года.
https://clck.ru/3TqLPT 
Заключение экспертизы № 55-5 от 15.05.2026
https://clck.ru/3TqLnm </t>
  </si>
  <si>
    <t xml:space="preserve">Программа воспитания утверждена МБОУ "СОШ №13. Приказ N 34-Д от 17.03.2026 года.
https://clck.ru/3Spzig 
Программа воспитательной работы утверждена МБОУ "СОШ № 13". Приказ № 34Д от 30.03.2026 года.
https://clck.ru/3TqMip 
Заключение экспертизы № 55-6 от 15.05.2026
https://clck.ru/3TqMvi </t>
  </si>
  <si>
    <t xml:space="preserve">Программа воспитания утверждена МБОУ "СОШ №22". Приказ № 38-ОД от 12.03.2026
https://clck.ru/3Spu54
Программа воспитательной работы утверждена МБОУ "СОШ № 22". Приказ № 38-ОД от 12.03.2026.
https://clck.ru/3TqN9A 
Заключение экспертизы № 55-7 от 15.05.2026
https://clck.ru/3TqNCE </t>
  </si>
  <si>
    <t xml:space="preserve">Программа воспитания утверждена МАОУ "СОШ №29".
https://clck.ru/3Sq2a4 
Программа воспитательной работы утверждена МАОУ "СОШ № 29". Приказ от 30.04.2026 года.
https://clck.ru/3TqNYf 
Заключение экспертизы № 55-8 от 15.05.2026
https://clck.ru/3TqNbD </t>
  </si>
  <si>
    <t xml:space="preserve">Программа воспитания утверждена МАОУ "Еврогимназия". Приказ № 21-д от 25.03.2026
https://clck.ru/3SnCUn 
Программа воспитательной работы утверждена МАОУ "Еврогимназия". Приказ № 37-д от 09.04.2026 года.
https://clck.ru/3TrLMN 
Заключение экспертизы № 55-9 от 15.05.2026
https://clck.ru/3TrJUd </t>
  </si>
  <si>
    <t>№66.01.37.000.М.00303.05.26 
от 26.05.2026</t>
  </si>
  <si>
    <t>№66.01.37.000.М.001264.05.26 
от 26.05.2026</t>
  </si>
  <si>
    <t>Кардашина Татьяна Олеговна</t>
  </si>
  <si>
    <t xml:space="preserve">https://pmk-online.ru
</t>
  </si>
  <si>
    <t>20.07.2026-31.07.2026, 03.08.2026-14.08.2026</t>
  </si>
  <si>
    <t>11-16 лет</t>
  </si>
  <si>
    <t>Отсутствует. Соглашение о взаимодействии при организации медицинской помощи детям  в ГАПОУ СО «ПМК» от 09.01.2024 г.</t>
  </si>
  <si>
    <t>№ А007-01277-66/01148816 от  30.05.2019 г. Бессрочно</t>
  </si>
  <si>
    <t>Программа воспитательной работы в лагере дневного пребывания детей регионального профориентационного проекта «Лето в Профтехе» на базе государственного автономного профессионального 
образовательного учреждения Свердловской области 
«Первоуральский металлургический колледж» от 18.05.2026 г.</t>
  </si>
  <si>
    <t>Косотурова Екатерина Александровна, Мазанова Анна Сергеевна</t>
  </si>
  <si>
    <t>Дмитриева Анастасия Борисовна, Рякина Юлия Алексеевна</t>
  </si>
  <si>
    <t>Никулина Наталья Николаевна, Пожидаева Злата Денисовна</t>
  </si>
  <si>
    <t>Аржанникова Таисья Сергеевна</t>
  </si>
  <si>
    <t>Котельникова Алена Васильевна, Нохрина Анастасия Евгеньевна</t>
  </si>
  <si>
    <t>Савина Вероника Александровна, Унесихина Юлия Геннадьевна, Клочихина Татьяна Сергеевна</t>
  </si>
  <si>
    <t>Бредихина Марина Борисовна, Букина Полина Анатольевна</t>
  </si>
  <si>
    <t>Новоселова Евгения Сергеевна, Лысякова Наталья Ивановна</t>
  </si>
  <si>
    <t>Серкова Алена Николаевна, Седова Екатерина Сергеевна</t>
  </si>
  <si>
    <t>Неустроева Любовь Николаевна, Кузнецова Наталья Сергеевна</t>
  </si>
  <si>
    <t>Корчинская Дарья Викторовна, Кабанова Ксения Викторовна</t>
  </si>
  <si>
    <t>№66.01.37.000.М.001330.05.26 от 26.05.2026</t>
  </si>
  <si>
    <t>№66.01.37.000.М.001324.05.26 от 26.05.2026</t>
  </si>
  <si>
    <t>№66.01.37.000.М.001322.05.26 от 26.05.2026</t>
  </si>
  <si>
    <t>№66.01.37.000.М.001314.05.26 от 26.05.2026</t>
  </si>
  <si>
    <t>№	66.01.37.000.М.001276.05.26 от 26.05.2026</t>
  </si>
  <si>
    <t>№66.01.37.000.М.001302.05.26 от 26.05.2026</t>
  </si>
  <si>
    <t>№	66.01.37.000.М.001182.05.26 от 22.05.2026</t>
  </si>
  <si>
    <t>№66.01.37.000.М.001230.05.26 от 22.05.2026</t>
  </si>
  <si>
    <t>№66.01.37.000.М.001304.05.26 от 26.05.2026</t>
  </si>
  <si>
    <t>№66.01.37.000.М.001315.05.26 от 26.05.2026</t>
  </si>
  <si>
    <t>№66.ТС.14.000.М.000008.05.26 от 25.05.2026</t>
  </si>
  <si>
    <t>№66.01.37.000.М.001196.05.26 от 22.05.2026</t>
  </si>
  <si>
    <t>№66.01.37.000.М.000563.04.26 от 16.04.2026</t>
  </si>
  <si>
    <t>№66.01.37.000.М.001016.05.26 от 15.05.2026</t>
  </si>
  <si>
    <t>Программа летнего оздоровительного лагеря с дневным пребыванием детей при МАУ ДО «Спортивная школа» от 16.03.2026. Ссылка https://clck.ru/3Tq4ed</t>
  </si>
  <si>
    <t>№66.01.37.000.М.001183.05.26 от 22.05.2026</t>
  </si>
  <si>
    <t>Утверждена директором МАОУ гимназия № 174 имени Л.Я. Драпкина Ивлево И.В. https://xn--174-5cdozfc7ak5r.xn--80acgfbsl1azdqr.xn--p1ai/?section_id=510</t>
  </si>
  <si>
    <t>Утверждена директором МАОУ СОШ № 83 Мартыненко Л.И. приказом от 29.08.2025 № 410</t>
  </si>
  <si>
    <t>Приказ от 29.04.2026 
Ссылка: https://kolchedan-school.ekb.eduru.ru/media/2026/05/04/1107065921/Programma_OLsDPD_Kolchedanskaya_SOSh_podpis.pdf</t>
  </si>
  <si>
    <t>№66.01.37.000.М.001231.05.26  от 22.05.2026</t>
  </si>
  <si>
    <t>Программа утверждена приказом № 40 от 01.04.2026. Ссылка на программу: https://disk.yandex.ru/i/5-OADaJZJeqsjw</t>
  </si>
  <si>
    <t>№66.01.37.000.М.001360.05.25
от 27.05.2026</t>
  </si>
  <si>
    <t>№66.01.37.000.М.001361.05.25
от 27.05.2026</t>
  </si>
  <si>
    <t>Ссылка: https://kamensk-school.obrku.ru/letnyaya-ozdorovitelnaya-kompaniya</t>
  </si>
  <si>
    <t>https://t-62.uralschool.ru/</t>
  </si>
  <si>
    <t>№66.01.37.000.М.001530.05.25 от 28.05.2026</t>
  </si>
  <si>
    <t>Заключение № 6.75 о прохождении общественно-профессиональной экспертизы
Ссылка: http://etavtomatika.ru/?section_id=587</t>
  </si>
  <si>
    <r>
      <t xml:space="preserve">Государственное автономное профессиональное образовательное учреждение Свердловской области «Красноуфимский педагогический колледж», 
 </t>
    </r>
    <r>
      <rPr>
        <b/>
        <sz val="9"/>
        <color theme="1"/>
        <rFont val="Times New Roman"/>
        <family val="1"/>
        <charset val="204"/>
      </rPr>
      <t>ГАПОУ СО «Красноуфимский педагогический колледж»</t>
    </r>
  </si>
  <si>
    <r>
      <t xml:space="preserve">Государственное автономное профессиональное образовательное учреждение Свердловской области «Первоуральский металлургический колледж», 
ГАПОУ СО «Первоуральский металлургический колледж», 
 </t>
    </r>
    <r>
      <rPr>
        <b/>
        <sz val="9"/>
        <color theme="1"/>
        <rFont val="Times New Roman"/>
        <family val="1"/>
        <charset val="204"/>
      </rPr>
      <t xml:space="preserve"> ГАПОУ СО «ПМК»</t>
    </r>
  </si>
  <si>
    <t>Программа воспитательной работы и Календарный план воспитательной работы для лагеря с дневным пребыванием детей «ПрофЛига» ГАПОУ СО «Ирбитский гуманитарный колледж», утв.приказом от 01.04.2026 г. № 62-од  
Ссылка: https://irbitgc.ru/upload/files/Приложение%2010.Программа_ВР_ПрофЛига%281%29.pdf</t>
  </si>
  <si>
    <t>Ракитина Наталья Александровна</t>
  </si>
  <si>
    <t>https://vsamk.ru/about-kolledge/svedeniya-ob-organizacii-otdyha-detej-i-ih-ozdorovlenii/</t>
  </si>
  <si>
    <t xml:space="preserve">12-16 лет </t>
  </si>
  <si>
    <t>№ Л041-01021-66/00496333 от 15.06.2022</t>
  </si>
  <si>
    <t xml:space="preserve"> № ЛО35-01277-66/00193752 от 26.09.2019 </t>
  </si>
  <si>
    <t>06.07.2026-24.07.2026, 27.07.2026-14.08.2026</t>
  </si>
  <si>
    <r>
      <t xml:space="preserve">Государственное автономное профессиональное образовательное учреждение Свердловской области «Верхнесалдинский авиаметаллургический колледж имени А.А. Евстигнеева», 
</t>
    </r>
    <r>
      <rPr>
        <b/>
        <sz val="9"/>
        <color theme="1"/>
        <rFont val="Times New Roman"/>
        <family val="1"/>
        <charset val="204"/>
      </rPr>
      <t>ГАПОУ СО «ВСАМК им. А.А. Евстигнеева»</t>
    </r>
  </si>
  <si>
    <t>Кадочников Дмитрий Михайлович</t>
  </si>
  <si>
    <t>http://eetk.ru</t>
  </si>
  <si>
    <t>22.06.2026-03.07.2026, 06.07.2026-17.07.2026, 20.07.2026-31.07.2026</t>
  </si>
  <si>
    <t>13-17 лет</t>
  </si>
  <si>
    <t xml:space="preserve">№ 66.01.34.000.М.001007.07.14 от 11.07.2014 </t>
  </si>
  <si>
    <t>№ Л035-01277-66/00195791 от 14.03.2012</t>
  </si>
  <si>
    <t>http://eetk.ru/dokumenty-leto-v-proftehe/</t>
  </si>
  <si>
    <r>
      <t xml:space="preserve">Государственное автономное профессиональное образовательное учреждение Свердловской области «Екатеринбургский экономико-технологический колледж»,
ГАПОУ СО «Екатеринбургский экономико-технологический колледж», 
</t>
    </r>
    <r>
      <rPr>
        <b/>
        <sz val="9"/>
        <color theme="1"/>
        <rFont val="Times New Roman"/>
        <family val="1"/>
        <charset val="204"/>
      </rPr>
      <t>ГАПОУ СО «ЕЭТК»</t>
    </r>
  </si>
  <si>
    <t>https://.sch1-sloboda.uralschool.ru/</t>
  </si>
  <si>
    <t>01.06.2026-21.06.2026, 02.11.2026-08.11.2026</t>
  </si>
  <si>
    <t>Новоселова Юлия Васильевна</t>
  </si>
  <si>
    <t>https://nicinskschool.uralschool.ru/</t>
  </si>
  <si>
    <t>№Л035-01277-66/00194026 от 13.03.2018</t>
  </si>
  <si>
    <t>Ссылка: https://nicinskschool.uralschool.ru/?section_id=79</t>
  </si>
  <si>
    <t>https://kushva-ddt.profiedu.ru/</t>
  </si>
  <si>
    <t>№66.01.37.000.М.001416.05.2026 от 27.05.2026</t>
  </si>
  <si>
    <t>Ссылка: https://disk.yandex.ru/d/HNJ2-4mDQf6aDA</t>
  </si>
  <si>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задержкой психического развития, дети с соматическими нарушениями.</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</si>
  <si>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соматическими нарушениями, дети с задержкой психического развития.</t>
    </r>
  </si>
  <si>
    <t>№66.01.37 .000 М .001520.05.26 от 28.05.2026</t>
  </si>
  <si>
    <t>№66.01.37.000 М .001342.05.26 от 27.05.2026</t>
  </si>
  <si>
    <t>№66.01.37 .000 М .001153.05.26 от 21.05.2026</t>
  </si>
  <si>
    <t>№66.01.37.000.М.001075.05.26 от 18.05.2026</t>
  </si>
  <si>
    <t>№66.01.37.000.М.001236.05.26 от 22.05.2026</t>
  </si>
  <si>
    <t>№66.01.37.000.М.001534.05.26 от 28.05.2026</t>
  </si>
  <si>
    <t>№66.01.37.000.М.001127.05.26 от 20.05.2026</t>
  </si>
  <si>
    <t>№66.01.37.000.М.001126.05.26 от 20.05.2026</t>
  </si>
  <si>
    <t>№66.01.37.000.М.001125.05.26 от 20.05.2026</t>
  </si>
  <si>
    <t>№66.01.37.000.М.001347.05.26 от 27.05.2026</t>
  </si>
  <si>
    <t>№66.01.37.000.М.001207.05.26 от 22.05.2026</t>
  </si>
  <si>
    <t>Ссылка: https://kupc.ru/lager-proflandiya</t>
  </si>
  <si>
    <t>02.06.2026 - 25.06.2026, 25.08.2026 - 31.08.2026, 24.10.2026 - 31.10.2026</t>
  </si>
  <si>
    <t>Программа воспитания утверждена приказом директора МБОУ СОШ № 4 от 12.05.2026 № 76/4 https://clck.ru/3ToeFt</t>
  </si>
  <si>
    <t>Отсутствует. Договор № 7 от 01.01.2026</t>
  </si>
  <si>
    <t>Программа воспитания утверждена приказом директора МБОУ СОШ № 7
от 15.04.2026 № 65 https://clck.ru/3Tqy6v</t>
  </si>
  <si>
    <t>05.06.2026-30.06.2026, 24.10.2026-31.10.2026</t>
  </si>
  <si>
    <t>Отсутствует. Договор № ЛОК-17/2026 от 08.05.2026</t>
  </si>
  <si>
    <t>Программа воспитания утверждена приказом директора МАОУ СОШ № 10 от 04.05.2026 № 156/1
https://clck.ru/3TrHkV</t>
  </si>
  <si>
    <t>№66.01.37.000.М.001476.05.26 от 28.05.2026</t>
  </si>
  <si>
    <t>Программа воспитания утверждена приказом директора МБОУ СОШ № 14
от 20.04.2026 № 112-Д https://clck.ru/3TsxXV</t>
  </si>
  <si>
    <t>Программа воспитания утверждена приказом директора МБОУ СОШ № 19 от 04.04.2026 № 29/1 https://clck.ru/3Tsxbm</t>
  </si>
  <si>
    <t>№66.01.37.000.М.001295.05.26 от 26.05.2026</t>
  </si>
  <si>
    <t>Программа воспитания утверждена приказом директора МБОУ СОШ № 21
от 06.05.2026 № 38/3 https://clck.ru/3TsTdk</t>
  </si>
  <si>
    <t>Программа воспитания утверждена приказом директора МАОУ СОШ № 24
от 27.04.2026 № 68 https://clck.ru/3Tt4ob</t>
  </si>
  <si>
    <t>№66.01.37.000.М.001507.05.26 от 28.05.2026</t>
  </si>
  <si>
    <t>№66.01.37.000.М.001474.05.26 от 28.05.2026</t>
  </si>
  <si>
    <t>№66.01.37.000.М.001502.05.26 от 28.05.2026</t>
  </si>
  <si>
    <t>№66.01.37.000.М.001478.05.26 от 28.05.2026</t>
  </si>
  <si>
    <t>№66.01.37.000.М.001498.05.26 от 28.05.2026</t>
  </si>
  <si>
    <t>№66.01.37.000.М.001479.05.26 от 28.05.2026</t>
  </si>
  <si>
    <t>№66.01.37.000.М.001548.05.26 от 29.05.2026</t>
  </si>
  <si>
    <t>№66.01.37.000.М.001454.05.26 от 28.05.2026</t>
  </si>
  <si>
    <t>№66.01.37.000.М.001576.05.26 от 29.05.2026</t>
  </si>
  <si>
    <t>№66.01.37.000.М.001501.05.26 от 28.05.2026</t>
  </si>
  <si>
    <t>№66.01.37.000.М.001480.05.26 от 28.05.2026</t>
  </si>
  <si>
    <t>№66.01.37.000.М.001458.05.26 от 28.05.2026</t>
  </si>
  <si>
    <t>№66.01.37.000.М.001537.05.26 от 29.05.2026</t>
  </si>
  <si>
    <t>№66.01.37.000.М.001521.05.26 от 28.05.2026</t>
  </si>
  <si>
    <t>30.03.2026-03.04.2026, 29.06.2026-22.07.2026, 26.10.2026-30.10.2026</t>
  </si>
  <si>
    <t>№66.01.37.000.М.000423.03.26 от 26.03.2026</t>
  </si>
  <si>
    <r>
      <t xml:space="preserve">Муниципальное автономное общеобразовательное учреждение средняя общеобразовательная школа № 8, 
 </t>
    </r>
    <r>
      <rPr>
        <b/>
        <sz val="9"/>
        <color theme="1"/>
        <rFont val="Times New Roman"/>
        <family val="1"/>
        <charset val="204"/>
      </rPr>
      <t>МАОУ СОШ №8</t>
    </r>
  </si>
  <si>
    <r>
      <t xml:space="preserve">Муниципальное автономное общеобразовательное учреждение средняя общеобразовательная школа № 10 имени воина-интернационалиста Александра Харламова, 
 </t>
    </r>
    <r>
      <rPr>
        <b/>
        <sz val="9"/>
        <color theme="1"/>
        <rFont val="Times New Roman"/>
        <family val="1"/>
        <charset val="204"/>
      </rPr>
      <t>МАОУ СОШ №10</t>
    </r>
  </si>
  <si>
    <r>
      <t xml:space="preserve">Муниципальное автономное общеобразовательное учреждение средняя общеобразовательная школа № 136, 
 </t>
    </r>
    <r>
      <rPr>
        <b/>
        <sz val="9"/>
        <color theme="1"/>
        <rFont val="Times New Roman"/>
        <family val="1"/>
        <charset val="204"/>
      </rPr>
      <t>МАОУ СОШ №136</t>
    </r>
  </si>
  <si>
    <r>
      <t xml:space="preserve">Муниципальное автономное общеобразовательное учреждение средняя общеобразовательная школа № 167, 
 </t>
    </r>
    <r>
      <rPr>
        <b/>
        <sz val="9"/>
        <color theme="1"/>
        <rFont val="Times New Roman"/>
        <family val="1"/>
        <charset val="204"/>
      </rPr>
      <t>МАОУ СОШ № 167</t>
    </r>
  </si>
  <si>
    <r>
      <t xml:space="preserve">Муниципальное автономное общеобразовательное учреждение средняя общеобразовательная школа № 178 с углубленным изучением отдельных предметов, 
 </t>
    </r>
    <r>
      <rPr>
        <b/>
        <sz val="9"/>
        <color theme="1"/>
        <rFont val="Times New Roman"/>
        <family val="1"/>
        <charset val="204"/>
      </rPr>
      <t>МАОУ СОШ № 178 с УИОП</t>
    </r>
  </si>
  <si>
    <r>
      <t xml:space="preserve">Муниципальное автономное образовательное учреждение дополнительного образования городского округа «город Ирбит» Свердловской области «Ирбитская спортивная школа», 
 </t>
    </r>
    <r>
      <rPr>
        <b/>
        <sz val="9"/>
        <color theme="1"/>
        <rFont val="Times New Roman"/>
        <family val="1"/>
        <charset val="204"/>
      </rPr>
      <t>МАОУ ДО «Ирбитская спортивная школа»</t>
    </r>
  </si>
  <si>
    <r>
      <t xml:space="preserve">Муниципальное автономное общеобразовательное учреждение Зайковская средняя общеобразовательная школа № 2, 
 </t>
    </r>
    <r>
      <rPr>
        <b/>
        <sz val="9"/>
        <color theme="1"/>
        <rFont val="Times New Roman"/>
        <family val="1"/>
        <charset val="204"/>
      </rPr>
      <t>МАОУ Зайковская СОШ №2</t>
    </r>
  </si>
  <si>
    <r>
      <t xml:space="preserve">Муниципальное общеобразовательное учреждение Харловская средняя общеобразовательная школа, 
 </t>
    </r>
    <r>
      <rPr>
        <b/>
        <sz val="9"/>
        <color theme="1"/>
        <rFont val="Times New Roman"/>
        <family val="1"/>
        <charset val="204"/>
      </rPr>
      <t>МКОУ Харловская СОШ</t>
    </r>
  </si>
  <si>
    <r>
      <t xml:space="preserve">Муниципальное автономное общеобразовательное учреждение Черновская средняя общеобразовательная школа, 
 </t>
    </r>
    <r>
      <rPr>
        <b/>
        <sz val="9"/>
        <color theme="1"/>
        <rFont val="Times New Roman"/>
        <family val="1"/>
        <charset val="204"/>
      </rPr>
      <t>МАОУ Черновская СОШ</t>
    </r>
  </si>
  <si>
    <r>
      <t xml:space="preserve">Муниципальное автономное общеобразовательное учреждение «Средняя общеобразовательная школа № 25 с углубленным изучением отдельных предметов», 
 </t>
    </r>
    <r>
      <rPr>
        <b/>
        <sz val="9"/>
        <color theme="1"/>
        <rFont val="Times New Roman"/>
        <family val="1"/>
        <charset val="204"/>
      </rPr>
      <t>Средняя школа № 25</t>
    </r>
  </si>
  <si>
    <r>
      <t xml:space="preserve">Муниципальное казенное общеобразовательное учреждение Аксарихинская средняя общеобразовательная школа, 
 </t>
    </r>
    <r>
      <rPr>
        <b/>
        <sz val="9"/>
        <color theme="1"/>
        <rFont val="Times New Roman"/>
        <family val="1"/>
        <charset val="204"/>
      </rPr>
      <t>МКОУ Аксарихинская СОШ</t>
    </r>
  </si>
  <si>
    <r>
      <t xml:space="preserve">Муниципальное казенное общеобразовательное учреждение Галкинская средняя общеобразовательная школа, 
 </t>
    </r>
    <r>
      <rPr>
        <b/>
        <sz val="9"/>
        <color theme="1"/>
        <rFont val="Times New Roman"/>
        <family val="1"/>
        <charset val="204"/>
      </rPr>
      <t>МКОУ Галкинская СОШ</t>
    </r>
  </si>
  <si>
    <r>
      <t xml:space="preserve">Муниципальное казенное общеобразовательное учреждение 
Квашнинская средняя общеобразовательная школа, 
 </t>
    </r>
    <r>
      <rPr>
        <b/>
        <sz val="9"/>
        <color theme="1"/>
        <rFont val="Times New Roman"/>
        <family val="1"/>
        <charset val="204"/>
      </rPr>
      <t>МКОУ Квашнинская СОШ</t>
    </r>
  </si>
  <si>
    <r>
      <t xml:space="preserve">Муниципальное казенного общеобразовательного учреждение
Кочневская средняя общеобразовательная школа, 
 </t>
    </r>
    <r>
      <rPr>
        <b/>
        <sz val="9"/>
        <color theme="1"/>
        <rFont val="Times New Roman"/>
        <family val="1"/>
        <charset val="204"/>
      </rPr>
      <t>МКОУ Кочневская СОШ</t>
    </r>
  </si>
  <si>
    <r>
      <t xml:space="preserve">Муниципальное казенное общеобразовательное учреждение 
Куровская основная общеобразовательная школа , 
 </t>
    </r>
    <r>
      <rPr>
        <b/>
        <sz val="9"/>
        <color theme="1"/>
        <rFont val="Times New Roman"/>
        <family val="1"/>
        <charset val="204"/>
      </rPr>
      <t>МКОУ Куровская ООШ</t>
    </r>
  </si>
  <si>
    <r>
      <t xml:space="preserve">Муниципальное казенное общеобразовательное учреждение
 Никольская основная общеобразовательная школа, 
 </t>
    </r>
    <r>
      <rPr>
        <b/>
        <sz val="9"/>
        <color theme="1"/>
        <rFont val="Times New Roman"/>
        <family val="1"/>
        <charset val="204"/>
      </rPr>
      <t>МКОУ Никольская ООШ</t>
    </r>
  </si>
  <si>
    <r>
      <t xml:space="preserve">Муниципальное казенное общеобразовательное учреждение Обуховская средняя общеобразовательная школа, 
 </t>
    </r>
    <r>
      <rPr>
        <b/>
        <sz val="9"/>
        <color theme="1"/>
        <rFont val="Times New Roman"/>
        <family val="1"/>
        <charset val="204"/>
      </rPr>
      <t>МКОУ Обуховская СОШ</t>
    </r>
  </si>
  <si>
    <r>
      <t xml:space="preserve">Муниципальное казенное общеобразовательное учреждение Октябрьская средняя общеобразовательная школа, 
 </t>
    </r>
    <r>
      <rPr>
        <b/>
        <sz val="9"/>
        <color theme="1"/>
        <rFont val="Times New Roman"/>
        <family val="1"/>
        <charset val="204"/>
      </rPr>
      <t>МКОУ Октябрьская СОШ</t>
    </r>
  </si>
  <si>
    <r>
      <t xml:space="preserve">Муниципальное казенное общеобразовательное учреждение
Порошинская средняя общеобразовательная школа имени К.Н. Копцевой, 
 </t>
    </r>
    <r>
      <rPr>
        <b/>
        <sz val="9"/>
        <color theme="1"/>
        <rFont val="Times New Roman"/>
        <family val="1"/>
        <charset val="204"/>
      </rPr>
      <t>МКОУ Порошинская СОШ имени К.Н. Копцевой</t>
    </r>
  </si>
  <si>
    <r>
      <t xml:space="preserve">Муниципальное казенное общеобразовательное учреждение Скатинская средняя общеобразовательная школа, 
 </t>
    </r>
    <r>
      <rPr>
        <b/>
        <sz val="9"/>
        <color theme="1"/>
        <rFont val="Times New Roman"/>
        <family val="1"/>
        <charset val="204"/>
      </rPr>
      <t>МКОУ Скатинская СОШ</t>
    </r>
  </si>
  <si>
    <r>
      <t xml:space="preserve">Муниципальное казенное учреждение дополнительного образования
 спортивная школа Камышловского района, 
 </t>
    </r>
    <r>
      <rPr>
        <b/>
        <sz val="9"/>
        <color theme="1"/>
        <rFont val="Times New Roman"/>
        <family val="1"/>
        <charset val="204"/>
      </rPr>
      <t>МКУ ДО СШ Камышловского района</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</si>
  <si>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t>
    </r>
  </si>
  <si>
    <r>
      <t xml:space="preserve">Муниципальное автономное общеобразовательное учреждение средняя общеобразовательная школа № 5, 
 </t>
    </r>
    <r>
      <rPr>
        <b/>
        <sz val="9"/>
        <color theme="1"/>
        <rFont val="Times New Roman"/>
        <family val="1"/>
        <charset val="204"/>
      </rPr>
      <t>МАОУ СОШ № 5</t>
    </r>
  </si>
  <si>
    <r>
      <t xml:space="preserve">Муниципальное автономное общеобразовательное учреждение средняя общеобразовательная школа № 16, 
 </t>
    </r>
    <r>
      <rPr>
        <b/>
        <sz val="9"/>
        <color theme="1"/>
        <rFont val="Times New Roman"/>
        <family val="1"/>
        <charset val="204"/>
      </rPr>
      <t>МАОУ СОШ № 16</t>
    </r>
  </si>
  <si>
    <r>
      <t xml:space="preserve">Муниципальное автономное общеобразовательное учреждение средняя общеобразовательная школа № 24 п. Сосновка, 
 </t>
    </r>
    <r>
      <rPr>
        <b/>
        <sz val="9"/>
        <color theme="1"/>
        <rFont val="Times New Roman"/>
        <family val="1"/>
        <charset val="204"/>
      </rPr>
      <t>МАОУ СОШ № 24</t>
    </r>
  </si>
  <si>
    <r>
      <t xml:space="preserve">Муниципальное автономное общеобразовательное учреждение средняя общеобразовательная школа № 33 пос.Кытлым, 
 </t>
    </r>
    <r>
      <rPr>
        <b/>
        <sz val="9"/>
        <color theme="1"/>
        <rFont val="Times New Roman"/>
        <family val="1"/>
        <charset val="204"/>
      </rPr>
      <t>МАОУ СОШ № 33</t>
    </r>
  </si>
  <si>
    <r>
      <t xml:space="preserve">Муниципальное автономное учреждение дополнительного образования Центр детей и молодежи, 
 </t>
    </r>
    <r>
      <rPr>
        <b/>
        <sz val="9"/>
        <color theme="1"/>
        <rFont val="Times New Roman"/>
        <family val="1"/>
        <charset val="204"/>
      </rPr>
      <t>МАУДО ЦДМ</t>
    </r>
  </si>
  <si>
    <r>
      <t xml:space="preserve">Муниципальное автономное общеобразовательное учреждение
средняя общеобразовательная школа № 1, 
 </t>
    </r>
    <r>
      <rPr>
        <b/>
        <sz val="9"/>
        <color theme="1"/>
        <rFont val="Times New Roman"/>
        <family val="1"/>
        <charset val="204"/>
      </rPr>
      <t>МАОУ СОШ №1</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</si>
  <si>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</si>
  <si>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t>
    </r>
  </si>
  <si>
    <r>
      <t xml:space="preserve">Муниципальное автономное общеобразовательное учреждение средняя общеобразовательная школа № 15, 
 </t>
    </r>
    <r>
      <rPr>
        <b/>
        <sz val="9"/>
        <color theme="1"/>
        <rFont val="Times New Roman"/>
        <family val="1"/>
        <charset val="204"/>
      </rPr>
      <t>МАОУ СОШ №15</t>
    </r>
  </si>
  <si>
    <r>
      <t xml:space="preserve">Муниципальное автономное общеобразовательное учреждение
средняя общеобразовательная школа № 17, 
 </t>
    </r>
    <r>
      <rPr>
        <b/>
        <sz val="9"/>
        <color theme="1"/>
        <rFont val="Times New Roman"/>
        <family val="1"/>
        <charset val="204"/>
      </rPr>
      <t>МАОУ СОШ №17</t>
    </r>
  </si>
  <si>
    <r>
      <t xml:space="preserve">Муниципальное казенное общеобразовательное учреждение
основная общеобразовательная школа № 6 пгт. Дружинино, 
 </t>
    </r>
    <r>
      <rPr>
        <b/>
        <sz val="9"/>
        <color theme="1"/>
        <rFont val="Times New Roman"/>
        <family val="1"/>
        <charset val="204"/>
      </rPr>
      <t>МКОУ ООШ № 6 пгт. Дружинино</t>
    </r>
  </si>
  <si>
    <r>
      <t xml:space="preserve">Муниципальное казенное общеобразовательное учреждение
средняя общеобразовательная школа № 8 пгт. Атиг, 
 </t>
    </r>
    <r>
      <rPr>
        <b/>
        <sz val="9"/>
        <color theme="1"/>
        <rFont val="Times New Roman"/>
        <family val="1"/>
        <charset val="204"/>
      </rPr>
      <t>МКОУ СОШ № 8 пгт. Атиг</t>
    </r>
  </si>
  <si>
    <r>
      <t xml:space="preserve">Муниципальное казенное общеобразовательное учреждение
средняя общеобразовательная школа № 10 пгт.
Верхние Серги, 
 </t>
    </r>
    <r>
      <rPr>
        <b/>
        <sz val="9"/>
        <color theme="1"/>
        <rFont val="Times New Roman"/>
        <family val="1"/>
        <charset val="204"/>
      </rPr>
      <t>МКОУ СОШ № 10
пгт. Верхние Серги</t>
    </r>
  </si>
  <si>
    <r>
      <t xml:space="preserve">Муниципальное казенное общеобразовательное учреждение основная общеобразовательная школа № 11 пгт. Верхние Серги, 
 </t>
    </r>
    <r>
      <rPr>
        <b/>
        <sz val="9"/>
        <color theme="1"/>
        <rFont val="Times New Roman"/>
        <family val="1"/>
        <charset val="204"/>
      </rPr>
      <t>МКОУ ООШ № 11 пгт. Верхние Серги</t>
    </r>
  </si>
  <si>
    <r>
      <t xml:space="preserve">Муниципальное казенное общеобразовательное учреждение 
средняя общеобразовательная школа № 13 пгт. Дружинино, 
 </t>
    </r>
    <r>
      <rPr>
        <b/>
        <sz val="9"/>
        <color theme="1"/>
        <rFont val="Times New Roman"/>
        <family val="1"/>
        <charset val="204"/>
      </rPr>
      <t>МКОУ СОШ № 13
 пгт. Дружинино</t>
    </r>
  </si>
  <si>
    <r>
      <t xml:space="preserve">Муниципальное казенное общеобразовательное учреждение средняя общеобразовательная школа п. Ключевая, 
 </t>
    </r>
    <r>
      <rPr>
        <b/>
        <sz val="9"/>
        <color theme="1"/>
        <rFont val="Times New Roman"/>
        <family val="1"/>
        <charset val="204"/>
      </rPr>
      <t>МКОУ СОШ п. Ключевая</t>
    </r>
  </si>
  <si>
    <r>
      <t xml:space="preserve">Муниципальное казенное общеобразовательное учреждение
средняя общеобразовательная школа с. Кленовской, 
 </t>
    </r>
    <r>
      <rPr>
        <b/>
        <sz val="9"/>
        <color theme="1"/>
        <rFont val="Times New Roman"/>
        <family val="1"/>
        <charset val="204"/>
      </rPr>
      <t>МКОУ СОШ с. Кленовское</t>
    </r>
  </si>
  <si>
    <r>
      <t xml:space="preserve">Муниципальное казенное общеобразовательное учреждение основная общеобразовательная школа с. Старобухарово, 
 </t>
    </r>
    <r>
      <rPr>
        <b/>
        <sz val="9"/>
        <color theme="1"/>
        <rFont val="Times New Roman"/>
        <family val="1"/>
        <charset val="204"/>
      </rPr>
      <t>МКОУ ООШ с. Старобухарово</t>
    </r>
  </si>
  <si>
    <r>
      <t xml:space="preserve">Муниципальное казенное общеобразовательное учреждение средняя общеобразовательная школа с. Накоряково, 
 </t>
    </r>
    <r>
      <rPr>
        <b/>
        <sz val="9"/>
        <color theme="1"/>
        <rFont val="Times New Roman"/>
        <family val="1"/>
        <charset val="204"/>
      </rPr>
      <t>МКОУ СОШ с. Накоряково</t>
    </r>
  </si>
  <si>
    <r>
      <t xml:space="preserve">Муниципальное казенное общеобразовательное учреждение средняя общеобразовательная школа п. Красноармеец, 
 </t>
    </r>
    <r>
      <rPr>
        <b/>
        <sz val="9"/>
        <color theme="1"/>
        <rFont val="Times New Roman"/>
        <family val="1"/>
        <charset val="204"/>
      </rPr>
      <t>МКОУ СОШ п. Красноармеец</t>
    </r>
  </si>
  <si>
    <r>
      <t xml:space="preserve">Муниципальное казенное общеобразовательное учреждение средняя общеобразовательная школа с. Первомайское, 
 </t>
    </r>
    <r>
      <rPr>
        <b/>
        <sz val="9"/>
        <color theme="1"/>
        <rFont val="Times New Roman"/>
        <family val="1"/>
        <charset val="204"/>
      </rPr>
      <t>МКОУ СОШ с. Первомайское</t>
    </r>
  </si>
  <si>
    <r>
      <t xml:space="preserve">Муниципальное бюджетное общеобразовательное учреждение средняя общеобразовательная школа № 1 им. Н.К. Крупской, 
 </t>
    </r>
    <r>
      <rPr>
        <b/>
        <sz val="9"/>
        <color theme="1"/>
        <rFont val="Times New Roman"/>
        <family val="1"/>
        <charset val="204"/>
      </rPr>
      <t>МБОУ СОШ № 1 им. Н.К.Крупской</t>
    </r>
  </si>
  <si>
    <r>
      <t xml:space="preserve">Муниципальное бюджетное общеобразовательное учреждение средняя общеобразовательная школа № 3, 
 </t>
    </r>
    <r>
      <rPr>
        <b/>
        <sz val="9"/>
        <color theme="1"/>
        <rFont val="Times New Roman"/>
        <family val="1"/>
        <charset val="204"/>
      </rPr>
      <t>МБОУ СОШ №3</t>
    </r>
  </si>
  <si>
    <r>
      <t xml:space="preserve">Муниципальное бюджетное общеобразовательное учреждение средняя общеобразовательная школа № 4, 
 </t>
    </r>
    <r>
      <rPr>
        <b/>
        <sz val="9"/>
        <color theme="1"/>
        <rFont val="Times New Roman"/>
        <family val="1"/>
        <charset val="204"/>
      </rPr>
      <t>МБОУ СОШ №4</t>
    </r>
  </si>
  <si>
    <r>
      <t xml:space="preserve">Муниципальное автономное общеобразовательное учреждение средняя общеобразовательная школа № 5 с углубленным изучением отдельных предметов им. Г.Н. Зайцева, 
 </t>
    </r>
    <r>
      <rPr>
        <b/>
        <sz val="9"/>
        <color theme="1"/>
        <rFont val="Times New Roman"/>
        <family val="1"/>
        <charset val="204"/>
      </rPr>
      <t>МАОУ СОШ № 5 с углубленным изучением отдельных предметов им. Г.Н. Зайцева</t>
    </r>
  </si>
  <si>
    <r>
      <t xml:space="preserve">Муниципальное бюджетное общеобразовательное учреждение средняя общеобразовательная школа № 6 им. А.П. Бондина, 
 </t>
    </r>
    <r>
      <rPr>
        <b/>
        <sz val="9"/>
        <color theme="1"/>
        <rFont val="Times New Roman"/>
        <family val="1"/>
        <charset val="204"/>
      </rPr>
      <t>МБОУ СОШ № 6 им. А.П. Бондина</t>
    </r>
  </si>
  <si>
    <r>
      <t xml:space="preserve">Муниципальное бюджетное общеобразовательное учреждение средняя общеобразовательная школа № 7, 
 </t>
    </r>
    <r>
      <rPr>
        <b/>
        <sz val="9"/>
        <color theme="1"/>
        <rFont val="Times New Roman"/>
        <family val="1"/>
        <charset val="204"/>
      </rPr>
      <t>МБОУ СОШ № 7</t>
    </r>
  </si>
  <si>
    <r>
      <t xml:space="preserve">Муниципальное бюджетное общеобразовательное учреждение средняя общеобразовательная школа № 8, 
 </t>
    </r>
    <r>
      <rPr>
        <b/>
        <sz val="9"/>
        <color theme="1"/>
        <rFont val="Times New Roman"/>
        <family val="1"/>
        <charset val="204"/>
      </rPr>
      <t>МБОУ СОШ № 8</t>
    </r>
  </si>
  <si>
    <r>
      <t xml:space="preserve">Муниципальное автономное общеобразовательное учреждение средняя общеобразовательная школа № 8 п. Висимо-Уткинск, 
 </t>
    </r>
    <r>
      <rPr>
        <b/>
        <sz val="9"/>
        <color theme="1"/>
        <rFont val="Times New Roman"/>
        <family val="1"/>
        <charset val="204"/>
      </rPr>
      <t>МАОУ СОШ № 8 п. Висимо-Уткинск</t>
    </r>
  </si>
  <si>
    <r>
      <t xml:space="preserve">Муниципальное автономное общеобразовательное учреждение средняя общеобразовательная школа № 9, 
 </t>
    </r>
    <r>
      <rPr>
        <b/>
        <sz val="9"/>
        <color theme="1"/>
        <rFont val="Times New Roman"/>
        <family val="1"/>
        <charset val="204"/>
      </rPr>
      <t>МАОУ СОШ № 9</t>
    </r>
  </si>
  <si>
    <r>
      <t xml:space="preserve">Муниципальное автономное общеобразовательное учреждение средняя общеобразовательная школа № 9 поселка Уралец, 
 </t>
    </r>
    <r>
      <rPr>
        <b/>
        <sz val="9"/>
        <color theme="1"/>
        <rFont val="Times New Roman"/>
        <family val="1"/>
        <charset val="204"/>
      </rPr>
      <t>МАОУ СОШ №9 п.Уралец</t>
    </r>
  </si>
  <si>
    <r>
      <t xml:space="preserve">Муниципальное бюджетное общеобразовательное учреждение основная общеобразовательная школа № 12 д. Усть-Утка, 
 </t>
    </r>
    <r>
      <rPr>
        <b/>
        <sz val="9"/>
        <color theme="1"/>
        <rFont val="Times New Roman"/>
        <family val="1"/>
        <charset val="204"/>
      </rPr>
      <t>МБОУ ООШ №12 д.Усть-Утка</t>
    </r>
  </si>
  <si>
    <r>
      <t xml:space="preserve">Муниципальное бюджетное общеобразовательное учреждение средняя общеобразовательная школа № 13, 
 </t>
    </r>
    <r>
      <rPr>
        <b/>
        <sz val="9"/>
        <color theme="1"/>
        <rFont val="Times New Roman"/>
        <family val="1"/>
        <charset val="204"/>
      </rPr>
      <t>МБОУ СОШ № 13</t>
    </r>
  </si>
  <si>
    <r>
      <t xml:space="preserve">Муниципальное автономное общеобразовательное учреждение гимназия № 18, 
 </t>
    </r>
    <r>
      <rPr>
        <b/>
        <sz val="9"/>
        <color theme="1"/>
        <rFont val="Times New Roman"/>
        <family val="1"/>
        <charset val="204"/>
      </rPr>
      <t>МАОУ гимназия № 18</t>
    </r>
  </si>
  <si>
    <r>
      <t xml:space="preserve">Муниципальное автономное общеобразовательное учреждение средняя общеобразовательная школа № 20, 
 </t>
    </r>
    <r>
      <rPr>
        <b/>
        <sz val="9"/>
        <color theme="1"/>
        <rFont val="Times New Roman"/>
        <family val="1"/>
        <charset val="204"/>
      </rPr>
      <t>МАОУ СОШ № 20</t>
    </r>
  </si>
  <si>
    <r>
      <t xml:space="preserve">Муниципальное автономное учреждение средняя общеобразовательная школа № 23 имени Ю.И. Батухтина, 
 </t>
    </r>
    <r>
      <rPr>
        <b/>
        <sz val="9"/>
        <color theme="1"/>
        <rFont val="Times New Roman"/>
        <family val="1"/>
        <charset val="204"/>
      </rPr>
      <t>МАОУ СОШ №23 имени Ю.И. Батухтина</t>
    </r>
  </si>
  <si>
    <r>
      <t xml:space="preserve">Муниципальное автономное общеобразовательного учреждения средняя общеобразовательная школа № 24, 
 </t>
    </r>
    <r>
      <rPr>
        <b/>
        <sz val="9"/>
        <color theme="1"/>
        <rFont val="Times New Roman"/>
        <family val="1"/>
        <charset val="204"/>
      </rPr>
      <t>МАОУ СОШ № 24</t>
    </r>
  </si>
  <si>
    <r>
      <t xml:space="preserve">Муниципальное бюджетное общеобразовательное учреждение средняя общеобразовательная школа № 25, 
 </t>
    </r>
    <r>
      <rPr>
        <b/>
        <sz val="9"/>
        <color theme="1"/>
        <rFont val="Times New Roman"/>
        <family val="1"/>
        <charset val="204"/>
      </rPr>
      <t>МБОУ СОШ № 25</t>
    </r>
  </si>
  <si>
    <r>
      <t xml:space="preserve">Муниципальное автономное общеобразовательное учреждение средняя общеобразовательная школа № 30, 
 </t>
    </r>
    <r>
      <rPr>
        <b/>
        <sz val="9"/>
        <color theme="1"/>
        <rFont val="Times New Roman"/>
        <family val="1"/>
        <charset val="204"/>
      </rPr>
      <t>МАОУ СОШ № 30</t>
    </r>
  </si>
  <si>
    <r>
      <t xml:space="preserve">Муниципальное автономное общеобразовательное учреждение средняя общеобразовательная школа № 32 с углубленным изучением отдельных предметов, 
 </t>
    </r>
    <r>
      <rPr>
        <b/>
        <sz val="9"/>
        <color theme="1"/>
        <rFont val="Times New Roman"/>
        <family val="1"/>
        <charset val="204"/>
      </rPr>
      <t>МАОУ СОШ № 32</t>
    </r>
  </si>
  <si>
    <r>
      <t xml:space="preserve">Муниципальное автономное общеобразовательное учреждение средняя общеобразовательная школа № 33, 
 </t>
    </r>
    <r>
      <rPr>
        <b/>
        <sz val="9"/>
        <color theme="1"/>
        <rFont val="Times New Roman"/>
        <family val="1"/>
        <charset val="204"/>
      </rPr>
      <t>МАОУ СОШ № 33</t>
    </r>
  </si>
  <si>
    <r>
      <t xml:space="preserve">Муниципальное бюджетное общеобразовательное учреждение начальная общеобразовательная школа № 34 , 
 </t>
    </r>
    <r>
      <rPr>
        <b/>
        <sz val="9"/>
        <color theme="1"/>
        <rFont val="Times New Roman"/>
        <family val="1"/>
        <charset val="204"/>
      </rPr>
      <t>МБОУ НОШ № 34</t>
    </r>
  </si>
  <si>
    <r>
      <t xml:space="preserve">Муниципальное бюджетное общеобразовательное учреждение средняя общеобразовательная школа № 35 с углублённым изучением отдельных предметов, 
 </t>
    </r>
    <r>
      <rPr>
        <b/>
        <sz val="9"/>
        <color theme="1"/>
        <rFont val="Times New Roman"/>
        <family val="1"/>
        <charset val="204"/>
      </rPr>
      <t>МБОУ СОШ № 35</t>
    </r>
  </si>
  <si>
    <r>
      <t xml:space="preserve">Муниципальное бюджетное общеобразовательное учреждение средняя общеобразовательная школа № 36, 
 </t>
    </r>
    <r>
      <rPr>
        <b/>
        <sz val="9"/>
        <color theme="1"/>
        <rFont val="Times New Roman"/>
        <family val="1"/>
        <charset val="204"/>
      </rPr>
      <t>МБОУ СОШ № 36</t>
    </r>
  </si>
  <si>
    <r>
      <t xml:space="preserve">Муниципальное бюджетное общеобразовательное учреждение средняя общеобразовательная школа № 38, 
 </t>
    </r>
    <r>
      <rPr>
        <b/>
        <sz val="9"/>
        <color theme="1"/>
        <rFont val="Times New Roman"/>
        <family val="1"/>
        <charset val="204"/>
      </rPr>
      <t>МБОУ СОШ № 38</t>
    </r>
  </si>
  <si>
    <r>
      <t xml:space="preserve">Муниципальное автономное общеобразовательное учреждение лицей № 39 , 
 </t>
    </r>
    <r>
      <rPr>
        <b/>
        <sz val="9"/>
        <color theme="1"/>
        <rFont val="Times New Roman"/>
        <family val="1"/>
        <charset val="204"/>
      </rPr>
      <t>МАОУ лицей № 39</t>
    </r>
  </si>
  <si>
    <r>
      <t xml:space="preserve">Муниципальное автономное общеобразовательное учреждение средняя общеобразовательная школы № 40 , 
 </t>
    </r>
    <r>
      <rPr>
        <b/>
        <sz val="9"/>
        <color theme="1"/>
        <rFont val="Times New Roman"/>
        <family val="1"/>
        <charset val="204"/>
      </rPr>
      <t>МАОУ СОШ № 40</t>
    </r>
  </si>
  <si>
    <r>
      <t xml:space="preserve">Муниципальное автономное общеобразовательное учреждение средняя общеобразовательная школа № 41, 
 </t>
    </r>
    <r>
      <rPr>
        <b/>
        <sz val="9"/>
        <color theme="1"/>
        <rFont val="Times New Roman"/>
        <family val="1"/>
        <charset val="204"/>
      </rPr>
      <t>МАОУ СОШ № 41</t>
    </r>
  </si>
  <si>
    <r>
      <t xml:space="preserve">Муниципальное автономное общеобразовательное учреждение начальная общеобразовательная школа № 43, 
 </t>
    </r>
    <r>
      <rPr>
        <b/>
        <sz val="9"/>
        <color theme="1"/>
        <rFont val="Times New Roman"/>
        <family val="1"/>
        <charset val="204"/>
      </rPr>
      <t>МАОУ СОШ № 43</t>
    </r>
  </si>
  <si>
    <r>
      <t xml:space="preserve">Муниципальное бюджетное общеобразовательное учреждение средняя общеобразовательная школа № 44 им. народного учителя СССР Г.Д. Лавровой, 
 </t>
    </r>
    <r>
      <rPr>
        <b/>
        <sz val="9"/>
        <color theme="1"/>
        <rFont val="Times New Roman"/>
        <family val="1"/>
        <charset val="204"/>
      </rPr>
      <t>МБОУ СОШ № 44</t>
    </r>
  </si>
  <si>
    <r>
      <t xml:space="preserve">Муниципальное бюджетное общеобразовательное учреждение средняя общеобразовательная школа № 45, 
 </t>
    </r>
    <r>
      <rPr>
        <b/>
        <sz val="9"/>
        <color theme="1"/>
        <rFont val="Times New Roman"/>
        <family val="1"/>
        <charset val="204"/>
      </rPr>
      <t>МБОУ СОШ № 45</t>
    </r>
  </si>
  <si>
    <r>
      <t xml:space="preserve">Муниципальное автономное общеобразовательное учреждение средняя общеобразовательная школа № 48, 
 </t>
    </r>
    <r>
      <rPr>
        <b/>
        <sz val="9"/>
        <color theme="1"/>
        <rFont val="Times New Roman"/>
        <family val="1"/>
        <charset val="204"/>
      </rPr>
      <t>МАОУ СОШ № 48</t>
    </r>
  </si>
  <si>
    <r>
      <t xml:space="preserve">Муниципальное бюджетное общеобразовательное учреждение средняя общеобразовательная школа № 49, 
 </t>
    </r>
    <r>
      <rPr>
        <b/>
        <sz val="9"/>
        <color theme="1"/>
        <rFont val="Times New Roman"/>
        <family val="1"/>
        <charset val="204"/>
      </rPr>
      <t>МБОУ СОШ № 49</t>
    </r>
  </si>
  <si>
    <r>
      <t xml:space="preserve">Муниципальное бюджетное общеобразовательное учреждение средняя общеобразовательная школа № 50, 
 </t>
    </r>
    <r>
      <rPr>
        <b/>
        <sz val="9"/>
        <color theme="1"/>
        <rFont val="Times New Roman"/>
        <family val="1"/>
        <charset val="204"/>
      </rPr>
      <t>МБОУ СОШ № 50</t>
    </r>
  </si>
  <si>
    <r>
      <t xml:space="preserve">Муниципальное бюджетное общеобразовательное учреждение средняя общеобразовательная школа № 55 , 
 </t>
    </r>
    <r>
      <rPr>
        <b/>
        <sz val="9"/>
        <color theme="1"/>
        <rFont val="Times New Roman"/>
        <family val="1"/>
        <charset val="204"/>
      </rPr>
      <t>МБОУ СОШ № 55</t>
    </r>
  </si>
  <si>
    <r>
      <t xml:space="preserve">Муниципальное бюджетное общеобразовательное учреждение средняя общеобразовательная школа № 56 , 
 </t>
    </r>
    <r>
      <rPr>
        <b/>
        <sz val="9"/>
        <color theme="1"/>
        <rFont val="Times New Roman"/>
        <family val="1"/>
        <charset val="204"/>
      </rPr>
      <t>МБОУ СОШ№ 56</t>
    </r>
  </si>
  <si>
    <r>
      <t xml:space="preserve">Муниципальное бюджетное общеобразовательное учреждение средняя общеобразовательная школа № 58, 
 </t>
    </r>
    <r>
      <rPr>
        <b/>
        <sz val="9"/>
        <color theme="1"/>
        <rFont val="Times New Roman"/>
        <family val="1"/>
        <charset val="204"/>
      </rPr>
      <t>МБОУ СОШ № 58</t>
    </r>
  </si>
  <si>
    <r>
      <t xml:space="preserve">Муниципальное автономное общеобразовательное учреждение средняя общеобразовательная школа № 61 с углубленным изучением отдельных предметов, 
 </t>
    </r>
    <r>
      <rPr>
        <b/>
        <sz val="9"/>
        <color theme="1"/>
        <rFont val="Times New Roman"/>
        <family val="1"/>
        <charset val="204"/>
      </rPr>
      <t>МАОУ СОШ № 61</t>
    </r>
  </si>
  <si>
    <r>
      <t xml:space="preserve">Муниципальное бюджетное общеобразовательное учреждение средняя общеобразовательная школа № 64, 
 </t>
    </r>
    <r>
      <rPr>
        <b/>
        <sz val="9"/>
        <color theme="1"/>
        <rFont val="Times New Roman"/>
        <family val="1"/>
        <charset val="204"/>
      </rPr>
      <t>МБОУ СОШ № 64</t>
    </r>
  </si>
  <si>
    <r>
      <t xml:space="preserve">Муниципальное бюджетное общеобразовательное учреждение средняя общеобразовательная школа № 65, 
 </t>
    </r>
    <r>
      <rPr>
        <b/>
        <sz val="9"/>
        <color theme="1"/>
        <rFont val="Times New Roman"/>
        <family val="1"/>
        <charset val="204"/>
      </rPr>
      <t>МБОУ СОШ № 65</t>
    </r>
  </si>
  <si>
    <r>
      <t xml:space="preserve">Муниципальное автономное общеобразовательное учреждение средняя общеобразовательная школа № 69, 
 </t>
    </r>
    <r>
      <rPr>
        <b/>
        <sz val="9"/>
        <color theme="1"/>
        <rFont val="Times New Roman"/>
        <family val="1"/>
        <charset val="204"/>
      </rPr>
      <t>МАОУ СОШ № 69</t>
    </r>
  </si>
  <si>
    <r>
      <t xml:space="preserve">Муниципальное автономное общеобразовательное учреждение средняя общеобразовательная школа №70, 
 </t>
    </r>
    <r>
      <rPr>
        <b/>
        <sz val="9"/>
        <color theme="1"/>
        <rFont val="Times New Roman"/>
        <family val="1"/>
        <charset val="204"/>
      </rPr>
      <t>МАОУ СОШ № 70</t>
    </r>
  </si>
  <si>
    <r>
      <t xml:space="preserve">Муниципальное бюджетное общеобразовательное учреждение средняя общеобразовательная школа № 71, 
 </t>
    </r>
    <r>
      <rPr>
        <b/>
        <sz val="9"/>
        <color theme="1"/>
        <rFont val="Times New Roman"/>
        <family val="1"/>
        <charset val="204"/>
      </rPr>
      <t>МБОУ СОШ № 71</t>
    </r>
  </si>
  <si>
    <r>
      <t xml:space="preserve">Муниципальное бюджетное общеобразовательное учреждение средняя общеобразовательная школа № 75/42, 
 </t>
    </r>
    <r>
      <rPr>
        <b/>
        <sz val="9"/>
        <color theme="1"/>
        <rFont val="Times New Roman"/>
        <family val="1"/>
        <charset val="204"/>
      </rPr>
      <t>МБОУ СОШ № 75/42</t>
    </r>
  </si>
  <si>
    <r>
      <t xml:space="preserve">Муниципальное бюджетное общеобразовательное учреждение средняя общеобразовательная школа № 77, 
 </t>
    </r>
    <r>
      <rPr>
        <b/>
        <sz val="9"/>
        <color theme="1"/>
        <rFont val="Times New Roman"/>
        <family val="1"/>
        <charset val="204"/>
      </rPr>
      <t>МБОУ СОШ № 77</t>
    </r>
  </si>
  <si>
    <r>
      <t xml:space="preserve">Муниципальное бюджетное общеобразовательное учреждение средняя общеобразовательная школа № 80, 
 </t>
    </r>
    <r>
      <rPr>
        <b/>
        <sz val="9"/>
        <color theme="1"/>
        <rFont val="Times New Roman"/>
        <family val="1"/>
        <charset val="204"/>
      </rPr>
      <t>МБОУ СОШ № 80</t>
    </r>
  </si>
  <si>
    <r>
      <t xml:space="preserve">Муниципальное бюджетное общеобразовательное учреждение средняя общеобразовательная школа № 81, 
 </t>
    </r>
    <r>
      <rPr>
        <b/>
        <sz val="9"/>
        <color theme="1"/>
        <rFont val="Times New Roman"/>
        <family val="1"/>
        <charset val="204"/>
      </rPr>
      <t>МБОУ СОШ № 81</t>
    </r>
  </si>
  <si>
    <r>
      <t xml:space="preserve">Муниципальное автономное общеобразовательное учреждение средняя общеобразовательная школа № 85, 
 </t>
    </r>
    <r>
      <rPr>
        <b/>
        <sz val="9"/>
        <color theme="1"/>
        <rFont val="Times New Roman"/>
        <family val="1"/>
        <charset val="204"/>
      </rPr>
      <t>МАОУ СОШ № 85</t>
    </r>
  </si>
  <si>
    <r>
      <t xml:space="preserve">Муниципальное автономное общеобразовательное учреждение Гимназия № 86, 
 </t>
    </r>
    <r>
      <rPr>
        <b/>
        <sz val="9"/>
        <color theme="1"/>
        <rFont val="Times New Roman"/>
        <family val="1"/>
        <charset val="204"/>
      </rPr>
      <t>МАОУ Гимназия № 86</t>
    </r>
  </si>
  <si>
    <r>
      <t xml:space="preserve">Муниципальное автономное общеобразовательное учреждение средняя общеобразовательная школа № 87, 
 </t>
    </r>
    <r>
      <rPr>
        <b/>
        <sz val="9"/>
        <color theme="1"/>
        <rFont val="Times New Roman"/>
        <family val="1"/>
        <charset val="204"/>
      </rPr>
      <t>МАОУ СОШ № 87</t>
    </r>
  </si>
  <si>
    <r>
      <t xml:space="preserve">Муниципальное бюджетное общеобразовательное учреждение средняя общеобразовательная школа № 90, 
 </t>
    </r>
    <r>
      <rPr>
        <b/>
        <sz val="9"/>
        <color theme="1"/>
        <rFont val="Times New Roman"/>
        <family val="1"/>
        <charset val="204"/>
      </rPr>
      <t>МБОУ СОШ № 90</t>
    </r>
  </si>
  <si>
    <r>
      <t xml:space="preserve">Муниципальное бюджетное общеобразовательное учреждение средняя общеобразовательная школа № 95, 
 </t>
    </r>
    <r>
      <rPr>
        <b/>
        <sz val="9"/>
        <color theme="1"/>
        <rFont val="Times New Roman"/>
        <family val="1"/>
        <charset val="204"/>
      </rPr>
      <t>МБОУ СОШ № 95</t>
    </r>
  </si>
  <si>
    <r>
      <t xml:space="preserve">Муниципальное автономное общеобразовательное учреждение средняя общеобразовательная школа № 100, 
 </t>
    </r>
    <r>
      <rPr>
        <b/>
        <sz val="9"/>
        <color theme="1"/>
        <rFont val="Times New Roman"/>
        <family val="1"/>
        <charset val="204"/>
      </rPr>
      <t>МАОУ СОШ № 100</t>
    </r>
  </si>
  <si>
    <r>
      <t xml:space="preserve">Муниципальное бюджетное общеобразовательное учреждение средняя общеобразовательная школа № 144, 
 </t>
    </r>
    <r>
      <rPr>
        <b/>
        <sz val="9"/>
        <color theme="1"/>
        <rFont val="Times New Roman"/>
        <family val="1"/>
        <charset val="204"/>
      </rPr>
      <t>МБОУ СОШ № 144</t>
    </r>
  </si>
  <si>
    <r>
      <t xml:space="preserve">Муниципальное бюджетное общеобразовательное учреждение Горно-металлургическая средняя общеобразовательная школа, 
 </t>
    </r>
    <r>
      <rPr>
        <b/>
        <sz val="9"/>
        <color theme="1"/>
        <rFont val="Times New Roman"/>
        <family val="1"/>
        <charset val="204"/>
      </rPr>
      <t>МБОУ ГМ СОШ</t>
    </r>
  </si>
  <si>
    <r>
      <t xml:space="preserve">Муниципальное бюджетное общеобразовательное учреждение лицей, 
 </t>
    </r>
    <r>
      <rPr>
        <b/>
        <sz val="9"/>
        <color theme="1"/>
        <rFont val="Times New Roman"/>
        <family val="1"/>
        <charset val="204"/>
      </rPr>
      <t>МБОУ Лицей</t>
    </r>
  </si>
  <si>
    <r>
      <t xml:space="preserve">Муниципальное автономное общеобразовательное учреждение Политехническая гимназия, 
 </t>
    </r>
    <r>
      <rPr>
        <b/>
        <sz val="9"/>
        <color theme="1"/>
        <rFont val="Times New Roman"/>
        <family val="1"/>
        <charset val="204"/>
      </rPr>
      <t>МАОУ Политехническая гимназия</t>
    </r>
  </si>
  <si>
    <r>
      <t xml:space="preserve">Муниципальное бюджетное учреждение дополнительного образования Городская Станция юных техников, 
 </t>
    </r>
    <r>
      <rPr>
        <b/>
        <sz val="9"/>
        <color theme="1"/>
        <rFont val="Times New Roman"/>
        <family val="1"/>
        <charset val="204"/>
      </rPr>
      <t>МБУ ДО горСЮТ</t>
    </r>
  </si>
  <si>
    <r>
      <t xml:space="preserve">Муниципальное автономное учреждение дополнительного образования городской
Дворец детского и юношеского творчества, 
 </t>
    </r>
    <r>
      <rPr>
        <b/>
        <sz val="9"/>
        <color theme="1"/>
        <rFont val="Times New Roman"/>
        <family val="1"/>
        <charset val="204"/>
      </rPr>
      <t>МАУ ДО ГДДЮТ</t>
    </r>
  </si>
  <si>
    <r>
      <t xml:space="preserve">Муниципальное бюджетное учреждение дополнительного образования Дом детского творчества Тагилстроевского района, 
 </t>
    </r>
    <r>
      <rPr>
        <b/>
        <sz val="9"/>
        <color theme="1"/>
        <rFont val="Times New Roman"/>
        <family val="1"/>
        <charset val="204"/>
      </rPr>
      <t>МБУ ДО ТДДТ</t>
    </r>
  </si>
  <si>
    <r>
      <t xml:space="preserve">Муниципальное казенное общеобразовательное учреждение-основная общеобразовательная школа № 8, 
 </t>
    </r>
    <r>
      <rPr>
        <b/>
        <sz val="9"/>
        <color theme="1"/>
        <rFont val="Times New Roman"/>
        <family val="1"/>
        <charset val="204"/>
      </rPr>
      <t>МКОУ-ООШ № 8</t>
    </r>
  </si>
  <si>
    <r>
      <t xml:space="preserve">Муниципальное казенное общеобразовательное учреждение средняя общеобразовательная школа № 9, 
 </t>
    </r>
    <r>
      <rPr>
        <b/>
        <sz val="9"/>
        <color theme="1"/>
        <rFont val="Times New Roman"/>
        <family val="1"/>
        <charset val="204"/>
      </rPr>
      <t>МКОУ СОШ № 9</t>
    </r>
  </si>
  <si>
    <r>
      <t xml:space="preserve">Муниципальное казенное общеобразовательное учреждение основная общеобразовательная школа № 14, 
</t>
    </r>
    <r>
      <rPr>
        <b/>
        <sz val="9"/>
        <color theme="1"/>
        <rFont val="Times New Roman"/>
        <family val="1"/>
        <charset val="204"/>
      </rPr>
      <t>МКОУ ООШ № 14</t>
    </r>
  </si>
  <si>
    <r>
      <t xml:space="preserve">Муниципальное казенное общеобразовательное учреждение Смолинская средняя общеобразовательная школа, 
 </t>
    </r>
    <r>
      <rPr>
        <b/>
        <sz val="9"/>
        <color theme="1"/>
        <rFont val="Times New Roman"/>
        <family val="1"/>
        <charset val="204"/>
      </rPr>
      <t>МКОУ «Смолинская СОШ» 
(Оздоровительный лагерь с дневным пребыванием)</t>
    </r>
  </si>
  <si>
    <r>
      <t xml:space="preserve">Муниципальное автономное общеобразовательное учреждение средняя общеобразовательная школа № 2 имени Ж.И.Алфёрова, 
 </t>
    </r>
    <r>
      <rPr>
        <b/>
        <sz val="9"/>
        <color theme="1"/>
        <rFont val="Times New Roman"/>
        <family val="1"/>
        <charset val="204"/>
      </rPr>
      <t>МАОУ СОШ №2</t>
    </r>
  </si>
  <si>
    <r>
      <t xml:space="preserve">Муниципальное автономное общеобразовательное учреждение Городищенская средняя общеобразовательная школа, 
 </t>
    </r>
    <r>
      <rPr>
        <b/>
        <sz val="9"/>
        <color theme="1"/>
        <rFont val="Times New Roman"/>
        <family val="1"/>
        <charset val="204"/>
      </rPr>
      <t>МАОУ Городищенская СОШ</t>
    </r>
  </si>
  <si>
    <t>№66.01.37.000.М.001430.05.26 от 27.05.2026</t>
  </si>
  <si>
    <t>https://высокогорец.тагилспорт.рф/</t>
  </si>
  <si>
    <t>www.дюсш2.рф</t>
  </si>
  <si>
    <t>№66.ФУ.02.000.М.000010.05.26 от 13.05.2026</t>
  </si>
  <si>
    <t>Л035-01277-66/00276137</t>
  </si>
  <si>
    <t>№Л035-01277-66/00194028</t>
  </si>
  <si>
    <t>Отсутствует. Договор ГАУЗ СО ДГБ № 15 от 06.08.2025 г</t>
  </si>
  <si>
    <t>Зяблицев Александр Борисович, Давыдова Валерия Александровна</t>
  </si>
  <si>
    <t>Емельянова Оксана Николаевна</t>
  </si>
  <si>
    <t xml:space="preserve">https://rgpk-revda.profiedu.ru/?section_id=5 </t>
  </si>
  <si>
    <t>22.06.2026-10.07.2026, 13.07.2026-31.07.2026</t>
  </si>
  <si>
    <t>№66.01.37.000.М.001209.05.26 от 22.05.2026 г.</t>
  </si>
  <si>
    <t xml:space="preserve">Л035-01277-66/00193597 от 11.02.2020 </t>
  </si>
  <si>
    <t>№Л041-01021-66/00354979 от 16.07.2020</t>
  </si>
  <si>
    <t xml:space="preserve">https://rgpk-revda.profiedu.ru/?section_id=140 </t>
  </si>
  <si>
    <r>
      <t xml:space="preserve">Государственное автономное профессиональное образовательное учреждение Свердловской области «Ревдинский педагогический колледж, ГАПОУ СО «Ревдинский педагогический колледж»,
 </t>
    </r>
    <r>
      <rPr>
        <b/>
        <sz val="9"/>
        <color theme="1"/>
        <rFont val="Times New Roman"/>
        <family val="1"/>
        <charset val="204"/>
      </rPr>
      <t>ГАПОУ СО «РПК»</t>
    </r>
  </si>
  <si>
    <t xml:space="preserve">https://stan.uralschool.ru/ </t>
  </si>
  <si>
    <t xml:space="preserve">Приказ по МАУ ДО ООЦ "Чайка" № 10-о от 12.01.2026  
Ссылка на программу воспитательной работы: https://chaika-srv.profiedu.ru/?section_id=288 
Ссылка на программу лето: https://chaika-srv.profiedu.ru/?section_id=415; </t>
  </si>
  <si>
    <t xml:space="preserve">Приказ по МАУ ДО ООЦ "Чайка" № 10-о от 12.01.2026  
Ссылка на программу: https://chaika-srv.profiedu.ru/?section_id=309 
Ссылка на программу лето: https://chaika-srv.profiedu.ru/?section_id=417 </t>
  </si>
  <si>
    <t>№66.01.37.000.М.000776.05.26 от 04.05.2026</t>
  </si>
  <si>
    <t>№66.01.37.000.М.000931.05.26 от 12.05.2026</t>
  </si>
  <si>
    <t>№66.01.37.000.М.001349.05.26 от 27.05.2026</t>
  </si>
  <si>
    <t>№66.01.37.000.М.000778.05.26 от 04.05.2026</t>
  </si>
  <si>
    <t>Программа утверждена приказом № № 136 - ахд от  21.05.2026г. 
Ссылка на программу:  https://15srv.uralschool.ru/?section_id=124</t>
  </si>
  <si>
    <t>№66.01.37.000.М.000974.05.26 от 13.05.2026</t>
  </si>
  <si>
    <t>№66.01.37.000.М.000930.05.26 от 12.05.2026</t>
  </si>
  <si>
    <t xml:space="preserve">Программа воспитательной работы лагеря труда и отдыха с дневным пребыванием детей при МБОУ СОШ п.Красноярка. Программа утверждена приказом № - 44/1 от 09.04.2026г. Ссылка на программу:  https://schoolkras.ucoz.ru/25-26/dok/vospitatelnaja_programma_2026-2.pdf </t>
  </si>
  <si>
    <t>30.03.2026-03.04.2026, 02.06.2026-25.06.2026</t>
  </si>
  <si>
    <t>Новолялинский МО-9</t>
  </si>
  <si>
    <t>№66.01.37.000.М.001586.06.26 от 01.06.2026</t>
  </si>
  <si>
    <t>№66.01.37.000.М.001595.06.26 от 01.06.2026</t>
  </si>
  <si>
    <t>№66.01.37.000.М.001587.06.26 от 01.06.2026</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</si>
  <si>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https://первая-гимназия.рф/item/2235686</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</si>
  <si>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https://clck.ru/3TpNp9, https://clck.ru/3TpNrg</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</si>
  <si>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https://clck.ru/3TpRRp</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</si>
  <si>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https://clck.ru/3TpSZi</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</si>
  <si>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https://clck.ru/3TpUAi</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</si>
  <si>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ссылки https://clck.ru/3TpUHp, https://clck.ru/3TpUJa</t>
  </si>
  <si>
    <t xml:space="preserve">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https://clck.ru/3TpUPf </t>
  </si>
  <si>
    <t xml:space="preserve">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https://clck.ru/3TpUW8 </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</si>
  <si>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https://clck.ru/3TpUcX</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</si>
  <si>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https://clck.ru/3TpUhW</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</si>
  <si>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https://clck.ru/3TpUqR</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</si>
  <si>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https://clck.ru/3TpV3y</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</si>
  <si>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https://clck.ru/3TpVDo</t>
  </si>
  <si>
    <t>№66.01.37.000.М.001348.05.26 от 27.05.2026</t>
  </si>
  <si>
    <t>№66.01.37.000.М.000807.05.26 от 05.05.2026</t>
  </si>
  <si>
    <t>№66.01.37.000.М.000806.05.26 от 05.05.2026</t>
  </si>
  <si>
    <t>№66.01.37.000.М.000791.05.26 от 04.05.2026</t>
  </si>
  <si>
    <t>№66.01.37.000.М.000860.05.26 от 06.05.2026</t>
  </si>
  <si>
    <t>№66.01.37.000.М.000515.04.26 от 10.04.2026</t>
  </si>
  <si>
    <t>№66.01.37.000.М.000573.04.26 от 16.04.2026</t>
  </si>
  <si>
    <t>04.06.2026-30.06.2026</t>
  </si>
  <si>
    <t>№66.01.37.000.М.001667.05.26 от 27.05.2026</t>
  </si>
  <si>
    <t>№66.01.37.000.М.001285.05.26 от 26.05.2026</t>
  </si>
  <si>
    <t>№66.01.37.000.М.001308.05.26 от 26.05.2026</t>
  </si>
  <si>
    <t>№66.01.37.000.М.001366.05.26 от 27.05.2026</t>
  </si>
  <si>
    <t>№66.01.37.000.М.001299.05.26 от 26.05.2026</t>
  </si>
  <si>
    <t xml:space="preserve">Ссылка: https://clck.ru/3Trwq5 </t>
  </si>
  <si>
    <t>Ссылка: clck.ru/3Ts56j</t>
  </si>
  <si>
    <t>№66.01.37.000.М.001185.05.26 от 22.05.2026</t>
  </si>
  <si>
    <t>Отсутствует. Договор на медицинское обслуживаниеот 04.05.2026</t>
  </si>
  <si>
    <t>Захарова Наталья Николаевна</t>
  </si>
  <si>
    <t>№66.01.37.000.М.001470.05.20 от 28.05.2026</t>
  </si>
  <si>
    <t>№66.01.37.000.М.001469.05.26 от 28.05.2026</t>
  </si>
  <si>
    <t>№66.01.37.00.М.001294.05.26 от 26.05.2026</t>
  </si>
  <si>
    <t>№66.01.37.000.М.001102.05.26 от 20.05.2026</t>
  </si>
  <si>
    <t>№66.01.37.000.М.001466.05.26 от 28.05.2026</t>
  </si>
  <si>
    <t>№66.01.37.000.М.001418.05.26 от 27.05.2026</t>
  </si>
  <si>
    <t>№66.01.37.000.М.001508.05.26 от 28.05.2026</t>
  </si>
  <si>
    <t>№66.01.37.000.М.001390.05.26 от 27.05.2026</t>
  </si>
  <si>
    <t>№66.01.37.000.М.001468.05.26 от 28.05.2026</t>
  </si>
  <si>
    <t>№66.01.37.000.М.001283.05.26 от 26.05.2026</t>
  </si>
  <si>
    <t>№66.0137.000.М.001467.05.26 от 28.05.2026</t>
  </si>
  <si>
    <t>Отсутствует. Договор №1 от 17.04.2026</t>
  </si>
  <si>
    <t xml:space="preserve">Отсутствует. Договор № 4 от 17.04.2026 </t>
  </si>
  <si>
    <t>Отсутствует. Договор №5 от 07.04.2026</t>
  </si>
  <si>
    <t>Отсутствует. Договор №6 от 17.04.2026</t>
  </si>
  <si>
    <t>Отсутствует. Договор №7 от 17.04.2026</t>
  </si>
  <si>
    <t>Отсутствует. Договор №9 от 17.04.2026</t>
  </si>
  <si>
    <t>Отсутствует. Договор № 10 от 17.04.2026</t>
  </si>
  <si>
    <t>Отсутствует. Договор №2 от 01.04.2026</t>
  </si>
  <si>
    <t>№ Л035-01277-66/00194316 от 18.01.2017</t>
  </si>
  <si>
    <t>№Л035-01277-66/00196225 от 15.03.2012</t>
  </si>
  <si>
    <t>Программа утверждена МКОУ Кочневская СОШ Приказ № 61а от 03.03.2025 г. https://kochnevo-school.edusite.ru/sveden/files/3194acdef621cb476fed3e1b899d0730.pdf 
План-https://kochnevo-school.edusite.ru/sveden/files/f8b089a2f84ccdf17000013916e200a7.pdf</t>
  </si>
  <si>
    <t>Программа воспитания утверждена МКОУ Октябрьская СОШ Утверждена приказом от 02.04.2025 № 37. 
Ссылка на программу https://октябрьская-школа.камышлов-обр.рф/wp-content/uploads/2025/04/programma-lol-2025-god.pdf</t>
  </si>
  <si>
    <t>15.06.2026-26.06.2026, 29.06.2026-10.07.2026, 13.07.2026-24.07.2026, 27.07.2026-07.08.2026, 10.08.2026-21.08.2026</t>
  </si>
  <si>
    <t>№66.01.37.000.М.001506.05.26 от 28.05.2026</t>
  </si>
  <si>
    <t>21.03.2026-27.03.2026, 24.05.2026-30.05.2026, 01.06.2026-14.06.2026, 16.06.2026-29.06.2026, 01.07.2026-14.07.2026, 16.07.2026-29.07.2026, 31.07.2026-13.08.2026, 15.08.2026-28.08.2026, 22.08.2026-28.08.2026, 25.10.2026-31.10.2026</t>
  </si>
  <si>
    <t>№66.01.37.000.М.001579.05.26 от 29.05.2026</t>
  </si>
  <si>
    <t>№66.01.37.000.М.001584.05.26 от 29.05.2026</t>
  </si>
  <si>
    <t>№66.01.37.000.М.001434.05.26 от 28.05.2026</t>
  </si>
  <si>
    <t>№66.01.37.000.М.001574.05.26 от 29.05.2026</t>
  </si>
  <si>
    <t>№66.01.37.000.М.001433.05.26 от 28.05.2026</t>
  </si>
  <si>
    <t>№66.01.37.000.М.001432.05.26 от 28.05.2026</t>
  </si>
  <si>
    <t>№66.01.37.000.М.001008.05.26 от 15.05.2026</t>
  </si>
  <si>
    <t>№66.01.37.000.М.001396.05.26 от 27.05.2026</t>
  </si>
  <si>
    <t>№66.01.37.000.М.001435.05.26 от 28.05.2026</t>
  </si>
  <si>
    <t>№66.01.37.000.М.000707.04.26 от 28.04.2026</t>
  </si>
  <si>
    <t>Отсутствует. Соглашение № б/н от 28.04.2026</t>
  </si>
  <si>
    <t>Программа воспитания утверждена МАОУ "ООШ № 28" Приказ № 30-Д от 25.03.2025 https://28kt.uralschool.ru/upload/sc28kt_new/files/fd/e6/fde6936c4ecb9c4083dcd66f9206d1b6.pdf</t>
  </si>
  <si>
    <t>№66.01.37.000.М.001393.05.26 от 27.05.2026</t>
  </si>
  <si>
    <r>
      <t xml:space="preserve">Объект доступен для детей ОВЗ и детей-инвалидов по следующим нозологиям: </t>
    </r>
    <r>
      <rPr>
        <sz val="9"/>
        <color theme="1"/>
        <rFont val="Times New Roman"/>
        <family val="1"/>
        <charset val="204"/>
      </rPr>
      <t xml:space="preserve">
Для детей: - с нарушениями зрения: доступность всех зон и помещений с дополнительной помощью сотрудника, за исключением детей с полной потерей зрения;- с нарушениями слуха: доступность всех зон и помещений с дополнительной помощью сотрудника, за исключением детей с полной потерей слуха;- с умственными нарушениями: доступность всех зон и помещений - универсальная;- с диабетом: доступность всех зон и помещений - универсальная (предусмотрена возможность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или иными законными представителями ребенка, нуждающегося в соблюдении предписанного лечащим врачом режима лечения имеются).</t>
    </r>
  </si>
  <si>
    <r>
      <t xml:space="preserve">Объект доступен условно (с дополнительной помощью сотрудника) для детей с ОВЗ и детей-инвалидов по следующим нозологиям: </t>
    </r>
    <r>
      <rPr>
        <sz val="9"/>
        <color theme="1"/>
        <rFont val="Times New Roman"/>
        <family val="1"/>
        <charset val="204"/>
      </rPr>
      <t xml:space="preserve">
глухие и слабовидящие;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23.01.2026</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</si>
  <si>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слабослышашие, слепые и слабовидящие,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20.12.2024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</si>
  <si>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20.04.2024.</t>
    </r>
  </si>
  <si>
    <r>
      <t xml:space="preserve">Объект доступен для детей с ОВЗ и детей 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07.11.2023</t>
    </r>
  </si>
  <si>
    <r>
      <t xml:space="preserve">Объект доступен частично для детей с ОВЗ и детей-инвалидов.  
</t>
    </r>
    <r>
      <rPr>
        <b/>
        <sz val="9"/>
        <color theme="1"/>
        <rFont val="Times New Roman"/>
        <family val="1"/>
        <charset val="204"/>
      </rPr>
      <t>Паспорт доступности от 18.02.2026 года</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</si>
  <si>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t>
    </r>
    <r>
      <rPr>
        <b/>
        <sz val="9"/>
        <color theme="1"/>
        <rFont val="Times New Roman"/>
        <family val="1"/>
        <charset val="204"/>
      </rPr>
      <t>Паспорт доступности от 19.03.2026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</si>
  <si>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17.03.2026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</si>
  <si>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маломобильных групп.  
</t>
    </r>
    <r>
      <rPr>
        <b/>
        <sz val="9"/>
        <color theme="1"/>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</si>
  <si>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Все категории: условно-доступно.  
</t>
    </r>
    <r>
      <rPr>
        <b/>
        <sz val="9"/>
        <color theme="1"/>
        <rFont val="Times New Roman"/>
        <family val="1"/>
        <charset val="204"/>
      </rPr>
      <t>Паспорт доступности от 24.02.2026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</si>
  <si>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16.03.2026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</si>
  <si>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t>
    </r>
    <r>
      <rPr>
        <b/>
        <sz val="9"/>
        <color theme="1"/>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</si>
  <si>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17.03.2026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</si>
  <si>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все категории доступно условно.  
</t>
    </r>
    <r>
      <rPr>
        <b/>
        <sz val="9"/>
        <color theme="1"/>
        <rFont val="Times New Roman"/>
        <family val="1"/>
        <charset val="204"/>
      </rPr>
      <t>Паспорт доступности от 18.03.2026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</si>
  <si>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13.03.2026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</si>
  <si>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12.02.2026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</si>
  <si>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</si>
  <si>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Все категории условсно доступно.  
</t>
    </r>
    <r>
      <rPr>
        <b/>
        <sz val="9"/>
        <color theme="1"/>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</si>
  <si>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условсно доступно.  
</t>
    </r>
    <r>
      <rPr>
        <b/>
        <sz val="9"/>
        <color theme="1"/>
        <rFont val="Times New Roman"/>
        <family val="1"/>
        <charset val="204"/>
      </rPr>
      <t>Паспорт доступности от 20.03.2026</t>
    </r>
  </si>
  <si>
    <t>Ссылка на программу: https://stan.uralschool.ru/upload/scstan_new/files/b5/a0/b5a09711525b957d6c02c137cfbae72b.pdf</t>
  </si>
  <si>
    <t>№66.01.37.000.М.001582.05.26 от 29.05.2026</t>
  </si>
  <si>
    <t>05.07.2026-15.07.2026</t>
  </si>
  <si>
    <t>Л035-01277-66/01203319</t>
  </si>
  <si>
    <t>Клейн Елена Михайловна</t>
  </si>
  <si>
    <t>Отсутствует. Договор с ГАУЗ СО "Арамильская городская больница"</t>
  </si>
  <si>
    <t>Программа воспитательной работы утверждена Приказом 1/О от 01.04.2026г</t>
  </si>
  <si>
    <r>
      <t xml:space="preserve">Индивидуальный предприниматель  Клейн Елена Михайловна,
 </t>
    </r>
    <r>
      <rPr>
        <b/>
        <sz val="9"/>
        <color theme="1"/>
        <rFont val="Times New Roman"/>
        <family val="1"/>
        <charset val="204"/>
      </rPr>
      <t>ИП Клейн Е. М. (детский языковой лагерь круглосуточного пребывания Super Teens Camp
«Английское приключение в Парке Сказов»)</t>
    </r>
  </si>
  <si>
    <t>№66.01.37.000.М.001585.06.26 от 01.06.2026</t>
  </si>
  <si>
    <t>№66.01.37.000.М.001269.05.26 от 26.05.2026</t>
  </si>
  <si>
    <t>№66.01.37.000.М.001602.06.26 от 02.06.2026</t>
  </si>
  <si>
    <t xml:space="preserve">30.03.2026-05.04.2026, 04.06.2026-30.06.2026, 01.07.2026-24.07.2026, 03.08.2026-26.08.2026, 27.10.2026-31.10.2026
</t>
  </si>
  <si>
    <t>№66.01.37.000.М.001456.05.26 от 28.05.2026</t>
  </si>
  <si>
    <t>№66.01.37.000.М.001176.05.26 от 21.05.2026</t>
  </si>
  <si>
    <t>№66.01.37.000.М.001475.05.26 от 28.05.2026</t>
  </si>
  <si>
    <t>№66.01.37.000.М.001522.05.26 от 28.05.2026</t>
  </si>
  <si>
    <t>№66.01.37.000.М.001000.05.26 от 14.05.2026</t>
  </si>
  <si>
    <t>№66.01.37.000.М.001447.05.26 от 28.05.2026</t>
  </si>
  <si>
    <t>№66.01.37.000.М.001572.05.26 от 29.05.2026</t>
  </si>
  <si>
    <t>№66.01.37.000.М.001505.05.26 от 28.05.2026</t>
  </si>
  <si>
    <t>01.06.2026-22.06.2026, 01.07.2026-21.07.2026</t>
  </si>
  <si>
    <t xml:space="preserve">№66.01.37.000.М.001555.05.26 от 29.05.2026 </t>
  </si>
  <si>
    <t>08.06.2026-22.06.2026, 25.06.2026-08.07.2026</t>
  </si>
  <si>
    <t>https://chaika-kchk.ru/</t>
  </si>
  <si>
    <t>Ссылка на программу: 
https://disk.yandex.ru/i/JhQ-Z3qaCwHVpw</t>
  </si>
  <si>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НОДА, соматические заболевания. Учащихся с нарушением слуха, зрения-нет.</t>
    </r>
  </si>
  <si>
    <t>Смотрина Наталья Анатольевна</t>
  </si>
  <si>
    <t>Яковлева Татьяна Викторовна</t>
  </si>
  <si>
    <t>Горелов Евгений Николаевич</t>
  </si>
  <si>
    <t>Торлопова Александра Юрьевна</t>
  </si>
  <si>
    <t>https://clck.ru/3SnAEN</t>
  </si>
  <si>
    <t>https://clck.ru/3SnCzZ</t>
  </si>
  <si>
    <t>https://clck.ru/3SnDDS</t>
  </si>
  <si>
    <t>https://clck.ru/3SnDKb</t>
  </si>
  <si>
    <t>https://clck.ru/3SnETS</t>
  </si>
  <si>
    <t>https://clck.ru/3SnG4e</t>
  </si>
  <si>
    <t>https://clck.ru/3SnG9i</t>
  </si>
  <si>
    <t>https://clck.ru/3SnGw7</t>
  </si>
  <si>
    <t>№66.01.37.000.М.001220.05.26 от 22.05.2026</t>
  </si>
  <si>
    <t>№66.01.37.000.М.001532.05.26 от 28.05.2026</t>
  </si>
  <si>
    <t>№66.01.37.000.М.001558.05.26 от 29.05.2026</t>
  </si>
  <si>
    <t>№66.01.37.000.М.001400.05.26 от 27.05.2026</t>
  </si>
  <si>
    <t>№66.01.37.000.М.000578.04.2026 от 17.04.2026</t>
  </si>
  <si>
    <t>№66.01.37.000.М.001464.05.26 от 28.05.2026</t>
  </si>
  <si>
    <t>№66.01.37.000.М.001404.05.26 от 27.05.2026</t>
  </si>
  <si>
    <t>№66.01.37.000.М.001363.05.26 от 27.05.2026</t>
  </si>
  <si>
    <t>Отсутствует. Договор № МО-1 от 01.01.2024</t>
  </si>
  <si>
    <t>Отсутствует. Договор № МО-2 от 02.02.2026</t>
  </si>
  <si>
    <t>06.06.2026-27.06.2026, 26.10.2026-30.10.2026</t>
  </si>
  <si>
    <t>Отсутствует. Договор № МО-5 от 10.04.2026</t>
  </si>
  <si>
    <t>Отсутствует. Договор оказания медицинской помощи детям в загородном оздоровительном лагере «Лесная сказка» в период оздоровления летом 
2026 года от 25.05.2026 № 006-26</t>
  </si>
  <si>
    <t>Программа воспитания утверждена приказом "ДЮЦ" от 20.04.2026 № 35, https://lager-ducvs.uralschool.ru/lager/work</t>
  </si>
  <si>
    <t>Отсутствует. Договор от 28.07.2025</t>
  </si>
  <si>
    <t>Отсутствует. Договор от 22.07.2025</t>
  </si>
  <si>
    <t>Отсутствует. Договор от 05.06.2025</t>
  </si>
  <si>
    <t xml:space="preserve">Программа утверждена приказом МБОУ ДО "ДЮСШ" от 15.05.2026 № 15 
Ссылка: https://dush_vs.uralschool.ru/?section_id=314 </t>
  </si>
  <si>
    <t>Программа утверждена приказом МКОУ ООШ д.Нелоба от 11.03.2026 №13
Ссылка: https://neloba.uralschool.ru/?section_id=69</t>
  </si>
  <si>
    <t xml:space="preserve">Программа воспитания утверждена приказом средней школой-интернат № 17 от 21.02.2026 № 188 
Ссылка: https://kadet17.uralschool.ru/?section_id=63 </t>
  </si>
  <si>
    <t>Программа утверждена приком МКОУ СОШ № 12 от 19.05.2026 
Ссылка: https://shkola12.bas12.ru/летний-оздоровительный-лагерь/</t>
  </si>
  <si>
    <t>№66.01.37.000.М.001503.05.26 от 28.05.2026</t>
  </si>
  <si>
    <t>Шаламова Ульяна Николаевна</t>
  </si>
  <si>
    <t>№66.01.37.000.М.001593.06.26 от 01.06.2026</t>
  </si>
  <si>
    <t>№66.01.37.000.М.001590.06.26
от 01.06.2026</t>
  </si>
  <si>
    <t>№66.01.37.000.М.001565.05.26 от 29.05.2026</t>
  </si>
  <si>
    <t>№66.01.37.000.М.001292.05.26 от 26.05.2026</t>
  </si>
  <si>
    <t>Сараева Елена Владимировна</t>
  </si>
  <si>
    <t xml:space="preserve">№66.01.37.000.М.000259.02.26. от 27.02.2026 </t>
  </si>
  <si>
    <t>№66.01.37.000.М.001116.05.26 от 20.05.2026</t>
  </si>
  <si>
    <t>В 2025 г. предписание Управления Федеральной службы по надзору в сфере защиты прав потребителей и благополучия человека от 25.06.2025 г. №102/2025-231: 5 замечаний, срок исполнения 30.07.2025 г. Замечания устранены.</t>
  </si>
  <si>
    <t>№66.01.37.000.М.001190.05.26 от 22.05.2026</t>
  </si>
  <si>
    <t>Отсутствует. Приказ ГАУЗ СО "Сысертская центральная районная больница" № 155 от 06.04.2026</t>
  </si>
  <si>
    <t xml:space="preserve"> Л035-01277-66/00195776 от 17.01.2012 г. Бессрочно </t>
  </si>
  <si>
    <t xml:space="preserve">Программа утверждена Приказом №14/3-ОД от 30.03.2026. 
Ссылка на программу: https://clck.ru/3SsRd7 </t>
  </si>
  <si>
    <t>Программа воспитания утверждена МАОУ СОШ № 1 Приказ № 62 от 08.04.2026 
Ссылка: https://shkola-1-sysert.uralschool.ru/upload/scshkola_1_sysert_new/files/ae/3a/ae3a3b07d458bf662fda8a954ae63e7b.pdf</t>
  </si>
  <si>
    <t>Программа воспитания ЛДП "Солнышко" 2026.
Программа и календарный план работы ЛДП "Солнышко" 2026 Утверждена МАОО СОШ №5 Приказ №73/1_ОД от 01.04.2026 
https://bistokschool5.ru/upload/doki/program/Программа%20ЛДП%202026.pdf</t>
  </si>
  <si>
    <t xml:space="preserve">Программа воспитания утверждена МАОУ СОШ № 6
Приказ № 45/1-ОД от 28.04.2026 
Ссылка: https://disk.yandex.ru/d/72gaRhJv6XqJFA </t>
  </si>
  <si>
    <t>Ссылка: https://7set.uralschool.ru/upload/sc7set_new/files/9a/51/9a5126aed02c9f3e87a8540235e953a5.pdf</t>
  </si>
  <si>
    <t>Программа воспитания утверждена МАОУ НОШ № 12, приказ № 105 от 29.12.2025, https://shkola-sad2.edusite.ru/camp_maininfo.html</t>
  </si>
  <si>
    <t>Программа утверждена Приказом № 35-ОД от 27.04.2026г 
Ссылка на программу https://nikolskoe.uralschool.ru/site/pub?id=45</t>
  </si>
  <si>
    <t>Программа воспитания утверждена МАОУ СОШ № 23, Приказ № 120 от 21.03.2025 
Ссылка: https://shkola23.sysert.ru/%D0%B4%D0%BE%D0%BA%D1%83%D0%BC%D0%B5%D0%BD%D1%82%D1%8B-4/</t>
  </si>
  <si>
    <t>Ссылка: https://disk.yandex.ru/i/-IK-0xzmhCgJvQ</t>
  </si>
  <si>
    <t>Ссылка: https://madou13m.tvoysadik.ru/upload/tsmadou13m_new/files/6f/ee/6feec5c9c02a691c436fbebb55f8bbe2.pdf</t>
  </si>
  <si>
    <t>Программа воспитания утверждена МАДОУ № 14, Приказ № 85-ОД от 06.05.2026</t>
  </si>
  <si>
    <t xml:space="preserve">Ссылка: https://ryabinushka.tvoysadik.ru/upload/tsryabinushka_new/files/b8/41/b8416c81ad69455116e3cbfe1d9ad0c4.pdf 
</t>
  </si>
  <si>
    <t>Программа воспитания утверждена МАДОУ № 37 Приказ № 213 от 26.11.2025 
Ссылка: https://sadik37.tvoysadik.ru/?section_id=27</t>
  </si>
  <si>
    <t>Программа воспитания утверждена МАДОУ № 39 , Приказ №40-ОД от 27.04.2026 
Ссылка: https://39set.tvoysadik.ru/upload/ts39set_new/files/cf/e0/cfe090e73aaeea75a17a00c1ca0d5393.pdf</t>
  </si>
  <si>
    <t>Тебехова Наталья Владимировна</t>
  </si>
  <si>
    <t>Воронцова Елена Михайловна</t>
  </si>
  <si>
    <t>Гарипова Ирина Сергеевна</t>
  </si>
  <si>
    <t>Чернова 
Юлия Владимировна</t>
  </si>
  <si>
    <t>№66.01.37.000.М.001583.05.26 от 29.05.2026</t>
  </si>
  <si>
    <t>№66.01.37.000.М.001500.05.26 от 28.05.2026</t>
  </si>
  <si>
    <t>01.06.2026-25.06.2026, 28.10.2026-03.11.2026</t>
  </si>
  <si>
    <t>Ссылка на программу: https://clck.ru/3TxMcR</t>
  </si>
  <si>
    <t>№66.01.37.000.М.001457.05.26 от 28.05.2026</t>
  </si>
  <si>
    <t>№66.01.37.000.М.001544.05.26 от 29.05.2026</t>
  </si>
  <si>
    <t>№66.01.37.000.М.001553.05.26 от 29.05.2026</t>
  </si>
  <si>
    <t>№66.01.37.000.М.001597.05.26 от 29.05.2026</t>
  </si>
  <si>
    <t xml:space="preserve">№66.01.37.000.М.001140.05.26 от 21.05.2026 </t>
  </si>
  <si>
    <t>Программа воспитания утверждена МБОУ "СОШ № 15". Приказ №3 от 26.05.2026 г. 
Ссылка: https://reft15.uralschool.ru/?section_id=346</t>
  </si>
  <si>
    <t>Программа воспитания утверждена МАУ ДО СШ "Олимп" приказ № 94 от 05.05.2026 г. 
Ссылка: https://olimpreft.uralschool.ru/?section_id=147</t>
  </si>
  <si>
    <t>https://energiya-reft.profiedu.ru/sveden/common</t>
  </si>
  <si>
    <t>22.03.2026-28.03.2026,  01.06.2026-14.06.2026, 17.06.2026-07.07.2026, 10.07.2026-23.07.2026, 26.07.2026-15.08.2026, 17.08.2026-23.08.2026, 25.08.2026-31.08.2026, 26.10.2026-01.11.2026, 30.12.2026-05.01.2027</t>
  </si>
  <si>
    <t>1669,86 (7 дн.); 
1665,21 (14 дн.); 
1665,19(21 дн.)</t>
  </si>
  <si>
    <t>№66.01.37.000.М.001568.05.26 от 29.05.2026</t>
  </si>
  <si>
    <t>Программа воспитания утверждена МАУ "ДЗОЛ "Искорка" Приказ № 25-п от 30.03.2026 
Ссылка:  https://iskorka.nasmene.ru/site/pub?id=37</t>
  </si>
  <si>
    <t>№66.01.37.000.М.001543.05.26 от 29.05.2026</t>
  </si>
  <si>
    <t>№66.01.37.000.М.001079.05.26 от 18.05.2026</t>
  </si>
  <si>
    <t>№66.01.37.000.М.001604.06.26 от 02.06.2026</t>
  </si>
  <si>
    <t>№66.01.37.000.М.001634.06.26 от 03.06.2026</t>
  </si>
  <si>
    <t>№66.01.37.000.М.001461.05.26 от 28.05.2026</t>
  </si>
  <si>
    <t>№66.01.37.000.М.001563.05.26 от 29.05.2026</t>
  </si>
  <si>
    <t>№66.01.37.000.М.001577.05.26 от 29.05.2026</t>
  </si>
  <si>
    <t>№66.01.37.000.М.001351.05.26 от 27.05.2026</t>
  </si>
  <si>
    <t>№66.01.37.000.М.001227.05.26 от 22.05.2026</t>
  </si>
  <si>
    <t>№66.01.37.000.М.001549.05.26 от 29.05.2026</t>
  </si>
  <si>
    <t>№66.01.37.000.М.001523.05.26 от 28.05.2026</t>
  </si>
  <si>
    <t>№66.01.37.000.М.001648.06.26  от 04.06.2026</t>
  </si>
  <si>
    <t>№6.01.37.000.М.001626.06.26
от 02.06.2026</t>
  </si>
  <si>
    <t>№66.01.37.000.М.001631.06.26 
от 03.06.2026</t>
  </si>
  <si>
    <t>№66.01.37.000.М.001632.06.26 
от 03.06.2026</t>
  </si>
  <si>
    <t>№66.01.37.000.М.001357.05.26 от 27.05.2026</t>
  </si>
  <si>
    <t>№66.01.37.000.М.001625.06.26 
от 02.06.2026</t>
  </si>
  <si>
    <t>№66.01.37.000.М.001408.05.26 от 27.05.2026</t>
  </si>
  <si>
    <t>№66.01.37.000.М.001377.05.26
от 27.05.2026</t>
  </si>
  <si>
    <t>№66.01.37.000.М.001402.05.26
от 27.05.2026</t>
  </si>
  <si>
    <t>№66.01.37.000.М.001448.05.26 от 28.05.2026</t>
  </si>
  <si>
    <t>№66.01.37.000.М.001495.05.26
от 28.05.2026</t>
  </si>
  <si>
    <t>№66.01.37.000.М.001379.05.26 от 27.05.2026</t>
  </si>
  <si>
    <t>№66.01.37.000.М.001497.05.26 
от 28.05.2026</t>
  </si>
  <si>
    <t>№66.01.37.000.М.001562.05.26 от 29.05.2026</t>
  </si>
  <si>
    <r>
      <t xml:space="preserve">В 2026 г.: </t>
    </r>
    <r>
      <rPr>
        <sz val="9"/>
        <color theme="1"/>
        <rFont val="Times New Roman"/>
        <family val="1"/>
        <charset val="204"/>
      </rPr>
      <t xml:space="preserve">
Проверка Управления Федеральной службы по надзору в сфере защиты прав потребителей и благополучия человека по Свердловской области предписание №66-00-12/09-11-12931-2026 от 21.05.2026 :несоответствие воды питьевого нецентрализованного водоснабжения санитарно‑эпидемиологическим требованиям. Приняты меры: запланирован отбор проб на 21.05.2026г. Ходатайство о продлении срока исполнения до 15.06.2026г. Предписание государственного пожарного инспектора №2505/027-66/45-В/РВП от 13.05.2025г. Приняты меры: ходатайство о продлении срока до 12.04.2027 г.</t>
    </r>
  </si>
  <si>
    <r>
      <t xml:space="preserve">В 2026 г.: 
</t>
    </r>
    <r>
      <rPr>
        <sz val="9"/>
        <color theme="1"/>
        <rFont val="Times New Roman"/>
        <family val="1"/>
        <charset val="204"/>
      </rPr>
      <t xml:space="preserve">Проверка Управления Федеральной службы по надзору в сфере защиты прав потребителей и благополучия человека по Свердловской области предписание №66-00-12/09-11-12931-2026 от 21.05.2026: поверхность мебели в жилых помещениях имеет покрытие, не допускающее влажную уборку с моющими и дезинфицирующими средствами. Принятые меры: заключён договор №26141 от 30.04.2026г. на приобретение новой мебели. Предписания государственного пожарного инспектора о устранении нарушений требований пожарной безопасности: №2510/016-66/243-В/ПИВ «13» октября 2025г., №2510/016-66/244-В/ПИВ «13» октября 2025г., №2510/016-66/245-В/ПИВ «13» октября 2025г., №2510/016-66/246-В/ПИВ «13» октября 2025г., №2510/016-66/247-В/ПИВ «13» октября 2025г. Принятые меры: для финансирования работ выделена субсидия от Министерства образования; заключен договор №1/8-5-26 от 08.05.2026г. в части устройства системы оповещения для слабослышащих детей; ходатайство о продлении срока исполнения до 01.06.2027 г.
</t>
    </r>
  </si>
  <si>
    <r>
      <t xml:space="preserve">В 2026 г.: </t>
    </r>
    <r>
      <rPr>
        <sz val="9"/>
        <color theme="1"/>
        <rFont val="Times New Roman"/>
        <family val="1"/>
        <charset val="204"/>
      </rPr>
      <t xml:space="preserve">
Проверки Управления Федеральной службы по надзору в сфере защиты прав потребителей и благополучия человека по Свердловской области предписание №66-00-12/09-11-12931-2026 от 21.05.2026: территория лагеря не ограждена забором по периметру. Принятые меры: для финансирования работ будет направлена заявка на субсидию в Министерство образования.Ходатайство о продлении срока исполнения до 31.11.2026г. Предписание государственного пожарного инспектора №2506/022-66/254-В/П от 02.06.2025г. о устранении нарушений требований пожарной безопасности исполнено.</t>
    </r>
  </si>
  <si>
    <r>
      <t xml:space="preserve">Объект доступен для детей с ОВЗ и детей-инвалидов по следующим нозологиям:  
</t>
    </r>
    <r>
      <rPr>
        <sz val="9"/>
        <color theme="1"/>
        <rFont val="Times New Roman"/>
        <family val="1"/>
        <charset val="204"/>
      </rPr>
      <t xml:space="preserve">для детей с соматическими заболеваниями. </t>
    </r>
    <r>
      <rPr>
        <b/>
        <sz val="9"/>
        <color theme="1"/>
        <rFont val="Times New Roman"/>
        <family val="1"/>
        <charset val="204"/>
      </rPr>
      <t xml:space="preserve">
Паспорт доступности от 14.04.2026 г.</t>
    </r>
  </si>
  <si>
    <t>№66.01.37.000.М.001608.06.26
от 02.06.2026</t>
  </si>
  <si>
    <t>01.06.2026-15.06.2026</t>
  </si>
  <si>
    <t>01.06.2026-17.06.2026</t>
  </si>
  <si>
    <t>Головина Светлана Валерьевна</t>
  </si>
  <si>
    <t>30.03.2026-04.04.2026, 01.06.2026-25.06.2026</t>
  </si>
  <si>
    <t>30.03.2026-04.04.2026, 01.06.2026-22.06.2026</t>
  </si>
  <si>
    <t>30.03.2026-04.04.2026, 01.06.2026-26.06.2026</t>
  </si>
  <si>
    <t>30.03.2026-04.04.2026, 02.06.2026-30.06.2026, 03.07.2026-23.07.2026</t>
  </si>
  <si>
    <t>№66.01.37.000.М.001605.06.26 от 02.06.2026</t>
  </si>
  <si>
    <t>№66.01.37.000.М.001033.05.26 от 15.05.2026</t>
  </si>
  <si>
    <t>№66.01.37.000.М.001301.05.26 от 26.05.2026</t>
  </si>
  <si>
    <t>№66.01.37.000.М.001191.05.26 от 22.05.2026</t>
  </si>
  <si>
    <t>№66.01.37.000.М.001221.05.26 от 22.05.2026</t>
  </si>
  <si>
    <t>№66.01.37.000.М.005115.10.25 от 29.10.2025</t>
  </si>
  <si>
    <t>№66.01.37.000.М.001531.05.26 от 28.05.2026</t>
  </si>
  <si>
    <t>№66.01.37.000.М.001557.05.26 от 29.05.2026</t>
  </si>
  <si>
    <t>№66.01.37.000.М.001399.05.26 от 27.05.2026</t>
  </si>
  <si>
    <t>№66.01.37.000.М.001362.05.26 от 27.05.2026</t>
  </si>
  <si>
    <t>№66.01.37.000.М.001398.05.26 от 27.05.2026</t>
  </si>
  <si>
    <t>№66.01.37.000.М.001403.05.26 от 27.05.2026</t>
  </si>
  <si>
    <t>30.05.2026-12.06.2026, 13.06.2026-26.06.2026, 27.06.2026-10.07.2026, 11.07.2026-24.07.2026, 25.07.2026-07.08.2026, 08.08.2026-21.08.2026, 22.08.2026-31.08.2026</t>
  </si>
  <si>
    <t>Ссылка на программу: https://comfort-sr.ru/camp/</t>
  </si>
  <si>
    <r>
      <t>В 2026 г.:</t>
    </r>
    <r>
      <rPr>
        <sz val="9"/>
        <color theme="1"/>
        <rFont val="Times New Roman"/>
        <family val="1"/>
        <charset val="204"/>
      </rPr>
      <t xml:space="preserve"> 
Акт обследования (технического осмотра) состояния антитеррористической защищённости, и инженерно - технической укреплённости объекта. Сысертский ОВО -филиал ФГКУ "УВО ВНГ России по Свердловской области" 09.04.2026 г. Нарушения: не выявлены.
Выездная проверка Управления Роспотребнадзора по СО: от 01.04.2026 г. №66260041000119060354 с 06.05.2026 г. по 20.05.2026 г. проведена. Нарушения устранены во время проведения проверки.
Отдел надзорной деятельсности и профилактической работы Сысертского ГО, Арамильского ГО УНД и ПР Главного управления МЧС России по Свердловской области профилактический визит 18.05.2026 г. № 66260061000221659693 Нарушения не выявлены.
</t>
    </r>
  </si>
  <si>
    <t>https://druzhba.dm-centre.ru/</t>
  </si>
  <si>
    <r>
      <t>В 2026 г.:</t>
    </r>
    <r>
      <rPr>
        <sz val="9"/>
        <color theme="1"/>
        <rFont val="Times New Roman"/>
        <family val="1"/>
        <charset val="204"/>
      </rPr>
      <t xml:space="preserve"> 
Проверки Управления Федеральной службы по надзору в сфере защиты прав потребителей: 20.05.2026 г. – акт о выявленных нарушениях. Предписание устраняется. 
Проверка ОНД и ПРГУ МЧС России по СО – 27.04.2026 г., 29.05.2026 г., нарушения устранены</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</si>
  <si>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10.04.2026 г.</t>
    </r>
  </si>
  <si>
    <t>№66.01.37.000.М.000554.04.26 от 15.04.2026</t>
  </si>
  <si>
    <t>№66.01.37.000.М.00640.04.26 от 21.04.2026</t>
  </si>
  <si>
    <t>№66.01.37.000.М.000938.05.26 от 12.05.2026</t>
  </si>
  <si>
    <t>№66.01.37.000.М.001063.05.26 от 18.05.2026</t>
  </si>
  <si>
    <t>№66.01.37.000.М.001060.05.26 от 18.05.2026</t>
  </si>
  <si>
    <t>№66.01.37.000.М.001097.05.26 от 18.05.2026</t>
  </si>
  <si>
    <t>№66.01.37.000.М.000766.04.26 от 30.04.2026</t>
  </si>
  <si>
    <t>№66.01.37.000.М.001112.05.26 от 20.05.2026</t>
  </si>
  <si>
    <t>№66.01.37.000.М.000642.04.26 от 21.04.2026</t>
  </si>
  <si>
    <t>№66.01.37.000.М.000921.05.26 от 08.05.2026</t>
  </si>
  <si>
    <t>№66.01.37.000.М.001437.05.26 от 28.05.2026</t>
  </si>
  <si>
    <t>№66.01.37.000.М.001057.05.26 от 18.05.2026</t>
  </si>
  <si>
    <t>№66.01.37.000.М.000853.05.26 от 06.05.2026</t>
  </si>
  <si>
    <t>№66.01.37.000.М.000854.05.26 от 06.05.2026</t>
  </si>
  <si>
    <t>Программа воспитания утверждена МОУО Ксрасноуфимского муниципального округа https://b-turish.uralschool.ru/upload/scb_turish_new/files/de/5a/de5a10c09c7fa6a7207429f65fd6eabc.pdf</t>
  </si>
  <si>
    <t>Программа воспитания утверждена МОУО Ксрасноуфимского муниципального округа https://bugalysh.uralschool.ru/?section_id=209</t>
  </si>
  <si>
    <t>Программа воспитания утверждена МОУО Ксрасноуфимского муниципального округа https://kluchiki.uralschool.ru/?section_id=91</t>
  </si>
  <si>
    <t>Программа воспитания утверждена МОУО Ксрасноуфимского муниципального округа https://school-kriulino.ru/svedeniya-ob-organizacii-otdyha-detej-i-ih-ozdorovlenii/ob-organizacii-otdyha-detej-i-ih-ozdorovleniya/dokumenty</t>
  </si>
  <si>
    <t>Программа воспитания утверждена МОУО Ксрасноуфимского муниципального округа https://krilovskaja-sosh.uralschool.ru/?section_id=140</t>
  </si>
  <si>
    <t>Программа воспитания утверждена МОУО Ксрасноуфимского муниципального округа https://novoeselo.uralschool.ru/upload/scnovoeselo_new/files/a3/ff/a3ff730384ba83660375f3fc4189ad44.pdf</t>
  </si>
  <si>
    <t>Программа воспитания утверждена МОУО Ксрасноуфимского муниципального округа https://pridsosh.uralschool.ru/?section_id=66</t>
  </si>
  <si>
    <t>Программа воспитания утверждена МОУО Ксрасноуфимского муниципального округа https://pridsosh.uralschool.ru/site/pub?id=222</t>
  </si>
  <si>
    <t>Программа воспитания утверждена МОУО Ксрасноуфимского муниципального округа https://pridsosh.uralschool.ru/?section_id=54</t>
  </si>
  <si>
    <t>Программа воспитания утверждена МОУО Ксрасноуфимского муниципального округа https://sargay.uralschool.ru/upload/scsargay_new/files/0d/b1/0db17c883d879e2821c95d37ea7f3e11.pdf</t>
  </si>
  <si>
    <t>Программа воспитания утверждена МОУО Ксрасноуфимского муниципального округа https://sarsi-sosh.uralschool.ru/?section_id=85</t>
  </si>
  <si>
    <t>Программа воспитания утверждена МОУО Ксрасноуфимского муниципального округа https://syzgi.uralschool.ru/?section_id=375</t>
  </si>
  <si>
    <t>Программа воспитания утверждена МОУО Ксрасноуфимского муниципального округа https://catlikovskai.uralschool.ru/?section_id=192</t>
  </si>
  <si>
    <t>04.06.2026-13.06.2026</t>
  </si>
  <si>
    <t xml:space="preserve">№66.01.37.000.М.000907.05.26 от 07.05.2026 </t>
  </si>
  <si>
    <t>№66.01.37.000.М.000851.05.26 от 06.05.2026</t>
  </si>
  <si>
    <r>
      <t>В 2025 г.:</t>
    </r>
    <r>
      <rPr>
        <sz val="9"/>
        <color rgb="FF000000"/>
        <rFont val="Times New Roman"/>
        <family val="1"/>
        <charset val="204"/>
      </rPr>
      <t xml:space="preserve"> 
Проведена проверка Роспотребнадзора предписание № 78/2025-224 от 04.07.2025г.  Приказ о продлении сроков исполнения предписания от 03.03.2026 № 66-07-01/01-791/1-2026</t>
    </r>
  </si>
  <si>
    <t xml:space="preserve">Отсутствует. Договор № 212 от 21.05.2026 г. </t>
  </si>
  <si>
    <t>№66.01.37.000.М.000940.05.26 от 12.05.2026</t>
  </si>
  <si>
    <t>№ 66.01.37.000.М.000815.05.26 от 05.05.2026</t>
  </si>
  <si>
    <t>№66.01.37.000.М.001061.05.26 от 18.05.2026</t>
  </si>
  <si>
    <t>№66.01.37.000.М.001064.05.26 от 18.05.2026</t>
  </si>
  <si>
    <t>№66.01.37.000.М.000551.04.26 от 15.04.2026</t>
  </si>
  <si>
    <t>Программа воспитания утверждена МОУО Ксрасноуфимского муниципального округа https://kluchiki.uralschool.ru/upload/sckluchiki_new/files/e9/49/e949b0d6fe2dc6c3f8839dca9ab51ca6.pdf</t>
  </si>
  <si>
    <t>Программа воспитания утверждена МОУО Ксрасноуфимского муниципального округа https://nat-kruf.uralschool.ru/upload/scnat_kruf_new/files/67/39/6739428b713d4d7b1fd634826586e4a7.pdf</t>
  </si>
  <si>
    <t>№66.01.37.000.М.001268.05.26 от 26.05.2026</t>
  </si>
  <si>
    <t>№66.01.37.000.М.001513.05.26 от 28.05.2026</t>
  </si>
  <si>
    <t>№66.1.37.000.М.001321.05.26 от 26.05.2026</t>
  </si>
  <si>
    <t>№66.01.37.000.М.001603.06.26 от 02.06.2026</t>
  </si>
  <si>
    <t>№66.01.37.000.М.000679.04.26 от 24.04.2026</t>
  </si>
  <si>
    <t>№66.01.37.000.М.000691.04.26 от 24.04.2026</t>
  </si>
  <si>
    <t>№66.01.37.000.М.000695.04.26 от 24.04.2026</t>
  </si>
  <si>
    <t>№66.01.37.000.М.000905.05.26 от 07.05.2026</t>
  </si>
  <si>
    <t>№66.01.37.000.М.000809.05.26 от 05.05.2026</t>
  </si>
  <si>
    <t>№66.01.37.000.М.001423.05.26 от 27.05.2026</t>
  </si>
  <si>
    <t>№66.01.37.000.М.001371.05.26 от 27.05.2026</t>
  </si>
  <si>
    <t>№66.01.37.000.М.000879.05.26 от 07.05.2026</t>
  </si>
  <si>
    <t xml:space="preserve">Программа воспитательной работы утверждена Директором ДОК "Баранчинские огоньки" Приказ №1 от 31.05.2025г. 
Ссылка на программу: https://disk.yandex.ru/i/8t6Wjx6iBuF1KQ   </t>
  </si>
  <si>
    <t xml:space="preserve">https://barancha-nt.ru    </t>
  </si>
  <si>
    <t>№ Л035-01277-66/00196685 от 03.10.2022</t>
  </si>
  <si>
    <t>№66.01.37.000.М.001452.05.26 от 28.05.2026</t>
  </si>
  <si>
    <t>Сорокин Тимофей Геннадьевич</t>
  </si>
  <si>
    <r>
      <t xml:space="preserve">Муниципальное автономное общеобразовательное учреждение средняя общеобразовательная школа № 18, 
</t>
    </r>
    <r>
      <rPr>
        <b/>
        <sz val="9"/>
        <color theme="1"/>
        <rFont val="Times New Roman"/>
        <family val="1"/>
        <charset val="204"/>
      </rPr>
      <t>МАОУ СОШ №18 (лагерь дневного пребывания)</t>
    </r>
  </si>
  <si>
    <r>
      <t xml:space="preserve">Муниципальное автономное общеобразовательное учреждение средняя общеобразовательная школа №61 с углублённым изучением отдельных предметов, 
</t>
    </r>
    <r>
      <rPr>
        <b/>
        <sz val="9"/>
        <color theme="1"/>
        <rFont val="Times New Roman"/>
        <family val="1"/>
        <charset val="204"/>
      </rPr>
      <t>МАОУ СОШ № 61 (лагерь дневного пребывания)</t>
    </r>
  </si>
  <si>
    <r>
      <t xml:space="preserve">Муниципальное автономное общеобразовательное учреждение средняя общеобразовательная школа №86, 
</t>
    </r>
    <r>
      <rPr>
        <b/>
        <sz val="9"/>
        <color theme="1"/>
        <rFont val="Times New Roman"/>
        <family val="1"/>
        <charset val="204"/>
      </rPr>
      <t>МАОУ СОШ №86 (лагерь дневного пребывания)</t>
    </r>
  </si>
  <si>
    <r>
      <t xml:space="preserve">Муниципальное автономное общеобразовательное учреждение средняя общеобразовательная школа №197, 
</t>
    </r>
    <r>
      <rPr>
        <b/>
        <sz val="9"/>
        <color theme="1"/>
        <rFont val="Times New Roman"/>
        <family val="1"/>
        <charset val="204"/>
      </rPr>
      <t>МАОУ СОШ № 197 (лагерь дневного пребывания)</t>
    </r>
  </si>
  <si>
    <r>
      <t xml:space="preserve">Муниципальное автономное дошкольное образовательное учреждение детский сад №410, 
</t>
    </r>
    <r>
      <rPr>
        <b/>
        <sz val="9"/>
        <color theme="1"/>
        <rFont val="Times New Roman"/>
        <family val="1"/>
        <charset val="204"/>
      </rPr>
      <t>МАДОУ № 410 (лагерь дневного пребывания)</t>
    </r>
  </si>
  <si>
    <t>30.03.2026-05.04.2026, 02.06.2026-23.06.2026</t>
  </si>
  <si>
    <t>23.03.2026-29.03.2026, 02.06.2026-23.06.2026</t>
  </si>
  <si>
    <t>№66.01.37.000.М.001261.05.26 от 26.05.2026</t>
  </si>
  <si>
    <t>№66.01.37.000.М.001385.05.26. от 27.05.2026</t>
  </si>
  <si>
    <t>№66.01.37.000.М.001010.05.26 от 15.05.2026</t>
  </si>
  <si>
    <t>№66.01.37.000.М.000720.04.26 от 29.04.2026</t>
  </si>
  <si>
    <t>№66.01.37.000.М.001271.05.26 от 26.05.2026</t>
  </si>
  <si>
    <t>№66.01.37.000.М.001293.05.26 от 26.05.2026</t>
  </si>
  <si>
    <t>№66.01.37.000.М.00867.05.26 от 07.05.2026</t>
  </si>
  <si>
    <t>№66.01.37.000.М.001323.05.26 от 26.05.2026</t>
  </si>
  <si>
    <t>№66.01.37.000.М.001384.05.26 от 27.05.2026</t>
  </si>
  <si>
    <t>№66.01.37.000.М.001341.05.26 от 27.05.2026</t>
  </si>
  <si>
    <t xml:space="preserve">№66.01.37.000.М.001542.05.26 от 29.05.2026 </t>
  </si>
  <si>
    <t>№66.01.37.000.М.001511.05.26 от 28.05.2026</t>
  </si>
  <si>
    <t>№66.01.37.000 М.001431.05.26 от 27.05.2026</t>
  </si>
  <si>
    <t>№66.01.37.000.М.001213.05.26. от 22.05.2026</t>
  </si>
  <si>
    <t>№66.01.37.000.M.001410.05.26 от 27.05.2026</t>
  </si>
  <si>
    <t>№66.01.37.000.М.001300.05.26 от 26.05.2026</t>
  </si>
  <si>
    <t>№66.01.37.000.М.001482.05.26 от 28.05.2026</t>
  </si>
  <si>
    <t>№66.01.37.000.М.001169.05.26 от 21.05.2026</t>
  </si>
  <si>
    <t>№66.01.37.000.М.001409.05.26 от 27.05.2026</t>
  </si>
  <si>
    <t>№66.01.37.000.М.001449.05.26 от 28.05.2026</t>
  </si>
  <si>
    <t>№66.01.37.000.М.001309.05.26 от 26.05.2026</t>
  </si>
  <si>
    <t>№66.01.37.000.М.001483.05.26 от 28.05.2026</t>
  </si>
  <si>
    <t>№66.01.37.000.М.001412.05.26 от 27.05.2026</t>
  </si>
  <si>
    <t>№66.01.37.000.М.001594.05.26 от 01.06.2026</t>
  </si>
  <si>
    <t>№66.01.37.000.М.001438.05.26 от 28.05.2026</t>
  </si>
  <si>
    <t>№66.01.37.000.М.001569.05.26 от 29.05.2026</t>
  </si>
  <si>
    <r>
      <t>В 2025 г.:</t>
    </r>
    <r>
      <rPr>
        <sz val="9"/>
        <color theme="1"/>
        <rFont val="Times New Roman"/>
        <family val="1"/>
        <charset val="204"/>
      </rPr>
      <t xml:space="preserve"> 
предписание ГУ МЧС России Свердловской области от 27.05.2025: 6 замечаний, срок исполнения 12.04.2027. 
Предписание Роспотребнадзора от 18.07.2025: 1 замечание, срок исполнения 25.05.2026, выполнено</t>
    </r>
  </si>
  <si>
    <t>30.03.2026-03.04.2026, 01.06.2026-25.06.2026, 26.10.2026 - 31.10.2026</t>
  </si>
  <si>
    <t>№66.01.37.000.М.001353.05.26 от 27.05.2026</t>
  </si>
  <si>
    <t>27.05.2026-26.06.2026</t>
  </si>
  <si>
    <t>Коряова Валерия Валерьевна</t>
  </si>
  <si>
    <t>№66.01.37.000.М.001598.06.26 от 01.06.2026</t>
  </si>
  <si>
    <t>№66.01.37.000.М.001601.06.26  дата выдачи: 02.06.2026</t>
  </si>
  <si>
    <t>28.03.2026-03.04.2026, 29.06.2026-19.07.2026</t>
  </si>
  <si>
    <t>Шадрина Дорина Валерьевна</t>
  </si>
  <si>
    <t>Старкова Юлия Владиленовна</t>
  </si>
  <si>
    <t xml:space="preserve">28.03.2026-05.04.2026, 01.06.2026-26.06.2026 </t>
  </si>
  <si>
    <t>№66.01.37.000.М.001444.05.26 от 28.05.2026</t>
  </si>
  <si>
    <t>№66.01.37.000.М.001445.05.26 от 28.05.2026</t>
  </si>
  <si>
    <r>
      <t>В 2025 г.:</t>
    </r>
    <r>
      <rPr>
        <sz val="9"/>
        <color theme="1"/>
        <rFont val="Times New Roman"/>
        <family val="1"/>
        <charset val="204"/>
      </rPr>
      <t xml:space="preserve"> 
Выдано предписание ОНД и профилактикой работы Сысертского ГО, Арамильского ГО ГУ МЧС России по Свердловской области от 27.05.2025 № 2505/027-66/34-В/ПВП. Устранить недостатки до 15.04.2026. 
В 2026 г.: 
Выдано предписание ОНД и профилактикой работы Сысертского ГО, Арамильского ГО ГУ МЧС России по Свердловской области от 27.05.2025 № 2505/027-66/34-В/ПВП. Устранить недостатки до 12.04.2027.</t>
    </r>
  </si>
  <si>
    <t>01.06.2026-14.06.2026, 18.06.2026-01.07.2026</t>
  </si>
  <si>
    <t>Отсутствует. Договор №10/11/В/О с ГАУЗ СО ДГКБ № 11 от 12.03.2026, Договор №10/11/Л/Л с ГАУЗ СО ДГКБ № 11 от 04.05.2026</t>
  </si>
  <si>
    <t>Отсутствует. Договор №55/11/Л/Л с ГАУЗ СО ДГКБ № 11 от 04.05.2026</t>
  </si>
  <si>
    <t>Отсутствует. Договор №65/11/В/О с ГАУЗ СО ДГКБ № 11 от 12.03.2026</t>
  </si>
  <si>
    <t>Отсутствует. 
Договор №70/11/В/О с ГАУЗ СО ДГКБ № 11 от 12.03.2026</t>
  </si>
  <si>
    <t>Отсутствует. Договор №85/11/Л/Л с ГАУЗ СО ДГКБ № 11 от 04.05.2026</t>
  </si>
  <si>
    <t>Отсутствует. Договор №93/11/Л/Л с ГАУЗ СО ДГКБ № 11 от 04.05.2026</t>
  </si>
  <si>
    <t>Отсутствует. Договор №120/11/В/О с ГАУЗ СО ДГКБ № 11 от 12.03.2026</t>
  </si>
  <si>
    <t>Отсутствует. Договор №154/11/В/О с ГАУЗ СО ДГКБ № 11 от 12.03.2026</t>
  </si>
  <si>
    <t>№66.01.37.000.М.005041.10.25 от 20.10.2025</t>
  </si>
  <si>
    <t>Отсутствует. Договор №159/11/В/О с ГАУЗ СО ДГКБ № 11 от 12.03.2026</t>
  </si>
  <si>
    <t>Отсутствует. Договор №161/11/В/О с ГАУЗ СО ДГКБ № 11 от 12.03.2026</t>
  </si>
  <si>
    <t>Отсутствует. Договор №173/11/Л/Л с ГАУЗ СО ДГКБ № 11 от 04.05.2026</t>
  </si>
  <si>
    <t>№Л035-01277-66/0016634 от 04.03.2011</t>
  </si>
  <si>
    <t>Программа воспитания утверждена МБДОУ-детский сад компенсирующего вида № 49 приказ № 34 от 24.04.2026 https://mdoy-49.caduk.ru/camp_maininfo.html</t>
  </si>
  <si>
    <t>Брюховских Екатерина Сергеевна</t>
  </si>
  <si>
    <t>№ Л035-01277-66/00194552 от 04.05.2016</t>
  </si>
  <si>
    <t>Красильникова Наталия Алексеевна</t>
  </si>
  <si>
    <t>№ Л035-01277-66/00194820 от 23.03.2016</t>
  </si>
  <si>
    <t>Программа воспитания утверждена МБДОУ детский сад № 278 приказ № 28-од от 17.04.2026 https://clck.ru/3ThUrh</t>
  </si>
  <si>
    <t>Базалиева Алёна Борисовна</t>
  </si>
  <si>
    <t>№ Л035-01277-66/00194751 от 24.03.2016</t>
  </si>
  <si>
    <t>Программа воспитания утверждена МБДОУ-детский сад № 347 приказ № 33 от 17.04.2026 https://clck.ru/3Smqp7</t>
  </si>
  <si>
    <r>
      <t xml:space="preserve">Муниципальное бюджетное дошкольное образовательное учреждение «Детский сад № 88», 
</t>
    </r>
    <r>
      <rPr>
        <b/>
        <sz val="9"/>
        <color theme="1"/>
        <rFont val="Times New Roman"/>
        <family val="1"/>
        <charset val="204"/>
      </rPr>
      <t>МБДОУ «Детский сад № 88»</t>
    </r>
  </si>
  <si>
    <r>
      <t xml:space="preserve">Муниципальное бюджетное дошкольное образовательное учреждение детский сад № 278, 
 </t>
    </r>
    <r>
      <rPr>
        <b/>
        <sz val="9"/>
        <color theme="1"/>
        <rFont val="Times New Roman"/>
        <family val="1"/>
        <charset val="204"/>
      </rPr>
      <t>МБДОУ детский сад № 278</t>
    </r>
  </si>
  <si>
    <r>
      <t xml:space="preserve">Муниципальное автономное дошкольное образовательное учреждение «Детский сад № 553», 
</t>
    </r>
    <r>
      <rPr>
        <b/>
        <sz val="9"/>
        <color theme="1"/>
        <rFont val="Times New Roman"/>
        <family val="1"/>
        <charset val="204"/>
      </rPr>
      <t>МАДОУ «Детский сад № 553»</t>
    </r>
  </si>
  <si>
    <r>
      <t xml:space="preserve">Муниципальное бюджетное дошкольное образовательное учреждение - детский сад № 347, 
 </t>
    </r>
    <r>
      <rPr>
        <b/>
        <sz val="9"/>
        <color rgb="FF000000"/>
        <rFont val="Times New Roman"/>
        <family val="1"/>
        <charset val="204"/>
      </rPr>
      <t>МБДОУ-детский сад № 347</t>
    </r>
  </si>
  <si>
    <t>66.01.37.000.М.001627.06.26 от 02.06.2026</t>
  </si>
  <si>
    <t>Гордеева Ирина Борисовна</t>
  </si>
  <si>
    <t>Отсутствует. Договор № 28/03 с ГАУЗ СО ДГБ №8 г. Екатеринбурга</t>
  </si>
  <si>
    <t>Протасов Владимир Васильевич</t>
  </si>
  <si>
    <t>http://www.ektec.ru/</t>
  </si>
  <si>
    <t>22.06.2026-05.07.2026, 06.07.2026-19.07.2026, 20.07.2026-02.08.2026</t>
  </si>
  <si>
    <t>11-14 лет</t>
  </si>
  <si>
    <t>Отсутствует. Договор ООО "ОКИ-ДОКИ" №410-МС от 20.05.2026</t>
  </si>
  <si>
    <t>№ Л035-01277-66/00196068 от 14.05.2015</t>
  </si>
  <si>
    <t xml:space="preserve">Приказ №21-2-од от 17.04.2026 https://dom.ektec.ru/nextcloud/s/W38gQ3L3GRwqndt </t>
  </si>
  <si>
    <r>
      <t xml:space="preserve">государственное автономное профессиональное образовательное учреждение Свердловской области «Екатеринбургский торгово-экономический техникум», 
</t>
    </r>
    <r>
      <rPr>
        <b/>
        <sz val="9"/>
        <color theme="1"/>
        <rFont val="Times New Roman"/>
        <family val="1"/>
        <charset val="204"/>
      </rPr>
      <t>ГАПОУ СО «ЕТЭТ»</t>
    </r>
  </si>
  <si>
    <t>Никокошева Наталья Геннадьевна</t>
  </si>
  <si>
    <t>https://ntpk1.ru/</t>
  </si>
  <si>
    <t>01.07.2026-21.07.2026, 22.07.2026-11.08.2026</t>
  </si>
  <si>
    <t>№ Л035-01277-66/00193674 от 11.02.2020 г. Срок действия: бессрочно</t>
  </si>
  <si>
    <t>Программа воспитательной работы лагеря с дневным пребыванием детей на базе ГАПОУ СО «НТПК № 1», утв. Приказом от 07.05.2026 № 103-од 
Ссылка: https://cloud.mail.ru/public/Z9um/318GgRXNz</t>
  </si>
  <si>
    <t xml:space="preserve"> №66.01.37.000.М.001667.06.26 от 08.06.2026</t>
  </si>
  <si>
    <t xml:space="preserve">Чагина Лариса Валерьевна, Климовских Ольга Александровна 
</t>
  </si>
  <si>
    <t>https://ntk.moy.su/index/svedenija_ob_organizacii_otdykha_detej_i_ikh_ozdorovlenii/0-382</t>
  </si>
  <si>
    <r>
      <t xml:space="preserve">Государственное автономное профессиональное образовательное учреждение Свердловской области «Новоуральский технологический колледж»,
 </t>
    </r>
    <r>
      <rPr>
        <b/>
        <sz val="9"/>
        <color theme="1"/>
        <rFont val="Times New Roman"/>
        <family val="1"/>
        <charset val="204"/>
      </rPr>
      <t xml:space="preserve"> ГАПОУ СО «НТК» (ЛДП «АТОМ-квант»)</t>
    </r>
  </si>
  <si>
    <t xml:space="preserve">06.07.2026-26.07.2026, 03.08.2026-23.08.2026
</t>
  </si>
  <si>
    <t>12-14 лет</t>
  </si>
  <si>
    <t xml:space="preserve">№ Л035-01277-66/00195285 от 22.12.2015 </t>
  </si>
  <si>
    <t xml:space="preserve">Утверждено приказом директора от 13.04.2026 № 90
ссылка: https://ntk.moy.su/index/svedenija_ob_organizacii_otdykha_detej_i_ikh_ozdorovlenii/0-382
</t>
  </si>
  <si>
    <t>Сивков Максим Владимирович</t>
  </si>
  <si>
    <t>kulinar66.ru</t>
  </si>
  <si>
    <t>13-16</t>
  </si>
  <si>
    <t>№66.01.37.000.М.001628.06.26 от 02.06.2026г.</t>
  </si>
  <si>
    <t>Отсутствует. Соглашение об оказании медицинской помощи с ГАУЗ "ДГКБ №9" от 12.01.2026г. №174</t>
  </si>
  <si>
    <t>Отсутствует. Соглашение о взаимодействии с  ФГБУЗ ЦМСЧ №31 ФМБА России от 06.04.2026 № 174/МЧ-26</t>
  </si>
  <si>
    <t>№ Л035-01277-66/00195409 от 27.10.2015</t>
  </si>
  <si>
    <t>21.03.2026-27.03.2026, 03.06.2026-23.06.2026, 24.06.2026-07.07.2026, 09.07.2026-22.07.2026, 24.07.2026-06.08.2026, 09.08.2026-22.08.2026, 24.08.2026-13.09.2026, 24.10.2026-30.10.2026</t>
  </si>
  <si>
    <t>№66.01.37.000.М.001606.06.26  от 02.06.2026</t>
  </si>
  <si>
    <t>24.03.2026-28.03.2026, 01.06.2026-25.06.2026</t>
  </si>
  <si>
    <t>№66.01.37.000.М.000755.04.26 от 30.04.2026</t>
  </si>
  <si>
    <t>№66.01.37.000.М.000744.04.26 от 30.04.2026</t>
  </si>
  <si>
    <t>№66.01.37.000.М.000761.04.26 от 30.04.2026</t>
  </si>
  <si>
    <t>№66.01.37.000.М.000747.04.26 от 30.04.2026</t>
  </si>
  <si>
    <t>№66.01.37.000.М.000455.04.26 от 02.04.2026</t>
  </si>
  <si>
    <t>№66.01.37.000.М.000818.05.26 от 05.05.2026</t>
  </si>
  <si>
    <t>№66.01.37.000.М.000598.04.26 от 17.04.2026</t>
  </si>
  <si>
    <t>№66.01.37.000.М.000759.04.26 от 30.04.2026</t>
  </si>
  <si>
    <t>№66.01.37.000.М.001020.05.26 от 15.05.2026</t>
  </si>
  <si>
    <t>№66.01.37.000.М.001058.05.26 от 18.05.2026</t>
  </si>
  <si>
    <t>№66.01.37.000.М.001096.05.26 от 18.05.2026</t>
  </si>
  <si>
    <t>02.06.2026-24.06.2026</t>
  </si>
  <si>
    <t>Попова Альбина Сергеевна</t>
  </si>
  <si>
    <t>Мальчикова Наталья Викторовна</t>
  </si>
  <si>
    <t>Аминов Эдуард Наильевич</t>
  </si>
  <si>
    <t>Мингалева Ирина Александровна</t>
  </si>
  <si>
    <t>Программа воспитания утверждена МАДОУ "Детский сад № 1 "Алёнка", приказ № 25ОД от 09.02.2026, https://madou-1alenka.caduk.ru/magicpage.html?page=886253</t>
  </si>
  <si>
    <t>Программа воспитания утверждена МАДОУ «Детский сад № 3 «Родничок», приказ № 22 от 06.02.2026, https://rodnichok-3.tvoysadik.ru/?section_id=226</t>
  </si>
  <si>
    <t xml:space="preserve">Программа воспитания утверждена МАДОУ "Детский сад № 7 "Золотой ключик", приказ № 9 от 09.02.2026, https://madou-7-zolotoi.caduk.ru/magicpage.html?page=888455 
</t>
  </si>
  <si>
    <t>Программа воспитания утверждена МАДОУ "Детский сад № 8 "Сказка", приказ № 35ОД от 09.02.2026, https://8aramil.tvoysadik.ru/?section_id=202</t>
  </si>
  <si>
    <t>30.03.2026-03.04.2026, 10.08.2026-30.08.2026</t>
  </si>
  <si>
    <t>Аксенова Мария Андреевна</t>
  </si>
  <si>
    <t>Деликатная Александра Александровна</t>
  </si>
  <si>
    <t>Шевякова
Полина
 Евгеньевна</t>
  </si>
  <si>
    <t xml:space="preserve">Беркинбаева Айжан Мухамедовна </t>
  </si>
  <si>
    <t>Евдокимова Людмила Михайловна</t>
  </si>
  <si>
    <t>№66.01.37.000.М.000986.05 .26 от 14.05.2026</t>
  </si>
  <si>
    <t>№66.01.37.000.М.000979.05 .26 от 14.05.2026</t>
  </si>
  <si>
    <t>№66.01.37.000.М.001175.05 .26 от 21.05.2026</t>
  </si>
  <si>
    <t>№66.01.37.000.М.001270.05 .26 от 26.05.2026</t>
  </si>
  <si>
    <t>№66.01.37.000.М.000384.03.26 от 20.03.2026</t>
  </si>
  <si>
    <t xml:space="preserve">№66.01.37.000. M.000722.04.26 от 29.04.2026 </t>
  </si>
  <si>
    <t>№66.01.37.000.М.0011484.05.26 от 28.05.2026</t>
  </si>
  <si>
    <t>№66.01.37.000.М.001662.06.26 от 05.06.2026</t>
  </si>
  <si>
    <t>№66.01.37.000. M.000664.04.26 от 23.04.2026</t>
  </si>
  <si>
    <t xml:space="preserve">Ссылка: https://fominschool.uralschool.ru/?section_id=80 </t>
  </si>
  <si>
    <t xml:space="preserve"> №66.01.37.000.М.000309.03.26 от 10.03.2026</t>
  </si>
  <si>
    <t>Хмелинина Юлия Игоревна</t>
  </si>
  <si>
    <t>https://ugkp.ru/partition/141525/#megamenu</t>
  </si>
  <si>
    <t>№ Л035-01277-66/00194853 от 16.03.2016</t>
  </si>
  <si>
    <t>№ Л041-01021-66/00307099 от 30.06.2016</t>
  </si>
  <si>
    <t xml:space="preserve">Приказ №294 от 12.05.2026г. 
Положение о лагере:  https://clck.ru/3U3xnE 
Программа воспитания: https://clck.ru/3U3xrf             </t>
  </si>
  <si>
    <t>№66.01.37.000.М.001645.06.26 от 04.06.2026</t>
  </si>
  <si>
    <t>Отсутствует. Договор № 25/2026 о взаимном сотрудничестве по лечебно-профилактическому обслуживанию несовершеннолетних от 12.01.2026 г. с Государственным автономным учреждением здравоохранения Свердловской области «Детская городская больница город Нижний Тагил»</t>
  </si>
  <si>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 с ДУ, нарушения слуха с ДУ. Приказ 177-ОД от 01.11.2023</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</si>
  <si>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дети передвигающиеся на креслах-колясках, с нарушением зрения и слуха.  
</t>
    </r>
    <r>
      <rPr>
        <b/>
        <sz val="9"/>
        <color theme="1"/>
        <rFont val="Times New Roman"/>
        <family val="1"/>
        <charset val="204"/>
      </rPr>
      <t>Паспорт доступности № 2 от 11.06.2024</t>
    </r>
  </si>
  <si>
    <r>
      <t xml:space="preserve">Объект малодоступен для детей с ОВЗ и детей-инвалидов.  
</t>
    </r>
    <r>
      <rPr>
        <b/>
        <sz val="9"/>
        <color rgb="FF000000"/>
        <rFont val="Times New Roman"/>
        <family val="1"/>
        <charset val="204"/>
      </rPr>
      <t>Паспорт доступности № 1 от 05.03.2021</t>
    </r>
  </si>
  <si>
    <r>
      <t>В 2026 г.:</t>
    </r>
    <r>
      <rPr>
        <sz val="9"/>
        <color theme="1"/>
        <rFont val="Times New Roman"/>
        <family val="1"/>
        <charset val="204"/>
      </rPr>
      <t xml:space="preserve"> 
Профилактическое мероприятие территориального отдела Управления Федеральной службы по надзору в сфере защиты прав потребителей и благополучия человека по Свердловской области в Орджоникидзевском, Железнодорожном районах города Екатеринбурга, в городе Березовском, в городе Верхняя Пышма по результатам которого выдано предписание от 24.02.2026 № 66-10-12/11-3101-2026 (11 пунктов) со сроком устранения до 01.12.2026 г.  Замечания находятся на исполнении.</t>
    </r>
  </si>
  <si>
    <r>
      <t>В 2026 г.:</t>
    </r>
    <r>
      <rPr>
        <sz val="9"/>
        <color theme="1"/>
        <rFont val="Times New Roman"/>
        <family val="1"/>
        <charset val="204"/>
      </rPr>
      <t xml:space="preserve"> 
Проверки не проводились.</t>
    </r>
  </si>
  <si>
    <r>
      <t>В 2026 г.:</t>
    </r>
    <r>
      <rPr>
        <sz val="9"/>
        <color theme="1"/>
        <rFont val="Times New Roman"/>
        <family val="1"/>
        <charset val="204"/>
      </rPr>
      <t xml:space="preserve"> 
Управление Роспотребнадзора по Свердловской области: №66260041000121764911 от 20.05.2026, условия соответствуют санитарным правилам и нормам СанПиН 1.2.3685-21 "Гигиенические нормативы и требования к обеспечению безопасности и (или) безвредности для человека факторов среды обитания";         
2) ГЛАВНОЕ УПРАВЛЕНИЕ МЧС РОССИИ ПО СВЕРДЛОВСКОЙ ОБЛАСТИ: №66250061000219164272 от 12.09.2025, №66250061000218628348 от 06.08.2025, 
№66250061000218473637 от 03.07.2025 - в здании установлено всё необходимое оборудование, которое находится в исправном состоянии, соответствует требованиям пожарной безопасности. </t>
    </r>
  </si>
  <si>
    <r>
      <t>В 2025 г.:</t>
    </r>
    <r>
      <rPr>
        <sz val="9"/>
        <color theme="1"/>
        <rFont val="Times New Roman"/>
        <family val="1"/>
        <charset val="204"/>
      </rPr>
      <t xml:space="preserve"> 
предписаний нет. 
</t>
    </r>
    <r>
      <rPr>
        <b/>
        <sz val="9"/>
        <color theme="1"/>
        <rFont val="Times New Roman"/>
        <family val="1"/>
        <charset val="204"/>
      </rPr>
      <t>В 2026 г.:</t>
    </r>
    <r>
      <rPr>
        <sz val="9"/>
        <color theme="1"/>
        <rFont val="Times New Roman"/>
        <family val="1"/>
        <charset val="204"/>
      </rPr>
      <t xml:space="preserve"> 
предписание Роспотребнадзора № 66-11-01/04-599-2026 от 03.02.2026: 16 замечаний, срок исполнения 31.08.2026. Устранено 13 замечаний</t>
    </r>
  </si>
  <si>
    <r>
      <t>В 2025 г.:</t>
    </r>
    <r>
      <rPr>
        <sz val="9"/>
        <color theme="1"/>
        <rFont val="Times New Roman"/>
        <family val="1"/>
        <charset val="204"/>
      </rPr>
      <t xml:space="preserve"> 
предписания нет.</t>
    </r>
  </si>
  <si>
    <r>
      <t>В 2025 г.:</t>
    </r>
    <r>
      <rPr>
        <sz val="9"/>
        <color rgb="FF000000"/>
        <rFont val="Times New Roman"/>
        <family val="1"/>
        <charset val="204"/>
      </rPr>
      <t xml:space="preserve"> 
Акт наблюдения за соблюдением обязательных требований (мониторинг безопасности) Отдела надзорной деятельности и профилактической работы ГО Ревда, ГО Дегтярск, Полевского ГО УНД и ПР от 15.07.2025 № 2507/024-66/80-В</t>
    </r>
  </si>
  <si>
    <r>
      <t>В 2026 г.:</t>
    </r>
    <r>
      <rPr>
        <sz val="9"/>
        <color rgb="FF000000"/>
        <rFont val="Times New Roman"/>
        <family val="1"/>
        <charset val="204"/>
      </rPr>
      <t xml:space="preserve"> 
март 2026 – ФГКУ "СУ ФПС № 5 МЧС РФ"
замечания устранены
</t>
    </r>
  </si>
  <si>
    <r>
      <t>В 2026 г.:</t>
    </r>
    <r>
      <rPr>
        <sz val="9"/>
        <color rgb="FF000000"/>
        <rFont val="Times New Roman"/>
        <family val="1"/>
        <charset val="204"/>
      </rPr>
      <t xml:space="preserve"> 
внеплановая выездная проверка с 12.05.26 по 25.05.26 ФГКУ СУ ФПС №5 МЧС России — без замечаний</t>
    </r>
  </si>
  <si>
    <r>
      <t>В 2025 г.:</t>
    </r>
    <r>
      <rPr>
        <sz val="9"/>
        <color theme="1"/>
        <rFont val="Times New Roman"/>
        <family val="1"/>
        <charset val="204"/>
      </rPr>
      <t xml:space="preserve"> 
1.Управление Роспотребнадзора по Свердловской области - предписаний не выписано; 2. Управление Федеральной службы государственной регистрации, кадастра и картографии по Свердловской области - предписаний не выписано; 3. Главное управление Российской Федерации по делам Гражданской обороны, чрезвычайным ситуациям и ликвидации последствий стихийных бедствий по Свердловской области - предписаний не выписано;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</si>
  <si>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2505/022-66/206-В/ПВП от 27.05.2025- Об устранении выявленных нарушений требований пожарной безопасности. Частично выполнены.
</t>
    </r>
  </si>
  <si>
    <r>
      <t>В 2025 г.:</t>
    </r>
    <r>
      <rPr>
        <sz val="9"/>
        <color theme="1"/>
        <rFont val="Times New Roman"/>
        <family val="1"/>
        <charset val="204"/>
      </rPr>
      <t xml:space="preserve"> 
Акт плановой выездной проверки
 № 66-10-12/11-8081-2025 Предписания отсутствуют</t>
    </r>
  </si>
  <si>
    <r>
      <t xml:space="preserve">Муниципальное автономное общеобразовательное учреждение «Средняя общеобразовательная школа № 154», 
 </t>
    </r>
    <r>
      <rPr>
        <b/>
        <sz val="9"/>
        <color theme="1"/>
        <rFont val="Times New Roman"/>
        <family val="1"/>
        <charset val="204"/>
      </rPr>
      <t>МАОУ «СОШ № 154»</t>
    </r>
  </si>
  <si>
    <r>
      <t xml:space="preserve">Муниципальное бюджетное общеобразовательное учреждение средняя общеобразовательная школа № 179, 
 </t>
    </r>
    <r>
      <rPr>
        <b/>
        <sz val="9"/>
        <color rgb="FF000000"/>
        <rFont val="Times New Roman"/>
        <family val="1"/>
        <charset val="204"/>
      </rPr>
      <t>МБОУ СОШ № 179 
(Городской оздоровительный Лагерь с дневным пребыванием детей )</t>
    </r>
  </si>
  <si>
    <r>
      <t xml:space="preserve">Муниципальное автономное общеобразовательное учреждение-Лицей № 88, 
</t>
    </r>
    <r>
      <rPr>
        <b/>
        <sz val="9"/>
        <color theme="1"/>
        <rFont val="Times New Roman"/>
        <family val="1"/>
        <charset val="204"/>
      </rPr>
      <t>МАОУ Лицей № 88 
(городской Лагерь с дневным пребыванием детей «ТехноLAB»)</t>
    </r>
  </si>
  <si>
    <r>
      <t xml:space="preserve">Муниципальное автономное учреждение дополнительного образования Кушвинского муниципального округа Дом творчества и молодежной политики, 
 </t>
    </r>
    <r>
      <rPr>
        <b/>
        <sz val="9"/>
        <color theme="1"/>
        <rFont val="Times New Roman"/>
        <family val="1"/>
        <charset val="204"/>
      </rPr>
      <t>МАУ ДО ДТиМП</t>
    </r>
  </si>
  <si>
    <r>
      <t xml:space="preserve">Муниципальное автономное общеобразовательное учреждение средняя общеобразовательная школа №8, 
 </t>
    </r>
    <r>
      <rPr>
        <b/>
        <sz val="9"/>
        <color theme="1"/>
        <rFont val="Times New Roman"/>
        <family val="1"/>
        <charset val="204"/>
      </rPr>
      <t>МАОУ СОШ № 8</t>
    </r>
  </si>
  <si>
    <r>
      <t xml:space="preserve">Муниципальное автономное общеобразовательное учреждение «Средняя общеобразовательная школа № 1», 
</t>
    </r>
    <r>
      <rPr>
        <b/>
        <sz val="9"/>
        <color rgb="FF000000"/>
        <rFont val="Times New Roman"/>
        <family val="1"/>
        <charset val="204"/>
      </rPr>
      <t>МАОУ СОШ № 1 
(Лагерь дневного пребывания)</t>
    </r>
  </si>
  <si>
    <r>
      <t xml:space="preserve">Муниципальное бюджетное учреждение дополнительного образования «Спортивная школа №1», 
</t>
    </r>
    <r>
      <rPr>
        <b/>
        <sz val="9"/>
        <color rgb="FF000000"/>
        <rFont val="Times New Roman"/>
        <family val="1"/>
        <charset val="204"/>
      </rPr>
      <t>МБУ ДО СШ № 1 
(Лагерь дневного пребывания)</t>
    </r>
  </si>
  <si>
    <r>
      <t xml:space="preserve">Муниципальное автономное общеобразовательное учреждение «Средняя общеобразовательная школа № 2», 
</t>
    </r>
    <r>
      <rPr>
        <b/>
        <sz val="9"/>
        <color rgb="FF000000"/>
        <rFont val="Times New Roman"/>
        <family val="1"/>
        <charset val="204"/>
      </rPr>
      <t>МАОУ СОШ № 2 
(Лагерь дневного пребывания)</t>
    </r>
  </si>
  <si>
    <r>
      <t xml:space="preserve">Муниципальное автономное общеобразовательное учреждение «Средняя общеобразовательная школа № 4», 
</t>
    </r>
    <r>
      <rPr>
        <b/>
        <sz val="9"/>
        <color rgb="FF000000"/>
        <rFont val="Times New Roman"/>
        <family val="1"/>
        <charset val="204"/>
      </rPr>
      <t>МАОУ СОШ № 4 
(Лагерь дневного пребывания)</t>
    </r>
  </si>
  <si>
    <r>
      <t xml:space="preserve">Муниципальное бюджетное общеобразовательное учреждение «Средняя общеобразовательная школа № 5», 
</t>
    </r>
    <r>
      <rPr>
        <b/>
        <sz val="9"/>
        <color rgb="FF000000"/>
        <rFont val="Times New Roman"/>
        <family val="1"/>
        <charset val="204"/>
      </rPr>
      <t>МБОУ СОШ № 5 
(Лагерь дневного пребывания)</t>
    </r>
  </si>
  <si>
    <r>
      <t xml:space="preserve">Муниципальное бюджетное общеобразовательное учреждение «Средняя общеобразовательная школа № 8», 
</t>
    </r>
    <r>
      <rPr>
        <b/>
        <sz val="9"/>
        <color rgb="FF000000"/>
        <rFont val="Times New Roman"/>
        <family val="1"/>
        <charset val="204"/>
      </rPr>
      <t>МБОУ СОШ № 8 
(Лагерь дневного пребывания)</t>
    </r>
  </si>
  <si>
    <r>
      <t xml:space="preserve">Муниципальное бюджетное общеобразовательное учреждение «Средняя общеобразовательная школа № 10», 
</t>
    </r>
    <r>
      <rPr>
        <b/>
        <sz val="9"/>
        <color rgb="FF000000"/>
        <rFont val="Times New Roman"/>
        <family val="1"/>
        <charset val="204"/>
      </rPr>
      <t>МБОУ СОШ № 10 
(Лагерь дневного пребывания)</t>
    </r>
  </si>
  <si>
    <r>
      <t xml:space="preserve">Муниципальное автономное общеобразовательное учреждение «Средняя общеобразовательная школа № 12», 
</t>
    </r>
    <r>
      <rPr>
        <b/>
        <sz val="9"/>
        <color rgb="FF000000"/>
        <rFont val="Times New Roman"/>
        <family val="1"/>
        <charset val="204"/>
      </rPr>
      <t>МАОУ СОШ № 12 
(Лагерь дневного пребывания)</t>
    </r>
  </si>
  <si>
    <r>
      <t xml:space="preserve">Муниципальное бюджетное общеобразовательное учреждение «Средняя общеобразовательная школа № 15», 
</t>
    </r>
    <r>
      <rPr>
        <b/>
        <sz val="9"/>
        <color rgb="FF000000"/>
        <rFont val="Times New Roman"/>
        <family val="1"/>
        <charset val="204"/>
      </rPr>
      <t>МБОУ СОШ № 15 
(Лагерь дневного пребывания)</t>
    </r>
  </si>
  <si>
    <r>
      <t xml:space="preserve">Муниципальное бюджетное общеобразовательное учреждение «Средняя общеобразовательная школа № 17», 
</t>
    </r>
    <r>
      <rPr>
        <b/>
        <sz val="9"/>
        <color rgb="FF000000"/>
        <rFont val="Times New Roman"/>
        <family val="1"/>
        <charset val="204"/>
      </rPr>
      <t>МБОУ СОШ № 17 
(Лагерь дневного пребывания)</t>
    </r>
  </si>
  <si>
    <r>
      <t xml:space="preserve">Муниципальное бюджетное общеобразовательное учреждение «Средняя общеобразовательная школа № 18», 
</t>
    </r>
    <r>
      <rPr>
        <b/>
        <sz val="9"/>
        <color rgb="FF000000"/>
        <rFont val="Times New Roman"/>
        <family val="1"/>
        <charset val="204"/>
      </rPr>
      <t>МБОУ СОШ № 18 
(Лагерь дневного пребывания)</t>
    </r>
  </si>
  <si>
    <r>
      <t xml:space="preserve">Муниципальное бюджетное общеобразовательное учреждение «Средняя общеобразовательная школа № 20», 
</t>
    </r>
    <r>
      <rPr>
        <b/>
        <sz val="9"/>
        <rFont val="Times New Roman"/>
        <family val="1"/>
        <charset val="204"/>
      </rPr>
      <t>МБОУ СОШ № 20 
(Лагерь дневного пребывания)</t>
    </r>
  </si>
  <si>
    <r>
      <t xml:space="preserve">Муниципальное автономное общеобразовательное учреждение средняя общеобразовательная школа № 17 с углубленным изучением отдельных предметов, 
</t>
    </r>
    <r>
      <rPr>
        <b/>
        <sz val="9"/>
        <color theme="1"/>
        <rFont val="Times New Roman"/>
        <family val="1"/>
        <charset val="204"/>
      </rPr>
      <t>МАОУ СОШ № 17 с УИОП 
(Лагерь дневного пребывания)</t>
    </r>
  </si>
  <si>
    <r>
      <t xml:space="preserve">Муниципальное автономное общеобразовательное учреждение гимназии № 161, 
</t>
    </r>
    <r>
      <rPr>
        <b/>
        <sz val="9"/>
        <color theme="1"/>
        <rFont val="Times New Roman"/>
        <family val="1"/>
        <charset val="204"/>
      </rPr>
      <t>МАОУ гимназия № 161 
(Лагерь дневного пребывания)</t>
    </r>
  </si>
  <si>
    <r>
      <t xml:space="preserve">Муниципальное бюджетное учреждение дополнительного образования «Центр внешкольной работы «Спектр» , 
</t>
    </r>
    <r>
      <rPr>
        <b/>
        <sz val="9"/>
        <color theme="1"/>
        <rFont val="Times New Roman"/>
        <family val="1"/>
        <charset val="204"/>
      </rPr>
      <t>МБУ ДО ЦВР «Спектр» 
(Лагерь дневного пребывания «Спектр лета»)</t>
    </r>
  </si>
  <si>
    <r>
      <t xml:space="preserve">Муниципальное автономное общеобразовательное учреждение средняя общеобразовательная школа № 68 с углубленным изучением отдельных предметов, 
 </t>
    </r>
    <r>
      <rPr>
        <b/>
        <sz val="9"/>
        <color theme="1"/>
        <rFont val="Times New Roman"/>
        <family val="1"/>
        <charset val="204"/>
      </rPr>
      <t>МАОУ СОШ № 68 с УИОП (Лагерь дневного пребывания)</t>
    </r>
  </si>
  <si>
    <r>
      <t xml:space="preserve">Муниципальное автономное общеобразовательное учреждение средняя общеобразовательная школа № 80, 
 </t>
    </r>
    <r>
      <rPr>
        <b/>
        <sz val="9"/>
        <color theme="1"/>
        <rFont val="Times New Roman"/>
        <family val="1"/>
        <charset val="204"/>
      </rPr>
      <t>МАОУ СОШ № 80 
(Лагерь дневного пребывания)</t>
    </r>
  </si>
  <si>
    <r>
      <t xml:space="preserve">Муниципальное автономное общеобразовательное учреждение Лицей № 100, 
</t>
    </r>
    <r>
      <rPr>
        <b/>
        <sz val="9"/>
        <color theme="1"/>
        <rFont val="Times New Roman"/>
        <family val="1"/>
        <charset val="204"/>
      </rPr>
      <t>МАОУ Лицей 100 
(Лагерь дневного пребывания)</t>
    </r>
  </si>
  <si>
    <r>
      <t xml:space="preserve">Муниципальное бюджетное общеобразовательное учреждение средняя общеобразовательная школа №112, 
 </t>
    </r>
    <r>
      <rPr>
        <b/>
        <sz val="9"/>
        <color theme="1"/>
        <rFont val="Times New Roman"/>
        <family val="1"/>
        <charset val="204"/>
      </rPr>
      <t>МАОУ СОШ № 112 
(Лагерь дневного пребывания)</t>
    </r>
  </si>
  <si>
    <r>
      <t xml:space="preserve">Муниципальное бюджетное дошкольное образовательное учреждение-детский сад № 168, 
 </t>
    </r>
    <r>
      <rPr>
        <b/>
        <sz val="9"/>
        <color theme="1"/>
        <rFont val="Times New Roman"/>
        <family val="1"/>
        <charset val="204"/>
      </rPr>
      <t>МБДОУ-детский сад № 168 
(Лагерь дневного пребывания)</t>
    </r>
  </si>
  <si>
    <r>
      <t xml:space="preserve">Муниципальное бюджетное общеобразовательное учреждение средняя общеобразовательная школа № 1, 
 </t>
    </r>
    <r>
      <rPr>
        <b/>
        <sz val="9"/>
        <color theme="1"/>
        <rFont val="Times New Roman"/>
        <family val="1"/>
        <charset val="204"/>
      </rPr>
      <t>МБОУ СОШ №1 
(Лагерь дневного пребывания)</t>
    </r>
  </si>
  <si>
    <r>
      <t xml:space="preserve">Муниципальное бюджетное общеобразовательное учреждение средняя общеобразовательная школа № 2, 
 </t>
    </r>
    <r>
      <rPr>
        <b/>
        <sz val="9"/>
        <color theme="1"/>
        <rFont val="Times New Roman"/>
        <family val="1"/>
        <charset val="204"/>
      </rPr>
      <t>МБОУ СОШ №2 
(Лагерь дневного пребывания)</t>
    </r>
  </si>
  <si>
    <r>
      <t xml:space="preserve">Муниципальное автономное общеобразовательное учреждение средняя общеобразовательная школа № 6 имени Киселева А.В., 
 </t>
    </r>
    <r>
      <rPr>
        <b/>
        <sz val="9"/>
        <color theme="1"/>
        <rFont val="Times New Roman"/>
        <family val="1"/>
        <charset val="204"/>
      </rPr>
      <t>МАОУ СОШ №6 имени Киселева А.В. 
(Лагерь дневного пребывания)</t>
    </r>
  </si>
  <si>
    <r>
      <t xml:space="preserve">Муниципальное автономное общеобразовательное учреждение средняя общеобразовательная школа № 8, 
 </t>
    </r>
    <r>
      <rPr>
        <b/>
        <sz val="9"/>
        <color theme="1"/>
        <rFont val="Times New Roman"/>
        <family val="1"/>
        <charset val="204"/>
      </rPr>
      <t>МАОУ СОШ №8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</si>
  <si>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школа №1, 
</t>
    </r>
    <r>
      <rPr>
        <b/>
        <sz val="9"/>
        <color theme="1"/>
        <rFont val="Times New Roman"/>
        <family val="1"/>
        <charset val="204"/>
      </rPr>
      <t>МАОУ СОШ №1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</si>
  <si>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 № 4, 
</t>
    </r>
    <r>
      <rPr>
        <b/>
        <sz val="9"/>
        <color theme="1"/>
        <rFont val="Times New Roman"/>
        <family val="1"/>
        <charset val="204"/>
      </rPr>
      <t>МАОУ СОШ №4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</si>
  <si>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школа № 6 с углубленным изучением отдельных предметов, 
</t>
    </r>
    <r>
      <rPr>
        <b/>
        <sz val="9"/>
        <color theme="1"/>
        <rFont val="Times New Roman"/>
        <family val="1"/>
        <charset val="204"/>
      </rPr>
      <t>МАОУ СОШ № 6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</si>
  <si>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школа № 10, 
</t>
    </r>
    <r>
      <rPr>
        <b/>
        <sz val="9"/>
        <color theme="1"/>
        <rFont val="Times New Roman"/>
        <family val="1"/>
        <charset val="204"/>
      </rPr>
      <t>МАОУ СОШ №10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</si>
  <si>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школа поселка Азиатская, 
</t>
    </r>
    <r>
      <rPr>
        <b/>
        <sz val="9"/>
        <color theme="1"/>
        <rFont val="Times New Roman"/>
        <family val="1"/>
        <charset val="204"/>
      </rPr>
      <t>МАОУ СОШ пос. Азиатская 
(Лагерь дневного пребывания)</t>
    </r>
  </si>
  <si>
    <r>
      <t xml:space="preserve">Муниципальное автономное общеобразовательное учреждение
средняя общеобразовательная школа № 3 Малышевского муниципального округа, 
</t>
    </r>
    <r>
      <rPr>
        <b/>
        <sz val="9"/>
        <color theme="1"/>
        <rFont val="Times New Roman"/>
        <family val="1"/>
        <charset val="204"/>
      </rPr>
      <t>МАОУ СОШ № 3 
(Лагерь дневного пребывания)</t>
    </r>
  </si>
  <si>
    <r>
      <t xml:space="preserve">Муниципальное автономное общеобразовательное учреждение средняя общеобразовательная школа № 19 Малышевского муниципального округа, 
</t>
    </r>
    <r>
      <rPr>
        <b/>
        <sz val="9"/>
        <color theme="1"/>
        <rFont val="Times New Roman"/>
        <family val="1"/>
        <charset val="204"/>
      </rPr>
      <t>МАОУ СОШ № 19 
(Лагерь дневного пребывания)</t>
    </r>
  </si>
  <si>
    <r>
      <t xml:space="preserve">Муниципальное автономное общеобразовательное учреждение
 начальная общеобразовательная школа-детский сад № 42 Малышевского муниципального округа, 
</t>
    </r>
    <r>
      <rPr>
        <b/>
        <sz val="9"/>
        <color theme="1"/>
        <rFont val="Times New Roman"/>
        <family val="1"/>
        <charset val="204"/>
      </rPr>
      <t>МАОУ Школа-сад № 42 
(Лагерь дневного пребывания)</t>
    </r>
  </si>
  <si>
    <r>
      <t xml:space="preserve">Муниципальное бюджетное общеобразовательное учреждение средняя общеобразовательная школа №1, 
 </t>
    </r>
    <r>
      <rPr>
        <b/>
        <sz val="9"/>
        <color theme="1"/>
        <rFont val="Times New Roman"/>
        <family val="1"/>
        <charset val="204"/>
      </rPr>
      <t>МБОУ СОШ №1 
(Лагерь дневного пребывания)</t>
    </r>
  </si>
  <si>
    <r>
      <t xml:space="preserve">Муниципальное автономное общеобразовательноео учреждение Средняя общеобразовательная школа №2, 
 </t>
    </r>
    <r>
      <rPr>
        <b/>
        <sz val="9"/>
        <color theme="1"/>
        <rFont val="Times New Roman"/>
        <family val="1"/>
        <charset val="204"/>
      </rPr>
      <t>МБОУ СОШ №2 
(Лагерь дневного пребывания)</t>
    </r>
  </si>
  <si>
    <r>
      <t xml:space="preserve">Муниципальное автономное учреждение дополнительного образования «Центр творчества» Невьянского муниципального округа, 
 </t>
    </r>
    <r>
      <rPr>
        <b/>
        <sz val="9"/>
        <color theme="1"/>
        <rFont val="Times New Roman"/>
        <family val="1"/>
        <charset val="204"/>
      </rPr>
      <t>МАУ НМО «Центр творчества» 
(Лагерь дневного пребывания)</t>
    </r>
  </si>
  <si>
    <r>
      <t xml:space="preserve">Объект доступен для детей с ОВЗ и детей-инвалидов по следующим нозологиям: </t>
    </r>
    <r>
      <rPr>
        <sz val="9"/>
        <color rgb="FF000000"/>
        <rFont val="Times New Roman"/>
        <family val="1"/>
        <charset val="204"/>
      </rPr>
      <t xml:space="preserve">
глухие и слабослышащие, слепые и слабовидящие, дети с нарушениями опорно-двигательной системы, доступно условно для инвалидов, передвигающихся на креслах-колясках. Паспорт  доступности от 25.03.2024</t>
    </r>
  </si>
  <si>
    <r>
      <t xml:space="preserve">Объект доступен для детей с ОВЗ и детей-инвалидов по следующим нозологиям: </t>
    </r>
    <r>
      <rPr>
        <sz val="9"/>
        <color theme="1"/>
        <rFont val="Times New Roman"/>
        <family val="1"/>
        <charset val="204"/>
      </rPr>
      <t xml:space="preserve">
Задержка психического развития (ЗПР), нарушение интеллекта</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</si>
  <si>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ОПП, передвигающихся на креслах-колясках, инвалидов с нарушением зрения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</si>
  <si>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передвигающимся на креслах-колясках; с нарушениями опорно-двигательного аппарата; с нарушением зрения, с нарушением слуха, с нарушением умственного развития.</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</si>
  <si>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 с нарушениями умственного развития.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</si>
  <si>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для детей и подростков с нарушениями опорно-двигательного аппарата, слуха, зрения и с умственными нарушениями</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</si>
  <si>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для детей и подростков с нарушениями опорно-двигательного аппарата, слуха, зрения, с умственными нарушениями, для передвигающихся на креслах-колясках</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</si>
  <si>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слуха-нет; с умственными нарушениями-А; с нарушениями опрно-двигательного аппарата-ДУ; передвижение на креслах-колясках-ДУ</t>
    </r>
  </si>
  <si>
    <r>
      <t xml:space="preserve">Объект доступен для детей с ОВЗ и детей-инвалидов по следующим нозологиям: </t>
    </r>
    <r>
      <rPr>
        <sz val="9"/>
        <color theme="1"/>
        <rFont val="Times New Roman"/>
        <family val="1"/>
        <charset val="204"/>
      </rPr>
      <t xml:space="preserve">
слуха-ДУ; с умственными нарушениями-ДУ; с нарушениями опрно-двигательного аппарата-ДУ; передвижение на креслах-колясках-ДУ</t>
    </r>
  </si>
  <si>
    <t>Приказ № 01-07-227 от 11.04.2026      https://clck.ru/3U5uZV</t>
  </si>
  <si>
    <t>№66.01.37.000.М.001578.05.26 от 29.05.2026</t>
  </si>
  <si>
    <t>№66.01.37.000.М.001533.05.26 от 28.05.2026</t>
  </si>
  <si>
    <t>№66.01.37.000.М.001694.06.26 от 09.06.2026</t>
  </si>
  <si>
    <t xml:space="preserve">№66.01.37.000.М.004321.06.25 от 06.06.2025 </t>
  </si>
  <si>
    <t>№66.01.37.000.М.001545.05.26 от 29.05.2026</t>
  </si>
  <si>
    <t>№66.01.37.000.М.001429.05.26 от 27.05.2026</t>
  </si>
  <si>
    <t>№66.01.37.000.М.001630.06.26 от 03.06.2026</t>
  </si>
  <si>
    <t>№66.01.37.000.М.001688.06.26 от 09.06.2026</t>
  </si>
  <si>
    <t>№66.01.37.000.М.001665.06.26 от 08.06.2026</t>
  </si>
  <si>
    <t>№66.01.37.000.М.001670.06.26 от 09.06.2026</t>
  </si>
  <si>
    <t>Объект условно доступен для детей с ОВЗ и детей-инвалидов. 
Паспорт доступности № 1 от 01.11.2025</t>
  </si>
  <si>
    <t xml:space="preserve">Объект условно доступен для детей с ОВЗ и детей-инвалидов. </t>
  </si>
  <si>
    <t>Объект условно доступен для детей с ОВЗ и детей-инвалидов. 
Паспорт доступности от 20.06.2024</t>
  </si>
  <si>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
 для лиц с ограниченными возможностями, входная группа оборудована пандусом, есть возможности для хранения лекарственных препаратов и продуктов лечебного питания, доступен 1 этаж здания. 
</t>
    </r>
    <r>
      <rPr>
        <b/>
        <sz val="9"/>
        <color rgb="FF000000"/>
        <rFont val="Times New Roman"/>
        <family val="1"/>
        <charset val="204"/>
      </rPr>
      <t xml:space="preserve">Паспорт доступности объекта №1 от 24.03.2024 </t>
    </r>
  </si>
  <si>
    <t>Объект условно доступен  для детей с ОВЗ и детей-инвалидов.
Паспорт доступности №3 от 20.06.2024</t>
  </si>
  <si>
    <t>№66.01.37.000.М.001524.05.26 от 28.05.2026</t>
  </si>
  <si>
    <t>№66.01.37.000.М.000749.04.26 от 30.04.2026</t>
  </si>
  <si>
    <t>№66.01.37.000.М.000756.04.26 от 30.04.2026</t>
  </si>
  <si>
    <t>№66.01.37.000.М.000495.04.26 от 07.04.2026</t>
  </si>
  <si>
    <t>№66.01.37.000.М.000671.04.26 от 23.04.2026</t>
  </si>
  <si>
    <t>№66.01.37.000.М.000760.04.26 от 30.04.2026</t>
  </si>
  <si>
    <t>№66.01.37.000.М.000819.05.26 от 05.05.2026</t>
  </si>
  <si>
    <t>№66.01.37.000.М.001188.05.26 от 22.05.2026</t>
  </si>
  <si>
    <t>№66.01.37.000.М.000643.04.26 от 21.04.2026</t>
  </si>
  <si>
    <t>№66.01.37.000.М.001056.05.26 от 18.05.2026</t>
  </si>
  <si>
    <t>№66.01.37.000.М.001011.05.26 от 15.05.2026</t>
  </si>
  <si>
    <t>№66.01.37.000.М.001459.05.26 от 28.05.2026</t>
  </si>
  <si>
    <t>№66.01.37.000.М.000611.04.26 от 20.04.2026</t>
  </si>
  <si>
    <t>№66.01.37.000.М.000774.05.26 от 04.05.2026</t>
  </si>
  <si>
    <t>№66.01.37.000.М.000920.05.26 от 08.05.2026</t>
  </si>
  <si>
    <t>№66.01.37.000.М.001029.05.26 от 15.05.2026</t>
  </si>
  <si>
    <t>№66.01.37.000.М.001044.05.26 от 15.05.2026</t>
  </si>
  <si>
    <t>№66.01.37.000.М.000985.05.26 от 14.05.2026</t>
  </si>
  <si>
    <t>№66.01.37.000.М.000542.04.26 от 14.04.2026</t>
  </si>
  <si>
    <t>№66.01.37.000.М.001043.05.26 от 15.05.2026</t>
  </si>
  <si>
    <t>№66.01.37.000.М.001288.05.26 от 26.05.2026</t>
  </si>
  <si>
    <t>№66.01.37.000.М.001392.05.26 от 27.05.2026</t>
  </si>
  <si>
    <t>№66.01.37.000.М.000904.05.26 от 07.05.2026</t>
  </si>
  <si>
    <t>№66.01.37.000.М.001589.06.26 от 01.06.2026</t>
  </si>
  <si>
    <t>№66.01.37.000.М.001110.05.26 от 20.05.2026</t>
  </si>
  <si>
    <t>№66.01.37.000.М.001463.05.26 от 28.05.2026</t>
  </si>
  <si>
    <t>№66.01.37.000.М.001332.05.26 от 26.05.2026</t>
  </si>
  <si>
    <t>№66.01.37.000.М.001426.05.26 от 27.05.2026</t>
  </si>
  <si>
    <t>№66.01.37.000.М.001059.05.26 от 18.05.2026</t>
  </si>
  <si>
    <t>№66.01.37.000.М.000916.05.26 от 08.05.2026</t>
  </si>
  <si>
    <t>№66.01.37.000.М.000572.04.26 от 16.04.2026</t>
  </si>
  <si>
    <t>№66.01.37.000.М.000814.05.26 от 05.05.2026</t>
  </si>
  <si>
    <t>№66.01.37.000.М.000816.05.26 от 05.05.2026</t>
  </si>
  <si>
    <t>№66.01.37.000.М.000456.04.26 от 02.04.2026</t>
  </si>
  <si>
    <t>№66.01.37.000.М.000919.05.26 от 08.05.2026</t>
  </si>
  <si>
    <t>№66.01.37.000.М.000864.05.26 от 06.05.2026</t>
  </si>
  <si>
    <t>№66.01.37.000.М.000588.04.26 от 17.04.2026</t>
  </si>
  <si>
    <t>№66.01.37.000.М.000831.05.26 от 05.05.2026</t>
  </si>
  <si>
    <t>№66.01.37.000.М.001168.05.26 от 21.05.2026</t>
  </si>
  <si>
    <t>№66.01.37.000.М.001158.05.26 от 21.05.2026</t>
  </si>
  <si>
    <t>№66.01.37.000.М.001273.05.26 от 26.05.2026</t>
  </si>
  <si>
    <t>№66.01.37.000.М.001173.05.26 от 21.05.2026</t>
  </si>
  <si>
    <t>№66.01.37.000.М.001100.05.26 от 20.05.2026</t>
  </si>
  <si>
    <t>№66.01.37.000.М.001279.05.26 от 26.05.2026</t>
  </si>
  <si>
    <t>№66.01.37.000.М.001171.05.26 от 21.05.2026</t>
  </si>
  <si>
    <t>№66.01.37.000.М.001281.05.26 от 26.05.2026</t>
  </si>
  <si>
    <t>№66.01.37.000.М.001284.05.26 от 26.05.2026</t>
  </si>
  <si>
    <t>Программа утверждена Приказом № 01.10/47 от 03.04.2026г. Ссылка на программу: https://clck.su/zQepr</t>
  </si>
  <si>
    <t>Программа утверждена Приказом № 13 от 27.03.2026г. Ссылка на программу: https://clck.su/RiyYw</t>
  </si>
  <si>
    <t>№66.01.37.000.М.001684.06.26 от 09.06.2026</t>
  </si>
  <si>
    <t>№66.01.37.000.М.001136.05.26 от 21.05.2026</t>
  </si>
  <si>
    <r>
      <t>В 2025 г.:</t>
    </r>
    <r>
      <rPr>
        <sz val="9"/>
        <color theme="1"/>
        <rFont val="Times New Roman"/>
        <family val="1"/>
        <charset val="204"/>
      </rPr>
      <t xml:space="preserve"> 
Плановых и внеплановых проверок не проводилось</t>
    </r>
  </si>
  <si>
    <r>
      <t>В 2026 г.:</t>
    </r>
    <r>
      <rPr>
        <sz val="9"/>
        <color theme="1"/>
        <rFont val="Times New Roman"/>
        <family val="1"/>
        <charset val="204"/>
      </rPr>
      <t xml:space="preserve"> 
Проверка Управления Федеральной службы по надзору в сфере защиты прав потребителей и благополучия человека по Свердловской области предписание №66-00-12/09-11-12931-2026 от 21.05.2026. Предписания выполнены.
</t>
    </r>
  </si>
  <si>
    <r>
      <t>В 2025 г.:</t>
    </r>
    <r>
      <rPr>
        <sz val="9"/>
        <color theme="1"/>
        <rFont val="Times New Roman"/>
        <family val="1"/>
        <charset val="204"/>
      </rPr>
      <t xml:space="preserve"> 
Проверка не проводились</t>
    </r>
  </si>
  <si>
    <r>
      <t>В 2023 г.:</t>
    </r>
    <r>
      <rPr>
        <sz val="9"/>
        <color rgb="FF000000"/>
        <rFont val="Times New Roman"/>
        <family val="1"/>
        <charset val="204"/>
      </rPr>
      <t xml:space="preserve"> 
проверки не проводились</t>
    </r>
  </si>
  <si>
    <r>
      <t>В 2024 г.:</t>
    </r>
    <r>
      <rPr>
        <sz val="9"/>
        <color theme="1"/>
        <rFont val="Times New Roman"/>
        <family val="1"/>
        <charset val="204"/>
      </rPr>
      <t xml:space="preserve"> 
Акт проверки от ФБУЗ "ЦГиЭ в СО" от 27.07.2024 г.; 
Акт проверки ГУ МЧС России по СО от 04.04.2024 г. № 2404/009-66/40-В/РВП</t>
    </r>
  </si>
  <si>
    <r>
      <t>В 2025 г.:</t>
    </r>
    <r>
      <rPr>
        <sz val="9"/>
        <color theme="1"/>
        <rFont val="Times New Roman"/>
        <family val="1"/>
        <charset val="204"/>
      </rPr>
      <t xml:space="preserve"> 
Проверка Роспотребнадзора</t>
    </r>
  </si>
  <si>
    <t>Объект доступен частично для детей с ОВЗ и детей-инвалидов.  
Паспорт доступности № 1 от 25.02.2026</t>
  </si>
  <si>
    <r>
      <t>В 2026 г.:</t>
    </r>
    <r>
      <rPr>
        <sz val="9"/>
        <color rgb="FF000000"/>
        <rFont val="Times New Roman"/>
        <family val="1"/>
        <charset val="204"/>
      </rPr>
      <t xml:space="preserve"> 
проверки не проводились</t>
    </r>
  </si>
  <si>
    <r>
      <t>В 2026 г.:</t>
    </r>
    <r>
      <rPr>
        <sz val="9"/>
        <color theme="1"/>
        <rFont val="Times New Roman"/>
        <family val="1"/>
        <charset val="204"/>
      </rPr>
      <t xml:space="preserve"> 
 Проверки не проводились</t>
    </r>
  </si>
  <si>
    <r>
      <t>В 2026 г.:</t>
    </r>
    <r>
      <rPr>
        <sz val="9"/>
        <color theme="1"/>
        <rFont val="Times New Roman"/>
        <family val="1"/>
        <charset val="204"/>
      </rPr>
      <t xml:space="preserve"> 
Проверки не проводились</t>
    </r>
  </si>
  <si>
    <t>в процессе согласования</t>
  </si>
  <si>
    <t>15.06.2026-04.07.2026</t>
  </si>
  <si>
    <t>№66.01.37.000.М.005084.10.25 от 23.10.2025</t>
  </si>
  <si>
    <t>№66.01.37.000.М.000989.05.26 от 14.05.2026</t>
  </si>
  <si>
    <t>Программа утверждена приказом №55-ОД/3 от 20.05.2026. 
Ссылка на программу: https://clck.ru/3TvftK</t>
  </si>
  <si>
    <t>№66.01.37.000.М.001318.05.26 от 26.05.2026</t>
  </si>
  <si>
    <t>23.03.2026-29.03.2026, 15.06.2026-26.06.2026, 01.07.2026-21.07.2026</t>
  </si>
  <si>
    <t>Ссылка: https://sduschor-ku.ru/www/files/programma-smeny-maudo-sshor-2026.pdf</t>
  </si>
  <si>
    <t>Бромберг Вероника Эдуардовна</t>
  </si>
  <si>
    <t>№66.01.37.000.М.001635.06.26 от 03.06.2026</t>
  </si>
  <si>
    <t>2708,00(6-11 лет); 
2860,00( от 12 лет)</t>
  </si>
  <si>
    <t>30.03.2026-05.04.2026, 09.06.2026-22.06.2026, 24.06.2026-07.07.2026, 09.07.2026-22.07.2026, 24.07.2026-06.08.2026, 08.08.2026-21.08.2026, 24.08.2026-30.08.2026, 25.10.2026-31.10.2026</t>
  </si>
  <si>
    <t>№66.01.37.000.М.001222.05.26 от 22.05.2026</t>
  </si>
  <si>
    <t>03.06.2026-21.06.2026</t>
  </si>
  <si>
    <t>№66.01.37.000.М.001596.06.26 от 01.06.2026</t>
  </si>
  <si>
    <t>Программа утверждена МБОУ СОШ №1. Приказ № 86-ОД от 02.04.2026г. 
Ссылка: https://kru-schk1.oshkole.ru/pages/31271.html</t>
  </si>
  <si>
    <t>№66.01.37.000.М.001504.05.26 от 28.05.2026</t>
  </si>
  <si>
    <t>№66.01.37.000.М.001550.05.26 от 29.05.2026</t>
  </si>
  <si>
    <t xml:space="preserve">Отсутствует. Договор № 44 от 20.03.2026 </t>
  </si>
  <si>
    <t>Программа утверждена МАУ ДО "ДШИ". Приказ №41 от 20.03.2026 Ссылка: https://cloud.mail.ru/public/Wtby/2cBa93vRC</t>
  </si>
  <si>
    <t>Программа утверждена МАОУ СОШ №8. Приказ от 23.05.2025 Ссылка: http://schoolvosem.ru/index/otdykh_ozdorovlenie_i_zanjatost_detej_v_kanikuly/0-140</t>
  </si>
  <si>
    <t>Программа утверждена МАОУ СОШ № 6. Приказ №79 от 16.05.2025 Ссылка: https://sh6moukru.ru/organizacia%20otdyha.html</t>
  </si>
  <si>
    <t>Отсутствует. Договор №32 от 04.03.2024</t>
  </si>
  <si>
    <r>
      <t>В 2025 г.:</t>
    </r>
    <r>
      <rPr>
        <sz val="9"/>
        <color rgb="FF000000"/>
        <rFont val="Times New Roman"/>
        <family val="1"/>
        <charset val="204"/>
      </rPr>
      <t xml:space="preserve"> 
Проверка МЧС от 27.08.2025г. Вынесено предостережение - отсутствует АПС на чердачном помещении, система автоматического открывания ворот.  Устранение замечаний запланировано в рамках капитального ремонта школы в 2026-2027 гг.</t>
    </r>
  </si>
  <si>
    <r>
      <t>В 2025 г.:</t>
    </r>
    <r>
      <rPr>
        <sz val="9"/>
        <color rgb="FF000000"/>
        <rFont val="Times New Roman"/>
        <family val="1"/>
        <charset val="204"/>
      </rPr>
      <t xml:space="preserve"> 
Ф-л ФБУЗ "Центр гигиены и эпидемиологии в Свердловской обл. профилактический визит 14.02.2025. Нарушения устранены частично в части устранения дефектов вх. дверей, дефекты на потолке на пищеблоке. Замечания по капитальному ремонту туалетных комнат не устранено, ведется работа по подготовке ПСД. Проверка МЧС 20.08.2025г. Вынесено предостережение, отсутствие оповещения на чердачных помещениях. работы по монтажу АПС выполнены</t>
    </r>
  </si>
  <si>
    <t>Программа утверждена МБОУ СОШ №1. Утверждена в 2025 году Ссылка: https://kru-schk1.oshkole.ru/pages/31271.html</t>
  </si>
  <si>
    <r>
      <t>В 2025 г.:</t>
    </r>
    <r>
      <rPr>
        <sz val="9"/>
        <color theme="1"/>
        <rFont val="Times New Roman"/>
        <family val="1"/>
        <charset val="204"/>
      </rPr>
      <t xml:space="preserve"> 
Проф.визит МЧС России от 12.08.2025г. Замечаний нет.</t>
    </r>
  </si>
  <si>
    <t>№66.01.37.000.М.001536.05.26 от 29.05.2026</t>
  </si>
  <si>
    <r>
      <t>В 2025-2026 г.:</t>
    </r>
    <r>
      <rPr>
        <sz val="9"/>
        <color theme="1"/>
        <rFont val="Times New Roman"/>
        <family val="1"/>
        <charset val="204"/>
      </rPr>
      <t xml:space="preserve"> 
Проверка Роспотребнадзора от 06.05.2025г. Вынесено предписание. Замечания устранены частично.  Запланированы мероприятия на устранение замечаний на 2026 год. Проф.визит МЧС России от 16.02.2026г. Замечаний нет. </t>
    </r>
  </si>
  <si>
    <t>Программа утверждена МАОУ СОШ № 6. Приказ № 110 от 01.06.2026  https://sh6moukru.uralschool.ru/?section_id=47</t>
  </si>
  <si>
    <t>№66.01.37.000.М.001174.05.26 от 21.05.2026</t>
  </si>
  <si>
    <t>№66.01.37.000.М.001425.05.26 от 27.05.2026</t>
  </si>
  <si>
    <t>Программа утверждена МАОУ СОШ №8. Утверждена приказ №87/4 от 19.03.2026 http://schoolvosem.ru/index/otdykh_ozdorovlenie_i_zanjatost_detej_v_kanikuly/0-140</t>
  </si>
  <si>
    <t xml:space="preserve"> Программа утверждена МАУ ДЮЦ "Ровесник". Приказ №23 от 24.03.2025   https://rovesnik35.ucoz.net/index/lager_s_dnevnym_prebyvaniem_detej/0-107                           </t>
  </si>
  <si>
    <t>Программа воспитания утверждена МБУ ЦРМ "Молодежная галактика" в 2026 году https://vk.com/docs-217445327</t>
  </si>
  <si>
    <r>
      <t>В 2025 г.:</t>
    </r>
    <r>
      <rPr>
        <sz val="9"/>
        <color theme="1"/>
        <rFont val="Times New Roman"/>
        <family val="1"/>
        <charset val="204"/>
      </rPr>
      <t xml:space="preserve"> 
Внеплановая выездная проверка Роспотребнадзора 24.06.2025 г. Замечания устранены 24.06.2025</t>
    </r>
  </si>
  <si>
    <r>
      <t>В 2025 г.:</t>
    </r>
    <r>
      <rPr>
        <sz val="9"/>
        <color theme="1"/>
        <rFont val="Times New Roman"/>
        <family val="1"/>
        <charset val="204"/>
      </rPr>
      <t xml:space="preserve"> 
Профвизит МЧС России от 12.08.2025. Замечаний нет.  13.10.2025г.  Проверка Роспотребнадзора от 13.10.2025г. Замечания устранены частично. Запланированы мероприяти по устранению замечаний на 2026 год</t>
    </r>
  </si>
  <si>
    <t>02.06.2026-15.06.2026, 17.06.2026-30.06.2026</t>
  </si>
  <si>
    <t>№66.01.37.000.М.001610.06.26 от 02.06.2026</t>
  </si>
  <si>
    <t>Программа воспитания уверждена МАУ ДС "Молодость". Приказ № 116 от 26.03.2026
ссылка: https://dsmolodost.ru/Letnyaya_ozdorovitelnaya_kampaniya/ 
Ссылка: https://dsmolodost.ru/upload/file/Letn_ozd_kam/Programma_2026.pdf</t>
  </si>
  <si>
    <t>№66.01.37.000.М.000682.04.26 от 24.04.2026</t>
  </si>
  <si>
    <t>№66.01.37.000.М.000635.04.26 от 21.04.2026</t>
  </si>
  <si>
    <t>Ссылка: https://d-school16.ru/upload/scdg16_new/files/21/43/214391544c0de43a6012e5bb689e72af.pdf</t>
  </si>
  <si>
    <t>Ссылка: https://dg23.uralschool.ru/upload/scdg23_new/files/12/2a/122a6de27ef41abc7031a6e1665db150.pdf</t>
  </si>
  <si>
    <t xml:space="preserve">Ссылка: https://30dg.uralschool.ru/upload/sc30dg_new/files/32/3f/323f470f77bbb10c9edffbe6f22a2111.pdf </t>
  </si>
  <si>
    <t>15.06.2026-08.07.2026</t>
  </si>
  <si>
    <t>Мазеина Мария Андреевна</t>
  </si>
  <si>
    <t>https://kupedc.ru/</t>
  </si>
  <si>
    <t>Л041-01021-66/00634536 от 29.12.2022</t>
  </si>
  <si>
    <t>№ Л035-01277-66/00193582 от 30.03.2020</t>
  </si>
  <si>
    <t>Утверждена приказом №64-ОД от 17.04.2026 
Ссылка https://clck.ru/3U6Kn6</t>
  </si>
  <si>
    <t>Колобков Павел Сергеевич</t>
  </si>
  <si>
    <t>https://polevskoyppl.nubex.ru/</t>
  </si>
  <si>
    <t>13.07.2026-31.07.2026, 03.08.2026-21.08.2026</t>
  </si>
  <si>
    <t xml:space="preserve">12–16 лет </t>
  </si>
  <si>
    <t>66-20-015-12/11-3315-2026 от 16.06.2026</t>
  </si>
  <si>
    <t xml:space="preserve">Отсутствует. Договор на оказание безвозмездных медицинских услуг от 13.04.2026г. </t>
  </si>
  <si>
    <t xml:space="preserve">№14985 от  23.12.2011 </t>
  </si>
  <si>
    <t xml:space="preserve">Приказ № 55-од от 22.04.2026
Ссылка https://clck.ru/3UBNny </t>
  </si>
  <si>
    <r>
      <t xml:space="preserve">Государственное автономное профессиональное образовательное учреждение Свердловской области «Полевской многопрофильный техникум им. В.И. Назарова»,
 </t>
    </r>
    <r>
      <rPr>
        <b/>
        <sz val="9"/>
        <color theme="1"/>
        <rFont val="Times New Roman"/>
        <family val="1"/>
        <charset val="204"/>
      </rPr>
      <t>ГАПОУ СО «Полевской многопрофильный техникум им. В.И. Назарова»</t>
    </r>
  </si>
  <si>
    <t>Отсутствует. Договор №3/11/В/О с ГАУЗ СО ДГКБ № 11 от 12.03.2026</t>
  </si>
  <si>
    <t>№66.ТС.14.000.М.000009.05.26 от 25.05.2026</t>
  </si>
  <si>
    <t xml:space="preserve">Программа утверждена приказом 30/1/01-07 от 14.04.2026. Ссылка на программу: https://clck.ru/3U3o2Q </t>
  </si>
  <si>
    <t>Программа воспитательной работы утверждена приказом №54 от 10.04.2026 г. Ссылка на программу: https://clck.ru/3U3onZ. Ссылка на календарный план: https://clck.ru/3U3oqN</t>
  </si>
  <si>
    <t>Программа утверждена приказом № 16-ах от 30.03.2026. Ссылка на программу: https://clck.ru/3SrTyR План-сетка:
https://cdtserov.ru/wp-content/uploads/2026/06/план-сетка.pdf</t>
  </si>
  <si>
    <t>Доронина Александра Максимовна</t>
  </si>
  <si>
    <t>https://sopkekb.ru/?section_id=233</t>
  </si>
  <si>
    <t>29.06.2026-10.07.2026, 13.07.2026-24.07.2026, 27.07.2026-07.08.2026</t>
  </si>
  <si>
    <t>15-17 лет</t>
  </si>
  <si>
    <t>Л041-01021-66/00359390 от 06.04.2018</t>
  </si>
  <si>
    <t>№ Л035-01277-66/00193676 от 20 марта 2025 г. Срок действия: Бессрочная</t>
  </si>
  <si>
    <t>Приказ от 28.05.2026 №151/1 - Д 
Ссылка: https://clck.ru/3UEQQx</t>
  </si>
  <si>
    <t>Лариса Юрьевна Зубова</t>
  </si>
  <si>
    <t>https://spkserov.ru/</t>
  </si>
  <si>
    <t>14-16 лет</t>
  </si>
  <si>
    <t>№ Л041-01021-66/00325479 от 20.07.2018</t>
  </si>
  <si>
    <t>№ Л035-01277-66/00194786  от 16.03.2016</t>
  </si>
  <si>
    <t>Утверждены Приказом директора ГАПОУ «Северный педагогический колледж» № 54-Од от 27.05.2026г.
Программа воспитательной работы 
Ссылка: https://clck.ru/3UE9ZF
и Календарный план воспитательной работы для лагеря с дневным пребыванием детей ГАПОУ «Северный педагогический колледж»
Ссылка:
https://clck.ru/3UE9Zi
Ссылка:
https://clck.ru/3UE9af</t>
  </si>
  <si>
    <r>
      <t xml:space="preserve">Государственное автономное профессиональное образовательное учреждение Свердловской области «Северный педагогический колледж», 
</t>
    </r>
    <r>
      <rPr>
        <b/>
        <sz val="9"/>
        <color theme="1"/>
        <rFont val="Times New Roman"/>
        <family val="1"/>
        <charset val="204"/>
      </rPr>
      <t>ГАПОУ СО «Северный педагогический колледж»</t>
    </r>
  </si>
  <si>
    <t>29.06.2026-13.07.2026, 14.07.2026-03.08.2026</t>
  </si>
  <si>
    <t xml:space="preserve">Приказ директора от 21.03.2025 № 18 
Ссылка на документы: https://ww-eurasia/ru </t>
  </si>
  <si>
    <t>https://dol-skazka.ekb.muzkult.ru/</t>
  </si>
  <si>
    <r>
      <t>В 2025 г.:</t>
    </r>
    <r>
      <rPr>
        <sz val="9"/>
        <color theme="1"/>
        <rFont val="Times New Roman"/>
        <family val="1"/>
        <charset val="204"/>
      </rPr>
      <t xml:space="preserve"> 
Министерство РФ по делам ГО, ЧС и ликвидации последствий стихийных бедствий. Отдел надзорной деятельности и профилактической работы ГО Ревды, ГО Дектярск, Полевского ГО УНД и ПР. Акт проверки № 2505/024-66/56-В/РВП от 26.05.2025. Нарушения не выявлены. на Министерство РФ по делам ГО, ЧС и ликвидации последствий стихийных бедствий. Отдел надзорной деятельности и профилактической работы ГО Ревды, ГО Дектярск, Полевского ГО УНД и ПР. Акт проверки № 2605/024-66/70-В/АВП от 27.05.2026. Нарушения не выявлены.</t>
    </r>
  </si>
  <si>
    <t>https://dol-skazka.ekb.muzkult.ru/docs</t>
  </si>
  <si>
    <t>№66.01.37.000.М.001552.05.26 от 29.05.2026</t>
  </si>
  <si>
    <t>№66.01.37.000.М.001554.05.26 от 29.05.2026</t>
  </si>
  <si>
    <t>№66.01.37.000.М.001257.05.26 от 26.05.2026</t>
  </si>
  <si>
    <r>
      <t>В 2025 г.:</t>
    </r>
    <r>
      <rPr>
        <sz val="9"/>
        <color theme="1"/>
        <rFont val="Times New Roman"/>
        <family val="1"/>
        <charset val="204"/>
      </rPr>
      <t xml:space="preserve"> предписание ОНД и ПР ГО Ревда, ГО Дегтярск, Полевского ГО УНД и ПР Главного управления МЧС России по Свердловской области от 27.05.2025 № 2505/024-66/31-В/ПВП: 6 замечаний. Устранено 6 замечаний.
Предписание Управления Федеральной службы по надзору в сфере защиты прав потребителей и благополучия населения по Свердловской области в Ленинском, Верх-Исетском, Октябрьском и Кировском районах г. Екатеринбурга от 08.08.2025 № 40/2025-225: 1 замечание. Устранено 1 замечание.</t>
    </r>
  </si>
  <si>
    <t>12-15 лет</t>
  </si>
  <si>
    <t>Программа смен летнего лагеря дневного пребывания «Лето в Профтехе» в рамках регионального профориентационного проекта «Лето в профтехе» в 2026 году, принята к реализации пед. советом (протокол № 2 от 17.04.2026), утверждена приказом от 22.04.2026 № 68/1 
Ссылка: https://bgdn-bpt.profiedu.ru/?section_id=2055</t>
  </si>
  <si>
    <t>№66.01.37.000.М.001759.06.26 от 22.06.2026</t>
  </si>
  <si>
    <t>25.06.2026-08.07.2026, 10.07.2026-23.07.2026, 03.08.2026-23.08.2026</t>
  </si>
  <si>
    <t>№66.01.37.000.М.001760.06.26 от 22.06.2026</t>
  </si>
  <si>
    <t>01.07.2026 - 21.07.2026, 22.07.2026-11.08.2026</t>
  </si>
  <si>
    <t>21.03.2026-27.03.2026, 30.03.2026-05.04.2026, 08.04.2026-17.04.2026, 20.04.2026-29.04.2026, 02.05.2026-11.05.2026, 14.05.2026-23.05.2026, 01.06.2026-21.06.2026, 24.06.2026-14.07.2026, 17.07.2026-06.08.2026, 09.08.2026-29.08.2026, 05.09.2026-14.09.2026, 17.09.2026-26.09.2026, 29.09.2026-08.10.2026, 11.10.2026-20.10.2026, 26.10.2026-01.11.2026, 04.11.2026-13.11.2026, 16.11.2026-25.11.2026</t>
  </si>
  <si>
    <t>№66.01.37.000.М.001762.06.26 от 22.06.2026</t>
  </si>
  <si>
    <t>№66.01.37.000.М.001742.06.26 от 16.06.2026</t>
  </si>
  <si>
    <t>Устьянцева Ирина Юрьевна</t>
  </si>
  <si>
    <t>https://kpk.uralschool.ru/?section_id=1057</t>
  </si>
  <si>
    <t>№ ЛО-66-01-006716 от 26.11.2020</t>
  </si>
  <si>
    <t>№ Л035-01277-66\001936246 от 17.04.2020</t>
  </si>
  <si>
    <r>
      <t>В 2025 г.:</t>
    </r>
    <r>
      <rPr>
        <sz val="9"/>
        <color theme="1"/>
        <rFont val="Times New Roman"/>
        <family val="1"/>
        <charset val="204"/>
      </rPr>
      <t xml:space="preserve"> 
проверки не проводились.
</t>
    </r>
    <r>
      <rPr>
        <b/>
        <sz val="9"/>
        <color theme="1"/>
        <rFont val="Times New Roman"/>
        <family val="1"/>
        <charset val="204"/>
      </rPr>
      <t>В 2026 г.:</t>
    </r>
    <r>
      <rPr>
        <sz val="9"/>
        <color theme="1"/>
        <rFont val="Times New Roman"/>
        <family val="1"/>
        <charset val="204"/>
      </rPr>
      <t xml:space="preserve"> 
проведена санитарно-эпидемиологическая экспертиза зданий, строений, сооружений, помещений, оборудования и иного имущества. Экспертное заключение № 66-20-013-12/18-1425-2026 
от 10.06.2026г.</t>
    </r>
  </si>
  <si>
    <r>
      <t>В 2026 г.:</t>
    </r>
    <r>
      <rPr>
        <sz val="9"/>
        <color theme="1"/>
        <rFont val="Times New Roman"/>
        <family val="1"/>
        <charset val="204"/>
      </rPr>
      <t xml:space="preserve"> 
Роспотребнадзор - нарушений нет. Государственный пожарный надзор - нарушений нет.</t>
    </r>
  </si>
  <si>
    <r>
      <t>В 2025 г.:</t>
    </r>
    <r>
      <rPr>
        <sz val="9"/>
        <color rgb="FF000000"/>
        <rFont val="Times New Roman"/>
        <family val="1"/>
        <charset val="204"/>
      </rPr>
      <t xml:space="preserve"> 
Роспотребнадзор №1300/2025-62 от 19.11.2025: 6 замечаний, устранены 25.11.2025</t>
    </r>
  </si>
  <si>
    <r>
      <t>В 2025 г.:</t>
    </r>
    <r>
      <rPr>
        <sz val="9"/>
        <color theme="1"/>
        <rFont val="Times New Roman"/>
        <family val="1"/>
        <charset val="204"/>
      </rPr>
      <t xml:space="preserve"> 
Проверка филиалом ФБУЗ "Центр гигиены и эпидемиологии в Свердловской области в Чкаловском районе города Екатеринбурга, городе Полевской и Сысертском районе"
Результат: соответствие государственным санитарно-эпидемиологическим правилам и нормативам ( СП 2.4.3648-20, СанПиН 1.2.3685-21, СанПиН2.3/2.4.3590-20</t>
    </r>
  </si>
  <si>
    <r>
      <t>В 2026 г.:</t>
    </r>
    <r>
      <rPr>
        <sz val="9"/>
        <color theme="1"/>
        <rFont val="Times New Roman"/>
        <family val="1"/>
        <charset val="204"/>
      </rPr>
      <t xml:space="preserve"> 
Профилактическое мероприятие ГУ МЧС России по Свердловской области ОНД г. Сухой Лог, МО Богданович по результатам которого выдано предписание об устранении нарушений  со сроком устранения до 01.06.2027.  Замечания находятся на исполнении.</t>
    </r>
  </si>
  <si>
    <t>Л041-01021-66/00294691 от 16.09.2014</t>
  </si>
  <si>
    <r>
      <t>В 2025 г.:</t>
    </r>
    <r>
      <rPr>
        <sz val="9"/>
        <color theme="1"/>
        <rFont val="Times New Roman"/>
        <family val="1"/>
        <charset val="204"/>
      </rPr>
      <t xml:space="preserve"> 
Предписаний нет.  ГАПОУ СО "Камышловский педагогический колледж" принят к новому учебному году.</t>
    </r>
  </si>
  <si>
    <t>№66.01.37.000.М.001786.06.26 от 26.06.2026</t>
  </si>
  <si>
    <t>Программа воспитания утверждена приказом директора МАОУ СОШ № 3
от 26.05.2026 г. № 63/2 -Д 
Ссылка: https://clck.ru/3UJZAY</t>
  </si>
  <si>
    <t>Программа  и план воспитательной работы на 2026 год будут размещены https://stz.tmk-group.ru/sever_soc</t>
  </si>
  <si>
    <t>Ольшак Ольга Геннадьевна</t>
  </si>
  <si>
    <t>Отсутствует. Договор с ГБУЗ "Туринская ЦРБ им. О.Д. Зубова" от 09.01.2025</t>
  </si>
  <si>
    <t>Ссылка: https://clck.ru/3SnDKb</t>
  </si>
  <si>
    <t>Ибишова Олеся Александровна</t>
  </si>
  <si>
    <t>Отсутствует. Договор с ГБУЗ "Туринская ЦРБ им. О.Д. Зубова" от 09.01.2019</t>
  </si>
  <si>
    <t>https://lenskou.ucoz.ru</t>
  </si>
  <si>
    <t>Плетенева Яна Владимировна</t>
  </si>
  <si>
    <t>https://lager-moushuhoosh.nasmene.ru/</t>
  </si>
  <si>
    <t>https://us-sosh.org.ru</t>
  </si>
  <si>
    <t>https://clck.ru/3SnDPQ</t>
  </si>
  <si>
    <t>03.07.2026-23.07.2026</t>
  </si>
  <si>
    <t>№66.01.37.000.М.001705.06.26 от 10.06.2026</t>
  </si>
  <si>
    <t>Отсутствует. Договор с ГБУЗ "Туринская ЦРБ им. О.Д. Зубова" от 12.01.2026</t>
  </si>
  <si>
    <t>Отсутствует. Договор с ГБУЗ "Туринская ЦРБ им. О.Д. Зубова" от 11.01.2021</t>
  </si>
  <si>
    <t xml:space="preserve">Отсутствует. Договор с ГБУЗ "Туринская ЦРБ им. О.Д. Зубова" от 11.01.2021 </t>
  </si>
  <si>
    <t xml:space="preserve">Отсутствует. Договор с ГБУЗ "Туринская ЦРБ им. О.Д. Зубова" от 30.04.2021 </t>
  </si>
  <si>
    <t>03.07.2026-16.07.2026</t>
  </si>
  <si>
    <t>№66.01.37.000.М.001706.06.26 от 10.06.2026</t>
  </si>
  <si>
    <t>№66.01.37.000.М.001265.05.26 от 26.05.2026</t>
  </si>
  <si>
    <t>Дата ввода: 1956 г.</t>
  </si>
  <si>
    <t>№66.01.37.000.М.001141.05.26 от 21.05.2026</t>
  </si>
  <si>
    <t>№66.01.37.000.М.000810.05.26 от 05.05.2026</t>
  </si>
  <si>
    <t>№66.01.37.000.М.001137.05.26 от 21.05.2026</t>
  </si>
  <si>
    <t>№66.01.37.000.М.001139.05.26 от 21.05.2026</t>
  </si>
  <si>
    <t>№66.01.37.000.М.000555.04.26 от 15.04.2026</t>
  </si>
  <si>
    <t>№66.01.37.000.М.001065.05.26 от 18.05.2026</t>
  </si>
  <si>
    <t>№66.01.37.000.М.001278.05.26 от 26.05.2026</t>
  </si>
  <si>
    <t>№66.01.37.000.М.001067.05.26 от 18.05.2026</t>
  </si>
  <si>
    <t>№66.01.37.000.М.000740.04.26 от 30.04.2026</t>
  </si>
  <si>
    <t>№66.01.37.000.М.000970.05.26 от 13.05.2026</t>
  </si>
  <si>
    <t>№66.01.37.000.М.001099.05.26 от 20.05.2026</t>
  </si>
  <si>
    <t>№66.01.37.000.М.001142.05.26 от 21.05.2026</t>
  </si>
  <si>
    <t>№66.01.37.000.М.001066.05.26 от 18.05.2026</t>
  </si>
  <si>
    <t>№66.01.37.000.М.000493.04.26 от 07.04.2026</t>
  </si>
  <si>
    <t>№66.01.37.000.М.001633.06.26 от 03.06.2026</t>
  </si>
  <si>
    <t>№66.01.37.000.М.001792.06.26 от 29.06.2026</t>
  </si>
  <si>
    <t>№66.01.37.000.М.001668.06.26 от 08.06.2026</t>
  </si>
  <si>
    <t>№66.01.37.000.М.005102.10.25 от 27.10.2025</t>
  </si>
  <si>
    <t>№66.01.37.000.М.001373.05.26 от 27.05.2026</t>
  </si>
  <si>
    <t>№66.01.37.000.М.001093.05.26 от 18.05.2026</t>
  </si>
  <si>
    <t>№66.01.37.000.М.000890.05.26 от 07.05.2026</t>
  </si>
  <si>
    <t>№66.01.37.000.М.000892.05.26 от 07.05.2026</t>
  </si>
  <si>
    <t>№66.01.37.000.М.001092.05.26 от 18.05.2026</t>
  </si>
  <si>
    <t>№66.01.37.000.М.000893.05.26 от 07.05.2026</t>
  </si>
  <si>
    <t>№66.01.37.000.М.000662.04.26 от 23.04.2026</t>
  </si>
  <si>
    <t>№66.01.37.000.М.001407.05.26 от 27.05.2026</t>
  </si>
  <si>
    <t>№66.01.37.000.М.000894.05.26 от 07.05.2026</t>
  </si>
  <si>
    <t>№66.01.37.000.М.000359.03.26 от 18.03.2026</t>
  </si>
  <si>
    <t>№66.01.37.000.М.001564.05.26 от 29.05.2026</t>
  </si>
  <si>
    <t>№66.01.37.000.М.001329.05.26 от 26.05.2026</t>
  </si>
  <si>
    <t>№66.01.37.000.М.000808.05.26 от 05.05.2026</t>
  </si>
  <si>
    <t>№66.01.37.000.М.000721.04.26 от 29.04.2026</t>
  </si>
  <si>
    <t>№666.01.37.000.М.001080.05.26 от 18.05.2026</t>
  </si>
  <si>
    <t>№66.01.37.000.М.000877.05.26 от 07.05.20265</t>
  </si>
  <si>
    <t>№66.01.37.000.М.000897.05.26 от 07.05.2026</t>
  </si>
  <si>
    <t>№66.01.37.000.М.000889.05.26 от 07.05.2026</t>
  </si>
  <si>
    <t>№66.01.37.000.М.001217.05.26 от 22.05.2026</t>
  </si>
  <si>
    <t>№66.01.37.000.М.001003.05.26 от 14.05.2026</t>
  </si>
  <si>
    <t>№66.01.37.000.М.001527.05.26 от 28.05.2026</t>
  </si>
  <si>
    <t>№66.01.37.000.М.000391.03.26 от 20.03.2026</t>
  </si>
  <si>
    <t>№66.01.37.000.М.001551.05.26 от 29.05.2026</t>
  </si>
  <si>
    <t>№66.01.37.000.М.001547.05.26 от 29.05.2026</t>
  </si>
  <si>
    <t>№66.01.37.000.М.000895.05.26 от 07.05.2026</t>
  </si>
  <si>
    <t>№66.01.37.000.М.000876.05.26 от 07.05.2026</t>
  </si>
  <si>
    <t>№66.01.37.000.М.001517.05.26 от 28.05.2026</t>
  </si>
  <si>
    <t>№66.01.37.000.М.001163.05.26 от 21.05.2026</t>
  </si>
  <si>
    <t>№66.01.37.000.М.001337.05.26 от 27.05.2026</t>
  </si>
  <si>
    <t>№666.01.37.000.М.001460.05.26 от 28.05.2026</t>
  </si>
  <si>
    <t>https://lager-titova.ru/</t>
  </si>
  <si>
    <t xml:space="preserve">01.06.2026-22.06.2026, 23.06.2026-14.07.2026, 15.07.2026-04.08.2026 
</t>
  </si>
  <si>
    <t>№66.ФУ.02.000.М.000038.07.26 от 03.07.2026</t>
  </si>
  <si>
    <t>№66.01.37.000.М.001824.07.26 от 03.07.2026</t>
  </si>
  <si>
    <r>
      <t>В 2025 г.:</t>
    </r>
    <r>
      <rPr>
        <sz val="9"/>
        <color theme="1"/>
        <rFont val="Times New Roman"/>
        <family val="1"/>
        <charset val="204"/>
      </rPr>
      <t xml:space="preserve"> 
Предписание  ОНДи ПР Сысертского ГО, Арамильского ГО УНД и ПР ГУ МЧС России по Свердловской области от 27.05.2025 №2505/027-66/43-В/ПВП, срок выполнения - 12.04.2027</t>
    </r>
  </si>
  <si>
    <t>Ссылка на программу воспитательной работы: https://clck.ru/3UYNWG</t>
  </si>
  <si>
    <t>№66.01.37.000.М.001827.07.26 от 03.07.2026</t>
  </si>
  <si>
    <t>28.03.2026-04.04.2026, 29.06.2026-22.07.2026, 27.07.2026-11.08.2026</t>
  </si>
  <si>
    <t xml:space="preserve">01.06.2026-26.06.2026, 29.06.2026-22.07.2026 </t>
  </si>
  <si>
    <t>№66.01.37.000.М.001397.05.26 от 27.05.2026</t>
  </si>
  <si>
    <t>№66.01.37.000.М.001170.05.26 от 21.05.2026</t>
  </si>
  <si>
    <t>№66.01.37.000.М.001143.05.26 от 21.05.2026</t>
  </si>
  <si>
    <t>№66.01.37.000.М.000467.04.26 от 02.04.2026</t>
  </si>
  <si>
    <t>№66.01.37.000.М.001311.05.26 от 26.05.2026</t>
  </si>
  <si>
    <t>№66.01.37.000.М.001842.07.26 от 03.07.2026</t>
  </si>
  <si>
    <t>Имеется. Крытый бассейн</t>
  </si>
  <si>
    <t>Имеется. Плавательный бассейн</t>
  </si>
  <si>
    <t>Имеется. Закрытый, отапливаемый, плавательный бассейн</t>
  </si>
  <si>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
с логопедическими нарушениями (общее недоразвитие речи,фонетико-фонематическое недоразвитие речи, заикание); 
с нарушениями слуха (слабослышащие дети); 
с нарушениями зрения (слабовидящие дети); соматически ослабленные (часто болеющие дети). 
</t>
    </r>
    <r>
      <rPr>
        <b/>
        <sz val="9"/>
        <color theme="1"/>
        <rFont val="Times New Roman"/>
        <family val="1"/>
        <charset val="204"/>
      </rPr>
      <t>Паспорт доступности №12/04 от 05.04.2022</t>
    </r>
  </si>
  <si>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для слабовидящих (все зоны и помещения доступны с сопровождением сотрудника (тьютора), кроме детей с полной слепотой); 
для слабослышащих (все зоны и помещения доступны с сопровождением сотрудника (тьютора)); 
для людей с интеллектуальными нарушениями (полная доступность всех зон при условии, что ПМПК подтвердила отсутствие необходимости в специальных условиях пребывания). 
</t>
    </r>
    <r>
      <rPr>
        <b/>
        <sz val="9"/>
        <color theme="1"/>
        <rFont val="Times New Roman"/>
        <family val="1"/>
        <charset val="204"/>
      </rPr>
      <t>Паспорт доступности  № 1-5 от 01.08.2024 г.</t>
    </r>
  </si>
  <si>
    <r>
      <rPr>
        <b/>
        <sz val="9"/>
        <rFont val="Times New Roman"/>
        <family val="1"/>
        <charset val="204"/>
      </rPr>
      <t xml:space="preserve">Объект доступен для детей с ОВЗ и детей-инвалидов по следующим нозологиям: </t>
    </r>
    <r>
      <rPr>
        <sz val="9"/>
        <rFont val="Times New Roman"/>
        <family val="1"/>
        <charset val="204"/>
      </rPr>
      <t xml:space="preserve">
глухие и  слабослышашие, 
дети с соматическими заболеваниями, 
дети с тяжелыми нарушениями речи, 
дети с ментальными нарушениями. 
</t>
    </r>
    <r>
      <rPr>
        <b/>
        <sz val="9"/>
        <rFont val="Times New Roman"/>
        <family val="1"/>
        <charset val="204"/>
      </rPr>
      <t>Паспорт доступности от 18.03.2026</t>
    </r>
  </si>
  <si>
    <r>
      <rPr>
        <b/>
        <sz val="9"/>
        <color theme="1"/>
        <rFont val="Times New Roman"/>
        <family val="1"/>
        <charset val="204"/>
      </rPr>
      <t>Объект доступен для детей с ОВЗ и детей-инвалидов по следующим нозологиям:</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23.06.2025</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</si>
  <si>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
умственные нарушения, 
нарушения слуха.
</t>
    </r>
    <r>
      <rPr>
        <b/>
        <sz val="9"/>
        <color theme="1"/>
        <rFont val="Times New Roman"/>
        <family val="1"/>
        <charset val="204"/>
      </rPr>
      <t>Паспорт доступности от 26.07.2024</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</si>
  <si>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глухие и слабослышащие, 
дети с соматическими заболеваниями. 
</t>
    </r>
    <r>
      <rPr>
        <b/>
        <sz val="9"/>
        <color theme="1"/>
        <rFont val="Times New Roman"/>
        <family val="1"/>
        <charset val="204"/>
      </rPr>
      <t>Паспорт доступности от 25.03.2025</t>
    </r>
  </si>
  <si>
    <r>
      <rPr>
        <b/>
        <sz val="9"/>
        <color theme="1"/>
        <rFont val="Times New Roman"/>
        <family val="1"/>
        <charset val="204"/>
      </rPr>
      <t>Объект доступен для детей с ОВЗ и детей-инвалидов по следующим нозологиям:</t>
    </r>
    <r>
      <rPr>
        <sz val="9"/>
        <color theme="1"/>
        <rFont val="Times New Roman"/>
        <family val="1"/>
        <charset val="204"/>
      </rPr>
      <t xml:space="preserve"> 
слепые и слабовидящие, 
глухие и слабослышащие,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04.02.2026</t>
    </r>
  </si>
  <si>
    <r>
      <rPr>
        <b/>
        <sz val="9"/>
        <color theme="1"/>
        <rFont val="Times New Roman"/>
        <family val="1"/>
        <charset val="204"/>
      </rPr>
      <t>Объект частично доступен для детей с ОВЗ и детей-инвалидов по следующим нозологиям:</t>
    </r>
    <r>
      <rPr>
        <sz val="9"/>
        <color theme="1"/>
        <rFont val="Times New Roman"/>
        <family val="1"/>
        <charset val="204"/>
      </rPr>
      <t xml:space="preserve"> 
дети с соматическими заболеваниями; 
дети с задержкой психического развития; 
дети с нарушением речи; 
дети с эндокринными заболеваниями (сахарный диабет, пищевая аллергия). 
</t>
    </r>
    <r>
      <rPr>
        <b/>
        <sz val="9"/>
        <color theme="1"/>
        <rFont val="Times New Roman"/>
        <family val="1"/>
        <charset val="204"/>
      </rPr>
      <t>Паспорт доступности утвержден 27.05.2024</t>
    </r>
  </si>
  <si>
    <r>
      <rPr>
        <b/>
        <sz val="9"/>
        <color theme="1"/>
        <rFont val="Times New Roman"/>
        <family val="1"/>
        <charset val="204"/>
      </rP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отклонениямив эмоциональной и волевой области. </t>
    </r>
  </si>
  <si>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09.02.2026</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</si>
  <si>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для передвигающихся на креслах-колясках, 
с нарушениями опорно-двигательного аппарата, 
с нарушениями слуха, 
с умственными нарушениями (доступен частично (с организацией дополнительной помощи сотрудника));
с нарушениями зрения (объект доступен условно (с организацией дополнительной помощи сотрудника). 
</t>
    </r>
    <r>
      <rPr>
        <b/>
        <sz val="9"/>
        <color theme="1"/>
        <rFont val="Times New Roman"/>
        <family val="1"/>
        <charset val="204"/>
      </rPr>
      <t>Паспорт доступности от 27.01.2025</t>
    </r>
  </si>
  <si>
    <r>
      <rPr>
        <b/>
        <sz val="9"/>
        <color rgb="FF000000"/>
        <rFont val="Times New Roman"/>
        <family val="1"/>
        <charset val="204"/>
      </rPr>
      <t>Объект доступен для детей с ОВЗ и детей-инвалидов по следующим нозологиям:</t>
    </r>
    <r>
      <rPr>
        <sz val="9"/>
        <color rgb="FF000000"/>
        <rFont val="Times New Roman"/>
        <family val="1"/>
        <charset val="204"/>
      </rPr>
      <t xml:space="preserve">
слабослышащие, 
с нарушением опорно-двигательного аппарата; 
с умственными нарушениями. 
</t>
    </r>
    <r>
      <rPr>
        <b/>
        <sz val="9"/>
        <color rgb="FF000000"/>
        <rFont val="Times New Roman"/>
        <family val="1"/>
        <charset val="204"/>
      </rPr>
      <t>Паспорт доступности объекта утвержден Приказ № 05-од от 01.04.2026 г.</t>
    </r>
  </si>
  <si>
    <r>
      <rPr>
        <b/>
        <sz val="9"/>
        <color theme="1"/>
        <rFont val="Times New Roman"/>
        <family val="1"/>
        <charset val="204"/>
      </rPr>
      <t xml:space="preserve">Объект условно доступен для детей и ОВЗ и инвалидов по следующим нозологиям: 
</t>
    </r>
    <r>
      <rPr>
        <sz val="9"/>
        <color theme="1"/>
        <rFont val="Times New Roman"/>
        <family val="1"/>
        <charset val="204"/>
      </rPr>
      <t xml:space="preserve">с нарушениями опорно-двигательного аппарата, 
с нарушениями зрения, 
с нарушениями слуха, 
с умственными нарушениями . 
</t>
    </r>
    <r>
      <rPr>
        <b/>
        <sz val="9"/>
        <color theme="1"/>
        <rFont val="Times New Roman"/>
        <family val="1"/>
        <charset val="204"/>
      </rPr>
      <t>Паспорт доступности от 20.05.2022</t>
    </r>
  </si>
  <si>
    <r>
      <rPr>
        <b/>
        <sz val="9"/>
        <color theme="1"/>
        <rFont val="Times New Roman"/>
        <family val="1"/>
        <charset val="204"/>
      </rPr>
      <t xml:space="preserve">Объект условно доступен для детей с ОВЗ и детей-инвалидов по следующим нозологиям: 
</t>
    </r>
    <r>
      <rPr>
        <sz val="9"/>
        <color theme="1"/>
        <rFont val="Times New Roman"/>
        <family val="1"/>
        <charset val="204"/>
      </rPr>
      <t xml:space="preserve">с нарушениями опорно-двигательного аппарата, 
с нарушениями зрения, 
с нарушениями слуха, 
с умственными нарушениями. </t>
    </r>
    <r>
      <rPr>
        <b/>
        <sz val="9"/>
        <color theme="1"/>
        <rFont val="Times New Roman"/>
        <family val="1"/>
        <charset val="204"/>
      </rPr>
      <t xml:space="preserve">
Паспорт доступности от 20.05.2022</t>
    </r>
  </si>
  <si>
    <r>
      <rPr>
        <b/>
        <sz val="9"/>
        <color theme="1"/>
        <rFont val="Times New Roman"/>
        <family val="1"/>
        <charset val="204"/>
      </rPr>
      <t xml:space="preserve">Объект частично доступен для детей и ОВЗ и инвалидов по следующим нозологиям: </t>
    </r>
    <r>
      <rPr>
        <sz val="9"/>
        <color theme="1"/>
        <rFont val="Times New Roman"/>
        <family val="1"/>
        <charset val="204"/>
      </rPr>
      <t xml:space="preserve">
дети с нарушением речи; 
дети с нарушением поведения и общения; 
дети с соматическими заболеваниями. </t>
    </r>
  </si>
  <si>
    <t>Созданы условия доступности услуг для детей с ограниченными возможностями здоровья, в том числе для маломобильной группы населения.</t>
  </si>
  <si>
    <t>Ссылка на программу: http://docs.google.com/viewer?url=http://medgorka.ru/upload/iblock/3c5/mzft8lkhl0w0gaxrxymfo6839o4v6fwa/2026-god-PVR.pdf</t>
  </si>
  <si>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слобовидящие,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20.03.2024</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</si>
  <si>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слабослышащие, 
слабовидящие, 
дети с соматическими заболеваниями. 
</t>
    </r>
    <r>
      <rPr>
        <b/>
        <sz val="9"/>
        <color theme="1"/>
        <rFont val="Times New Roman"/>
        <family val="1"/>
        <charset val="204"/>
      </rPr>
      <t>Паспорта доступности нет.</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</si>
  <si>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01.03.2023</t>
    </r>
  </si>
  <si>
    <r>
      <rPr>
        <b/>
        <sz val="9"/>
        <color theme="1"/>
        <rFont val="Times New Roman"/>
        <family val="1"/>
        <charset val="204"/>
      </rPr>
      <t xml:space="preserve">Объект частично доступен для детей с ОВЗ и детей -инвалидов по следующим нозологиям: </t>
    </r>
    <r>
      <rPr>
        <sz val="9"/>
        <color theme="1"/>
        <rFont val="Times New Roman"/>
        <family val="1"/>
        <charset val="204"/>
      </rPr>
      <t xml:space="preserve">
умственная отсталость (интеллектуальные нарушения легкая степень умственной отсталости),
слабослышащие (тугоухие, дети с частичной потерей слуха), 
с задержкой психического развития (ЗПР), 
эндокринные заболевания (в том числе сахарный диабет).</t>
    </r>
  </si>
  <si>
    <r>
      <rPr>
        <b/>
        <sz val="9"/>
        <color theme="1"/>
        <rFont val="Times New Roman"/>
        <family val="1"/>
        <charset val="204"/>
      </rPr>
      <t>Объект доступен для детей с ОВЗ и детей-инвалидов по следующим нозологиям:</t>
    </r>
    <r>
      <rPr>
        <sz val="9"/>
        <color theme="1"/>
        <rFont val="Times New Roman"/>
        <family val="1"/>
        <charset val="204"/>
      </rPr>
      <t xml:space="preserve"> 
нарушения опорно-двигательного аппарата (за исключением инвалидов, передвигающихся на колясках), 
соматические заболевания. 
</t>
    </r>
    <r>
      <rPr>
        <b/>
        <sz val="9"/>
        <color theme="1"/>
        <rFont val="Times New Roman"/>
        <family val="1"/>
        <charset val="204"/>
      </rPr>
      <t>Паспорт доступности на корпуса: А5, А6, А7, Д, столовая,  помещение клуба от 18.03.2026. Срок действия до 18.03.2031.</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</si>
  <si>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дети с нарушением опорно-двигательного аппарата; 
задержка психического развития </t>
    </r>
  </si>
  <si>
    <r>
      <t xml:space="preserve">Объект частично доступен для детей с ОВЗ и детей - инвалидов по следующим нозологиям: </t>
    </r>
    <r>
      <rPr>
        <sz val="9"/>
        <color rgb="FF000000"/>
        <rFont val="Times New Roman"/>
        <family val="1"/>
        <charset val="204"/>
      </rPr>
      <t xml:space="preserve">
с задержкой психического развития, 
с соматическими заболеваниями, 
с интеллектуальными нарушениями  
</t>
    </r>
    <r>
      <rPr>
        <b/>
        <sz val="9"/>
        <color rgb="FF000000"/>
        <rFont val="Times New Roman"/>
        <family val="1"/>
        <charset val="204"/>
      </rPr>
      <t>Паспорт доступности от _______.</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</si>
  <si>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дети с задержкой психического развития, 
дети с соматическими заболеваниями, 
дети с нарушением зрения.  
</t>
    </r>
    <r>
      <rPr>
        <b/>
        <sz val="9"/>
        <color theme="1"/>
        <rFont val="Times New Roman"/>
        <family val="1"/>
        <charset val="204"/>
      </rPr>
      <t>Паспорт доступности № 1 от 02.07.2024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</si>
  <si>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17.04.2025 г</t>
    </r>
  </si>
  <si>
    <r>
      <rPr>
        <b/>
        <sz val="9"/>
        <color theme="1"/>
        <rFont val="Times New Roman"/>
        <family val="1"/>
        <charset val="204"/>
      </rPr>
      <t xml:space="preserve">Объект условно доступен для детей с ОВЗ и детей инвалидов по нозологиям: 
</t>
    </r>
    <r>
      <rPr>
        <sz val="9"/>
        <color theme="1"/>
        <rFont val="Times New Roman"/>
        <family val="1"/>
        <charset val="204"/>
      </rPr>
      <t xml:space="preserve">с нарушениями опорно-двигательного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25.01.2024</t>
    </r>
  </si>
  <si>
    <r>
      <rPr>
        <b/>
        <sz val="9"/>
        <color theme="1"/>
        <rFont val="Times New Roman"/>
        <family val="1"/>
        <charset val="204"/>
      </rPr>
      <t xml:space="preserve">Объект условно доступен для детей с ОВЗ и детей инвалидов по следующим нозологиям: 
</t>
    </r>
    <r>
      <rPr>
        <sz val="9"/>
        <color theme="1"/>
        <rFont val="Times New Roman"/>
        <family val="1"/>
        <charset val="204"/>
      </rPr>
      <t xml:space="preserve">с нарушениями опорно-двигательного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25.01.2024</t>
    </r>
  </si>
  <si>
    <r>
      <rPr>
        <b/>
        <sz val="9"/>
        <color rgb="FF000000"/>
        <rFont val="Times New Roman"/>
        <family val="1"/>
        <charset val="204"/>
      </rPr>
      <t xml:space="preserve">Объект доступен для детей с ОВЗ и детей-инвалидов по следующим нозологиям: 
</t>
    </r>
    <r>
      <rPr>
        <sz val="9"/>
        <color rgb="FF000000"/>
        <rFont val="Times New Roman"/>
        <family val="1"/>
        <charset val="204"/>
      </rPr>
      <t xml:space="preserve">с нарушением зрения, 
с нарушением слуха, 
с задержкой психического развития, с нарушением речи, аутистов, 
с онкологическими заболеваниями в стадии ремиссии.  
</t>
    </r>
    <r>
      <rPr>
        <b/>
        <sz val="9"/>
        <color rgb="FF000000"/>
        <rFont val="Times New Roman"/>
        <family val="1"/>
        <charset val="204"/>
      </rPr>
      <t>Паспорт доступности от 19.07.2024. Срок действия до 19.07.2030</t>
    </r>
  </si>
  <si>
    <r>
      <rPr>
        <b/>
        <sz val="9"/>
        <color rgb="FF000000"/>
        <rFont val="Times New Roman"/>
        <family val="1"/>
        <charset val="204"/>
      </rPr>
      <t xml:space="preserve">Объект доступен для детей с ОВЗ и детей-инвалидов по следующим нозологиям: 
</t>
    </r>
    <r>
      <rPr>
        <sz val="9"/>
        <color rgb="FF000000"/>
        <rFont val="Times New Roman"/>
        <family val="1"/>
        <charset val="204"/>
      </rPr>
      <t xml:space="preserve">с нарушением зрения, 
с нарушением слуха, 
с задержкой психического развития, 
с нарушением речи, 
аутистов, 
с онкологическими заболеваниями в стадии ремиссии.  
</t>
    </r>
    <r>
      <rPr>
        <b/>
        <sz val="9"/>
        <color rgb="FF000000"/>
        <rFont val="Times New Roman"/>
        <family val="1"/>
        <charset val="204"/>
      </rPr>
      <t>Паспорт доступности от 19.07.2024. Срок действия до 19.07.2030</t>
    </r>
  </si>
  <si>
    <r>
      <t xml:space="preserve">Объект доступен для деетй ОВЗ и детей-инвалидов по следующим нозологиям: </t>
    </r>
    <r>
      <rPr>
        <sz val="9"/>
        <color rgb="FF000000"/>
        <rFont val="Times New Roman"/>
        <family val="1"/>
        <charset val="204"/>
      </rPr>
      <t xml:space="preserve">
тяжёлые нарушения речи, 
задержка психического развития. 
</t>
    </r>
    <r>
      <rPr>
        <b/>
        <sz val="9"/>
        <color rgb="FF000000"/>
        <rFont val="Times New Roman"/>
        <family val="1"/>
        <charset val="204"/>
      </rPr>
      <t>Паспорт доступности от 29.03.2024</t>
    </r>
  </si>
  <si>
    <r>
      <t xml:space="preserve">Имеется возможность оказания услуг для детей-инвалидов и детей с ОВЗ, в том числе условий для хранения лекарственных препаратов для медицинского применения и специализированных продуктов лечебного питания, соблюдения предписанного лечащим врачом режима лечения (в случае приема данных категорий детей).  
</t>
    </r>
    <r>
      <rPr>
        <b/>
        <sz val="9"/>
        <color theme="1"/>
        <rFont val="Times New Roman"/>
        <family val="1"/>
        <charset val="204"/>
      </rPr>
      <t>Паспорт доступности от 26.03.2026</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</si>
  <si>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
Задержка психического развития, 
нарушение интеллекта. 
</t>
    </r>
    <r>
      <rPr>
        <b/>
        <sz val="9"/>
        <color theme="1"/>
        <rFont val="Times New Roman"/>
        <family val="1"/>
        <charset val="204"/>
      </rPr>
      <t>Паспорт доступности от _______.</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</si>
  <si>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t>
    </r>
    <r>
      <rPr>
        <b/>
        <sz val="9"/>
        <color theme="1"/>
        <rFont val="Times New Roman"/>
        <family val="1"/>
        <charset val="204"/>
      </rPr>
      <t>Паспорт доступности от 22.11.2023 г.</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</si>
  <si>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нарушением речи, 
дети с нарушением слуха, 
дети с нарушением зрения, 
дети с задержкой психического развития, 
дети с нарушением опорно-двигательного аппарата, дети с нарушением поведения и общения, 
дети с соматическими заболеваниями.  
</t>
    </r>
    <r>
      <rPr>
        <b/>
        <sz val="9"/>
        <color theme="1"/>
        <rFont val="Times New Roman"/>
        <family val="1"/>
        <charset val="204"/>
      </rPr>
      <t>Паспорт доступности от 28.02.2024. Бессрочно.</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</si>
  <si>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Инвалиды с нарушениями опорно-двигательного аппрата, 
нарушениями зрения, 
нарушением слуха, 
с умственными нарушениями, 
кроме инвалидов на колясках. 
</t>
    </r>
    <r>
      <rPr>
        <b/>
        <sz val="9"/>
        <color theme="1"/>
        <rFont val="Times New Roman"/>
        <family val="1"/>
        <charset val="204"/>
      </rPr>
      <t>Паспорт доступности от 14.04.2026 г.</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</si>
  <si>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с нарушениями слуха, 
с нарушениями зрения, 
с умственными нарушениями, 
с нарушениями опорно-двигательного аппарата, передвигающихся на креслах-колясках.  </t>
    </r>
  </si>
  <si>
    <t>Объект частично/условно доступен для детей с ОВЗ и детей-инвалидов.</t>
  </si>
  <si>
    <r>
      <t xml:space="preserve">Объект доступен для детей с ОВЗ и детей инвалидов по следующим нозологиям: </t>
    </r>
    <r>
      <rPr>
        <sz val="9"/>
        <color theme="1"/>
        <rFont val="Times New Roman"/>
        <family val="1"/>
        <charset val="204"/>
      </rPr>
      <t xml:space="preserve">
слабослышащие; 
дети с соматическими заболеваниями; 
</t>
    </r>
    <r>
      <rPr>
        <b/>
        <sz val="9"/>
        <color theme="1"/>
        <rFont val="Times New Roman"/>
        <family val="1"/>
        <charset val="204"/>
      </rPr>
      <t>Паспорт доступности от 28.01.2026г.</t>
    </r>
  </si>
  <si>
    <r>
      <t xml:space="preserve">Объект доступен для детей с ОВЗ и детей-инвалидов по следующим нозологиям: </t>
    </r>
    <r>
      <rPr>
        <sz val="9"/>
        <color theme="1"/>
        <rFont val="Times New Roman"/>
        <family val="1"/>
        <charset val="204"/>
      </rPr>
      <t xml:space="preserve">
интеллектуальные нарушения (умственная отсталость).  
</t>
    </r>
    <r>
      <rPr>
        <b/>
        <sz val="9"/>
        <color theme="1"/>
        <rFont val="Times New Roman"/>
        <family val="1"/>
        <charset val="204"/>
      </rPr>
      <t>Паспорт доступности от 09.11.2023. Срок действия до 09.11.2028</t>
    </r>
  </si>
  <si>
    <r>
      <rPr>
        <b/>
        <sz val="9"/>
        <color theme="1"/>
        <rFont val="Times New Roman"/>
        <family val="1"/>
        <charset val="204"/>
      </rPr>
      <t xml:space="preserve">Объект доступен частично избирательно для детей с ОВЗ и детей-инвалидов. </t>
    </r>
    <r>
      <rPr>
        <sz val="9"/>
        <color theme="1"/>
        <rFont val="Times New Roman"/>
        <family val="1"/>
        <charset val="204"/>
      </rPr>
      <t xml:space="preserve">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t>
    </r>
  </si>
  <si>
    <r>
      <t xml:space="preserve">Объект условно доступен для детей ОВЗ и детей-инвалидов по следующим нозологиям: </t>
    </r>
    <r>
      <rPr>
        <sz val="9"/>
        <color theme="1"/>
        <rFont val="Times New Roman"/>
        <family val="1"/>
        <charset val="204"/>
      </rPr>
      <t xml:space="preserve">
инвалиды передвигающиеся на креслах-колясках, 
с нарушениями опорно-двигательного аппарата, 
с нарушениями зрения. Объект доступен полностью: 
с нарушениями зрения, с умственными нарушениями.  
</t>
    </r>
    <r>
      <rPr>
        <b/>
        <sz val="9"/>
        <color theme="1"/>
        <rFont val="Times New Roman"/>
        <family val="1"/>
        <charset val="204"/>
      </rPr>
      <t>Паспорт доступности от 01.04.2026</t>
    </r>
  </si>
  <si>
    <t>Объект доступен полностью избирательно для детей ОВЗ и детей-инвалидов.</t>
  </si>
  <si>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с умственными нарушениями, 
для инвалидов на коляске и инвалидов с патологией опорно-двигательного аппарата.  
</t>
    </r>
    <r>
      <rPr>
        <b/>
        <sz val="9"/>
        <color theme="1"/>
        <rFont val="Times New Roman"/>
        <family val="1"/>
        <charset val="204"/>
      </rPr>
      <t>Паспорт доступности от 11.07.2022. Бессрочно</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</si>
  <si>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опорно-двигательного аппарата, умственными нарушениями ( доступен полностью-избирательно); 
передвигающихся на креслах-колясках (частично-избирательно); 
с нарушением зрения и слуха (условно).  
</t>
    </r>
    <r>
      <rPr>
        <b/>
        <sz val="9"/>
        <color theme="1"/>
        <rFont val="Times New Roman"/>
        <family val="1"/>
        <charset val="204"/>
      </rPr>
      <t>Паспорт доступности (здание по ул. Ясная, д. 1, корп. 5) № 2 от 25.06.2024. Паспорт доступности (здание по ул. Ясная, д. 1, корп. 7) № 6 от 25.06.2024.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</si>
  <si>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дети передвигающиеся на креслах-колясках, 
с нарушением зрения и слуха, с умственными нарушениями.  
</t>
    </r>
    <r>
      <rPr>
        <b/>
        <sz val="9"/>
        <color theme="1"/>
        <rFont val="Times New Roman"/>
        <family val="1"/>
        <charset val="204"/>
      </rPr>
      <t>Паспорт доступности от 28.08.2023 № 2-пд</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</si>
  <si>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с нарушением зрения и слуха, 
с умственными нарушениями.  
</t>
    </r>
    <r>
      <rPr>
        <b/>
        <sz val="9"/>
        <color theme="1"/>
        <rFont val="Times New Roman"/>
        <family val="1"/>
        <charset val="204"/>
      </rPr>
      <t>Паспорт доступности от 24.04.2026. Срок действия: 1 год</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</si>
  <si>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для инвалидов с нарушением слуха. 
Категория детей, нуждающихся в приеме лекарственных препаратов для медицинского применения и специализированных продуктов лечебного питания, отсутствует.  
</t>
    </r>
    <r>
      <rPr>
        <b/>
        <sz val="9"/>
        <color theme="1"/>
        <rFont val="Times New Roman"/>
        <family val="1"/>
        <charset val="204"/>
      </rPr>
      <t>Паспорт доступности от 20.04.2023г.</t>
    </r>
  </si>
  <si>
    <t>Паспорт доступности №2 от 28.06.2024г.</t>
  </si>
  <si>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передвигающиеся на креслах-колясках, инвалиды с нарушением опорно-двигательного аппарата, 
инвалиды с нарушением слуха, 
инвалиды с нарушением зрения, 
инвалиды с умственными нарушениями 
</t>
    </r>
    <r>
      <rPr>
        <b/>
        <sz val="9"/>
        <color theme="1"/>
        <rFont val="Times New Roman"/>
        <family val="1"/>
        <charset val="204"/>
      </rPr>
      <t xml:space="preserve">Паспорт доступности от 02.11.2023. </t>
    </r>
  </si>
  <si>
    <r>
      <t xml:space="preserve">Объект доступен для детей с ОВЗ и детей инвалидов по следующим нозологиям: </t>
    </r>
    <r>
      <rPr>
        <sz val="9"/>
        <color theme="1"/>
        <rFont val="Times New Roman"/>
        <family val="1"/>
        <charset val="204"/>
      </rPr>
      <t xml:space="preserve">
инвалиды с патологией опорно-двигательного аппарата, 
по зрению и слуху.  
</t>
    </r>
    <r>
      <rPr>
        <b/>
        <sz val="9"/>
        <color theme="1"/>
        <rFont val="Times New Roman"/>
        <family val="1"/>
        <charset val="204"/>
      </rPr>
      <t>Паспорт доступности утвержден 28.07.2025г. Приказом №218</t>
    </r>
  </si>
  <si>
    <r>
      <t xml:space="preserve">Объект доступен для детей с ОВЗ и детей - инвалидов по следующим нозологиям: </t>
    </r>
    <r>
      <rPr>
        <sz val="9"/>
        <color theme="1"/>
        <rFont val="Times New Roman"/>
        <family val="1"/>
        <charset val="204"/>
      </rPr>
      <t xml:space="preserve">
с нарушениями опорно - 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24.12.2024 г.</t>
    </r>
  </si>
  <si>
    <r>
      <t xml:space="preserve">Объект доступен для детей с ОВЗ и детей-инвалидов по следующим нозологиям: </t>
    </r>
    <r>
      <rPr>
        <sz val="9"/>
        <color rgb="FF000000"/>
        <rFont val="Times New Roman"/>
        <family val="1"/>
        <charset val="204"/>
      </rPr>
      <t xml:space="preserve">
с нарушениями опорно - двигательного аппарата (доступность всех зон и помещений); 
с нарушениями зрения, с нарушениями слуха, 
с умственными нарушениями, 
передвигающихся на креслах-колясках (доступность условная).  
</t>
    </r>
    <r>
      <rPr>
        <b/>
        <sz val="9"/>
        <color rgb="FF000000"/>
        <rFont val="Times New Roman"/>
        <family val="1"/>
        <charset val="204"/>
      </rPr>
      <t>Паспорт доступности от 20.04.2023 г.</t>
    </r>
  </si>
  <si>
    <r>
      <t xml:space="preserve">Объект условно доступен для детей с ОВЗ и детей инвалидов по следующим нозологиям: </t>
    </r>
    <r>
      <rPr>
        <sz val="9"/>
        <color theme="1"/>
        <rFont val="Times New Roman"/>
        <family val="1"/>
        <charset val="204"/>
      </rPr>
      <t xml:space="preserve">
Все категории инвалидов и МГН.  
</t>
    </r>
    <r>
      <rPr>
        <b/>
        <sz val="9"/>
        <color theme="1"/>
        <rFont val="Times New Roman"/>
        <family val="1"/>
        <charset val="204"/>
      </rPr>
      <t>Паспорт доступности № 1 от 28.03.2023</t>
    </r>
  </si>
  <si>
    <t>Объект доступен частично для детей ОВЗ и детей-инвалидов</t>
  </si>
  <si>
    <t>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t>
  </si>
  <si>
    <t>Адрес (место нахождения) организации отдыха детей и их оздоровления, контактный телефон, адрес электронной почты</t>
  </si>
  <si>
    <t>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t>
  </si>
  <si>
    <r>
      <t>В 2026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№66-00-12/09-11-12931-2026 от 21.05.2026 исполнено. Ревакцинация против клещевого энцефалита у сотрудников проведена 01.07.2026 г. и 03.07.2026 г.</t>
    </r>
  </si>
  <si>
    <t>Моргунов Александр Сергеевич</t>
  </si>
  <si>
    <t>https://k-gorka.online</t>
  </si>
  <si>
    <t>27.05.2026-07.06.2026, 09.06.2026-26.06.2026, 28.06.2026-15.07.2026, 17.07.2026-03.08.2026, 05.08.2026-18.08.2026, 20.08.2026-31.08.2026</t>
  </si>
  <si>
    <t>Предписания надзорных органов будут устранены до 01.05.2025</t>
  </si>
  <si>
    <t>Отсутствует. Договор об оказании услуг с медицинской организацией на период работы лагеря.</t>
  </si>
  <si>
    <t>Объект условно доступен</t>
  </si>
  <si>
    <t>Воспитательная программа утверждена директором ООО "Красная горка" Моргунов С.А. Приказ №1 от 17.03.2025  
Ссылка на программу: https://k-gorka.online/image/Educational_program_Krasnaya_gorka.pdf</t>
  </si>
  <si>
    <t>https://lobva-patriot.profiedu.ru/?section_id=28</t>
  </si>
  <si>
    <t xml:space="preserve"> №66.01.37.000.М.001877.07.26 от 15.07.2026</t>
  </si>
  <si>
    <t>https://lager-9irbit.uralschool.ru/</t>
  </si>
  <si>
    <t>Беспамятных Анна Ильинична</t>
  </si>
  <si>
    <t>20.07.2026 - 09.08.2026</t>
  </si>
  <si>
    <t>https://572.tvoysadik.ru/?section_id=813</t>
  </si>
  <si>
    <t>№Л035-01277-66/00194556 от 05.05.2016</t>
  </si>
  <si>
    <t>План воспитательной работы
https://upcrezh.uralschool.ru/upload/scupcrezh_new/files/2f/82/2f82626ae024f208920ddab2cabe2b6e.pdf
Программа воспитания
https://upcrezh.uralschool.ru/upload/scupcrezh_new/files/7f/ed/7fed695f9ea39e77ecf634d216fb31ed.pdf</t>
  </si>
  <si>
    <t>https://camp.sosnov-bor.ru</t>
  </si>
  <si>
    <t>Ссылка: https://572.tvoysadik.ru/upload/ts572_new/files/e1/2f/e12f2fd0b64d43de63253962d8295b2c.pdf</t>
  </si>
  <si>
    <t>https://лагерьдубинина.рф/</t>
  </si>
  <si>
    <t xml:space="preserve">17.07.2026-30.07.2026, 02.08.2026-15.08.2026   </t>
  </si>
  <si>
    <t xml:space="preserve">г. Североуральск, п. Бокситы, Петропавловское участковое лесничество, Государственное учреждение «Карпинское лесничество» квартал 165 (выдел 17). 
Юридический адрес: 
624480, г. Североуральск, Свердловской обл. ул. Молодежная, д. 16 
</t>
  </si>
  <si>
    <t xml:space="preserve">№66.01.37.000.М.001862.07.26 от 13.07.2026 </t>
  </si>
  <si>
    <t>Отсутствует. Договор № 45 от 19.07.2026 с  ГАУЗ СО Североуральская ЦГБ</t>
  </si>
  <si>
    <t>Ссылка: https://лагерьдубинина.рф/</t>
  </si>
  <si>
    <t>Объект ограниченно доступен для детей с ОВЗ и детей-инвалидов</t>
  </si>
  <si>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t>
    </r>
    <r>
      <rPr>
        <b/>
        <sz val="9"/>
        <color theme="1"/>
        <rFont val="Times New Roman"/>
        <family val="1"/>
        <charset val="204"/>
      </rPr>
      <t>Паспорт доступности от 19.08.2024</t>
    </r>
    <r>
      <rPr>
        <sz val="9"/>
        <color theme="1"/>
        <rFont val="Times New Roman"/>
        <family val="1"/>
        <charset val="204"/>
      </rPr>
      <t>. Срок действия до 01.12.2030 г.</t>
    </r>
  </si>
  <si>
    <r>
      <t>Объект доступен для детей с ОВЗ и детей-инвалидов по следующим нозологиям:</t>
    </r>
    <r>
      <rPr>
        <sz val="9"/>
        <color theme="1"/>
        <rFont val="Times New Roman"/>
        <family val="1"/>
        <charset val="204"/>
      </rPr>
      <t xml:space="preserve"> 
с нарушениями зрения -  доступность всех зон и помещений с дополнительной помощью сотрудника (тьютора), за исключением детей с полной потерей зрения;
с нарушениями слуха - доступность всех зон и помещений с дополнительной помощью сотрудника (тьютора);
с нарушениями опорно-двигательного аппарата (доступно, организация помощи сотрудниками организации).</t>
    </r>
    <r>
      <rPr>
        <b/>
        <sz val="9"/>
        <color theme="1"/>
        <rFont val="Times New Roman"/>
        <family val="1"/>
        <charset val="204"/>
      </rPr>
      <t xml:space="preserve">
Паспорт доступности  от 24.03.2024</t>
    </r>
  </si>
  <si>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дети с нарушением слуха; 
дети с нарушением речи; 
дети с соматическими заболеваниями. 
</t>
    </r>
    <r>
      <rPr>
        <b/>
        <sz val="9"/>
        <color theme="1"/>
        <rFont val="Times New Roman"/>
        <family val="1"/>
        <charset val="204"/>
      </rPr>
      <t>Паспорта доступности от 24.06.2024</t>
    </r>
  </si>
  <si>
    <t>Объект недоступен для детей с ОВЗ и детей-инвалидов. 
Паспорт доступности № 01/04-13 от 10.06.2024</t>
  </si>
  <si>
    <t>https://долизумруд.екатеринбург.рф/</t>
  </si>
  <si>
    <t>Объект недоступен для детей с ОВЗ и детей-инвалидов. 
Паспорт доступности б.н. от б.д.</t>
  </si>
  <si>
    <t>https://kurortsergi.ru/about/news/camp/</t>
  </si>
  <si>
    <t>Программа воспитательной работы утверждена директором МБУ ОЦ «Сосновый бор». Приказ № 39-у от 20.04.2026 
Ссылка: http://бор-нт.рф/view/page/programma_raboty_detskogo_sanatorija</t>
  </si>
  <si>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31.03.2026</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</si>
  <si>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дети с  нарушениями зрения, 
с умственными нарушениями,  
с нарушениями опорно-двигательной системы и передвигающихся на креслах-колясках.  
</t>
    </r>
    <r>
      <rPr>
        <b/>
        <sz val="9"/>
        <color theme="1"/>
        <rFont val="Times New Roman"/>
        <family val="1"/>
        <charset val="204"/>
      </rPr>
      <t>Паспорт доступности № 1 от 10.06.2024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</si>
  <si>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умственными нарушениями; 
с нарушениями зрения, 
с нарушениями слуха,  
с нарушениями опорно-двигательного аппарата и передвигающихся на креслах-колясках
</t>
    </r>
    <r>
      <rPr>
        <b/>
        <sz val="9"/>
        <color theme="1"/>
        <rFont val="Times New Roman"/>
        <family val="1"/>
        <charset val="204"/>
      </rPr>
      <t>Паспорт доступности № 5-02/07 от 02.07.2024</t>
    </r>
  </si>
  <si>
    <t>Ссылка на программу: 
https://lager-titova.ru/wp-content/uploads/2026/06/mau-dol-im.titova_programma-vr_2026.pdf</t>
  </si>
  <si>
    <t>№66.01.37.000.М.001825.07.26 от 03.07.2026</t>
  </si>
  <si>
    <t>№66.01.37.000.М.001787.06.26 от 26.06.2026</t>
  </si>
  <si>
    <t>Объект частично доступен для детей с ОВЗ и детей-инвалидов. 
Паспорт доступности №1 от 24.03.2024</t>
  </si>
  <si>
    <t>Программа воспитательной работы», утверждена приказом №102-ОД от 30.04.2025. 
Ссылка на программу: https://solnceleto.ru/dokumenty/programma-vospitatelnoj-raboty-2025</t>
  </si>
  <si>
    <t>http://www.dujonok.ru/</t>
  </si>
  <si>
    <t xml:space="preserve">5 программ с планами воспитательной работы утверждены Приказом № 1/1 от 10.01.25 
Ссылка:  
https://three-caves.ru/www/files/ostrov-zdorovya.pdf </t>
  </si>
  <si>
    <r>
      <rPr>
        <b/>
        <sz val="9"/>
        <color theme="1"/>
        <rFont val="Times New Roman"/>
        <family val="1"/>
        <charset val="204"/>
      </rPr>
      <t>Объект условно доступен для детей с ОВЗ и детей инвалидов по следующим нозологиям:</t>
    </r>
    <r>
      <rPr>
        <sz val="9"/>
        <color theme="1"/>
        <rFont val="Times New Roman"/>
        <family val="1"/>
        <charset val="204"/>
      </rPr>
      <t xml:space="preserve"> 
с нарушением зрения: 
с нарушением слуха, 
с нарушением опорно-двигательного аппарата, 
с задержкой психического развития.</t>
    </r>
  </si>
  <si>
    <r>
      <rPr>
        <b/>
        <sz val="9"/>
        <color theme="1"/>
        <rFont val="Times New Roman"/>
        <family val="1"/>
        <charset val="204"/>
      </rPr>
      <t xml:space="preserve">Объект условно доступен для детей с ОВЗ и детей-инвалидов по следующим нозологиям: 
</t>
    </r>
    <r>
      <rPr>
        <sz val="9"/>
        <color theme="1"/>
        <rFont val="Times New Roman"/>
        <family val="1"/>
        <charset val="204"/>
      </rPr>
      <t xml:space="preserve">с нарушениями опорно-двигательного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25.01.2024</t>
    </r>
  </si>
  <si>
    <t>№66-20-006-12/10-1242-2026 от 11.06.2026</t>
  </si>
  <si>
    <t>Резниченко Анна Владимировна</t>
  </si>
  <si>
    <t>https://437.tvoysadik.ru/</t>
  </si>
  <si>
    <t>6, 5- 8 лет</t>
  </si>
  <si>
    <t>№66.01.37.000.М.001312.05.26 от 26.05.2026</t>
  </si>
  <si>
    <t>Л041-01021-66/00367397 от 22.05.2020</t>
  </si>
  <si>
    <t>№19853 от 19.11.2018г</t>
  </si>
  <si>
    <t>624020, Свердловская обл., Сысертский р-н, территория оздоровительного лагеря "Чайка"; тел.: 8(905)808-04-26; email: mbudol.chayka@mail.ru</t>
  </si>
  <si>
    <t>624013, Свердловская обл., Сысертский г.о., территория детского оздоровительного лагеря "Космос", зд. 1; тел.: 8(932)699-62-00; email: kosmos-dol@ekadm.ru</t>
  </si>
  <si>
    <t>622052, Свердловская обл., г. Нижний Тагил, ул. Максарева, д. 1; тел.: 8(3435)31-53-29, 8(3435)31-40-65;  email: 96otd@npk.uvz.ru</t>
  </si>
  <si>
    <t>624690, Свердловская обл., Алапаевский р-н, пгт. Верхняя Синячиха, ул. Союзов, 34; тел.: 8(34346) 3-63-43; email: vssoh2@mail.ru</t>
  </si>
  <si>
    <t>624641, Свердловская обл., Алапаевский р-н, с. Нижняя Синячиха, ул. Спиридоновская, д. 47; тел.: 8(34346) 7-51-91; email: ilja-deew@rambler.ru</t>
  </si>
  <si>
    <t>624691, Свердловская обл., Алапаевский р-н, пгт. Верхняя Синячиха, ул. Октябрьская 2А; тел.: 8(34346) 4-75-90; email: sinyachiha3@mail.ru</t>
  </si>
  <si>
    <t>624696, Свердловская обл., Алапаевский р-н, п. Бубчиково, ул. Ленина, д. 2; тел.: 8(34346) 4-86-93; email: bubchikovo@mail.ru</t>
  </si>
  <si>
    <t>624672, Свердловская обл., Алапаевский р-н, с. Арамашево, ул. Школьная, д.1; тел.: 8(34346) 7-35-24; email: aramschool@mail.ru</t>
  </si>
  <si>
    <t>624647, Свердловская обл., Алапаевский р-н, с. Голубковское, ул. 60 лет Октября, стр.9; тел.: 8 (34346) 75-5-80; email: g198311@rambler.ru</t>
  </si>
  <si>
    <t>624632 Свердловская обл., Алапаевский р-н, п. Заря, ул. Набережная, 20; тел.: 8(34346) 3-50-74; email: zaryaschool85@mail.ru</t>
  </si>
  <si>
    <t>624632, Свердловская обл., Алапаевский р-н, п. Ясашная, ул. Клубная, 11; тел.: 8 (34346) 3-50-74; email: zaryaschool85@mail.ru</t>
  </si>
  <si>
    <t>624643, Свердловская обл., Алапаевский р-н, с. Кировское, ул. Школьная, 9; тел.: 8(34346) 7-53-54; email: totem2012@yandex.ru</t>
  </si>
  <si>
    <t>624670, Свердловская обл., Алапаевский р-н, с. Коптелово, ул.Красных Орлов, д. 52; тел.: 8(34346) 73-3-19; email: Koptelovo_scool.@mail.ru</t>
  </si>
  <si>
    <t>624683 Свердловская обл., Алапаевский р-н, с. Костино, ул. Молодежная, 3; тел.: 8(34346)78-9-11; email: kostino@list.ru</t>
  </si>
  <si>
    <t>624681, Свердловская обл., Алапаевский р-н, с. Клевакино, ул. Центральная, 30; тел.: 8(34346) 78-6-38; email: klevakino@bk.ru</t>
  </si>
  <si>
    <t>624645, Свердловская обл., Алапаевский р-н, с. Невьянское, ул. Ленина, д. 55; тел.: 8(34346) 7-37-66; email: schulnewja2007@rambler.ru</t>
  </si>
  <si>
    <t>624642, Свердловская обл., Алапаевский р-н, с. Останино, ул. Ленина, д. 14; тел.: 8(34346)74-3-37; email: ostanino@list.ru</t>
  </si>
  <si>
    <t>624640, Свердловская обл., Алапаевский р-н, п. Курорт-Самоцвет, ул. Центральная, д.15; тел.: 8(34346) 7-15-96; email: s4611314@yandex.ru</t>
  </si>
  <si>
    <t>624260, Свердловская обл., г. Асбест, ул. Советская, 12; тел.: 8(34365) 7-48-05; email: s11.asb@mail.ru</t>
  </si>
  <si>
    <t>624260, Свердловская обл., г. Асбест, ул. Октябрьской Революции, 16; тел.: 8(34365) 2-59-08; email: skola-16@mail.ru</t>
  </si>
  <si>
    <t>624260, Свердловская обл., г. Асбест, ул. Лесная, д. 36; тел.: 8(34365) 6-25-65; email: sc22_asb@mail.ru</t>
  </si>
  <si>
    <t>624260, Свердловская обл., г. Асбест, ул. Победы, д. 24; тел.: 8(34365) 2-68-90; еmail: shko-30@yandex.ru</t>
  </si>
  <si>
    <t>623890, Свердловская обл., Байкаловский р-н, с. Баженовское, ул. Советская, 29; тел.: 8(34362) 3-44-38; email: bajenovoscool@mail.ru</t>
  </si>
  <si>
    <t>623884, Свердловская обл., Байкаловский р-н, с. Городище, ул. Советская, 64; тел.: 8(34362) 3-15-22; email: kazakova61@bk.ru</t>
  </si>
  <si>
    <t>623875, Свердловская обл., Байкаловский р-н, с. Елань, пер. Чкалова, 1; тел.: 8(34362) 9-44-31; email: elan_62@mail.ru</t>
  </si>
  <si>
    <t>623881, Свердловская обл. Байкаловский р-н, с. Краснополянское, ул. Мичурина, 26; тел.: 8(34362) 9-33-58; email: krasnopolyansk@mail.ru</t>
  </si>
  <si>
    <t>Свердловская обл., Байкаловский р-н, с. Ляпуново, ул. Техническая, 16; тел.: 8(34362) 3-52-03; email: lypunovschool@mail.ru</t>
  </si>
  <si>
    <t>623885, Свердловская обл., Байкаловский р-н, д. Нижняя Иленка, ул. Боровикова, д. 17; тел.: 8(34362)3-33-38; email: n-ilenskayschool@mail.ru</t>
  </si>
  <si>
    <t>623886, Свердловская обл., Байкаловский р-н, д. Пелевина, ул. Новая, д. 2б; тел.: 8(34362) 3-26-44; email: pelevi.sk@mail.ru</t>
  </si>
  <si>
    <t>623882, Свердловская обл., Байкаловский р-н, с. Шадринка, ул. им.Н.И. Лаптева, д. 36; тел.: 8(34362) 3-92-21; email: shadrinkasosh@mail.ru</t>
  </si>
  <si>
    <t>623701, Свердловская обл., г. Березовский, пос. Монетный, ул.Комсомольская, д. 12а; тел.: 8(34369) 4-49-31; email: Sok-lider@mail.ru</t>
  </si>
  <si>
    <t>623507, Свердловская обл., Богдановичский р-н, с. Кунарское, ул. Ленина, д. 3; тел.: 8(34376) 3-41-37; email: kun_sosh@uobgd.ru</t>
  </si>
  <si>
    <t xml:space="preserve">624086, Свердловская обл., г. Верхняя Пышма, п. Красный, ул. Жданова, д.23; тел.: 8(34368)6-12-04; email: school-16-vppk@mail.ru </t>
  </si>
  <si>
    <t>624380 Свердловская обл., г. Верхотурье, ул. Свободы, д. 2; тел.: 8(34389) 2-2149; email: dshiverhoture@mail.ru</t>
  </si>
  <si>
    <t>624941, Свердловская обл., г. Волчанск, ул. Мичурина, д. 9; тел.: 8(34383) 5-70-39; email: maou23volchansk@yandex.ru</t>
  </si>
  <si>
    <t>624941, Свердловская обл., г. Волчанск, ул. Пионерская, д. 10 "а"; тел.: 8(34383) 5-73-84; еmail: ddtzvezda@mail.ru</t>
  </si>
  <si>
    <t>620000 г. Екатеринбург, ул. Пехотинцев, 15; тел.: 8(343) 323-63-21; email: ekb_mou4@mail.ru</t>
  </si>
  <si>
    <t>620090, г. Екатеринбург, пр-кт Седова, д.46; тел.: 8(343) 366-41-25; email: ekb_mou83@mail.ru</t>
  </si>
  <si>
    <t>620027, г. Екатеринбург, ул. Лермонтова, 11; тел.: 8(343) 367-48-44; email: ekb_mou104@mail.ru</t>
  </si>
  <si>
    <t>620000, г. Екатеринбург, ул. Ангарская, 54 А; тел.: 8(343) 322-92-96(97); email: ekb-mou122@mail.ru</t>
  </si>
  <si>
    <t>620000, г. Екатеринбург, ул. Кунарская, 28; тел.: 8(343) 322-79-78; email: soch129@eduekb.ru</t>
  </si>
  <si>
    <t>620141, г. Екатеринбург, пр-д Теплоходный, 6; тел.: 8(343) 323-57-11; email: ekb_mou147@mail.ru</t>
  </si>
  <si>
    <t>620000, г. Екатеринбург, ул. Бебеля, 150; тел.: 8(343) 323-91-37; email: ekb-mou148@mail.ru</t>
  </si>
  <si>
    <t>620027, г. Екатеринбург, ул. Челюскинцев, 90; тел.: 8(343) 220-01-55; email: ekb-mou155@mail.ru</t>
  </si>
  <si>
    <t>620141, г. Екатеринбург, ул. Пехотинцев, 14; тел.: 8(343) 366-04-16; email: ekb-mou166@mail.ru</t>
  </si>
  <si>
    <t>620090, г. Екатеринбург, пр-кт Седова, д. 28; тел.: 8(343) 366-15-90; email: ekb_mou170@mail.ru</t>
  </si>
  <si>
    <t>620090, г. Екатеринбург, пр-кт Седова, 21; тел.: 8(343) 366-24-74; email: ekb_mou174@mail.ru</t>
  </si>
  <si>
    <t>620141, г. Екатеринбург ул. Пехотинцев, д. 4а; тел.: 8(343) 323-80-62; email: ekb_mou183@mail.ru</t>
  </si>
  <si>
    <t>620107, г. Екатеринбург, Гражданская, 6; тел.: 8(343) 354-15-08; email: soch208@eduekb.ru</t>
  </si>
  <si>
    <t>620908, г. Екатеринбург, п. Шувакиш, ул. Школьная, д. 4; тел.: 8(343) 376-12-12; email: ekb_mou221@mail.ru</t>
  </si>
  <si>
    <t>620100, г. Екатеринбург, ул. Куйбышева, 100А; тел.: 8(343) 261-65-50, 261-65-51; email: ekmousosh7@mail.ru</t>
  </si>
  <si>
    <t>620026, г. Екатеринбург, ул. Карла Маркса, д. 33; тел.: 8(343) 254-25-37; email: mou-gs13@mail.ru</t>
  </si>
  <si>
    <t>620089, г. Екатеринбург, ул. Саввы Белых, 7; тел.: 8(343) 210-33-49</t>
  </si>
  <si>
    <t>620060, г. Екатеринбург, ул. Реактивная, 31; тел.: 8(343) 252-03-28; email: mou60@mou60.com</t>
  </si>
  <si>
    <t>620100, г. Екатеринбург, ул. Большакова, 18; тел.: 8(343) 301-19-09; email: info@62school.ru</t>
  </si>
  <si>
    <t>620025 г. Екатеринбург, ул. Ракетная, 6; тел.: 8(343) 252-68-58; email: sc92_ekb@mail.ru</t>
  </si>
  <si>
    <t>620076, г. Екатеринбург, ул. Бажова, 139; тел.: 8(343) 355-27-12; email: admin@gim94.ru</t>
  </si>
  <si>
    <t>620138, г. Екатеринбург, ул. Байкальская, 29; тел.: 8(343) 292-00-25; email: post@koripfey.ru</t>
  </si>
  <si>
    <t>620026, г. Екатеринбург, ул. Куйбышева, 111; тел.: 8(343) 254-01-38; email: ddt-okt@eduekb.ru</t>
  </si>
  <si>
    <t>620075, г. Екатеринбург, ул. Первомайская, 59; тел.: 8(343) 350-51-01; email: gymnasium37_2008@mail.ru</t>
  </si>
  <si>
    <t>620049, г. Екатеринбург, ул. Студенческая, 26; тел.: 8(343) 374-06-14; email: lyc130@eduekb.ru</t>
  </si>
  <si>
    <t>620072, г. Екатеринбург, ул. Новгородцевой 17а; тел.: 8(343) 347-45-00; email: schkola164@mail.ru</t>
  </si>
  <si>
    <t>620137, г. Екатеринбург, ул. Садовая, 18; тел.: 8(343) 341-76-21; email: school_165@mail.ru</t>
  </si>
  <si>
    <t>620057, г. Екатеринбург, ул. Ульяновская, 13; тел.: 8(343) 331-90-38; email: school_46@bk.ru</t>
  </si>
  <si>
    <t>620143, г. Екатеринбург, ул. Калинина, д. 48; тел.: 8(950)194-22-82; email: soch72@eduekb.ru</t>
  </si>
  <si>
    <t>620098, г. Екатеринбург, пр-кт Космонавтов, 65; тел.: 8(334) 330-37-77; email: school95ekb@mail.ru, matan.ibragimova@mail.ru</t>
  </si>
  <si>
    <t>620017, Свердловская обл., г. Екатеринбург, ул. Ползунова, 36; тел.: 8(343) 352-39-13; email: soch114@eduekb.ru</t>
  </si>
  <si>
    <t>620037, г. Екатеринбург, пер. Черниговский, 8, пер. Медицинский, 1; тел.: 8(343) 333-50-85; email: school_06117@mail.ru</t>
  </si>
  <si>
    <t>620091, г. Екатеринбург, пр-кт Космонавтов, 54а; тел.: 8(343) 331-23-27; email: soch136@eduekb.ru</t>
  </si>
  <si>
    <t>620088, г. Екатеринбург, ул. Коммунистическая, 53; тел.: 8(343) 366-97-04; email: school_178@mail.ru</t>
  </si>
  <si>
    <t>624250, Свердловская обл., г. Заречный, ул. Ленинградская, д. 6а; тел.: 8(34377) 7-57-93; email: zarech_sch1@mail.ru</t>
  </si>
  <si>
    <t>624250, Свердловская обл., г. Заречный, ул. Алещенкова, д. 6; тел.: 8(34377) 3-25-07; email: zarschool3@mail.ru</t>
  </si>
  <si>
    <t>624247, Свердловская обл., г. Заречный, с. Мезенское, ул. Строителей, д. 24; тел.: 8(34377) 7-73-58, 7-73-49; email: mezenscool6@mail.ru</t>
  </si>
  <si>
    <t>624250, Свердловская обл., г. Заречный, ул. Алещенкова, д. 19; тел.: 8(34377) 3-25-11; email: school7_zar@mail.ru</t>
  </si>
  <si>
    <t>624250, Свердловская обл., г. Заречный, ул. Островского, д. 6; тел.: 8(34377) 3-10-33; email: zar_sport@mail.ru</t>
  </si>
  <si>
    <t>624250, Свердловская обл., г. Заречный, ул. Островского, д. 4; тел.: 8(34377) 3-14-90; email: cdt_zar@mail.ru</t>
  </si>
  <si>
    <t>624250, Свердловская обл., г. Заречный, ул. Островского, д.4; тел.: 8(34377) 7-2548; email: cpprik2010@mail.ru</t>
  </si>
  <si>
    <t>624590, Свердловская обл., г. Ивдель, ул. Данилова, д. 134; тел.: 8(34386) 2-22-93, 2-24-98; email: school1ivd@mail.ru</t>
  </si>
  <si>
    <t>624577, Свердловская обл., г. Ивдель, п. Полуночное, ул. Бабкина, 3; тел.: 8(34386) 2-30-13; email: Polunochschool3@mail.ru</t>
  </si>
  <si>
    <t>624590, Cвердловская обл., г. Ивдель, ул. 50 лет Октября, д.17; тел.: 8(34386) 2-97-20</t>
  </si>
  <si>
    <t>623856, Свердловская обл., г. Ирбит, ул. Мальгина, д. 53; тел.: 8(34355) 6-39-02, 6-42-23; email: irbit-school-13@ yandex.ru</t>
  </si>
  <si>
    <t>623482, Свердловская обл., Каменский р-н, с. Клевакинское, ул. Мира, 21 а; тел.: 8(3439) 37-27-31; email: klevakino1@yandex.ru</t>
  </si>
  <si>
    <t>623430, Свердловская обл., г. Каменск-Уральский,бульвар Комсомольский, д. 46; тел.: 8(3439) 30-19-57; email: school34-ku@bk.ru</t>
  </si>
  <si>
    <t>624860, Свердловская обл., г. Камышлов, ул. Энгельса, д. 171; тел.: 8(34375) 2-16-32; email: Kam-mou1@ya.ru</t>
  </si>
  <si>
    <t>624860, Свердловская обл., г. Камышлов, ул. Ленинградская, 24; тел.: 8(34375) 2-46-23; email: direktorgim@ yandex.ru</t>
  </si>
  <si>
    <t>624860, Свердловская обл., г. Камышлов, ул. Молокова, 9; тел.: 8 (34375) 2-43-41; email: mou_licey@list.ru</t>
  </si>
  <si>
    <t>624860, Свердловская обл., г. Камышлов, ул. Молодогвардейская, д. 26; тел.: 8(343) 75- 250-42; email: schkola6@ mail.ru</t>
  </si>
  <si>
    <t>624868, Свердловская обл., г. Камышлов, ул. Красных Партизан, 2а; тел.: 8(34375) 5-04-52; email: kamshkola7@yandex.ru</t>
  </si>
  <si>
    <t>624860, Свердловская обл., г. Камышлов, ул. Свердлова, 73; тел.: 8(34375) 2-58-24; email: shkola582007@ yandex.ru</t>
  </si>
  <si>
    <t>624860, Свердловская обл., г. Камышлов, ул. Свердлова, 92а; тел.: 8(34375) 2-50-70; email: kamsportshkola@mail.ru</t>
  </si>
  <si>
    <t>624933, Свердловская обл., г. Карпинск, ул. Чайковского, 34а; тел.: 8(34383) 3-43-18; email: dyussh@ekarpinsk.ru</t>
  </si>
  <si>
    <t>624000, Свердловская обл., г. Карпинск, ул. Малышева, 2; тел.: 8(34383) 3-46-94; email: st.turizm@ekarpinsk.ru</t>
  </si>
  <si>
    <t>624351, Свердловская обл., г. Качканар, 5а мкрн., д. 14а; тел.: 8(34341) 6-09-65; email: school7@kgo66.ru</t>
  </si>
  <si>
    <t>624000, Свердловская обл., г. Красноуральск, ул. Советская, 2в; тел.: 8(34343) 2-16-24; email: krmour1@rambler.ru</t>
  </si>
  <si>
    <t>624330, Свердловская обл., г. Красноуральск, ул. Челюскинцев, 14; тел.: 8(34343) 2-56-73; еmail: Sch2@mail.ru</t>
  </si>
  <si>
    <t>624330, Свердловская обл., г. Красноуральск, ул. Толстого, 1а; тел.: 8(34343) 2-33-02; еmail: 513103@mail.ru</t>
  </si>
  <si>
    <t>624330, Свердловская обл., г. Красноуральск, ул. Каляева, 37; тел.: 8(34343) 2-15-77; email: krurschool6 @yandex.ru</t>
  </si>
  <si>
    <t>624330, Свердловская обл., г. Красноуральск, ул. Парковая, 5; тел.: 8 (34343) 2-10-33; email: school8.07@mail.ru</t>
  </si>
  <si>
    <t>624330, Свердловская обл., г. Красноуральск, ул. Каляева, 35а; тел.: 8(34343) 2-24-76; email: rovesnik35@yandex.ru</t>
  </si>
  <si>
    <t>624300, Свердловская обл., г. Кушва, ул. Союзов, д. 14; тел.: 8(34344) 6-38-33; email: school-1kushva@mail.</t>
  </si>
  <si>
    <t>624300, Свердловская обл., г. Кушва, ул. Строителей, 10; тел.: 8(34344) 3-20-22; email: kushva-school3@mail.ru</t>
  </si>
  <si>
    <t>624315, Свердловская обл., г. Кушва, п. Баранчинский, ул. Революции, 21; тел.: 8(34344) 5-21-94; email: fakel_cvr@mail.ru</t>
  </si>
  <si>
    <t>624695, Свердловская обл., Алапаевский р-н, с. Измоденово, ул. Мира, 18; тел.: 8(34346) 4-84-16; email: murashova_marina73 @mail.ru</t>
  </si>
  <si>
    <t>624621, Свердловская обл., Алапаевский р-н, пгт. Махнёво, ул. Победы, 23; тел.: 8(34346) 7-66-59; email: mahnevo@mail.ru</t>
  </si>
  <si>
    <t>624622, Свердловская обл., Алапаевский р-н, с. Мугай, ул. 70 лет Октября,17; тел.: 8(34346) 7-91-83; email: mugskola@yandex.ru</t>
  </si>
  <si>
    <t>624650, Свердловская обл., Алапаевский р-н, п. Санкино, ул. Торговая, 13; тел.: 8(34346) 7-76-32; email: sankino@bk.ru</t>
  </si>
  <si>
    <t>624191, Свердловская обл., г. Невьянск, ул. Дзержинского, д 3а; тел.: 8(34356) 4-56-50; email: maou6_nev@mail.ru</t>
  </si>
  <si>
    <t>624183, Свердловская обл., Невьянский р-н, с. Аятское, ул. Калинина, д. 5; тел.: 8(34356) 3-41-72; email: ajatskoe@mail.ru</t>
  </si>
  <si>
    <t>624171, Свердловская обл., Невьянский р-н, с. Быньги, ул. Мартьянова, д. 45; тел.: 8(34356) 3-01-43; email: 223344551100@mail.ru</t>
  </si>
  <si>
    <t>624187, Свердловская обл., Невьянский р-н, п. Ребристый, ул. Ленина, 2; тел.: 8(34356) 3-61-47; email: rebrist@mail.ru</t>
  </si>
  <si>
    <t>624173, Свердловская обл., Невьянский р-н, п. Цементный ул. Школьная, д. 2; тел.: 8(34356) 4-10-23; email: soshcem@mail.ru</t>
  </si>
  <si>
    <t>624192 Свердловская обл., г. Невьянск, ул. Карла Маркса, 21; тел.: 8(34356) 4-40-41; email: club-vityaz@bk.ru</t>
  </si>
  <si>
    <t>624173, Свердловская обл., Невьянский р-н, п. Цементный, ул. Ленина, 33в; тел.: 8(34356) 4-14-13; email: djussh_cement@mail.ru</t>
  </si>
  <si>
    <t>624222, Свердловская обл., г. Нижняя Тура, ул. Пирогова, 6; тел.: 8(34342) 2-70-68; email: school3-nt@mail.ru</t>
  </si>
  <si>
    <t>624223, Свердловская обл., г. Нижняя Тура, ул. Гайдара, 4; тел.: 8(34342) 2-62-21; email: sosh7nt@mail.ru</t>
  </si>
  <si>
    <t>624237, Свердловская обл., г. Нижняя Тура, п. Сигнальный, ул. Клубная, 29а; тел.: 8(908)906-85-72; email: signal_school@mail.ru</t>
  </si>
  <si>
    <t>624238, Свердловская обл., г. Нижняя Тура, п. Ис,  ул. Ленина, 83; тел.: 8(34342) 9-32-91; email: beresta2107@mail.ru</t>
  </si>
  <si>
    <t>624222, Свердловская обл., г. Нижняя Тура, ул. Молодежная, 10; тел.: 8(34342) 2-71-09; email: olimp.dyussh @yandex.ru</t>
  </si>
  <si>
    <t>624222, Свердловская обл., г. Нижняя Тура, ул. 40 лет Октября, д. 11; тел.: 8(34342) 2-71-74; email: cdontgo@mail.ru</t>
  </si>
  <si>
    <t>622034, Свердловская обл., г. Нижний Тагил, ул. Октябрьской революции, д. 37а, ул. Долгая, д. 1, ул. Карла Маркса, д. 26; тел.: 8(3435) 25-03-65; email: scuralets@mail.ru</t>
  </si>
  <si>
    <t>624000, Свердловская обл., Новолялинский р-н, г. Новая Ляля, ул. Гагарина, д. 12; тел.: 8(343-88)2-11-45; еmail: mousosh-1@mail.ru</t>
  </si>
  <si>
    <t>624130, Свердловская обл., г. Новоуральск, ул. Чурина, д. 16; тел.: 8(34370) 4-45-96; еmail: sch53int@mail.ru</t>
  </si>
  <si>
    <t>624127, Свердловская обл., г. Новоуральск, д. Починок, ул. Ленина, д. 19-а; тел.: 8 (34370) 7-72-34; email: uopsh@mail.ru</t>
  </si>
  <si>
    <t>624130, Свердловская обл., г. Новоуральск, ул. Чурина, д. 16; тел.: 8(34370) 4-45-96; еmail: artschool.ural@mail.ru</t>
  </si>
  <si>
    <t>623114, Свердловская обл., г. Первоуральск, ул. Космонавтов, 12; тел.: 8(3439) 64-17-08; email: maouschool_6 @mail.ru</t>
  </si>
  <si>
    <t>623104, Свердловская обл., г. Первоуральск, ул. Комсомольская, д. 21 Б; тел.: 8(3439) 64-30-69; email: sch-9@mail.ru</t>
  </si>
  <si>
    <t>623100, Свердловская обл., г. Первоуральск, ул. Трубников, 64А; тел.: 8(3439) 66-60-20; еmail: mtp10@yandex.ru</t>
  </si>
  <si>
    <t>623105, Свердловская обл., г. Первоуральск, ул. Набережная, 9; тел.: 8(3439) 62-62-05; email: maousosh20@mail.ru</t>
  </si>
  <si>
    <t>623131, Свердловская обл., г. Первоуральск, п. Новоуткинск, ул Крупской, д 49; тел.: 8(3439) 29-52-60; email: 583111@mail.ru</t>
  </si>
  <si>
    <t>623100, Свердловская обл., г. Первоуральск, ул. З.Космодемьянской, д. 20; тел.: 8(3439) 63-15-47; email: chkola28@mail.ru</t>
  </si>
  <si>
    <t>623100, Свердловская обл., г. Первоуральск, пр. Ильича, 6; тел.: 8(34396) 4-90-86; email: shk-32@mail.ru</t>
  </si>
  <si>
    <t>623140, Свердловская обл., г. Первоуральск, п. Кузино, Луначарского, 31; тел.: 8(3439) 29-02-56; email: kuzino6300 @yandex.ru</t>
  </si>
  <si>
    <t>623100, Свердловская обл., г. Первоуральск, пр-кт Ильича, 11; тел.: 8(3439) 64-16-52; email: dush@prvadm.ru</t>
  </si>
  <si>
    <t>623102, Свердловская обл., г. Первоуральск, пр-кт Ильича, 28А; тел.: 8(3439) 66-64-67; email: mu_cdt@prvadm.ru</t>
  </si>
  <si>
    <t>623573, Свердловская обл., Пышминский р-н, с. Боровлянское, ул. Ленина, 22; тел.: 8(34372) 4-47-19; email: borovlianka@bk.ru</t>
  </si>
  <si>
    <t>623551, Свердловская обл., Пышминский р-н, р.п. Пышма, ул. Бабкина, 3-а; тел.: 8(34372) 2-13-85; email: pys203108@inbox.ru</t>
  </si>
  <si>
    <t>623572, Свердловская обл., Пышминский р-н, п. Первомайский, ул. Ленина, 1 в; тел.: 8(34372) 5-66-68; email: pervomayoosh@bk.ru</t>
  </si>
  <si>
    <t>623567, Свердловская обл., Пышминский р-н, с. Печеркино, ул. Буденного, д., д. 13; тел.: 8(34372) 2-37-53; email: pecherkina_iv@mail.ru</t>
  </si>
  <si>
    <t>623564, Свердловская обл., Пышминский р-н, с. Пульниково, ул. Первомайская, 74; тел.: 8(34372) 5-63-67; email: t.bunckova@yandex.ru</t>
  </si>
  <si>
    <t>623550, Свердловская обл., Пышминский р-н, пгт. Пышма, ул. Куйбышева, д.39; тел.: 8 (34372) 2-12-28; email: 5555566@p-sosh.ru</t>
  </si>
  <si>
    <t>623580, Свердловская обл., Пышминский р-н, с. Тимохинское, ул. Халтурина, д. 2; тел.: 8(34372) 4-55-24; еmail: tim.tropina2010@yandex.ru</t>
  </si>
  <si>
    <t>623550, Свердловская обл., Пышминский р-н, с. Тупицыно, ул. Первомайская, 2; тел.: 8(34372) 4-57-22; email: mnsabirova@mail.ru</t>
  </si>
  <si>
    <t>623581, Свердловская обл., Пышминский р-н, с. Черемыш, ул. Ленина, 56; тел.: 8(34372) 4-74-55; email: ch3437247455@yandex.ru</t>
  </si>
  <si>
    <t>623571, Свердловская обл., Пышминский р-н, с. Четкарино, ул. Советская, д. 26-в; тел.: 8(34372) 3-45-32; email: chetkarino@mail.ru</t>
  </si>
  <si>
    <t>623550, Свердловская обл., Пышминский р-н, р.п. Пышма, ул. Куйбышева, 42; тел.: 8(34372) 2-48-49; email: 83437224849@mail.ru</t>
  </si>
  <si>
    <t>623750, Свердловская обл., г. Реж, ул. Пушкина, д.2; тел.: 8(34364) 3-29-15; email: school3rezh@mail.ru</t>
  </si>
  <si>
    <t>623734, Свердловская обл., Режевской р-н, с. Липовское, ул. Совхозная, 31А; тел.: 8(3436) 45-12-03; email: school9_lipovka @mail.ru</t>
  </si>
  <si>
    <t>623743, Свердловская обл., г. Реж, с. Арамашка, ул. Мира, д. 12; тел.: 8(34364) 5-61-33; email: school27@mail.ru</t>
  </si>
  <si>
    <t>623751, Свердловская обл., г. Реж, ул. Строителей, д. 13; тел.: 8(34364) 3-34-13; email: schol44rezh@mail.ru</t>
  </si>
  <si>
    <t>623750, Свердловская обл., г. Реж, ул. Спортивная, д. 1; тел.: 8(3436) 43-53-48; email: goluboikorablik @yandex.ru</t>
  </si>
  <si>
    <t>623750, Свердловская обл., г. Реж, ул. Красноармейская, д. 21а; тел.: 8(34364) 3-12-42; email: ulybka.9@mail.ru</t>
  </si>
  <si>
    <t>623750, Свердловская обл., г. Реж, ул. М. Горького, д. 34-36; тел.: 8(34364) 3-15-62; email: ds.ac@mail.ru</t>
  </si>
  <si>
    <t>623751, Свердловская обл., г. Реж, ул. Пятилетки, д. 6; тел.: 8(34364) 3-31-13; email: CVR rez @ mail.ru</t>
  </si>
  <si>
    <t>623752, Свердловская обл., г. Реж, ул. Металлургов, д. 8; тел.: 8(34364) 3-83-18; email: CVR rez @ mail.ru</t>
  </si>
  <si>
    <t>624480, Свердловская обл., г. Североуральск, ул. Молодежная, 4; тел.: 8(34380 )2-29-43; email: mousosh11@list.ru</t>
  </si>
  <si>
    <t>624474, Свердловская обл., г. Североуральск, п. Калья, ул. Комарова, д. 13А; тел.: 8(34380) 4-42-50; email: 603111@mail.ru</t>
  </si>
  <si>
    <t>624473, Свердловская обл., г. Североуральск, п. Третий Северный, ул. Комсомольская, 44; тел.: 8(34380) 4-39-32, 4-39-33; email: moy_soh_n15@mail.ru</t>
  </si>
  <si>
    <t>624480, Свердловская обл., г. Североуральск, ул. Каржавина, 27; тел.: 8(34380) 2-42-22; email: mboudcvr@mail.ru</t>
  </si>
  <si>
    <t>624992, Свердловская обл., г. Серов, ул. Короленко, д. 16; тел.: 8(34385) 6-17-40; еmail: mail@s1serov.ru</t>
  </si>
  <si>
    <t>624981, Свердловская обл., г. Серов, ул. Визе, д. 8; тел.: 8(34385) 6-84-22; email: scool11-11@yandex.ru</t>
  </si>
  <si>
    <t>624983 Свердловская обл., г. Серов, ул. Попова, 19; тел.: 8(34385) 7-95-26; email: 13shcola@rambler.ru</t>
  </si>
  <si>
    <t>624992 Свердловская обл., г. Серов, ул. Зеленая, 1а; тел.: 8(904)1699656; email: shkola14-serov@mail.ru</t>
  </si>
  <si>
    <t>624994, Свердловская обл., г. Серов, ул. Лизы Чайкиной, д. 31; тел.: 8(34385) 4-08-03; email: kola.shkola-21@ mail.ru</t>
  </si>
  <si>
    <t>624994, Свердловская обл., г. Серов, ул. Луначарского, стр. 140; тел.: 8(34385)9-80-15; email: kola.shkola-21@mail.ru</t>
  </si>
  <si>
    <t>624992 Свердловская обл., г. Серов, ул. Калинина, 28; тел.: 8(34385) 7-15-94; email: director@school22-serov.ru</t>
  </si>
  <si>
    <t>624984, Свердловская обл., г. Серов, ул. Республиканская, д 30; тел.: 8(34385) 6-14-94; email: shkola26-15@yandex.ru</t>
  </si>
  <si>
    <t>624992, Свердловская обл., г. Серов, ул. Заславского, 34; тел.: 8 (34385) 6-48-66; email: edelweisserov @rambler.ru</t>
  </si>
  <si>
    <t>624992, Свердловская обл., г. Серов, ул. Короленко, 35; тел.: 8 (34385) 6-77-64; email: edelweisserov @rambler.ru</t>
  </si>
  <si>
    <t>624992, Свердловская обл., г. Серов, ул. Жданова, 15; тел.: 8(34385) 7-90-13; email: edelweisserov @rambler.ru</t>
  </si>
  <si>
    <t>624992, Свердловская обл., г. Серов, ул. Р. Молодёжи, 7; тел.: 8(34385) 5-48-07; email: edelweisserov @rambler.ru</t>
  </si>
  <si>
    <t>623640 Свердловская обл., г. Талица, ул. Рябиновая, д. 8; тел.: 8(34371) 2-11-59; email: talschool1@mail.ru</t>
  </si>
  <si>
    <t>623640, Свердловская обл., г. Талица, ул. Калинина, д. 6; тел.: 8(34371) 2-13-59; email: school_4_6@mail.ru</t>
  </si>
  <si>
    <t>623612, Свердловская обл., Талицкий р-н, п. Троицкий, ул. Комарова, д. 21; тел.: 8(34371) 4-13-88; email: school_50_66@mail.ru</t>
  </si>
  <si>
    <t>623620 Свердловская обл., Талицкий р-н, п. Троицкий, ул. Чапаева, 82; тел.: 8(34371) 4-19-14; email: school44school44@yandex.ru</t>
  </si>
  <si>
    <t>623615. Свердловская обл., Талицкий р-н, д. Вихляева, ул. Молодежная, д. 11; тел.: 8(34371) 3-51-30; email: kea6321@yandex.ru</t>
  </si>
  <si>
    <t>623626, Свердловская обл., Талицкий р-н, с. Вновь-Юрмытское, ул. Победы, д. 14; тел.: 8(34371) 5-41-10</t>
  </si>
  <si>
    <t>623621, Свердловская обл., Талицкий р-н, с. Горбуновское, ул. Победы, д. 1; тел.: 8(34371) 4-85-46; email: shkool@inbox.ru</t>
  </si>
  <si>
    <t>623611, Свердловская обл., Талицкий р-н, с. Казаковское, ул. Набережная, д. 24; тел.: 8(34371) 3-71-18; email: mou_kazakovo@mail.ru</t>
  </si>
  <si>
    <t>623638, Свердловская обл., Талицкий р-н, п. Кузнецовский, ул. Восточная, д. 1; тел.: 8(34371) 6-22-38; email: kuscohs@mail.ru</t>
  </si>
  <si>
    <t>623605, Свердловская обл., Талицкий р-н, д. Мохирева, ул. Кузнецова, 9; тел.: 8(34371) 5-32-84; email: moxschool@efndex.ru</t>
  </si>
  <si>
    <t>623616, Свердловская обл., Талицкий р-н, с. Смолинское, ул. Коммунаров, 2; тел.: 8(34371) 3-62-46; email: Smolinosh2008@yandex.ru</t>
  </si>
  <si>
    <t>623650, Свердловская обл., Тугулымский р-н, д. Ядрышникова, ул. Комсомольская, 1; тел.: 8(34367) 2-92-41; email: yaoosh22@yandex.ru</t>
  </si>
  <si>
    <t>623670, Свердловская обл., Тугулымский р-н п,. Юшала, ул. Школьная д. 5; тел.: 8(34367) 41-2-05</t>
  </si>
  <si>
    <t>623665, Свердловская обл., Тугулымский р-н, п. Ертарский, ул. Демьяна Бедного, д. 76; тел.: 8(34267) 2-61-09; email: ertarkash@mail.ru</t>
  </si>
  <si>
    <t>623900, Свердловская обл., г. Туринск, ул. Спорта, д. 10; тел.: 8(34349) 2-74-55; email: schkola.turinsk@mail.ru</t>
  </si>
  <si>
    <t>623903, Свердловская обл., г. Туринск, ул. Горького, д. 46; тел.: 8(34349) 2-44-95; email: school259@mail.ru</t>
  </si>
  <si>
    <t>623912, Свердловская обл., г. Туринск, ул. Ивашева, 6; тел.: 8(34349) 2-23-63; email: school3-turinsk@mail.ru</t>
  </si>
  <si>
    <t>623900, Свердловская обл., г. Туринск, ул. Гагарина, д. 17; тел.: 8(34349) 2-22-81; email: Turinsk_school_4@mail.ru</t>
  </si>
  <si>
    <t>623918, Свердловская обл., Туринский р-н, с. Ленское, ул. Кирова, 59; тел.: 8(34349) 3-11-25; email: lenskou@mail.ru</t>
  </si>
  <si>
    <t>623910, Свердловская обл., Туринский р-н, с. Леонтьевское, ул. Советская, 6; тел.: 8(34349) 4-51-25; email: LeontSc@mail.ru</t>
  </si>
  <si>
    <t>623907, Свердловская обл., Туринский р-н, с. Липовское, ул.Петеренко, 25; тел.: 8(34349) 4-41-19; email: ou-lipovka@mail.ru</t>
  </si>
  <si>
    <t>623900, Свердловская обл., г. Туринск, ул. Свердлова, д. 39; тел.: 8(34349) 2-11-83; email: turkor2@mail.ru</t>
  </si>
  <si>
    <t>623912, Свердловская обл., Туринский р-н, с. Усениново, ул. Пионерская, д. 48а; тел.: 8(34349) 2-76-99; email: us-sosh@mail.ru</t>
  </si>
  <si>
    <t>623922, Свердловская обл., Туринский р-н, п. Фабричное, ул. Школьная, д. 12а; тел.: 8(34349) 2-61-05; email: fabrshol1@yandex.ru</t>
  </si>
  <si>
    <t>623913, Свердловская обл., Туринский р-н, с. Чукреевское, ул. Трактористов, д. 2; тел.: 8 (34349) 4-81-97; email: ouchukreevo@mail.ru</t>
  </si>
  <si>
    <t>623924, Свердловская обл., Туринский р-н с. Шухруповское, ул. Комсомольская, д. 22; тел.: 8(34349) 4-31-31; еmail: moushuhsosh@bk.ru</t>
  </si>
  <si>
    <t>623013,Свердловская обл., Шалинский район, д. Гора, ул. 8 Марта, д. 12; тел.: 8(34358)4-33-17; email: gora4447@yandex.ru</t>
  </si>
  <si>
    <t>623030, Свердловская обл., Шалинский район, п. Шаля, ул. Энгельса, д. 54; тел.: 8(34358)2-24-16, 8(34358)2-28-18; email: shal.school45@mail.ru</t>
  </si>
  <si>
    <t>623032, Свердловская обл., Шалинский р-н, п. Илим, ул. Мира д. 7; тел.: 8(34358) 3-24-41; email: schkola-ilim@yandex.ru</t>
  </si>
  <si>
    <t>623030, Свердловская обл., Шалинский р-н, с. Сылва, ул. Ленина, 5; тел.: 8(34358) 3-72-28; email: Sylwa07@yandex.ru</t>
  </si>
  <si>
    <t>623850, Свердловская обл., г. Ирбит, ул. Советская, д 41; тел.: 8(34355) 6-43-07; email: irbitsch5@rambler.ru</t>
  </si>
  <si>
    <t>624330, Свердловская обл., г. Красноуральск, ул. Советская, д. 2в; тел.: 8(34343) 2-16-24; email: krurmbou1@mail.ru</t>
  </si>
  <si>
    <t>624330, Свердловская обл., г. Красноуральск, ул. Челюскинцев, 14; тел.: 8(34343) 2-56-73; email: Sch2@mail.ru</t>
  </si>
  <si>
    <t>624992, Свердловская обл., г. Серов, ул. Короленко, д. 16; тел.: 8(34385) 6-17-40; email: mail@s1serov.ru</t>
  </si>
  <si>
    <t>624980, Свердловская обл., г. Серов, ул. Вальцовщиков, д. 22; тел.: 8(34385) 7-33-43; email: scool9@list.ru</t>
  </si>
  <si>
    <t>624981, Свердловская обл., г. Серов, ул.Визе, д. 8; тел.: 8(34385) 6-84-22; email: scool11-11@yandex.ru</t>
  </si>
  <si>
    <t>624983, Свердловская обл., г. Серов, ул. Попова, д. 19; тел.: 8(34385) 7-95-26; email: 13shcola@rambler.ru</t>
  </si>
  <si>
    <t>624983, Свердловская обл., г. Серов, ул. Крупской, 36; тел.: 8(34385) 9-24-73; email: school_15_serov@mail.ru</t>
  </si>
  <si>
    <t>624992, Свердловская обл., г. Серов, ул. Карла Маркса, 23; тел.: 8(34385) 7-52-78; email: Ecole20serov@rambler.ru</t>
  </si>
  <si>
    <t>624994, Свердловская обл., г. Серов, ул. Лизы Чайкиной, д. 31; тел.: 8(34385) 4-08-03; email: kola.shkola-21@mail.ru</t>
  </si>
  <si>
    <t>624992, Свердловская обл., г. Серов, ул. Калинина, 28; тел.: 8(34385) 7-15-94; email: director@school22-serov.ru</t>
  </si>
  <si>
    <t>624993, Свердловская обл., г. Серов, ул. Ленина, д. 185; тел.: 8(34385) 7-42-77; email: Serov-School-27@yandex.ru</t>
  </si>
  <si>
    <t>624963, Свердловская обл., Серовский р-н, п. Красноглинный, ул. Лесная, дом 5а; тел.: 8(34385) 4-77-21; email: sosh_sotrino@mail.ru</t>
  </si>
  <si>
    <t>623908, Свердловская обл., Туринский р-н, с. Городище, ул. Комсомольская, 9; тел.: 8(34349) 4-22-16; email: gorod.s@mail.ru</t>
  </si>
  <si>
    <t>623918, Свердловская обл., Туринский р-н, с. Ленское, ул. Кирова, 59; тел.: 8(34349) 31-1-25; email: lenskou@mail.ru</t>
  </si>
  <si>
    <t>623922, Свердловская обл., Туринский р-н, пос. Фабричное, ул. Школьная, 12 а; тел.: 8(34349) 2-61-05; email: fabrshol1@yandex.ru</t>
  </si>
  <si>
    <t>623913, Свердловская обл.,Туринский р-н, с. Чукреевское, ул. Трактористов, д. 2; тел.: 8 (34349) 4-81-97; email: ouchukreevo@mail.ru</t>
  </si>
  <si>
    <t>623903, Свердловская обл., г. Туринск, ул. Ленина, д. 33; тел.: 8(34349) 2-13-52; email: spektrtur2010@mail.ru</t>
  </si>
  <si>
    <t>624971, Свердловская обл., Серовский р-н, р.п. Сосьва, 1250 м северо-восток от ул. Серова, строение 4 а; тел.: 8(34385) 4-41-47; email: ddt_soswa@mail.ru</t>
  </si>
  <si>
    <t>623750, Свердловская обл., г. Реж, ул. Трудовая 21; тел.: 8(34364) 3-18-18; email: mukrez@mail.ru</t>
  </si>
  <si>
    <t xml:space="preserve"> 623141, Свердловская обл, г.Первоуральск, ж/д ст. Хрустальная, т/б Хрустальная"; тел.: 8(343)351-76-26; email: hilton@inter-study.ru</t>
  </si>
  <si>
    <t>624480, Свердловская обл., г. Североуральск, ул. Свердлова д. 46; тел.: 8(34380) 2-09-28; email: ostrov-psy@yandex.ru</t>
  </si>
  <si>
    <t>623310, Свердловская обл., Красноуфимский р-н, на левом берегу р.Уфа в 2-х км на юг от ориентира д.Чигвинцево; тел.: 8(950)646-50-68, 8(908)913-58-14 (Директор); email: cherkasovo2013@bk.ru</t>
  </si>
  <si>
    <t>624420, Свердловская обл., Новолялинский р-н, урочище Владимировка; тел.: 8(34388)3-25-05; email: mkoudycpv@mail.ru</t>
  </si>
  <si>
    <t>623706, Свердловская обл., г. Березовский, ул. Механизаторов, д. 39, д. 40; тел.: 8(343)694-74-59;  email: zarnica_bgo@bk.ru</t>
  </si>
  <si>
    <t>624055, Свердловская обл., Белоярский м.о., территория Загородный центр "Дружба", стр. 1;  тел.: 8(343)293-00-60 (доб 121,122); email: semenkov@irc66.ru</t>
  </si>
  <si>
    <t>624343, Свердловская обл., г. Красноуральск, п. Дачный, ул. Пионерская, д. 18; тел.: 8(34343)2-99-34; email: spsunny@mail.ru</t>
  </si>
  <si>
    <t>624200, Свердловская обл., г. Лесной, проезд Тенистый, д. 5; тел.: 8(902)877-84-71; email: spsolnce@mail.ru</t>
  </si>
  <si>
    <t>624742, Свердловская обл., г. Нижняя Салда, ул. Карла Маркса, д. 70; тел.: 8(34345)3-81-01; email: 102@eta-info.ru</t>
  </si>
  <si>
    <t>623280, Свердловская обл., г. Ревда, ул. Чехова, д. 55; тел.: 8(34397)2-60-19, 8(34397)2-60-71, 8(34397)2-60-85; email: rodnik-sp@mail.ru</t>
  </si>
  <si>
    <t>623150, Свердловская обл., г. Первоуральск, п. Билимбай, ул. Малышева, д. 22а; тел.: 8(3439)66-61-22, 8(3439)6-62-02; email: dujonok@yandex.ru</t>
  </si>
  <si>
    <t>624992, Свердловская обл., г. Серов, Загородный проезд, 6; тел.: 8(34385)3-83-15; email: chictyie.kluchi@mail.ru</t>
  </si>
  <si>
    <t>623643, Свердловская обл., г. Талица, ул. Заозерная, 76; тел.: 8(34371)2-56-72, 8(34371)2-15-11; email: talitsa.sanatory@yandex.ru</t>
  </si>
  <si>
    <t>624162, Свердловская обл., г. Верхний Тагил, ул. Ленина, д. 83; тел.: 8(34357)2-34-52; email: babkina-ov@mail.ru</t>
  </si>
  <si>
    <t>623643, Свердловская обл., г. Талица, ул. Вокзальная, д. 53б; тел.: 8(952)743-72-32; email: public@bolnica-mayan.ru, gmc@bolnica-mayan.ru</t>
  </si>
  <si>
    <t>624675, Свердловская обл., Алапаевский р-н, с. Деево, ул. Ленина, 34; тел.: 8(34346) 3-50-16, 3-50-17; email: deevo@mail.ru</t>
  </si>
  <si>
    <t>624680, Свердловская обл., Алапаевский р-н, с. Ялунинское, ул.Мира, д. 49а; тел.: 8(34346) 73-2-66; email: yalunino@mail.ru</t>
  </si>
  <si>
    <t>624601, Свердловская обл., г. Асбест, пр-т Ленина, 26/3; тел.: 8(34346) 2-73-64; email: asbou4@mail.ru</t>
  </si>
  <si>
    <t>624260, Свердловская обл., г. Асбест, ул. Калинина, д. 40; тел.: 8(34365) 7-14-15; email: school-8@mail.ru</t>
  </si>
  <si>
    <t>624282, Свердловская обл., г. Асбест, п. Белокаменный, ул. Советская, 21; тел.: 8(34365) 9-55-73, 9-55-97; email: scool-18@mail.ru</t>
  </si>
  <si>
    <t>624260 Свердловская обл., г. Асбест, пр-т им. В.И. Ленина, д. 31/1; тел.: 8(34365) 7-01-45; email: yunatasbest@list.ru</t>
  </si>
  <si>
    <t>624260, Свердловская обл., г. Асбест, ул. Уральская, д. 75; тел.: 8(34365) 7-67-43, 7-54-27; email: cdtavvakumova@yandex.ru</t>
  </si>
  <si>
    <t>623701, Свердловская обл., г. Березовский, ул. Спортивная, д. 7; тел.: 8 (34369)4-49-31; email: sok-lider@mail.ru</t>
  </si>
  <si>
    <t>623702, Свердловская обл., Березовский м.о., г. Березовский, ул. Победы, стр. 4; тел.: 8(34369)382-08-45; еmail: bgo_ou45@mail.ru</t>
  </si>
  <si>
    <t>624091, Свердловская обл., г. Верхняя Пышма, ул. Кривоусова, д. 48; тел.: 8(34368) 5-30-22; email: vpschool2@mail.ru</t>
  </si>
  <si>
    <t>624380, Свердловская обл., г. Верхотурье, ул. Куйбышева, д. 2; тел.: 8(34389)21689; email: oosh_2@mail.ru</t>
  </si>
  <si>
    <t>624378, Свердловская обл., Верхотурский р-н, с. Дерябино, ул. Центральная, д. 21; тел.: 8(34389)23381; email: deryabinskaya@mail.ru</t>
  </si>
  <si>
    <t>624377, Свердловская обл., Верхотурский р-н, с. Кордюково, ул. Школьная, д. 7; тел.: 8(34389)23182; email: kordykovo67@mail.ru</t>
  </si>
  <si>
    <t>Свердловская обл., Верхотурский р-н, с. Красногорское, ул. Ленина, д.6; тел.: 8(34389)2-51-91; email: redgora@mail.ru</t>
  </si>
  <si>
    <t>624378, Свердловская обл., Верхотурский р-н, с. Меркушино, ул. Центральная, д. 18; тел.: 8(34389)23508; email: merkushino@mail.ru</t>
  </si>
  <si>
    <t>624394, Свердловская обл., Верхотурский р-н, с. Прокопьевская Салда, ул. Молодежная, д. 11; тел.: 8(34389)24319; email: prokop_salda@mail.ru</t>
  </si>
  <si>
    <t>624383 Свердловская обл., Верхотурский р-н, п. Привокзальный, ул. Чапаева, д. 27; тел.: 8(34389)21519; email: proletarskaya_08@mail.ru</t>
  </si>
  <si>
    <t>624397, Свердловская обл., Верхотурский р-н, с. Усть-Салда, ул. Центральная, д. 16; тел.: 8(343)89-2-14-83; email: ust-salda2015@mail.ru</t>
  </si>
  <si>
    <t>620050, г. Екатеринбург, ул. Техническая, 99; тел.: 8(343)322-46-41; email: info@rzdlyceum.ru</t>
  </si>
  <si>
    <t>620110, Свердловская обл., г Екатеринбург, ул. Павла Шаманова, 24; тел.: 8(343) 227-82-00; email: soch16@eduekb.ru</t>
  </si>
  <si>
    <t>620142, Свердловская обл., г. Екатеринбург, ул. Степана Разина, 36; тел.: 8 (343) 257-17-59; email: mdou455@eduekb.ru</t>
  </si>
  <si>
    <t>620149, Свердловская обл., г. Екатеринбург, ул. Академика Бардина, 3а; тел.: 8(343)240-58-64; email: mdou553@eduekb.ru</t>
  </si>
  <si>
    <t>620027, г. Екатеринбург, ул. Мамина-Сибиряка, 43; тел.: 8(343) 354-22-05; email: ekb_mou30@mail.ru</t>
  </si>
  <si>
    <t>620141, г. Екатеринбург, пер. Пугачевский, 5А; тел.: 8(343) 354-33-84; email: ekb_mou119@mail.ru</t>
  </si>
  <si>
    <t>620141, г. Екатеринбург, ул. Софьи Перовской, 111; тел.: 8(343) 366-08-61; email: ekb_mou149@mail.ru</t>
  </si>
  <si>
    <t>620082, г. Екатеринбург, ул. Трубачёва, 76; тел.: 8(343) 261-88-08; email: mousoch26@yandex.ru </t>
  </si>
  <si>
    <t>620033, г. Екатеринбург, ул. Севастопольская, д. 1; тел.: 8(343)362-43-99; email: shartashk24@mail.ru; 
620033, г. Екатеринбург, пер.Коломенский, д. 3; тел.: 8(343)362-43-99; email: shartashk24@mail.ru</t>
  </si>
  <si>
    <t>620066, г. Екатеринбург, ул. Академическая, д.21; тел.: 8 (343) 288-30- 98; email: school43emi@mail.ru</t>
  </si>
  <si>
    <t>620146, г. Екатеринбург, ул. Д. Зверева, 8; тел.: 8(343) 341-08-01; email: gimnazium47@mail.ru</t>
  </si>
  <si>
    <t>г. Екатеринбург, пр. Ленина 64а; тел.: 8(343)375-81-21</t>
  </si>
  <si>
    <t>620078, г. Екатеринбург, ул. Комсомольская, 63; тел.: 8(343)334-35-88, 8(919)391-85-76; email: school134@convex.ru</t>
  </si>
  <si>
    <t>Свердловская обл., г. Екатеринбург, ул. Рассветная, д. 9; тел.: 8(343)347-27-97; email: direktor176@mail.ru</t>
  </si>
  <si>
    <t>620078, г. Екатеринбург, ул.Комсомольская 63; тел.: 8(343)375-11-12; email: domike@rambler.ru</t>
  </si>
  <si>
    <t>620091 г. Екатеринбург, ул. Стачек, стр 20; тел.: 8(343) 352-16-76; email: soch67@eduekb.ru</t>
  </si>
  <si>
    <t>620143, г. Екатеринбург, ул. Кировградская, д. 40А; тел.: 8(343) 368-53-22; email: soch68@eduekb.ru</t>
  </si>
  <si>
    <t>620091, Свердловская обл., г. Екатеринбург, ул. Баумана,стр. 17 ; тел.: 8(343) 227-17-99; email: gimnaziya99@eduekb.ru</t>
  </si>
  <si>
    <t>620012, Свердловская обл., Свердловская обл., г. Екатеринбург, ул. Ильича, д .48, корп.А; тел.: 8(343)320-62-60; email: licey100@eduekb.ru</t>
  </si>
  <si>
    <t>620017, г. Екатеринбург, ул. Краснофлотцев, 28А; тел.: 8(343) 331-69-24; email: schooln107ekt@yandex.ru</t>
  </si>
  <si>
    <t>6200942, Екатеринбург, ул Бакинских комиссаров, 50; тел.: 8(343)330-99-77; email: mousosh113@list.ru</t>
  </si>
  <si>
    <t>620039, г. Екатеринбург, ул. Фестивальная, д. 25; тел.: 8(343)-338-51-41; email: soch115@eduekb.ru</t>
  </si>
  <si>
    <t>620057, Свердловская обл., г. Екатеринбург, ул. Каширская д. 77; тел.: 8(343)301-21-60; email: mdou168@ekadm.ru</t>
  </si>
  <si>
    <t>620088,Свердловская обл., г. Екатеринбург, б. Культуры, д.17; тел.: (343) 338-25-33; email: dou516@yandex.ru</t>
  </si>
  <si>
    <t>624251, Свердловская обл., г. Заречный, ул. Свердлова, 15, ул. Лермонтова, 23; тел.: 8 (34377) 3-28-00; email: school4_zar@mail.ru</t>
  </si>
  <si>
    <t>623856, Свердловская обл., г. Ирбит, ул. Азева, д. 12а; тел.: 8 (34355) 6-45-91; email: irbitsporthkola@rambler.ru</t>
  </si>
  <si>
    <t>624860, Свердловская обл., г. Камышлов, ул. Фарфористов, д.11а; тел.: 8(34375)2-49-44; email: ddt.2017@yandex.ru</t>
  </si>
  <si>
    <t>624860 Свердловская обл., г. Камышлов, ул. Карла Маркса д. 24; тел.: 8(34375) 23326; email: hudozhka@mail.ru</t>
  </si>
  <si>
    <t>624831, Свердловская обл., Камышловский р-н, с. Галкинское, ул. Агрономическая, д. 5; тел.: 8(34375) 3-14-82; email: kuz_marina_gen@mail.ru</t>
  </si>
  <si>
    <t>624833, Свердловская обл., Камышловский р-н, с. Квашнинское, пер. Школьный, д. 2; тел.: 8 (34375) 4-41-02; email: ann-kalugin@yandex.ru</t>
  </si>
  <si>
    <t>624835, Свердловская обл., Камышловский р-н, с. Кочневское, ул. Свердлова,дом 10; тел.: 8(34375) 42-7-47; email: kochnevo_school@list.ru</t>
  </si>
  <si>
    <t>624852, Свердловская обл., Камышловский р-н, с. Обуховское, д. 1-б; тел.: 8(34375)32-5-25; email: obux.shk@mail.ru</t>
  </si>
  <si>
    <t>624855, Свердловская обл., Камышловский р-н, п. Октябрьский, ул.50-лет Октября, д. 22; тел.: 8(34375) 4-17-97; email: dsh.kamr@mail.ru</t>
  </si>
  <si>
    <t>624936, Свердловская обл., г. Карпинск, ул. Трудовая, д. 4, ул. 8 Марта, д. 111 А; тел.: 8(34383)9-15-05; email: shkola5@ekarpinsk.ru</t>
  </si>
  <si>
    <t>624930, Свердловская обл., г. Карпинск, ул. Куйбышева, д. 27; тел.: 8(34383)3-29-36, 8(34383)3-28-50; email: shkola6@ekarpinsk.ru</t>
  </si>
  <si>
    <t>624930, Свердловская обл., г. Карпинск, ул. Попова, д. 15; тел.: 8(34383)3-33-90, 8(34383)3-33-89; email: shkola16@ekarpinsk.r</t>
  </si>
  <si>
    <t>624947, Свердловская обл., г. Карпинск, п. Сосновка, ул. Центральная, д. 35; тел.: 8(34383)6-62-31; email: shkola24@ekarpinsk.ru</t>
  </si>
  <si>
    <t>624945, Свердловская обл., г. Карпинск, п. Кытлым, ул. Пушкина, д. 7 Б; тел.: 8(34383)6-11-57; email: shkola33@ekarpinsk.ru</t>
  </si>
  <si>
    <t>624440, Свердловская обл., г. Краснотурьинск, ул. Кирова, д. 24; тел.: 8(34384)59115; email: School10.krasnoturinsk@yandex.ru</t>
  </si>
  <si>
    <t>624330, Свердловская обл., г. Красноуральск, ул. Каляева, 35; тел.: 8(34343) 2-22-78, 2-04-01; email: dshikrur@mail.ru</t>
  </si>
  <si>
    <t>624300, Свердловская обл., г. Кушва, пл. Культуры, 2; тел.: 8(34344)3-20-34; еmail: school4_kushva@mail.ru</t>
  </si>
  <si>
    <t>624300, Свердловская обл., г. Кушва, ул. Прокофьева, 9, ул. Дзержинского, 1, ул. Лесорубов, 15; тел.: 8(34344) 2-23-59, 2-23-95; email: newschool10@mail.ru</t>
  </si>
  <si>
    <t>624310 Свердловская обл., г. Кушва, пос. Азиатская, ул. Стадионная 1б; тел.: 8(34344)2-40-04; email: aziaschool@mail.ru</t>
  </si>
  <si>
    <t>624300, Свердловская обл., г. Кушва, ул. Фадеевых, 37; тел.: 8(34344) 6-23-90, 2-56-93; email: kushva-ddt@mail.ru</t>
  </si>
  <si>
    <t>624192, Свердловская обл., г. Невьянск, ул. Самойлова, 4; тел.: 8(34356) 2-26-12, 8(34356) 2-22-01; еmail: shkola2.ru@mail.ru</t>
  </si>
  <si>
    <t>623082, Свердловская обл., Нижнесергинский м.р-н, г. Михайловск, ул. Энгельса дом 29; тел.: 8(34398) 54-5-73; email: shcool4-mih@mail.ru</t>
  </si>
  <si>
    <t>623090, Свердловская обл., Нижнесергинский м.р-н, г. Нижние Серги, ул. Стахановцев дом 10; тел.: 8(34398) 2-19-55; email: schoolns6@mail.ru</t>
  </si>
  <si>
    <t>623060, Свердловская обл., Нижнесергинский м.р-н, пгт. Дружинино, ул. Азина дом 13; тел.: 8(34398) 46-5-23; email: dr-no_mou_6@list.ru</t>
  </si>
  <si>
    <t>623075, Свердловская обл., Нижнесергинский р-н, пгт. Атиг, ул. Гагарина, 19; тел.: 8(34398) 2-31-95; email: school163109 @mail.ru</t>
  </si>
  <si>
    <t>623070, Свердловская обл., Нижнесергинский м.р-н, пгт. Верхние Серги, ул. Пришкольная, д. 1; тел.: 8(34398) 2-46-59; email: shkola11vs@yandex.ru</t>
  </si>
  <si>
    <t>623060, Свердловская обл., Нижнесергинский м.р-н, пгт. Дружинино, ул. Калинина, д. 7А; тел.: 8(34398) 4-66-42; email: drugininosch_13@mail.ru</t>
  </si>
  <si>
    <t>623056, Свердловская обл., Нижнесергинский м.р-н, д. Васькино, ул. Школьная, д. 13; тел.: 8(34398) 6-37-41; email: vaskino_sch@mail.ru</t>
  </si>
  <si>
    <t>623045, Свердловская обл., Нижнесергинский м.р-н, п. Ключевая, ул. Пролетарская, д. 33; тел.: 8(34398) 6-18-90; email: scola55@rambler.ru</t>
  </si>
  <si>
    <t>623040, Свердловская обл., Нижнесергинский м.р-н, с. Кленовское, пер. Школьный, д. 18; тел.: 8(34398) 6-32-15; email: а.klenschool@mail.ru</t>
  </si>
  <si>
    <t>623057, Свердловская обл., Нижнесергинский м.р-н, с. Старобухарово, ул. Революции, д. 26; тел.: 8(34398) 6-19-30; email: sve8865@yandex.ru</t>
  </si>
  <si>
    <t>623055,Свердловская обл., Нижнесергинский м.р-н, с. Накоряково, ул. Школьная, д. 13; тел.: 8(34398) 6-31-22; email: nakorakovo@yandex.ru</t>
  </si>
  <si>
    <t>623083, Свердловская обл., Нижнесергинский м.р-н, п. Красноармеец, ул. Ленина, д. 7А; тел.: 8(34398) 5-62-44; email: MKOU.Krasnoarmeets@yandex.ru</t>
  </si>
  <si>
    <t>623070, Свердловская обл., Нижнесергинский м.р-н, пгт. Верхние Серги, ул.. Володарского, д. 2; тел.: 8(34398) 2-58-64; email: dshi_vsergi@bk.ru</t>
  </si>
  <si>
    <t>623070, Свердловская обл., Нижнесергинский м.р-н, пгт. Верхние Серги, ул. Володарского, д. 8А; тел.: 8(34398) 2-42-68; email: cdt-sergi@mail.ru</t>
  </si>
  <si>
    <t>623089, Свердловская обл., Нижнесергинский м.р-н, с. Акбаш, ул. Школьная, д. 5; тел.: 8(34398) 5-75-47; email: zb_2_zxc@mail.ru</t>
  </si>
  <si>
    <t>623080, Свердловская обл., Нижнесергинский м.р-н, д. Урмикеево, ул. Школьная, д. 3; тел.: 8(34398) 5-51-6; email: 016018@mail.ru nasledieshkl@mail.ru</t>
  </si>
  <si>
    <t>623078, Свердловская обл., Нижнесергинский м.р-н, д. Уфа-Шигири, ул. Рассветная, д. 15; тел.: 8(34398) 6-74-91; email: shkola623084@mail.ru</t>
  </si>
  <si>
    <t>623084, Свердловская обл., Нижнесергинский м.р-н, с. Шокурово, ул. Комсомольская, д. 1А; тел.: 8(34398) 5-51-67, факс: 8(34398) 5-16-71; email: shkola623084@mail.ru</t>
  </si>
  <si>
    <t>624221, Свердловская обл., г. Нижняя Тура, ул. Декабристов, 23; тел.: 8(34342) 2-72-57, 2-70-96; email: sosh2-dir@ntura-adm.ru</t>
  </si>
  <si>
    <t>624222, Свердловская обл., г. Нижняя Тура, ул. Пархоменко, 2; тел.: 8(34342) 2-71-81, 2-70-89; email: gimnaziya-nt@mail.ru</t>
  </si>
  <si>
    <t>622049, Свердловская обл., г. Нижний Тагил, Черноисточинское шоссе, д. 13; тел.: 8(3435) 44-44-26, 44-45-57; еmail: 563146@mail.ru</t>
  </si>
  <si>
    <t>622051, Свердловская обл., г. Нижний Тагил, ул. Алтайская, 35, ул. Свердлова, 23а, ул. Энтузиастов, 72, ул. Энтузиастов, 11; тел.: 8(3435) 37-96-86; email: dush_2nt@rambler.ru</t>
  </si>
  <si>
    <t>622002, Свердловская обл., г. Нижний Тагил, ул. Красноармейская, д.82А; тел.: 8(3435) 40-10-62; email: stadionv@mail.ru</t>
  </si>
  <si>
    <t>622051, Свердловская обл., г. Нижний Тагил, ул. Вагоностроителей, д. 34а; тел.: 8(3435) 37-99-98; email: dusch-sputnik@mail.ru</t>
  </si>
  <si>
    <t>623113, Свердловская обл., г. Первоуральск, ул. Красноармейская, д. 22; тел.: 8(3439)62-07-29; email: School1108@inbox.ru</t>
  </si>
  <si>
    <t>623141, Свердловская обл., г. Первоуральск, с. Новоалексеевское, ул. Школьная, 1; тел.: 8(3439) 29-95-46; email: school_16_pl@mail.ru</t>
  </si>
  <si>
    <t>623135, Свердловская обл., г. Первоуральск, ул. Культуры, д.11; тел.: 8(3439) 29-56-69, 8(3439) 29-57-88; email: kourovka29 @yandex.ru</t>
  </si>
  <si>
    <t>623143, Свердловская обл., г. Первоуральск, с. Битимка, ул. Паром, 24а; тел.: 8(3439) 29-65-22; email: shkola402007 @mail.ru</t>
  </si>
  <si>
    <t>623101, Свердловская обл., г. Первоуральск, пр. Космонавтов, 24"В"; тел.: 8(3439)642967; email: oxsidgen2@mail.ru</t>
  </si>
  <si>
    <t>623100, Свердловская обл., г. Первоуральск, пр. Космонавтов, д. 22А; тел.: 8(3439)64-76-69; email: zdobnyakovat@yandex.ru</t>
  </si>
  <si>
    <t>623385, Свердловская обл., г. Полевской, мкр. Ялунина, 7А; тел.: 8(34350) 4-55-72; еmail: school-4.pol@mail.ru</t>
  </si>
  <si>
    <t>623373, Свердловская обл., г. Полевской, п. Зюзельский, ул. Нагорная, д. 9; тел.: 8(343)5029121; email: zuschool@mail.ru</t>
  </si>
  <si>
    <t>623395, Свердловская обл., г. Полевской, пос. Станционный-Полевской, ул. Лесная, д. 8; тел.: 8(343)5028484; email: schoolsam@yandex.ru</t>
  </si>
  <si>
    <t>623388, Свердловская обл., г. Полевской, ул. Коммунистическая, д.3; тел.: 8(34350) 5-47-96</t>
  </si>
  <si>
    <t>623568, Свердловская обл., Пышминский р-н, д. Талица, ул. Калинина, 38; тел.: 8(34372) 4-32-22; email: talista_shk_sad@bk.ru</t>
  </si>
  <si>
    <t>623550, Свердловская обл., Пышминский р-он, пгт. Пышма; тел.: 8 (34372) 2-12-94, 2-10-34; email: cdo_46@mail.ru "</t>
  </si>
  <si>
    <t>623733, Свердловская обл., Режевской район, ул. Мира, 86; тел.: 8(34364) 5-80-28; еmail: school8rehg@mail.ru</t>
  </si>
  <si>
    <t>623736, Свердловская обл., Режевской р-н, с. Черемисское, ул. Ленина д. 35, К.Маркса, д. 6а; тел.: 8(34364) 5-73-95, 8(34364) 5-73-95(4); email: schl3_ ceremiska @mail.ru</t>
  </si>
  <si>
    <t>624471 Свердловская обл., г. Североуральск, п. Покровск-Уральский, ул. Свердлова, д. 10; тел.: 8(950)191-47-73; email: srschool2@yandex.ru;</t>
  </si>
  <si>
    <t>624967, Свердловская обл., Серовский район, посёлок Ларьковка,ул. Вокзальная, д.. 42; тел.: 8(953) 601-29-29; email: andrianowichi@mail.ru</t>
  </si>
  <si>
    <t>624970, Свердловская обл., г. Серов, с. Филькино, ул. Путилова, 4; тел.: 8(34385) 4-08-41; email: schoolFil@yandex.ru</t>
  </si>
  <si>
    <t>624992, Свердловская обл., г. Серов, ул. Ленина,171; тел.: 8(34385) 6-24-84; еmail: edelweisserov @rambler.ru</t>
  </si>
  <si>
    <t>624992, Свердловская обл., г. Серов, ул. Пржевальского, 59; тел.: 8(34385) 7-69-69; еmail: edelweisserov @rambler.ru</t>
  </si>
  <si>
    <t>623612, Свердловская обл., Талицкий р-н, с. Басмановское, ул. Ленина, д. 31; тел.: 8(34371)3-82-36; email: basmschool@mail.ru</t>
  </si>
  <si>
    <t>623607, Свердловская обл., Талицкий р-н, д. Нижний Катарач, ул. Школьная, д. 4; тел.: 8(34371) 3-44-10; email: katarach@yandex.ru</t>
  </si>
  <si>
    <t>623630, Свердловская обл., Талицкий р-н, п. Пионерский, ул. Школьная, д. 1; тел.: 8(34371) 6-55-08; email: schoolpionerdir@mail.ru</t>
  </si>
  <si>
    <t>623668, Свердловская обл., Тугулымский р-н, с. Зубково, ул. Школьная, 57; тел.: 8(34367) 2-87-40; email: shkola.2057@yandex.ru</t>
  </si>
  <si>
    <t>623654, Свердловская обл., Тугулымский р-н, п. Заводоуспенское, ул. Насонова, 15; тел.: 8(34367) 3-11-60; email: Zavodouspenka@mail.ru</t>
  </si>
  <si>
    <t>623915, Свердловская обл., Туринский р-н, с. Благовещенское, ул. Школьная, д. 24; тел.: 8(34349)52292; email: blagoveshensk.s@mail.ru</t>
  </si>
  <si>
    <t>623022, Свердловская обл., Шалинский район,п. Сарга, ул. Советская, д. 12; тел.: 8(919)380-38-68; email: sargaschool@mail.ru</t>
  </si>
  <si>
    <t>624600, Свердловская обл., г. Алапаевск, ул. Третьего Интернационала, д. 10; тел.: 8(34346)30745; email: Hramova-n.v@mail.ru</t>
  </si>
  <si>
    <t>624251, Свердловская обл., г. Заречный, ул. Свердлова, д. 15; тел.: 8 (34377)3-28-00;  email: school4zar1957@ya.ru</t>
  </si>
  <si>
    <t>624330, Свердловская обл., г. Красноуральск, ул. Каляева, 37; тел.: 8(34343) 2-15-77; email: krurschool6@yandex.ru</t>
  </si>
  <si>
    <t>624330, Свердловская обл., г. Красноуральск, ул. Парковая, 5; тел.: 8(34343) 2-10-33; email: school8.07@mail.ru</t>
  </si>
  <si>
    <t>624330, Свердловская обл., г. Красноуральск, ул. Каляева, 35А; тел.: 8(34343) 2-56-68, 2-30-12; email: tmm-87@mail.ru</t>
  </si>
  <si>
    <t>624621, Свердловская обл., Алапаевский р-н, п.г.т. Махнево, ул. Победы, д. 23; тел.: 8(34346 )76-6-59; email: mahnevo@mail.ru</t>
  </si>
  <si>
    <t>624622, Свердловская обл., Алапаевский р-н, с. Мугай, ул. 70 лет Октября, д. 17; тел.: 8(34346) 7-91-83; email: mugskola@yandex.ru</t>
  </si>
  <si>
    <t>624695, Свердловская обл., Алапаевский р-н, с. Измоденово, ул. Мира, 18; тел.: 8(34346) 4-84-16; email: murashova_marina73@mail.ru</t>
  </si>
  <si>
    <t>624992, Свердловская обл., г. Серов, ул. Красногвардейская, 11; тел.: 8(34385) 6-40-74; email: sokrat19@mail.ru</t>
  </si>
  <si>
    <t>623101, Свердловская обл., г. Первоуральск, просп. Космонавтов, д. 1; тел.: 8(3439) 63-84-30; email: mail@pmk-online.ru</t>
  </si>
  <si>
    <t>624600 , Свердловская обл., г. Алапаевск, ул. Фрунзе,  д. 43; тел.:  8(34346)2-11-84, 8(34346)71-2-90; email: mkuzsdol.sputnik@mail.ru</t>
  </si>
  <si>
    <t xml:space="preserve">623141, Свердловская обл., город Первоуральск, п. ж/д ст. Хрустальная; тел.: + 7 (343) 351-76-26; email: 3517626@justural.ru
</t>
  </si>
  <si>
    <t>624853 Свердловская обл., Камышловский р-н, п/о Порошино, д. 20-а; тел.: 8(34375)-96-5-15; email: porosh@list.ru</t>
  </si>
  <si>
    <t>624330, Свердловская обл., г. Красноуральск, ул. Толстого, 1а; тел.: 8(34343) 2-33-02; email: 513103@mail.ru</t>
  </si>
  <si>
    <t>624002, г. Арамиль, ул. Текстильщиков, д. 4а; тел.: 8(343)385-39-51; email: dou1@aramilgo.ru</t>
  </si>
  <si>
    <t xml:space="preserve">624002, г. Арамиль, ул. Рабочая, д. 118; тел.: 8(343)385-30-69; email: detsad-3-ago@yandex.ru </t>
  </si>
  <si>
    <t>624002, г. Арамиль, ул. Рабочая, д. 129а; тел.: 8(343)385-39-52; email: detsad-7-ago@yandex.ru</t>
  </si>
  <si>
    <t>№ Л035-01277-66/00195076 от 14.03.2016</t>
  </si>
  <si>
    <t>№66.01.37.000.М.000564.04.26 от 16.04.2026</t>
  </si>
  <si>
    <t>№66.01.37.000.М.001019.05.26 от 15.05.2026</t>
  </si>
  <si>
    <t>№ 17302 от 03.06.2019, бессрочно</t>
  </si>
  <si>
    <t>№ ЛО 66-01-006710 от 20.11.2020, бессрочно</t>
  </si>
  <si>
    <t>№ 19282 от 13.02.2017г, бессрочно</t>
  </si>
  <si>
    <t>№ 19290 от 13.02.2017, бессрочно</t>
  </si>
  <si>
    <t>№ Л035-01277-66/00194519 от 13.02.2017, бессрочно</t>
  </si>
  <si>
    <t>№ Л035-01277-66/00195438 от 16.09.2014, бессрочно</t>
  </si>
  <si>
    <t>№Л035-01277-66/00196452 от 30.12.2011</t>
  </si>
  <si>
    <t>№ ЛО35-01277-66/00195584 от 20.05.2013</t>
  </si>
  <si>
    <t>Л035-01277-66/00194720 от 21.06.2016</t>
  </si>
  <si>
    <t>Л035-01277-66/00194634 от 07.04.2016</t>
  </si>
  <si>
    <t>Л035-01277-66/00194873 от 02.08.2016</t>
  </si>
  <si>
    <t>Л035-01277-66/00194748 от 31.05.2016</t>
  </si>
  <si>
    <t>Л035-01277-66/00194791 от 28.06.2016</t>
  </si>
  <si>
    <t>Л035-01277-66/00194712 от 11.07.2016</t>
  </si>
  <si>
    <t>№ 20332 от 01.04.2020 </t>
  </si>
  <si>
    <t>№ ЛО-66-01-005911 от 19.04.2019</t>
  </si>
  <si>
    <t>623271 Свердловская обл., г. Дегтярск, пл. Ленина, 9; тел.: 8(34397) 6-06-60; email: d_school16@mail.ru</t>
  </si>
  <si>
    <t>623270, Свердловская обл., г. Дегтярск, ул. Советская, д. 33; тел.: 8(34397) 3-71-05; email: sc23I@yandex.ru</t>
  </si>
  <si>
    <t>№Л035-01277-66/00660461 от 29.06.2023</t>
  </si>
  <si>
    <t>Л035-01277-66/00194993 от 12.05.2016</t>
  </si>
  <si>
    <t>Л035-01277-66/00194731 от 25.06.2016</t>
  </si>
  <si>
    <t>Л035-01277-66/00194815 от 14.03.2016</t>
  </si>
  <si>
    <t>№ Л035-01277-66/00196152 от 13.03.2012</t>
  </si>
  <si>
    <t>№ ЛО-66-01-004968 от 22.09.2017</t>
  </si>
  <si>
    <t>№66.01.37.000.М.001894.07.26 от 21.07.2026</t>
  </si>
  <si>
    <t>№66.91.05.000.М.000046.07.26 от 22.07.2026</t>
  </si>
  <si>
    <t>№66.91.05.000.М.000042.06.26 от 26.06.2026</t>
  </si>
  <si>
    <t>№66.01.37.000.М.001941.07.26 от 27.07.2026</t>
  </si>
  <si>
    <t xml:space="preserve">03.08.2026-21.08.2026 </t>
  </si>
  <si>
    <t>https://revdasoch22.uralschool.ru/?section_id=24</t>
  </si>
  <si>
    <t>29.07.2026-21.08.2026</t>
  </si>
  <si>
    <t>Программа воспитания утверждена приказом директора МБОУ СОШ № 2 от 10.04.2026 г. № 42/3-Д 
Ссылка: https://clck.ru/3UystT</t>
  </si>
  <si>
    <t>Программа воспитания утверждена приказом директора МБОУ СОШ № 2 от 10.04.2026 г. № 2-18-Д 
Ссылка: https://clck.ru/3UyV57</t>
  </si>
  <si>
    <t>25.05.2026-31.05.2026, 02.06.2026-15.06.2026, 17.06.2026-30.06.2026, 02.07.2026-22.07.2026, 30.07.2026-12.08.2026, 12.08.2026-25.08.2026</t>
  </si>
  <si>
    <t>№66.01.37.000.М.001940.07.26 от 27.07.2026</t>
  </si>
  <si>
    <t>№13599 от 08.04.2011</t>
  </si>
  <si>
    <t>Варзакова Ксения Сергеевна</t>
  </si>
  <si>
    <t>№66.01.37.000.М.001801.06.26 от 30.06.2026</t>
  </si>
  <si>
    <t>Отсутствует. Договор № 24/04 от 31.05.2023</t>
  </si>
  <si>
    <t>Ссылка: 
https://clck.ru/3V2U3j</t>
  </si>
  <si>
    <t>https://398.tvoysadik.ru/</t>
  </si>
  <si>
    <t xml:space="preserve">624261, г. Асбест, ул. Ленинградская, д. 10; тел.: 8(34365)7-70-03 , </t>
  </si>
  <si>
    <t>624013, Свердловская обл., Сысертский р-н, п. Двуреченск, ул. Мира, д. 2; тел.: 8(343)7427652; email: LesSkazkaDOU56@yandex.ru</t>
  </si>
  <si>
    <t>623971, Свердловская обл., Тавдинский район, д. Ленино, ул. Молодёжная, д. 2; тел.: 8(34360) 4-71-32; email: shkola.lenino@mail.ru</t>
  </si>
  <si>
    <t>623620, Свердловская обл., Талицкий р-н, п. Троицкий, ул. Ленина, д.1; тел.: 8(34371) 4-15-52; email: 283103@mail.ru</t>
  </si>
  <si>
    <t>623610, Свердловская обл., Талицкий р-н, с. Бутка, ул. Ленина, д. 32; тел.: 8(34371) 3-15-30; email: bytka-bsh@yandex.ru</t>
  </si>
  <si>
    <t>623658, Свердловская обл.,Тугулымский р-н, с. Трошково, ул. Школьная, 1; тел.: 8(34367) 2-76-96; email: dvinka28@mail.ru</t>
  </si>
  <si>
    <t>623033,Свердловская обл., Шалинский р-н, с. Чусовое, ул. Первомайская, д. 8; тел.: 8(34358) 3-43-44; email: chysovoe14@mail.ru</t>
  </si>
  <si>
    <t>624175 Свердловская обл., Невьянский район, п. Таватуй, ул. Лесная, 10а; тел.: 8(34356)44-4-59; еmail: shk.tav_10@mail.ru</t>
  </si>
  <si>
    <t>624192, Свердловская обл., г. Невьянск, пр-кт Октябрьский, д. 21; тел.: 8(34356)2-26-43, 8(34356)2-22-82; email: adelya-1978@mail.ru</t>
  </si>
  <si>
    <t>620138, г. Екатеринбург, ул. Байкальская, 41; тел.: 8(343) 262-08-71; email: direktor96sk@mail.ru</t>
  </si>
  <si>
    <t>620050, г. Екатеринбург, ул. Акулова, 29а; тел.: 8(343) 322-07-50; email: ekb_mou127@mail.ru</t>
  </si>
  <si>
    <t>620000, г. Екатеринбург, ул. Восточная, д. 26; тел.: 8(343)388-16-64; email: soch75@eduekb.ru</t>
  </si>
  <si>
    <t>624440, Свердловская обл., г. Краснотурьинск, ул. Чапаева, д. 6, пом. 29,  г. Краснотурьинск, ул. Попова, д. 76а</t>
  </si>
  <si>
    <t>624330, Свердловская обл., г. Красноуральск, ул. Каляева, 35А; тел.: 8(34343) 2-24-76; email: rovesnik35@yandex.ru</t>
  </si>
  <si>
    <t>624997, Свердловская обл., г. Серов, ул. 8 Марта, д. 16; тел.: 8(34385)9-80-82;
email: 23shkola@list.ru</t>
  </si>
  <si>
    <t>623915 Свердловская обл., Туринский р-н, с. Благовещенское, ул. Школьная, д. 24</t>
  </si>
  <si>
    <r>
      <t xml:space="preserve">Муниципальное бюджетное общеобразовательное учреждение Юшалинская средняя общеобразовательная школа № 25, 
 </t>
    </r>
    <r>
      <rPr>
        <b/>
        <sz val="9"/>
        <color rgb="FF000000"/>
        <rFont val="Times New Roman"/>
        <family val="1"/>
        <charset val="204"/>
      </rPr>
      <t>МБОУ Юшалинская СОШ № 25</t>
    </r>
  </si>
  <si>
    <t>624090, Свердловская обл., г. Верхняя Пышма, ул. Чистова, д. 2; тел.: 8(34368)5-45-92; email: vp_iskchkola@mail.ru</t>
  </si>
  <si>
    <t>624380, Свердловская обл., г. Верхотурье, ул. Мелиораторов, д. 31; тел.: 8(34389) 2-19-12, 2-14-72, 2-19-62; email: schoolverhot@mail.ru</t>
  </si>
  <si>
    <t xml:space="preserve">624380 Свердловская обл., г. Верхотурье, ул. Советская, д.10; тел.: 8(343)892-22-50; email: sgous1@yandex.ru </t>
  </si>
  <si>
    <t>620137, г. Екатеринбург, ул. Чекистов, 21; тел.: 8(343) 341-15-07; email: gol125ek@yandex.ru</t>
  </si>
  <si>
    <t>620088, г. Екатеринбург, ул. Банникова, 2; тел.: 8(343) 360-62-27, 360-62-28; email: moy144@mail.ru, gimnaziya144@еduеkb.ru</t>
  </si>
  <si>
    <t>624186, Свердловская обл., Невьянский р-н, п. Калиново, ул. Ленина, д. 25; тел.: 8 (34370) 7-34-03; email: mousosh_kalinovo @mail.ru</t>
  </si>
  <si>
    <t>623750, Свердловская обл., г. Реж, ул.Ленина, д.6; тел.: 8-(34364)-3-56-10; еmail: 223105@mail.ru</t>
  </si>
  <si>
    <t>623744, Свердловская обл., Режевской р-н, с. Клевакинское, ул. Чапаева, 12; тел.: 8(34364) 5-73-30; email: shkola30_kl@mail.ru</t>
  </si>
  <si>
    <t>624983 Свердловская обл., г. Серов, ул. Крупской, 36; тел.: 8(34385) 9-24-73; email: school_15_serov@mail.ru</t>
  </si>
  <si>
    <t>624096, Свердловская обл., г. Верхняя Пышма, ул. Машиностроителей, д. 6; тел.: 8(34368)5-37-42; email: school3vp@mail.ru</t>
  </si>
  <si>
    <t>622910, Свердловская обл., г. Нижний Тагил, п. Уралец, ул. Ленина, д. 30; тел.: 8(3435) 91-63-63, 91-62-72; еmail: 9ural9@mail.ru</t>
  </si>
  <si>
    <t>622016, Свердловская обл., г. Нижний Тагил, ул. Известковая, д. 29; тел.: 8(3435) 48-95-40, 48-95-40; еmail: school10-nt@mail.ru</t>
  </si>
  <si>
    <t>623101, Свердловская обл., г. Первоуральск, ул. Советская, 20-В; тел.: 8(3439) 64-11-60; email: aa-vet@yandex.ru</t>
  </si>
  <si>
    <t>623102, Свердловская обл., г. Первоуральск, ул. Строителей, 9; тел.: 8(3439) 24-01-17; email: school0007@mail.ru 
Лагерь организован на базе СОШ №1</t>
  </si>
  <si>
    <t>Свердловская обл., г. Первоуральск, ул. Совхоз Первоуральский, 1 А; тел.: 8(3439) 29-92-34; email: school-garden14@mail.ru</t>
  </si>
  <si>
    <t>624091, Свердловская обл., г. Верхняя Пышма, ул. Чкалова, д. 89; тел.: 8(34368) 3-99-60; email: dusth@yandex.ru</t>
  </si>
  <si>
    <r>
      <t xml:space="preserve">Муниципальное автономное общеобразовательное учреждение средняя общеобразовательная школа  №21, 
</t>
    </r>
    <r>
      <rPr>
        <b/>
        <sz val="9"/>
        <color rgb="FF000000"/>
        <rFont val="Times New Roman"/>
        <family val="1"/>
        <charset val="204"/>
      </rPr>
      <t xml:space="preserve">МАОУ СОШ № 21
(Лагерь труда и отдыха по ул. Луначарского 140  )  </t>
    </r>
  </si>
  <si>
    <t>Отева Светлана Владимировна</t>
  </si>
  <si>
    <t>623870, Свердловская обл., Байкаловский р-н, с. Байкалово, ул. Мальгина, д. 70; тел.: 8(34362) 2-04-62; email: baikalovo-53101@mail.ru</t>
  </si>
  <si>
    <t>623877, Свердловская обл., Байкаловский р-н, с. Чурманское, ул. Техническая, д. 3; тел.: 8(3436) 2-37-22; email: mou.s_hkola@mail.ru</t>
  </si>
  <si>
    <t>634375, Свердловская обл., Верхотурский р-н, пос. Карпунинский, ул. Школьная, д.1; тел.: 8(34389)23182; email: carpunino_school@mail.ru</t>
  </si>
  <si>
    <t>624390, Свердловская обл., Верхотурский р-н, п. Привокзальный, 1 ул. Станционная, д. 11, ул.Мира, д. 5; тел.: 8(34389)2-87-29, 2-87-29; email: sr_46@mail.ru</t>
  </si>
  <si>
    <r>
      <t xml:space="preserve">Государственное автономное профессиональное образовательное учреждение Свердловской области «Свердловский областной педагогический колледж»,
 </t>
    </r>
    <r>
      <rPr>
        <b/>
        <sz val="9"/>
        <color theme="1"/>
        <rFont val="Times New Roman"/>
        <family val="1"/>
        <charset val="204"/>
      </rPr>
      <t>ГАПОУ СО «СОПК»
(Лагерь с дневным пребыванием детей «Лето в Профтехе: Старт в педагогику» )</t>
    </r>
  </si>
  <si>
    <r>
      <t xml:space="preserve">Государственное автономное профессиональное образовательное учреждение Свердловской области «Екатеринбургский промышленно-технологический техникум им. В.М. Курочкина», 
 </t>
    </r>
    <r>
      <rPr>
        <b/>
        <sz val="9"/>
        <color theme="1"/>
        <rFont val="Times New Roman"/>
        <family val="1"/>
        <charset val="204"/>
      </rPr>
      <t>ГАПОУ СО «ЕПТТ им. В.М. Курочкина» (Лагерь дневного пребывания «Машиностроители Профтеха»)</t>
    </r>
  </si>
  <si>
    <r>
      <t xml:space="preserve">Муниципальное автономное учреждение детский оздоровительный лагерь "Маяк", 
 </t>
    </r>
    <r>
      <rPr>
        <b/>
        <sz val="9"/>
        <color theme="1"/>
        <rFont val="Times New Roman"/>
        <family val="1"/>
        <charset val="204"/>
      </rPr>
      <t>МАУ ДОЛ "Маяк" (Детский оздоровительный лагерь "Маяк")</t>
    </r>
  </si>
  <si>
    <r>
      <t xml:space="preserve">Филиал Федерального государственного бюджетного учреждения «Комфортная среда»-«Екатеринбург», 
 </t>
    </r>
    <r>
      <rPr>
        <b/>
        <sz val="9"/>
        <color theme="1"/>
        <rFont val="Times New Roman"/>
        <family val="1"/>
        <charset val="204"/>
      </rPr>
      <t>ФГБУ «Комфортная среда»-«Екатеринбург» (Детский оздоровительный лагерь «Звёздная Академия»)</t>
    </r>
  </si>
  <si>
    <r>
      <t xml:space="preserve">Муниципальное автономное учреждение детский оздоровительный лагерь «Космос», 
 </t>
    </r>
    <r>
      <rPr>
        <b/>
        <sz val="9"/>
        <color theme="1"/>
        <rFont val="Times New Roman"/>
        <family val="1"/>
        <charset val="204"/>
      </rPr>
      <t>МАУ ДОЛ «Космос» (Детский оздоровительный лагерь «Космос»)</t>
    </r>
  </si>
  <si>
    <r>
      <t xml:space="preserve">Муниципальное бюджетное учреждение детский оздоровительный лагерь «Заря», 
 </t>
    </r>
    <r>
      <rPr>
        <b/>
        <sz val="9"/>
        <color theme="1"/>
        <rFont val="Times New Roman"/>
        <family val="1"/>
        <charset val="204"/>
      </rPr>
      <t xml:space="preserve"> МБУ ДОЛ «Заря» (Детский оздоровительный лагерь «Заря»)</t>
    </r>
  </si>
  <si>
    <r>
      <t xml:space="preserve">Муниципальное автономное нетиповое образовательное учреждение «Городской дворец творчества» 
филиал- детский оздоровительный лагерь «Чайка», 
</t>
    </r>
    <r>
      <rPr>
        <b/>
        <sz val="9"/>
        <color theme="1"/>
        <rFont val="Times New Roman"/>
        <family val="1"/>
        <charset val="204"/>
      </rPr>
      <t>МАНОУ «ГДТ» филиал - ДОЛ «Чайка» (Детский оздоровительный лагерь «Чайка»)</t>
    </r>
  </si>
  <si>
    <r>
      <t xml:space="preserve">Оздоровительный лагерь «Прометей» Управления по эксплуатации зданий и сооружений  филиала Общества с ограниченной ответственностью «Газпром трансгаз Екатеринбург», 
 </t>
    </r>
    <r>
      <rPr>
        <b/>
        <sz val="9"/>
        <color theme="1"/>
        <rFont val="Times New Roman"/>
        <family val="1"/>
        <charset val="204"/>
      </rPr>
      <t>Оздоровительный лагерь «Прометей»</t>
    </r>
  </si>
  <si>
    <r>
      <t xml:space="preserve">Муниципальное автономное учреждение детский оздоровительный лагерь «Волна», 
</t>
    </r>
    <r>
      <rPr>
        <b/>
        <sz val="9"/>
        <color theme="1"/>
        <rFont val="Times New Roman"/>
        <family val="1"/>
        <charset val="204"/>
      </rPr>
      <t>МАУ ДОЛ «Волна» (Детский оздоровительный лагерь «Волна»)</t>
    </r>
  </si>
  <si>
    <r>
      <t xml:space="preserve">Муниципальное автономное учреждение «Загородный оздоровительный лагерь
 «Медная горка», 
</t>
    </r>
    <r>
      <rPr>
        <b/>
        <sz val="9"/>
        <color theme="1"/>
        <rFont val="Times New Roman"/>
        <family val="1"/>
        <charset val="204"/>
      </rPr>
      <t>МАУ «ЗОЛ «МЕДНАЯ ГОРКА»</t>
    </r>
  </si>
  <si>
    <r>
      <t xml:space="preserve">Автономная некоммерческая организация семейных лагерей «СорокаУрал», 
</t>
    </r>
    <r>
      <rPr>
        <b/>
        <sz val="9"/>
        <color theme="1"/>
        <rFont val="Times New Roman"/>
        <family val="1"/>
        <charset val="204"/>
      </rPr>
      <t>АНО «СОРОКАУРАЛ»</t>
    </r>
  </si>
  <si>
    <r>
      <t xml:space="preserve">Муниципальное бюджетное учреждение - Детский оздоровительный лагерь «Заря», 
 </t>
    </r>
    <r>
      <rPr>
        <b/>
        <sz val="9"/>
        <color theme="1"/>
        <rFont val="Times New Roman"/>
        <family val="1"/>
        <charset val="204"/>
      </rPr>
      <t>МБУ ДОЛ «ЗАРЯ»
(палаточный лагерь)</t>
    </r>
  </si>
  <si>
    <r>
      <t xml:space="preserve">Муниципальное бюджетное образовательное учреждение дополнительного образования Дом детского творчества п.г.т. Сосьва, 
 </t>
    </r>
    <r>
      <rPr>
        <b/>
        <sz val="9"/>
        <color theme="1"/>
        <rFont val="Times New Roman"/>
        <family val="1"/>
        <charset val="204"/>
      </rPr>
      <t>МБОУ ДО ДДТ П.Г.Т. СОСЬВА (оздоровительный палаточный лагерь «Юность»)</t>
    </r>
  </si>
  <si>
    <r>
      <t xml:space="preserve"> Общество 
с ограниченной ответственностью «Международный центр «Интерстади», 
</t>
    </r>
    <r>
      <rPr>
        <b/>
        <sz val="9"/>
        <color theme="1"/>
        <rFont val="Times New Roman"/>
        <family val="1"/>
        <charset val="204"/>
      </rPr>
      <t>ООО МЦ «ИНТЕРСТАДИ»
(Специализированный английский лагерь «Хилтон»)</t>
    </r>
  </si>
  <si>
    <r>
      <t xml:space="preserve">Государственное автономное профессинальное образовательное учреждение Свердловской области «Камышловский педагогический колледж»,
 </t>
    </r>
    <r>
      <rPr>
        <b/>
        <sz val="9"/>
        <color theme="1"/>
        <rFont val="Times New Roman"/>
        <family val="1"/>
        <charset val="204"/>
      </rPr>
      <t>ГАПОУ СО «Камышловский педагогический колледж»</t>
    </r>
  </si>
  <si>
    <r>
      <t xml:space="preserve">Государственное автономное профессиональное образовательное учреждение  Свердловской области «Каменск-Уральский педагогический колледж»,
 </t>
    </r>
    <r>
      <rPr>
        <b/>
        <sz val="9"/>
        <color theme="1"/>
        <rFont val="Times New Roman"/>
        <family val="1"/>
        <charset val="204"/>
      </rPr>
      <t>ГАПОУ СО «КУПедК» (Лагерь с дневным пребыванием детей «Лето на отлично»)</t>
    </r>
  </si>
  <si>
    <r>
      <t xml:space="preserve">Государственное автономное профессиональное образовательное учреждение Свердловской области «Уральский государственный колледж имени И.И. Ползунова»,
 </t>
    </r>
    <r>
      <rPr>
        <b/>
        <sz val="9"/>
        <color theme="1"/>
        <rFont val="Times New Roman"/>
        <family val="1"/>
        <charset val="204"/>
      </rPr>
      <t xml:space="preserve"> ГАПОУ СО «УГК им. И. И. Ползунова» (лагерь дневного пребывания детей «PROСтарт»)</t>
    </r>
  </si>
  <si>
    <r>
      <t xml:space="preserve">Государственное автономное профессиональное образовательное учреждение Свердловской области «Техникум индустрии питания и услуг «Кулинар», 
 </t>
    </r>
    <r>
      <rPr>
        <b/>
        <sz val="9"/>
        <color theme="1"/>
        <rFont val="Times New Roman"/>
        <family val="1"/>
        <charset val="204"/>
      </rPr>
      <t>ГАПОУ СО «ТИПУ «Кулинар»</t>
    </r>
  </si>
  <si>
    <r>
      <t xml:space="preserve">Государственное автономное профессиональное образовательное учреждение Свердловской области «Нижнетагильский педагогический колледж № 1»,
 </t>
    </r>
    <r>
      <rPr>
        <b/>
        <sz val="9"/>
        <color theme="1"/>
        <rFont val="Times New Roman"/>
        <family val="1"/>
        <charset val="204"/>
      </rPr>
      <t>ГАПОУ СО «НТПК № 1»</t>
    </r>
  </si>
  <si>
    <r>
      <t xml:space="preserve">
Государственное автономное профессиональное образовательное учреждение Свердловской области «Ирбитский гуманитарный колледж», 
 </t>
    </r>
    <r>
      <rPr>
        <b/>
        <sz val="9"/>
        <color theme="1"/>
        <rFont val="Times New Roman"/>
        <family val="1"/>
        <charset val="204"/>
      </rPr>
      <t xml:space="preserve"> ГАПОУ СО «ИГК"</t>
    </r>
  </si>
  <si>
    <r>
      <t xml:space="preserve">Государственное автономное профессиональное образовательное учреждение Свердловской области «Екатеринбургский техникум «Автоматика», 
 </t>
    </r>
    <r>
      <rPr>
        <b/>
        <sz val="9"/>
        <color theme="1"/>
        <rFont val="Times New Roman"/>
        <family val="1"/>
        <charset val="204"/>
      </rPr>
      <t>ГАПОУ СО «ЕТ «Автоматика»</t>
    </r>
  </si>
  <si>
    <r>
      <t xml:space="preserve">Общество с ограниченной ответственностью «Парк сказов», 
</t>
    </r>
    <r>
      <rPr>
        <b/>
        <sz val="9"/>
        <color rgb="FF000000"/>
        <rFont val="Times New Roman"/>
        <family val="1"/>
        <charset val="204"/>
      </rPr>
      <t>ООО «Парк сказов»</t>
    </r>
  </si>
  <si>
    <r>
      <t xml:space="preserve"> Государственное автономное профессиональное образовательное учреждение Свердловской области «Училище олимпийского резерва №1 (колледж)»,
 </t>
    </r>
    <r>
      <rPr>
        <b/>
        <sz val="9"/>
        <color rgb="FF000000"/>
        <rFont val="Times New Roman"/>
        <family val="1"/>
        <charset val="204"/>
      </rPr>
      <t xml:space="preserve">ГАПОУ СО «УОР № 1 (КОЛЛЕДЖ)»
</t>
    </r>
  </si>
  <si>
    <r>
      <t xml:space="preserve">Муниципальное бюджетное учреждение дополнительного образования «Детская художественная школа», 
</t>
    </r>
    <r>
      <rPr>
        <b/>
        <sz val="9"/>
        <color theme="1"/>
        <rFont val="Times New Roman"/>
        <family val="1"/>
        <charset val="204"/>
      </rPr>
      <t>МБУДО «Детская художественная школа»</t>
    </r>
  </si>
  <si>
    <r>
      <t xml:space="preserve">Индивидуальный предпринимател Рагозин Олег Анатольевич,
 </t>
    </r>
    <r>
      <rPr>
        <b/>
        <sz val="9"/>
        <color theme="1"/>
        <rFont val="Times New Roman"/>
        <family val="1"/>
        <charset val="204"/>
      </rPr>
      <t xml:space="preserve">ИП Рагозин О. А. (специализированный лагерь «Удивительный микс») </t>
    </r>
  </si>
  <si>
    <r>
      <t xml:space="preserve">Индивидуальный предприниматель Шалавина Наталья Владимировна,
 </t>
    </r>
    <r>
      <rPr>
        <b/>
        <sz val="9"/>
        <color theme="1"/>
        <rFont val="Times New Roman"/>
        <family val="1"/>
        <charset val="204"/>
      </rPr>
      <t xml:space="preserve">ИП Шалавина Н.В.
 (профильный лагерь «КЭМП») </t>
    </r>
  </si>
  <si>
    <r>
      <t xml:space="preserve"> Общество с ограниченной ответсвенностью «БАМАШ-тур», </t>
    </r>
    <r>
      <rPr>
        <b/>
        <sz val="9"/>
        <color theme="1"/>
        <rFont val="Times New Roman"/>
        <family val="1"/>
        <charset val="204"/>
      </rPr>
      <t>ООО «БАМАШ-ТУР» (профильный лагерь «Быстрее, выше,
 сильнее!»)</t>
    </r>
  </si>
  <si>
    <r>
      <t xml:space="preserve"> Общество с ограниченной ответсвенностью «БАМАШ-тур»,
 </t>
    </r>
    <r>
      <rPr>
        <b/>
        <sz val="9"/>
        <color theme="1"/>
        <rFont val="Times New Roman"/>
        <family val="1"/>
        <charset val="204"/>
      </rPr>
      <t>ООО «БАМАШ-ТУР» 
(профильный лагерь
«Будь здоров!</t>
    </r>
    <r>
      <rPr>
        <sz val="9"/>
        <color theme="1"/>
        <rFont val="Times New Roman"/>
        <family val="1"/>
        <charset val="204"/>
      </rPr>
      <t>»</t>
    </r>
    <r>
      <rPr>
        <b/>
        <sz val="9"/>
        <color theme="1"/>
        <rFont val="Times New Roman"/>
        <family val="1"/>
        <charset val="204"/>
      </rPr>
      <t xml:space="preserve">) </t>
    </r>
  </si>
  <si>
    <r>
      <t xml:space="preserve">Муниципальное автономное учреждение муниципального округа Красноуральск Дворец спорта «Молодость», 
</t>
    </r>
    <r>
      <rPr>
        <b/>
        <sz val="9"/>
        <color theme="1"/>
        <rFont val="Times New Roman"/>
        <family val="1"/>
        <charset val="204"/>
      </rPr>
      <t>МАУ ДС «МОЛОДОСТЬ»</t>
    </r>
  </si>
  <si>
    <r>
      <t xml:space="preserve">Общество 
с ограниченной ответственностью «ТурЭкспоСервис», 
</t>
    </r>
    <r>
      <rPr>
        <b/>
        <sz val="9"/>
        <color theme="1"/>
        <rFont val="Times New Roman"/>
        <family val="1"/>
        <charset val="204"/>
      </rPr>
      <t>ООО «ТЭС» 
(тематический лагерь 
«Город Мастеров»)</t>
    </r>
  </si>
  <si>
    <r>
      <t xml:space="preserve"> Общество с ограниченной ответственностью компания путешествий «Александрия»,
 </t>
    </r>
    <r>
      <rPr>
        <b/>
        <sz val="9"/>
        <color theme="1"/>
        <rFont val="Times New Roman"/>
        <family val="1"/>
        <charset val="204"/>
      </rPr>
      <t xml:space="preserve">ООО «Александрия» 
(тематический лагерь «Профсоюз») </t>
    </r>
  </si>
  <si>
    <r>
      <t xml:space="preserve">Государственное автономное профессиональное образовательное учреждение Свердловской области «Богдановичский политехникум»,
 </t>
    </r>
    <r>
      <rPr>
        <b/>
        <sz val="9"/>
        <color theme="1"/>
        <rFont val="Times New Roman"/>
        <family val="1"/>
        <charset val="204"/>
      </rPr>
      <t xml:space="preserve">ГАПОУ СО «БПТ» (лагерь с дневным пребыванием детей
«Лето в Профтехе») </t>
    </r>
  </si>
  <si>
    <r>
      <t xml:space="preserve">Государственное автономное профессиональное образовательное учреждение Свердловской области «Уральский техникум «Рифей», 
</t>
    </r>
    <r>
      <rPr>
        <b/>
        <sz val="9"/>
        <color theme="1"/>
        <rFont val="Times New Roman"/>
        <family val="1"/>
        <charset val="204"/>
      </rPr>
      <t xml:space="preserve">ГАПОУ СО «УРАЛЬСКИЙ ТЕХНИКУМ
«РИФЕЙ»
</t>
    </r>
  </si>
  <si>
    <r>
      <t xml:space="preserve">Общество 
с ограниченной ответственностью «Языковой клуб», 
</t>
    </r>
    <r>
      <rPr>
        <b/>
        <sz val="9"/>
        <color theme="1"/>
        <rFont val="Times New Roman"/>
        <family val="1"/>
        <charset val="204"/>
      </rPr>
      <t xml:space="preserve">ООО «ЯЗЫКОВОЙ КЛУБ»
(языковой лагерь «Talismania»)  </t>
    </r>
  </si>
  <si>
    <r>
      <t xml:space="preserve">Акционерное общество «Уралэлектромедь», 
</t>
    </r>
    <r>
      <rPr>
        <b/>
        <sz val="9"/>
        <color theme="1"/>
        <rFont val="Times New Roman"/>
        <family val="1"/>
        <charset val="204"/>
      </rPr>
      <t xml:space="preserve">АО «УРАЛЭЛЕКТРОМЕДЬ»
 (лагерь различной тематической направленности «Селен») </t>
    </r>
  </si>
  <si>
    <r>
      <t xml:space="preserve"> Муниципальное автономное учреждениедополнительного образования «Детский оздоровительно-образовательный Центр психолого-педагогической помощи «Остров», 
</t>
    </r>
    <r>
      <rPr>
        <b/>
        <sz val="9"/>
        <color theme="1"/>
        <rFont val="Times New Roman"/>
        <family val="1"/>
        <charset val="204"/>
      </rPr>
      <t xml:space="preserve">МАУ ДО ЦЕНТР «ОСТРОВ» 
(лагерь творческой направленности «Журавлик»)  </t>
    </r>
  </si>
  <si>
    <r>
      <t xml:space="preserve">Государственное бюджетное учреждение Свердловской области «Детский оздоровительный центр «Юность Урала», 
</t>
    </r>
    <r>
      <rPr>
        <b/>
        <sz val="9"/>
        <color theme="1"/>
        <rFont val="Times New Roman"/>
        <family val="1"/>
        <charset val="204"/>
      </rPr>
      <t>ГБУ ЦЕНТР «ЮНОСТЬ УРАЛА» 
 (туристический лагерь «Аракаевский»</t>
    </r>
  </si>
  <si>
    <r>
      <t xml:space="preserve">Муниципальное бюджетное учреждение «Учебный профессиональный центр», 
</t>
    </r>
    <r>
      <rPr>
        <b/>
        <sz val="9"/>
        <color theme="1"/>
        <rFont val="Times New Roman"/>
        <family val="1"/>
        <charset val="204"/>
      </rPr>
      <t>МБОУ ДО «УПЦ»</t>
    </r>
  </si>
  <si>
    <t>http://neywazori.ru/</t>
  </si>
  <si>
    <t>Структурное подразделение</t>
  </si>
  <si>
    <r>
      <t xml:space="preserve">Муниципальное автономное учреждение Детский оздоровительный лагерь «Мечта», 
 </t>
    </r>
    <r>
      <rPr>
        <b/>
        <sz val="9"/>
        <color theme="1"/>
        <rFont val="Times New Roman"/>
        <family val="1"/>
        <charset val="204"/>
      </rPr>
      <t>МАУ ДОЛ «Мечта» (Детский оздоровительный лагерь «Мечта»)</t>
    </r>
  </si>
  <si>
    <r>
      <t xml:space="preserve">Муниципальное автономное учреждение детский оздоровительный лагерь «Юность», 
 </t>
    </r>
    <r>
      <rPr>
        <b/>
        <sz val="9"/>
        <color theme="1"/>
        <rFont val="Times New Roman"/>
        <family val="1"/>
        <charset val="204"/>
      </rPr>
      <t>МАУ ДОЛ «Юность»(Детский оздоровительный лагерь «Юность»)</t>
    </r>
  </si>
  <si>
    <r>
      <t xml:space="preserve">Муниципальное автономное учреждение детский оздоровительный лагерь «Приозерный», 
</t>
    </r>
    <r>
      <rPr>
        <b/>
        <sz val="9"/>
        <color theme="1"/>
        <rFont val="Times New Roman"/>
        <family val="1"/>
        <charset val="204"/>
      </rPr>
      <t>МАУ ДОЛ «Приозерный» (Детский оздоровительный лагерь «Приозерный»)</t>
    </r>
  </si>
  <si>
    <r>
      <t xml:space="preserve">Муниципальное автономное учреждение детский оздоровительный лагерь «Изумруд», 
</t>
    </r>
    <r>
      <rPr>
        <b/>
        <sz val="9"/>
        <color theme="1"/>
        <rFont val="Times New Roman"/>
        <family val="1"/>
        <charset val="204"/>
      </rPr>
      <t>МАУ ДОЛ «Изумруд» (Детский оздоровительный лагерь «Изумруд»)</t>
    </r>
  </si>
  <si>
    <r>
      <t xml:space="preserve">Муниципальное бюджетное учреждение Детский оздоровительный лагерь «Красная гвоздика», 
</t>
    </r>
    <r>
      <rPr>
        <b/>
        <sz val="9"/>
        <color theme="1"/>
        <rFont val="Times New Roman"/>
        <family val="1"/>
        <charset val="204"/>
      </rPr>
      <t>МБУ ДОЛ «Красная гвоздика» (Детский оздоровительный лагерь «Красная гвоздика»)</t>
    </r>
  </si>
  <si>
    <r>
      <t xml:space="preserve">Муниципальное автономное учреждение Детский оздоровительный лагерь «имени А.Гайдара», 
</t>
    </r>
    <r>
      <rPr>
        <b/>
        <sz val="9"/>
        <color theme="1"/>
        <rFont val="Times New Roman"/>
        <family val="1"/>
        <charset val="204"/>
      </rPr>
      <t>МАУ ДОЛ «имени А. Гайдара»</t>
    </r>
  </si>
  <si>
    <r>
      <t xml:space="preserve">Муниципальное автономное учреждение детский оздоровительный лагерь «Бригантина», 
</t>
    </r>
    <r>
      <rPr>
        <b/>
        <sz val="9"/>
        <color theme="1"/>
        <rFont val="Times New Roman"/>
        <family val="1"/>
        <charset val="204"/>
      </rPr>
      <t>МАУ ДОЛ «Бригантина» (Детский оздоровительный лагерь «Бригантина»)</t>
    </r>
  </si>
  <si>
    <r>
      <t xml:space="preserve">Муниципальное автономное учреждение детский оздоровительный лагерь «Уральские самоцветы», 
</t>
    </r>
    <r>
      <rPr>
        <b/>
        <sz val="9"/>
        <color theme="1"/>
        <rFont val="Times New Roman"/>
        <family val="1"/>
        <charset val="204"/>
      </rPr>
      <t>МАУ ДОЛ «Уральские самоцветы» (Детский оздоровительный лагерь «Уральские самоцветы»)</t>
    </r>
  </si>
  <si>
    <r>
      <t xml:space="preserve">Муниципальное бюджетное учреждение Детский оздоровительный лагерь «Спутник», 
 </t>
    </r>
    <r>
      <rPr>
        <b/>
        <sz val="9"/>
        <color theme="1"/>
        <rFont val="Times New Roman"/>
        <family val="1"/>
        <charset val="204"/>
      </rPr>
      <t>МБУ ДОЛ «Спутник» (Детский оздоровительный лагерь «Спутник»)</t>
    </r>
  </si>
  <si>
    <r>
      <t xml:space="preserve">Муниципальное автономное учреждение детский оздоровительный лагерь «Рассветный», 
</t>
    </r>
    <r>
      <rPr>
        <b/>
        <sz val="9"/>
        <color theme="1"/>
        <rFont val="Times New Roman"/>
        <family val="1"/>
        <charset val="204"/>
      </rPr>
      <t>МАУ ДОЛ «Рассветный» (Детский оздоровительный лагерь «Рассветный»)</t>
    </r>
  </si>
  <si>
    <r>
      <t xml:space="preserve">Муниципальное автономное учреждение «Загородный стационарный детский оздоровительный лагерь «Спутник», 
 </t>
    </r>
    <r>
      <rPr>
        <b/>
        <sz val="9"/>
        <color theme="1"/>
        <rFont val="Times New Roman"/>
        <family val="1"/>
        <charset val="204"/>
      </rPr>
      <t>МАУ «ЗСДОЛ «Спутник» (Загородный стационарный детский оздоровительный лагерь «Спутник»)</t>
    </r>
  </si>
  <si>
    <r>
      <t xml:space="preserve">Муниципальное автономное учреждение Детский загородный оздоровительный лагерь «Родничок», 
 </t>
    </r>
    <r>
      <rPr>
        <b/>
        <sz val="9"/>
        <color theme="1"/>
        <rFont val="Times New Roman"/>
        <family val="1"/>
        <charset val="204"/>
      </rPr>
      <t>МАУ ДЗОЛ «Родничок» (Детский загородный оздоровительный лагерь «Родничок»)</t>
    </r>
  </si>
  <si>
    <r>
      <t xml:space="preserve">Муниципальное автономное образовательное учреждение дополнительного образования - Загородный оздоровительный лагерь Городского округа «город Ирбит» Свердловской области «Оздоровительно-образовательный центр «Салют», 
 </t>
    </r>
    <r>
      <rPr>
        <b/>
        <sz val="9"/>
        <color theme="1"/>
        <rFont val="Times New Roman"/>
        <family val="1"/>
        <charset val="204"/>
      </rPr>
      <t>МАОУ ДО ЗОЛ «ООЦ »САЛЮТ» (Оздоровительно-образовательный центр «Салют»)</t>
    </r>
  </si>
  <si>
    <r>
      <t xml:space="preserve">Муниципальное автономное оздоровительно-образовательное учреждение дополнительного образования «Детский центр «Гурино», 
</t>
    </r>
    <r>
      <rPr>
        <b/>
        <sz val="9"/>
        <color theme="1"/>
        <rFont val="Times New Roman"/>
        <family val="1"/>
        <charset val="204"/>
      </rPr>
      <t>МАООУ ДО «ДЦ «Гурино» (
Детский центр «Гурино»)</t>
    </r>
  </si>
  <si>
    <r>
      <t xml:space="preserve">Муниципальное автономное учреждение Загородный оздоровительный лагерь для детей «Черкасово», 
 </t>
    </r>
    <r>
      <rPr>
        <b/>
        <sz val="9"/>
        <color theme="1"/>
        <rFont val="Times New Roman"/>
        <family val="1"/>
        <charset val="204"/>
      </rPr>
      <t>МАУ ЗОЛ «Черкасово» (Загородный оздоровительный лагерь для детей «Черкасово»)</t>
    </r>
  </si>
  <si>
    <r>
      <t xml:space="preserve">Муниципальное автономное учреждение Детский оздоровительный лагерь «Спутник», 
 </t>
    </r>
    <r>
      <rPr>
        <b/>
        <sz val="9"/>
        <color theme="1"/>
        <rFont val="Times New Roman"/>
        <family val="1"/>
        <charset val="204"/>
      </rPr>
      <t>МАУ ДОЛ «Спутник» (Детский оздоровительный лагерь «Спутник»)</t>
    </r>
  </si>
  <si>
    <r>
      <t xml:space="preserve">Частное учреждение «Физкультурно-оздоровительный комплекс «Гагаринский», 
 </t>
    </r>
    <r>
      <rPr>
        <b/>
        <sz val="9"/>
        <color theme="1"/>
        <rFont val="Times New Roman"/>
        <family val="1"/>
        <charset val="204"/>
      </rPr>
      <t>ЧУ «ФОК «Гагаринский» (Физкультурно-оздоровительный комплекс «Гагаринский»)</t>
    </r>
  </si>
  <si>
    <r>
      <t xml:space="preserve">Муниципальное бюджетное учреждение Детский оздоровительный лагерь «Лесная сказка», 
 </t>
    </r>
    <r>
      <rPr>
        <b/>
        <sz val="9"/>
        <color theme="1"/>
        <rFont val="Times New Roman"/>
        <family val="1"/>
        <charset val="204"/>
      </rPr>
      <t>МБУ ДОЛ «Лесная сказка» (Детский оздоровительный лагерь «Лесная сказка»)</t>
    </r>
  </si>
  <si>
    <r>
      <t xml:space="preserve">Муниципальное автономное учреждение «Загородный оздоровительный лагерь «Медная горка», 
 </t>
    </r>
    <r>
      <rPr>
        <b/>
        <sz val="9"/>
        <color theme="1"/>
        <rFont val="Times New Roman"/>
        <family val="1"/>
        <charset val="204"/>
      </rPr>
      <t>МАУ «ЗОЛ «Медная горка» (Загородный оздоровительный лагерь «Медная горка»)</t>
    </r>
  </si>
  <si>
    <r>
      <t xml:space="preserve">Муниципальное автономное образовательное учреждение дополнительного образования «Детско-юношеский центр», 
</t>
    </r>
    <r>
      <rPr>
        <b/>
        <sz val="9"/>
        <color theme="1"/>
        <rFont val="Times New Roman"/>
        <family val="1"/>
        <charset val="204"/>
      </rPr>
      <t>МАОУ ДО «ДЮЦ» (Загородный оздоровительный лагерь «Лесная сказка»)</t>
    </r>
  </si>
  <si>
    <r>
      <t xml:space="preserve">Муниципальное автономное учреждение «Детский оздоровительный комплекс «Звездный» имени  Виктора Григорьевича Удовенко, 
 </t>
    </r>
    <r>
      <rPr>
        <b/>
        <sz val="9"/>
        <color theme="1"/>
        <rFont val="Times New Roman"/>
        <family val="1"/>
        <charset val="204"/>
      </rPr>
      <t>МАУ «ДОК «Звёздный» им. В.Г. Удовенко» (Детский оздоровительный комплекс «Звездный»)</t>
    </r>
  </si>
  <si>
    <r>
      <t xml:space="preserve">Публичное акционерное общество «ЕВРАЗ» филиал «Нижнетагильский металлургический комбинат» Детский оздоровительный комплекс «Баранчинские огоньки», 
 </t>
    </r>
    <r>
      <rPr>
        <b/>
        <sz val="9"/>
        <color theme="1"/>
        <rFont val="Times New Roman"/>
        <family val="1"/>
        <charset val="204"/>
      </rPr>
      <t>ПАО «ЕВРАЗ» филиал «НТМК» ДОК «Баранчинские огоньки» (Детский оздоровительный комплекс «Баранчинские огоньки»)</t>
    </r>
  </si>
  <si>
    <r>
      <t xml:space="preserve">Муниципальное автономное учреждение «Центр организации отдыха и оздоровления детей», 
</t>
    </r>
    <r>
      <rPr>
        <b/>
        <sz val="9"/>
        <color theme="1"/>
        <rFont val="Times New Roman"/>
        <family val="1"/>
        <charset val="204"/>
      </rPr>
      <t>МАУ «ЦОО и ОД» 
(Загородный оздоровительный лагерь «Антоновский»)</t>
    </r>
  </si>
  <si>
    <r>
      <t xml:space="preserve">Муниципальное автономное учреждение «Центр организации отдыха и оздоровления детей», 
 </t>
    </r>
    <r>
      <rPr>
        <b/>
        <sz val="9"/>
        <color theme="1"/>
        <rFont val="Times New Roman"/>
        <family val="1"/>
        <charset val="204"/>
      </rPr>
      <t xml:space="preserve"> МАУ «ЦОО и ОД» 
(Загородный оздоровительный лагерь  «Уральский огонек)</t>
    </r>
  </si>
  <si>
    <r>
      <t xml:space="preserve">Муниципальное автономное учреждение «Центр организации отдыха и оздоровления детей», 
</t>
    </r>
    <r>
      <rPr>
        <b/>
        <sz val="9"/>
        <color theme="1"/>
        <rFont val="Times New Roman"/>
        <family val="1"/>
        <charset val="204"/>
      </rPr>
      <t>МАУ «ЦОО и ОД» 
(Загородный оздоровительный лагерь «Солнечный»)</t>
    </r>
  </si>
  <si>
    <r>
      <t xml:space="preserve">Муниципальное автономное учреждение «Центр организации отдыха и оздоровления детей», 
</t>
    </r>
    <r>
      <rPr>
        <b/>
        <sz val="9"/>
        <color theme="1"/>
        <rFont val="Times New Roman"/>
        <family val="1"/>
        <charset val="204"/>
      </rPr>
      <t>МАУ «ЦОО и ОД» (Загородный оздоровительный лагерь «Звонкие голоса»)</t>
    </r>
  </si>
  <si>
    <r>
      <t xml:space="preserve">Муниципальное автономное учреждение «Центр организации отдыха и оздоровления детей», 
</t>
    </r>
    <r>
      <rPr>
        <b/>
        <sz val="9"/>
        <color theme="1"/>
        <rFont val="Times New Roman"/>
        <family val="1"/>
        <charset val="204"/>
      </rPr>
      <t>МАУ «ЦОО и ОД» (Загородный оздоровительный лагерь «Изумрудный»)</t>
    </r>
  </si>
  <si>
    <r>
      <t xml:space="preserve">Муниципальное автономное учреждение «Центр организации отдыха и оздоровления детей», 
</t>
    </r>
    <r>
      <rPr>
        <b/>
        <sz val="9"/>
        <color theme="1"/>
        <rFont val="Times New Roman"/>
        <family val="1"/>
        <charset val="204"/>
      </rPr>
      <t>МАУ «ЦОО И ОД» (Загородный оздоровительный лагерь «Лесной ручеек»)</t>
    </r>
  </si>
  <si>
    <r>
      <t xml:space="preserve">Муниципальное автономное учреждение «Центр организации отдыха и оздоровления детей», 
</t>
    </r>
    <r>
      <rPr>
        <b/>
        <sz val="9"/>
        <color theme="1"/>
        <rFont val="Times New Roman"/>
        <family val="1"/>
        <charset val="204"/>
      </rPr>
      <t>МАУ «ЦОО И ОД» (Загородный оздоровительный лагерь «Северянка»)</t>
    </r>
  </si>
  <si>
    <r>
      <t xml:space="preserve">Муниципальное автономное учреждение «Загородный детский оздоровительный лагерь «Золотой луг», 
</t>
    </r>
    <r>
      <rPr>
        <b/>
        <sz val="9"/>
        <color theme="1"/>
        <rFont val="Times New Roman"/>
        <family val="1"/>
        <charset val="204"/>
      </rPr>
      <t>МАУ ЗДОЛ «Золотой луг» (Загородный детский оздоровительный лагерь «Золотой луг»)</t>
    </r>
  </si>
  <si>
    <r>
      <t xml:space="preserve">Муниципальное автономное учреждение дополнительного образования «Центр внешкольной работы», 
 </t>
    </r>
    <r>
      <rPr>
        <b/>
        <sz val="9"/>
        <color theme="1"/>
        <rFont val="Times New Roman"/>
        <family val="1"/>
        <charset val="204"/>
      </rPr>
      <t>МАУ ДО «ЦВР» (Загородный детский оздоровительный лагерь «Самоцветы»)</t>
    </r>
  </si>
  <si>
    <r>
      <t xml:space="preserve">Муниципальное автономное учреждение «Актай» муниципального  округа Верхотурский, 
 </t>
    </r>
    <r>
      <rPr>
        <b/>
        <sz val="9"/>
        <color theme="1"/>
        <rFont val="Times New Roman"/>
        <family val="1"/>
        <charset val="204"/>
      </rPr>
      <t>МАУ «Актай» (Детский оздоровительный лагерь «Актай»)</t>
    </r>
  </si>
  <si>
    <r>
      <t xml:space="preserve">Муниципальное автономное учреждение «Оздоровительный загородный лагерь «Светлячок», 
 </t>
    </r>
    <r>
      <rPr>
        <b/>
        <sz val="9"/>
        <color theme="1"/>
        <rFont val="Times New Roman"/>
        <family val="1"/>
        <charset val="204"/>
      </rPr>
      <t>МАУ ОЗЛ «СВЕТЛЯЧОК» (Оздоровительный загородный лагерь «Светлячок»)</t>
    </r>
  </si>
  <si>
    <r>
      <t xml:space="preserve">Акционерное общество «ЕВРАЗ Качканарский горно - обогатительный комбинат», 
 </t>
    </r>
    <r>
      <rPr>
        <b/>
        <sz val="9"/>
        <rFont val="Times New Roman"/>
        <family val="1"/>
        <charset val="204"/>
      </rPr>
      <t>АО «ЕВРАЗ КГОК» (Оздоровительный лагерь «Чайка»)</t>
    </r>
  </si>
  <si>
    <r>
      <t xml:space="preserve">Муниципальное автономное учреждение «Оздоровительный комплекс «Восход», 
 </t>
    </r>
    <r>
      <rPr>
        <b/>
        <sz val="9"/>
        <color theme="1"/>
        <rFont val="Times New Roman"/>
        <family val="1"/>
        <charset val="204"/>
      </rPr>
      <t>МАУ ОК «Восход» (Оздоровительный комплекс «Восход»)</t>
    </r>
  </si>
  <si>
    <r>
      <t xml:space="preserve">Муниципальное бюджетное учреждение «Детский оздоровительно-образовательный центр «Солнышко», 
 </t>
    </r>
    <r>
      <rPr>
        <b/>
        <sz val="9"/>
        <color theme="1"/>
        <rFont val="Times New Roman"/>
        <family val="1"/>
        <charset val="204"/>
      </rPr>
      <t>МБУ «ДООЦ «Солнышко»</t>
    </r>
  </si>
  <si>
    <r>
      <t xml:space="preserve">Муниципальное автономное учреждение Нижнетуринского муниципального округа «Загородный детский оздоровительный лагерь «Ельничный», 
</t>
    </r>
    <r>
      <rPr>
        <b/>
        <sz val="9"/>
        <color theme="1"/>
        <rFont val="Times New Roman"/>
        <family val="1"/>
        <charset val="204"/>
      </rPr>
      <t>МАУ «ЗДОЛ «Ельничный»
(Загородный детский оздоровительный лагерь «Ельничный»)</t>
    </r>
  </si>
  <si>
    <r>
      <t xml:space="preserve">Муниципальное автономное образовательное учреждение дополнительного образования Новолялинского муниципального округа «Детско-юношеский центр патриотического воспитания имени Героя Российской Федерации Туркина А.А.», 
</t>
    </r>
    <r>
      <rPr>
        <b/>
        <sz val="9"/>
        <color theme="1"/>
        <rFont val="Times New Roman"/>
        <family val="1"/>
        <charset val="204"/>
      </rPr>
      <t>МАОУ ДО НМО «ДЮЦПВ» (Загородный оздоровительный лагерь «Маяк»)</t>
    </r>
  </si>
  <si>
    <r>
      <t xml:space="preserve">Муниципальное автономное учреждение «Детский оздоровительный загородный лагерь имени В.Дубинина», 
</t>
    </r>
    <r>
      <rPr>
        <b/>
        <sz val="9"/>
        <color theme="1"/>
        <rFont val="Times New Roman"/>
        <family val="1"/>
        <charset val="204"/>
      </rPr>
      <t>МАУ «ДОЗЛ им. В. Дубинина» (Детский оздоровительный лагерь имени Володи Дубинина)</t>
    </r>
  </si>
  <si>
    <r>
      <t xml:space="preserve">Муниципальное автономное учреждение социально-оздоровительный центр «Солнечный», 
 </t>
    </r>
    <r>
      <rPr>
        <b/>
        <sz val="9"/>
        <color theme="1"/>
        <rFont val="Times New Roman"/>
        <family val="1"/>
        <charset val="204"/>
      </rPr>
      <t>МАУ СОЦ «Солнечный» (Загородный оздоровительный лагерь «Солнечный»)</t>
    </r>
  </si>
  <si>
    <r>
      <t xml:space="preserve">Муниципальное автономное учреждение социально-оздоровительный центр «Солнечный», 
 </t>
    </r>
    <r>
      <rPr>
        <b/>
        <sz val="9"/>
        <color theme="1"/>
        <rFont val="Times New Roman"/>
        <family val="1"/>
        <charset val="204"/>
      </rPr>
      <t xml:space="preserve"> МАУ СОЦ «Солнечный» (Загородный оздоровительный лагерь «Сосновый»)</t>
    </r>
  </si>
  <si>
    <r>
      <t xml:space="preserve">Муниципальное автономное учреждение дополнительного образования оздоровительно-образовательный центр «Чайка» , 
 </t>
    </r>
    <r>
      <rPr>
        <b/>
        <sz val="9"/>
        <color theme="1"/>
        <rFont val="Times New Roman"/>
        <family val="1"/>
        <charset val="204"/>
      </rPr>
      <t>МАУ ДО ООЦ «ЧАЙКА» (Загородный оздоровительный лагерь «Чайка»)</t>
    </r>
  </si>
  <si>
    <r>
      <t xml:space="preserve">Муниципальное автономное учреждение дополнительного образования оздоровительно-образовательный центр «Чайка», 
 </t>
    </r>
    <r>
      <rPr>
        <b/>
        <sz val="9"/>
        <color theme="1"/>
        <rFont val="Times New Roman"/>
        <family val="1"/>
        <charset val="204"/>
      </rPr>
      <t>МАУ ДО ООЦ «ЧАЙКА» (Загородный оздоровительный лагерь «Веселый бор»)</t>
    </r>
  </si>
  <si>
    <r>
      <t xml:space="preserve">Муниципальное автономное учреждение «Детский загородный оздоровительный лагерь «Заря», 
 </t>
    </r>
    <r>
      <rPr>
        <b/>
        <sz val="9"/>
        <color theme="1"/>
        <rFont val="Times New Roman"/>
        <family val="1"/>
        <charset val="204"/>
      </rPr>
      <t>МАУ «ДЗОЛ «ЗАРЯ» (Детский загородный оздоровительный лагерь «Заря»)</t>
    </r>
  </si>
  <si>
    <r>
      <t xml:space="preserve">Общество с ограниченной ответственностью «Красная горка», 
 </t>
    </r>
    <r>
      <rPr>
        <b/>
        <sz val="9"/>
        <color theme="1"/>
        <rFont val="Times New Roman"/>
        <family val="1"/>
        <charset val="204"/>
      </rPr>
      <t>ООО «Красная горка» (Детский оздоровительный лагерь «Красная горка»)</t>
    </r>
  </si>
  <si>
    <r>
      <t xml:space="preserve">Государственное автономное нетиповое образовательное учреждение Свердловской области «Дворец молодежи», 
</t>
    </r>
    <r>
      <rPr>
        <b/>
        <sz val="9"/>
        <color theme="1"/>
        <rFont val="Times New Roman"/>
        <family val="1"/>
        <charset val="204"/>
      </rPr>
      <t>ГАНОУ СО «ДВОРЕЦ МОЛОДЁЖИ» (Загородный центр «Дружба»)</t>
    </r>
  </si>
  <si>
    <r>
      <t xml:space="preserve">Нетиповая образовательная организация «Фонд поддержки талантливых детей и молодежи «Золотое сечение», 
 </t>
    </r>
    <r>
      <rPr>
        <b/>
        <sz val="9"/>
        <color theme="1"/>
        <rFont val="Times New Roman"/>
        <family val="1"/>
        <charset val="204"/>
      </rPr>
      <t>Фонд «Золотое сечение» (Загородный образовательный центр «Таватуй»)</t>
    </r>
  </si>
  <si>
    <r>
      <t xml:space="preserve">Загородный детский оздоровительный лагерь «Городок солнца» Северского трубного завода филиала публичного акционерного общества «Трубная металлургическая компания», 
</t>
    </r>
    <r>
      <rPr>
        <b/>
        <sz val="9"/>
        <color theme="1"/>
        <rFont val="Times New Roman"/>
        <family val="1"/>
        <charset val="204"/>
      </rPr>
      <t>ЗДОЛ «Городок солнца» СТЗ филиала ПАО «ТМК»
(Детский оздоровительный лагерь «Городок солнца»)</t>
    </r>
  </si>
  <si>
    <r>
      <t xml:space="preserve">Публичное акционерное общество «Корпорация ВСМПО-АВИСМА»,
 </t>
    </r>
    <r>
      <rPr>
        <b/>
        <sz val="9"/>
        <color theme="1"/>
        <rFont val="Times New Roman"/>
        <family val="1"/>
        <charset val="204"/>
      </rPr>
      <t>ПАО «Корпорация ВСМПО-АВИСМА» (Детский загородный лагерь «Тирус»)</t>
    </r>
  </si>
  <si>
    <r>
      <t xml:space="preserve">Город детства «Исетские зори» обособленное подразделение Федерального государственного унитарного предприятия «Производственное объединение «Октябрь», 
 </t>
    </r>
    <r>
      <rPr>
        <b/>
        <sz val="9"/>
        <color theme="1"/>
        <rFont val="Times New Roman"/>
        <family val="1"/>
        <charset val="204"/>
      </rPr>
      <t>ФГУП «ПО «Октябрь» (Детский оздоровительный лагерь круглогодичного действия Город Детства «Исетские зори»)</t>
    </r>
  </si>
  <si>
    <r>
      <t xml:space="preserve">Муниципальное автономное учреждение Загородный оздоровительный лагерь «Колосок», 
 </t>
    </r>
    <r>
      <rPr>
        <b/>
        <sz val="9"/>
        <color theme="1"/>
        <rFont val="Times New Roman"/>
        <family val="1"/>
        <charset val="204"/>
      </rPr>
      <t>МАУ «ЗОЛ «Колосок» (Загородный оздоровительный лагерь «Колосок»)</t>
    </r>
  </si>
  <si>
    <r>
      <t xml:space="preserve">Муниципальное автономное учреждение Детский загородный оздоровительный лагерь «Искорка» городского округа Рефтинский, 
 </t>
    </r>
    <r>
      <rPr>
        <b/>
        <sz val="9"/>
        <color theme="1"/>
        <rFont val="Times New Roman"/>
        <family val="1"/>
        <charset val="204"/>
      </rPr>
      <t>МАУ «ДЗОЛ «Искорка» (Детский загородный оздоровительный лагерь «Искорка»)</t>
    </r>
  </si>
  <si>
    <r>
      <t xml:space="preserve">Березовское муниципальное автономное учреждение «Детский загородный оздоровительный лагерь «Зарница», 
 </t>
    </r>
    <r>
      <rPr>
        <b/>
        <sz val="9"/>
        <color theme="1"/>
        <rFont val="Times New Roman"/>
        <family val="1"/>
        <charset val="204"/>
      </rPr>
      <t>БМАУ ДЗОЛ «Зарница» (Детский загородный оздоровительный лагерь «Зарница»)</t>
    </r>
  </si>
  <si>
    <r>
      <t xml:space="preserve">Государственное бюджетное учреждение Свердловской области «Детский оздоровительный центр «Юность Урала», 
</t>
    </r>
    <r>
      <rPr>
        <b/>
        <sz val="9"/>
        <color theme="1"/>
        <rFont val="Times New Roman"/>
        <family val="1"/>
        <charset val="204"/>
      </rPr>
      <t>ГБУ ЦЕНТР «ЮНОСТЬ УРАЛА» (Загородный оздоровительный лагерь  «Юность»)</t>
    </r>
  </si>
  <si>
    <r>
      <t xml:space="preserve">Государственное бюджетное учреждение Свердловской области «Детский оздоровительный центр «Юность Урала», 
</t>
    </r>
    <r>
      <rPr>
        <b/>
        <sz val="9"/>
        <color theme="1"/>
        <rFont val="Times New Roman"/>
        <family val="1"/>
        <charset val="204"/>
      </rPr>
      <t>ГБУ ЦЕНТР «ЮНОСТЬ УРАЛА» (Загородный оздоровительный лагерь «Зеленый Бор»)</t>
    </r>
  </si>
  <si>
    <r>
      <t xml:space="preserve">Государственное бюджетное учреждение Свердловской области «Детский оздоровительный центр «Юность Урала», 
</t>
    </r>
    <r>
      <rPr>
        <b/>
        <sz val="9"/>
        <color theme="1"/>
        <rFont val="Times New Roman"/>
        <family val="1"/>
        <charset val="204"/>
      </rPr>
      <t>ГБУ ЦЕНТР «ЮНОСТЬ УРАЛА» (Загородный оздоровительный лагерь «Леневский»)</t>
    </r>
  </si>
  <si>
    <r>
      <t xml:space="preserve">Государственное бюджетное учреждение Свердловской области «Детский оздоровительный центр «Юность Урала», 
</t>
    </r>
    <r>
      <rPr>
        <b/>
        <sz val="9"/>
        <color theme="1"/>
        <rFont val="Times New Roman"/>
        <family val="1"/>
        <charset val="204"/>
      </rPr>
      <t>ГБУ ЦЕНТР «Юность Урала» (Оздоровительно-образовательный центр «Уралочка»)</t>
    </r>
  </si>
  <si>
    <r>
      <t xml:space="preserve">«Юбилейный» - филиал Акционерного общества «Санаторий-профилакторий «Лукоморье», 
</t>
    </r>
    <r>
      <rPr>
        <b/>
        <sz val="9"/>
        <color theme="1"/>
        <rFont val="Times New Roman"/>
        <family val="1"/>
        <charset val="204"/>
      </rPr>
      <t>«Юбилейный» - филиал АО «Санаторий-профилакторий «Лукоморье» (Детский оздоровительный лагерь «Солнышко»)</t>
    </r>
  </si>
  <si>
    <r>
      <t xml:space="preserve">Акционерное общество «Научно- производственная корпорация» «Уралвагонзавод» имени Ф.Э. Дзержинского, 
</t>
    </r>
    <r>
      <rPr>
        <b/>
        <sz val="9"/>
        <color theme="1"/>
        <rFont val="Times New Roman"/>
        <family val="1"/>
        <charset val="204"/>
      </rPr>
      <t>АО «Научно- производственная корпорация» «Уралвагонзавод» (Санаторий-профилакторий «Пихтовые горы»)</t>
    </r>
  </si>
  <si>
    <r>
      <t xml:space="preserve">Государственное автономное учреждение здравоохранения Свердловской области «Областной специализированный центр медицинской реабилитации «Санаторий «Обуховский» (филиал санаторий «Курьи»), 
</t>
    </r>
    <r>
      <rPr>
        <b/>
        <sz val="9"/>
        <color theme="1"/>
        <rFont val="Times New Roman"/>
        <family val="1"/>
        <charset val="204"/>
      </rPr>
      <t>ГАУЗ СО ОСЦМР «Санаторий «Обуховский» (филиал санаторий «Курьи»)</t>
    </r>
  </si>
  <si>
    <r>
      <t xml:space="preserve">Государственное автономное учреждение здравоохранения Свердловской области «Областной специализированный центр медицинской реабилитации «Санаторий «Обуховский» (филиал санаторий «Нижние Серги»), 
</t>
    </r>
    <r>
      <rPr>
        <b/>
        <sz val="9"/>
        <color theme="1"/>
        <rFont val="Times New Roman"/>
        <family val="1"/>
        <charset val="204"/>
      </rPr>
      <t>ГАУЗ СО ОСЦМР «Санаторий «Обуховский» (филиал санаторий «Нижние Серги»)</t>
    </r>
  </si>
  <si>
    <r>
      <t xml:space="preserve">Государственное автономное учреждение здравоохранения Свердловской области «Областной специализированный центр медицинской реабилитации «Санаторий «Обуховский» (филиал санаторий «Самоцвет»), 
</t>
    </r>
    <r>
      <rPr>
        <b/>
        <sz val="9"/>
        <color theme="1"/>
        <rFont val="Times New Roman"/>
        <family val="1"/>
        <charset val="204"/>
      </rPr>
      <t>ГАУЗ СО «ОСЦМР «Санаторий «Обуховский»
(филиал санаторий «Самоцвет»)</t>
    </r>
  </si>
  <si>
    <r>
      <t xml:space="preserve">Государственное автономное учреждение здравоохранения Свердловской области «Областной специализированный центр медицинской реабилитации «Санаторий «Обуховский»(филиал санаторий «Маян»), 
</t>
    </r>
    <r>
      <rPr>
        <b/>
        <sz val="9"/>
        <color theme="1"/>
        <rFont val="Times New Roman"/>
        <family val="1"/>
        <charset val="204"/>
      </rPr>
      <t>ГАУЗ СО ОСЦМР «Санаторий «Обуховский» 
(филиал санаторий «Маян»)</t>
    </r>
  </si>
  <si>
    <r>
      <t xml:space="preserve">Государственное автономное учреждение здравоохранения Свердловской области «Областной специализированный центр медицинской реабилитации «Санаторий «Обуховский», 
</t>
    </r>
    <r>
      <rPr>
        <b/>
        <sz val="9"/>
        <color theme="1"/>
        <rFont val="Times New Roman"/>
        <family val="1"/>
        <charset val="204"/>
      </rPr>
      <t>ГАУЗ СО ОСЦМР «Санаторий «Обуховский»</t>
    </r>
  </si>
  <si>
    <r>
      <t xml:space="preserve">Муниципальное автономное учреждение Социально-оздоровительный центр «Солнечный», 
 </t>
    </r>
    <r>
      <rPr>
        <b/>
        <sz val="9"/>
        <color theme="1"/>
        <rFont val="Times New Roman"/>
        <family val="1"/>
        <charset val="204"/>
      </rPr>
      <t>МАУ СОЦ «Солнечный» (Санаторный оздоровительный лагерь  «Солнечный»)</t>
    </r>
  </si>
  <si>
    <r>
      <t xml:space="preserve">Муниципальное бюджетное учреждение «Детский оздоровительно-образовательный центр «Солнышко», 
 </t>
    </r>
    <r>
      <rPr>
        <b/>
        <sz val="9"/>
        <color theme="1"/>
        <rFont val="Times New Roman"/>
        <family val="1"/>
        <charset val="204"/>
      </rPr>
      <t>МБУ «ДООЦ «Солнышко» (Санаторный оздоровительный лагерь  на базе МБУ «ДООЦ «Солнышко»)</t>
    </r>
  </si>
  <si>
    <r>
      <t xml:space="preserve">Муниципальное бюджетное учреждение Артемовского муниципального округа «Загородный оздоровительный комплекс имени Павлика Морозова», 
</t>
    </r>
    <r>
      <rPr>
        <b/>
        <sz val="9"/>
        <color theme="1"/>
        <rFont val="Times New Roman"/>
        <family val="1"/>
        <charset val="204"/>
      </rPr>
      <t>МБУ «ЗОК им. П. Морозова» (Санаторный лагерь «Салют»)</t>
    </r>
  </si>
  <si>
    <r>
      <t xml:space="preserve">Муниципальное бюджетное учреждение Артемовского муниципального округа «Загородный оздоровительный комплекс имени Павлика Морозова», 
</t>
    </r>
    <r>
      <rPr>
        <b/>
        <sz val="9"/>
        <color theme="1"/>
        <rFont val="Times New Roman"/>
        <family val="1"/>
        <charset val="204"/>
      </rPr>
      <t>МБУ «ЗОК им. П. Морозова» (Санаторный лагерь «Талый ключ»)</t>
    </r>
  </si>
  <si>
    <r>
      <t xml:space="preserve">Муниципальное бюджетное учреждение Оздоровительный Центр (санаторий-профилакторий) «Сосновый бор», 
</t>
    </r>
    <r>
      <rPr>
        <b/>
        <sz val="9"/>
        <color theme="1"/>
        <rFont val="Times New Roman"/>
        <family val="1"/>
        <charset val="204"/>
      </rPr>
      <t>МБУ ОЦ «Сосновый бор»</t>
    </r>
  </si>
  <si>
    <r>
      <t xml:space="preserve">Непубличное акционерное общество «Орденов трудового красного знамени и дружбы народов первоуральский динасовый завод имени Ефима Моисеевича Гришпуна», 
 </t>
    </r>
    <r>
      <rPr>
        <b/>
        <sz val="9"/>
        <color theme="1"/>
        <rFont val="Times New Roman"/>
        <family val="1"/>
        <charset val="204"/>
      </rPr>
      <t>АО «ДИНУР» (Санаторий -профилакторий «Лесная сказка»)</t>
    </r>
  </si>
  <si>
    <r>
      <t xml:space="preserve">Общество с ограниченной ответственностью «Бирюза», 
 </t>
    </r>
    <r>
      <rPr>
        <b/>
        <sz val="9"/>
        <color theme="1"/>
        <rFont val="Times New Roman"/>
        <family val="1"/>
        <charset val="204"/>
      </rPr>
      <t>ООО «Бирюза» (санаторный лагерь)</t>
    </r>
  </si>
  <si>
    <r>
      <t xml:space="preserve">Общество с ограниченной ответственностью «Оздоровительно-спортивный комплекс «Сосновый бор», 
 </t>
    </r>
    <r>
      <rPr>
        <b/>
        <sz val="9"/>
        <color theme="1"/>
        <rFont val="Times New Roman"/>
        <family val="1"/>
        <charset val="204"/>
      </rPr>
      <t>ООО «ОСК «Сосновый бор» (Санаторно-оздоровительный лагерь)</t>
    </r>
  </si>
  <si>
    <r>
      <t xml:space="preserve">Общество с ограниченной ответственностью «У трех пещер», 
 </t>
    </r>
    <r>
      <rPr>
        <b/>
        <sz val="9"/>
        <color theme="1"/>
        <rFont val="Times New Roman"/>
        <family val="1"/>
        <charset val="204"/>
      </rPr>
      <t>ООО «У трех пещер» (Санаторный лагерь)</t>
    </r>
  </si>
  <si>
    <r>
      <t xml:space="preserve">Общество с ограниченной ответственностью «ЮНИВЕР», 
 </t>
    </r>
    <r>
      <rPr>
        <b/>
        <sz val="9"/>
        <color theme="1"/>
        <rFont val="Times New Roman"/>
        <family val="1"/>
        <charset val="204"/>
      </rPr>
      <t>ООО «ЮНИВЕР» (Санаторий-профилакторий «Ключики»)</t>
    </r>
  </si>
  <si>
    <r>
      <t xml:space="preserve">Общество с ограниченной ответственностью Санаторий - профилакторий «Дюжонок», 
 </t>
    </r>
    <r>
      <rPr>
        <b/>
        <sz val="9"/>
        <color theme="1"/>
        <rFont val="Times New Roman"/>
        <family val="1"/>
        <charset val="204"/>
      </rPr>
      <t xml:space="preserve"> ООО СП «ДЮЖОНОК» (Санаторий - профилакторий «Дюжонок»)</t>
    </r>
  </si>
  <si>
    <r>
      <t xml:space="preserve">Общество с ограниченной ответственностью Санаторий «Соколиный камень», 
</t>
    </r>
    <r>
      <rPr>
        <b/>
        <sz val="9"/>
        <color theme="1"/>
        <rFont val="Times New Roman"/>
        <family val="1"/>
        <charset val="204"/>
      </rPr>
      <t>ООО «Санаторий «Соколиный камень» ( Санаторий «Соколиный камень»)</t>
    </r>
  </si>
  <si>
    <r>
      <t xml:space="preserve">Общество с ограниченной ответственностью
«Инглиш Драйв», 
</t>
    </r>
    <r>
      <rPr>
        <b/>
        <sz val="9"/>
        <color theme="1"/>
        <rFont val="Times New Roman"/>
        <family val="1"/>
        <charset val="204"/>
      </rPr>
      <t>ООО «Инглиш Драйв» (специализированный лагерь на базе санатория)</t>
    </r>
  </si>
  <si>
    <r>
      <t xml:space="preserve">Открытое акционерное общество «Российские железные дороги», 
</t>
    </r>
    <r>
      <rPr>
        <b/>
        <sz val="9"/>
        <color theme="1"/>
        <rFont val="Times New Roman"/>
        <family val="1"/>
        <charset val="204"/>
      </rPr>
      <t>ОАО «РЖД» (Санаторий-профилакторий «Талица»)</t>
    </r>
  </si>
  <si>
    <t>Муниципальное казенное общеобразовательное учреждение средняя общеобразовательная школа № 1 г. Нижние Серги, 
 МКОУ СОШ № 1 г. Нижние Серги</t>
  </si>
  <si>
    <t>Муниципальное автономное общеобразовательное учреждение
«Средняя школа № 1
г. Михайловска», 
МАОУ СШ № 1 г. Михайловска</t>
  </si>
  <si>
    <t>Муниципальное автономное общеобразовательное учреждение 
«Средняя школа № 2
 г. Михайловска», 
МАОУ СШ № 2 г. Михайловска</t>
  </si>
  <si>
    <t>Муниципальное казенное общеобразовательное учреждение
средняя общеобразовательная школа № 2 г. Нижние Серги, 
 МКОУ СОШ № 2 г. Нижние Серги</t>
  </si>
  <si>
    <t>Муниципальное казенное общеобразовательное учреждение средняя общеобразовательная школа № 4 г. Михайловска, 
 МКОУ СОШ № 4 г. Михайловска</t>
  </si>
  <si>
    <t>Муниципальное казенное общеобразовательное учреждение
основная общеобразовательная школа № 6 г. Нижние Серги, 
 МКОУ ООШ № 6 г. Нижние Серги</t>
  </si>
  <si>
    <r>
      <t xml:space="preserve">Муниципальное бюджетное учреждение дополнительного образования «Дом детского творчества», 
</t>
    </r>
    <r>
      <rPr>
        <b/>
        <sz val="9"/>
        <rFont val="Times New Roman"/>
        <family val="1"/>
        <charset val="204"/>
      </rPr>
      <t>МБУ ДО «ДДТ» 
(Лагерь дневного пребывания)</t>
    </r>
  </si>
  <si>
    <r>
      <t xml:space="preserve">Муниципальное общеобразовательное учреждение «Верхнесинячихинская средняя общеобразовательная школа №2», 
</t>
    </r>
    <r>
      <rPr>
        <b/>
        <sz val="9"/>
        <color theme="1"/>
        <rFont val="Times New Roman"/>
        <family val="1"/>
        <charset val="204"/>
      </rPr>
      <t xml:space="preserve">МОУ «ВССОШ №2»
</t>
    </r>
  </si>
  <si>
    <r>
      <t xml:space="preserve">Филиал муниципального общеобразовательного учреждения «Верхнесинячихинская средняя общеобразовательная школа №2»-«Нижнесинячихинская основная общеобразовательная школа», 
</t>
    </r>
    <r>
      <rPr>
        <b/>
        <sz val="9"/>
        <color theme="1"/>
        <rFont val="Times New Roman"/>
        <family val="1"/>
        <charset val="204"/>
      </rPr>
      <t xml:space="preserve">филиал МОУ «ВССОШ №2»-Нижнесинячихинская ООШ
</t>
    </r>
  </si>
  <si>
    <r>
      <t xml:space="preserve">Муниципальное общеобразовательное учреждение «Верхнесинячихинская средняя общеобразовательная школа №3», 
</t>
    </r>
    <r>
      <rPr>
        <b/>
        <sz val="9"/>
        <color theme="1"/>
        <rFont val="Times New Roman"/>
        <family val="1"/>
        <charset val="204"/>
      </rPr>
      <t xml:space="preserve">МОУ «ВССОШ №3»
</t>
    </r>
  </si>
  <si>
    <r>
      <t xml:space="preserve">Филиал муниципального общеобразовательного учреждения «Верхнесинячихинская средняя общеобразовательная школа № 3»-Бубчиковская средняя общеобразовательная школа, 
</t>
    </r>
    <r>
      <rPr>
        <b/>
        <sz val="9"/>
        <color theme="1"/>
        <rFont val="Times New Roman"/>
        <family val="1"/>
        <charset val="204"/>
      </rPr>
      <t>филиал МОУ «ВССОШ №3»-Бубчиковская СОШ</t>
    </r>
  </si>
  <si>
    <r>
      <t xml:space="preserve">Филиал муниципального общеобразовательного учреждения «Невьянская средняя общеобразовательная школа»-«Голубковская средняя общеобразовательная школа имени Героя Советского Союза Степана Устинова», 
</t>
    </r>
    <r>
      <rPr>
        <b/>
        <sz val="9"/>
        <color theme="1"/>
        <rFont val="Times New Roman"/>
        <family val="1"/>
        <charset val="204"/>
      </rPr>
      <t xml:space="preserve">филиал МОУ «Невьянская СОШ»-«Голубковская СОШ» </t>
    </r>
  </si>
  <si>
    <r>
      <t xml:space="preserve">Муниципальное общеобразовательное учреждение «Деевская средняя общеобразовательная школа», 
</t>
    </r>
    <r>
      <rPr>
        <b/>
        <sz val="9"/>
        <color theme="1"/>
        <rFont val="Times New Roman"/>
        <family val="1"/>
        <charset val="204"/>
      </rPr>
      <t xml:space="preserve">МОУ «Деевская СОШ» </t>
    </r>
  </si>
  <si>
    <r>
      <t xml:space="preserve">Муниципальное общеобразовательное учреждение «Заринская средняя общеобразовательная школа», 
</t>
    </r>
    <r>
      <rPr>
        <b/>
        <sz val="9"/>
        <color theme="1"/>
        <rFont val="Times New Roman"/>
        <family val="1"/>
        <charset val="204"/>
      </rPr>
      <t xml:space="preserve">МОУ «Заринская СОШ» </t>
    </r>
  </si>
  <si>
    <r>
      <t xml:space="preserve">Филиал муниципального общеобразовательного учреждения «Заринская средняя общеобразовательная школа»-Ясашинская основная общеобразовательная школа, 
</t>
    </r>
    <r>
      <rPr>
        <b/>
        <sz val="9"/>
        <color theme="1"/>
        <rFont val="Times New Roman"/>
        <family val="1"/>
        <charset val="204"/>
      </rPr>
      <t>филиал «Заринская СОШ»-Ясашинская ООШ</t>
    </r>
  </si>
  <si>
    <r>
      <t xml:space="preserve">Муниципальное общеобразовательное учреждение «Кировская средняя общеобразовательная школа», 
</t>
    </r>
    <r>
      <rPr>
        <b/>
        <sz val="9"/>
        <color theme="1"/>
        <rFont val="Times New Roman"/>
        <family val="1"/>
        <charset val="204"/>
      </rPr>
      <t xml:space="preserve">МОУ «Кировская СОШ» </t>
    </r>
  </si>
  <si>
    <r>
      <t xml:space="preserve">Муниципальное общеобразовательное учреждение «Коптеловская средняя общеобразовательная школа», 
</t>
    </r>
    <r>
      <rPr>
        <b/>
        <sz val="9"/>
        <color theme="1"/>
        <rFont val="Times New Roman"/>
        <family val="1"/>
        <charset val="204"/>
      </rPr>
      <t>МОУ «Коптеловская СОШ»</t>
    </r>
  </si>
  <si>
    <r>
      <t xml:space="preserve">Филиал муниципального общеобразовательного учреждения «Костинская средняя общеобразовательная школа»-Клевакинская основная общеобразовательная школа, 
</t>
    </r>
    <r>
      <rPr>
        <b/>
        <sz val="9"/>
        <color theme="1"/>
        <rFont val="Times New Roman"/>
        <family val="1"/>
        <charset val="204"/>
      </rPr>
      <t xml:space="preserve">филиал МОУ «Костинская СОШ»-«Клевакинская ООШ»
</t>
    </r>
  </si>
  <si>
    <r>
      <t xml:space="preserve">Муниципальное общеобразовательное учреждение «Невьянская средняя общеобразовательная школа», 
</t>
    </r>
    <r>
      <rPr>
        <b/>
        <sz val="9"/>
        <color theme="1"/>
        <rFont val="Times New Roman"/>
        <family val="1"/>
        <charset val="204"/>
      </rPr>
      <t xml:space="preserve">МОУ «Невьянская СОШ»
</t>
    </r>
  </si>
  <si>
    <r>
      <t xml:space="preserve">Муниципальное общеобразовательное учреждение «Останинская средняя общеобразовательная школа», 
</t>
    </r>
    <r>
      <rPr>
        <b/>
        <sz val="9"/>
        <color theme="1"/>
        <rFont val="Times New Roman"/>
        <family val="1"/>
        <charset val="204"/>
      </rPr>
      <t xml:space="preserve">МОУ «Останинская СОШ» 
</t>
    </r>
  </si>
  <si>
    <r>
      <t xml:space="preserve">Муниципальное общеобразовательное учреждение «Самоцветская средняя общеобразовательная школа», 
</t>
    </r>
    <r>
      <rPr>
        <b/>
        <sz val="9"/>
        <color theme="1"/>
        <rFont val="Times New Roman"/>
        <family val="1"/>
        <charset val="204"/>
      </rPr>
      <t xml:space="preserve">МОУ «Самоцветская СОШ»
</t>
    </r>
  </si>
  <si>
    <r>
      <t xml:space="preserve">Филиал муниципального общеобразовательного учреждения «Коптеловская средняя общеобразовательная школа -Ялунинская средняя общеобразовательная школа», 
</t>
    </r>
    <r>
      <rPr>
        <b/>
        <sz val="9"/>
        <color theme="1"/>
        <rFont val="Times New Roman"/>
        <family val="1"/>
        <charset val="204"/>
      </rPr>
      <t xml:space="preserve">филиал МОУ «Коптеловская СОШ-Ялунинская СОШ» 
</t>
    </r>
  </si>
  <si>
    <r>
      <t xml:space="preserve">Муниципальное бюджетное общеобразовательное учреждение средняя общеобразовательная школа № 3, 
</t>
    </r>
    <r>
      <rPr>
        <b/>
        <sz val="9"/>
        <color theme="1"/>
        <rFont val="Times New Roman"/>
        <family val="1"/>
        <charset val="204"/>
      </rPr>
      <t>МБОУ «СОШ № 3» 
(Лагерь дневного пребывания «Радуга»)</t>
    </r>
  </si>
  <si>
    <r>
      <t xml:space="preserve">Муниципальное автономное общеобразовательное учреждение средняя общеобразовательная школа № 4, 
</t>
    </r>
    <r>
      <rPr>
        <b/>
        <sz val="9"/>
        <color theme="1"/>
        <rFont val="Times New Roman"/>
        <family val="1"/>
        <charset val="204"/>
      </rPr>
      <t>МАОУ «СОШ № 4» 
(Лагерь дневного пребывания «Бригантина»)</t>
    </r>
  </si>
  <si>
    <r>
      <t xml:space="preserve">Муниципальное автономное дошкольное образовательное учреждение «Детский сад № 7 «Золотой ключик», 
</t>
    </r>
    <r>
      <rPr>
        <b/>
        <sz val="9"/>
        <color theme="1"/>
        <rFont val="Times New Roman"/>
        <family val="1"/>
        <charset val="204"/>
      </rPr>
      <t>МАДОУ «Детский сад № 7 «Золотой ключик» 
(Лагерь дневного пребывания «Город детства»)</t>
    </r>
  </si>
  <si>
    <r>
      <t xml:space="preserve">Муниципальное автономное дошкольное образовательное учреждение «Детский сад № 8 «Сказка», 
</t>
    </r>
    <r>
      <rPr>
        <b/>
        <sz val="9"/>
        <color theme="1"/>
        <rFont val="Times New Roman"/>
        <family val="1"/>
        <charset val="204"/>
      </rPr>
      <t>МАДОУ «Детский сад №8 «Сказка» 
(Лагерь дневного пребывания «Орлята России»)</t>
    </r>
  </si>
  <si>
    <r>
      <t xml:space="preserve">Муниципальное автономное общеобразовательное учреждение «Средняя общеобразовательная школа №1», 
</t>
    </r>
    <r>
      <rPr>
        <b/>
        <sz val="9"/>
        <color theme="1"/>
        <rFont val="Times New Roman"/>
        <family val="1"/>
        <charset val="204"/>
      </rPr>
      <t xml:space="preserve">МАОУ «СОШ № 1» 
</t>
    </r>
  </si>
  <si>
    <r>
      <t xml:space="preserve">Муниципальное бюджетное общеобразовательном учреждение «Средняя общеобразовательная школа № 2», 
</t>
    </r>
    <r>
      <rPr>
        <b/>
        <sz val="9"/>
        <color theme="1"/>
        <rFont val="Times New Roman"/>
        <family val="1"/>
        <charset val="204"/>
      </rPr>
      <t xml:space="preserve">МБОУ «СОШ № 2» 
</t>
    </r>
  </si>
  <si>
    <r>
      <t xml:space="preserve">Муниципальное бюджетное общеобразовательное учреждение «Средняя общеобразовательная школа № 3», 
</t>
    </r>
    <r>
      <rPr>
        <b/>
        <sz val="9"/>
        <color theme="1"/>
        <rFont val="Times New Roman"/>
        <family val="1"/>
        <charset val="204"/>
      </rPr>
      <t xml:space="preserve">МБОУ «СОШ № 3» 
</t>
    </r>
  </si>
  <si>
    <r>
      <t xml:space="preserve">Муниципальное бюджетное общеобразовательное учреждение «Средняя общеобразовательная школа № 4», 
</t>
    </r>
    <r>
      <rPr>
        <b/>
        <sz val="9"/>
        <color theme="1"/>
        <rFont val="Times New Roman"/>
        <family val="1"/>
        <charset val="204"/>
      </rPr>
      <t xml:space="preserve">МБОУ СОШ № 4 
</t>
    </r>
  </si>
  <si>
    <r>
      <t xml:space="preserve">Муниципальное бюджетное общеобразовательное учреждение
«Основная общеобразовательная
школа № 5», 
</t>
    </r>
    <r>
      <rPr>
        <b/>
        <sz val="9"/>
        <color theme="1"/>
        <rFont val="Times New Roman"/>
        <family val="1"/>
        <charset val="204"/>
      </rPr>
      <t xml:space="preserve">МБОУ «ООШ № 5» 
</t>
    </r>
  </si>
  <si>
    <r>
      <t xml:space="preserve">Муниципальное бюджетное общеобразовательное учреждение «Средняя общеобразовательная школа № 6», 
</t>
    </r>
    <r>
      <rPr>
        <b/>
        <sz val="9"/>
        <color theme="1"/>
        <rFont val="Times New Roman"/>
        <family val="1"/>
        <charset val="204"/>
      </rPr>
      <t xml:space="preserve">МБОУ «СОШ №6» 
</t>
    </r>
  </si>
  <si>
    <r>
      <t xml:space="preserve">Муниципальное бюджетное общеобразовательное учреждение
«Средняя общеобразовательная школа № 7», 
</t>
    </r>
    <r>
      <rPr>
        <b/>
        <sz val="9"/>
        <color theme="1"/>
        <rFont val="Times New Roman"/>
        <family val="1"/>
        <charset val="204"/>
      </rPr>
      <t xml:space="preserve">МБОУ «СОШ № 7» 
</t>
    </r>
  </si>
  <si>
    <r>
      <t xml:space="preserve">Муниципальное автономное общеобразовательное учреждение «Средняя общеобразовательная школа № 8», 
</t>
    </r>
    <r>
      <rPr>
        <b/>
        <sz val="9"/>
        <color theme="1"/>
        <rFont val="Times New Roman"/>
        <family val="1"/>
        <charset val="204"/>
      </rPr>
      <t xml:space="preserve">МАОУ «СОШ № 8» 
</t>
    </r>
  </si>
  <si>
    <r>
      <t xml:space="preserve">Муниципальное бюджетное общеобразовательное учреждение
 «Средняя общеобразовательная
 школа № 9», 
</t>
    </r>
    <r>
      <rPr>
        <b/>
        <sz val="9"/>
        <color theme="1"/>
        <rFont val="Times New Roman"/>
        <family val="1"/>
        <charset val="204"/>
      </rPr>
      <t xml:space="preserve">МБОУ «СОШ № 9» 
</t>
    </r>
  </si>
  <si>
    <r>
      <t xml:space="preserve">Муниципальное бюджетное общеобразовательное учреждение
«Средняя общеобразовательная школа № 10», 
</t>
    </r>
    <r>
      <rPr>
        <b/>
        <sz val="9"/>
        <color theme="1"/>
        <rFont val="Times New Roman"/>
        <family val="1"/>
        <charset val="204"/>
      </rPr>
      <t xml:space="preserve">МБОУ «СОШ №10» 
</t>
    </r>
  </si>
  <si>
    <r>
      <t xml:space="preserve">Муниципальное автономное общеобразовательное учреждение «Средняя общеобразовательная школа № 12», 
</t>
    </r>
    <r>
      <rPr>
        <b/>
        <sz val="9"/>
        <color theme="1"/>
        <rFont val="Times New Roman"/>
        <family val="1"/>
        <charset val="204"/>
      </rPr>
      <t xml:space="preserve">МБОУ «СОШ №12» 
</t>
    </r>
  </si>
  <si>
    <r>
      <t xml:space="preserve">Муниципальное бюджетное общеобразовательное учреждение
 «Средняя общеобразовательная
 школа № 14», 
</t>
    </r>
    <r>
      <rPr>
        <b/>
        <sz val="9"/>
        <color theme="1"/>
        <rFont val="Times New Roman"/>
        <family val="1"/>
        <charset val="204"/>
      </rPr>
      <t xml:space="preserve">МБОУ «СОШ №14» 
</t>
    </r>
  </si>
  <si>
    <r>
      <t xml:space="preserve">Муниципальное бюджетное общеобразовательное учреждение
 «Средняя общеобразовательная
 школа № 16», 
</t>
    </r>
    <r>
      <rPr>
        <b/>
        <sz val="9"/>
        <color theme="1"/>
        <rFont val="Times New Roman"/>
        <family val="1"/>
        <charset val="204"/>
      </rPr>
      <t xml:space="preserve">МБОУ «СОШ № 16» 
</t>
    </r>
  </si>
  <si>
    <r>
      <t xml:space="preserve">Муниципальное бюджетное общеобразовательное учреждение
 «Средняя общеобразовательная
 школа № 17», 
</t>
    </r>
    <r>
      <rPr>
        <b/>
        <sz val="9"/>
        <color theme="1"/>
        <rFont val="Times New Roman"/>
        <family val="1"/>
        <charset val="204"/>
      </rPr>
      <t xml:space="preserve">МБОУ «СОШ № 17» 
</t>
    </r>
  </si>
  <si>
    <r>
      <t xml:space="preserve">Муниципальное бюджетное общеобразовательное учреждение
 «Средняя общеобразовательная
 школа № 18», 
</t>
    </r>
    <r>
      <rPr>
        <b/>
        <sz val="9"/>
        <color theme="1"/>
        <rFont val="Times New Roman"/>
        <family val="1"/>
        <charset val="204"/>
      </rPr>
      <t xml:space="preserve">МБОУ «СОШ № 18 
</t>
    </r>
  </si>
  <si>
    <r>
      <t xml:space="preserve">Муниципальное бюджетное общеобразовательное учреждение
«Средняя общеобразовательная
школа № 19», 
</t>
    </r>
    <r>
      <rPr>
        <b/>
        <sz val="9"/>
        <color theme="1"/>
        <rFont val="Times New Roman"/>
        <family val="1"/>
        <charset val="204"/>
      </rPr>
      <t xml:space="preserve">МБОУ «СОШ № 19» 
</t>
    </r>
  </si>
  <si>
    <r>
      <t xml:space="preserve">Муниципальное автономное общеобразовательное учреждение «Лицей № 21», 
</t>
    </r>
    <r>
      <rPr>
        <b/>
        <sz val="9"/>
        <color theme="1"/>
        <rFont val="Times New Roman"/>
        <family val="1"/>
        <charset val="204"/>
      </rPr>
      <t xml:space="preserve">МАОУ «ЛИЦЕЙ № 21» 
</t>
    </r>
  </si>
  <si>
    <r>
      <t xml:space="preserve">Муниципальное автономное общеобразовательное учреждение дополнительного образования «Детская художественная школа №24», 
</t>
    </r>
    <r>
      <rPr>
        <b/>
        <sz val="9"/>
        <color theme="1"/>
        <rFont val="Times New Roman"/>
        <family val="1"/>
        <charset val="204"/>
      </rPr>
      <t xml:space="preserve">МАОУ ДО № 24 «ДХШ» 
</t>
    </r>
  </si>
  <si>
    <r>
      <t xml:space="preserve">Муниципальное автономное общеобразовательное учреждение дополнительного образования
«Спортивная школа» № 25, 
</t>
    </r>
    <r>
      <rPr>
        <b/>
        <sz val="9"/>
        <color theme="1"/>
        <rFont val="Times New Roman"/>
        <family val="1"/>
        <charset val="204"/>
      </rPr>
      <t xml:space="preserve">МАОУ ДО «СШ» №25 
</t>
    </r>
  </si>
  <si>
    <r>
      <t xml:space="preserve">Муниципальное автономное общеобразовательное учреждение «Средняя общеобразовательная школа № 56 с углубленным изучением отдельных предметов», 
</t>
    </r>
    <r>
      <rPr>
        <b/>
        <sz val="9"/>
        <color theme="1"/>
        <rFont val="Times New Roman"/>
        <family val="1"/>
        <charset val="204"/>
      </rPr>
      <t xml:space="preserve">МАОУ СОШ № 56 
</t>
    </r>
  </si>
  <si>
    <r>
      <t xml:space="preserve">Муниципальное автономное общеобразовательное учреждение «Средняя общеобразовательная школа № 56 с углубленным изучением отдельных предметов», 
</t>
    </r>
    <r>
      <rPr>
        <b/>
        <sz val="9"/>
        <color theme="1"/>
        <rFont val="Times New Roman"/>
        <family val="1"/>
        <charset val="204"/>
      </rPr>
      <t>МАОУ СОШ № 56
(филиал в п. Незевай)</t>
    </r>
  </si>
  <si>
    <r>
      <t xml:space="preserve">Муниципальное автономное общеобразовательное учреждение дополнительного образования
«Центр образования и профессиональной ориентации», 
</t>
    </r>
    <r>
      <rPr>
        <b/>
        <sz val="9"/>
        <color theme="1"/>
        <rFont val="Times New Roman"/>
        <family val="1"/>
        <charset val="204"/>
      </rPr>
      <t xml:space="preserve">МАОУ ДО «ЦО и ПО» 
</t>
    </r>
  </si>
  <si>
    <r>
      <t xml:space="preserve">Муниципальное автономное общеобразовательное учреждение дополнительного образования
«Центр дополнительного образования детей «Фаворит», 
</t>
    </r>
    <r>
      <rPr>
        <b/>
        <sz val="9"/>
        <color theme="1"/>
        <rFont val="Times New Roman"/>
        <family val="1"/>
        <charset val="204"/>
      </rPr>
      <t xml:space="preserve">МАОУ ЦДО «ФАВОРИТ» 
</t>
    </r>
  </si>
  <si>
    <r>
      <t xml:space="preserve">Муниципальное автономное общеобразовательное учреждение «Артинская средняя общеобразовательная школа № 6 имени Героя Советского Союза Виктора Алексеевича Шутова», 
 </t>
    </r>
    <r>
      <rPr>
        <b/>
        <sz val="9"/>
        <color theme="1"/>
        <rFont val="Times New Roman"/>
        <family val="1"/>
        <charset val="204"/>
      </rPr>
      <t>МАОУ «АСОШ №6 им. Героя Советского союза В.А. Шутова 
(Лагерь дневного пребывания)</t>
    </r>
  </si>
  <si>
    <r>
      <t xml:space="preserve">Муниципальное автономное общеобразовательное учреждение «Азигуловская школа имени Героя Советского Союза Назипа Хазиповича Хазипова», 
</t>
    </r>
    <r>
      <rPr>
        <b/>
        <sz val="9"/>
        <color theme="1"/>
        <rFont val="Times New Roman"/>
        <family val="1"/>
        <charset val="204"/>
      </rPr>
      <t>МАОУ «Азигуловская школа им. Героя Советского Союза Н.Х. Хазипова» 
(Лагерь дневного пребывания)</t>
    </r>
  </si>
  <si>
    <r>
      <t xml:space="preserve">Филиал муниципального автономного общеобразовательного учреждения «Азигуловская школа имени Героя Советского Союза Н.Х.Хазипова» - «Нижнебардымская основная общеобразовательная школа», 
</t>
    </r>
    <r>
      <rPr>
        <b/>
        <sz val="9"/>
        <color theme="1"/>
        <rFont val="Times New Roman"/>
        <family val="1"/>
        <charset val="204"/>
      </rPr>
      <t>Филиал №2 МАОУ «Азигуловская школа им.Героя Советского Союза Н.Х.Хазипова» - «Нижнебардымская ООШ» (Лагерь дневного пребывания)</t>
    </r>
  </si>
  <si>
    <r>
      <t xml:space="preserve">Муниципальное автономное общеобразовательное учреждение 
«Артинский лицей», 
</t>
    </r>
    <r>
      <rPr>
        <b/>
        <sz val="9"/>
        <color theme="1"/>
        <rFont val="Times New Roman"/>
        <family val="1"/>
        <charset val="204"/>
      </rPr>
      <t>МАОУ «Артинский лицей»
(Лагерь дневного пребывания «Улыбка»)</t>
    </r>
  </si>
  <si>
    <r>
      <t xml:space="preserve">Муниципальное автономное общеобразовательное учреждение «Артинский лицей -
«Усть-Югушинская основная общеобразовательная школа» Филиал №1, 
</t>
    </r>
    <r>
      <rPr>
        <b/>
        <sz val="9"/>
        <color theme="1"/>
        <rFont val="Times New Roman"/>
        <family val="1"/>
        <charset val="204"/>
      </rPr>
      <t>МАОУ «Артинский лицей» 
 (Лагерь дневного пребывания «Улыбка»)</t>
    </r>
  </si>
  <si>
    <r>
      <t xml:space="preserve">Муниципальное бюджетное общеобразовательное учреждение «Куркинская основная общеобразовательная школа», 
</t>
    </r>
    <r>
      <rPr>
        <b/>
        <sz val="9"/>
        <color theme="1"/>
        <rFont val="Times New Roman"/>
        <family val="1"/>
        <charset val="204"/>
      </rPr>
      <t>МБОУ Куркинская ООШ 
(Лагерь дневного пребывания)</t>
    </r>
  </si>
  <si>
    <r>
      <t xml:space="preserve">Муниципальное бюджетное общеобразовательное учреждение «Свердловская средняя общеобразовательная школа имени Героя Советского Союза Мякишева Ивана Спиридоновича»-«Малокарзинская школа» Филиал №1, 
</t>
    </r>
    <r>
      <rPr>
        <b/>
        <sz val="9"/>
        <color theme="1"/>
        <rFont val="Times New Roman"/>
        <family val="1"/>
        <charset val="204"/>
      </rPr>
      <t>МБОУ «Свердловская СОШ им. Героя Советского Союза Мякишева И.С.«-«Малокарзинская школа» (Лагерь дневного пребывания «Солнышко»)</t>
    </r>
  </si>
  <si>
    <r>
      <t xml:space="preserve">Муниципальное бюджетное общеобразовательное учреждение «Малотавринская средняя общеобразовательная школа», 
</t>
    </r>
    <r>
      <rPr>
        <b/>
        <sz val="9"/>
        <color theme="1"/>
        <rFont val="Times New Roman"/>
        <family val="1"/>
        <charset val="204"/>
      </rPr>
      <t>МБОУ «Малотавринская СОШ» 
(Лагерь дневного пребывания)</t>
    </r>
  </si>
  <si>
    <r>
      <t xml:space="preserve">Муниципальное автономное общеобразовательное учреждение 
«Манчажская средняя общеобразовательная школа», 
</t>
    </r>
    <r>
      <rPr>
        <b/>
        <sz val="9"/>
        <color theme="1"/>
        <rFont val="Times New Roman"/>
        <family val="1"/>
        <charset val="204"/>
      </rPr>
      <t>МАОУ «Манчажская СОШ» 
(Лагерь дневного пребывания)</t>
    </r>
  </si>
  <si>
    <r>
      <t xml:space="preserve">Муниципальное бюджетное общеобразовательное учреждение «Поташкинская средняя общеобразовательная школа», 
 </t>
    </r>
    <r>
      <rPr>
        <b/>
        <sz val="9"/>
        <color theme="1"/>
        <rFont val="Times New Roman"/>
        <family val="1"/>
        <charset val="204"/>
      </rPr>
      <t>МБОУ «Поташкинская СОШ»</t>
    </r>
  </si>
  <si>
    <r>
      <t xml:space="preserve">Муниципальное бюджетное общеобразовательное учреждение «Поташкинская средняя общеобразовательная школа»-«Артя-Шигиринская общеобразовательная школа» Филиал № 1, 
</t>
    </r>
    <r>
      <rPr>
        <b/>
        <sz val="9"/>
        <color theme="1"/>
        <rFont val="Times New Roman"/>
        <family val="1"/>
        <charset val="204"/>
      </rPr>
      <t>МБОУ «Поташкинская СОШ»-«Артя-Шигиринская ООШ» 
(Лагерь дневного пребывания)</t>
    </r>
  </si>
  <si>
    <r>
      <t xml:space="preserve">Муниципальное бюджетное общеобразовательное учреждение «Поташкинская средняя общеобразовательная школа-«Березовская основная общеобразовательная школа» Филиале № 2, 
</t>
    </r>
    <r>
      <rPr>
        <b/>
        <sz val="9"/>
        <color theme="1"/>
        <rFont val="Times New Roman"/>
        <family val="1"/>
        <charset val="204"/>
      </rPr>
      <t>МБОУ «Поташкинская СОШ»-«Березовская ООШ» 
(Лагерь дневного пребывания)</t>
    </r>
  </si>
  <si>
    <r>
      <t xml:space="preserve">Муниципальное автономное общеобразовательное учреждение «Сажинская средняя общеобразовательная школа имени Героя Советского Союза Чухарева Вячеслава Федоровича», 
</t>
    </r>
    <r>
      <rPr>
        <b/>
        <sz val="9"/>
        <color theme="1"/>
        <rFont val="Times New Roman"/>
        <family val="1"/>
        <charset val="204"/>
      </rPr>
      <t>МАОУ «Сажинская СОШ им. Героя Советского Союза Чухарева В.Ф.» 
(Лагерь дневного пребывания)</t>
    </r>
  </si>
  <si>
    <r>
      <t xml:space="preserve">Муниципальное бюджетное общеобразовательное учреждение «Свердловская средняя общеобразовательная школа имени Героя Советского Союза Мякишева Ивана Спиридоновича», 
</t>
    </r>
    <r>
      <rPr>
        <b/>
        <sz val="9"/>
        <color theme="1"/>
        <rFont val="Times New Roman"/>
        <family val="1"/>
        <charset val="204"/>
      </rPr>
      <t>МБОУ «Свердловская СОШ им. Героя Советского Союза Мякишева И.С.» 
(Лагерь дневного пребывания)</t>
    </r>
  </si>
  <si>
    <r>
      <t xml:space="preserve">Муниципальное автономное общеобразовательное учреждение 
«Староартинская средняя общеобразовательная школа», 
 </t>
    </r>
    <r>
      <rPr>
        <b/>
        <sz val="9"/>
        <color theme="1"/>
        <rFont val="Times New Roman"/>
        <family val="1"/>
        <charset val="204"/>
      </rPr>
      <t>МАОУ «Староартинская СОШ» 
(Лагерь дневного пребывания)</t>
    </r>
  </si>
  <si>
    <r>
      <t xml:space="preserve">Муниципальное бюджетное общеобразовательное учреждение «Сухановская средняя общеобразовательная школа», 
</t>
    </r>
    <r>
      <rPr>
        <b/>
        <sz val="9"/>
        <color theme="1"/>
        <rFont val="Times New Roman"/>
        <family val="1"/>
        <charset val="204"/>
      </rPr>
      <t>МБОУ «Сухановская СОШ» 
(Лагерь дневного пребывания)</t>
    </r>
  </si>
  <si>
    <r>
      <t xml:space="preserve">Муниципальное автономное общеобразовательное учреждение «Центр дополнительного образования», 
</t>
    </r>
    <r>
      <rPr>
        <b/>
        <sz val="9"/>
        <color theme="1"/>
        <rFont val="Times New Roman"/>
        <family val="1"/>
        <charset val="204"/>
      </rPr>
      <t>МАОУ «ЦДО» 
(Лагерь дневного пребывания «Самоцветы»)</t>
    </r>
  </si>
  <si>
    <r>
      <t xml:space="preserve">Муниципальное бюджетное общеобразовательное учреждение «Средняя общеобразовательная школа № 1 им. М. Горького», 
</t>
    </r>
    <r>
      <rPr>
        <b/>
        <sz val="9"/>
        <color rgb="FF000000"/>
        <rFont val="Times New Roman"/>
        <family val="1"/>
        <charset val="204"/>
      </rPr>
      <t>МБОУ «СОШ № 1 им. М. Горького»</t>
    </r>
  </si>
  <si>
    <r>
      <t xml:space="preserve"> Муниципальное бюджетное общеобразовательное учреждение «Средняя общеобразовательная школа № 2», 
</t>
    </r>
    <r>
      <rPr>
        <b/>
        <sz val="9"/>
        <color theme="1"/>
        <rFont val="Times New Roman"/>
        <family val="1"/>
        <charset val="204"/>
      </rPr>
      <t>МАОУ «СОШ №2»</t>
    </r>
  </si>
  <si>
    <r>
      <t xml:space="preserve">Муниципальное автономное общеобразовательное учреждение «Средняя общеобразовательная школа № 4 с углубленным изучением отдельных предметов, 
</t>
    </r>
    <r>
      <rPr>
        <b/>
        <sz val="9"/>
        <color theme="1"/>
        <rFont val="Times New Roman"/>
        <family val="1"/>
        <charset val="204"/>
      </rPr>
      <t>МАОУ «СОШ №4»</t>
    </r>
  </si>
  <si>
    <r>
      <t xml:space="preserve"> Муниципальное автономное общеобразовательное учреждение «Средняя общеобразовательная школа № 8 им. А. Г. Махнева», 
</t>
    </r>
    <r>
      <rPr>
        <b/>
        <sz val="9"/>
        <color theme="1"/>
        <rFont val="Times New Roman"/>
        <family val="1"/>
        <charset val="204"/>
      </rPr>
      <t>МАОУ «СОШ №8»</t>
    </r>
  </si>
  <si>
    <r>
      <t xml:space="preserve"> Муниципальное автономное общеобразовательное учреждение «Лицей № 9», 
</t>
    </r>
    <r>
      <rPr>
        <b/>
        <sz val="9"/>
        <color theme="1"/>
        <rFont val="Times New Roman"/>
        <family val="1"/>
        <charset val="204"/>
      </rPr>
      <t>МАОУ «Лицей №9»</t>
    </r>
  </si>
  <si>
    <r>
      <t xml:space="preserve">Муниципальное автономное общеобразовательное учреждение «Средняя общеобразовательная школа №11» , 
</t>
    </r>
    <r>
      <rPr>
        <b/>
        <sz val="9"/>
        <color theme="1"/>
        <rFont val="Times New Roman"/>
        <family val="1"/>
        <charset val="204"/>
      </rPr>
      <t>МАОУ СОШ №11</t>
    </r>
  </si>
  <si>
    <r>
      <t xml:space="preserve">Муниципальное бюджетное общеобразовательное учреждение «Основная общеобразовательная школа № 12», 
</t>
    </r>
    <r>
      <rPr>
        <b/>
        <sz val="9"/>
        <color theme="1"/>
        <rFont val="Times New Roman"/>
        <family val="1"/>
        <charset val="204"/>
      </rPr>
      <t>МБОУ «ООШ №12»</t>
    </r>
  </si>
  <si>
    <r>
      <t xml:space="preserve">Муниципальное бюджетное общеобразовательное учреждение «Основная общеобразовательная школа №13», 
</t>
    </r>
    <r>
      <rPr>
        <b/>
        <sz val="9"/>
        <color theme="1"/>
        <rFont val="Times New Roman"/>
        <family val="1"/>
        <charset val="204"/>
      </rPr>
      <t>МБОУ СОШ №13</t>
    </r>
  </si>
  <si>
    <r>
      <t xml:space="preserve"> Муниципальное автономное общеобразовательное учреждение «Средняя общеобразовательная школа №16», 
</t>
    </r>
    <r>
      <rPr>
        <b/>
        <sz val="9"/>
        <color theme="1"/>
        <rFont val="Times New Roman"/>
        <family val="1"/>
        <charset val="204"/>
      </rPr>
      <t>МАОУ СОШ №16</t>
    </r>
  </si>
  <si>
    <r>
      <t xml:space="preserve">Муниципальное бюджетное общеобразовательное учреждение «Средняя общеобразовательная школа № 18», 
</t>
    </r>
    <r>
      <rPr>
        <b/>
        <sz val="9"/>
        <color theme="1"/>
        <rFont val="Times New Roman"/>
        <family val="1"/>
        <charset val="204"/>
      </rPr>
      <t>МАОУ СОШ №18</t>
    </r>
  </si>
  <si>
    <r>
      <t xml:space="preserve">Муниципальное бюджетное общеобразовательное учреждение «Средняя общеобразовательная школа № 22 им. Н.И. Кузнецова», 
 </t>
    </r>
    <r>
      <rPr>
        <b/>
        <sz val="9"/>
        <color theme="1"/>
        <rFont val="Times New Roman"/>
        <family val="1"/>
        <charset val="204"/>
      </rPr>
      <t xml:space="preserve">МБОУ СОШ №22 </t>
    </r>
  </si>
  <si>
    <r>
      <t xml:space="preserve">Муниципальное автономное общеобразовательное учреждение «Средняя общеобразовательная школа № 30», 
 </t>
    </r>
    <r>
      <rPr>
        <b/>
        <sz val="9"/>
        <color theme="1"/>
        <rFont val="Times New Roman"/>
        <family val="1"/>
        <charset val="204"/>
      </rPr>
      <t>МАОУ СОШ №30 (Лагерь дневного пребывания)</t>
    </r>
  </si>
  <si>
    <r>
      <t xml:space="preserve">Муниципальное бюджетное учреждение дополнительного образования спортивная школа «Малахит», 
</t>
    </r>
    <r>
      <rPr>
        <b/>
        <sz val="9"/>
        <color theme="1"/>
        <rFont val="Times New Roman"/>
        <family val="1"/>
        <charset val="204"/>
      </rPr>
      <t>МБУ ДО СШ «Малахит» АГО</t>
    </r>
  </si>
  <si>
    <r>
      <t xml:space="preserve"> Муниципальное бюджетное учреждение дополнительного образования «Станция юных натуралистов», 
</t>
    </r>
    <r>
      <rPr>
        <b/>
        <sz val="9"/>
        <color theme="1"/>
        <rFont val="Times New Roman"/>
        <family val="1"/>
        <charset val="204"/>
      </rPr>
      <t>МБУ ДО СЮН</t>
    </r>
  </si>
  <si>
    <r>
      <t xml:space="preserve">Муниципальное бюджетное учреждение дополнительного образования «Центр детского творчества имени Н.М. Аввакумова» Асбестовского муниципального округа Свердловской области, 
 </t>
    </r>
    <r>
      <rPr>
        <b/>
        <sz val="9"/>
        <color theme="1"/>
        <rFont val="Times New Roman"/>
        <family val="1"/>
        <charset val="204"/>
      </rPr>
      <t>МБУ ДО ЦДТ</t>
    </r>
  </si>
  <si>
    <r>
      <t xml:space="preserve">Муниципальное казенное общеобразовательное учреждение Ачитского муниципального округа «Афанасьевская средняя общеобразовательная школа», 
 </t>
    </r>
    <r>
      <rPr>
        <b/>
        <sz val="9"/>
        <color rgb="FF000000"/>
        <rFont val="Times New Roman"/>
        <family val="1"/>
        <charset val="204"/>
      </rPr>
      <t>МКОУ АМО «Афанасьевская СОШ»</t>
    </r>
  </si>
  <si>
    <r>
      <t xml:space="preserve">Муниципальное казенное общеобразовательное учреждение Ачитского муниципального округа «Ачитская средняя общеобразовательная школа», 
</t>
    </r>
    <r>
      <rPr>
        <b/>
        <sz val="9"/>
        <color rgb="FF000000"/>
        <rFont val="Times New Roman"/>
        <family val="1"/>
        <charset val="204"/>
      </rPr>
      <t>МКОУ АМО «Ачитская СОШ</t>
    </r>
  </si>
  <si>
    <r>
      <t xml:space="preserve">Муниципальное казенное общеобразовательное учреждение Ачитского муниципального округа «Бакряжская средняя общеобразовательная школа», 
</t>
    </r>
    <r>
      <rPr>
        <b/>
        <sz val="9"/>
        <color rgb="FF000000"/>
        <rFont val="Times New Roman"/>
        <family val="1"/>
        <charset val="204"/>
      </rPr>
      <t>МКОУ АМО «Бакряжская СОШ»</t>
    </r>
  </si>
  <si>
    <r>
      <t xml:space="preserve">Муниципальное казенное общеобразовательное учреждение Ачитского муниципального округа «Большеутинская средняя общеобразовательная школа», 
</t>
    </r>
    <r>
      <rPr>
        <b/>
        <sz val="9"/>
        <color rgb="FF000000"/>
        <rFont val="Times New Roman"/>
        <family val="1"/>
        <charset val="204"/>
      </rPr>
      <t>МКОУ АМО «Большеутинская СОШ»</t>
    </r>
  </si>
  <si>
    <r>
      <t xml:space="preserve">Муниципальное казенное общеобразовательное учреждение Ачитского муниципального округа «Заринская средняя общеобразовательная школа», 
 </t>
    </r>
    <r>
      <rPr>
        <b/>
        <sz val="9"/>
        <color rgb="FF000000"/>
        <rFont val="Times New Roman"/>
        <family val="1"/>
        <charset val="204"/>
      </rPr>
      <t>МКОУ АМО «Заринская СОШ»</t>
    </r>
  </si>
  <si>
    <r>
      <t xml:space="preserve">Муниципальное казенное общеобразовательное учреждение Ачитского муниципального округа «Ключевская основная общеобразовательная школа», 
 </t>
    </r>
    <r>
      <rPr>
        <b/>
        <sz val="9"/>
        <color theme="1"/>
        <rFont val="Times New Roman"/>
        <family val="1"/>
        <charset val="204"/>
      </rPr>
      <t>МКОУ АМО «Ключевская ООШ»</t>
    </r>
  </si>
  <si>
    <r>
      <t xml:space="preserve">Муниципальное казенное общеобразовательное учреждение Ачитского муниципального округа «Русскопотамская средняя общеобразовательная школа», 
</t>
    </r>
    <r>
      <rPr>
        <b/>
        <sz val="9"/>
        <color rgb="FF000000"/>
        <rFont val="Times New Roman"/>
        <family val="1"/>
        <charset val="204"/>
      </rPr>
      <t>МКОУ АМО «Русскопотамская СОШ</t>
    </r>
  </si>
  <si>
    <r>
      <t xml:space="preserve">Муниципальное автономное общеобразовательное учреждение «Белоярская средняя общеобразовательная школа №1», 
</t>
    </r>
    <r>
      <rPr>
        <b/>
        <sz val="9"/>
        <color theme="1"/>
        <rFont val="Times New Roman"/>
        <family val="1"/>
        <charset val="204"/>
      </rPr>
      <t>МАОУ «Белоярская СОШ №1»</t>
    </r>
  </si>
  <si>
    <r>
      <t xml:space="preserve">Муниципальное бюджетное образовательное учреждение «Бруснятская средняя общеобразовательная школа №6», 
</t>
    </r>
    <r>
      <rPr>
        <b/>
        <sz val="9"/>
        <color theme="1"/>
        <rFont val="Times New Roman"/>
        <family val="1"/>
        <charset val="204"/>
      </rPr>
      <t>МБОУ «Бруснятская СОШ №6»</t>
    </r>
  </si>
  <si>
    <r>
      <t xml:space="preserve">Муниципальное бюджетное образовательное учреждение «Большебрусянская средняя общеобразовательная школа №7», 
 </t>
    </r>
    <r>
      <rPr>
        <b/>
        <sz val="9"/>
        <color theme="1"/>
        <rFont val="Times New Roman"/>
        <family val="1"/>
        <charset val="204"/>
      </rPr>
      <t>МБОУ «Большебрусянская 
СОШ № 7</t>
    </r>
  </si>
  <si>
    <r>
      <t xml:space="preserve">Муниципальное автономное образовательное учреждение «Косулинская средняя общеобразовательная
 школа № 8», 
</t>
    </r>
    <r>
      <rPr>
        <b/>
        <sz val="9"/>
        <color theme="1"/>
        <rFont val="Times New Roman"/>
        <family val="1"/>
        <charset val="204"/>
      </rPr>
      <t>МАОУ «Косулинская 
СОШ № 8»</t>
    </r>
  </si>
  <si>
    <r>
      <t xml:space="preserve">Муниципальное автономное образовательное учреждение «Камышевская средняя общеобразовательная школа №9», 
</t>
    </r>
    <r>
      <rPr>
        <b/>
        <sz val="9"/>
        <color theme="1"/>
        <rFont val="Times New Roman"/>
        <family val="1"/>
        <charset val="204"/>
      </rPr>
      <t>МБОУ «Камышевская СОШ №9»</t>
    </r>
  </si>
  <si>
    <r>
      <t xml:space="preserve">Муниципальное автономное образовательное учреждение «Студенческая средняя общеобразовательная 
школа № 12», 
 </t>
    </r>
    <r>
      <rPr>
        <b/>
        <sz val="9"/>
        <color theme="1"/>
        <rFont val="Times New Roman"/>
        <family val="1"/>
        <charset val="204"/>
      </rPr>
      <t>МАОУ «Студенческая 
СОШ №12»</t>
    </r>
  </si>
  <si>
    <r>
      <t xml:space="preserve">Муниципальное бюджетное образовательное учреждение «Некрасовская основная общеобразовательная 
школа № 13», 
</t>
    </r>
    <r>
      <rPr>
        <b/>
        <sz val="9"/>
        <color theme="1"/>
        <rFont val="Times New Roman"/>
        <family val="1"/>
        <charset val="204"/>
      </rPr>
      <t>МБОУ «Некрасовская ООШ №13»</t>
    </r>
  </si>
  <si>
    <r>
      <t xml:space="preserve">Муниципальное бюджетное образовательное учреждение «Белоярская средняя общеобразовательная школа № 14», 
</t>
    </r>
    <r>
      <rPr>
        <b/>
        <sz val="9"/>
        <color theme="1"/>
        <rFont val="Times New Roman"/>
        <family val="1"/>
        <charset val="204"/>
      </rPr>
      <t>МБОУ «Белоярская СОШ №14»</t>
    </r>
  </si>
  <si>
    <r>
      <t xml:space="preserve">Муниципальное автономное образовательное учреждение «Кочневская средняя общеобразовательная школа №16», 
</t>
    </r>
    <r>
      <rPr>
        <b/>
        <sz val="9"/>
        <color theme="1"/>
        <rFont val="Times New Roman"/>
        <family val="1"/>
        <charset val="204"/>
      </rPr>
      <t>МАОУ «Кочневская СОШ №16»</t>
    </r>
  </si>
  <si>
    <r>
      <t xml:space="preserve">Муниципальное бюджетное образовательное учреждение «Черноусовская средняя общеобразовательная школа №19», 
</t>
    </r>
    <r>
      <rPr>
        <b/>
        <sz val="9"/>
        <color theme="1"/>
        <rFont val="Times New Roman"/>
        <family val="1"/>
        <charset val="204"/>
      </rPr>
      <t>МБОУ«Черноусовская СОШ №19»</t>
    </r>
  </si>
  <si>
    <r>
      <t xml:space="preserve">Муниципальное бюджетное образовательное учреждение «Логиновская средняя общеобразовательная школа № 21», 
</t>
    </r>
    <r>
      <rPr>
        <b/>
        <sz val="9"/>
        <color theme="1"/>
        <rFont val="Times New Roman"/>
        <family val="1"/>
        <charset val="204"/>
      </rPr>
      <t>МБОУ «Логиновская СОШ №21»</t>
    </r>
  </si>
  <si>
    <r>
      <t xml:space="preserve">Муниципальное автономное образовательное учреждение «Баженовская средняя общеобразовательная школа №96», 
</t>
    </r>
    <r>
      <rPr>
        <b/>
        <sz val="9"/>
        <color theme="1"/>
        <rFont val="Times New Roman"/>
        <family val="1"/>
        <charset val="204"/>
      </rPr>
      <t>МАОУ «Баженовская СОШ № 96</t>
    </r>
  </si>
  <si>
    <r>
      <t xml:space="preserve">Березовское муниципальное автономное общеобразовательное учреждение «Средняя общеобразовательная школа № 1 им. Героя Советского Союза Неустроева С.А.», 
</t>
    </r>
    <r>
      <rPr>
        <b/>
        <sz val="9"/>
        <color theme="1"/>
        <rFont val="Times New Roman"/>
        <family val="1"/>
        <charset val="204"/>
      </rPr>
      <t>БМАОУ СОШ №1</t>
    </r>
  </si>
  <si>
    <r>
      <t xml:space="preserve">Березовское муниципальное автономное общеобразовательное учреждение лицей №3 «Альянс», 
</t>
    </r>
    <r>
      <rPr>
        <b/>
        <sz val="9"/>
        <color theme="1"/>
        <rFont val="Times New Roman"/>
        <family val="1"/>
        <charset val="204"/>
      </rPr>
      <t>БМАОУ лицей № 3 «Альянс»</t>
    </r>
  </si>
  <si>
    <r>
      <t xml:space="preserve">Березовское муниципальное автономное общеобразовательное учреждение «Гимназия № 5», 
</t>
    </r>
    <r>
      <rPr>
        <b/>
        <sz val="9"/>
        <color theme="1"/>
        <rFont val="Times New Roman"/>
        <family val="1"/>
        <charset val="204"/>
      </rPr>
      <t>БМАОУ «Гимназия № 5»</t>
    </r>
  </si>
  <si>
    <r>
      <t xml:space="preserve">Березовское муниципальное автономное общеобразовательное учреждение «Лицей №7», 
</t>
    </r>
    <r>
      <rPr>
        <b/>
        <sz val="9"/>
        <color theme="1"/>
        <rFont val="Times New Roman"/>
        <family val="1"/>
        <charset val="204"/>
      </rPr>
      <t>БМАОУ «Лицей № 7»</t>
    </r>
  </si>
  <si>
    <r>
      <t xml:space="preserve">Березовское муниципальное автономное общеобразовательное учреждение «Средняя общеобразовательная школа № 8», 
</t>
    </r>
    <r>
      <rPr>
        <b/>
        <sz val="9"/>
        <color theme="1"/>
        <rFont val="Times New Roman"/>
        <family val="1"/>
        <charset val="204"/>
      </rPr>
      <t>БМАОУ СОШ № 8</t>
    </r>
  </si>
  <si>
    <r>
      <t xml:space="preserve">Березовское муниципальное автономное общеобразовательное учреждение «Средняя общеобразовательная школа № 10», 
 </t>
    </r>
    <r>
      <rPr>
        <b/>
        <sz val="9"/>
        <color theme="1"/>
        <rFont val="Times New Roman"/>
        <family val="1"/>
        <charset val="204"/>
      </rPr>
      <t>БМАОУ СОШ № 10</t>
    </r>
  </si>
  <si>
    <r>
      <t xml:space="preserve">Березовское муниципальное автономное общеобразовательное учреждение «Средняя общеобразовательная школа № 11», 
 </t>
    </r>
    <r>
      <rPr>
        <b/>
        <sz val="9"/>
        <color theme="1"/>
        <rFont val="Times New Roman"/>
        <family val="1"/>
        <charset val="204"/>
      </rPr>
      <t>БМАОУ СОШ № 11</t>
    </r>
  </si>
  <si>
    <r>
      <t xml:space="preserve">Березовское муниципальное автономное общеобразовательное учреждение «Средняя общеобразовательная школа № 21», 
 </t>
    </r>
    <r>
      <rPr>
        <b/>
        <sz val="9"/>
        <color theme="1"/>
        <rFont val="Times New Roman"/>
        <family val="1"/>
        <charset val="204"/>
      </rPr>
      <t>БМАОУ СОШ № 21</t>
    </r>
  </si>
  <si>
    <r>
      <t xml:space="preserve">Березовское муниципальное автономное общеобразовательное учреждение «Средняя общеобразовательная школа № 23», 
 </t>
    </r>
    <r>
      <rPr>
        <b/>
        <sz val="9"/>
        <color theme="1"/>
        <rFont val="Times New Roman"/>
        <family val="1"/>
        <charset val="204"/>
      </rPr>
      <t>БМАОУ СОШ № 23</t>
    </r>
  </si>
  <si>
    <r>
      <t xml:space="preserve">Березовское муниципальное автономное общеобразовательное учреждение «Средняя общеобразовательная школа № 29» «Школа на твоем берегу», 
</t>
    </r>
    <r>
      <rPr>
        <b/>
        <sz val="9"/>
        <color theme="1"/>
        <rFont val="Times New Roman"/>
        <family val="1"/>
        <charset val="204"/>
      </rPr>
      <t>БМАОУ СОШ № 29</t>
    </r>
  </si>
  <si>
    <r>
      <t xml:space="preserve">Березовское муниципальное автономное общеобразовательное учреждение «Основная общеобразовательная школа № 30», 
</t>
    </r>
    <r>
      <rPr>
        <b/>
        <sz val="9"/>
        <color theme="1"/>
        <rFont val="Times New Roman"/>
        <family val="1"/>
        <charset val="204"/>
      </rPr>
      <t>БМАОУ ООШ № 30</t>
    </r>
  </si>
  <si>
    <r>
      <t xml:space="preserve">Березовское муниципальное автономное общеобразовательное учреждение «Средняя общеобразовательная школа № 32» «Школа на твоем берегу», 
</t>
    </r>
    <r>
      <rPr>
        <b/>
        <sz val="9"/>
        <color theme="1"/>
        <rFont val="Times New Roman"/>
        <family val="1"/>
        <charset val="204"/>
      </rPr>
      <t>БМАОУ СОШ № 32</t>
    </r>
  </si>
  <si>
    <r>
      <t xml:space="preserve">Березовское муниципальное автономное общеобразовательное учреждение «Средняя общеобразовательная школа № 33» «Школа на твоем берегу», 
</t>
    </r>
    <r>
      <rPr>
        <b/>
        <sz val="9"/>
        <color theme="1"/>
        <rFont val="Times New Roman"/>
        <family val="1"/>
        <charset val="204"/>
      </rPr>
      <t>БМАОУ СОШ № 33</t>
    </r>
  </si>
  <si>
    <r>
      <t xml:space="preserve">Березовское муниципальное автономное общеобразовательное учреждение «Средняя общеобразовательная школа № 55» «Школа на твоем берегу», 
</t>
    </r>
    <r>
      <rPr>
        <b/>
        <sz val="9"/>
        <color theme="1"/>
        <rFont val="Times New Roman"/>
        <family val="1"/>
        <charset val="204"/>
      </rPr>
      <t>БМАОУ СОШ № 55</t>
    </r>
  </si>
  <si>
    <r>
      <t xml:space="preserve">Муниципальное автономное учреждение дополнительного образования «Спортивная школа «Олимп», 
</t>
    </r>
    <r>
      <rPr>
        <b/>
        <sz val="9"/>
        <color theme="1"/>
        <rFont val="Times New Roman"/>
        <family val="1"/>
        <charset val="204"/>
      </rPr>
      <t>МАУДО «Спортивная Школа «Олимп»</t>
    </r>
  </si>
  <si>
    <r>
      <t xml:space="preserve">Березовское муниципальное автономное учреждение «Спортивно-оздоровительный комплекс «Лидер», 
</t>
    </r>
    <r>
      <rPr>
        <b/>
        <sz val="9"/>
        <color theme="1"/>
        <rFont val="Times New Roman"/>
        <family val="1"/>
        <charset val="204"/>
      </rPr>
      <t>БМАУ СОК «Лидер»</t>
    </r>
  </si>
  <si>
    <r>
      <t xml:space="preserve">Березовское муниципальное автономное учреждение «Центр развития спорта», 
</t>
    </r>
    <r>
      <rPr>
        <b/>
        <sz val="9"/>
        <color theme="1"/>
        <rFont val="Times New Roman"/>
        <family val="1"/>
        <charset val="204"/>
      </rPr>
      <t>БМАУ ЦРС</t>
    </r>
  </si>
  <si>
    <r>
      <t xml:space="preserve">Березовское муниципальное бюджетное учреждение дополнительного образования детей «Детская школа искусств № 1», 
 </t>
    </r>
    <r>
      <rPr>
        <b/>
        <sz val="9"/>
        <color theme="1"/>
        <rFont val="Times New Roman"/>
        <family val="1"/>
        <charset val="204"/>
      </rPr>
      <t>БМБУ ДО «ДШИ №1»</t>
    </r>
  </si>
  <si>
    <r>
      <t xml:space="preserve">Березовское муниципальное бюджетное учреждение культуры
 «Радуга-Центр», 
 </t>
    </r>
    <r>
      <rPr>
        <b/>
        <sz val="9"/>
        <color theme="1"/>
        <rFont val="Times New Roman"/>
        <family val="1"/>
        <charset val="204"/>
      </rPr>
      <t>БМБУК «Радуга-Центр»</t>
    </r>
  </si>
  <si>
    <r>
      <t xml:space="preserve">Березовское муниципальное автономное учреждение дополнительного образования «Центр детского творчества», 
 </t>
    </r>
    <r>
      <rPr>
        <b/>
        <sz val="9"/>
        <color theme="1"/>
        <rFont val="Times New Roman"/>
        <family val="1"/>
        <charset val="204"/>
      </rPr>
      <t>БМАУДО ЦДТ</t>
    </r>
  </si>
  <si>
    <r>
      <t xml:space="preserve">Березовское муниципальное автономное общеобразовательное учреждение «Средняя общеобразовательная школа №45», 
 </t>
    </r>
    <r>
      <rPr>
        <b/>
        <sz val="9"/>
        <color theme="1"/>
        <rFont val="Times New Roman"/>
        <family val="1"/>
        <charset val="204"/>
      </rPr>
      <t>БМАОУ СОШ №45</t>
    </r>
  </si>
  <si>
    <r>
      <t xml:space="preserve">Муниципальное казенное общеобразовательное учреждение «Бисертская средняя школа № 1», 
</t>
    </r>
    <r>
      <rPr>
        <b/>
        <sz val="9"/>
        <color theme="1"/>
        <rFont val="Times New Roman"/>
        <family val="1"/>
        <charset val="204"/>
      </rPr>
      <t>МКОУ «Бисертская средняя школа № 1»</t>
    </r>
  </si>
  <si>
    <r>
      <t xml:space="preserve">Муниципальное казенное общеобразовательное учреждение «Бисертская средняя школа № 2», 
</t>
    </r>
    <r>
      <rPr>
        <b/>
        <sz val="9"/>
        <color theme="1"/>
        <rFont val="Times New Roman"/>
        <family val="1"/>
        <charset val="204"/>
      </rPr>
      <t>МКОУ «Бисертская средняя школа № 2»</t>
    </r>
  </si>
  <si>
    <r>
      <t xml:space="preserve">Муниципальное казенное образовательное учреждение дополнительного образования - «Дом детского творчества», 
 </t>
    </r>
    <r>
      <rPr>
        <b/>
        <sz val="9"/>
        <color theme="1"/>
        <rFont val="Times New Roman"/>
        <family val="1"/>
        <charset val="204"/>
      </rPr>
      <t>МКОУ ДО-Дом детского творчества</t>
    </r>
  </si>
  <si>
    <r>
      <t xml:space="preserve">Муниципальное автономное общеобразовательное учреждение «Общеобразовательная школа-интернат № 9 среднего общего образования» , 
</t>
    </r>
    <r>
      <rPr>
        <b/>
        <sz val="9"/>
        <color theme="1"/>
        <rFont val="Times New Roman"/>
        <family val="1"/>
        <charset val="204"/>
      </rPr>
      <t>МАОУ школа-интернат № 9</t>
    </r>
  </si>
  <si>
    <r>
      <t xml:space="preserve">Муниципальное автономное общеобразовательное учреждение «Барабинская средняя общеобразовательная школа», 
 </t>
    </r>
    <r>
      <rPr>
        <b/>
        <sz val="9"/>
        <color theme="1"/>
        <rFont val="Times New Roman"/>
        <family val="1"/>
        <charset val="204"/>
      </rPr>
      <t>МАОУ «Барабинская СОШ»</t>
    </r>
  </si>
  <si>
    <r>
      <t xml:space="preserve">Муниципальное автономное общеобразовательное учреждение «Волковская средняя общеобразовательная школа», 
 </t>
    </r>
    <r>
      <rPr>
        <b/>
        <sz val="9"/>
        <color theme="1"/>
        <rFont val="Times New Roman"/>
        <family val="1"/>
        <charset val="204"/>
      </rPr>
      <t>МАОУ «Волковская СОШ»</t>
    </r>
  </si>
  <si>
    <r>
      <t xml:space="preserve">Муниципальное автономное общеобразовательное учреждение «Каменноозерская основная общеобразовательная школа», 
 </t>
    </r>
    <r>
      <rPr>
        <b/>
        <sz val="9"/>
        <color theme="1"/>
        <rFont val="Times New Roman"/>
        <family val="1"/>
        <charset val="204"/>
      </rPr>
      <t>МАОУ «Каменноозерская ООШ»</t>
    </r>
  </si>
  <si>
    <r>
      <t xml:space="preserve">Муниципальное автономное общеобразовательное учреждение «Полдневская основная общеобразовательная школа», 
</t>
    </r>
    <r>
      <rPr>
        <b/>
        <sz val="9"/>
        <color theme="1"/>
        <rFont val="Times New Roman"/>
        <family val="1"/>
        <charset val="204"/>
      </rPr>
      <t>МАОУ «Полдневская ООШ»</t>
    </r>
  </si>
  <si>
    <r>
      <t xml:space="preserve">Муниципальное бюджетное учреждение дополнительного образования Спортивная школа «Факел», 
</t>
    </r>
    <r>
      <rPr>
        <b/>
        <sz val="9"/>
        <color theme="1"/>
        <rFont val="Times New Roman"/>
        <family val="1"/>
        <charset val="204"/>
      </rPr>
      <t>МБУ ДО СШ «Факел»</t>
    </r>
  </si>
  <si>
    <r>
      <t xml:space="preserve">Муниципальное бюджетное учреждение дополнительного образования центр детского творчества
«Креатив», 
</t>
    </r>
    <r>
      <rPr>
        <b/>
        <sz val="9"/>
        <color theme="1"/>
        <rFont val="Times New Roman"/>
        <family val="1"/>
        <charset val="204"/>
      </rPr>
      <t>МБУ ДО ЦДТ «Креатив»</t>
    </r>
  </si>
  <si>
    <r>
      <t xml:space="preserve">Муниципальное автономное общеобразовательное учреждение
 «Верхнедубровская средняя общеобразовательная школа», 
</t>
    </r>
    <r>
      <rPr>
        <b/>
        <sz val="9"/>
        <color theme="1"/>
        <rFont val="Times New Roman"/>
        <family val="1"/>
        <charset val="204"/>
      </rPr>
      <t>МАОУ «Верхнедубровская СОШ»</t>
    </r>
  </si>
  <si>
    <r>
      <t xml:space="preserve">Муниципальное автономное учреждение дополнительного образования «Детская школа искусств», 
</t>
    </r>
    <r>
      <rPr>
        <b/>
        <sz val="9"/>
        <color theme="1"/>
        <rFont val="Times New Roman"/>
        <family val="1"/>
        <charset val="204"/>
      </rPr>
      <t>МАУ ДО «ДШИ»</t>
    </r>
  </si>
  <si>
    <r>
      <t xml:space="preserve">Муниципальное бюджетное общеобразовательное учреждение
«Средняя общеобразовательная школа № 1 им. А.С. Пушкина», 
</t>
    </r>
    <r>
      <rPr>
        <b/>
        <sz val="9"/>
        <color theme="1"/>
        <rFont val="Times New Roman"/>
        <family val="1"/>
        <charset val="204"/>
      </rPr>
      <t>МБОУ «Средняя школа № 1»</t>
    </r>
  </si>
  <si>
    <r>
      <t xml:space="preserve">Муниципальное бюджетное общеобразовательное учреждение
«Средняя общеобразовательная школа № 6», 
</t>
    </r>
    <r>
      <rPr>
        <b/>
        <sz val="9"/>
        <color theme="1"/>
        <rFont val="Times New Roman"/>
        <family val="1"/>
        <charset val="204"/>
      </rPr>
      <t>МБОУ СОШ № 6</t>
    </r>
  </si>
  <si>
    <r>
      <t xml:space="preserve">Муниципальное бюджетное общеобразовательное учреждение «Общеобразовательная школа-интернат № 9», 
</t>
    </r>
    <r>
      <rPr>
        <b/>
        <sz val="9"/>
        <color theme="1"/>
        <rFont val="Times New Roman"/>
        <family val="1"/>
        <charset val="204"/>
      </rPr>
      <t>МБОУ «Школа-интернат № 9»</t>
    </r>
  </si>
  <si>
    <r>
      <t xml:space="preserve">Муниципальное казённое общеобразовательное учреждение «Средняя общеобразовательная школа № 12», 
 </t>
    </r>
    <r>
      <rPr>
        <b/>
        <sz val="9"/>
        <color theme="1"/>
        <rFont val="Times New Roman"/>
        <family val="1"/>
        <charset val="204"/>
      </rPr>
      <t>МКОУ СОШ № 12</t>
    </r>
  </si>
  <si>
    <r>
      <t xml:space="preserve">Муниципальное автономное общеобразовательное учреждение «Средняя общеобразовательная школа № 14», 
 </t>
    </r>
    <r>
      <rPr>
        <b/>
        <sz val="9"/>
        <color theme="1"/>
        <rFont val="Times New Roman"/>
        <family val="1"/>
        <charset val="204"/>
      </rPr>
      <t>МАОУ СОШ № 14</t>
    </r>
  </si>
  <si>
    <r>
      <t xml:space="preserve">Муниципальная бюджетная общеобразовательная школа-интернат среднего общего образования № 17 «Юные спасатели МЧС», 
</t>
    </r>
    <r>
      <rPr>
        <b/>
        <sz val="9"/>
        <color theme="1"/>
        <rFont val="Times New Roman"/>
        <family val="1"/>
        <charset val="204"/>
      </rPr>
      <t>Средняя школа-интернат №17</t>
    </r>
  </si>
  <si>
    <r>
      <t xml:space="preserve">Муниципальное казенное общеобразовательное учреждение «Никитинская средняя общеобразовательная школа», 
 </t>
    </r>
    <r>
      <rPr>
        <b/>
        <sz val="9"/>
        <color theme="1"/>
        <rFont val="Times New Roman"/>
        <family val="1"/>
        <charset val="204"/>
      </rPr>
      <t>МКОУ НСОШ</t>
    </r>
  </si>
  <si>
    <r>
      <t xml:space="preserve">Муниципальное казенное общеобразовательное учреждение
«Основная общеобразовательная школа деревни Нелоба», 
 </t>
    </r>
    <r>
      <rPr>
        <b/>
        <sz val="9"/>
        <color theme="1"/>
        <rFont val="Times New Roman"/>
        <family val="1"/>
        <charset val="204"/>
      </rPr>
      <t>МКОУ ООШ д. Нелоба</t>
    </r>
  </si>
  <si>
    <r>
      <t xml:space="preserve">Муниципальное бюджетное образовательное учреждение дополнительного образования «Детско-юношеская спортивная школа», 
</t>
    </r>
    <r>
      <rPr>
        <b/>
        <sz val="9"/>
        <color theme="1"/>
        <rFont val="Times New Roman"/>
        <family val="1"/>
        <charset val="204"/>
      </rPr>
      <t>МБОУ ДО «ДЮСШ»</t>
    </r>
  </si>
  <si>
    <r>
      <t xml:space="preserve">Муниципальное автономное учреждение дополнительного образования «Детско-юношеский центр», 
</t>
    </r>
    <r>
      <rPr>
        <b/>
        <sz val="9"/>
        <color theme="1"/>
        <rFont val="Times New Roman"/>
        <family val="1"/>
        <charset val="204"/>
      </rPr>
      <t>МАУ ДО ДЮЦ</t>
    </r>
  </si>
  <si>
    <r>
      <t xml:space="preserve">Муниципальное автономное учреждение дополнительное образования «Детская школа искусств», 
 </t>
    </r>
    <r>
      <rPr>
        <b/>
        <sz val="9"/>
        <color theme="1"/>
        <rFont val="Times New Roman"/>
        <family val="1"/>
        <charset val="204"/>
      </rPr>
      <t>МАУ ДО «ДШИ»</t>
    </r>
  </si>
  <si>
    <r>
      <t xml:space="preserve">Муниципальное автономное общеобразовательное учреждение
«Средняя общеобразовательная школа № 1 с углубленным изучением отдельных предметов имени Б. С. Суворова» , 
</t>
    </r>
    <r>
      <rPr>
        <b/>
        <sz val="9"/>
        <color theme="1"/>
        <rFont val="Times New Roman"/>
        <family val="1"/>
        <charset val="204"/>
      </rPr>
      <t>МАОУ «СОШ № 1»</t>
    </r>
  </si>
  <si>
    <r>
      <t xml:space="preserve"> Муниципальное автономное общеобразовательное учреждения «Средняя общеобразовательная школа № 2 с углубленным изучением отдельных предметов им. М. И. Талыкова», 
</t>
    </r>
    <r>
      <rPr>
        <b/>
        <sz val="9"/>
        <color theme="1"/>
        <rFont val="Times New Roman"/>
        <family val="1"/>
        <charset val="204"/>
      </rPr>
      <t>МАОУ «СОШ №2 »</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</si>
  <si>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t>
    </r>
  </si>
  <si>
    <r>
      <t xml:space="preserve">Муниципальное автономное общеобразовательное учреждение
«Средняя общеобразовательная школа № 4», 
</t>
    </r>
    <r>
      <rPr>
        <b/>
        <sz val="9"/>
        <color theme="1"/>
        <rFont val="Times New Roman"/>
        <family val="1"/>
        <charset val="204"/>
      </rPr>
      <t>МАОУ «СОШ № 4»</t>
    </r>
  </si>
  <si>
    <r>
      <t xml:space="preserve">Муниципальное автономное общеобразовательное учреждение 
Средняя общеобразовательная школа №7 имени В.Г. Пешкова, 
</t>
    </r>
    <r>
      <rPr>
        <b/>
        <sz val="9"/>
        <color theme="1"/>
        <rFont val="Times New Roman"/>
        <family val="1"/>
        <charset val="204"/>
      </rPr>
      <t>МАОУ «СОШ № 7»</t>
    </r>
  </si>
  <si>
    <r>
      <t xml:space="preserve">Муниципальное автономное общеобразовательное учреждение 
«Средняя общеобразовательная школа № 9 имени Г.А. Архипова», 
</t>
    </r>
    <r>
      <rPr>
        <b/>
        <sz val="9"/>
        <color theme="1"/>
        <rFont val="Times New Roman"/>
        <family val="1"/>
        <charset val="204"/>
      </rPr>
      <t>МАОУ СОШ № 9</t>
    </r>
  </si>
  <si>
    <r>
      <t xml:space="preserve">Муниципальное автономное общеобразовательное учрежение «Средняя общеобразовательная школа №22 с углубленным изучением отдельных предметов», 
</t>
    </r>
    <r>
      <rPr>
        <b/>
        <sz val="9"/>
        <color theme="1"/>
        <rFont val="Times New Roman"/>
        <family val="1"/>
        <charset val="204"/>
      </rPr>
      <t>МАОУ «СОШ № 22»</t>
    </r>
  </si>
  <si>
    <r>
      <t xml:space="preserve">Муниципальное автономное общеобразовательное учреждение «Средняя общеобразовательная
школа № 24», 
</t>
    </r>
    <r>
      <rPr>
        <b/>
        <sz val="9"/>
        <color theme="1"/>
        <rFont val="Times New Roman"/>
        <family val="1"/>
        <charset val="204"/>
      </rPr>
      <t>МАОУ «СОШ № 24»</t>
    </r>
  </si>
  <si>
    <r>
      <t xml:space="preserve">Муниципальное автономное общеобразовательное учреждение «Средняя общеобразовательная школа № 25 с углубленным изучением отдельных предметов», 
 </t>
    </r>
    <r>
      <rPr>
        <b/>
        <sz val="9"/>
        <color theme="1"/>
        <rFont val="Times New Roman"/>
        <family val="1"/>
        <charset val="204"/>
      </rPr>
      <t>МАОУ СОШ №25</t>
    </r>
  </si>
  <si>
    <r>
      <t xml:space="preserve">Муниципальное автономное общеобразовательное учреждение «Основная общеобразовательная школа № 29», 
</t>
    </r>
    <r>
      <rPr>
        <b/>
        <sz val="9"/>
        <color theme="1"/>
        <rFont val="Times New Roman"/>
        <family val="1"/>
        <charset val="204"/>
      </rPr>
      <t>МАОУ «ООШ № 29»</t>
    </r>
  </si>
  <si>
    <r>
      <t xml:space="preserve">Муниципальное автономное общеобразовательное учреждение
«Средняя общеобразовательная школа № 33 с углубленным изучением отдельных предметов», 
 </t>
    </r>
    <r>
      <rPr>
        <b/>
        <sz val="9"/>
        <color theme="1"/>
        <rFont val="Times New Roman"/>
        <family val="1"/>
        <charset val="204"/>
      </rPr>
      <t>МАОУ «СОШ №33»</t>
    </r>
  </si>
  <si>
    <r>
      <t xml:space="preserve">Муниципальное автономное образовательное учреждение дополнительного образования «Дом детского творчества», 
</t>
    </r>
    <r>
      <rPr>
        <b/>
        <sz val="9"/>
        <color theme="1"/>
        <rFont val="Times New Roman"/>
        <family val="1"/>
        <charset val="204"/>
      </rPr>
      <t>МАОУ ДО «ДДТ»</t>
    </r>
  </si>
  <si>
    <r>
      <t xml:space="preserve">Муниципальное автономное учреждение «Дворец культуры «Металлург», 
</t>
    </r>
    <r>
      <rPr>
        <b/>
        <sz val="9"/>
        <color theme="1"/>
        <rFont val="Times New Roman"/>
        <family val="1"/>
        <charset val="204"/>
      </rPr>
      <t>МАУ «ДК «МЕТАЛЛУРГ»</t>
    </r>
  </si>
  <si>
    <r>
      <t xml:space="preserve">Муниципальное бюджетное учреждение дополнительного образования «Детская школа искусств», 
</t>
    </r>
    <r>
      <rPr>
        <b/>
        <sz val="9"/>
        <color theme="1"/>
        <rFont val="Times New Roman"/>
        <family val="1"/>
        <charset val="204"/>
      </rPr>
      <t>МБУ ДО «ДШИ»</t>
    </r>
  </si>
  <si>
    <r>
      <t xml:space="preserve">Муниципальное автономное учреждение дополнительного образования «Спортивная школа единоборств», 
</t>
    </r>
    <r>
      <rPr>
        <b/>
        <sz val="9"/>
        <color theme="1"/>
        <rFont val="Times New Roman"/>
        <family val="1"/>
        <charset val="204"/>
      </rPr>
      <t>МАУ ДО «СШ единоборств»</t>
    </r>
  </si>
  <si>
    <r>
      <t xml:space="preserve">Муниципальное автономное учреждение дополнительного образования «Спортивная школа олимпийского резерва «Лидер», 
</t>
    </r>
    <r>
      <rPr>
        <b/>
        <sz val="9"/>
        <color theme="1"/>
        <rFont val="Times New Roman"/>
        <family val="1"/>
        <charset val="204"/>
      </rPr>
      <t>МАУ ДО «СШОР «Лидер»</t>
    </r>
  </si>
  <si>
    <r>
      <t xml:space="preserve">Муниципальное автономное образовательное учреждение дополнительного образования «Центр образования и профессиональной ориентации», 
</t>
    </r>
    <r>
      <rPr>
        <b/>
        <sz val="9"/>
        <color theme="1"/>
        <rFont val="Times New Roman"/>
        <family val="1"/>
        <charset val="204"/>
      </rPr>
      <t>МАОУ ДО «ЦОиПО»</t>
    </r>
  </si>
  <si>
    <r>
      <t xml:space="preserve">Муниципальное автономное общеобразовательное учреждение «Средняя общеобразовательная школа № 16», 
</t>
    </r>
    <r>
      <rPr>
        <b/>
        <sz val="9"/>
        <color theme="1"/>
        <rFont val="Times New Roman"/>
        <family val="1"/>
        <charset val="204"/>
      </rPr>
      <t>МАОУ «СОШ №16»</t>
    </r>
  </si>
  <si>
    <r>
      <t xml:space="preserve">Муниципальное бюджетное общеобразовательное учреждение «Средняя общеобразовательная школа № 14», 
 </t>
    </r>
    <r>
      <rPr>
        <b/>
        <sz val="9"/>
        <color theme="1"/>
        <rFont val="Times New Roman"/>
        <family val="1"/>
        <charset val="204"/>
      </rPr>
      <t>МБОУ «СОШ №14»</t>
    </r>
  </si>
  <si>
    <r>
      <t xml:space="preserve">Внешкольное муниципальное бюджетное образовательное учреждение дополнительного образования детей
«Детско-юношеская спортивная школа», 
 </t>
    </r>
    <r>
      <rPr>
        <b/>
        <sz val="9"/>
        <color theme="1"/>
        <rFont val="Times New Roman"/>
        <family val="1"/>
        <charset val="204"/>
      </rPr>
      <t>ВМБОУ ДОД «ДЮСШ»</t>
    </r>
  </si>
  <si>
    <r>
      <t xml:space="preserve">Внешкольное Муниципальное бюджетное образовательное учреждение дополнительного образования детей
«Центр внешкольной работы по военно- патриотическому воспитанию «Мужество», 
 </t>
    </r>
    <r>
      <rPr>
        <b/>
        <sz val="9"/>
        <color theme="1"/>
        <rFont val="Times New Roman"/>
        <family val="1"/>
        <charset val="204"/>
      </rPr>
      <t>ВМБОУ ДОД «ЦВР ВПВ Мужество»</t>
    </r>
  </si>
  <si>
    <r>
      <t xml:space="preserve">Муниципальное бюджетное учреждение «Городской центр молодежных инициатив», 
</t>
    </r>
    <r>
      <rPr>
        <b/>
        <sz val="9"/>
        <color theme="1"/>
        <rFont val="Times New Roman"/>
        <family val="1"/>
        <charset val="204"/>
      </rPr>
      <t>МБУ «ГЦМИ»</t>
    </r>
  </si>
  <si>
    <r>
      <t xml:space="preserve">Муниципальное автономное общеобразовательное учреждение «Основная общеобразовательная школа № 2», 
 </t>
    </r>
    <r>
      <rPr>
        <b/>
        <sz val="9"/>
        <color theme="1"/>
        <rFont val="Times New Roman"/>
        <family val="1"/>
        <charset val="204"/>
      </rPr>
      <t>МАОУ «ООШ №2»</t>
    </r>
  </si>
  <si>
    <r>
      <t xml:space="preserve">Государственное бюджетное общеобразовательное учреждение Свердловской области «Средняя общеобразовательная школа №2», 
</t>
    </r>
    <r>
      <rPr>
        <b/>
        <sz val="9"/>
        <color theme="1"/>
        <rFont val="Times New Roman"/>
        <family val="1"/>
        <charset val="204"/>
      </rPr>
      <t>ГБОУ СО «СОШ №2»</t>
    </r>
  </si>
  <si>
    <r>
      <t xml:space="preserve">Государственное бюджетное общеобразовательное учреждение Свердловской области «Средняя общеобразовательная школа № 3», 
 </t>
    </r>
    <r>
      <rPr>
        <b/>
        <sz val="9"/>
        <color theme="1"/>
        <rFont val="Times New Roman"/>
        <family val="1"/>
        <charset val="204"/>
      </rPr>
      <t xml:space="preserve">ГБОУ СО «СОШ №3» </t>
    </r>
  </si>
  <si>
    <r>
      <t xml:space="preserve">Филиал Муниципального казенного общеобразовательного учреждения «Кордюковская средняя общеобразовательная школа»-«СОШ № 31», 
 </t>
    </r>
    <r>
      <rPr>
        <b/>
        <sz val="9"/>
        <color theme="1"/>
        <rFont val="Times New Roman"/>
        <family val="1"/>
        <charset val="204"/>
      </rPr>
      <t>Филиал МКУО «Кордюковская СОШ»-«СОШ №31»</t>
    </r>
  </si>
  <si>
    <r>
      <t xml:space="preserve">Муниципальное автономное общеобразовательное учреждение «Средняя общеобразовательная школа №46», 
 </t>
    </r>
    <r>
      <rPr>
        <b/>
        <sz val="9"/>
        <color theme="1"/>
        <rFont val="Times New Roman"/>
        <family val="1"/>
        <charset val="204"/>
      </rPr>
      <t>МАОУ «СОШ №46»</t>
    </r>
  </si>
  <si>
    <r>
      <t xml:space="preserve">Государственное бюджетное общеобразовательное учреждение Свердловской области «Верхотурская гимназия», 
 </t>
    </r>
    <r>
      <rPr>
        <b/>
        <sz val="9"/>
        <color theme="1"/>
        <rFont val="Times New Roman"/>
        <family val="1"/>
        <charset val="204"/>
      </rPr>
      <t>ГБОУ СО «Верхотурская гимназия»</t>
    </r>
  </si>
  <si>
    <r>
      <t xml:space="preserve">Муниципальное бюджетное учреждение дополнительного образования «Верхотурская детская школа искусств», 
 </t>
    </r>
    <r>
      <rPr>
        <b/>
        <sz val="9"/>
        <color theme="1"/>
        <rFont val="Times New Roman"/>
        <family val="1"/>
        <charset val="204"/>
      </rPr>
      <t>МБУ ДО «Верхотурская ДШИ»</t>
    </r>
  </si>
  <si>
    <r>
      <t xml:space="preserve">Муниципальное казенное общеобразовательное учреждение «Дерябинская средняя общеобразовательная школа», 
 </t>
    </r>
    <r>
      <rPr>
        <b/>
        <sz val="9"/>
        <color theme="1"/>
        <rFont val="Times New Roman"/>
        <family val="1"/>
        <charset val="204"/>
      </rPr>
      <t>МКОУ «Дерябинская СОШ»</t>
    </r>
  </si>
  <si>
    <r>
      <t xml:space="preserve">Муниципальное казенное общеобразовательное учреждение «Кордюковская средняя общеобразовательная школа», 
</t>
    </r>
    <r>
      <rPr>
        <b/>
        <sz val="9"/>
        <color theme="1"/>
        <rFont val="Times New Roman"/>
        <family val="1"/>
        <charset val="204"/>
      </rPr>
      <t>МКОУ «Кордюковская СОШ»</t>
    </r>
  </si>
  <si>
    <r>
      <t xml:space="preserve">Муниципальное казенное общеобразовательное учреждение «Красногорская средняя общеобразовательная школа», 
</t>
    </r>
    <r>
      <rPr>
        <b/>
        <sz val="9"/>
        <color theme="1"/>
        <rFont val="Times New Roman"/>
        <family val="1"/>
        <charset val="204"/>
      </rPr>
      <t>МКОУ «Красногорская СОШ»</t>
    </r>
  </si>
  <si>
    <r>
      <t xml:space="preserve">Муниципальное казенное общеобразовательное учреждене «Меркушинская основная общеобразовательная школа», 
</t>
    </r>
    <r>
      <rPr>
        <b/>
        <sz val="9"/>
        <color theme="1"/>
        <rFont val="Times New Roman"/>
        <family val="1"/>
        <charset val="204"/>
      </rPr>
      <t>МКОУ «Меркушинская ООШ»</t>
    </r>
  </si>
  <si>
    <r>
      <t xml:space="preserve">Муниципальное казенное общеобразовательное учреждение «Прокоп -Салдинская средняя общеобразовательная школа», 
 </t>
    </r>
    <r>
      <rPr>
        <b/>
        <sz val="9"/>
        <color theme="1"/>
        <rFont val="Times New Roman"/>
        <family val="1"/>
        <charset val="204"/>
      </rPr>
      <t>МКОУ «Прокоп-Салдинская СОШ»</t>
    </r>
  </si>
  <si>
    <r>
      <t xml:space="preserve">Муниципальное автономное общеобразовательное учреждение «Пролетарская средняя общеобразовательная школа», 
</t>
    </r>
    <r>
      <rPr>
        <b/>
        <sz val="9"/>
        <color theme="1"/>
        <rFont val="Times New Roman"/>
        <family val="1"/>
        <charset val="204"/>
      </rPr>
      <t>МАОУ «Пролетарская СОШ»</t>
    </r>
  </si>
  <si>
    <r>
      <t xml:space="preserve">Муниципальное казенное общеобразовательное учреждение «Усть-Салдинская средняя общеобразовательная школа», 
 </t>
    </r>
    <r>
      <rPr>
        <b/>
        <sz val="9"/>
        <color theme="1"/>
        <rFont val="Times New Roman"/>
        <family val="1"/>
        <charset val="204"/>
      </rPr>
      <t>МКОУ «Усть-Салдинская СОШ»</t>
    </r>
  </si>
  <si>
    <r>
      <t xml:space="preserve">Муниципальное бюджетное учреждение дополнительного образования «Центр детского творчества», 
</t>
    </r>
    <r>
      <rPr>
        <b/>
        <sz val="9"/>
        <color theme="1"/>
        <rFont val="Times New Roman"/>
        <family val="1"/>
        <charset val="204"/>
      </rPr>
      <t>МБУ ДО «ЦДТ»</t>
    </r>
  </si>
  <si>
    <r>
      <t xml:space="preserve">«Башкарская средняя общеобразовательная школа» филиал муниципального автономное общеобразовательного учреждения средней общеобразовательной школы №2, 
</t>
    </r>
    <r>
      <rPr>
        <b/>
        <sz val="9"/>
        <color theme="1"/>
        <rFont val="Times New Roman"/>
        <family val="1"/>
        <charset val="204"/>
      </rPr>
      <t>«Башкарская СОШ» филиал МАОУ СОШ №2 
(Лагерь дневного пребывания)</t>
    </r>
  </si>
  <si>
    <r>
      <t xml:space="preserve">Муниципальное автономное общеобразовательное учреждение «Средняя общеобразовательная школа № 16» , 
 </t>
    </r>
    <r>
      <rPr>
        <b/>
        <sz val="9"/>
        <color rgb="FF000000"/>
        <rFont val="Times New Roman"/>
        <family val="1"/>
        <charset val="204"/>
      </rPr>
      <t>МАОУ СОШ №16
(Лагерь с дневным пребыванием детей)</t>
    </r>
  </si>
  <si>
    <r>
      <t xml:space="preserve">Муниципальное бюджетное общеобразовательное учреждение «Средняя общеобразовательная школа № 23», 
 </t>
    </r>
    <r>
      <rPr>
        <b/>
        <sz val="9"/>
        <color rgb="FF000000"/>
        <rFont val="Times New Roman"/>
        <family val="1"/>
        <charset val="204"/>
      </rPr>
      <t>МБОУ «СОШ № 23» 
(Лагерь с дневным пребыванием детей)</t>
    </r>
  </si>
  <si>
    <r>
      <t xml:space="preserve">Муниципальное автономное общеобразовательное учреждение «Средняя общеобразовательная школа № 30 имени 10-го гвардейского Уральского добровольческого танкового корпуса» , 
 </t>
    </r>
    <r>
      <rPr>
        <b/>
        <sz val="9"/>
        <color rgb="FF000000"/>
        <rFont val="Times New Roman"/>
        <family val="1"/>
        <charset val="204"/>
      </rPr>
      <t>МАОУ «СОШ № 30 имени 10-го гвардейского УДТК»
(Лагерь дневного пребывания)</t>
    </r>
  </si>
  <si>
    <r>
      <t xml:space="preserve"> Общество с ограниченной ответственностью «Студия Звезд-Центр», ООО «Студия Звезд-Центр», 
</t>
    </r>
    <r>
      <rPr>
        <b/>
        <sz val="9"/>
        <color theme="1"/>
        <rFont val="Times New Roman"/>
        <family val="1"/>
        <charset val="204"/>
      </rPr>
      <t>Лагерь с дневным пребыванием «Кинолагерь «Студия Звезд»</t>
    </r>
  </si>
  <si>
    <r>
      <t xml:space="preserve">Общество с ограниченной ответственностью «Уктусский спортивный комплекс», 
 </t>
    </r>
    <r>
      <rPr>
        <b/>
        <sz val="9"/>
        <color theme="1"/>
        <rFont val="Times New Roman"/>
        <family val="1"/>
        <charset val="204"/>
      </rPr>
      <t>ООО «Уктусский спортивный комплекс»
(Лагерь с дневным пребыванием детей «Горка героев»)</t>
    </r>
  </si>
  <si>
    <r>
      <t xml:space="preserve">Муниципальное автономное общеобразовательное учреждение  средняя общеобразовательная   школа № 19 , 
</t>
    </r>
    <r>
      <rPr>
        <b/>
        <sz val="9"/>
        <color theme="1"/>
        <rFont val="Times New Roman"/>
        <family val="1"/>
        <charset val="204"/>
      </rPr>
      <t>МАОУ СОШ №19 
(Лагерь дневного пребывания «Город Солнца»)</t>
    </r>
  </si>
  <si>
    <r>
      <t xml:space="preserve">Муниципальное автономное общеобразовательное учреждение средняя общеобразовательная школа № 23, 
</t>
    </r>
    <r>
      <rPr>
        <b/>
        <sz val="9"/>
        <color theme="1"/>
        <rFont val="Times New Roman"/>
        <family val="1"/>
        <charset val="204"/>
      </rPr>
      <t>МАОУ СОШ № 23 
(Лагерь дневного пребывания «Альтаир») </t>
    </r>
  </si>
  <si>
    <r>
      <t xml:space="preserve">Муниципальное автономное общеобразовательное учреждение-средняя общеобразовательная школа № 25 имени В. Г. Феофанова, 
</t>
    </r>
    <r>
      <rPr>
        <b/>
        <sz val="9"/>
        <color theme="1"/>
        <rFont val="Times New Roman"/>
        <family val="1"/>
        <charset val="204"/>
      </rPr>
      <t>МАОУ-СОШ № 25 
(Лагерь дневного пребывания «Искра»)</t>
    </r>
  </si>
  <si>
    <r>
      <t xml:space="preserve">Муниципальное автономное общеобразовательное учреждение средняя общеобразовательная школа № 31, 
</t>
    </r>
    <r>
      <rPr>
        <b/>
        <sz val="9"/>
        <color theme="1"/>
        <rFont val="Times New Roman"/>
        <family val="1"/>
        <charset val="204"/>
      </rPr>
      <t>МАОУ-СОШ № 31 
(Лагерь дневного пребывания «Мечтатели»)</t>
    </r>
  </si>
  <si>
    <r>
      <t xml:space="preserve">Муниципальное бюджетное общеобразовательное учреждение средняя общеобразовательная школа № 79, 
</t>
    </r>
    <r>
      <rPr>
        <b/>
        <sz val="9"/>
        <color theme="1"/>
        <rFont val="Times New Roman"/>
        <family val="1"/>
        <charset val="204"/>
      </rPr>
      <t>МАОУ СОШ № 79 
(Лагерь дневного пребывания «Город мастеров»)</t>
    </r>
  </si>
  <si>
    <r>
      <t xml:space="preserve">Муниципальное автономное общеобразовательное учреждение-средняя общеобразовательная школа № 123, 
</t>
    </r>
    <r>
      <rPr>
        <b/>
        <sz val="9"/>
        <color theme="1"/>
        <rFont val="Times New Roman"/>
        <family val="1"/>
        <charset val="204"/>
      </rPr>
      <t>МАОУ-СОШ № 123 
(Лагерь дневного пребывания «АКАДЕМиЯ»)</t>
    </r>
  </si>
  <si>
    <r>
      <t xml:space="preserve">Муниципальное автономное общеобразовательное учреждение средняя общеобразовательная школа №133, 
</t>
    </r>
    <r>
      <rPr>
        <b/>
        <sz val="9"/>
        <color theme="1"/>
        <rFont val="Times New Roman"/>
        <family val="1"/>
        <charset val="204"/>
      </rPr>
      <t xml:space="preserve">МАОУ СОШ №133 
(Лагерь дневного пребывания «Каникулы путешественников»)
</t>
    </r>
  </si>
  <si>
    <r>
      <t xml:space="preserve">Муниципальное автономное общеобразовательное учреждение-средняя общеобразовательная школа № 181, 
</t>
    </r>
    <r>
      <rPr>
        <b/>
        <sz val="9"/>
        <color theme="1"/>
        <rFont val="Times New Roman"/>
        <family val="1"/>
        <charset val="204"/>
      </rPr>
      <t>МАОУ-СОШ № 181 
 (Лагерь дневного пребывания «Город ЛЭНД»)</t>
    </r>
  </si>
  <si>
    <r>
      <t xml:space="preserve">Муниципальное автономное общеобразовательное учреждение «Гимназии № 5», 
 </t>
    </r>
    <r>
      <rPr>
        <b/>
        <sz val="9"/>
        <color theme="1"/>
        <rFont val="Times New Roman"/>
        <family val="1"/>
        <charset val="204"/>
      </rPr>
      <t>МАОУ «Гимназия № 5»</t>
    </r>
  </si>
  <si>
    <r>
      <t xml:space="preserve">Муниципальное автономное общеобразовательное учреждение «Средняя общеобразовательная школа № 93», 
 </t>
    </r>
    <r>
      <rPr>
        <b/>
        <sz val="9"/>
        <color theme="1"/>
        <rFont val="Times New Roman"/>
        <family val="1"/>
        <charset val="204"/>
      </rPr>
      <t>МАОУ «СОШ № 93»</t>
    </r>
  </si>
  <si>
    <r>
      <t xml:space="preserve">Муниципальное автономное дошкольное образовательное учреждение детский сад № 573 «Мозаика», 
 </t>
    </r>
    <r>
      <rPr>
        <b/>
        <sz val="9"/>
        <color theme="1"/>
        <rFont val="Times New Roman"/>
        <family val="1"/>
        <charset val="204"/>
      </rPr>
      <t>МАДОУ детский сад № 573</t>
    </r>
  </si>
  <si>
    <r>
      <t xml:space="preserve">Муниципальное бюджетное учреждение дополнительного образования детско-юношеском центре «Межшкольный стадион», 
 </t>
    </r>
    <r>
      <rPr>
        <b/>
        <sz val="9"/>
        <color theme="1"/>
        <rFont val="Times New Roman"/>
        <family val="1"/>
        <charset val="204"/>
      </rPr>
      <t>МБУ ДО ДЮЦ «Межшкольный стадион»</t>
    </r>
  </si>
  <si>
    <r>
      <t xml:space="preserve">Муниципальное автономное общеобразовательное учреждение средняя общеобразовательная школа №32 с углубленным изучением отдельных предметов, 
</t>
    </r>
    <r>
      <rPr>
        <b/>
        <sz val="9"/>
        <color theme="1"/>
        <rFont val="Times New Roman"/>
        <family val="1"/>
        <charset val="204"/>
      </rPr>
      <t>МАОУ СОШ №32 (лагерь дневного пребывания «Солнышко»)</t>
    </r>
  </si>
  <si>
    <r>
      <t xml:space="preserve">Муниципальное автономное общеобразовательное учреждение средняя общеобразовательная школа №59, 
 </t>
    </r>
    <r>
      <rPr>
        <b/>
        <sz val="9"/>
        <color theme="1"/>
        <rFont val="Times New Roman"/>
        <family val="1"/>
        <charset val="204"/>
      </rPr>
      <t>МАОУ СОШ № 59 (лагерь дневного пребывания «Страна будущего)</t>
    </r>
  </si>
  <si>
    <r>
      <t xml:space="preserve">Муниципальное автономное общеобразовательное учреждение средняя общеобразовательная школа №84, 
</t>
    </r>
    <r>
      <rPr>
        <b/>
        <sz val="9"/>
        <color theme="1"/>
        <rFont val="Times New Roman"/>
        <family val="1"/>
        <charset val="204"/>
      </rPr>
      <t>МАОУ СОШ № 84 (лагерь дневного пребывания «Радуга счастья»)</t>
    </r>
  </si>
  <si>
    <r>
      <t xml:space="preserve">Муниципальное автономное общеобразовательное учреждение средняя общеобразовательная школа №87, 
</t>
    </r>
    <r>
      <rPr>
        <b/>
        <sz val="9"/>
        <color theme="1"/>
        <rFont val="Times New Roman"/>
        <family val="1"/>
        <charset val="204"/>
      </rPr>
      <t>МАОУ СОШ №87 (лагерь дневного пребывания «Солнышко»)</t>
    </r>
  </si>
  <si>
    <r>
      <t xml:space="preserve">Муниципальное автономное общеобразовательное учреждение средняя общеобразовательная школа №131, 
</t>
    </r>
    <r>
      <rPr>
        <b/>
        <sz val="9"/>
        <color theme="1"/>
        <rFont val="Times New Roman"/>
        <family val="1"/>
        <charset val="204"/>
      </rPr>
      <t>МАОУ СОШ №131 (лагерь дневного пребывания «Планета детства»)</t>
    </r>
  </si>
  <si>
    <r>
      <t xml:space="preserve">Муниципальное автономное общеобразовательное учреждение- средняя общеобразовательная школа №137, 
</t>
    </r>
    <r>
      <rPr>
        <b/>
        <sz val="9"/>
        <color theme="1"/>
        <rFont val="Times New Roman"/>
        <family val="1"/>
        <charset val="204"/>
      </rPr>
      <t>МАОУ-СОШ №137 (лагерь дневного пребывания «Солнышко»)</t>
    </r>
  </si>
  <si>
    <r>
      <t xml:space="preserve">Муниципальное автономное общеобразовательное учреждение средняя общеобразовательная школа №142, 
</t>
    </r>
    <r>
      <rPr>
        <b/>
        <sz val="9"/>
        <color theme="1"/>
        <rFont val="Times New Roman"/>
        <family val="1"/>
        <charset val="204"/>
      </rPr>
      <t>МАОУ СОШ №142 (лагерь дневного пребывания «Ромашка»)</t>
    </r>
  </si>
  <si>
    <r>
      <t xml:space="preserve">Муниципальное автономное общеобразовательное учреждение-средняя общеобразовательная школа №156, 
</t>
    </r>
    <r>
      <rPr>
        <b/>
        <sz val="9"/>
        <color theme="1"/>
        <rFont val="Times New Roman"/>
        <family val="1"/>
        <charset val="204"/>
      </rPr>
      <t>МАОУ-СОШ № 156 (лагерь дневного пребывания «Солнышко»)</t>
    </r>
  </si>
  <si>
    <r>
      <t xml:space="preserve">Муниципальное автономное общеобразовательное учреждение средняя общеобразовательная школа №215 «Созвездие», 
</t>
    </r>
    <r>
      <rPr>
        <b/>
        <sz val="9"/>
        <color theme="1"/>
        <rFont val="Times New Roman"/>
        <family val="1"/>
        <charset val="204"/>
      </rPr>
      <t>МАОУ СОШ №215 «Созвездие» (лагерь дневного пребывания)</t>
    </r>
  </si>
  <si>
    <r>
      <t xml:space="preserve">Муниципальное бюджетное дошкольное образовательное учреждение - детский сад №398, 
</t>
    </r>
    <r>
      <rPr>
        <b/>
        <sz val="9"/>
        <color theme="1"/>
        <rFont val="Times New Roman"/>
        <family val="1"/>
        <charset val="204"/>
      </rPr>
      <t>МБДОУ - детский сад № 398 (Лагерь с дневным пребыванием детей «Технарики»)</t>
    </r>
  </si>
  <si>
    <r>
      <t xml:space="preserve">Муниципальное автономное дошкольное образовательное учреждение детский сад №437 «Солнечный лучик», 
 </t>
    </r>
    <r>
      <rPr>
        <b/>
        <sz val="9"/>
        <color theme="1"/>
        <rFont val="Times New Roman"/>
        <family val="1"/>
        <charset val="204"/>
      </rPr>
      <t>МАДОУ № 437</t>
    </r>
  </si>
  <si>
    <r>
      <t xml:space="preserve">Дошкольное образовательное учреждение детский сад комбинированного типа №572, 
 </t>
    </r>
    <r>
      <rPr>
        <b/>
        <sz val="9"/>
        <color theme="1"/>
        <rFont val="Times New Roman"/>
        <family val="1"/>
        <charset val="204"/>
      </rPr>
      <t>МБДОУ - детский сад комбинированного типа № 572 (Лагерь дневного пребывания «ЭвриУм»</t>
    </r>
  </si>
  <si>
    <r>
      <t xml:space="preserve">Муниципальное автономное учреждение дополнительного образования Дом детского творчества «РАДУГА», 
</t>
    </r>
    <r>
      <rPr>
        <b/>
        <sz val="9"/>
        <color rgb="FF000000"/>
        <rFont val="Times New Roman"/>
        <family val="1"/>
        <charset val="204"/>
      </rPr>
      <t>МАУ ДО ДДТ «РАДУГА» (лагерь дневного пребывания «Радуга»)</t>
    </r>
  </si>
  <si>
    <r>
      <t xml:space="preserve">Муниципальное автономное учреждение дополнительного образования Дворец детского (юношеского) творчества «Химмашевец», 
</t>
    </r>
    <r>
      <rPr>
        <b/>
        <sz val="9"/>
        <color theme="1"/>
        <rFont val="Times New Roman"/>
        <family val="1"/>
        <charset val="204"/>
      </rPr>
      <t>ДДТ «Химмашевец» (лагерь дневного пребывания «Химмашевец»)</t>
    </r>
  </si>
  <si>
    <r>
      <t xml:space="preserve">Муниципальное автономное учреждение дополнительного образования «Детско-юношеский центр «Спутник» - Клуб по месту жительства «Кудесник», 
 </t>
    </r>
    <r>
      <rPr>
        <b/>
        <sz val="9"/>
        <color theme="1"/>
        <rFont val="Times New Roman"/>
        <family val="1"/>
        <charset val="204"/>
      </rPr>
      <t>МАУ ДО ДЮЦ «Спутник» - КМЖ «Кудесник» (Лагерь с дневыным прибыванием детей «Шабровский краевед»)</t>
    </r>
  </si>
  <si>
    <r>
      <t xml:space="preserve">Муниципальное автономное учреждение дополнительного образования «Детско-юношеский центр «Спутник» - Клуб по месту жительства «Чкаловец», 
 </t>
    </r>
    <r>
      <rPr>
        <b/>
        <sz val="9"/>
        <color theme="1"/>
        <rFont val="Times New Roman"/>
        <family val="1"/>
        <charset val="204"/>
      </rPr>
      <t>МАУ ДО ДЮЦ «Спутник» - КМЖ «Чкаловец» (Лагерь с дневным прибыванием детей «Полигон «ЕдинСтВО» )</t>
    </r>
  </si>
  <si>
    <r>
      <t xml:space="preserve">Муниципальное автономное общеобразовательное учреждение средняя общеобразовательная школа с углубленным изучением отдельных предметов № 50, 
</t>
    </r>
    <r>
      <rPr>
        <b/>
        <sz val="9"/>
        <color rgb="FF000000"/>
        <rFont val="Times New Roman"/>
        <family val="1"/>
        <charset val="204"/>
      </rPr>
      <t>МАОУ СОШ с УИОП № 50 (лагерь дневного пребывания «Чудеса большого города»)</t>
    </r>
  </si>
  <si>
    <r>
      <t xml:space="preserve">Муниципальное бюджетное общеобразовательное учреждение средняя общеобразовательная школа №75, 
</t>
    </r>
    <r>
      <rPr>
        <b/>
        <sz val="9"/>
        <color rgb="FF000000"/>
        <rFont val="Times New Roman"/>
        <family val="1"/>
        <charset val="204"/>
      </rPr>
      <t>МБОУ СОШ № 75 
(лагерь дневного пребывания «Лови момент!)</t>
    </r>
  </si>
  <si>
    <r>
      <t xml:space="preserve">Муниципальное автономное общеобразовательное учреждение средняя общеобразовательная  школа №83, 
</t>
    </r>
    <r>
      <rPr>
        <b/>
        <sz val="9"/>
        <color rgb="FF000000"/>
        <rFont val="Times New Roman"/>
        <family val="1"/>
        <charset val="204"/>
      </rPr>
      <t>МАОУ СОШ № 83 (Лагерь дневного пребывания детей «Будь готов!«)</t>
    </r>
  </si>
  <si>
    <r>
      <t xml:space="preserve">Муниципальное бюджетное общеобразовательное учреждение  средняя общеобразовательная  школа № 119, 
 </t>
    </r>
    <r>
      <rPr>
        <b/>
        <sz val="9"/>
        <color rgb="FF000000"/>
        <rFont val="Times New Roman"/>
        <family val="1"/>
        <charset val="204"/>
      </rPr>
      <t>МБОУ СОШ № 119 
(Лагерь дневного пребывания детей «Звезды Континентов»)</t>
    </r>
  </si>
  <si>
    <r>
      <t xml:space="preserve">Муниципальное автономное общеобразовательное учреждение  средняя общеобразовательная школа с углубленным изучением отдельных предметов №122, 
</t>
    </r>
    <r>
      <rPr>
        <b/>
        <sz val="9"/>
        <color rgb="FF000000"/>
        <rFont val="Times New Roman"/>
        <family val="1"/>
        <charset val="204"/>
      </rPr>
      <t>МАОУ СОШ Nº122 
(Лагерь дневного пребывания детей«Тридевятое царство»)</t>
    </r>
  </si>
  <si>
    <r>
      <t xml:space="preserve">Муниципальное автономное общеобразовательное учреждение средняя общеобразовательная  школа №127, 
</t>
    </r>
    <r>
      <rPr>
        <b/>
        <sz val="9"/>
        <color rgb="FF000000"/>
        <rFont val="Times New Roman"/>
        <family val="1"/>
        <charset val="204"/>
      </rPr>
      <t>МАОУ СОШ » №127 
(Лагерь дневного пребывания детей «Ключик-семиключик»)</t>
    </r>
  </si>
  <si>
    <r>
      <t xml:space="preserve">Муниципальное автономное общеобразовательное учреждение средняя общеобразовательная школа №129, 
</t>
    </r>
    <r>
      <rPr>
        <b/>
        <sz val="9"/>
        <color rgb="FF000000"/>
        <rFont val="Times New Roman"/>
        <family val="1"/>
        <charset val="204"/>
      </rPr>
      <t>МАОУ СОШ №129 
(Лагерь дневного пребывания детей «Мир вокруг нас»)</t>
    </r>
  </si>
  <si>
    <r>
      <t xml:space="preserve">Муниципальное автономное общеобразовательное учреждение средняя общеобразовательная школа №147, 
 </t>
    </r>
    <r>
      <rPr>
        <b/>
        <sz val="9"/>
        <color rgb="FF000000"/>
        <rFont val="Times New Roman"/>
        <family val="1"/>
        <charset val="204"/>
      </rPr>
      <t>МАОУ СОШ № 147 
(Лагерь с дневным пребыванием детей «Лесная сказка»)</t>
    </r>
  </si>
  <si>
    <r>
      <t xml:space="preserve">Муниципальное автономное общеобразовательное учреждение-средняя общеобразовательная школа с углубленным изучением отдельных предметов № 148, 
</t>
    </r>
    <r>
      <rPr>
        <b/>
        <sz val="9"/>
        <color rgb="FF000000"/>
        <rFont val="Times New Roman"/>
        <family val="1"/>
        <charset val="204"/>
      </rPr>
      <t>МАОУ-СОШ № 148 
(Лагерь с дневным пребыванием детей «Академия чародейства и волшебства»)</t>
    </r>
  </si>
  <si>
    <r>
      <t xml:space="preserve">Муниципальное автономное общеобразовательное учреждение средняя общеобразовательная школа №149, 
</t>
    </r>
    <r>
      <rPr>
        <b/>
        <sz val="9"/>
        <color theme="1"/>
        <rFont val="Times New Roman"/>
        <family val="1"/>
        <charset val="204"/>
      </rPr>
      <t>МАОУ СОШ №149 
(Лагерь с дневным пребыванием детей «Город детства»)
 </t>
    </r>
  </si>
  <si>
    <r>
      <t xml:space="preserve">Муниципальное автономное общеобразовательное учреждение средняя общеобразовательная школа № 166 с углубленным изучением отдельных предметов, 
</t>
    </r>
    <r>
      <rPr>
        <b/>
        <sz val="9"/>
        <color rgb="FF000000"/>
        <rFont val="Times New Roman"/>
        <family val="1"/>
        <charset val="204"/>
      </rPr>
      <t>МАОУ СОШ № 166 с УИП 
(Лагерь с дневным пребыванием детей «город местеров»)</t>
    </r>
  </si>
  <si>
    <r>
      <t xml:space="preserve">Муниципальное автономное учреждение  средняя общеобразовательная школа № 170 с углублённым изучением  отдельных предметов, 
</t>
    </r>
    <r>
      <rPr>
        <b/>
        <sz val="9"/>
        <color rgb="FF000000"/>
        <rFont val="Times New Roman"/>
        <family val="1"/>
        <charset val="204"/>
      </rPr>
      <t>МАОУ СОШ № 170 с УИОП
(Лагерь с дневным пребыванием детей «Лукоморье»)</t>
    </r>
  </si>
  <si>
    <r>
      <t xml:space="preserve">Муниципальное автономное образовательное учреждение средняя общеобразовательная школа №183, 
</t>
    </r>
    <r>
      <rPr>
        <b/>
        <sz val="9"/>
        <color rgb="FF000000"/>
        <rFont val="Times New Roman"/>
        <family val="1"/>
        <charset val="204"/>
      </rPr>
      <t>МАОУ СОШ №183 
(Лагерь дневного пребывания детей «Олимп»)</t>
    </r>
  </si>
  <si>
    <r>
      <t xml:space="preserve">Муниципальное автономное общеобразовательное учреждение -  средняя общеобразовательная школа № 208 с углубленным изучением отдельных предметов, 
</t>
    </r>
    <r>
      <rPr>
        <b/>
        <sz val="9"/>
        <color rgb="FF000000"/>
        <rFont val="Times New Roman"/>
        <family val="1"/>
        <charset val="204"/>
      </rPr>
      <t xml:space="preserve">МАОУ СОШ № 208 с УИОП 
(ГОЛ «Летние истории») </t>
    </r>
  </si>
  <si>
    <r>
      <t xml:space="preserve">Муниципальное бюджетное общеобразовательное учреждение  средняя общеобразовательная  школа № 221, 
 </t>
    </r>
    <r>
      <rPr>
        <b/>
        <sz val="9"/>
        <color rgb="FF000000"/>
        <rFont val="Times New Roman"/>
        <family val="1"/>
        <charset val="204"/>
      </rPr>
      <t>МБОУ СОШ № 221 
(Лагерь дневного пребывания детей «Царство природы»)</t>
    </r>
  </si>
  <si>
    <r>
      <t xml:space="preserve">Муниципальное автономное общеобразовательного учреждение- средняя общеобразовательная школа № 7, 
 </t>
    </r>
    <r>
      <rPr>
        <b/>
        <sz val="9"/>
        <color theme="1"/>
        <rFont val="Times New Roman"/>
        <family val="1"/>
        <charset val="204"/>
      </rPr>
      <t>МАОУ-СОШ №7 (Лагерь дневного пребывания детей «Страна Здоровья» )</t>
    </r>
  </si>
  <si>
    <r>
      <t xml:space="preserve">Муниципальное автономное общеобразовательное учреждение Гимназия № 13, 
 </t>
    </r>
    <r>
      <rPr>
        <b/>
        <sz val="9"/>
        <color theme="1"/>
        <rFont val="Times New Roman"/>
        <family val="1"/>
        <charset val="204"/>
      </rPr>
      <t>МАОУ - гимназия № 13 
(Лагерь дневного пребывания детей «СмартСтарт»)</t>
    </r>
  </si>
  <si>
    <r>
      <t xml:space="preserve">Муниципальное автономное общеобразовательного учреждение- средняя общеобразовательная школа № 14, 
 </t>
    </r>
    <r>
      <rPr>
        <b/>
        <sz val="9"/>
        <color theme="1"/>
        <rFont val="Times New Roman"/>
        <family val="1"/>
        <charset val="204"/>
      </rPr>
      <t>МАОУ СОШ № 14
(Лагерь с дневным пребыванием детей «Солнышко»)</t>
    </r>
  </si>
  <si>
    <r>
      <t xml:space="preserve">Муниципальное автономное общеобразовательное учреждение средня общеобразовательная школа № 28, 
 </t>
    </r>
    <r>
      <rPr>
        <b/>
        <sz val="9"/>
        <color theme="1"/>
        <rFont val="Times New Roman"/>
        <family val="1"/>
        <charset val="204"/>
      </rPr>
      <t>МАОУ СОШ № 28 
(Лагерь с дневным пребыванием детей «Гармония»)</t>
    </r>
  </si>
  <si>
    <r>
      <t xml:space="preserve">Муниципальное автономное общеобразовательное учреждение средня общеобразовательная школа с углублённым изучением отдельных предметов № 53, 
 </t>
    </r>
    <r>
      <rPr>
        <b/>
        <sz val="9"/>
        <color theme="1"/>
        <rFont val="Times New Roman"/>
        <family val="1"/>
        <charset val="204"/>
      </rPr>
      <t xml:space="preserve">МАОУ СОШ с УИОП №53
 (Лагерь дневного пребывания детей «Орленок») </t>
    </r>
  </si>
  <si>
    <r>
      <t xml:space="preserve">Муниципальное автономное общеобразовательное учреждение средняя общеобразовательная школа № 60 имени Г.Я. Бахчиванджи, 
 </t>
    </r>
    <r>
      <rPr>
        <b/>
        <sz val="9"/>
        <color theme="1"/>
        <rFont val="Times New Roman"/>
        <family val="1"/>
        <charset val="204"/>
      </rPr>
      <t>МAОУ СОШ № 60 им. Г.Я. Бахчиванджи
(лагерь дневного пребывания детей «Солнышко»)</t>
    </r>
  </si>
  <si>
    <r>
      <t xml:space="preserve">Муниципальное автономное общеобразовательное учреждение средняя общеобразовательная школа № 62, 
 </t>
    </r>
    <r>
      <rPr>
        <b/>
        <sz val="9"/>
        <color theme="1"/>
        <rFont val="Times New Roman"/>
        <family val="1"/>
        <charset val="204"/>
      </rPr>
      <t>МАОУ СОШ № 62
(Лагерь дневного пребывания детей «Здрава»)</t>
    </r>
  </si>
  <si>
    <r>
      <t xml:space="preserve">Муниципальное автономное общеобразовательное учреждение средняя общеобразовательная школа № 71, 
 </t>
    </r>
    <r>
      <rPr>
        <b/>
        <sz val="9"/>
        <color theme="1"/>
        <rFont val="Times New Roman"/>
        <family val="1"/>
        <charset val="204"/>
      </rPr>
      <t>МАОУ СОШ № 71
(Лагерь дневного пребывания детей «Мастерская развлечений»)</t>
    </r>
  </si>
  <si>
    <r>
      <t xml:space="preserve">Муниципальное автономное общеобразовательное учреждение средняя общеобразовательная школа № 76 с углубленным изучением отдельных предметов, 
 </t>
    </r>
    <r>
      <rPr>
        <b/>
        <sz val="9"/>
        <color theme="1"/>
        <rFont val="Times New Roman"/>
        <family val="1"/>
        <charset val="204"/>
      </rPr>
      <t>МАОУ СОШ № 76 с углубленным изучением отдельных предметов с УИОП
(Лагерь дневного пребывания детей «Путешественники»)</t>
    </r>
  </si>
  <si>
    <r>
      <t xml:space="preserve">Муниципальное автономное общеобразовательное учреждение средняя общеобразовательная школа № 92, 
 </t>
    </r>
    <r>
      <rPr>
        <b/>
        <sz val="9"/>
        <color theme="1"/>
        <rFont val="Times New Roman"/>
        <family val="1"/>
        <charset val="204"/>
      </rPr>
      <t>МАОУ СОШ №92
(Лагерь дневного пребывания детей «Антей»)</t>
    </r>
  </si>
  <si>
    <r>
      <t xml:space="preserve">Муниципальное автономное общеобразовательное учреждение-Гимназия № 94, 
 </t>
    </r>
    <r>
      <rPr>
        <b/>
        <sz val="9"/>
        <color theme="1"/>
        <rFont val="Times New Roman"/>
        <family val="1"/>
        <charset val="204"/>
      </rPr>
      <t>МАОУ - гимназия № 94 (Лагерь дневного пребывания детей «Солнышко»)</t>
    </r>
  </si>
  <si>
    <r>
      <t xml:space="preserve">Муниципальное автономное общеобразовательное учреждение средняя общеобразовательная школа № 97 им.А.В.Гуменюка , 
 </t>
    </r>
    <r>
      <rPr>
        <b/>
        <sz val="9"/>
        <color theme="1"/>
        <rFont val="Times New Roman"/>
        <family val="1"/>
        <charset val="204"/>
      </rPr>
      <t>МАОУ СОШ № 97 им.А.В.Гуменюка
(Лагерь дневного пребывания детей «Исток»)</t>
    </r>
  </si>
  <si>
    <r>
      <t xml:space="preserve">Муниципальное автономное общеобразовательное учреждение лицей № 110 им.Л.К. Гришиной, 
 </t>
    </r>
    <r>
      <rPr>
        <b/>
        <sz val="9"/>
        <color theme="1"/>
        <rFont val="Times New Roman"/>
        <family val="1"/>
        <charset val="204"/>
      </rPr>
      <t>МАОУ ЛИЦЕЙ № 110 
 (Лагерь дневного пребывания детей «Радуга»)</t>
    </r>
  </si>
  <si>
    <r>
      <t xml:space="preserve">Муниципальное автономное общеобразовательное учреждение Гимназия № 210 «Корифей», 
 </t>
    </r>
    <r>
      <rPr>
        <b/>
        <sz val="9"/>
        <color theme="1"/>
        <rFont val="Times New Roman"/>
        <family val="1"/>
        <charset val="204"/>
      </rPr>
      <t xml:space="preserve">МАОУ Гимназия № 210 «Корифей» 
(Городской оздоровительный лагерь «Айтиша») </t>
    </r>
  </si>
  <si>
    <r>
      <t xml:space="preserve">Муниципальное автономное учреждение дополнительного образования Дом детского творчества Октябрьского района, 
 </t>
    </r>
    <r>
      <rPr>
        <b/>
        <sz val="9"/>
        <color theme="1"/>
        <rFont val="Times New Roman"/>
        <family val="1"/>
        <charset val="204"/>
      </rPr>
      <t>МАУ ДО ДДТ Октябрьского района 
(Лагерь дневного пребывания детей «Мечта»)</t>
    </r>
  </si>
  <si>
    <r>
      <t xml:space="preserve">Муниципальное автономное учреждение-средняя общеобразовательная школа №24, 
</t>
    </r>
    <r>
      <rPr>
        <b/>
        <sz val="9"/>
        <color theme="1"/>
        <rFont val="Times New Roman"/>
        <family val="1"/>
        <charset val="204"/>
      </rPr>
      <t>МАУ СОШ №24 
(Лагерь с дневным пребыванием детей «Солнышко»)</t>
    </r>
  </si>
  <si>
    <r>
      <t xml:space="preserve">Муниципальное автономное общеобразовательное учреждение гимназия № 35, 
</t>
    </r>
    <r>
      <rPr>
        <b/>
        <sz val="9"/>
        <color theme="1"/>
        <rFont val="Times New Roman"/>
        <family val="1"/>
        <charset val="204"/>
      </rPr>
      <t>МАОУ Гимназия №35
(Лагерь с дневным пребыванием детей «Звезда» )</t>
    </r>
  </si>
  <si>
    <r>
      <t xml:space="preserve">Муниципальное автономное общеобразовательное учреждение средняя общеобразовательная школа № 36, 
</t>
    </r>
    <r>
      <rPr>
        <b/>
        <sz val="9"/>
        <color theme="1"/>
        <rFont val="Times New Roman"/>
        <family val="1"/>
        <charset val="204"/>
      </rPr>
      <t>МАОУ СОШ № 36
(Лагерь с дневным пребыванием детей «Школа им. М. П. Одинцова»)</t>
    </r>
  </si>
  <si>
    <r>
      <t xml:space="preserve">Муниципальное автономное общеобразовательное учреждение гимназия № 37, 
</t>
    </r>
    <r>
      <rPr>
        <b/>
        <sz val="9"/>
        <color theme="1"/>
        <rFont val="Times New Roman"/>
        <family val="1"/>
        <charset val="204"/>
      </rPr>
      <t>МАОУ Гимназия №37 
(Лагерь дневного пребывания детей «Звезда»)</t>
    </r>
  </si>
  <si>
    <r>
      <t xml:space="preserve"> Муниципальное автономное образовательное учреждение средняя общеобразовательная школа № 43 с углубленным изучением отдельных предметов, 
 </t>
    </r>
    <r>
      <rPr>
        <b/>
        <sz val="9"/>
        <color theme="1"/>
        <rFont val="Times New Roman"/>
        <family val="1"/>
        <charset val="204"/>
      </rPr>
      <t>МАОУ СОШ № 43 с углубленным изучением отдельных предметов (Лагерь дневного пребывания «Академия на Академической»)</t>
    </r>
  </si>
  <si>
    <r>
      <t xml:space="preserve"> Муниципальное автономное общеобразовательное учреждение средняя общеобразовательная школа № 82, 
</t>
    </r>
    <r>
      <rPr>
        <b/>
        <sz val="9"/>
        <color theme="1"/>
        <rFont val="Times New Roman"/>
        <family val="1"/>
        <charset val="204"/>
      </rPr>
      <t>МАОУ СОШ №82 
(Лагерь дневного пребывания детей «Радуга»)</t>
    </r>
  </si>
  <si>
    <r>
      <t xml:space="preserve">Муниципальное автономное общеобразовательное учреждение гимназияи № 108 им. В.Н.Татищева, 
</t>
    </r>
    <r>
      <rPr>
        <b/>
        <sz val="9"/>
        <color theme="1"/>
        <rFont val="Times New Roman"/>
        <family val="1"/>
        <charset val="204"/>
      </rPr>
      <t>МАОУ Гимназия №108 
(Лагерь дневного пребывания детей «Солнышко»)</t>
    </r>
  </si>
  <si>
    <r>
      <t xml:space="preserve">Муниципальное автономное общеобразовательное учреждение средняя общеобразовательная школя №125, 
</t>
    </r>
    <r>
      <rPr>
        <b/>
        <sz val="9"/>
        <color theme="1"/>
        <rFont val="Times New Roman"/>
        <family val="1"/>
        <charset val="204"/>
      </rPr>
      <t>МАОУ СОШ №125 
(Лагерь дневного пребывания детей «Олимп»)</t>
    </r>
  </si>
  <si>
    <r>
      <t xml:space="preserve">Муниципальное автономное общеобразовательное учреждение средняя общеобразовательная школа № 134, 
</t>
    </r>
    <r>
      <rPr>
        <b/>
        <sz val="9"/>
        <color theme="1"/>
        <rFont val="Times New Roman"/>
        <family val="1"/>
        <charset val="204"/>
      </rPr>
      <t>МАОУ СОШ №134 
(Лагерь дневного пребывания детей «Дружный»)</t>
    </r>
  </si>
  <si>
    <r>
      <t xml:space="preserve">Муниципальное автономное общеобразовательное учреждение средняя общеобразовательная школа №146, 
</t>
    </r>
    <r>
      <rPr>
        <b/>
        <sz val="9"/>
        <color theme="1"/>
        <rFont val="Times New Roman"/>
        <family val="1"/>
        <charset val="204"/>
      </rPr>
      <t>МАОУ СОШ №146 
(Лагерь дневного пребывания детей «Солнышко»)</t>
    </r>
  </si>
  <si>
    <r>
      <t xml:space="preserve">Муниципальное автономное общеобразовательное учреждение-средняя общеобразовательная школа № 151 с углубленным изучением отдельных предметов, 
</t>
    </r>
    <r>
      <rPr>
        <b/>
        <sz val="9"/>
        <color theme="1"/>
        <rFont val="Times New Roman"/>
        <family val="1"/>
        <charset val="204"/>
      </rPr>
      <t>МАОУ СОШ №151 
(Лагерь дневного пребывания детей «Солнечный город»)</t>
    </r>
  </si>
  <si>
    <r>
      <t xml:space="preserve">Муниципальное автономное общеобразовательное учреждение Средняя общеобразовательная школа № 157, 
</t>
    </r>
    <r>
      <rPr>
        <b/>
        <sz val="9"/>
        <color theme="1"/>
        <rFont val="Times New Roman"/>
        <family val="1"/>
        <charset val="204"/>
      </rPr>
      <t>МАОУ СОШ №157 
(Лагерь с дневным пребыванием детей «Радуга»)</t>
    </r>
  </si>
  <si>
    <r>
      <t xml:space="preserve">Муниципальное автономное общеобразовательное учреждение средняя общеобразовательная школа № 164, 
</t>
    </r>
    <r>
      <rPr>
        <b/>
        <sz val="9"/>
        <color theme="1"/>
        <rFont val="Times New Roman"/>
        <family val="1"/>
        <charset val="204"/>
      </rPr>
      <t>МАОУ СОШ №164 
(Лагерь дневного пребывания детей «Новая волна»)</t>
    </r>
  </si>
  <si>
    <r>
      <t xml:space="preserve">Муниципальное автономное общеобразовательное учреждение-средняя общеобразовательная школа № 165, 
</t>
    </r>
    <r>
      <rPr>
        <b/>
        <sz val="9"/>
        <color theme="1"/>
        <rFont val="Times New Roman"/>
        <family val="1"/>
        <charset val="204"/>
      </rPr>
      <t>МАОУ СОШ №165 
(Лагерь дневного пребывания детей «Навигатор»)</t>
    </r>
  </si>
  <si>
    <r>
      <t xml:space="preserve">Муниципальное автономное общеобразовательное учреждение гимназия №176, 
</t>
    </r>
    <r>
      <rPr>
        <b/>
        <sz val="9"/>
        <color rgb="FF000000"/>
        <rFont val="Times New Roman"/>
        <family val="1"/>
        <charset val="204"/>
      </rPr>
      <t>МАОУ гимназия №176 
(Лагерь с дневным пребыванием «Волшебный сад»)</t>
    </r>
  </si>
  <si>
    <r>
      <t xml:space="preserve">Муниципальное автономное учреждение дополнительного образования-Дом детства и юношества, 
</t>
    </r>
    <r>
      <rPr>
        <b/>
        <sz val="9"/>
        <color theme="1"/>
        <rFont val="Times New Roman"/>
        <family val="1"/>
        <charset val="204"/>
      </rPr>
      <t>МАУ ДО «ДДиЮ» 
(Лагерь дневного пребывания детей «Город мастеров»)</t>
    </r>
  </si>
  <si>
    <r>
      <t xml:space="preserve">Муниципальное автономное общеобразовательное учреждение средняя общеобразовательная школа № 46, 
 </t>
    </r>
    <r>
      <rPr>
        <b/>
        <sz val="9"/>
        <color theme="1"/>
        <rFont val="Times New Roman"/>
        <family val="1"/>
        <charset val="204"/>
      </rPr>
      <t>МАОУ СОШ № 46 
(Лагерь с дневным пребыванием детей «Золотой ключик»)</t>
    </r>
  </si>
  <si>
    <r>
      <t xml:space="preserve">Муниципальное бюджетное общеобразовательное учреждение средняя общеобразовательная школа № 49, 
 </t>
    </r>
    <r>
      <rPr>
        <b/>
        <sz val="9"/>
        <color theme="1"/>
        <rFont val="Times New Roman"/>
        <family val="1"/>
        <charset val="204"/>
      </rPr>
      <t>МБОУ СОШ № 49 (Лагерь с дневным пребыванием детей «Лето Интересных Событий»)</t>
    </r>
  </si>
  <si>
    <r>
      <t xml:space="preserve">Муниципальное автономное общеобразовательное учреждение средняя общеобразовательная школа № 67 с углубленным изучением отдельных предметов, 
 </t>
    </r>
    <r>
      <rPr>
        <b/>
        <sz val="9"/>
        <color theme="1"/>
        <rFont val="Times New Roman"/>
        <family val="1"/>
        <charset val="204"/>
      </rPr>
      <t>МАОУ СОШ № 67 с углубленным изучением отдельных предметов
(Лагерь с дневным пребыванием детей «Солнышко»)</t>
    </r>
  </si>
  <si>
    <r>
      <t xml:space="preserve">Муниципальное автономное общеобразовательное учреждение средняя общеобразовательная школа № 81, 
 </t>
    </r>
    <r>
      <rPr>
        <b/>
        <sz val="9"/>
        <color theme="1"/>
        <rFont val="Times New Roman"/>
        <family val="1"/>
        <charset val="204"/>
      </rPr>
      <t>МАОУ СОШ №81 
(Лагерь дневного пребывания «Территория Успеха»)</t>
    </r>
  </si>
  <si>
    <r>
      <t xml:space="preserve">Муниципальное бюджетное общеобразовательное учреждение «Средняя общеобразовательная школа № 95, 
 </t>
    </r>
    <r>
      <rPr>
        <b/>
        <sz val="9"/>
        <color theme="1"/>
        <rFont val="Times New Roman"/>
        <family val="1"/>
        <charset val="204"/>
      </rPr>
      <t>МАОУ СОШ № 95 
(Лагерь с дневным пребыванием детей «Дружба»)</t>
    </r>
  </si>
  <si>
    <r>
      <t xml:space="preserve">Муниципальное бюджетное общеобразовательное учреждение «Средняя общеобразовательная школа № 98», 
 </t>
    </r>
    <r>
      <rPr>
        <b/>
        <sz val="9"/>
        <color theme="1"/>
        <rFont val="Times New Roman"/>
        <family val="1"/>
        <charset val="204"/>
      </rPr>
      <t>МАОУ СОШ № 98 
(Лагерь с дневным пребыванием детей «Улыбка»)</t>
    </r>
  </si>
  <si>
    <r>
      <t xml:space="preserve">Муниципальное автономное общеобразовательное учреждение средняя общеобразовательная школа № 107, 
</t>
    </r>
    <r>
      <rPr>
        <b/>
        <sz val="9"/>
        <color theme="1"/>
        <rFont val="Times New Roman"/>
        <family val="1"/>
        <charset val="204"/>
      </rPr>
      <t>МАОУ СОШ № 107 
(Лагерь с дневным пребыванием детей » 107-й меридиан»)</t>
    </r>
  </si>
  <si>
    <r>
      <t xml:space="preserve">Муниципальное автономное общеобразовательное учреждение средняя общеобразовательная школа № 113, 
 </t>
    </r>
    <r>
      <rPr>
        <b/>
        <sz val="9"/>
        <color theme="1"/>
        <rFont val="Times New Roman"/>
        <family val="1"/>
        <charset val="204"/>
      </rPr>
      <t>МАОУ СОШ № 113 
(Лагерь с дневным пребыванием детей «Солнечный город»)</t>
    </r>
  </si>
  <si>
    <r>
      <t xml:space="preserve">Муниципальное автономное общеобразовательное учреждение «Средняя общеобразовательная школа № 138», 
 </t>
    </r>
    <r>
      <rPr>
        <b/>
        <sz val="9"/>
        <color theme="1"/>
        <rFont val="Times New Roman"/>
        <family val="1"/>
        <charset val="204"/>
      </rPr>
      <t>МАОУ СОШ № 138 
(Лагерь с дневным пребыванием детей «Солнышко»)</t>
    </r>
  </si>
  <si>
    <r>
      <t xml:space="preserve">Муниципальное автономное общеобразовательное учреждение гимназия № 144, 
 </t>
    </r>
    <r>
      <rPr>
        <b/>
        <sz val="9"/>
        <color theme="1"/>
        <rFont val="Times New Roman"/>
        <family val="1"/>
        <charset val="204"/>
      </rPr>
      <t>МАОУ гимназии № 144 
(Лагерь с дневным пребыванием детей «Содружество Радуга»)</t>
    </r>
  </si>
  <si>
    <r>
      <t xml:space="preserve">Муниципальное автономное общеобразовательное учреждение Гимназия № 205 Театр, 
 </t>
    </r>
    <r>
      <rPr>
        <b/>
        <sz val="9"/>
        <color theme="1"/>
        <rFont val="Times New Roman"/>
        <family val="1"/>
        <charset val="204"/>
      </rPr>
      <t>МАОУ Гимназия № 205 «Театр» 
(Лагерь дневного пребывания)</t>
    </r>
  </si>
  <si>
    <r>
      <t xml:space="preserve">Филиал Муниципального бюджетного дошкольного образовательного учреждения детского сада «Детство» детский сад № 432, 
 </t>
    </r>
    <r>
      <rPr>
        <b/>
        <sz val="9"/>
        <color theme="1"/>
        <rFont val="Times New Roman"/>
        <family val="1"/>
        <charset val="204"/>
      </rPr>
      <t>МБДОУ - детский сад «Детство» детский сад № 432 (Лагерь с дневным пребыванием детей)</t>
    </r>
  </si>
  <si>
    <r>
      <t xml:space="preserve">Филиал Муниципального бюджетного дошкольного образовательного учреждения детского сада «Надежда» № 551, 
 </t>
    </r>
    <r>
      <rPr>
        <b/>
        <sz val="9"/>
        <color theme="1"/>
        <rFont val="Times New Roman"/>
        <family val="1"/>
        <charset val="204"/>
      </rPr>
      <t>филиал МБДОУ детского сада «Надежда» № 551 (Лагерь с дневным пребыванием детей) </t>
    </r>
  </si>
  <si>
    <r>
      <t xml:space="preserve">Филиал Муниципального бюджетного дошкольного образовательного учреждения- детский сад «Детство» детский сад № 516, 
</t>
    </r>
    <r>
      <rPr>
        <b/>
        <sz val="9"/>
        <color rgb="FF000000"/>
        <rFont val="Times New Roman"/>
        <family val="1"/>
        <charset val="204"/>
      </rPr>
      <t>филиал МБДОУ детский сад «Детство» детский сад № 516 
(Лагерь с дневным пребыванием детей при филиале)</t>
    </r>
  </si>
  <si>
    <r>
      <t xml:space="preserve">Муниципальное автономное образовательное учреждение средняя общеобразовательная школа №121, 
 </t>
    </r>
    <r>
      <rPr>
        <b/>
        <sz val="9"/>
        <color theme="1"/>
        <rFont val="Times New Roman"/>
        <family val="1"/>
        <charset val="204"/>
      </rPr>
      <t>МАОУ СОШ » 121</t>
    </r>
  </si>
  <si>
    <r>
      <t xml:space="preserve">Муниципальное автономное образовательное учреждение средняя общеобразовательная школа № 184 «Новая школа», 
 </t>
    </r>
    <r>
      <rPr>
        <b/>
        <sz val="9"/>
        <color theme="1"/>
        <rFont val="Times New Roman"/>
        <family val="1"/>
        <charset val="204"/>
      </rPr>
      <t>МАОУ СОШ № 184 «Новая школа»</t>
    </r>
  </si>
  <si>
    <r>
      <t xml:space="preserve">Муниципальное автономное общеобразовательное учреждение Гимназия № 202 «Менталитет», 
</t>
    </r>
    <r>
      <rPr>
        <b/>
        <sz val="9"/>
        <color rgb="FF000000"/>
        <rFont val="Times New Roman"/>
        <family val="1"/>
        <charset val="204"/>
      </rPr>
      <t>МАОУ гимназия № 202 «Менталитет»</t>
    </r>
  </si>
  <si>
    <r>
      <t xml:space="preserve"> Муниципальное автономное учреждение дополнительного образования детский-Центр детского творчества «Семья и школа» , 
 </t>
    </r>
    <r>
      <rPr>
        <b/>
        <sz val="9"/>
        <color theme="1"/>
        <rFont val="Times New Roman"/>
        <family val="1"/>
        <charset val="204"/>
      </rPr>
      <t>МАУ ДО ЦДТ «Семья и школа»</t>
    </r>
  </si>
  <si>
    <r>
      <t xml:space="preserve">Муниципальное бюджетное учреждение дополнительного образования «Оздоровительно-образовательный центр», 
</t>
    </r>
    <r>
      <rPr>
        <b/>
        <sz val="9"/>
        <color theme="1"/>
        <rFont val="Times New Roman"/>
        <family val="1"/>
        <charset val="204"/>
      </rPr>
      <t>МБУ ДО ООЦ</t>
    </r>
  </si>
  <si>
    <r>
      <t xml:space="preserve">Муниципальное бюджетное учреждение дополнительного образования Центр внешкольной работы «Новая Авеста», 
</t>
    </r>
    <r>
      <rPr>
        <b/>
        <sz val="9"/>
        <color theme="1"/>
        <rFont val="Times New Roman"/>
        <family val="1"/>
        <charset val="204"/>
      </rPr>
      <t>МБУ ДО Центр «Новая Авеста»</t>
    </r>
  </si>
  <si>
    <r>
      <t xml:space="preserve">Муниципальное автономное общеобразовательное учреждение муниципального округа Заречный «Средняя общеобразовательная школа № 1», 
 </t>
    </r>
    <r>
      <rPr>
        <b/>
        <sz val="9"/>
        <color theme="1"/>
        <rFont val="Times New Roman"/>
        <family val="1"/>
        <charset val="204"/>
      </rPr>
      <t>МАОУ СОШ №1 
(Летний оздоровительный Лагерь с дневным пребыванием детей «Солнечный»)</t>
    </r>
  </si>
  <si>
    <r>
      <t xml:space="preserve">Муниципальное автономное общеобразовательное учреждение муниципального округа Заречный «Средняя общеобразовательная школа №2 с углубленным изучением отдельных предметов», 
 </t>
    </r>
    <r>
      <rPr>
        <b/>
        <sz val="9"/>
        <color theme="1"/>
        <rFont val="Times New Roman"/>
        <family val="1"/>
        <charset val="204"/>
      </rPr>
      <t>МАОУ СОШ №2 
(Летний оздоровительный лагерь «Радуга» )</t>
    </r>
  </si>
  <si>
    <r>
      <t xml:space="preserve">Муниципальное бюджетное общеобразовательное учреждение муниципального округа Заречный «Средняя общеобразовательная школа № 4», 
 </t>
    </r>
    <r>
      <rPr>
        <b/>
        <sz val="9"/>
        <color theme="1"/>
        <rFont val="Times New Roman"/>
        <family val="1"/>
        <charset val="204"/>
      </rPr>
      <t>МБОУ СОШ №4 
(Лагерь с дневным пребыванием детей «ДАР» («Дружина Активных Ребят»))</t>
    </r>
  </si>
  <si>
    <r>
      <t xml:space="preserve"> Муниципальное бюджетное общеобразовательное учреждение муниципального округа Заречный «Средняя общеобразовательная школа № 6», 
 </t>
    </r>
    <r>
      <rPr>
        <b/>
        <sz val="9"/>
        <color theme="1"/>
        <rFont val="Times New Roman"/>
        <family val="1"/>
        <charset val="204"/>
      </rPr>
      <t>МБОУ СОШ №6 
(Летний оздоровительный Лагерь с дневным пребыванием детей «Кедр»)</t>
    </r>
  </si>
  <si>
    <r>
      <t xml:space="preserve"> Муниципальное автономное общеобразовательное учреждение муниципального округа Заречный «Средняя общеобразовательная школа № 7 с углубленным изучением отдельных предметов», 
 </t>
    </r>
    <r>
      <rPr>
        <b/>
        <sz val="9"/>
        <color theme="1"/>
        <rFont val="Times New Roman"/>
        <family val="1"/>
        <charset val="204"/>
      </rPr>
      <t>МАОУ СОШ №7 
(Летний оздоровительный Лагерь с дневным пребыванием детей «Астар»)</t>
    </r>
  </si>
  <si>
    <r>
      <t xml:space="preserve">Муниципальное бюджетное образовательное учреждение дополнительного образования муниципального округа Заречный «Спортивная школа «Атом», 
</t>
    </r>
    <r>
      <rPr>
        <b/>
        <sz val="9"/>
        <color theme="1"/>
        <rFont val="Times New Roman"/>
        <family val="1"/>
        <charset val="204"/>
      </rPr>
      <t>МБОУ ДО МО Заречный «СШ «Атом» 
(Летний оздоровительный Лагерь с дневным пребыванием детей «Электрон»)</t>
    </r>
  </si>
  <si>
    <r>
      <t xml:space="preserve">Муниципальное бюджетное образовательное учреждение дополнительного образования муниципального округа Заречный «Спортивная школа «Спортивный клуб «Десантник», 
 </t>
    </r>
    <r>
      <rPr>
        <b/>
        <sz val="9"/>
        <color theme="1"/>
        <rFont val="Times New Roman"/>
        <family val="1"/>
        <charset val="204"/>
      </rPr>
      <t>МБОУ ДО МО Заречный «СШ Десантник» 
(Летний оздоровительный Лагерь с дневным пребыванием детей «Десантник»)</t>
    </r>
  </si>
  <si>
    <r>
      <t xml:space="preserve">Муниципальное бюджетное общеобразовательное учреждение муниципального округа Заречный «Центр психолого-педагогической, медицинской и социальной помощи», 
</t>
    </r>
    <r>
      <rPr>
        <b/>
        <sz val="9"/>
        <color theme="1"/>
        <rFont val="Times New Roman"/>
        <family val="1"/>
        <charset val="204"/>
      </rPr>
      <t>МБОУ МО Заречный «ЦППМиСП» 
(Летний оздоровительный Лагерь с дневным пребыванием детей «Семицветик»)</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</si>
  <si>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№2 
(Оздоровительный Лагерь с дневным пребыванием детей «РАДУГА.RU»)</t>
    </r>
  </si>
  <si>
    <r>
      <t xml:space="preserve">Муниципальное автономное общеобразовательное учреждение Городского округа «город Ирбит» 
«Средняя общеобразовательная
 школа № 1», 
 </t>
    </r>
    <r>
      <rPr>
        <b/>
        <sz val="9"/>
        <color theme="1"/>
        <rFont val="Times New Roman"/>
        <family val="1"/>
        <charset val="204"/>
      </rPr>
      <t>МАОУ «Школа № 1»</t>
    </r>
  </si>
  <si>
    <r>
      <t xml:space="preserve">Муниципальное автономное общеобразовательное учреждение Городского округа «город Ирбит»
Свердловской области «Основная общеобразовательная
школа № 3», 
 </t>
    </r>
    <r>
      <rPr>
        <b/>
        <sz val="9"/>
        <color theme="1"/>
        <rFont val="Times New Roman"/>
        <family val="1"/>
        <charset val="204"/>
      </rPr>
      <t>МАОУ «Школа № 3»</t>
    </r>
  </si>
  <si>
    <r>
      <t xml:space="preserve">Муниципальное автономное общеобразовательное учреждение Городского округа «город Ирбит» Свердловской области «Основная общеобразовательная школа № 5 имени Героя Российской Федерации И.О.Родобольского», 
 </t>
    </r>
    <r>
      <rPr>
        <b/>
        <sz val="9"/>
        <color theme="1"/>
        <rFont val="Times New Roman"/>
        <family val="1"/>
        <charset val="204"/>
      </rPr>
      <t>МАОУ «Школа № 5 им. И.О. Родобольского»</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</si>
  <si>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8», 
 </t>
    </r>
    <r>
      <rPr>
        <b/>
        <sz val="9"/>
        <color theme="1"/>
        <rFont val="Times New Roman"/>
        <family val="1"/>
        <charset val="204"/>
      </rPr>
      <t>МАОУ «Школа № 8»</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</si>
  <si>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9», 
 </t>
    </r>
    <r>
      <rPr>
        <b/>
        <sz val="9"/>
        <color theme="1"/>
        <rFont val="Times New Roman"/>
        <family val="1"/>
        <charset val="204"/>
      </rPr>
      <t>МАОУ «Школа № 9»</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</si>
  <si>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10» , 
</t>
    </r>
    <r>
      <rPr>
        <b/>
        <sz val="9"/>
        <color theme="1"/>
        <rFont val="Times New Roman"/>
        <family val="1"/>
        <charset val="204"/>
      </rPr>
      <t>МАОУ «Школа № 10» (Лагерь с дневным пребыванием детей)</t>
    </r>
  </si>
  <si>
    <r>
      <t xml:space="preserve">Муниципальное автономное общеобразовательное учреждение Городского округа «город Ирбит» «Средняя общеобразовательная школа № 13» , 
</t>
    </r>
    <r>
      <rPr>
        <b/>
        <sz val="9"/>
        <color theme="1"/>
        <rFont val="Times New Roman"/>
        <family val="1"/>
        <charset val="204"/>
      </rPr>
      <t>МАОУ «Школа № 13» 
(Лагерь дневного пребывания)</t>
    </r>
  </si>
  <si>
    <r>
      <t xml:space="preserve">Муниципальное автономное образовательное учреждение Городского округа «город Ирбит» Свердловской области «Средняя общеобразовательная 
 школа № 18», 
 </t>
    </r>
    <r>
      <rPr>
        <b/>
        <sz val="9"/>
        <color theme="1"/>
        <rFont val="Times New Roman"/>
        <family val="1"/>
        <charset val="204"/>
      </rPr>
      <t>МАОУ «Школа № 18»</t>
    </r>
  </si>
  <si>
    <r>
      <t xml:space="preserve">Муниципальное автономное образовательное учреждение дополнительного образования Городского округа «город Ирбит» Свердловской области» «Центр детского творчества», 
</t>
    </r>
    <r>
      <rPr>
        <b/>
        <sz val="9"/>
        <color theme="1"/>
        <rFont val="Times New Roman"/>
        <family val="1"/>
        <charset val="204"/>
      </rPr>
      <t>МАОУ ДО «Центр детского творчества»</t>
    </r>
  </si>
  <si>
    <r>
      <t xml:space="preserve">Муниципальное общеобразовательное учреждение «Бердюгинская средняя общеобразовательная школа», 
 </t>
    </r>
    <r>
      <rPr>
        <b/>
        <sz val="9"/>
        <color theme="1"/>
        <rFont val="Times New Roman"/>
        <family val="1"/>
        <charset val="204"/>
      </rPr>
      <t>МОУ «Бердюгинская СОШ»</t>
    </r>
  </si>
  <si>
    <r>
      <t xml:space="preserve">Муниципальное общеобразовательное учреждение «Гаевская основная общеобразовательная школа», 
 </t>
    </r>
    <r>
      <rPr>
        <b/>
        <sz val="9"/>
        <color theme="1"/>
        <rFont val="Times New Roman"/>
        <family val="1"/>
        <charset val="204"/>
      </rPr>
      <t>МОУ «Гаевская ООШ»</t>
    </r>
  </si>
  <si>
    <r>
      <t xml:space="preserve">Муниципальное общеобразовательное учреждение «Дубская средняя общеобразовательная школа», 
 </t>
    </r>
    <r>
      <rPr>
        <b/>
        <sz val="9"/>
        <color theme="1"/>
        <rFont val="Times New Roman"/>
        <family val="1"/>
        <charset val="204"/>
      </rPr>
      <t>МОУ «Дубская СОШ«</t>
    </r>
  </si>
  <si>
    <r>
      <t xml:space="preserve">Муниципальное общеобразовательное учреждение «Зайковская средняя общеобразовательная школа № 1 имени Дважды Героя Советского Союза Г.А. Речкалова», 
 </t>
    </r>
    <r>
      <rPr>
        <b/>
        <sz val="9"/>
        <color theme="1"/>
        <rFont val="Times New Roman"/>
        <family val="1"/>
        <charset val="204"/>
      </rPr>
      <t>МОУ «Зайковская СОШ №1»</t>
    </r>
  </si>
  <si>
    <r>
      <t xml:space="preserve">Муниципальное общеобразовательное учреждение «Знаменская средняя общеобразовательная школа», 
 </t>
    </r>
    <r>
      <rPr>
        <b/>
        <sz val="9"/>
        <color theme="1"/>
        <rFont val="Times New Roman"/>
        <family val="1"/>
        <charset val="204"/>
      </rPr>
      <t>МОУ «Знаменская СОШ»</t>
    </r>
  </si>
  <si>
    <r>
      <t xml:space="preserve">Филиал «Новгородовская начальная общеобразовательная школа» муниципального общеобразовательного учреждения «Знаменская средняя общеобразовательная школа», 
 </t>
    </r>
    <r>
      <rPr>
        <b/>
        <sz val="9"/>
        <color theme="1"/>
        <rFont val="Times New Roman"/>
        <family val="1"/>
        <charset val="204"/>
      </rPr>
      <t>филиал «Новгородовская НОШ» МОУ «Знаменская СОШ»</t>
    </r>
  </si>
  <si>
    <r>
      <t xml:space="preserve">Муниципальное общеобразовательное учреждение «Килачевская средняя общеобразовательная школа», 
</t>
    </r>
    <r>
      <rPr>
        <b/>
        <sz val="9"/>
        <color theme="1"/>
        <rFont val="Times New Roman"/>
        <family val="1"/>
        <charset val="204"/>
      </rPr>
      <t>МОУ «Килачевская СОШ»</t>
    </r>
  </si>
  <si>
    <r>
      <t xml:space="preserve">Филиал «Белослудская начальная общеобразовательная школа» муниципального общеобразовательного учреждения «Килачевская средняя общеобразовательная школа», 
 </t>
    </r>
    <r>
      <rPr>
        <b/>
        <sz val="9"/>
        <color theme="1"/>
        <rFont val="Times New Roman"/>
        <family val="1"/>
        <charset val="204"/>
      </rPr>
      <t>филиал «Белослудская НОШ» МОУ «Килачевская СОШ»</t>
    </r>
  </si>
  <si>
    <r>
      <t xml:space="preserve">Филиал «Чернорицкая начальная общеобразовательная школа» муниципального общеобразовательного учреждения «Килачевская средняя общеобразовательная школа», 
 </t>
    </r>
    <r>
      <rPr>
        <b/>
        <sz val="9"/>
        <color theme="1"/>
        <rFont val="Times New Roman"/>
        <family val="1"/>
        <charset val="204"/>
      </rPr>
      <t>филиал «Чернорицкая НОШ» МОУ «Килачевская СОШ»</t>
    </r>
  </si>
  <si>
    <r>
      <t xml:space="preserve">Муниципальное общеобразовательное учреждение «Киргинская средняя общеобразовательная школа», 
 </t>
    </r>
    <r>
      <rPr>
        <b/>
        <sz val="9"/>
        <color theme="1"/>
        <rFont val="Times New Roman"/>
        <family val="1"/>
        <charset val="204"/>
      </rPr>
      <t>МОУ Киргинская СОШ»</t>
    </r>
  </si>
  <si>
    <r>
      <t xml:space="preserve">Муниципальное общеобразовательное учреждение «Ключевская средняя общеобразовательная школа», 
 </t>
    </r>
    <r>
      <rPr>
        <b/>
        <sz val="9"/>
        <color theme="1"/>
        <rFont val="Times New Roman"/>
        <family val="1"/>
        <charset val="204"/>
      </rPr>
      <t>МОУ «Ключевская СОШ»</t>
    </r>
  </si>
  <si>
    <r>
      <t xml:space="preserve">Муниципальное общеобразовательное учреждение «Ницинская основная общеобразовательная школа», 
 </t>
    </r>
    <r>
      <rPr>
        <b/>
        <sz val="9"/>
        <color theme="1"/>
        <rFont val="Times New Roman"/>
        <family val="1"/>
        <charset val="204"/>
      </rPr>
      <t>МОУ «Ницинская ООШ»</t>
    </r>
  </si>
  <si>
    <r>
      <t xml:space="preserve">Муниципальное общеобразовательное учреждение «Осинцевская основная общеобразовательная школа», 
 </t>
    </r>
    <r>
      <rPr>
        <b/>
        <sz val="9"/>
        <color theme="1"/>
        <rFont val="Times New Roman"/>
        <family val="1"/>
        <charset val="204"/>
      </rPr>
      <t>МОУ «Осинцевская ООШ»</t>
    </r>
  </si>
  <si>
    <r>
      <t xml:space="preserve">Муниципальное общеобразовательное учреждение «Пионерская средняя общеобразовательная школа», 
 </t>
    </r>
    <r>
      <rPr>
        <b/>
        <sz val="9"/>
        <color theme="1"/>
        <rFont val="Times New Roman"/>
        <family val="1"/>
        <charset val="204"/>
      </rPr>
      <t>МОУ «Пионерская СОШ»</t>
    </r>
  </si>
  <si>
    <r>
      <t xml:space="preserve">Муниципальное общеобразовательное учреждение «Пьянковская основная общеобразовательная школа», 
 </t>
    </r>
    <r>
      <rPr>
        <b/>
        <sz val="9"/>
        <color theme="1"/>
        <rFont val="Times New Roman"/>
        <family val="1"/>
        <charset val="204"/>
      </rPr>
      <t>МОУ «Пьянковская ООШ»</t>
    </r>
  </si>
  <si>
    <r>
      <t xml:space="preserve">Муниципальное общеобразовательное учреждение «Речкаловская средняя общеобразовательная школа», 
 </t>
    </r>
    <r>
      <rPr>
        <b/>
        <sz val="9"/>
        <color theme="1"/>
        <rFont val="Times New Roman"/>
        <family val="1"/>
        <charset val="204"/>
      </rPr>
      <t>МОУ «Речкаловская СОШ»</t>
    </r>
  </si>
  <si>
    <r>
      <t xml:space="preserve">Филиал «Кирилловская основная общеобразовательная школа» муниципального общеобразовательного учреждении «Речкаловская средняя общеобразовательная школа», 
 </t>
    </r>
    <r>
      <rPr>
        <b/>
        <sz val="9"/>
        <color theme="1"/>
        <rFont val="Times New Roman"/>
        <family val="1"/>
        <charset val="204"/>
      </rPr>
      <t>филиал «Кирилловская ООШ» МОУ «Речкаловская СОШ»</t>
    </r>
  </si>
  <si>
    <r>
      <t xml:space="preserve">Муниципальное общеобразовательное учреждение «Рудновская основная общеобразовательная школа», 
 </t>
    </r>
    <r>
      <rPr>
        <b/>
        <sz val="9"/>
        <color theme="1"/>
        <rFont val="Times New Roman"/>
        <family val="1"/>
        <charset val="204"/>
      </rPr>
      <t>МОУ «Рудновская ООШ»</t>
    </r>
  </si>
  <si>
    <r>
      <t xml:space="preserve">Муниципальное общеобразовательное учреждение «Стриганская основная общеобразовательная школа», 
 </t>
    </r>
    <r>
      <rPr>
        <b/>
        <sz val="9"/>
        <color theme="1"/>
        <rFont val="Times New Roman"/>
        <family val="1"/>
        <charset val="204"/>
      </rPr>
      <t>МОУ «Стриганская ООШ»</t>
    </r>
  </si>
  <si>
    <r>
      <t xml:space="preserve">Муниципальное общеобразовательное учреждение «Фоминская основная общеобразовательная школа», 
 </t>
    </r>
    <r>
      <rPr>
        <b/>
        <sz val="9"/>
        <color theme="1"/>
        <rFont val="Times New Roman"/>
        <family val="1"/>
        <charset val="204"/>
      </rPr>
      <t>МОУ «Фоминская ООШ»</t>
    </r>
  </si>
  <si>
    <r>
      <t xml:space="preserve">Муниципальное общеобразовательное учреждение «Чубаровская начальная школа-детский сад», 
 </t>
    </r>
    <r>
      <rPr>
        <b/>
        <sz val="9"/>
        <color theme="1"/>
        <rFont val="Times New Roman"/>
        <family val="1"/>
        <charset val="204"/>
      </rPr>
      <t>МОУ «Чубаровская начальная школа-детский сад»</t>
    </r>
  </si>
  <si>
    <r>
      <t xml:space="preserve">Муниципальное казенное общеобразовательное учреждение 
«Кисловская средняя общеобразовательная школа имени Героя Советского Союза И.И.Гуляева», 
</t>
    </r>
    <r>
      <rPr>
        <b/>
        <sz val="9"/>
        <color theme="1"/>
        <rFont val="Times New Roman"/>
        <family val="1"/>
        <charset val="204"/>
      </rPr>
      <t>МКОУ «Кисловская СОШ 
им. И.И.Гуляева»</t>
    </r>
  </si>
  <si>
    <r>
      <t xml:space="preserve">Муниципальное казенное общеобразовательное учреждение «Клевакинская средняя общеобразовательная школа», 
 </t>
    </r>
    <r>
      <rPr>
        <b/>
        <sz val="9"/>
        <color theme="1"/>
        <rFont val="Times New Roman"/>
        <family val="1"/>
        <charset val="204"/>
      </rPr>
      <t>МКОУ «Клевакинская СОШ» (Летний оздоровительный лагерь)</t>
    </r>
  </si>
  <si>
    <r>
      <t xml:space="preserve">Муниципальное казенное общеобразовательное учреждение
«Маминская средняя общеобразовательная школа», 
</t>
    </r>
    <r>
      <rPr>
        <b/>
        <sz val="9"/>
        <color theme="1"/>
        <rFont val="Times New Roman"/>
        <family val="1"/>
        <charset val="204"/>
      </rPr>
      <t>МКОУ «Маминская СОШ»</t>
    </r>
  </si>
  <si>
    <r>
      <t xml:space="preserve">Муниципальное казенное общеобразовательное учреждение
 «Черемховская основная общеобразовательная школа», 
</t>
    </r>
    <r>
      <rPr>
        <b/>
        <sz val="9"/>
        <color theme="1"/>
        <rFont val="Times New Roman"/>
        <family val="1"/>
        <charset val="204"/>
      </rPr>
      <t>МКОУ «Черемховская СОШ»</t>
    </r>
  </si>
  <si>
    <r>
      <t xml:space="preserve">Муниципальное автономное общеобразовательное учреждение 
«Средняя общеобразовательная школа № 1 с углубленным изучением отдельных предметов», 
</t>
    </r>
    <r>
      <rPr>
        <b/>
        <sz val="9"/>
        <color theme="1"/>
        <rFont val="Times New Roman"/>
        <family val="1"/>
        <charset val="204"/>
      </rPr>
      <t>Средняя школа № 1</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</si>
  <si>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Средняя школа № 2</t>
    </r>
  </si>
  <si>
    <r>
      <t xml:space="preserve">Муниципальное автономное общеобразовательное учреждение
 «Средняя общеобразовательная школа № 3 имени Героя Советского Союза летчика-космонавта П.И. Беляева», 
</t>
    </r>
    <r>
      <rPr>
        <b/>
        <sz val="9"/>
        <color theme="1"/>
        <rFont val="Times New Roman"/>
        <family val="1"/>
        <charset val="204"/>
      </rPr>
      <t>Средняя школа № 3</t>
    </r>
  </si>
  <si>
    <r>
      <t xml:space="preserve">Муниципальное автономное общеобразовательное учреждение
 «Средняя общеобразовательная 
школа 
№ 5», 
</t>
    </r>
    <r>
      <rPr>
        <b/>
        <sz val="9"/>
        <color theme="1"/>
        <rFont val="Times New Roman"/>
        <family val="1"/>
        <charset val="204"/>
      </rPr>
      <t>Средняя школа № 5</t>
    </r>
  </si>
  <si>
    <r>
      <t xml:space="preserve">Муниципальное автономное общеобразовательное учреждение
 «Средняя общеобразовательная школа № 7», 
</t>
    </r>
    <r>
      <rPr>
        <b/>
        <sz val="9"/>
        <color theme="1"/>
        <rFont val="Times New Roman"/>
        <family val="1"/>
        <charset val="204"/>
      </rPr>
      <t>Средняя школа № 7</t>
    </r>
  </si>
  <si>
    <r>
      <t xml:space="preserve">Муниципальное автономное общеобразовательное учреждение «Лицей № 9», 
</t>
    </r>
    <r>
      <rPr>
        <b/>
        <sz val="9"/>
        <color theme="1"/>
        <rFont val="Times New Roman"/>
        <family val="1"/>
        <charset val="204"/>
      </rPr>
      <t>Лицей № 9</t>
    </r>
  </si>
  <si>
    <r>
      <t xml:space="preserve">Муниципальное автономное общеобразовательное учреждение «Основная общеобразовательная школа № 14», 
</t>
    </r>
    <r>
      <rPr>
        <b/>
        <sz val="9"/>
        <color theme="1"/>
        <rFont val="Times New Roman"/>
        <family val="1"/>
        <charset val="204"/>
      </rPr>
      <t>Основная школа № 14</t>
    </r>
  </si>
  <si>
    <r>
      <t xml:space="preserve">Муниципальное автономное общеобразовательное учреждение
«Средняя общеобразовательная школа № 16 с углубленным изучением отдельных предметов имени Владимира Петровича Шевелева», 
 </t>
    </r>
    <r>
      <rPr>
        <b/>
        <sz val="9"/>
        <color theme="1"/>
        <rFont val="Times New Roman"/>
        <family val="1"/>
        <charset val="204"/>
      </rPr>
      <t>Средняя школа № 16</t>
    </r>
  </si>
  <si>
    <r>
      <t xml:space="preserve">Муниципальное автономное общеобразовательное учреждение «Средняя общеобразовательная школа №17 с углубленным изучением отдельных предметов», 
</t>
    </r>
    <r>
      <rPr>
        <b/>
        <sz val="9"/>
        <color theme="1"/>
        <rFont val="Times New Roman"/>
        <family val="1"/>
        <charset val="204"/>
      </rPr>
      <t>Средняя школа № 17</t>
    </r>
  </si>
  <si>
    <r>
      <t xml:space="preserve">Муниципальное автономное общеобразовательное учреждение 
«Средняя общеобразовательная
 школа № 19», 
</t>
    </r>
    <r>
      <rPr>
        <b/>
        <sz val="9"/>
        <color theme="1"/>
        <rFont val="Times New Roman"/>
        <family val="1"/>
        <charset val="204"/>
      </rPr>
      <t>Средняя школа № 19</t>
    </r>
  </si>
  <si>
    <r>
      <t xml:space="preserve">Муниципальное автономное общеобразовательное учреждение 
«Средняя общеобразовательная школа № 20», 
</t>
    </r>
    <r>
      <rPr>
        <b/>
        <sz val="9"/>
        <color theme="1"/>
        <rFont val="Times New Roman"/>
        <family val="1"/>
        <charset val="204"/>
      </rPr>
      <t>Средняя школа № 20</t>
    </r>
  </si>
  <si>
    <r>
      <t xml:space="preserve">Муниципальное автономное общеобразовательное учреждение «Средняя общеобразовательная школа № 21», 
</t>
    </r>
    <r>
      <rPr>
        <b/>
        <sz val="9"/>
        <color theme="1"/>
        <rFont val="Times New Roman"/>
        <family val="1"/>
        <charset val="204"/>
      </rPr>
      <t>Средняя школа № 21</t>
    </r>
  </si>
  <si>
    <r>
      <t xml:space="preserve">Муниципальное автономное общеобразовательное учреждение
«Средняя общеобразовательная школа № 30», 
</t>
    </r>
    <r>
      <rPr>
        <b/>
        <sz val="9"/>
        <color theme="1"/>
        <rFont val="Times New Roman"/>
        <family val="1"/>
        <charset val="204"/>
      </rPr>
      <t>Средняя школа № 30</t>
    </r>
  </si>
  <si>
    <r>
      <t xml:space="preserve">Муниципальное автономное общеобразовательное учреждение «Средняя общеобразовательная
школа № 31», 
 </t>
    </r>
    <r>
      <rPr>
        <b/>
        <sz val="9"/>
        <color theme="1"/>
        <rFont val="Times New Roman"/>
        <family val="1"/>
        <charset val="204"/>
      </rPr>
      <t>Средняя школа № 31</t>
    </r>
  </si>
  <si>
    <r>
      <t xml:space="preserve">Муниципальное автономное общеобразовательное учреждение 
 «Средняя общеобразовательная школа № 32», 
 </t>
    </r>
    <r>
      <rPr>
        <b/>
        <sz val="9"/>
        <color theme="1"/>
        <rFont val="Times New Roman"/>
        <family val="1"/>
        <charset val="204"/>
      </rPr>
      <t>Средняя школа № 32</t>
    </r>
  </si>
  <si>
    <r>
      <t xml:space="preserve">Муниципальное автономное общеобразовательное учреждение Средняя общеобразовательная школа № 34, 
 </t>
    </r>
    <r>
      <rPr>
        <b/>
        <sz val="9"/>
        <color theme="1"/>
        <rFont val="Times New Roman"/>
        <family val="1"/>
        <charset val="204"/>
      </rPr>
      <t>Средняя школа № 34</t>
    </r>
  </si>
  <si>
    <r>
      <t xml:space="preserve">Муниципальное автономное общеобразовательное учреждение
«Средняя общеобразовательная школа № 35», 
</t>
    </r>
    <r>
      <rPr>
        <b/>
        <sz val="9"/>
        <color theme="1"/>
        <rFont val="Times New Roman"/>
        <family val="1"/>
        <charset val="204"/>
      </rPr>
      <t>Средняя школа № 35</t>
    </r>
  </si>
  <si>
    <r>
      <t xml:space="preserve">Муниципальное автономное общеобразовательное учреждение «Средняя общеобразовательная школа № 37 с углубленным изучением отдельных предметов», 
</t>
    </r>
    <r>
      <rPr>
        <b/>
        <sz val="9"/>
        <color theme="1"/>
        <rFont val="Times New Roman"/>
        <family val="1"/>
        <charset val="204"/>
      </rPr>
      <t>Средняя школа № 37</t>
    </r>
  </si>
  <si>
    <r>
      <t xml:space="preserve">Муниципальное автономное общеобразовательное учреждение «Средняя общеобразовательная школа № 38», 
 </t>
    </r>
    <r>
      <rPr>
        <b/>
        <sz val="9"/>
        <color theme="1"/>
        <rFont val="Times New Roman"/>
        <family val="1"/>
        <charset val="204"/>
      </rPr>
      <t>Средняя школа № 38</t>
    </r>
  </si>
  <si>
    <r>
      <t xml:space="preserve">Муниципальное автономное общеобразовательное учреждение «Средняя общеобразовательная школа № 40», 
 </t>
    </r>
    <r>
      <rPr>
        <b/>
        <sz val="9"/>
        <color theme="1"/>
        <rFont val="Times New Roman"/>
        <family val="1"/>
        <charset val="204"/>
      </rPr>
      <t>Средняя школа № 40</t>
    </r>
  </si>
  <si>
    <r>
      <t xml:space="preserve">Муниципальное автономное общеобразовательное учреждение «Средняя общеобразовательная школа № 60 имени Героя Советского Союза Г.П.Кунавина», 
 </t>
    </r>
    <r>
      <rPr>
        <b/>
        <sz val="9"/>
        <color theme="1"/>
        <rFont val="Times New Roman"/>
        <family val="1"/>
        <charset val="204"/>
      </rPr>
      <t>Средняя школа № 60</t>
    </r>
  </si>
  <si>
    <r>
      <t xml:space="preserve">Муниципальное автономное общеобразовательное учреждение 
 «Каменск-Уральская гимназия», 
</t>
    </r>
    <r>
      <rPr>
        <b/>
        <sz val="9"/>
        <color theme="1"/>
        <rFont val="Times New Roman"/>
        <family val="1"/>
        <charset val="204"/>
      </rPr>
      <t>Каменск-Уральская гимназия</t>
    </r>
  </si>
  <si>
    <r>
      <t xml:space="preserve">Муниципальное автономное учреждение дополнительного образования 
«Спортивная школа города Каменска-Уральского», 
 </t>
    </r>
    <r>
      <rPr>
        <b/>
        <sz val="9"/>
        <color theme="1"/>
        <rFont val="Times New Roman"/>
        <family val="1"/>
        <charset val="204"/>
      </rPr>
      <t>МАУДО «СШ»</t>
    </r>
  </si>
  <si>
    <r>
      <t xml:space="preserve">Муниципальное автономное общеобразовательное учреждение 
«Центр образования «Аксиома», 
</t>
    </r>
    <r>
      <rPr>
        <b/>
        <sz val="9"/>
        <color theme="1"/>
        <rFont val="Times New Roman"/>
        <family val="1"/>
        <charset val="204"/>
      </rPr>
      <t>Центр образования «Аксиома»</t>
    </r>
  </si>
  <si>
    <r>
      <t xml:space="preserve">Государственное автономное профессиональное образовательное учреждении Свердловской области «Каменск-Уральский политехнический колледж», 
</t>
    </r>
    <r>
      <rPr>
        <b/>
        <sz val="9"/>
        <color theme="1"/>
        <rFont val="Times New Roman"/>
        <family val="1"/>
        <charset val="204"/>
      </rPr>
      <t>ГАПОУ СО «КУПК» («ПрофЛандия»)</t>
    </r>
  </si>
  <si>
    <r>
      <t xml:space="preserve">Муниципальное автономное учреждение дополнительного образования «Спортивная школа бокса «Витязь» города Каменска-Уральского, 
 </t>
    </r>
    <r>
      <rPr>
        <b/>
        <sz val="9"/>
        <color theme="1"/>
        <rFont val="Times New Roman"/>
        <family val="1"/>
        <charset val="204"/>
      </rPr>
      <t>МАУДО «СШ «Витязь» (Спортивно-оздоровительный лагерь)</t>
    </r>
  </si>
  <si>
    <r>
      <t xml:space="preserve">Муниципальное автономное общеобразовательное учреждение «Лицей № 5» Камышловского городского округа, 
 </t>
    </r>
    <r>
      <rPr>
        <b/>
        <sz val="9"/>
        <color theme="1"/>
        <rFont val="Times New Roman"/>
        <family val="1"/>
        <charset val="204"/>
      </rPr>
      <t>МАОУ «Лицей №5» КГО (Оздоровительный лагерь с дневным пребыванием)</t>
    </r>
  </si>
  <si>
    <r>
      <t xml:space="preserve">Муниципальное автономное общеобразовательное учреждение «Школа № 6» Камышловского городского округа, 
 </t>
    </r>
    <r>
      <rPr>
        <b/>
        <sz val="9"/>
        <color theme="1"/>
        <rFont val="Times New Roman"/>
        <family val="1"/>
        <charset val="204"/>
      </rPr>
      <t>МАОУ «Школа №6» КГО (Оздоровительный лагерь с дневным пребыванием)</t>
    </r>
  </si>
  <si>
    <r>
      <t xml:space="preserve">Муниципальное автономное общеобразовательное учреждение «Школа № 7» Камышловского городского округа, 
 </t>
    </r>
    <r>
      <rPr>
        <b/>
        <sz val="9"/>
        <color theme="1"/>
        <rFont val="Times New Roman"/>
        <family val="1"/>
        <charset val="204"/>
      </rPr>
      <t>МАОУ «Школа № 7» КГО (Оздоровительный лагерь с дневным пребыванием)</t>
    </r>
  </si>
  <si>
    <r>
      <t xml:space="preserve">Муниципальное автономное общеобразовательное учреждение «Школа № 58» Камышловского городского округа, 
 </t>
    </r>
    <r>
      <rPr>
        <b/>
        <sz val="9"/>
        <color theme="1"/>
        <rFont val="Times New Roman"/>
        <family val="1"/>
        <charset val="204"/>
      </rPr>
      <t>МАОУ «Школа № 58» КГО (Летний оздоровительный лагерь с дневным пребыванием)</t>
    </r>
  </si>
  <si>
    <r>
      <t xml:space="preserve">Муниципальное автономное учреждение дополнительного образования «Дом детского творчества» Камышловского городского округа, 
 </t>
    </r>
    <r>
      <rPr>
        <b/>
        <sz val="9"/>
        <color theme="1"/>
        <rFont val="Times New Roman"/>
        <family val="1"/>
        <charset val="204"/>
      </rPr>
      <t>МАУ ДО «Дом детского творчества» КГО</t>
    </r>
  </si>
  <si>
    <r>
      <t xml:space="preserve">Муниципальное автономное учреждение дополнительного образования «Камышловская детская школа искусств №1», 
 </t>
    </r>
    <r>
      <rPr>
        <b/>
        <sz val="9"/>
        <color theme="1"/>
        <rFont val="Times New Roman"/>
        <family val="1"/>
        <charset val="204"/>
      </rPr>
      <t>МАУ ДО «КДШИ №1»</t>
    </r>
  </si>
  <si>
    <r>
      <t xml:space="preserve">Муниципальное автономное учреждение дополнительного образования «Спортивная школа», 
 </t>
    </r>
    <r>
      <rPr>
        <b/>
        <sz val="9"/>
        <color theme="1"/>
        <rFont val="Times New Roman"/>
        <family val="1"/>
        <charset val="204"/>
      </rPr>
      <t>МАУ ДО «СШ» КГО</t>
    </r>
  </si>
  <si>
    <r>
      <t xml:space="preserve">Муниципальное автономное учреждение дополнительного образованияя спортивная школа, 
 </t>
    </r>
    <r>
      <rPr>
        <b/>
        <sz val="9"/>
        <color rgb="FF000000"/>
        <rFont val="Times New Roman"/>
        <family val="1"/>
        <charset val="204"/>
      </rPr>
      <t>МАУ ДО СШ (Оздоровительный лагерь с дневным пребыванием)</t>
    </r>
  </si>
  <si>
    <r>
      <t xml:space="preserve">Муниципальное общеобразовательное учреждение «Средняя общеобразовательная школа № 3», 
 </t>
    </r>
    <r>
      <rPr>
        <b/>
        <sz val="9"/>
        <color theme="1"/>
        <rFont val="Times New Roman"/>
        <family val="1"/>
        <charset val="204"/>
      </rPr>
      <t>МОУ «СОШ № 3»</t>
    </r>
  </si>
  <si>
    <r>
      <t xml:space="preserve">Муниципальное общеобразовательное учреждение «Основная общеобразовательная школа № 5», 
</t>
    </r>
    <r>
      <rPr>
        <b/>
        <sz val="9"/>
        <color theme="1"/>
        <rFont val="Times New Roman"/>
        <family val="1"/>
        <charset val="204"/>
      </rPr>
      <t>МОУ «ООШ № 5»</t>
    </r>
  </si>
  <si>
    <r>
      <t xml:space="preserve">Муниципальное общеобразовательное учреждение «Лицей № 6», 
 </t>
    </r>
    <r>
      <rPr>
        <b/>
        <sz val="9"/>
        <color theme="1"/>
        <rFont val="Times New Roman"/>
        <family val="1"/>
        <charset val="204"/>
      </rPr>
      <t>МОУ «Лицей»</t>
    </r>
  </si>
  <si>
    <r>
      <t xml:space="preserve">Муниципальное общеобразовательное учреждение «Средняя общеобразовательная школа № 7», 
 </t>
    </r>
    <r>
      <rPr>
        <b/>
        <sz val="9"/>
        <color theme="1"/>
        <rFont val="Times New Roman"/>
        <family val="1"/>
        <charset val="204"/>
      </rPr>
      <t>МОУ «СОШ № 7</t>
    </r>
  </si>
  <si>
    <r>
      <t xml:space="preserve">Государственное бюджетное общеобразовательное учреждение Свердловской области «Качканарская школа, 
 реализующая адаптированные основные общеобразовательные программы», 
</t>
    </r>
    <r>
      <rPr>
        <b/>
        <sz val="9"/>
        <color theme="1"/>
        <rFont val="Times New Roman"/>
        <family val="1"/>
        <charset val="204"/>
      </rPr>
      <t>ГБОУ СО «Качканарская школа»</t>
    </r>
  </si>
  <si>
    <r>
      <t xml:space="preserve">Муниципальное учреждение дополнительного образования «Дом детского творчества», 
 </t>
    </r>
    <r>
      <rPr>
        <b/>
        <sz val="9"/>
        <color theme="1"/>
        <rFont val="Times New Roman"/>
        <family val="1"/>
        <charset val="204"/>
      </rPr>
      <t>МУДО «Дом детского творчества»</t>
    </r>
  </si>
  <si>
    <r>
      <t xml:space="preserve">Муниципальное учреждение дополнительного образования «Детская художественная школа», 
 </t>
    </r>
    <r>
      <rPr>
        <b/>
        <sz val="9"/>
        <color theme="1"/>
        <rFont val="Times New Roman"/>
        <family val="1"/>
        <charset val="204"/>
      </rPr>
      <t>МУДО «ДХШ»</t>
    </r>
  </si>
  <si>
    <r>
      <t xml:space="preserve">Муниципальное автономное учреждение дополнительного образования спортивная школа «Чайка», 
</t>
    </r>
    <r>
      <rPr>
        <b/>
        <sz val="9"/>
        <color theme="1"/>
        <rFont val="Times New Roman"/>
        <family val="1"/>
        <charset val="204"/>
      </rPr>
      <t>МАУ ДО СШ «Чайка»</t>
    </r>
  </si>
  <si>
    <r>
      <t xml:space="preserve">Муниципальное автономное учреждение дополнительного
образования «Центр детского творчества имени Евгения Ивановича Порошина»
Кировградского муниципального округа, 
 </t>
    </r>
    <r>
      <rPr>
        <b/>
        <sz val="9"/>
        <color theme="1"/>
        <rFont val="Times New Roman"/>
        <family val="1"/>
        <charset val="204"/>
      </rPr>
      <t>МАУ ДО «ЦДТ им. Е.И. Порошина» Кировградского МО</t>
    </r>
  </si>
  <si>
    <r>
      <t xml:space="preserve">Муниципальное автономное общеобразовательное учреждение «Средняя общеобразовательная школа № 1», 
</t>
    </r>
    <r>
      <rPr>
        <b/>
        <sz val="9"/>
        <color theme="1"/>
        <rFont val="Times New Roman"/>
        <family val="1"/>
        <charset val="204"/>
      </rPr>
      <t>МАОУ СОШ № 1 
(Лагерь дневного пребывания)</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</si>
  <si>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 
(Лагерь дневного пребывания)</t>
    </r>
  </si>
  <si>
    <r>
      <t xml:space="preserve">Муниципальное автономное общеобразовательное учреждение «Основная общеобразовательная школа № 5», 
</t>
    </r>
    <r>
      <rPr>
        <b/>
        <sz val="9"/>
        <color theme="1"/>
        <rFont val="Times New Roman"/>
        <family val="1"/>
        <charset val="204"/>
      </rPr>
      <t>МАОУ ООШ № 5 
(Лагерь дневного пребывания)</t>
    </r>
  </si>
  <si>
    <r>
      <t xml:space="preserve">Муниципальное автономное общеобразовательное учреждение «Средняя общеобразовательная школа № 9 с углубленным изучением отдельных предметов», 
</t>
    </r>
    <r>
      <rPr>
        <b/>
        <sz val="9"/>
        <color theme="1"/>
        <rFont val="Times New Roman"/>
        <family val="1"/>
        <charset val="204"/>
      </rPr>
      <t>МАОУ «СОШ № 9» 
(Лагерь дневного пребывания)</t>
    </r>
  </si>
  <si>
    <r>
      <t xml:space="preserve">Муниципальное автономное общеобразовательное учреждение «Средняя общеобразовательная школа № 10», 
</t>
    </r>
    <r>
      <rPr>
        <b/>
        <sz val="9"/>
        <color theme="1"/>
        <rFont val="Times New Roman"/>
        <family val="1"/>
        <charset val="204"/>
      </rPr>
      <t>МАОУ СОШ № 10 
(Лагерь дневного пребывания)</t>
    </r>
  </si>
  <si>
    <r>
      <t xml:space="preserve">Муниципальное автономное общеобразовательное учреждение «Средняя общеобразовательная школа № 15», 
</t>
    </r>
    <r>
      <rPr>
        <b/>
        <sz val="9"/>
        <color theme="1"/>
        <rFont val="Times New Roman"/>
        <family val="1"/>
        <charset val="204"/>
      </rPr>
      <t>МАОУ СОШ № 15 
(Лагерь дневного пребывания)</t>
    </r>
  </si>
  <si>
    <r>
      <t xml:space="preserve">Муниципальное автономное общеобразовательное учреждение «Средняя общеобразовательная школа № 17», 
</t>
    </r>
    <r>
      <rPr>
        <b/>
        <sz val="9"/>
        <color theme="1"/>
        <rFont val="Times New Roman"/>
        <family val="1"/>
        <charset val="204"/>
      </rPr>
      <t>МАОУ СОШ № 17 
(Лагерь дневного пребывания)</t>
    </r>
  </si>
  <si>
    <r>
      <t xml:space="preserve">Муниципальное автономное общеобразовательное учреждение «Средняя общеобразовательная школа № 19 с углубленным изучением отдельных предметов», 
</t>
    </r>
    <r>
      <rPr>
        <b/>
        <sz val="9"/>
        <color rgb="FF000000"/>
        <rFont val="Times New Roman"/>
        <family val="1"/>
        <charset val="204"/>
      </rPr>
      <t>МАОУ «СОШ № 19» 
(Лагерь дневного пребывания)</t>
    </r>
  </si>
  <si>
    <r>
      <t xml:space="preserve">Муниципальное автономное общеобразовательное учреждение «Основная общеобразовательная школа № 28», 
</t>
    </r>
    <r>
      <rPr>
        <b/>
        <sz val="9"/>
        <color theme="1"/>
        <rFont val="Times New Roman"/>
        <family val="1"/>
        <charset val="204"/>
      </rPr>
      <t>МАОУ ООШ № 28 
(Лагерь дневного пребывания)</t>
    </r>
  </si>
  <si>
    <r>
      <t xml:space="preserve">Муниципальное автономное общеобразовательное учреждение «Средняя общеобразовательная школа № 32», 
</t>
    </r>
    <r>
      <rPr>
        <b/>
        <sz val="9"/>
        <color theme="1"/>
        <rFont val="Times New Roman"/>
        <family val="1"/>
        <charset val="204"/>
      </rPr>
      <t>МАОУ СОШ № 32 
(Лагерь дневного пребывания)</t>
    </r>
  </si>
  <si>
    <r>
      <t xml:space="preserve">Муниципальное автономное учреждение «Уральский инновационный молодежный центр», 
</t>
    </r>
    <r>
      <rPr>
        <b/>
        <sz val="9"/>
        <color theme="1"/>
        <rFont val="Times New Roman"/>
        <family val="1"/>
        <charset val="204"/>
      </rPr>
      <t>МАУ «УИМЦ» 
(Лагерь дневного пребывания)</t>
    </r>
  </si>
  <si>
    <r>
      <t xml:space="preserve">Муниципальное автономное учреждение дополнительного образования «Центр детского творчества», 
</t>
    </r>
    <r>
      <rPr>
        <b/>
        <sz val="9"/>
        <color theme="1"/>
        <rFont val="Times New Roman"/>
        <family val="1"/>
        <charset val="204"/>
      </rPr>
      <t>МАУ ДО «ЦДТ» 
(Лагерь дневного пребывания)</t>
    </r>
  </si>
  <si>
    <r>
      <t xml:space="preserve">Индивидуальный предприниматель Викулова Анастасия Алексеевна, 
 </t>
    </r>
    <r>
      <rPr>
        <b/>
        <sz val="9"/>
        <color theme="1"/>
        <rFont val="Times New Roman"/>
        <family val="1"/>
        <charset val="204"/>
      </rPr>
      <t>ИП Викулова А. А.</t>
    </r>
  </si>
  <si>
    <r>
      <t xml:space="preserve">Муниципальное автономное учреждение дополнительного образования «Детская школа искусств» имени Е.П.Шиляева, 
 </t>
    </r>
    <r>
      <rPr>
        <b/>
        <sz val="9"/>
        <color theme="1"/>
        <rFont val="Times New Roman"/>
        <family val="1"/>
        <charset val="204"/>
      </rPr>
      <t>МАУ ДО «Детская школа искусств»</t>
    </r>
  </si>
  <si>
    <r>
      <t xml:space="preserve">Муниципальное автономное общеобразовательное учреждение
«Средняя школа № 1 имени И.И. Марьина», 
</t>
    </r>
    <r>
      <rPr>
        <b/>
        <sz val="9"/>
        <color theme="1"/>
        <rFont val="Times New Roman"/>
        <family val="1"/>
        <charset val="204"/>
      </rPr>
      <t>МАОУ СШ 1</t>
    </r>
  </si>
  <si>
    <r>
      <t xml:space="preserve">Муниципальное автономное общеобразовательное учреждение
 «Средняя школа № 2 
 с углубленным изучением отдельных предметов», 
</t>
    </r>
    <r>
      <rPr>
        <b/>
        <sz val="9"/>
        <color theme="1"/>
        <rFont val="Times New Roman"/>
        <family val="1"/>
        <charset val="204"/>
      </rPr>
      <t>МАОУ СШ 2</t>
    </r>
  </si>
  <si>
    <r>
      <t xml:space="preserve">Муниципальное автономное  общеобразовательное учреждение
«Средняя школа № 3», 
 </t>
    </r>
    <r>
      <rPr>
        <b/>
        <sz val="9"/>
        <color theme="1"/>
        <rFont val="Times New Roman"/>
        <family val="1"/>
        <charset val="204"/>
      </rPr>
      <t>МАОУ СШ 3</t>
    </r>
  </si>
  <si>
    <r>
      <t xml:space="preserve">Муниципальное автономное общеобразовательное учреждение
«Основная школа № 4», 
</t>
    </r>
    <r>
      <rPr>
        <b/>
        <sz val="9"/>
        <color theme="1"/>
        <rFont val="Times New Roman"/>
        <family val="1"/>
        <charset val="204"/>
      </rPr>
      <t>МАОУ ОШ №4</t>
    </r>
  </si>
  <si>
    <r>
      <t xml:space="preserve">Муниципальное  автономное общеобразовательное учреждение «Основная школа № 7», 
</t>
    </r>
    <r>
      <rPr>
        <b/>
        <sz val="9"/>
        <color theme="1"/>
        <rFont val="Times New Roman"/>
        <family val="1"/>
        <charset val="204"/>
      </rPr>
      <t>МАОУ ОШ 7</t>
    </r>
  </si>
  <si>
    <r>
      <t xml:space="preserve">Муниципальное автономное общеобразовательное учреждение «Средняя школа № 9», 
</t>
    </r>
    <r>
      <rPr>
        <b/>
        <sz val="9"/>
        <color theme="1"/>
        <rFont val="Times New Roman"/>
        <family val="1"/>
        <charset val="204"/>
      </rPr>
      <t>МАОУ СШ № 9 (Оздоровительный Лагерь с дневным пребыванием детей «Орлята-наследники героев»-1)</t>
    </r>
  </si>
  <si>
    <r>
      <t xml:space="preserve">Муниципальное автономное общеобразовательное учреждение «Средняя школа № 9», 
</t>
    </r>
    <r>
      <rPr>
        <b/>
        <sz val="9"/>
        <color theme="1"/>
        <rFont val="Times New Roman"/>
        <family val="1"/>
        <charset val="204"/>
      </rPr>
      <t>МАОУ СШ № 9 (Оздоровительный Лагерь с дневным пребыванием детей «Орлята-наследники героев» -2)</t>
    </r>
  </si>
  <si>
    <r>
      <t xml:space="preserve">Муниципальное автономное общеобразовательное учреждение
«Пудлинговская основная школа», 
</t>
    </r>
    <r>
      <rPr>
        <b/>
        <sz val="9"/>
        <color theme="1"/>
        <rFont val="Times New Roman"/>
        <family val="1"/>
        <charset val="204"/>
      </rPr>
      <t>«Пудлинговская ОШ»</t>
    </r>
  </si>
  <si>
    <r>
      <t xml:space="preserve">Муниципальное автономное общеобразовательное учреждение
«Дворец творчества», 
</t>
    </r>
    <r>
      <rPr>
        <b/>
        <sz val="9"/>
        <color theme="1"/>
        <rFont val="Times New Roman"/>
        <family val="1"/>
        <charset val="204"/>
      </rPr>
      <t>МАУДО Дворец творчества»</t>
    </r>
  </si>
  <si>
    <r>
      <t xml:space="preserve">Муниципальное казенное общеобразовательное учреждение «Большетурышская средняя общеобразовательная школа», 
</t>
    </r>
    <r>
      <rPr>
        <b/>
        <sz val="9"/>
        <color theme="1"/>
        <rFont val="Times New Roman"/>
        <family val="1"/>
        <charset val="204"/>
      </rPr>
      <t>МКОУ «Большетурышская СОШ» 
(Лагерь дневного пребывания)</t>
    </r>
  </si>
  <si>
    <r>
      <t xml:space="preserve">Муниципальное автономное общеобразовательное учреждение «Бугалышская средняя общеобразовательная школа», 
</t>
    </r>
    <r>
      <rPr>
        <b/>
        <sz val="9"/>
        <color theme="1"/>
        <rFont val="Times New Roman"/>
        <family val="1"/>
        <charset val="204"/>
      </rPr>
      <t>МАОУ «Бугалышская СОШ» 
(Лагерь дневного пребывания)</t>
    </r>
  </si>
  <si>
    <r>
      <t xml:space="preserve">Муниципальное казённое общеобразовательное учреждение «Ключиковская средняя общеобразовательная школа», 
</t>
    </r>
    <r>
      <rPr>
        <b/>
        <sz val="9"/>
        <color theme="1"/>
        <rFont val="Times New Roman"/>
        <family val="1"/>
        <charset val="204"/>
      </rPr>
      <t>МКОУ «Ключиковская СОШ» 
(Лагерь дневного пребывания)</t>
    </r>
  </si>
  <si>
    <r>
      <t xml:space="preserve">Муниципальное автономное общеобразовательное учреждение «Криулинская средняя общеобразовательная школа», 
</t>
    </r>
    <r>
      <rPr>
        <b/>
        <sz val="9"/>
        <color theme="1"/>
        <rFont val="Times New Roman"/>
        <family val="1"/>
        <charset val="204"/>
      </rPr>
      <t>МАОУ «Криулинская СОШ» 
(Лагерь дневного пребывания)</t>
    </r>
  </si>
  <si>
    <r>
      <t xml:space="preserve">Муниципальное казенное общеобразовательное учреждение «Крыловская средняя общеобразовательная школа», 
</t>
    </r>
    <r>
      <rPr>
        <b/>
        <sz val="9"/>
        <color theme="1"/>
        <rFont val="Times New Roman"/>
        <family val="1"/>
        <charset val="204"/>
      </rPr>
      <t>МКОУ «Крыловская СОШ» 
(Лагерь дневного пребывания)</t>
    </r>
  </si>
  <si>
    <r>
      <t xml:space="preserve">Муниципальное автономное общеобразовательное учреждение «Натальинская средняя общеобразовательная школа», 
</t>
    </r>
    <r>
      <rPr>
        <b/>
        <sz val="9"/>
        <color theme="1"/>
        <rFont val="Times New Roman"/>
        <family val="1"/>
        <charset val="204"/>
      </rPr>
      <t>МАОУ «Натальинская СОШ» 
(Лагерь дневного пребывания)</t>
    </r>
  </si>
  <si>
    <r>
      <t xml:space="preserve">Муниципальное автономное общеобразовательное учреждение «Нижнеиргинская средняя общеобразовательная школа», 
</t>
    </r>
    <r>
      <rPr>
        <b/>
        <sz val="9"/>
        <color theme="1"/>
        <rFont val="Times New Roman"/>
        <family val="1"/>
        <charset val="204"/>
      </rPr>
      <t>МАОУ «Нижнеиргинская СОШ» 
(Лагерь дневного пребывания)</t>
    </r>
  </si>
  <si>
    <r>
      <t xml:space="preserve">Муниципальное автономное общеобразовательное учреждение «Новосельская средняя общеобразовательная школа», 
</t>
    </r>
    <r>
      <rPr>
        <b/>
        <sz val="9"/>
        <color theme="1"/>
        <rFont val="Times New Roman"/>
        <family val="1"/>
        <charset val="204"/>
      </rPr>
      <t>МАОУ «Новосельская СОШ» 
(Лагерь дневного пребывания)</t>
    </r>
  </si>
  <si>
    <r>
      <t xml:space="preserve">Муниципальное автономное общеобразовательное учреждение «Приданниковская средняя общеобразовательная школа», 
</t>
    </r>
    <r>
      <rPr>
        <b/>
        <sz val="9"/>
        <color theme="1"/>
        <rFont val="Times New Roman"/>
        <family val="1"/>
        <charset val="204"/>
      </rPr>
      <t>МАОУ «Приданниковская СОШ» 
(Лагерь дневного пребывания)</t>
    </r>
  </si>
  <si>
    <r>
      <t xml:space="preserve">Муниципальное автономное общеобразовательное учреждение «Приданниковская средняя общеобразовательная школа»-Александровская основная общеобразовательная школа, 
</t>
    </r>
    <r>
      <rPr>
        <b/>
        <sz val="9"/>
        <color theme="1"/>
        <rFont val="Times New Roman"/>
        <family val="1"/>
        <charset val="204"/>
      </rPr>
      <t>МКОУ «Александровской ООШ» 
(Лагерь дневного пребывания)</t>
    </r>
  </si>
  <si>
    <r>
      <t xml:space="preserve">Муниципальное автономное общеобразовательное учреждение «Приданниковская средняя общеобразовательная школа»-Чувашковская основная общеобразовательная школа, 
</t>
    </r>
    <r>
      <rPr>
        <b/>
        <sz val="9"/>
        <color theme="1"/>
        <rFont val="Times New Roman"/>
        <family val="1"/>
        <charset val="204"/>
      </rPr>
      <t>МКОУ «Чувашковская ООШ» 
(Лагерь дневного пребывания)</t>
    </r>
  </si>
  <si>
    <r>
      <t xml:space="preserve">Муниципальное автономное общеобразовательное учреждение «Рахмангуловская средняя общеобразовательная школа», 
</t>
    </r>
    <r>
      <rPr>
        <b/>
        <sz val="9"/>
        <color theme="1"/>
        <rFont val="Times New Roman"/>
        <family val="1"/>
        <charset val="204"/>
      </rPr>
      <t>МАОУ «Рахмангуловская СОШ» 
(Лагерь дневного пребывания)</t>
    </r>
  </si>
  <si>
    <r>
      <t xml:space="preserve">Муниципальное автономное общеобразовательное учреждение «Саранинская средняя общеобразовательная школа», 
</t>
    </r>
    <r>
      <rPr>
        <b/>
        <sz val="9"/>
        <color theme="1"/>
        <rFont val="Times New Roman"/>
        <family val="1"/>
        <charset val="204"/>
      </rPr>
      <t>МАОУ «Саранинская СОШ» 
(Лагерь дневного пребывания)</t>
    </r>
  </si>
  <si>
    <r>
      <t xml:space="preserve">Муниципальное казенное общеобразовательное учреждение «Саргаинская средняя общеобразовательная школа», 
</t>
    </r>
    <r>
      <rPr>
        <b/>
        <sz val="9"/>
        <color theme="1"/>
        <rFont val="Times New Roman"/>
        <family val="1"/>
        <charset val="204"/>
      </rPr>
      <t>МКОУ «Саргаинская СОШ» 
(Лагерь дневного пребывания)</t>
    </r>
  </si>
  <si>
    <r>
      <t xml:space="preserve">Муниципальное казенное общеобразовательное учреждение «Сарсинская средняя общеобразовательная школа», 
</t>
    </r>
    <r>
      <rPr>
        <b/>
        <sz val="9"/>
        <color theme="1"/>
        <rFont val="Times New Roman"/>
        <family val="1"/>
        <charset val="204"/>
      </rPr>
      <t>МКОУ «Сарсинская СОШ» 
(Лагерь дневного пребывания)</t>
    </r>
  </si>
  <si>
    <r>
      <t xml:space="preserve">Муниципальное казенное общеобразовательное учреждение «Сызгинская основная общеобразовательная школа», 
</t>
    </r>
    <r>
      <rPr>
        <b/>
        <sz val="9"/>
        <color theme="1"/>
        <rFont val="Times New Roman"/>
        <family val="1"/>
        <charset val="204"/>
      </rPr>
      <t>МКОУ «Сызгинская ООШ» 
(Лагерь дневного пребывания)</t>
    </r>
  </si>
  <si>
    <r>
      <t xml:space="preserve">Муниципальное автономное общеобразовательное учреждение «Тавринская средняя общеобразовательная школа», 
</t>
    </r>
    <r>
      <rPr>
        <b/>
        <sz val="9"/>
        <color theme="1"/>
        <rFont val="Times New Roman"/>
        <family val="1"/>
        <charset val="204"/>
      </rPr>
      <t>МАОУ «Тавринская СОШ» 
(Лагерь дневного пребывания)</t>
    </r>
  </si>
  <si>
    <r>
      <t xml:space="preserve">Муниципальное казенное общеобразовательное учреждение «Чатлыковская средняя общеобразовательная школа», 
</t>
    </r>
    <r>
      <rPr>
        <b/>
        <sz val="9"/>
        <color theme="1"/>
        <rFont val="Times New Roman"/>
        <family val="1"/>
        <charset val="204"/>
      </rPr>
      <t>МКОУ «Чатлыковская СОШ» 
(Лагерь дневного пребывания)</t>
    </r>
  </si>
  <si>
    <r>
      <t xml:space="preserve">Муниципальное казенное общеобразовательное учреждение «Ювинская средняя общеобразовательная школа», 
</t>
    </r>
    <r>
      <rPr>
        <b/>
        <sz val="9"/>
        <color theme="1"/>
        <rFont val="Times New Roman"/>
        <family val="1"/>
        <charset val="204"/>
      </rPr>
      <t>МКОУ «Ювинская СОШ»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</si>
  <si>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школа № 20 имени Героя Советского Союза Полушкина Петра Алексеевича, 
 </t>
    </r>
    <r>
      <rPr>
        <b/>
        <sz val="9"/>
        <color theme="1"/>
        <rFont val="Times New Roman"/>
        <family val="1"/>
        <charset val="204"/>
      </rPr>
      <t>МАОУ СОШ № 20 им. Полушкина П.А.</t>
    </r>
  </si>
  <si>
    <r>
      <t xml:space="preserve">Муниципальное автономное учреждение дополнительного образования Кушвинского муниципального округа «Центр внешкольной работы «Факел», 
 </t>
    </r>
    <r>
      <rPr>
        <b/>
        <sz val="9"/>
        <color theme="1"/>
        <rFont val="Times New Roman"/>
        <family val="1"/>
        <charset val="204"/>
      </rPr>
      <t>МАУ ДО ЦВР «Факел»</t>
    </r>
  </si>
  <si>
    <r>
      <t xml:space="preserve">Муниципальное бюджетное общеобразовательное учреждение
«Средняя общеобразовательная школа № 8», 
</t>
    </r>
    <r>
      <rPr>
        <b/>
        <sz val="9"/>
        <color theme="1"/>
        <rFont val="Times New Roman"/>
        <family val="1"/>
        <charset val="204"/>
      </rPr>
      <t>МБОУ СОШ № 8 
(Лагерь дневного пребывания)</t>
    </r>
  </si>
  <si>
    <r>
      <t xml:space="preserve">Муниципальное бюджетное общеобразовательное учреждение «Средняя общеобразовательная школа № 67 им. Героя Российской Федерации
В.В. Замараева», 
</t>
    </r>
    <r>
      <rPr>
        <b/>
        <sz val="9"/>
        <color theme="1"/>
        <rFont val="Times New Roman"/>
        <family val="1"/>
        <charset val="204"/>
      </rPr>
      <t>МБОУ СОШ № 67 
(Лагерь дневного пребывания)</t>
    </r>
  </si>
  <si>
    <r>
      <t xml:space="preserve">Муниципальное автономное общеобразовательное учреждение «Средняя общеобразовательная школа № 72», 
</t>
    </r>
    <r>
      <rPr>
        <b/>
        <sz val="9"/>
        <color theme="1"/>
        <rFont val="Times New Roman"/>
        <family val="1"/>
        <charset val="204"/>
      </rPr>
      <t>МАОУ СОШ № 72 
(Лагерь дневного пребывания)</t>
    </r>
  </si>
  <si>
    <r>
      <t xml:space="preserve">Муниципальное бюджетное общеобразовательное учреждение 
«Средняя общеобразовательная школа № 73», 
</t>
    </r>
    <r>
      <rPr>
        <b/>
        <sz val="9"/>
        <color theme="1"/>
        <rFont val="Times New Roman"/>
        <family val="1"/>
        <charset val="204"/>
      </rPr>
      <t>МБОУ СОШ № 73 
(Лагерь дневного пребывания)</t>
    </r>
  </si>
  <si>
    <r>
      <t xml:space="preserve">Муниципальное автономное общеобразовательное учреждение «Лицей», 
</t>
    </r>
    <r>
      <rPr>
        <b/>
        <sz val="9"/>
        <color theme="1"/>
        <rFont val="Times New Roman"/>
        <family val="1"/>
        <charset val="204"/>
      </rPr>
      <t>МАОУ «Лицей» 
(Лагерь дневного пребывания)</t>
    </r>
  </si>
  <si>
    <r>
      <t xml:space="preserve">Муниципальное бюджетное учреждение дополнительного образования
 «Детская школа искусств», 
</t>
    </r>
    <r>
      <rPr>
        <b/>
        <sz val="9"/>
        <color theme="1"/>
        <rFont val="Times New Roman"/>
        <family val="1"/>
        <charset val="204"/>
      </rPr>
      <t>МБУДО ДШИ 
(Лагерь дневного пребывания)</t>
    </r>
  </si>
  <si>
    <r>
      <t xml:space="preserve">Муниципальное бюджетное учреждение дополнительного образования 
«Центр детского творчества», 
 </t>
    </r>
    <r>
      <rPr>
        <b/>
        <sz val="9"/>
        <color theme="1"/>
        <rFont val="Times New Roman"/>
        <family val="1"/>
        <charset val="204"/>
      </rPr>
      <t>МБУДО ЦДТ 
(Лагерь дневного пребывания)</t>
    </r>
  </si>
  <si>
    <r>
      <t xml:space="preserve">Муниципальное бюджетное учреждение
 «Центр психолого-педагогической, медицинской и социальной помощи», 
</t>
    </r>
    <r>
      <rPr>
        <b/>
        <sz val="9"/>
        <color theme="1"/>
        <rFont val="Times New Roman"/>
        <family val="1"/>
        <charset val="204"/>
      </rPr>
      <t>МБУ ЦППМСП 
(Лагерь дневного пребывания)</t>
    </r>
  </si>
  <si>
    <r>
      <t xml:space="preserve">Филиал Муниципального бюджетного общеобразовательного учреждения «Мугайская основная общеобразовательная школа»-«Измоденовская основная общеобразовательная школа», 
 </t>
    </r>
    <r>
      <rPr>
        <b/>
        <sz val="9"/>
        <color theme="1"/>
        <rFont val="Times New Roman"/>
        <family val="1"/>
        <charset val="204"/>
      </rPr>
      <t>филиал МБОУ «Мугайская ООШ» - «Измоденовская ООШ»
(Лагерь с дневным пребыванием детей «Солнышко»)</t>
    </r>
  </si>
  <si>
    <r>
      <t xml:space="preserve">Муниципальное бюджетное общеобразовательное учреждение «Махнёвская средняя общеобразовательная школа», 
 </t>
    </r>
    <r>
      <rPr>
        <b/>
        <sz val="9"/>
        <color theme="1"/>
        <rFont val="Times New Roman"/>
        <family val="1"/>
        <charset val="204"/>
      </rPr>
      <t>МБОУ ««Махнёвская СОШ» 
(Лагерь с дневным пребыванием «Радуга» )</t>
    </r>
  </si>
  <si>
    <r>
      <t xml:space="preserve">Муниципальное бюджетное общеобразовательное учреждение «Мугайская основная общеобразовательная школа», 
 </t>
    </r>
    <r>
      <rPr>
        <b/>
        <sz val="9"/>
        <color theme="1"/>
        <rFont val="Times New Roman"/>
        <family val="1"/>
        <charset val="204"/>
      </rPr>
      <t>МБОУ «Мугайская ООШ» 
(лагерь с дневным пребыванием «Стриж»)</t>
    </r>
  </si>
  <si>
    <r>
      <t xml:space="preserve">Муниципальное автономное общеобразовательное учреждение «Средней общеобразовательной школы села Быньги», 
 </t>
    </r>
    <r>
      <rPr>
        <b/>
        <sz val="9"/>
        <color theme="1"/>
        <rFont val="Times New Roman"/>
        <family val="1"/>
        <charset val="204"/>
      </rPr>
      <t>МАОУ СОШ с. Быньги 
(Лагерь дневного пребывания)</t>
    </r>
  </si>
  <si>
    <r>
      <t xml:space="preserve">Муниципальное автономное общеобразовательное учреждение средняя общеобразовательная школа посёлка Цементный, 
 </t>
    </r>
    <r>
      <rPr>
        <b/>
        <sz val="9"/>
        <color theme="1"/>
        <rFont val="Times New Roman"/>
        <family val="1"/>
        <charset val="204"/>
      </rPr>
      <t>МАОУ СОШ п. Цементный 
(Лагерь дневного пребывания)</t>
    </r>
  </si>
  <si>
    <r>
      <t xml:space="preserve">Муниципальное бюджетное учреждение «Спортивно-патриотический клуб «Витязь», 
 </t>
    </r>
    <r>
      <rPr>
        <b/>
        <sz val="9"/>
        <color theme="1"/>
        <rFont val="Times New Roman"/>
        <family val="1"/>
        <charset val="204"/>
      </rPr>
      <t>МБУ СПК «Витязь» 
(Спортивно-оздоровительный лагерь)</t>
    </r>
  </si>
  <si>
    <r>
      <t xml:space="preserve">Муниципальное автономное учреждение дополнительного образования «Спортивная школа» п.Цементный, 
 </t>
    </r>
    <r>
      <rPr>
        <b/>
        <sz val="9"/>
        <color theme="1"/>
        <rFont val="Times New Roman"/>
        <family val="1"/>
        <charset val="204"/>
      </rPr>
      <t>МАУ ДО «СШ» П. Цементный 
(Лагерь дневного пребывания)</t>
    </r>
  </si>
  <si>
    <r>
      <t xml:space="preserve">Муниципальное бюджетное общеобразовательное учреждение средняя общеобразовательная школа № 12, 
 </t>
    </r>
    <r>
      <rPr>
        <b/>
        <sz val="9"/>
        <color theme="1"/>
        <rFont val="Times New Roman"/>
        <family val="1"/>
        <charset val="204"/>
      </rPr>
      <t>МБОУ СОШ № 12</t>
    </r>
  </si>
  <si>
    <r>
      <t xml:space="preserve">Государственное автономное профессиональное образовательное учреждение Свердловской области «Нижнетагильский педагогический колледж № 2», 
</t>
    </r>
    <r>
      <rPr>
        <b/>
        <sz val="9"/>
        <color theme="1"/>
        <rFont val="Times New Roman"/>
        <family val="1"/>
        <charset val="204"/>
      </rPr>
      <t>ГАПОУ СО «Нижнетагильский педагогический колледж № 2» 
 (Лагерь дневного пребывания «Чемпион»)</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</si>
  <si>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10» , 
</t>
    </r>
    <r>
      <rPr>
        <b/>
        <sz val="9"/>
        <color theme="1"/>
        <rFont val="Times New Roman"/>
        <family val="1"/>
        <charset val="204"/>
      </rPr>
      <t>МАОУ «Школа № 10» (Детский лагерь труда и отдыха)</t>
    </r>
  </si>
  <si>
    <r>
      <t xml:space="preserve">Муниципальное автономное учреждение дополнительного образования 
«Станция юных натуралистов», 
</t>
    </r>
    <r>
      <rPr>
        <b/>
        <sz val="9"/>
        <color theme="1"/>
        <rFont val="Times New Roman"/>
        <family val="1"/>
        <charset val="204"/>
      </rPr>
      <t>МАУ ДО «Станция юных натуралистов»</t>
    </r>
  </si>
  <si>
    <r>
      <t xml:space="preserve"> Муниципальное бюджетное общеобразовательное учреждение «Махневская средняя общеобразовательная школа», 
 </t>
    </r>
    <r>
      <rPr>
        <b/>
        <sz val="9"/>
        <color theme="1"/>
        <rFont val="Times New Roman"/>
        <family val="1"/>
        <charset val="204"/>
      </rPr>
      <t>МБОУ «Махневская СОШ» (Лагерь труда и отдыха «Муравей»)</t>
    </r>
  </si>
  <si>
    <r>
      <t xml:space="preserve">Муниципальное бюджетное общеобразовательное учреждение «Мугайская основная общеобразовательная школа», 
 </t>
    </r>
    <r>
      <rPr>
        <b/>
        <sz val="9"/>
        <color theme="1"/>
        <rFont val="Times New Roman"/>
        <family val="1"/>
        <charset val="204"/>
      </rPr>
      <t>МБОУ «Мугайская СОШ» (Лагерь труда и отдыха «Эверест»)</t>
    </r>
  </si>
  <si>
    <r>
      <t xml:space="preserve">Филиал муниципального бюджетного общеобразовательного учреждения «Мугайская основная общеобразовательная школа» - «Измоденовская основная общеобразовательная школа», 
 </t>
    </r>
    <r>
      <rPr>
        <b/>
        <sz val="9"/>
        <color theme="1"/>
        <rFont val="Times New Roman"/>
        <family val="1"/>
        <charset val="204"/>
      </rPr>
      <t>Филиал МБОУ Мугайская ООШ» - «Измоденовская ООШ» (Лагерь труда и отдыха «Пчёлка» )</t>
    </r>
  </si>
  <si>
    <r>
      <t xml:space="preserve">Муниципальное автономное общеобразовательное учреждение Средняя общеобразовательная школа №5, 
</t>
    </r>
    <r>
      <rPr>
        <b/>
        <sz val="9"/>
        <color theme="1"/>
        <rFont val="Times New Roman"/>
        <family val="1"/>
        <charset val="204"/>
      </rPr>
      <t>МАОУ «СОШ № 5»</t>
    </r>
  </si>
  <si>
    <r>
      <t xml:space="preserve">Муниципальное автономное общеобразовательное учреждение «Центр образования № 7 имени Героя РФ Юрия Сергеевича Игитова», 
</t>
    </r>
    <r>
      <rPr>
        <b/>
        <sz val="9"/>
        <color theme="1"/>
        <rFont val="Times New Roman"/>
        <family val="1"/>
        <charset val="204"/>
      </rPr>
      <t>МАОУ ЦО № 7 им. Героя РФ Ю.С. Игитова</t>
    </r>
  </si>
  <si>
    <r>
      <t xml:space="preserve">Муниципальное автономное общеобразовательное учреждение средняя общеобразовательная школа № 1 с углубленным изучением отдельных предметов «Полифорум», 
</t>
    </r>
    <r>
      <rPr>
        <b/>
        <sz val="9"/>
        <color theme="1"/>
        <rFont val="Times New Roman"/>
        <family val="1"/>
        <charset val="204"/>
      </rPr>
      <t>МАОУ СОШ № 1 «Полифорум»
(Лагерь труда и отдыха )</t>
    </r>
  </si>
  <si>
    <r>
      <t xml:space="preserve">Муниципальное бюджетное общеобразовательное учреждение средняя общеобразовательная школа №9, 
</t>
    </r>
    <r>
      <rPr>
        <b/>
        <sz val="9"/>
        <color theme="1"/>
        <rFont val="Times New Roman"/>
        <family val="1"/>
        <charset val="204"/>
      </rPr>
      <t>МБОУ СОШ № 9 
(Лагерь труда и отдыха )</t>
    </r>
  </si>
  <si>
    <r>
      <t xml:space="preserve">Муниципальное бюджетное общеобразовательное учреждение средняя общеобразовательная школа №11, 
</t>
    </r>
    <r>
      <rPr>
        <b/>
        <sz val="9"/>
        <color theme="1"/>
        <rFont val="Times New Roman"/>
        <family val="1"/>
        <charset val="204"/>
      </rPr>
      <t>МБОУ СОШ № 11 
(Лагерь труда и отдыха )</t>
    </r>
  </si>
  <si>
    <r>
      <t xml:space="preserve">Муниципальное автономное общеобразовательное учреждение средняя общеобразовательная школа №13, 
 </t>
    </r>
    <r>
      <rPr>
        <b/>
        <sz val="9"/>
        <color theme="1"/>
        <rFont val="Times New Roman"/>
        <family val="1"/>
        <charset val="204"/>
      </rPr>
      <t>МАОУ СОШ № 13 
(Лагерь труда и отдыха )</t>
    </r>
  </si>
  <si>
    <r>
      <t xml:space="preserve">Муниципальное автономное общеобразовательное учреждение средняя общеобразовательная школа №14 им В. Ф. Фуфачева, 
</t>
    </r>
    <r>
      <rPr>
        <b/>
        <sz val="9"/>
        <color theme="1"/>
        <rFont val="Times New Roman"/>
        <family val="1"/>
        <charset val="204"/>
      </rPr>
      <t>МАОУ СОШ № 14 
(Лагерь труда и отдыха )</t>
    </r>
  </si>
  <si>
    <r>
      <t xml:space="preserve">Муниципальное автономное общеобразовательное учреждение средняя общеобразовательная школа №15, 
</t>
    </r>
    <r>
      <rPr>
        <b/>
        <sz val="9"/>
        <color theme="1"/>
        <rFont val="Times New Roman"/>
        <family val="1"/>
        <charset val="204"/>
      </rPr>
      <t>МАУ СОШ № 15 
(Лагерь труда и отдыха )</t>
    </r>
  </si>
  <si>
    <r>
      <t xml:space="preserve">Муниципальное бюджетное общеобразовательное учреждение средняя общеобразовательная школа №19, 
</t>
    </r>
    <r>
      <rPr>
        <b/>
        <sz val="9"/>
        <color theme="1"/>
        <rFont val="Times New Roman"/>
        <family val="1"/>
        <charset val="204"/>
      </rPr>
      <t>МБОУ СОШ № 19 
(Лагерь труда и отдыха )</t>
    </r>
  </si>
  <si>
    <r>
      <t xml:space="preserve">Муниципальное автономное общеобразовательное учреждение средняя общеобразовательная школа  №20, 
</t>
    </r>
    <r>
      <rPr>
        <b/>
        <sz val="9"/>
        <color theme="1"/>
        <rFont val="Times New Roman"/>
        <family val="1"/>
        <charset val="204"/>
      </rPr>
      <t>МАОУ СОШ № 20 
(Лагерь труда и отдыха )</t>
    </r>
  </si>
  <si>
    <r>
      <t xml:space="preserve">Муниципальное бюджетное общеобразовательное учреждение средняя общеобразовательная школа  №23, 
</t>
    </r>
    <r>
      <rPr>
        <b/>
        <sz val="9"/>
        <color theme="1"/>
        <rFont val="Times New Roman"/>
        <family val="1"/>
        <charset val="204"/>
      </rPr>
      <t xml:space="preserve">МБОУ СОШ № 23 
(Лагерь труда и отдыха )  </t>
    </r>
  </si>
  <si>
    <r>
      <t xml:space="preserve">Муниципальное автономное общеобразовательное учреждение средняя общеобразовательная школа  №27, 
</t>
    </r>
    <r>
      <rPr>
        <b/>
        <sz val="9"/>
        <color theme="1"/>
        <rFont val="Times New Roman"/>
        <family val="1"/>
        <charset val="204"/>
      </rPr>
      <t>МАОУ СОШ № 27 
(Лагерь труда и отдыха )</t>
    </r>
  </si>
  <si>
    <r>
      <t xml:space="preserve">Муниципальное бюджетное общеобразовательное учреждение средняя общеобразовательная школа п. Красноглинный, 
</t>
    </r>
    <r>
      <rPr>
        <b/>
        <sz val="9"/>
        <color theme="1"/>
        <rFont val="Times New Roman"/>
        <family val="1"/>
        <charset val="204"/>
      </rPr>
      <t>МБОУ СОШ п.Красноглинный 
(Лагерь труда и отдыха )</t>
    </r>
  </si>
  <si>
    <r>
      <t xml:space="preserve">Муниципальное бюджетное общеобразовательное учреждение средняя общеобразовательная школа п. Красноярка, 
</t>
    </r>
    <r>
      <rPr>
        <b/>
        <sz val="9"/>
        <color theme="1"/>
        <rFont val="Times New Roman"/>
        <family val="1"/>
        <charset val="204"/>
      </rPr>
      <t>МБОУ СОШ п.Красноярка 
(Лагерь труда и отдыха )</t>
    </r>
  </si>
  <si>
    <t>624994, Свердловская обл., г. Серов, ул. Луначарского, строение 140; тел.: 8(34385) 9-80-15; email: kola.shkola-21@mail.ru</t>
  </si>
  <si>
    <r>
      <t xml:space="preserve"> Негосударственное дошкольное образовательное учреждение «Детский сад Мой Дошколенок», 
 </t>
    </r>
    <r>
      <rPr>
        <b/>
        <sz val="9"/>
        <color rgb="FF000000"/>
        <rFont val="Times New Roman"/>
        <family val="1"/>
        <charset val="204"/>
      </rPr>
      <t>НДОУ «ДС «Мой Дошколенок»
( Лагерь с дневным пребыванием «Журавленок»)</t>
    </r>
  </si>
  <si>
    <r>
      <t xml:space="preserve">Акционерное общество «Святогор», 
 </t>
    </r>
    <r>
      <rPr>
        <b/>
        <sz val="9"/>
        <color theme="1"/>
        <rFont val="Times New Roman"/>
        <family val="1"/>
        <charset val="204"/>
      </rPr>
      <t>Санаторий-профилакторий АО «Святогор» (оздоровительный лагерь с дневным пребыванием)</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</si>
  <si>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 
(Лагерь дневного пребывания)</t>
    </r>
  </si>
  <si>
    <r>
      <t xml:space="preserve"> Муниципальное автономное учреждение дополнительного образования детско-юношеского центра «Ровесник», 
 </t>
    </r>
    <r>
      <rPr>
        <b/>
        <sz val="9"/>
        <color theme="1"/>
        <rFont val="Times New Roman"/>
        <family val="1"/>
        <charset val="204"/>
      </rPr>
      <t xml:space="preserve">МАУ ДО ДЮЦ «Ровесник»
</t>
    </r>
  </si>
  <si>
    <r>
      <t xml:space="preserve">Муниципальное автономное учреждение дополнительного образования
«Верхнесергинская детская школа искусств», 
 </t>
    </r>
    <r>
      <rPr>
        <b/>
        <sz val="9"/>
        <color theme="1"/>
        <rFont val="Times New Roman"/>
        <family val="1"/>
        <charset val="204"/>
      </rPr>
      <t>МАУДО Верхнесергинская ДШИ</t>
    </r>
  </si>
  <si>
    <r>
      <t xml:space="preserve">Муниципальное казенное учреждение дополнительного образования
«Нижнесергинский центр дополнительного образования детей», 
 </t>
    </r>
    <r>
      <rPr>
        <b/>
        <sz val="9"/>
        <color theme="1"/>
        <rFont val="Times New Roman"/>
        <family val="1"/>
        <charset val="204"/>
      </rPr>
      <t>МКУДО Нижнесергинский ЦДОД</t>
    </r>
  </si>
  <si>
    <r>
      <t xml:space="preserve">Муниципальное автономное учреждение дополнительного образования
«Центр детского творчества» пгт. Верхние Серги, 
 </t>
    </r>
    <r>
      <rPr>
        <b/>
        <sz val="9"/>
        <color theme="1"/>
        <rFont val="Times New Roman"/>
        <family val="1"/>
        <charset val="204"/>
      </rPr>
      <t>МАУДО ЦДТ пгт. Верхние Серги</t>
    </r>
  </si>
  <si>
    <r>
      <t xml:space="preserve">Муниципальное бюджетное общеобразовательное учреждение
 «Центр образования «Наследие», 
</t>
    </r>
    <r>
      <rPr>
        <b/>
        <sz val="9"/>
        <color theme="1"/>
        <rFont val="Times New Roman"/>
        <family val="1"/>
        <charset val="204"/>
      </rPr>
      <t>МБОУ ЦО «Наследие» школа 
 с. Акбаш</t>
    </r>
  </si>
  <si>
    <r>
      <t xml:space="preserve">Муниципальное бюджетное общеобразовательное учреждение
 «Центр образования «Наследие», 
</t>
    </r>
    <r>
      <rPr>
        <b/>
        <sz val="9"/>
        <color theme="1"/>
        <rFont val="Times New Roman"/>
        <family val="1"/>
        <charset val="204"/>
      </rPr>
      <t>МБОУ ЦО «Наследие» школа
 д. Урмикеево</t>
    </r>
  </si>
  <si>
    <r>
      <t xml:space="preserve">Муниципальное бюджетное общеобразовательное учреждение
 «Центр образования «Наследие», 
</t>
    </r>
    <r>
      <rPr>
        <b/>
        <sz val="9"/>
        <color theme="1"/>
        <rFont val="Times New Roman"/>
        <family val="1"/>
        <charset val="204"/>
      </rPr>
      <t>МБОУ ЦО «Наследие» школа
 д. Уфа-Шигири</t>
    </r>
  </si>
  <si>
    <r>
      <t xml:space="preserve">Муниципальное бюджетное общеобразовательное учреждение
 «Центр образования «Наследие», 
</t>
    </r>
    <r>
      <rPr>
        <b/>
        <sz val="9"/>
        <color theme="1"/>
        <rFont val="Times New Roman"/>
        <family val="1"/>
        <charset val="204"/>
      </rPr>
      <t>МБОУ ЦО «Наследие» школа
 с. Шокурово</t>
    </r>
  </si>
  <si>
    <r>
      <t xml:space="preserve">Муниципальное автономное учреждении дополнительного образования 
Центр «Радуга», 
</t>
    </r>
    <r>
      <rPr>
        <b/>
        <sz val="9"/>
        <color theme="1"/>
        <rFont val="Times New Roman"/>
        <family val="1"/>
        <charset val="204"/>
      </rPr>
      <t>МАУДО Центр «Радуга»</t>
    </r>
  </si>
  <si>
    <r>
      <t xml:space="preserve">Муниципальное автономное общеобразовательное учреждение «Средняя общеобразовательная школа № 1 имени Е.В. Панкратьева», 
 </t>
    </r>
    <r>
      <rPr>
        <b/>
        <sz val="9"/>
        <color theme="1"/>
        <rFont val="Times New Roman"/>
        <family val="1"/>
        <charset val="204"/>
      </rPr>
      <t>МАОУ «СОШ № 1» 
(Лагерь дневного пребывания)</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</si>
  <si>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</si>
  <si>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t>
    </r>
  </si>
  <si>
    <r>
      <t xml:space="preserve">Муниципальное автономное общеобразовательное учреждение «Средняя общеобразовательная школа № 7 имени М. Г. Мансурова», 
 </t>
    </r>
    <r>
      <rPr>
        <b/>
        <sz val="9"/>
        <color theme="1"/>
        <rFont val="Times New Roman"/>
        <family val="1"/>
        <charset val="204"/>
      </rPr>
      <t>МАОУ «СОШ №7 имени М.Г. Мансурова»</t>
    </r>
  </si>
  <si>
    <r>
      <t xml:space="preserve">Муниципальное автономное общеобразовательное учреждение «Исовская средняя общеобразовательная школа», 
 </t>
    </r>
    <r>
      <rPr>
        <b/>
        <sz val="9"/>
        <color theme="1"/>
        <rFont val="Times New Roman"/>
        <family val="1"/>
        <charset val="204"/>
      </rPr>
      <t>МАОУ «ИСОШ»</t>
    </r>
  </si>
  <si>
    <r>
      <t xml:space="preserve">Муниципальное бюджетное общеобразовательное учреждение Нижнетуринского муниципального округа «Косьинская средняя общеобразовательная школа», 
 </t>
    </r>
    <r>
      <rPr>
        <b/>
        <sz val="9"/>
        <color theme="1"/>
        <rFont val="Times New Roman"/>
        <family val="1"/>
        <charset val="204"/>
      </rPr>
      <t>МБОУ «Косьинская СОШ»</t>
    </r>
  </si>
  <si>
    <r>
      <t xml:space="preserve">Муниципальное автономное общеобразовательное учреждение «Нижнетуринская гимназия», 
 </t>
    </r>
    <r>
      <rPr>
        <b/>
        <sz val="9"/>
        <color theme="1"/>
        <rFont val="Times New Roman"/>
        <family val="1"/>
        <charset val="204"/>
      </rPr>
      <t>МАОУ «НТГ»</t>
    </r>
  </si>
  <si>
    <r>
      <t xml:space="preserve">Муниципальное бюджетное общеобразовательное учреждение «Платинская основная общеобразовательная школа», 
 </t>
    </r>
    <r>
      <rPr>
        <b/>
        <sz val="9"/>
        <color theme="1"/>
        <rFont val="Times New Roman"/>
        <family val="1"/>
        <charset val="204"/>
      </rPr>
      <t>МБОУ «Платинская ООШ»</t>
    </r>
  </si>
  <si>
    <r>
      <t xml:space="preserve">Муниципальное бюджетное общеобразовательное учреждение «Сигнальненская средняя общеобразовательная школа», 
 </t>
    </r>
    <r>
      <rPr>
        <b/>
        <sz val="9"/>
        <color theme="1"/>
        <rFont val="Times New Roman"/>
        <family val="1"/>
        <charset val="204"/>
      </rPr>
      <t>МБОУ «Сигнальненская СОШ»</t>
    </r>
  </si>
  <si>
    <r>
      <t xml:space="preserve">Муниципальное бюджетное учреждение дополнительного образования «Исовский Дом детского творчества», 
 </t>
    </r>
    <r>
      <rPr>
        <b/>
        <sz val="9"/>
        <color theme="1"/>
        <rFont val="Times New Roman"/>
        <family val="1"/>
        <charset val="204"/>
      </rPr>
      <t>МБУ ДО «Исовский Дом детского творчества»</t>
    </r>
  </si>
  <si>
    <r>
      <t xml:space="preserve">Муниципальное бюджетное учреждение дополнительного образования «Центр дополнительного образования детей», 
 </t>
    </r>
    <r>
      <rPr>
        <b/>
        <sz val="9"/>
        <color theme="1"/>
        <rFont val="Times New Roman"/>
        <family val="1"/>
        <charset val="204"/>
      </rPr>
      <t>МБУ ДО «ЦДО»</t>
    </r>
  </si>
  <si>
    <r>
      <t xml:space="preserve">Муниципальное автономное общеобразовательное учреждение средняя общеобразовательная школа «Центр образования № 1», 
 </t>
    </r>
    <r>
      <rPr>
        <b/>
        <sz val="9"/>
        <color theme="1"/>
        <rFont val="Times New Roman"/>
        <family val="1"/>
        <charset val="204"/>
      </rPr>
      <t>МАОУ СОШ «ЦО №1»</t>
    </r>
  </si>
  <si>
    <r>
      <t xml:space="preserve">Муниципальное бюджетное общеобразовательное учреждение средняя общеобразовательная школа № 21 «Кадетская школа» , 
 </t>
    </r>
    <r>
      <rPr>
        <b/>
        <sz val="9"/>
        <color theme="1"/>
        <rFont val="Times New Roman"/>
        <family val="1"/>
        <charset val="204"/>
      </rPr>
      <t>МБОУ СОШ № 21 «Кадетская школа»</t>
    </r>
  </si>
  <si>
    <r>
      <t xml:space="preserve">Муниципальное бюджетное учреждение «Городской Дворец молодежи», 
</t>
    </r>
    <r>
      <rPr>
        <b/>
        <sz val="9"/>
        <color theme="1"/>
        <rFont val="Times New Roman"/>
        <family val="1"/>
        <charset val="204"/>
      </rPr>
      <t>МБУ «Городской Дворец молодежи» 
(Лагерь дневного пребывания)</t>
    </r>
  </si>
  <si>
    <r>
      <t xml:space="preserve">Муниципальное бюджетное учреждение дополнительного образования Детско-юношеский центр «Мир», 
</t>
    </r>
    <r>
      <rPr>
        <b/>
        <sz val="9"/>
        <color theme="1"/>
        <rFont val="Times New Roman"/>
        <family val="1"/>
        <charset val="204"/>
      </rPr>
      <t>МБУ ДО ДЮЦ «Мир»</t>
    </r>
  </si>
  <si>
    <r>
      <t xml:space="preserve">Муниципальное бюджетное учреждение дополнительного образования «Спортивная школа №1», 
</t>
    </r>
    <r>
      <rPr>
        <b/>
        <sz val="9"/>
        <color theme="1"/>
        <rFont val="Times New Roman"/>
        <family val="1"/>
        <charset val="204"/>
      </rPr>
      <t>МБУ ДО «СШ № 1»</t>
    </r>
  </si>
  <si>
    <r>
      <t xml:space="preserve">Муниципальное бюджетное учреждение дополнительного образования «Спортивная школа № 3 имени Почетного гражданина города Нижний Тагил Александра Александровича Лопатина», 
</t>
    </r>
    <r>
      <rPr>
        <b/>
        <sz val="9"/>
        <color theme="1"/>
        <rFont val="Times New Roman"/>
        <family val="1"/>
        <charset val="204"/>
      </rPr>
      <t>МБУ ДО «СШ №3 им. А.А. Лопатина»</t>
    </r>
  </si>
  <si>
    <r>
      <t xml:space="preserve">Муниципальное бюджетное учреждение дополнительного образования «Спортивная школа «Авиатор», 
</t>
    </r>
    <r>
      <rPr>
        <b/>
        <sz val="9"/>
        <color theme="1"/>
        <rFont val="Times New Roman"/>
        <family val="1"/>
        <charset val="204"/>
      </rPr>
      <t>МБУ ДО «СШ «Авиатор»</t>
    </r>
  </si>
  <si>
    <r>
      <t xml:space="preserve">Муниципальное бюджетное учреждение дополнительного образования «Спортивная школа «Высокогорец», 
</t>
    </r>
    <r>
      <rPr>
        <b/>
        <sz val="9"/>
        <color theme="1"/>
        <rFont val="Times New Roman"/>
        <family val="1"/>
        <charset val="204"/>
      </rPr>
      <t>МБУ ДО «СШ «Высокогорец»</t>
    </r>
  </si>
  <si>
    <r>
      <t xml:space="preserve">Муниципальное бюджетное учреждение дополнительного образования «Спортивная школа олимпийского резерва «Спутник», 
</t>
    </r>
    <r>
      <rPr>
        <b/>
        <sz val="9"/>
        <color theme="1"/>
        <rFont val="Times New Roman"/>
        <family val="1"/>
        <charset val="204"/>
      </rPr>
      <t>МБУ ДО «СШОР «Спутник»</t>
    </r>
  </si>
  <si>
    <r>
      <t xml:space="preserve">Муниципальное бюджетное учреждение дополнительного образования «Спортивная школа по хоккею «Спутник», 
</t>
    </r>
    <r>
      <rPr>
        <b/>
        <sz val="9"/>
        <color theme="1"/>
        <rFont val="Times New Roman"/>
        <family val="1"/>
        <charset val="204"/>
      </rPr>
      <t>МБУ ДО «СШ по хоккею «Спутник»</t>
    </r>
  </si>
  <si>
    <r>
      <t xml:space="preserve">Муниципальное бюджетное учреждение дополнительного образования Спортивная школа «Старт», 
</t>
    </r>
    <r>
      <rPr>
        <b/>
        <sz val="9"/>
        <color theme="1"/>
        <rFont val="Times New Roman"/>
        <family val="1"/>
        <charset val="204"/>
      </rPr>
      <t>МБУ ДО «СШ «Старт» 
(Лагерь дневного пребывания)</t>
    </r>
  </si>
  <si>
    <r>
      <t xml:space="preserve"> Муниципальное бюджетное учреждение дополнительного образования «Спортивная школа «Стратегия», 
</t>
    </r>
    <r>
      <rPr>
        <b/>
        <sz val="9"/>
        <color theme="1"/>
        <rFont val="Times New Roman"/>
        <family val="1"/>
        <charset val="204"/>
      </rPr>
      <t>МБУ ДО «СШ «Стратегия»</t>
    </r>
  </si>
  <si>
    <r>
      <t xml:space="preserve">Муниципальное бюджетное учреждение дополнительного образования 
«Спортивная школа «Тагилстрой», 
</t>
    </r>
    <r>
      <rPr>
        <b/>
        <sz val="9"/>
        <color theme="1"/>
        <rFont val="Times New Roman"/>
        <family val="1"/>
        <charset val="204"/>
      </rPr>
      <t>МБУ ДО «СШ «Тагилстрой»</t>
    </r>
  </si>
  <si>
    <r>
      <t xml:space="preserve">Муниципальное бюджетное учреждение дополнительного образования «Спортивная школа «Юность», 
 </t>
    </r>
    <r>
      <rPr>
        <b/>
        <sz val="9"/>
        <color theme="1"/>
        <rFont val="Times New Roman"/>
        <family val="1"/>
        <charset val="204"/>
      </rPr>
      <t>МБУ ДО «СШ «Юность»</t>
    </r>
  </si>
  <si>
    <r>
      <t xml:space="preserve">Муниципальное автономное учреждение дополнительного образования 
«Спортивная школа олимпийского резерва «Юпитер», 
</t>
    </r>
    <r>
      <rPr>
        <b/>
        <sz val="9"/>
        <color theme="1"/>
        <rFont val="Times New Roman"/>
        <family val="1"/>
        <charset val="204"/>
      </rPr>
      <t>МАУ ДО «СШОР «Юпитер»</t>
    </r>
  </si>
  <si>
    <r>
      <t xml:space="preserve">Муниципальное автономное общеобразовательное учреждение
Средняя общеобразовательная школа № 5, 
</t>
    </r>
    <r>
      <rPr>
        <b/>
        <sz val="9"/>
        <color theme="1"/>
        <rFont val="Times New Roman"/>
        <family val="1"/>
        <charset val="204"/>
      </rPr>
      <t>МАОУ «СОШ № 5»</t>
    </r>
  </si>
  <si>
    <r>
      <t xml:space="preserve">Муниципальное бюджетное общеобразовательное учреждение «Средняя общеобразовательная школа № 10», 
</t>
    </r>
    <r>
      <rPr>
        <b/>
        <sz val="9"/>
        <color theme="1"/>
        <rFont val="Times New Roman"/>
        <family val="1"/>
        <charset val="204"/>
      </rPr>
      <t>МБОУ «СОШ № 10»</t>
    </r>
  </si>
  <si>
    <r>
      <t xml:space="preserve">Муниципальное автономное общеобразовательное учреждение «Основная общеобразовательная школа с. Акинфиево», 
</t>
    </r>
    <r>
      <rPr>
        <b/>
        <sz val="9"/>
        <color theme="1"/>
        <rFont val="Times New Roman"/>
        <family val="1"/>
        <charset val="204"/>
      </rPr>
      <t>МАОУ «ООШ с.Акинфиево»</t>
    </r>
  </si>
  <si>
    <r>
      <t xml:space="preserve">Муниципальное автономное общеобразовательное учреждение Новолялинского муниципального округа «Средняя общеобразовательная 
школа № 1», 
 </t>
    </r>
    <r>
      <rPr>
        <b/>
        <sz val="9"/>
        <color rgb="FF000000"/>
        <rFont val="Times New Roman"/>
        <family val="1"/>
        <charset val="204"/>
      </rPr>
      <t>МАОУ НМО «СОШ № 1»</t>
    </r>
  </si>
  <si>
    <r>
      <t xml:space="preserve">Муниципальное бюджетное общеобразовательное учреждение Новолялинского муниципального округа «Средняя общеобразовательная школа № 2», 
 </t>
    </r>
    <r>
      <rPr>
        <b/>
        <sz val="9"/>
        <color rgb="FF000000"/>
        <rFont val="Times New Roman"/>
        <family val="1"/>
        <charset val="204"/>
      </rPr>
      <t>МБОУ НМО «СОШ № 2»</t>
    </r>
  </si>
  <si>
    <r>
      <t xml:space="preserve">Муниципальное автономное общеобразовательное учреждение Новолялинского муниципального округа «Средняя общеобразовательная школа № 4», 
</t>
    </r>
    <r>
      <rPr>
        <b/>
        <sz val="9"/>
        <color rgb="FF000000"/>
        <rFont val="Times New Roman"/>
        <family val="1"/>
        <charset val="204"/>
      </rPr>
      <t>МАОУ НМО «СОШ № 4»</t>
    </r>
  </si>
  <si>
    <r>
      <t xml:space="preserve">Муниципальное бюджетное общеобразовательное учреждение Новолялинского муниципального округа «Средняя общеобразовательная 
школа № 10», 
</t>
    </r>
    <r>
      <rPr>
        <b/>
        <sz val="9"/>
        <color rgb="FF000000"/>
        <rFont val="Times New Roman"/>
        <family val="1"/>
        <charset val="204"/>
      </rPr>
      <t>МБОУ НМО «СОШ № 10»</t>
    </r>
  </si>
  <si>
    <r>
      <t xml:space="preserve">Муниципальное автономное общеобразовательное учреждение Новолялинского муниципального округа «Основная общеобразовательная 
школа № 11», 
</t>
    </r>
    <r>
      <rPr>
        <b/>
        <sz val="9"/>
        <color rgb="FF000000"/>
        <rFont val="Times New Roman"/>
        <family val="1"/>
        <charset val="204"/>
      </rPr>
      <t>МАОУ НМО «ООШ №11»</t>
    </r>
  </si>
  <si>
    <r>
      <t xml:space="preserve">Муниципальное автономное общеобразовательное учреждение Новолялинского муниципального округа «Средняя общеобразовательная школа № 12», 
 </t>
    </r>
    <r>
      <rPr>
        <b/>
        <sz val="9"/>
        <color rgb="FF000000"/>
        <rFont val="Times New Roman"/>
        <family val="1"/>
        <charset val="204"/>
      </rPr>
      <t>МАОУ НМО «СОШ №12»</t>
    </r>
  </si>
  <si>
    <r>
      <t xml:space="preserve">Муниципальное казенное общеобразовательное учреждение Новолялинского муниципального округа «Лопаевская основная общеобразовательная школа», 
 </t>
    </r>
    <r>
      <rPr>
        <b/>
        <sz val="9"/>
        <color rgb="FF000000"/>
        <rFont val="Times New Roman"/>
        <family val="1"/>
        <charset val="204"/>
      </rPr>
      <t>МКОУ НМО «Лопаевская ООШ»</t>
    </r>
  </si>
  <si>
    <r>
      <t xml:space="preserve">Муниципальное автономное образовательное учреждение дополнительного образования Новолялинского муниципального округа
«Дом детского творчества «Радуга», 
 </t>
    </r>
    <r>
      <rPr>
        <b/>
        <sz val="9"/>
        <color rgb="FF000000"/>
        <rFont val="Times New Roman"/>
        <family val="1"/>
        <charset val="204"/>
      </rPr>
      <t>МАОУ ДО НМО » ДДТ «Радуга»</t>
    </r>
  </si>
  <si>
    <r>
      <t xml:space="preserve">Муниципальное казённое образовательное учреждение дополнительного образования Новолялинского муниципального округ «Спортивная школа», 
 </t>
    </r>
    <r>
      <rPr>
        <b/>
        <sz val="9"/>
        <color rgb="FF000000"/>
        <rFont val="Times New Roman"/>
        <family val="1"/>
        <charset val="204"/>
      </rPr>
      <t>МКОУ ДО НМО «СШ»</t>
    </r>
  </si>
  <si>
    <r>
      <t xml:space="preserve">Муниципальное автономное общеобразовательное учреждение
«Средняя общеобразовательная
школа № 40», 
 </t>
    </r>
    <r>
      <rPr>
        <b/>
        <sz val="9"/>
        <color theme="1"/>
        <rFont val="Times New Roman"/>
        <family val="1"/>
        <charset val="204"/>
      </rPr>
      <t>МАОУ «СОШ № 40»</t>
    </r>
  </si>
  <si>
    <r>
      <t xml:space="preserve">Муниципальное автономное общеобразовательное учреждение
«Гимназия № 41», 
 </t>
    </r>
    <r>
      <rPr>
        <b/>
        <sz val="9"/>
        <color theme="1"/>
        <rFont val="Times New Roman"/>
        <family val="1"/>
        <charset val="204"/>
      </rPr>
      <t>МАОУ «Гимназия № 41»</t>
    </r>
  </si>
  <si>
    <r>
      <t xml:space="preserve">Муниципальное автономное общеобразовательное учреждение
«Средняя общеобразовательная школа № 45», 
 </t>
    </r>
    <r>
      <rPr>
        <b/>
        <sz val="9"/>
        <color theme="1"/>
        <rFont val="Times New Roman"/>
        <family val="1"/>
        <charset val="204"/>
      </rPr>
      <t>МАОУ «СОШ № 45»</t>
    </r>
  </si>
  <si>
    <r>
      <t xml:space="preserve">Муниципальное автономное общеобразовательное учреждение
«Средняя общеобразовательная школа № 48», 
 </t>
    </r>
    <r>
      <rPr>
        <b/>
        <sz val="9"/>
        <color theme="1"/>
        <rFont val="Times New Roman"/>
        <family val="1"/>
        <charset val="204"/>
      </rPr>
      <t>МАОУ «СОШ № 48»</t>
    </r>
  </si>
  <si>
    <r>
      <t xml:space="preserve">Муниципальное автономное общеобразовательное учреждение
«Школа-интернат № 53», 
</t>
    </r>
    <r>
      <rPr>
        <b/>
        <sz val="9"/>
        <color theme="1"/>
        <rFont val="Times New Roman"/>
        <family val="1"/>
        <charset val="204"/>
      </rPr>
      <t>МАОУ «Школа-интернат № 53»</t>
    </r>
  </si>
  <si>
    <r>
      <t xml:space="preserve">Муниципальное автономное общеобразовательное учреждение
«Лицей № 56», 
</t>
    </r>
    <r>
      <rPr>
        <b/>
        <sz val="9"/>
        <color theme="1"/>
        <rFont val="Times New Roman"/>
        <family val="1"/>
        <charset val="204"/>
      </rPr>
      <t>МАОУ «Лицей № 56»</t>
    </r>
  </si>
  <si>
    <r>
      <t xml:space="preserve">Муниципальное автономное общеобразовательное учреждение
«Средняя общеобразовательная школа № 57 с углубленным изучением отдельных предметов», 
</t>
    </r>
    <r>
      <rPr>
        <b/>
        <sz val="9"/>
        <color theme="1"/>
        <rFont val="Times New Roman"/>
        <family val="1"/>
        <charset val="204"/>
      </rPr>
      <t>МАОУ «СОШ № 57»</t>
    </r>
  </si>
  <si>
    <r>
      <t xml:space="preserve">Муниципальное автономное общеобразовательное учреждение
«Лицей № 58», 
</t>
    </r>
    <r>
      <rPr>
        <b/>
        <sz val="9"/>
        <color theme="1"/>
        <rFont val="Times New Roman"/>
        <family val="1"/>
        <charset val="204"/>
      </rPr>
      <t>МАОУ «Лицей № 58»</t>
    </r>
  </si>
  <si>
    <r>
      <t xml:space="preserve">Муниципальное автономное общеобразовательное учреждение
«Гимназия», 
 </t>
    </r>
    <r>
      <rPr>
        <b/>
        <sz val="9"/>
        <color theme="1"/>
        <rFont val="Times New Roman"/>
        <family val="1"/>
        <charset val="204"/>
      </rPr>
      <t>МАОУ «Гимназия»</t>
    </r>
  </si>
  <si>
    <r>
      <t xml:space="preserve">Муниципальное автономное общеобразовательное учреждение
«Средняя общеобразовательная школа с. Тарасково», 
 </t>
    </r>
    <r>
      <rPr>
        <b/>
        <sz val="9"/>
        <color theme="1"/>
        <rFont val="Times New Roman"/>
        <family val="1"/>
        <charset val="204"/>
      </rPr>
      <t>МАОУ «СОШ с.Тарасково»</t>
    </r>
  </si>
  <si>
    <r>
      <t xml:space="preserve">Муниципальное автономное учреждение дополнительного образования «Спортивная школа № 2», 
 </t>
    </r>
    <r>
      <rPr>
        <b/>
        <sz val="9"/>
        <color theme="1"/>
        <rFont val="Times New Roman"/>
        <family val="1"/>
        <charset val="204"/>
      </rPr>
      <t>МАУ ДО «СШ № 2»</t>
    </r>
  </si>
  <si>
    <r>
      <t xml:space="preserve">Муниципальное автономное учреждение дополнительного образования «Спортивная школа № 4», 
 </t>
    </r>
    <r>
      <rPr>
        <b/>
        <sz val="9"/>
        <color theme="1"/>
        <rFont val="Times New Roman"/>
        <family val="1"/>
        <charset val="204"/>
      </rPr>
      <t>МАУ ДО «СШ № 4»</t>
    </r>
  </si>
  <si>
    <r>
      <t xml:space="preserve">Муниципальное автономное учреждение дополнительного образования «Станция юных техников» , 
 </t>
    </r>
    <r>
      <rPr>
        <b/>
        <sz val="9"/>
        <color theme="1"/>
        <rFont val="Times New Roman"/>
        <family val="1"/>
        <charset val="204"/>
      </rPr>
      <t>МАУ ДО «СЮТ»</t>
    </r>
  </si>
  <si>
    <r>
      <t xml:space="preserve">Государственное бюджетное общеобразовательное учреждение Свердловской области «Новоуральская школа № 1, реализующая адапрированные основные общеобразовательные программы», 
 </t>
    </r>
    <r>
      <rPr>
        <b/>
        <sz val="9"/>
        <color theme="1"/>
        <rFont val="Times New Roman"/>
        <family val="1"/>
        <charset val="204"/>
      </rPr>
      <t>ГБОУ СО «Новоуральская школа № 1»</t>
    </r>
  </si>
  <si>
    <r>
      <t xml:space="preserve">Муниципальное автономное общеобразовательное учреждение 
 «Средняя общеобразовательная школа № 1», 
</t>
    </r>
    <r>
      <rPr>
        <b/>
        <sz val="9"/>
        <color theme="1"/>
        <rFont val="Times New Roman"/>
        <family val="1"/>
        <charset val="204"/>
      </rPr>
      <t>МАОУ СОШ № 1</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</si>
  <si>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</si>
  <si>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t>
    </r>
  </si>
  <si>
    <r>
      <t xml:space="preserve">Муниципальное автономное общеобразовательное учреждение «Средняя общеобразовательная школа № 5 с углубленным изучением отдельных предметов», 
</t>
    </r>
    <r>
      <rPr>
        <b/>
        <sz val="9"/>
        <color theme="1"/>
        <rFont val="Times New Roman"/>
        <family val="1"/>
        <charset val="204"/>
      </rPr>
      <t>МАОУ СОШ №5</t>
    </r>
  </si>
  <si>
    <r>
      <t xml:space="preserve">Муниципальное автономное общеобразовательное учреждение «Средняя общеобразовательная школа № 6», 
</t>
    </r>
    <r>
      <rPr>
        <b/>
        <sz val="9"/>
        <color theme="1"/>
        <rFont val="Times New Roman"/>
        <family val="1"/>
        <charset val="204"/>
      </rPr>
      <t>МАОУ СОШ №6</t>
    </r>
  </si>
  <si>
    <r>
      <t xml:space="preserve">Муниципальное автономное общеобразовательное учреждение «Средняя общеобразовательная школа № 7», 
</t>
    </r>
    <r>
      <rPr>
        <b/>
        <sz val="9"/>
        <color theme="1"/>
        <rFont val="Times New Roman"/>
        <family val="1"/>
        <charset val="204"/>
      </rPr>
      <t>МАОУ СОШ №7</t>
    </r>
  </si>
  <si>
    <r>
      <t xml:space="preserve">Муниципальное автономное общеобразовательное учреждение «Средняя общеобразовательная школа № 9», 
</t>
    </r>
    <r>
      <rPr>
        <b/>
        <sz val="9"/>
        <color theme="1"/>
        <rFont val="Times New Roman"/>
        <family val="1"/>
        <charset val="204"/>
      </rPr>
      <t>МАОУ СОШ №9</t>
    </r>
  </si>
  <si>
    <r>
      <t xml:space="preserve">Муниципальное автономное общеобразовательное учреждение «Средняя общеобразовательная школа № 10 с углубленным изучением отдельных предметов», 
</t>
    </r>
    <r>
      <rPr>
        <b/>
        <sz val="9"/>
        <color theme="1"/>
        <rFont val="Times New Roman"/>
        <family val="1"/>
        <charset val="204"/>
      </rPr>
      <t>МАОУ СОШ №10</t>
    </r>
  </si>
  <si>
    <r>
      <t xml:space="preserve">Муниципальное автономное общеобразовательное учреждение «Средняя общеобразовательная школа № 11», 
</t>
    </r>
    <r>
      <rPr>
        <b/>
        <sz val="9"/>
        <color theme="1"/>
        <rFont val="Times New Roman"/>
        <family val="1"/>
        <charset val="204"/>
      </rPr>
      <t>МАОУ СОШ №11</t>
    </r>
  </si>
  <si>
    <r>
      <t xml:space="preserve">Муниципальное автономное общеобразовательное учреждение «Средняя общеобразовательная школа №12», 
</t>
    </r>
    <r>
      <rPr>
        <b/>
        <sz val="9"/>
        <color theme="1"/>
        <rFont val="Times New Roman"/>
        <family val="1"/>
        <charset val="204"/>
      </rPr>
      <t>МАОУ СОШ №12</t>
    </r>
  </si>
  <si>
    <r>
      <t xml:space="preserve">Муниципальное автономное общеобразовательное учреждение «Начальная школа-детский сад №14», 
</t>
    </r>
    <r>
      <rPr>
        <b/>
        <sz val="9"/>
        <color theme="1"/>
        <rFont val="Times New Roman"/>
        <family val="1"/>
        <charset val="204"/>
      </rPr>
      <t>МАОУ «Начальная школа-детский сад №14»</t>
    </r>
  </si>
  <si>
    <r>
      <t xml:space="preserve">Муниципальное автономное общеобразовательное учреждение «Средняя общеобразовательная школа № 20», 
</t>
    </r>
    <r>
      <rPr>
        <b/>
        <sz val="9"/>
        <color theme="1"/>
        <rFont val="Times New Roman"/>
        <family val="1"/>
        <charset val="204"/>
      </rPr>
      <t>МАОУ СОШ №20</t>
    </r>
  </si>
  <si>
    <r>
      <t xml:space="preserve">Муниципальное автономное общеобразовательное учреждение «Лицей № 21», 
</t>
    </r>
    <r>
      <rPr>
        <b/>
        <sz val="9"/>
        <color theme="1"/>
        <rFont val="Times New Roman"/>
        <family val="1"/>
        <charset val="204"/>
      </rPr>
      <t>МАОУ Лицей №21</t>
    </r>
  </si>
  <si>
    <r>
      <t xml:space="preserve">Муниципальное автономное общеобразовательное учреждение «Средняя общеобразовательная школа № 22», 
</t>
    </r>
    <r>
      <rPr>
        <b/>
        <sz val="9"/>
        <color theme="1"/>
        <rFont val="Times New Roman"/>
        <family val="1"/>
        <charset val="204"/>
      </rPr>
      <t>МАОУ СОШ №22</t>
    </r>
  </si>
  <si>
    <r>
      <t xml:space="preserve">Муниципальное автономное общеобразовательное учреждение «Средняя общеобразовательная школа № 26», 
</t>
    </r>
    <r>
      <rPr>
        <b/>
        <sz val="9"/>
        <color theme="1"/>
        <rFont val="Times New Roman"/>
        <family val="1"/>
        <charset val="204"/>
      </rPr>
      <t>МАОУ СОШ №26</t>
    </r>
  </si>
  <si>
    <r>
      <t xml:space="preserve">Муниципальное бюджетное общеобразовательное учреждение «Средняя общеобразовательная школа № 29», 
</t>
    </r>
    <r>
      <rPr>
        <b/>
        <sz val="9"/>
        <color theme="1"/>
        <rFont val="Times New Roman"/>
        <family val="1"/>
        <charset val="204"/>
      </rPr>
      <t>МАОУ СОШ №29</t>
    </r>
  </si>
  <si>
    <r>
      <t xml:space="preserve">Муниципальное автономное общеобразовательное учреждение «Школа № 32», 
</t>
    </r>
    <r>
      <rPr>
        <b/>
        <sz val="9"/>
        <color theme="1"/>
        <rFont val="Times New Roman"/>
        <family val="1"/>
        <charset val="204"/>
      </rPr>
      <t>МАОУ Школа №32</t>
    </r>
  </si>
  <si>
    <r>
      <t xml:space="preserve">Филиал муниципального автономного дошкольного образовательного учреждения «Детский сад №70» - «Детский сад № 46», 
 </t>
    </r>
    <r>
      <rPr>
        <b/>
        <sz val="9"/>
        <color theme="1"/>
        <rFont val="Times New Roman"/>
        <family val="1"/>
        <charset val="204"/>
      </rPr>
      <t>филиал МА ДОУ Детский сад № 70 - «Детский сад №46»</t>
    </r>
  </si>
  <si>
    <r>
      <t xml:space="preserve">Филиал муниципального автономного дошкольного образовательного учреждения «Детский сад № 9 комбинированного вида»-«Детский сад №1», 
</t>
    </r>
    <r>
      <rPr>
        <b/>
        <sz val="9"/>
        <color theme="1"/>
        <rFont val="Times New Roman"/>
        <family val="1"/>
        <charset val="204"/>
      </rPr>
      <t>филиал МАДОУ «Детский сад №9»- «Детский сад №1»</t>
    </r>
  </si>
  <si>
    <r>
      <t xml:space="preserve">Муниципальное бюджетное образовательное учреждение дополнительного образования «Центр дополнительного образования», 
</t>
    </r>
    <r>
      <rPr>
        <b/>
        <sz val="9"/>
        <color theme="1"/>
        <rFont val="Times New Roman"/>
        <family val="1"/>
        <charset val="204"/>
      </rPr>
      <t>МБОУДО «Центр дополнительного образования»</t>
    </r>
  </si>
  <si>
    <r>
      <t xml:space="preserve">Муниципальное автономное образовательное учреждение дополнительного образования «Центр развития детей и молодежи», 
</t>
    </r>
    <r>
      <rPr>
        <b/>
        <sz val="9"/>
        <color theme="1"/>
        <rFont val="Times New Roman"/>
        <family val="1"/>
        <charset val="204"/>
      </rPr>
      <t>МАОУДО «Центр развития детей и молодежи»</t>
    </r>
  </si>
  <si>
    <r>
      <t xml:space="preserve">Филиал муниципального автономного дошкольного образовательного учреждения «Детский сад № 7 комбинированного вида» , 
</t>
    </r>
    <r>
      <rPr>
        <b/>
        <sz val="9"/>
        <color theme="1"/>
        <rFont val="Times New Roman"/>
        <family val="1"/>
        <charset val="204"/>
      </rPr>
      <t>МАДОУ «Детский сад № 7»</t>
    </r>
  </si>
  <si>
    <r>
      <t xml:space="preserve">Филиал Муниципального автономного дошкольного образовательного учреждения «Детский сад № 12 комбинированного»-«Детский сад № 48», 
</t>
    </r>
    <r>
      <rPr>
        <b/>
        <sz val="9"/>
        <color theme="1"/>
        <rFont val="Times New Roman"/>
        <family val="1"/>
        <charset val="204"/>
      </rPr>
      <t>Филиал МАДОУ «Детский сад № 12»-«Детский сад № 48»</t>
    </r>
  </si>
  <si>
    <r>
      <t xml:space="preserve">Филиал муниципального автономного дошкольного образовательного учреждения «Детский сад № 37 комбинированного вида»-«Детский сад № 49», 
</t>
    </r>
    <r>
      <rPr>
        <b/>
        <sz val="9"/>
        <color theme="1"/>
        <rFont val="Times New Roman"/>
        <family val="1"/>
        <charset val="204"/>
      </rPr>
      <t>Филиал МАДОУ «Детский сад № 37»-«Детский сад № 49»</t>
    </r>
  </si>
  <si>
    <r>
      <t xml:space="preserve">Филиал муниципального автономного дошкольного образовательного учреждения «Детский сад № 37 комбинированного вида»-«Детский сад № 84», 
</t>
    </r>
    <r>
      <rPr>
        <b/>
        <sz val="9"/>
        <color theme="1"/>
        <rFont val="Times New Roman"/>
        <family val="1"/>
        <charset val="204"/>
      </rPr>
      <t>Филиал МАДОУ «Детский сад № 37»-«Детский сад № 84»</t>
    </r>
  </si>
  <si>
    <r>
      <t xml:space="preserve">Филиал муниципального автономного дошкольного образовательного учреждения «Детский сад № 39»-«Детский сад №15» , 
</t>
    </r>
    <r>
      <rPr>
        <b/>
        <sz val="9"/>
        <color theme="1"/>
        <rFont val="Times New Roman"/>
        <family val="1"/>
        <charset val="204"/>
      </rPr>
      <t xml:space="preserve">Филиал МАДОУ «Детский сад № 39»-«Детский сад № 15»
</t>
    </r>
  </si>
  <si>
    <r>
      <t xml:space="preserve">Филиал муниципального автономного дошкольного образовательного учреждения «Детский сад № 39 комбинированного вида»-«Детский сад № 20» , 
</t>
    </r>
    <r>
      <rPr>
        <b/>
        <sz val="9"/>
        <color theme="1"/>
        <rFont val="Times New Roman"/>
        <family val="1"/>
        <charset val="204"/>
      </rPr>
      <t>Филиал МАДОУ «Детский сад № 39»-«Детский сад № 20»</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</si>
  <si>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 1» имени Героя Советского Союза Н.В. Кологойды, 
 </t>
    </r>
    <r>
      <rPr>
        <b/>
        <sz val="9"/>
        <color theme="1"/>
        <rFont val="Times New Roman"/>
        <family val="1"/>
        <charset val="204"/>
      </rPr>
      <t>МБОУ ПМО СО «СОШ № 1» имени Героя Советского Союза Н.В. Кологойды</t>
    </r>
  </si>
  <si>
    <r>
      <t xml:space="preserve">Муниципальное автономное общеобразовательное учреждение Полевского муниципального округа Свердловской области «Средняя общеобразовательная школа-лицей №4 «Интеллект» , 
 </t>
    </r>
    <r>
      <rPr>
        <b/>
        <sz val="9"/>
        <color theme="1"/>
        <rFont val="Times New Roman"/>
        <family val="1"/>
        <charset val="204"/>
      </rPr>
      <t>МАОУ ПМО СО
«СОШ-Лицей №4 «Интеллект»</t>
    </r>
  </si>
  <si>
    <r>
      <t xml:space="preserve">Муниципальное автономное общеобразовательное учреждение Полевского муниципального округа Свердловской области «Средняя общеобразовательная школа №8», 
 </t>
    </r>
    <r>
      <rPr>
        <b/>
        <sz val="9"/>
        <color theme="1"/>
        <rFont val="Times New Roman"/>
        <family val="1"/>
        <charset val="204"/>
      </rPr>
      <t>МАОУ ПМО СО «СОШ №8»</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</si>
  <si>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№14» , 
</t>
    </r>
    <r>
      <rPr>
        <b/>
        <sz val="9"/>
        <color theme="1"/>
        <rFont val="Times New Roman"/>
        <family val="1"/>
        <charset val="204"/>
      </rPr>
      <t>МБОУ ПМО СО «СОШ № 14»</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</si>
  <si>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 18», 
 </t>
    </r>
    <r>
      <rPr>
        <b/>
        <sz val="9"/>
        <color theme="1"/>
        <rFont val="Times New Roman"/>
        <family val="1"/>
        <charset val="204"/>
      </rPr>
      <t>МБОУ ПМО СО «СОШ № 18» (Лагерь дневного пребывания )</t>
    </r>
  </si>
  <si>
    <r>
      <t xml:space="preserve">Муниципальное автономное общеобразовательное учреждение Полевского муниципального округа Свердловской области «Политехнический лицей №21 «Эрудит», 
 </t>
    </r>
    <r>
      <rPr>
        <b/>
        <sz val="9"/>
        <color theme="1"/>
        <rFont val="Times New Roman"/>
        <family val="1"/>
        <charset val="204"/>
      </rPr>
      <t>МАОУ ПМО СО «Политехнический лицей №21 «Эрудит»</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</si>
  <si>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п. Зюзельский», 
</t>
    </r>
    <r>
      <rPr>
        <b/>
        <sz val="9"/>
        <color theme="1"/>
        <rFont val="Times New Roman"/>
        <family val="1"/>
        <charset val="204"/>
      </rPr>
      <t>МБОУ ПМО СО «СОШ п. Зюзельский»</t>
    </r>
  </si>
  <si>
    <r>
      <t xml:space="preserve">Муниципальное общеобразовательное учреждение Полевского муниципального округа Свердловской области «Школа с. Косой Брод», 
 </t>
    </r>
    <r>
      <rPr>
        <b/>
        <sz val="9"/>
        <color theme="1"/>
        <rFont val="Times New Roman"/>
        <family val="1"/>
        <charset val="204"/>
      </rPr>
      <t>МБОУ ПМО СО «Школа с.Косой Брод»</t>
    </r>
  </si>
  <si>
    <r>
      <t xml:space="preserve">Муниципальное бюджетное общеобразовательное учреждение Полевского муниципального округа Свердловской области «Основная общеобразовательная школа с. Мраморское», 
</t>
    </r>
    <r>
      <rPr>
        <b/>
        <sz val="9"/>
        <color theme="1"/>
        <rFont val="Times New Roman"/>
        <family val="1"/>
        <charset val="204"/>
      </rPr>
      <t>МБОУ ПМО СО «ООШ с. Мраморское»</t>
    </r>
  </si>
  <si>
    <r>
      <t xml:space="preserve">Муниципальное бюджетное общеобразовательное учреждение Полевского муниципального округа Свердловской области «Основная общеобразовательная школа посёлка Станционный-Полевской», 
</t>
    </r>
    <r>
      <rPr>
        <b/>
        <sz val="9"/>
        <color theme="1"/>
        <rFont val="Times New Roman"/>
        <family val="1"/>
        <charset val="204"/>
      </rPr>
      <t>МБОУ ПМО СО «ООШ» пос. Станционный-Полевской»</t>
    </r>
  </si>
  <si>
    <r>
      <t xml:space="preserve">Муниципальное автономное учреждение дополнительного образования Полевского муниципального округа Свердловской области «Центр развития творчества имени П.П. Бажова», 
</t>
    </r>
    <r>
      <rPr>
        <b/>
        <sz val="9"/>
        <color theme="1"/>
        <rFont val="Times New Roman"/>
        <family val="1"/>
        <charset val="204"/>
      </rPr>
      <t>ЦРТ им. П.П. Бажова</t>
    </r>
  </si>
  <si>
    <r>
      <t xml:space="preserve">Муниципальное автономное общеобразовательное учреждение «Средняя общеобразовательная школа № 13 с углубленным изучение отдельных предметов», 
</t>
    </r>
    <r>
      <rPr>
        <b/>
        <sz val="9"/>
        <color theme="1"/>
        <rFont val="Times New Roman"/>
        <family val="1"/>
        <charset val="204"/>
      </rPr>
      <t>МАОУ ПМО СО «СОШ № 13 с УИОП»
(Лагерь с дневным пребыванием детей «Юность»)</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</si>
  <si>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 16» имени Заслуженного учителя РСФСР Г.И. Чебыкина , 
</t>
    </r>
    <r>
      <rPr>
        <b/>
        <sz val="9"/>
        <color theme="1"/>
        <rFont val="Times New Roman"/>
        <family val="1"/>
        <charset val="204"/>
      </rPr>
      <t>МБОУ ПМО СО «СОШ № 16» (Лагерь дневного пребывания)</t>
    </r>
  </si>
  <si>
    <r>
      <t xml:space="preserve">Муниципальное бюджетное учреждение дополнительного образования Полевского муниципального округа Свердловской области «Центр развития творчества им. Н.Е. Бобровой, 
 </t>
    </r>
    <r>
      <rPr>
        <b/>
        <sz val="9"/>
        <color theme="1"/>
        <rFont val="Times New Roman"/>
        <family val="1"/>
        <charset val="204"/>
      </rPr>
      <t>МБУ ДО ПМО СО «ЦРТ им. Н.Е. Бобровой»
(Лагерь с дневным пребыванием детей «Юность»)</t>
    </r>
  </si>
  <si>
    <r>
      <t xml:space="preserve">Муниципальное бюджетное дошкольное образовательно учреждение Полевского муниципального округа «Детский сад №69 комбинированного вида», 
 </t>
    </r>
    <r>
      <rPr>
        <b/>
        <sz val="9"/>
        <color theme="1"/>
        <rFont val="Times New Roman"/>
        <family val="1"/>
        <charset val="204"/>
      </rPr>
      <t>МБДОУ ПМО СО «Детский сад №69» (Лагерь дневного пребывания «Алые паруса»)</t>
    </r>
  </si>
  <si>
    <r>
      <t xml:space="preserve">Муниципальное бюджетное дошкольное образовательное учреждение Полевского муниципального округа Свердловской области «Детский сад № 40 общеразвивающего вида », 
 </t>
    </r>
    <r>
      <rPr>
        <b/>
        <sz val="9"/>
        <color theme="1"/>
        <rFont val="Times New Roman"/>
        <family val="1"/>
        <charset val="204"/>
      </rPr>
      <t xml:space="preserve">МБДОУ ПМО № 40 
(Лагерь дневного пребывания «Олимпиец») </t>
    </r>
  </si>
  <si>
    <r>
      <t xml:space="preserve">Муниципальное бюджетное общеобразовательное учреждение Пышминского муниципального округа Свердловской области «Ощепковская средняя общеобразовательная школа», 
</t>
    </r>
    <r>
      <rPr>
        <b/>
        <sz val="9"/>
        <color theme="1"/>
        <rFont val="Times New Roman"/>
        <family val="1"/>
        <charset val="204"/>
      </rPr>
      <t>МБОУ ПМО СО «Ощепковская СОШ» 
(Лагерь дневного пребывания «Солнышко»)</t>
    </r>
  </si>
  <si>
    <r>
      <t xml:space="preserve">Муниципальное бюджетное общеобразовательное учреждение Пышминского муниципального округа Свердловской области «Первомайская основная общеобразовательная школа», 
</t>
    </r>
    <r>
      <rPr>
        <b/>
        <sz val="9"/>
        <color theme="1"/>
        <rFont val="Times New Roman"/>
        <family val="1"/>
        <charset val="204"/>
      </rPr>
      <t>МБОУ ПМО СО «Первомайская ООШ» 
(Лагерь дневного пребывания «Солнечный»)</t>
    </r>
  </si>
  <si>
    <r>
      <t xml:space="preserve">Муниципальное бюджетное общеобразовательное учреждение Пышминского муниципального округа Свердловской области «Печеркинская средняя общеобразовательная школа», 
</t>
    </r>
    <r>
      <rPr>
        <b/>
        <sz val="9"/>
        <color theme="1"/>
        <rFont val="Times New Roman"/>
        <family val="1"/>
        <charset val="204"/>
      </rPr>
      <t>МБОУ ПМО СО «Печеркинская СОШ» 
(Лагерь дневного пребывания «Алые паруса»)</t>
    </r>
  </si>
  <si>
    <r>
      <t xml:space="preserve">Муниципальное бюджетное общеобразовательное учреждение Пышминского муниципального округа Свердловской области «Пульниковская начальная общеобразовательная школа», 
 </t>
    </r>
    <r>
      <rPr>
        <b/>
        <sz val="9"/>
        <color theme="1"/>
        <rFont val="Times New Roman"/>
        <family val="1"/>
        <charset val="204"/>
      </rPr>
      <t>МБОО ПМО СО «Пульниковская НОШ» 
(Лагерь дневного пребывания «Дружба»)</t>
    </r>
  </si>
  <si>
    <r>
      <t xml:space="preserve">Муниципальное бюджетное общеобразовательное учреждение Пышминского муниципального округа Свердловской области «Пышминская средняя общеобразовательная школа», 
</t>
    </r>
    <r>
      <rPr>
        <b/>
        <sz val="9"/>
        <color theme="1"/>
        <rFont val="Times New Roman"/>
        <family val="1"/>
        <charset val="204"/>
      </rPr>
      <t>МБОУ ПМО СО «Пышминская СОШ» 
(Лагерь дневного пребывания «Радуга»)</t>
    </r>
  </si>
  <si>
    <r>
      <t xml:space="preserve"> Муниципальное бюджетное общеобразовательное учреждение Пышминского муниципального округа Свердловской области «Талицкая начальная общеобразовательная школа», 
</t>
    </r>
    <r>
      <rPr>
        <b/>
        <sz val="9"/>
        <color theme="1"/>
        <rFont val="Times New Roman"/>
        <family val="1"/>
        <charset val="204"/>
      </rPr>
      <t>МБОО ПМО СО «Талицкая НОШ» 
(Лагерь дневного пребывания «Солнышко»)</t>
    </r>
  </si>
  <si>
    <r>
      <t xml:space="preserve">Муниципальное бюджетное общеобразовательное учреждение Пышминского муниципального округа Свердловской области «Тимохинская начальная общеобразовательная школа», 
</t>
    </r>
    <r>
      <rPr>
        <b/>
        <sz val="9"/>
        <color theme="1"/>
        <rFont val="Times New Roman"/>
        <family val="1"/>
        <charset val="204"/>
      </rPr>
      <t>МБОО ПМО СО «Тимохинская НОШ» 
(Лагерь дневного пребывания «Солнечный городок»)</t>
    </r>
  </si>
  <si>
    <r>
      <t xml:space="preserve">Муниципальное бюджетное общеобразовательное учреждение Пышминского муниципального округа Свердловской области «Трифоновская средняя общеобразовательная школа», 
</t>
    </r>
    <r>
      <rPr>
        <b/>
        <sz val="9"/>
        <color theme="1"/>
        <rFont val="Times New Roman"/>
        <family val="1"/>
        <charset val="204"/>
      </rPr>
      <t>МБОУ ПМО СО «Трифоновская СОШ»
(Лагерь дневного пребывания «Солнышко»)</t>
    </r>
  </si>
  <si>
    <r>
      <t xml:space="preserve">Муниципальное бюджетное общеобразовательное учреждение Пышминского муниципального округа Свердловской области «Тупицынская начальная общеобразовательная школа», 
</t>
    </r>
    <r>
      <rPr>
        <b/>
        <sz val="9"/>
        <color theme="1"/>
        <rFont val="Times New Roman"/>
        <family val="1"/>
        <charset val="204"/>
      </rPr>
      <t>МБОО ПМО СО «Тупицынская НОШ» 
(Лагерь дневного пребывания «Дружба»)</t>
    </r>
  </si>
  <si>
    <r>
      <t xml:space="preserve">Муниципальное бюджетное общеобразовательное учреждение Пышминского муниципального округа Свердловской области «Черемышская средняя общеобразовательная школа», 
</t>
    </r>
    <r>
      <rPr>
        <b/>
        <sz val="9"/>
        <color theme="1"/>
        <rFont val="Times New Roman"/>
        <family val="1"/>
        <charset val="204"/>
      </rPr>
      <t>МБОУ ПМО СО «Черемышская СОШ» 
(Лагерь дневного пребывания «Дружба.ру»)</t>
    </r>
  </si>
  <si>
    <r>
      <t xml:space="preserve">Муниципальное бюджетное общеобразовательное учреждение Пышминского муниципального округа Свердловской области «Четкаринская средняя общеобразовательная школа», 
</t>
    </r>
    <r>
      <rPr>
        <b/>
        <sz val="9"/>
        <color theme="1"/>
        <rFont val="Times New Roman"/>
        <family val="1"/>
        <charset val="204"/>
      </rPr>
      <t>МБОУ ПМО СО «Четкаринская СОШ» 
(Лагерь дневного пребывания «Ромашка»)</t>
    </r>
  </si>
  <si>
    <r>
      <t xml:space="preserve">Муниципальное бюджетное учреждение дополнительного образования Пышминского муниципального округа Свердловской области «Пышминский центр дополнительного образования», 
</t>
    </r>
    <r>
      <rPr>
        <b/>
        <sz val="9"/>
        <color theme="1"/>
        <rFont val="Times New Roman"/>
        <family val="1"/>
        <charset val="204"/>
      </rPr>
      <t>МБУ ДО ПМО СО «Пышминский ЦДО» 
(Лагерь дневного пребывания «Звездный»)</t>
    </r>
  </si>
  <si>
    <r>
      <t xml:space="preserve">Муниципальное бюджетное общеобразовательное учреждение 
«Средняя общеобразовательная школа № 1», 
 </t>
    </r>
    <r>
      <rPr>
        <b/>
        <sz val="9"/>
        <color theme="1"/>
        <rFont val="Times New Roman"/>
        <family val="1"/>
        <charset val="204"/>
      </rPr>
      <t>МБОУ «СОШ №1»</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</si>
  <si>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№2»</t>
    </r>
  </si>
  <si>
    <r>
      <t xml:space="preserve">Муниципальное автономное общеобразовательное учреждение «Средняя общеобразовательная школа № 3 с углубленным изучением отдельных предметов имени Героя России Игоря Ржавитина», 
 </t>
    </r>
    <r>
      <rPr>
        <b/>
        <sz val="9"/>
        <color theme="1"/>
        <rFont val="Times New Roman"/>
        <family val="1"/>
        <charset val="204"/>
      </rPr>
      <t>МАОУ «СОШ №3»</t>
    </r>
  </si>
  <si>
    <r>
      <t xml:space="preserve">Муниципальное бюджетное общеобразовательное учреждение «Средняя общеобразовательная школа № 7», 
</t>
    </r>
    <r>
      <rPr>
        <b/>
        <sz val="9"/>
        <color theme="1"/>
        <rFont val="Times New Roman"/>
        <family val="1"/>
        <charset val="204"/>
      </rPr>
      <t>МБОУ «СОШ №7»</t>
    </r>
  </si>
  <si>
    <r>
      <t xml:space="preserve">Муниципальное автономное общеобразовательное учреждени «Средняя общеобразовательная школа № 9», 
</t>
    </r>
    <r>
      <rPr>
        <b/>
        <sz val="9"/>
        <color theme="1"/>
        <rFont val="Times New Roman"/>
        <family val="1"/>
        <charset val="204"/>
      </rPr>
      <t>МАОУ «СОШ № 9»</t>
    </r>
  </si>
  <si>
    <r>
      <t xml:space="preserve">Муниципальное автономное общеобразовательное учреждени «Средняя общеобразовательная школа № 10», 
 </t>
    </r>
    <r>
      <rPr>
        <b/>
        <sz val="9"/>
        <color theme="1"/>
        <rFont val="Times New Roman"/>
        <family val="1"/>
        <charset val="204"/>
      </rPr>
      <t>МАОУ «СОШ № 10»</t>
    </r>
  </si>
  <si>
    <r>
      <t xml:space="preserve">Муниципальное бюджетное общеобразовательное учреждение
«Средняя общеобразовательная школа № 13», 
 </t>
    </r>
    <r>
      <rPr>
        <b/>
        <sz val="9"/>
        <color theme="1"/>
        <rFont val="Times New Roman"/>
        <family val="1"/>
        <charset val="204"/>
      </rPr>
      <t>МБОУ «СОШ №13»</t>
    </r>
  </si>
  <si>
    <r>
      <t xml:space="preserve">Муниципальное бюджетное общеобразовательное учреждение
«Средняя общеобразовательная школа № 22», 
</t>
    </r>
    <r>
      <rPr>
        <b/>
        <sz val="9"/>
        <color theme="1"/>
        <rFont val="Times New Roman"/>
        <family val="1"/>
        <charset val="204"/>
      </rPr>
      <t>МБОУ «СОШ №22»</t>
    </r>
  </si>
  <si>
    <r>
      <t xml:space="preserve">Муниципальное автономное общеобразовательное учреждение «Средняя общеобразовательная школа № 28 с углубленным изучением отдельных предметов», 
</t>
    </r>
    <r>
      <rPr>
        <b/>
        <sz val="9"/>
        <color theme="1"/>
        <rFont val="Times New Roman"/>
        <family val="1"/>
        <charset val="204"/>
      </rPr>
      <t>МАОУ «СОШ №28»</t>
    </r>
  </si>
  <si>
    <r>
      <t xml:space="preserve">Муниципальное автономное общеобразовательное учреждение
«Средняя общеобразовательная
школа № 29», 
</t>
    </r>
    <r>
      <rPr>
        <b/>
        <sz val="9"/>
        <color theme="1"/>
        <rFont val="Times New Roman"/>
        <family val="1"/>
        <charset val="204"/>
      </rPr>
      <t>МАОУ «СОШ №29»</t>
    </r>
  </si>
  <si>
    <r>
      <t xml:space="preserve">Муниципальное автономное общеобразовательное учреждение
«Еврогимназия», 
</t>
    </r>
    <r>
      <rPr>
        <b/>
        <sz val="9"/>
        <color theme="1"/>
        <rFont val="Times New Roman"/>
        <family val="1"/>
        <charset val="204"/>
      </rPr>
      <t>МАОУ «Еврогимназия»</t>
    </r>
  </si>
  <si>
    <r>
      <t xml:space="preserve">Государственное бюджетное общеобразовательное учреждение Свердловской области 
«Ревдинская школа, реализующая адаптированные основные общеобразовательные программы», 
</t>
    </r>
    <r>
      <rPr>
        <b/>
        <sz val="9"/>
        <color theme="1"/>
        <rFont val="Times New Roman"/>
        <family val="1"/>
        <charset val="204"/>
      </rPr>
      <t>ГБОУ СО «Ревдинская школа»</t>
    </r>
  </si>
  <si>
    <r>
      <t xml:space="preserve">Муниципальное автономное учреждение дополнительного образования муниципального округа Ревда «Спортивная школа», 
</t>
    </r>
    <r>
      <rPr>
        <b/>
        <sz val="9"/>
        <color theme="1"/>
        <rFont val="Times New Roman"/>
        <family val="1"/>
        <charset val="204"/>
      </rPr>
      <t>МАУ ДО МОР «СШ»</t>
    </r>
  </si>
  <si>
    <r>
      <t xml:space="preserve">Муниципальное бюджетное общеобразовательное учреждение «Средняя общеобразовательная школа № 1» , 
 </t>
    </r>
    <r>
      <rPr>
        <b/>
        <sz val="9"/>
        <color theme="1"/>
        <rFont val="Times New Roman"/>
        <family val="1"/>
        <charset val="204"/>
      </rPr>
      <t>МБОУ СОШ №1
(Лагерь дневного пребывания «Инженеры» )</t>
    </r>
  </si>
  <si>
    <r>
      <t xml:space="preserve">Муниципальное бюджетное общеобразовательное учреждение «Средняя общеобразовательная школа № 3», 
 </t>
    </r>
    <r>
      <rPr>
        <b/>
        <sz val="9"/>
        <color theme="1"/>
        <rFont val="Times New Roman"/>
        <family val="1"/>
        <charset val="204"/>
      </rPr>
      <t>МБОУ СОШ №3</t>
    </r>
  </si>
  <si>
    <r>
      <t xml:space="preserve">Муниципальное бюджетное общеобразовательное учреждение «Средняя общеобразовательная школа № 5», 
 </t>
    </r>
    <r>
      <rPr>
        <b/>
        <sz val="9"/>
        <color theme="1"/>
        <rFont val="Times New Roman"/>
        <family val="1"/>
        <charset val="204"/>
      </rPr>
      <t>МБОУ СОШ №5</t>
    </r>
  </si>
  <si>
    <r>
      <t xml:space="preserve">Муниципальное бюджетное общеобразовательное учреждение «Основная общеобразовательная школа №8», 
 </t>
    </r>
    <r>
      <rPr>
        <b/>
        <sz val="9"/>
        <color theme="1"/>
        <rFont val="Times New Roman"/>
        <family val="1"/>
        <charset val="204"/>
      </rPr>
      <t>МБОУ ООШ №8</t>
    </r>
  </si>
  <si>
    <r>
      <t xml:space="preserve">Муниципальное бюджетное общеобразовательное учреждение «Средняя общеобразовательная школа № 9 имени Ландышевой А.Е.», 
 </t>
    </r>
    <r>
      <rPr>
        <b/>
        <sz val="9"/>
        <color theme="1"/>
        <rFont val="Times New Roman"/>
        <family val="1"/>
        <charset val="204"/>
      </rPr>
      <t>МБОУ СОШ №9 имени Ландышевой А.Е.</t>
    </r>
  </si>
  <si>
    <r>
      <t xml:space="preserve">Муниципальное автономное общеобразовательное учреждение «Средняя общеобразовательная школа № 10» им. Героя Российской Федерации Дмитрия Леонидовича Рычкова, 
 </t>
    </r>
    <r>
      <rPr>
        <b/>
        <sz val="9"/>
        <color theme="1"/>
        <rFont val="Times New Roman"/>
        <family val="1"/>
        <charset val="204"/>
      </rPr>
      <t xml:space="preserve">МАОУ СОШ №10 </t>
    </r>
  </si>
  <si>
    <r>
      <t xml:space="preserve">Муниципальное бюджетное общеобразовательное учреждение «Средняя общеобразовательная школа № 30», 
 </t>
    </r>
    <r>
      <rPr>
        <b/>
        <sz val="9"/>
        <color theme="1"/>
        <rFont val="Times New Roman"/>
        <family val="1"/>
        <charset val="204"/>
      </rPr>
      <t xml:space="preserve">МБОУ СОШ №30 </t>
    </r>
  </si>
  <si>
    <r>
      <t xml:space="preserve">Муниципальное автономное дошкольное общеобразовательное учреждение «Детский сад комбинированного вида № 1 «Голубой кораблик», 
 </t>
    </r>
    <r>
      <rPr>
        <b/>
        <sz val="9"/>
        <color theme="1"/>
        <rFont val="Times New Roman"/>
        <family val="1"/>
        <charset val="204"/>
      </rPr>
      <t>МАДОУ «Детский сад №1 «Голубой кораблик»</t>
    </r>
  </si>
  <si>
    <r>
      <t xml:space="preserve">Муниципальное бюджетное дошкольное образовательное учреждение «Детский сад № 2 «Колосок», 
 </t>
    </r>
    <r>
      <rPr>
        <b/>
        <sz val="9"/>
        <color theme="1"/>
        <rFont val="Times New Roman"/>
        <family val="1"/>
        <charset val="204"/>
      </rPr>
      <t>МАДОУ «Детский сад №2 «Колосок»</t>
    </r>
  </si>
  <si>
    <r>
      <t xml:space="preserve">Муниципальное автономное дошкольное образовательное учреждение «Детский сад комбинированного вида № 9 «Улыбка», 
 </t>
    </r>
    <r>
      <rPr>
        <b/>
        <sz val="9"/>
        <color theme="1"/>
        <rFont val="Times New Roman"/>
        <family val="1"/>
        <charset val="204"/>
      </rPr>
      <t>МАДОУ «Детский сад №9 «Улыбка»</t>
    </r>
  </si>
  <si>
    <r>
      <t xml:space="preserve"> Муниципальное автономное дошкольное общеобразовательное учреждение «Детский сад комбинированного вида №30 «Ёлочка», 
 </t>
    </r>
    <r>
      <rPr>
        <b/>
        <sz val="9"/>
        <color theme="1"/>
        <rFont val="Times New Roman"/>
        <family val="1"/>
        <charset val="204"/>
      </rPr>
      <t>МАДОУ «Детский сад №30»</t>
    </r>
  </si>
  <si>
    <r>
      <t xml:space="preserve">Муниципальное бюджетное учреждение дополнительного образования «Спортивная школа», 
 </t>
    </r>
    <r>
      <rPr>
        <b/>
        <sz val="9"/>
        <color theme="1"/>
        <rFont val="Times New Roman"/>
        <family val="1"/>
        <charset val="204"/>
      </rPr>
      <t>МБУ ДО «СШ»</t>
    </r>
  </si>
  <si>
    <r>
      <t xml:space="preserve">Муниципальное бюджетное учреждение дополнительного образования «Спортивная школа «Россия», 
 </t>
    </r>
    <r>
      <rPr>
        <b/>
        <sz val="9"/>
        <color theme="1"/>
        <rFont val="Times New Roman"/>
        <family val="1"/>
        <charset val="204"/>
      </rPr>
      <t>МБУ ДО «СШ «Россия»</t>
    </r>
  </si>
  <si>
    <r>
      <t xml:space="preserve">Муниципальное бюджетное учреждение дополнительного образования «Центр творческого развития», 
 </t>
    </r>
    <r>
      <rPr>
        <b/>
        <sz val="9"/>
        <color theme="1"/>
        <rFont val="Times New Roman"/>
        <family val="1"/>
        <charset val="204"/>
      </rPr>
      <t>МБУ ДО ЦТР (Лагерь дневного пребывания «Ровесник»)</t>
    </r>
  </si>
  <si>
    <r>
      <t xml:space="preserve">Муниципальное бюджетное учреждение дополнительного образования «Центр творческого развития», 
 </t>
    </r>
    <r>
      <rPr>
        <b/>
        <sz val="9"/>
        <color theme="1"/>
        <rFont val="Times New Roman"/>
        <family val="1"/>
        <charset val="204"/>
      </rPr>
      <t>МБУ ДО ЦТР (Лагерь дневного пребывания «Чайка»)</t>
    </r>
  </si>
  <si>
    <r>
      <t xml:space="preserve">Муниципальное автономное общеобразовательное учреждение «Средняя общеобразовательная школа № 6 с углублённым изучением отдельных предметов», 
 </t>
    </r>
    <r>
      <rPr>
        <b/>
        <sz val="9"/>
        <color theme="1"/>
        <rFont val="Times New Roman"/>
        <family val="1"/>
        <charset val="204"/>
      </rPr>
      <t>МАОУ «СОШ № 6»</t>
    </r>
  </si>
  <si>
    <r>
      <t xml:space="preserve">Муниципальное автономное общеобразовательное учреждение «Средняя общеобразовательная школа № 15», 
</t>
    </r>
    <r>
      <rPr>
        <b/>
        <sz val="9"/>
        <color theme="1"/>
        <rFont val="Times New Roman"/>
        <family val="1"/>
        <charset val="204"/>
      </rPr>
      <t>МБОУ «СОШ № 15</t>
    </r>
  </si>
  <si>
    <r>
      <t xml:space="preserve">Муниципальное автономное общеобразовательное учреждение 
«Средняя общеобразовательная школа №17», 
 </t>
    </r>
    <r>
      <rPr>
        <b/>
        <sz val="9"/>
        <color rgb="FF000000"/>
        <rFont val="Times New Roman"/>
        <family val="1"/>
        <charset val="204"/>
      </rPr>
      <t>МБОУ «СОШ № 17</t>
    </r>
  </si>
  <si>
    <r>
      <t xml:space="preserve">Муниципальное автономное учреждение дополнительного образования «Спортивная школа «Энергия», 
 </t>
    </r>
    <r>
      <rPr>
        <b/>
        <sz val="9"/>
        <color theme="1"/>
        <rFont val="Times New Roman"/>
        <family val="1"/>
        <charset val="204"/>
      </rPr>
      <t>МАУ ДО СШ » Энергия»</t>
    </r>
  </si>
  <si>
    <r>
      <t xml:space="preserve">Муниципальное автономное нетиповое образовательное учреждение «Центр молодёжи», 
 </t>
    </r>
    <r>
      <rPr>
        <b/>
        <sz val="9"/>
        <color theme="1"/>
        <rFont val="Times New Roman"/>
        <family val="1"/>
        <charset val="204"/>
      </rPr>
      <t>МАНОУ «Центр молодежи»</t>
    </r>
  </si>
  <si>
    <r>
      <t xml:space="preserve">Муниципальное бюджетное общеобразовательное учреждение «Средняя школа № 25 им. Героя Советского Союза генерал-лейтенанта Д.М. Карбышева с кадетскими классами» , 
</t>
    </r>
    <r>
      <rPr>
        <b/>
        <sz val="9"/>
        <color theme="1"/>
        <rFont val="Times New Roman"/>
        <family val="1"/>
        <charset val="204"/>
      </rPr>
      <t>МБОУ «СШ № 25»</t>
    </r>
  </si>
  <si>
    <r>
      <t xml:space="preserve">Муниципальное автономное общеобразовательное учреждение дополнительного образования «Североуральская спортивная школа», 
 </t>
    </r>
    <r>
      <rPr>
        <b/>
        <sz val="9"/>
        <color theme="1"/>
        <rFont val="Times New Roman"/>
        <family val="1"/>
        <charset val="204"/>
      </rPr>
      <t>МАУ ДО «ССШ»</t>
    </r>
  </si>
  <si>
    <r>
      <t xml:space="preserve">Муниципальное автономное учреждение дополнительного образования Центр внешкольной работы, 
 </t>
    </r>
    <r>
      <rPr>
        <b/>
        <sz val="9"/>
        <color theme="1"/>
        <rFont val="Times New Roman"/>
        <family val="1"/>
        <charset val="204"/>
      </rPr>
      <t>МАУ ДО «ЦВР» (Оздоровительный лагерь с дневным пребыванием)</t>
    </r>
  </si>
  <si>
    <r>
      <t xml:space="preserve">Муниципальное автономное общеобразовательное учреждение средняя общеобразовательная школа № 1 с углубленным изучением отдельных предметов «Полифорум», 
</t>
    </r>
    <r>
      <rPr>
        <b/>
        <sz val="9"/>
        <color theme="1"/>
        <rFont val="Times New Roman"/>
        <family val="1"/>
        <charset val="204"/>
      </rPr>
      <t>МАОУ СОШ № 1 «Полифорум»
(Городской оздоровительный лагерь)</t>
    </r>
  </si>
  <si>
    <r>
      <t xml:space="preserve">Муниципальное автономное общеобразовательное учреждение средняя общеобразовательная школа №15, 
</t>
    </r>
    <r>
      <rPr>
        <b/>
        <sz val="9"/>
        <color theme="1"/>
        <rFont val="Times New Roman"/>
        <family val="1"/>
        <charset val="204"/>
      </rPr>
      <t xml:space="preserve">МАУ СОШ № 15 
(Городской оздоровительный лагерь «Виктория») </t>
    </r>
  </si>
  <si>
    <r>
      <t xml:space="preserve">Структурное подразделение детский (подростковый) клуб «Буревестник» при Муниципальном бюджетном учреждении дополнительного образования Центр детский (подростковый) «Эдельвейс», 
 </t>
    </r>
    <r>
      <rPr>
        <b/>
        <sz val="9"/>
        <color theme="1"/>
        <rFont val="Times New Roman"/>
        <family val="1"/>
        <charset val="204"/>
      </rPr>
      <t>клуб «Буревестник» при МБУ ДО ЦДП «Эдельвейс» 
(Городской оздоровительный лагерь)</t>
    </r>
  </si>
  <si>
    <r>
      <t xml:space="preserve">Структурное подразделение детский (подростковый) клуб «Горизонт» при Муниципальное бюджетное учреждение дополнительного образования Центр детский (подростковый) «Эдельвейс», 
</t>
    </r>
    <r>
      <rPr>
        <b/>
        <sz val="9"/>
        <color theme="1"/>
        <rFont val="Times New Roman"/>
        <family val="1"/>
        <charset val="204"/>
      </rPr>
      <t>клуб «Горизонт«при МБУ ДО ЦДП «Эдельвейс»
(Городской оздоровительный лагерь)</t>
    </r>
  </si>
  <si>
    <r>
      <t xml:space="preserve">Структурное подразделение детский (подростковый) клуб «Механик» при Муниципальное бюджетное учреждение дополнительного образования Центр детский (подростковый) «Эдельвейс», 
</t>
    </r>
    <r>
      <rPr>
        <b/>
        <sz val="9"/>
        <color theme="1"/>
        <rFont val="Times New Roman"/>
        <family val="1"/>
        <charset val="204"/>
      </rPr>
      <t>клуб «Механик«при МБУ ДО ЦДП «Эдельвейс»
(Городской оздоровительный лагерь)</t>
    </r>
  </si>
  <si>
    <r>
      <t xml:space="preserve">Структурное подразделение детский (подростковый) клуб «Огонёк» при Муниципальном бюджетном учрежденим дополнительного образования Центр детский (подростковый) «Эдельвейс», 
</t>
    </r>
    <r>
      <rPr>
        <b/>
        <sz val="9"/>
        <color theme="1"/>
        <rFont val="Times New Roman"/>
        <family val="1"/>
        <charset val="204"/>
      </rPr>
      <t>клуб «Огонёк«при МБУ ДО ЦДП «Эдельвейс»
(Городской оздоровительный лагерь)</t>
    </r>
  </si>
  <si>
    <r>
      <t xml:space="preserve">Структурное подразделение детский (подростковый) клуб «Каисса» Муниципального бюджетного учреждения дополнительного образования Центр детский (подростковый) «Эдельвейс», 
</t>
    </r>
    <r>
      <rPr>
        <b/>
        <sz val="9"/>
        <color theme="1"/>
        <rFont val="Times New Roman"/>
        <family val="1"/>
        <charset val="204"/>
      </rPr>
      <t>«Каисса«при МБУ ДО ЦДП «Эдельвейс»
(Городской оздоровительный лагерь)</t>
    </r>
  </si>
  <si>
    <r>
      <t xml:space="preserve">Структурное подразделение детский (подростковый) клуб «Локомотивец» Муниципального бюджетного учреждения дополнительного образования Центр детский (подростковый) «Эдельвейс», 
</t>
    </r>
    <r>
      <rPr>
        <b/>
        <sz val="9"/>
        <color theme="1"/>
        <rFont val="Times New Roman"/>
        <family val="1"/>
        <charset val="204"/>
      </rPr>
      <t>«Локомотивец«при МБУ ДО ЦДП «Эдельвейс»
(Городской оздоровительный лагерь)</t>
    </r>
  </si>
  <si>
    <r>
      <t xml:space="preserve">Муниципальное автономное учреждение дополнительного образования
«Центр детского творчества», 
</t>
    </r>
    <r>
      <rPr>
        <b/>
        <sz val="9"/>
        <color theme="1"/>
        <rFont val="Times New Roman"/>
        <family val="1"/>
        <charset val="204"/>
      </rPr>
      <t>МАУ ДО «ЦДТ»
(Городской оздоровительный лагерь)</t>
    </r>
  </si>
  <si>
    <r>
      <t xml:space="preserve">Муниципальное казённое общеобразовательное учреждение
 «Бобровская начальная общеобразовательная школа», 
</t>
    </r>
    <r>
      <rPr>
        <b/>
        <sz val="9"/>
        <color theme="1"/>
        <rFont val="Times New Roman"/>
        <family val="1"/>
        <charset val="204"/>
      </rPr>
      <t>МКОУ «Бобровская НОШ»</t>
    </r>
  </si>
  <si>
    <r>
      <t xml:space="preserve">Муниципальное казенное общеобразовательное учреждение
«Ермаковская основная общеобразовательная школа», 
 </t>
    </r>
    <r>
      <rPr>
        <b/>
        <sz val="9"/>
        <color theme="1"/>
        <rFont val="Times New Roman"/>
        <family val="1"/>
        <charset val="204"/>
      </rPr>
      <t>МКОУ «Ермаковская ООШ»</t>
    </r>
  </si>
  <si>
    <r>
      <t xml:space="preserve">Муниципальное автономное общеобразовательное учреждение 
«Краснослободская средняя общеобразовательная школа», 
</t>
    </r>
    <r>
      <rPr>
        <b/>
        <sz val="9"/>
        <color theme="1"/>
        <rFont val="Times New Roman"/>
        <family val="1"/>
        <charset val="204"/>
      </rPr>
      <t>МАОУ «Краснослободская СОШ»</t>
    </r>
  </si>
  <si>
    <r>
      <t xml:space="preserve">Муниципальное казённое общеобразовательное учреждение «Куминовская основная общеобразовательная школа», 
 </t>
    </r>
    <r>
      <rPr>
        <b/>
        <sz val="9"/>
        <color theme="1"/>
        <rFont val="Times New Roman"/>
        <family val="1"/>
        <charset val="204"/>
      </rPr>
      <t>МКОУ «Куминовская ООШ»</t>
    </r>
  </si>
  <si>
    <r>
      <t xml:space="preserve">Муниципальное казённое общеобразовательное учреждение 
«Липчинская средняя общеобразовательная школа», 
</t>
    </r>
    <r>
      <rPr>
        <b/>
        <sz val="9"/>
        <color theme="1"/>
        <rFont val="Times New Roman"/>
        <family val="1"/>
        <charset val="204"/>
      </rPr>
      <t>МКОУ «Липчинская СОШ»</t>
    </r>
  </si>
  <si>
    <r>
      <t xml:space="preserve">Муниципальное казённое общеобразовательное учреждение «Макуёвская начальная общеобразовательная школа», 
 </t>
    </r>
    <r>
      <rPr>
        <b/>
        <sz val="9"/>
        <color theme="1"/>
        <rFont val="Times New Roman"/>
        <family val="1"/>
        <charset val="204"/>
      </rPr>
      <t>МКОУ «Макуевская НОШ»</t>
    </r>
  </si>
  <si>
    <r>
      <t xml:space="preserve">Муниципальное казённое общеобразовательное учреждение
 «Ницинская средняя общеобразовательная школа», 
</t>
    </r>
    <r>
      <rPr>
        <b/>
        <sz val="9"/>
        <color theme="1"/>
        <rFont val="Times New Roman"/>
        <family val="1"/>
        <charset val="204"/>
      </rPr>
      <t>МКОУ «Ницинская СОШ»</t>
    </r>
  </si>
  <si>
    <r>
      <t xml:space="preserve">Муниципальное казённое общеобразовательное учреждение
«Решетниковская основная общеобразовательная школа», 
 </t>
    </r>
    <r>
      <rPr>
        <b/>
        <sz val="9"/>
        <color theme="1"/>
        <rFont val="Times New Roman"/>
        <family val="1"/>
        <charset val="204"/>
      </rPr>
      <t>МКОУ «Решетниковская ООШ»</t>
    </r>
  </si>
  <si>
    <r>
      <t xml:space="preserve">Муниципальное автономное общеобразовательное учреждение
«Сладковская средняя общеобразовательная школа», 
 </t>
    </r>
    <r>
      <rPr>
        <b/>
        <sz val="9"/>
        <color theme="1"/>
        <rFont val="Times New Roman"/>
        <family val="1"/>
        <charset val="204"/>
      </rPr>
      <t>МАОУ «Сладковская СОШ»</t>
    </r>
  </si>
  <si>
    <r>
      <t xml:space="preserve">Муниципальное казённое общеобразовательное учреждение «Слободо-Туринская средняя общеобразовательная школа № 1», 
 </t>
    </r>
    <r>
      <rPr>
        <b/>
        <sz val="9"/>
        <color theme="1"/>
        <rFont val="Times New Roman"/>
        <family val="1"/>
        <charset val="204"/>
      </rPr>
      <t>МКОУ «Слободо-Туринская СОШ № 1»</t>
    </r>
  </si>
  <si>
    <r>
      <t xml:space="preserve">Муниципальное казённое общеобразовательное учреждение «Тимофеевская начальная общеобразовательная школа», 
</t>
    </r>
    <r>
      <rPr>
        <b/>
        <sz val="9"/>
        <color theme="1"/>
        <rFont val="Times New Roman"/>
        <family val="1"/>
        <charset val="204"/>
      </rPr>
      <t>МКОУ «Тимофеевская НОШ»</t>
    </r>
  </si>
  <si>
    <r>
      <t xml:space="preserve">Муниципальное казённое общеобразовательное учреждение 
«Усть-Ницинская средняя общеобразовательная школа», 
 </t>
    </r>
    <r>
      <rPr>
        <b/>
        <sz val="9"/>
        <color theme="1"/>
        <rFont val="Times New Roman"/>
        <family val="1"/>
        <charset val="204"/>
      </rPr>
      <t>МКОУ «Усть-Ницинская СОШ» (Лагерь с дневным пребыванием детей и подростков «Зеленая планета»)</t>
    </r>
  </si>
  <si>
    <r>
      <t xml:space="preserve">Муниципальное казённое общеобразовательное учреждение
 «Храмцовская основная общеобразовательная школа», 
</t>
    </r>
    <r>
      <rPr>
        <b/>
        <sz val="9"/>
        <color theme="1"/>
        <rFont val="Times New Roman"/>
        <family val="1"/>
        <charset val="204"/>
      </rPr>
      <t>МКОУ «Храмцовская ООШ</t>
    </r>
  </si>
  <si>
    <r>
      <t xml:space="preserve">Муниципальное автономное учреждение дополнительного образования
«Центр детского творчества «Эльдорадо», 
 </t>
    </r>
    <r>
      <rPr>
        <b/>
        <sz val="9"/>
        <color theme="1"/>
        <rFont val="Times New Roman"/>
        <family val="1"/>
        <charset val="204"/>
      </rPr>
      <t>МАУ ДО «ЦДТ «Эльдорадо»</t>
    </r>
  </si>
  <si>
    <r>
      <t xml:space="preserve">Муниципальное бюджетное учреждение дополнительного образования «Дом детского творчества», 
 </t>
    </r>
    <r>
      <rPr>
        <b/>
        <sz val="9"/>
        <color theme="1"/>
        <rFont val="Times New Roman"/>
        <family val="1"/>
        <charset val="204"/>
      </rPr>
      <t>МБУ ДО «ДДТ»</t>
    </r>
  </si>
  <si>
    <r>
      <t xml:space="preserve">Муниципальное автономное общеобразовательное учреждение 
«Гимназия №1», 
</t>
    </r>
    <r>
      <rPr>
        <b/>
        <sz val="9"/>
        <color theme="1"/>
        <rFont val="Times New Roman"/>
        <family val="1"/>
        <charset val="204"/>
      </rPr>
      <t>МАОУ Гимназия №1</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</si>
  <si>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t>
    </r>
  </si>
  <si>
    <r>
      <t xml:space="preserve">Муниципальное бюджетное общеобразовательное учреждение
 «Средняя общеобразовательная 
школа № 3», 
</t>
    </r>
    <r>
      <rPr>
        <b/>
        <sz val="9"/>
        <color theme="1"/>
        <rFont val="Times New Roman"/>
        <family val="1"/>
        <charset val="204"/>
      </rPr>
      <t>МБОУ СОШ № 3</t>
    </r>
  </si>
  <si>
    <r>
      <t xml:space="preserve">Муниципальное автономное общеобразовательное учреждение 
«Средняя общеобразовательная
 школа № 4», 
</t>
    </r>
    <r>
      <rPr>
        <b/>
        <sz val="9"/>
        <color theme="1"/>
        <rFont val="Times New Roman"/>
        <family val="1"/>
        <charset val="204"/>
      </rPr>
      <t>МАОУ СОШ № 4</t>
    </r>
  </si>
  <si>
    <r>
      <t xml:space="preserve">Муниципальное автономное общеобразовательное учреждение 
Средняя общеобразовательная 
школа №5», 
</t>
    </r>
    <r>
      <rPr>
        <b/>
        <sz val="9"/>
        <color theme="1"/>
        <rFont val="Times New Roman"/>
        <family val="1"/>
        <charset val="204"/>
      </rPr>
      <t>МАОУ СОШ №5</t>
    </r>
  </si>
  <si>
    <r>
      <t xml:space="preserve">Муниципальное бюджетное общеобразовательное учреждение «Основная общеобразовательная школа № 6», 
</t>
    </r>
    <r>
      <rPr>
        <b/>
        <sz val="9"/>
        <color theme="1"/>
        <rFont val="Times New Roman"/>
        <family val="1"/>
        <charset val="204"/>
      </rPr>
      <t>МАОУ СОШ №6</t>
    </r>
  </si>
  <si>
    <r>
      <t xml:space="preserve">Муниципальное автономное общеобразовательное учреждение
 «Средняя общеобразовательная 
школа №7», 
</t>
    </r>
    <r>
      <rPr>
        <b/>
        <sz val="9"/>
        <color theme="1"/>
        <rFont val="Times New Roman"/>
        <family val="1"/>
        <charset val="204"/>
      </rPr>
      <t>МАОУ СОШ №7</t>
    </r>
  </si>
  <si>
    <r>
      <t xml:space="preserve">Муниципальное бюджетное общеобразовательное учреждение 
«Знаменская средняя общеобразовательная 
школа № 8», 
</t>
    </r>
    <r>
      <rPr>
        <b/>
        <sz val="9"/>
        <color theme="1"/>
        <rFont val="Times New Roman"/>
        <family val="1"/>
        <charset val="204"/>
      </rPr>
      <t>МБОУ ЗСОШ № 8</t>
    </r>
  </si>
  <si>
    <r>
      <t xml:space="preserve">Муниципальное бюджетное общеобразовательное учреждение
 «Основная общеобразовательная 
школа № 9», 
</t>
    </r>
    <r>
      <rPr>
        <b/>
        <sz val="9"/>
        <color theme="1"/>
        <rFont val="Times New Roman"/>
        <family val="1"/>
        <charset val="204"/>
      </rPr>
      <t>МБОУ «ООШ № 9»</t>
    </r>
  </si>
  <si>
    <r>
      <t xml:space="preserve">Муниципальное автономное общеобразовательное учреждение 
«Средняя общеобразовательная школа № 10», 
</t>
    </r>
    <r>
      <rPr>
        <b/>
        <sz val="9"/>
        <color theme="1"/>
        <rFont val="Times New Roman"/>
        <family val="1"/>
        <charset val="204"/>
      </rPr>
      <t>МАОУ СОШ № 10</t>
    </r>
  </si>
  <si>
    <r>
      <t xml:space="preserve">Муниципальное бюджетное общеобразовательное учреждение
 «Основная общеобразовательная 
школа № 11», 
</t>
    </r>
    <r>
      <rPr>
        <b/>
        <sz val="9"/>
        <color theme="1"/>
        <rFont val="Times New Roman"/>
        <family val="1"/>
        <charset val="204"/>
      </rPr>
      <t>МБОУ ООШ № 11</t>
    </r>
  </si>
  <si>
    <r>
      <t xml:space="preserve">Муниципальное автономное общеобразовательное учреждение 
«Средняя общеобразовательная школа № 17 имени А.Н. Быкова», 
 </t>
    </r>
    <r>
      <rPr>
        <b/>
        <sz val="9"/>
        <color theme="1"/>
        <rFont val="Times New Roman"/>
        <family val="1"/>
        <charset val="204"/>
      </rPr>
      <t>МАОУ СОШ № 17 им. А.Н. Быкова</t>
    </r>
  </si>
  <si>
    <r>
      <t xml:space="preserve">Муниципальное автономное учреждение дополнительного образования 
«Спортивная школа», 
</t>
    </r>
    <r>
      <rPr>
        <b/>
        <sz val="9"/>
        <color theme="1"/>
        <rFont val="Times New Roman"/>
        <family val="1"/>
        <charset val="204"/>
      </rPr>
      <t>МАУ ДО СШ</t>
    </r>
  </si>
  <si>
    <r>
      <t xml:space="preserve">Муниципальное автономное общеобразовательное учреждение 
«Средняя общеобразовательная школа № 1» город Сысерть, 
 </t>
    </r>
    <r>
      <rPr>
        <b/>
        <sz val="9"/>
        <color theme="1"/>
        <rFont val="Times New Roman"/>
        <family val="1"/>
        <charset val="204"/>
      </rPr>
      <t>МАОУ СОШ № 1</t>
    </r>
  </si>
  <si>
    <r>
      <t xml:space="preserve">Муниципальное автономное общеобразовательное учреждение «Средняя общеобразовательная школа № 2 имени летчика, дважды Героя Советского Союза Г.А. Речкалова», поселок Бобровский, 
 </t>
    </r>
    <r>
      <rPr>
        <b/>
        <sz val="9"/>
        <color theme="1"/>
        <rFont val="Times New Roman"/>
        <family val="1"/>
        <charset val="204"/>
      </rPr>
      <t>МАОУ СОШ № 2</t>
    </r>
  </si>
  <si>
    <r>
      <t xml:space="preserve">Муниципальное автономное общеобразовательное учреждение «Средняя общеобразовательная школа № 3» 
поселок Двуреченск, 
 </t>
    </r>
    <r>
      <rPr>
        <b/>
        <sz val="9"/>
        <color theme="1"/>
        <rFont val="Times New Roman"/>
        <family val="1"/>
        <charset val="204"/>
      </rPr>
      <t>МАОУ СОШ № 3</t>
    </r>
  </si>
  <si>
    <r>
      <t xml:space="preserve">Муниципальное автономное общеобразовательное учреждение 
«Средняя общеобразовательная школа № 4» 
поселок Школьный, 
</t>
    </r>
    <r>
      <rPr>
        <b/>
        <sz val="9"/>
        <color theme="1"/>
        <rFont val="Times New Roman"/>
        <family val="1"/>
        <charset val="204"/>
      </rPr>
      <t>МАОУ СОШ № 4</t>
    </r>
  </si>
  <si>
    <r>
      <t xml:space="preserve">Муниципальная автономная общеобразовательная организация 
«Средняя общеобразовательная школа № 5»
 поселок Большой Исток, 
 </t>
    </r>
    <r>
      <rPr>
        <b/>
        <sz val="9"/>
        <color theme="1"/>
        <rFont val="Times New Roman"/>
        <family val="1"/>
        <charset val="204"/>
      </rPr>
      <t>МАОО СОШ № 5</t>
    </r>
  </si>
  <si>
    <r>
      <t xml:space="preserve">Муниципальное автономное общеобразовательное учреждение 
«Средняя общеобразовательная школа № 6 им. П.П. Бажова» 
город Сысерть, 
 </t>
    </r>
    <r>
      <rPr>
        <b/>
        <sz val="9"/>
        <color theme="1"/>
        <rFont val="Times New Roman"/>
        <family val="1"/>
        <charset val="204"/>
      </rPr>
      <t>МАОУ СОШ № 6</t>
    </r>
  </si>
  <si>
    <r>
      <t xml:space="preserve">Муниципальное автономное общеобразовательное учреждение 
«Средняя общеобразовательная школа № 7»
 село Патруши, 
</t>
    </r>
    <r>
      <rPr>
        <b/>
        <sz val="9"/>
        <color theme="1"/>
        <rFont val="Times New Roman"/>
        <family val="1"/>
        <charset val="204"/>
      </rPr>
      <t>МАОУ СОШ № 7</t>
    </r>
  </si>
  <si>
    <r>
      <t xml:space="preserve">Муниципальное автономное общеобразовательное учреждение 
«Средняя общеобразовательная школа № 8» 
село Кашино, 
 </t>
    </r>
    <r>
      <rPr>
        <b/>
        <sz val="9"/>
        <color theme="1"/>
        <rFont val="Times New Roman"/>
        <family val="1"/>
        <charset val="204"/>
      </rPr>
      <t>МАОУ СОШ № 8</t>
    </r>
  </si>
  <si>
    <r>
      <t xml:space="preserve">Муниципальное автономное общеобразовательное учреждение 
«Средняя общеобразовательная школа № 9 имени Героя Советского Союза А.И. Крапивина» 
село Щелкун, 
 </t>
    </r>
    <r>
      <rPr>
        <b/>
        <sz val="9"/>
        <color theme="1"/>
        <rFont val="Times New Roman"/>
        <family val="1"/>
        <charset val="204"/>
      </rPr>
      <t>МАОУ СОШ № 9</t>
    </r>
  </si>
  <si>
    <r>
      <t xml:space="preserve">Муниципальное автономное общеобразовательное учреждение 
«Средняя общеобразовательная школа № 10»
 деревня Большое Седельниково, 
 </t>
    </r>
    <r>
      <rPr>
        <b/>
        <sz val="9"/>
        <color theme="1"/>
        <rFont val="Times New Roman"/>
        <family val="1"/>
        <charset val="204"/>
      </rPr>
      <t>МАОУ СОШ № 10</t>
    </r>
  </si>
  <si>
    <r>
      <t xml:space="preserve">Муниципальное автономное общеобразовательное учреждение 
«Основная общеобразовательная школа № 11»
 поселок Большой Исток, 
</t>
    </r>
    <r>
      <rPr>
        <b/>
        <sz val="9"/>
        <color theme="1"/>
        <rFont val="Times New Roman"/>
        <family val="1"/>
        <charset val="204"/>
      </rPr>
      <t>МАОУ ООШ № 11</t>
    </r>
  </si>
  <si>
    <r>
      <t xml:space="preserve">Муниципальное автономное общеобразовательное учреждение 
«Начальная общеобразовательная школа № 12» 
поселок Асбест, 
 </t>
    </r>
    <r>
      <rPr>
        <b/>
        <sz val="9"/>
        <color theme="1"/>
        <rFont val="Times New Roman"/>
        <family val="1"/>
        <charset val="204"/>
      </rPr>
      <t>МАОУ НОШ № 12</t>
    </r>
  </si>
  <si>
    <r>
      <t xml:space="preserve">Муниципальное автономное общеобразовательное учреждение 
«Начальная общеобразовательная школа № 13 имени Героя Советского Союза 
В.В. Комиссарова»
 поселок Бобровский, 
</t>
    </r>
    <r>
      <rPr>
        <b/>
        <sz val="9"/>
        <color theme="1"/>
        <rFont val="Times New Roman"/>
        <family val="1"/>
        <charset val="204"/>
      </rPr>
      <t>МАОУ НОШ № 13</t>
    </r>
  </si>
  <si>
    <r>
      <t xml:space="preserve">Муниципальное автономное общеобразовательное учреждение 
«Основная общеобразовательная школа № 14»
 город Сысерть, 
 </t>
    </r>
    <r>
      <rPr>
        <b/>
        <sz val="9"/>
        <color theme="1"/>
        <rFont val="Times New Roman"/>
        <family val="1"/>
        <charset val="204"/>
      </rPr>
      <t>МАОУ ООШ № 14</t>
    </r>
  </si>
  <si>
    <r>
      <t xml:space="preserve">Муниципальное автономное общеобразовательное учреждение «Основная общеобразовательная школа № 15» город Сысерть, 
</t>
    </r>
    <r>
      <rPr>
        <b/>
        <sz val="9"/>
        <color theme="1"/>
        <rFont val="Times New Roman"/>
        <family val="1"/>
        <charset val="204"/>
      </rPr>
      <t>МАОУ ООШ № 15</t>
    </r>
  </si>
  <si>
    <r>
      <t xml:space="preserve">Муниципальное автономное общеобразовательное учреждение 
«Средняя общеобразовательная школа № 16» 
село Никольское, 
</t>
    </r>
    <r>
      <rPr>
        <b/>
        <sz val="9"/>
        <color theme="1"/>
        <rFont val="Times New Roman"/>
        <family val="1"/>
        <charset val="204"/>
      </rPr>
      <t>МАОУ СОШ № 16</t>
    </r>
  </si>
  <si>
    <r>
      <t xml:space="preserve">Муниципальное автономное общеобразовательное учреждение 
«Средняя общеобразовательная школа № 18» 
поселок Октябрьский, 
</t>
    </r>
    <r>
      <rPr>
        <b/>
        <sz val="9"/>
        <color theme="1"/>
        <rFont val="Times New Roman"/>
        <family val="1"/>
        <charset val="204"/>
      </rPr>
      <t>МАОУ СОШ № 18</t>
    </r>
  </si>
  <si>
    <r>
      <t xml:space="preserve">Муниципальное автономное общеобразовательное учреждение 
«Средняя общеобразовательная школа № 19»
 село Новоипатово, 
</t>
    </r>
    <r>
      <rPr>
        <b/>
        <sz val="9"/>
        <color theme="1"/>
        <rFont val="Times New Roman"/>
        <family val="1"/>
        <charset val="204"/>
      </rPr>
      <t>МАОУ СОШ № 19</t>
    </r>
  </si>
  <si>
    <r>
      <t xml:space="preserve">Муниципальное автономное общеобразовательное учреждение 
«Основная общеобразовательная школа № 30» 
поселок Большой Исток, 
 </t>
    </r>
    <r>
      <rPr>
        <b/>
        <sz val="9"/>
        <color theme="1"/>
        <rFont val="Times New Roman"/>
        <family val="1"/>
        <charset val="204"/>
      </rPr>
      <t>МАОУ ООШ № 30</t>
    </r>
  </si>
  <si>
    <r>
      <t xml:space="preserve">Муниципальное автономное общеобразовательное учреждение «Основная общеобразовательная школа № 35»
поселок Верхняя Сысерть, 
 </t>
    </r>
    <r>
      <rPr>
        <b/>
        <sz val="9"/>
        <color theme="1"/>
        <rFont val="Times New Roman"/>
        <family val="1"/>
        <charset val="204"/>
      </rPr>
      <t>МАОУ ООШ № 35</t>
    </r>
  </si>
  <si>
    <r>
      <t xml:space="preserve">Муниципальное автономное учреждение дополнительного образования 
«Сысертская спортивная школа», 
</t>
    </r>
    <r>
      <rPr>
        <b/>
        <sz val="9"/>
        <color theme="1"/>
        <rFont val="Times New Roman"/>
        <family val="1"/>
        <charset val="204"/>
      </rPr>
      <t>МАУ ДО «ССШ»</t>
    </r>
  </si>
  <si>
    <r>
      <t xml:space="preserve">Муниципальное автономное учреждение дополнительного образования «Сысертский центр внешкольной работы», 
 </t>
    </r>
    <r>
      <rPr>
        <b/>
        <sz val="9"/>
        <color theme="1"/>
        <rFont val="Times New Roman"/>
        <family val="1"/>
        <charset val="204"/>
      </rPr>
      <t>МАУ ДО «СЦВР»</t>
    </r>
  </si>
  <si>
    <r>
      <t xml:space="preserve">Муниципальное бюджетное учреждение дополнительного образования
«Сысертский центр детского технического творчества», 
 </t>
    </r>
    <r>
      <rPr>
        <b/>
        <sz val="9"/>
        <color theme="1"/>
        <rFont val="Times New Roman"/>
        <family val="1"/>
        <charset val="204"/>
      </rPr>
      <t>МБУ ДО «СЦДТТ»</t>
    </r>
  </si>
  <si>
    <r>
      <t xml:space="preserve">Муниципальное автономное дошкольное образовательное учреждение 
«Детский сад № 1 «Василек», 
 </t>
    </r>
    <r>
      <rPr>
        <b/>
        <sz val="9"/>
        <color theme="1"/>
        <rFont val="Times New Roman"/>
        <family val="1"/>
        <charset val="204"/>
      </rPr>
      <t>МАДОУ № 1</t>
    </r>
  </si>
  <si>
    <r>
      <t xml:space="preserve">Муниципальное автономное дошкольное образовательное учреждение
«Детский сад № 2 «Улыбка», 
 </t>
    </r>
    <r>
      <rPr>
        <b/>
        <sz val="9"/>
        <color theme="1"/>
        <rFont val="Times New Roman"/>
        <family val="1"/>
        <charset val="204"/>
      </rPr>
      <t>МАДОУ № 2</t>
    </r>
  </si>
  <si>
    <r>
      <t xml:space="preserve">Муниципальное автономное дошкольное образовательное учреждение
«Детский сад № 13 «Колосок», 
 </t>
    </r>
    <r>
      <rPr>
        <b/>
        <sz val="9"/>
        <color theme="1"/>
        <rFont val="Times New Roman"/>
        <family val="1"/>
        <charset val="204"/>
      </rPr>
      <t>МАДОУ № 13</t>
    </r>
  </si>
  <si>
    <r>
      <t xml:space="preserve">Муниципальное автономное дошкольное образовательное учреждение 
«Детский сад № 14 «Юбилейный», 
</t>
    </r>
    <r>
      <rPr>
        <b/>
        <sz val="9"/>
        <color theme="1"/>
        <rFont val="Times New Roman"/>
        <family val="1"/>
        <charset val="204"/>
      </rPr>
      <t>МАДОУ № 14</t>
    </r>
  </si>
  <si>
    <r>
      <t xml:space="preserve">Муниципальное автономное дошкольное образовательное учреждение 
«Детский сад № 17 
«Рябинушка», 
</t>
    </r>
    <r>
      <rPr>
        <b/>
        <sz val="9"/>
        <color theme="1"/>
        <rFont val="Times New Roman"/>
        <family val="1"/>
        <charset val="204"/>
      </rPr>
      <t>МАДОУ № 17</t>
    </r>
  </si>
  <si>
    <r>
      <t xml:space="preserve">Муниципальное автономное дошкольное образовательное учреждение «Детский сад № 25 «Солнышко», 
 </t>
    </r>
    <r>
      <rPr>
        <b/>
        <sz val="9"/>
        <color theme="1"/>
        <rFont val="Times New Roman"/>
        <family val="1"/>
        <charset val="204"/>
      </rPr>
      <t>МАДОУ № 25</t>
    </r>
  </si>
  <si>
    <r>
      <t xml:space="preserve">Муниципальное автономное дошкольное образовательное учреждение 
«Детский сад № 27 «Сказка», 
 </t>
    </r>
    <r>
      <rPr>
        <b/>
        <sz val="9"/>
        <color theme="1"/>
        <rFont val="Times New Roman"/>
        <family val="1"/>
        <charset val="204"/>
      </rPr>
      <t>МАДОУ № 27</t>
    </r>
  </si>
  <si>
    <r>
      <t xml:space="preserve">Муниципальное автономное дошкольное образовательное учреждение
 «Детский сад № 29 «Василёк», 
 </t>
    </r>
    <r>
      <rPr>
        <b/>
        <sz val="9"/>
        <color theme="1"/>
        <rFont val="Times New Roman"/>
        <family val="1"/>
        <charset val="204"/>
      </rPr>
      <t>МАДОУ № 29</t>
    </r>
  </si>
  <si>
    <r>
      <t xml:space="preserve">Муниципальное автономное дошкольное образовательное учреждение
 «Детский сад № 37
 «Чебурашка» 
поселок Большой Исток, 
</t>
    </r>
    <r>
      <rPr>
        <b/>
        <sz val="9"/>
        <color theme="1"/>
        <rFont val="Times New Roman"/>
        <family val="1"/>
        <charset val="204"/>
      </rPr>
      <t>МАДОУ № 37</t>
    </r>
  </si>
  <si>
    <r>
      <t xml:space="preserve">Муниципальное автономное дошкольное образовательное учреждение
«Детский сад № 38 «Теремок», 
</t>
    </r>
    <r>
      <rPr>
        <b/>
        <sz val="9"/>
        <color theme="1"/>
        <rFont val="Times New Roman"/>
        <family val="1"/>
        <charset val="204"/>
      </rPr>
      <t>МАДОУ № 38</t>
    </r>
  </si>
  <si>
    <r>
      <t xml:space="preserve">Муниципальное автономное дошкольное образовательное учреждение 
«Детский сад № 39 
«Малышок», 
 </t>
    </r>
    <r>
      <rPr>
        <b/>
        <sz val="9"/>
        <color theme="1"/>
        <rFont val="Times New Roman"/>
        <family val="1"/>
        <charset val="204"/>
      </rPr>
      <t>МАДОУ № 39</t>
    </r>
  </si>
  <si>
    <r>
      <t xml:space="preserve">Муниципальное автономное дошкольное образовательное учреждение
 «Детский сад №44
 «Светлячок», 
</t>
    </r>
    <r>
      <rPr>
        <b/>
        <sz val="9"/>
        <color theme="1"/>
        <rFont val="Times New Roman"/>
        <family val="1"/>
        <charset val="204"/>
      </rPr>
      <t>МАДОУ № 44</t>
    </r>
  </si>
  <si>
    <r>
      <t xml:space="preserve">Муниципальное автономное дошкольное образовательное учреждение
«Детский сад № 56
«Лесная сказка», 
</t>
    </r>
    <r>
      <rPr>
        <b/>
        <sz val="9"/>
        <color theme="1"/>
        <rFont val="Times New Roman"/>
        <family val="1"/>
        <charset val="204"/>
      </rPr>
      <t>МАДОУ № 56</t>
    </r>
  </si>
  <si>
    <r>
      <t xml:space="preserve">Муниципальное автономное дошкольное образовательное «Детский сад № 58 «Петушок», 
 </t>
    </r>
    <r>
      <rPr>
        <b/>
        <sz val="9"/>
        <color theme="1"/>
        <rFont val="Times New Roman"/>
        <family val="1"/>
        <charset val="204"/>
      </rPr>
      <t>МАДОУ № 58</t>
    </r>
  </si>
  <si>
    <r>
      <t xml:space="preserve">Муниципальное автономное дошкольное образовательное учреждение «Детский сад общеразвивающего вида
с приоритетным осуществлением деятельности по художественно-эстетическому развитию воспитанников № 60 «Дюймовочка», 
 </t>
    </r>
    <r>
      <rPr>
        <b/>
        <sz val="9"/>
        <color theme="1"/>
        <rFont val="Times New Roman"/>
        <family val="1"/>
        <charset val="204"/>
      </rPr>
      <t>МАДОУ № 60 «Дюймовочка»</t>
    </r>
  </si>
  <si>
    <r>
      <t xml:space="preserve">Муниципальное автономное образовательное учреждение дополнительного образования «Спортивная школа», 
</t>
    </r>
    <r>
      <rPr>
        <b/>
        <sz val="9"/>
        <color theme="1"/>
        <rFont val="Times New Roman"/>
        <family val="1"/>
        <charset val="204"/>
      </rPr>
      <t>МАОУ ДО «СШ»</t>
    </r>
  </si>
  <si>
    <r>
      <t xml:space="preserve"> Муниципальное казенное общеобразовательное учреждение«Талицкая средняя общеобразовательная школа № 1» , 
 </t>
    </r>
    <r>
      <rPr>
        <b/>
        <sz val="9"/>
        <color theme="1"/>
        <rFont val="Times New Roman"/>
        <family val="1"/>
        <charset val="204"/>
      </rPr>
      <t>МКОУ «Талицкая СОШ № 1» (Оздоровительный лагерь с дневным пребыванием)</t>
    </r>
  </si>
  <si>
    <r>
      <t xml:space="preserve">Муниципальное казенное общеобразовательное учреждение «Талицкая основная общеобразовательная школа №8», 
 </t>
    </r>
    <r>
      <rPr>
        <b/>
        <sz val="9"/>
        <color theme="1"/>
        <rFont val="Times New Roman"/>
        <family val="1"/>
        <charset val="204"/>
      </rPr>
      <t>МКОУ «Талицкая ООШ №8»</t>
    </r>
  </si>
  <si>
    <r>
      <t xml:space="preserve"> Муниципальное казенное общеобразовательное учреждение «Троицкая средняя общеобразовательная школа № 50», 
 </t>
    </r>
    <r>
      <rPr>
        <b/>
        <sz val="9"/>
        <color theme="1"/>
        <rFont val="Times New Roman"/>
        <family val="1"/>
        <charset val="204"/>
      </rPr>
      <t>МКОУ «Троицкая СОШ № 50» (Оздоровительный лагерь с дневным пребыванием)</t>
    </r>
  </si>
  <si>
    <r>
      <t xml:space="preserve"> Муниципальное казенное общеобразовательное учреждение«Басмановская средняя общеобразовательная школа», 
 </t>
    </r>
    <r>
      <rPr>
        <b/>
        <sz val="9"/>
        <color theme="1"/>
        <rFont val="Times New Roman"/>
        <family val="1"/>
        <charset val="204"/>
      </rPr>
      <t>МКОУ «Басмановская СОШ» (Оздоровительный лагерь с дневным пребыванием)</t>
    </r>
  </si>
  <si>
    <r>
      <t xml:space="preserve"> Муниципальное казенное общеобразовательное учреждение«Буткинская средняя общеобразовательная школа», 
 </t>
    </r>
    <r>
      <rPr>
        <b/>
        <sz val="9"/>
        <color theme="1"/>
        <rFont val="Times New Roman"/>
        <family val="1"/>
        <charset val="204"/>
      </rPr>
      <t>МКОУ «Буткинская СОШ» (Оздоровительный лагерь с дневным пребыванием)</t>
    </r>
  </si>
  <si>
    <r>
      <t xml:space="preserve"> Муниципальное казенное общеобразовательное учреждение Вихляевская основная общеобразовательная школа, 
 </t>
    </r>
    <r>
      <rPr>
        <b/>
        <sz val="9"/>
        <color theme="1"/>
        <rFont val="Times New Roman"/>
        <family val="1"/>
        <charset val="204"/>
      </rPr>
      <t>МКОУ «Вихляевская ООШ» (Оздоровительный лагерь с дневным пребыванием)</t>
    </r>
  </si>
  <si>
    <r>
      <t xml:space="preserve"> Муниципальное казенное общеобразовательное учреждение «Вновь-Юрмытская средняя общеобразовательная школа», 
 </t>
    </r>
    <r>
      <rPr>
        <b/>
        <sz val="9"/>
        <color theme="1"/>
        <rFont val="Times New Roman"/>
        <family val="1"/>
        <charset val="204"/>
      </rPr>
      <t>МКОУ «Вновь-Юрмытская СОШ» (Оздоровительный лагерь с дневным пребыванием)</t>
    </r>
  </si>
  <si>
    <r>
      <t xml:space="preserve"> Муниципальное казенное общеобразовательное учреждение «Горбуновская средняя общеобразовательная школа», 
 </t>
    </r>
    <r>
      <rPr>
        <b/>
        <sz val="9"/>
        <color theme="1"/>
        <rFont val="Times New Roman"/>
        <family val="1"/>
        <charset val="204"/>
      </rPr>
      <t>МКОУ «Горбуновская СОШ» (Оздоровительный лагерь с дневным пребыванием)</t>
    </r>
  </si>
  <si>
    <r>
      <t xml:space="preserve"> Муниципальное казенное общеобразовательное учреждение«Казаковская основная общеобразовательная школа», 
 </t>
    </r>
    <r>
      <rPr>
        <b/>
        <sz val="9"/>
        <color theme="1"/>
        <rFont val="Times New Roman"/>
        <family val="1"/>
        <charset val="204"/>
      </rPr>
      <t>МКОУ «Казаковская ООШ» (Оздоровительный лагерь с дневным пребыванием)</t>
    </r>
  </si>
  <si>
    <r>
      <t xml:space="preserve"> Муниципальное казенное общеобразовательное учреждение«Мохиревская основная общеобразовательная школа», 
 </t>
    </r>
    <r>
      <rPr>
        <b/>
        <sz val="9"/>
        <color theme="1"/>
        <rFont val="Times New Roman"/>
        <family val="1"/>
        <charset val="204"/>
      </rPr>
      <t>МКОУ «Мохиревская ООШ» (Оздоровительный лагерь с дневным пребыванием)</t>
    </r>
  </si>
  <si>
    <r>
      <t xml:space="preserve">Муниципальное казенное общеобразовательное учреждение «Пионерская средняя общеобразовательная школа», 
 </t>
    </r>
    <r>
      <rPr>
        <b/>
        <sz val="9"/>
        <color theme="1"/>
        <rFont val="Times New Roman"/>
        <family val="1"/>
        <charset val="204"/>
      </rPr>
      <t>МКОУ «Пионерская СОШ» 
(Оздоровительный лагерь с дневным пребыванием)</t>
    </r>
  </si>
  <si>
    <r>
      <t xml:space="preserve">Муниципальное бюджетное учреждение дополнительного образования «Талицкая детская школа искусств», 
 </t>
    </r>
    <r>
      <rPr>
        <b/>
        <sz val="9"/>
        <color theme="1"/>
        <rFont val="Times New Roman"/>
        <family val="1"/>
        <charset val="204"/>
      </rPr>
      <t>МБУДО «Талицкая детская школа искусств» 
(Оздоровительный лагерь с дневным пребыванием)</t>
    </r>
  </si>
  <si>
    <r>
      <t xml:space="preserve">Муниципальное бюджетное общеобразовательное учреждение Зубковская основная общеобразовательная школа № 20, 
 </t>
    </r>
    <r>
      <rPr>
        <b/>
        <sz val="9"/>
        <color rgb="FF000000"/>
        <rFont val="Times New Roman"/>
        <family val="1"/>
        <charset val="204"/>
      </rPr>
      <t>МБОУ Зубковская ООШ № 20 
 (Лагерь дневного пребывания «Солнышко»)</t>
    </r>
  </si>
  <si>
    <r>
      <t xml:space="preserve">Муниципальное бюджетное общеобразовательное учреждение Ядрышниковская основная общеобразовательная школа № 22, 
 </t>
    </r>
    <r>
      <rPr>
        <b/>
        <sz val="9"/>
        <color rgb="FF000000"/>
        <rFont val="Times New Roman"/>
        <family val="1"/>
        <charset val="204"/>
      </rPr>
      <t xml:space="preserve">МБОУ Ядрышниковская ООШ № 22 (Лагерь дневного пребывания «Мечта») </t>
    </r>
  </si>
  <si>
    <r>
      <t xml:space="preserve">Муниципальное бюджетное общеобразовательное учреждение Двинская средняя общеобразовательная школа № 28, 
 </t>
    </r>
    <r>
      <rPr>
        <b/>
        <sz val="9"/>
        <color rgb="FF000000"/>
        <rFont val="Times New Roman"/>
        <family val="1"/>
        <charset val="204"/>
      </rPr>
      <t>МБОУ Двинская СОШ № 28
 (Лагерь дневного пребывания «Умка)</t>
    </r>
  </si>
  <si>
    <r>
      <t xml:space="preserve">Муниципальное автономное общеобразовательное учреждение Верховинская средняя общеобразовательная школа № 29 имени А.Н.Корчагина, 
 </t>
    </r>
    <r>
      <rPr>
        <b/>
        <sz val="9"/>
        <color rgb="FF000000"/>
        <rFont val="Times New Roman"/>
        <family val="1"/>
        <charset val="204"/>
      </rPr>
      <t>МАОУ Верховинская СОШ № 29
 (Лагерь дневного пребывания «Солнышко»)</t>
    </r>
  </si>
  <si>
    <r>
      <t xml:space="preserve">Муницыпальное бюджетное общеобразовательное учрежджени Яровская средняя общеобразовательная школа № 30, 
 </t>
    </r>
    <r>
      <rPr>
        <b/>
        <sz val="9"/>
        <color rgb="FF000000"/>
        <rFont val="Times New Roman"/>
        <family val="1"/>
        <charset val="204"/>
      </rPr>
      <t>МБОУ Яровская СОШ № 30 
 (Лагерь дневного пребывания «Ромашка»)</t>
    </r>
  </si>
  <si>
    <r>
      <t xml:space="preserve">Муниципальное автономное общеобразовательное учреждение Ошкуковская средняя общеобразовательная школа № 31, 
 </t>
    </r>
    <r>
      <rPr>
        <b/>
        <sz val="9"/>
        <color rgb="FF000000"/>
        <rFont val="Times New Roman"/>
        <family val="1"/>
        <charset val="204"/>
      </rPr>
      <t xml:space="preserve">МАОУ Ошкуковская СОШ №31
 (Лагерь дневного пребывания «Лукоморье») </t>
    </r>
  </si>
  <si>
    <r>
      <t xml:space="preserve">Государственное бюджетное общеобразовательное учреждение Свердловский области «Туринская школа-интернат, реализующая адаптированные основные общеобразовательные программы», 
 </t>
    </r>
    <r>
      <rPr>
        <b/>
        <sz val="9"/>
        <color theme="1"/>
        <rFont val="Times New Roman"/>
        <family val="1"/>
        <charset val="204"/>
      </rPr>
      <t xml:space="preserve">ГБОУ СО «Туринская школа» </t>
    </r>
  </si>
  <si>
    <r>
      <t xml:space="preserve">Муниципальное автономное образовательное учреждение дополнительного образования Центр дополнительного образования «Спектр», 
</t>
    </r>
    <r>
      <rPr>
        <b/>
        <sz val="9"/>
        <color theme="1"/>
        <rFont val="Times New Roman"/>
        <family val="1"/>
        <charset val="204"/>
      </rPr>
      <t>МАОУ ДО ЦДО «Спектр»</t>
    </r>
  </si>
  <si>
    <r>
      <t xml:space="preserve">Муниципальное общеобразовательное учреждение «Средняя общеобразовательная школа пос.Уральский» Свердловской области, 
 </t>
    </r>
    <r>
      <rPr>
        <b/>
        <sz val="9"/>
        <color theme="1"/>
        <rFont val="Times New Roman"/>
        <family val="1"/>
        <charset val="204"/>
      </rPr>
      <t>МОУ «СОШ пос.Уральский»</t>
    </r>
  </si>
  <si>
    <r>
      <t xml:space="preserve">Муниципальное бюджетное общеобразовательное учреждение Шалинского муниципального округа «Шамарская средняя общеобразовательная школа № 26», 
 </t>
    </r>
    <r>
      <rPr>
        <b/>
        <sz val="9"/>
        <color theme="1"/>
        <rFont val="Times New Roman"/>
        <family val="1"/>
        <charset val="204"/>
      </rPr>
      <t>МБОУ «Шамарская СОШ №26» 
(Лагерь дневного пребывания)</t>
    </r>
  </si>
  <si>
    <r>
      <t xml:space="preserve">Муниципальное бюджетное общеобразовательное учреждение Шалинского муниципального округа «Шамарская средняя общеобразовательная школа № 26»-«Горная средняя общеобразовательная школа», 
 </t>
    </r>
    <r>
      <rPr>
        <b/>
        <sz val="9"/>
        <color theme="1"/>
        <rFont val="Times New Roman"/>
        <family val="1"/>
        <charset val="204"/>
      </rPr>
      <t>МБОУ «Горная СОШ» 
(Лагерь дневного пребывания)</t>
    </r>
  </si>
  <si>
    <r>
      <t xml:space="preserve">Муниципальное бюджетное общеобразовательное учреждение Шалинского муниципального округа «Шамарская средняя общеобразовательная школа № 26»-«Рощинская средняя общеобразовательная школа», 
 </t>
    </r>
    <r>
      <rPr>
        <b/>
        <sz val="9"/>
        <color theme="1"/>
        <rFont val="Times New Roman"/>
        <family val="1"/>
        <charset val="204"/>
      </rPr>
      <t>МБОУ «Рощинская СОШ» 
(Лагерь дневного пребывания)</t>
    </r>
  </si>
  <si>
    <r>
      <t xml:space="preserve">Муниципальное бюджетное общеобразовательное учреждение Шалинского муниципального округа «Шамарская средняя общеобразовательная школа № 26»-«Платоновская средняя общеобразовательная школа», 
 </t>
    </r>
    <r>
      <rPr>
        <b/>
        <sz val="9"/>
        <color theme="1"/>
        <rFont val="Times New Roman"/>
        <family val="1"/>
        <charset val="204"/>
      </rPr>
      <t>МБОУ «Платоновская СОШ»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</si>
  <si>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№45», 
</t>
    </r>
    <r>
      <rPr>
        <b/>
        <sz val="9"/>
        <color theme="1"/>
        <rFont val="Times New Roman"/>
        <family val="1"/>
        <charset val="204"/>
      </rPr>
      <t>МБОУ «Шалинская СОШ №45»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</si>
  <si>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№45-филиал «Чусовская средняя общеобразовательная школа», 
</t>
    </r>
    <r>
      <rPr>
        <b/>
        <sz val="9"/>
        <color theme="1"/>
        <rFont val="Times New Roman"/>
        <family val="1"/>
        <charset val="204"/>
      </rPr>
      <t>МБОУ «Чусовская СОШ»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</si>
  <si>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№45-«Илимская основная общеобразовательная школа», 
</t>
    </r>
    <r>
      <rPr>
        <b/>
        <sz val="9"/>
        <color theme="1"/>
        <rFont val="Times New Roman"/>
        <family val="1"/>
        <charset val="204"/>
      </rPr>
      <t>МБОУ «Илимская ООШ»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</si>
  <si>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№45-«Сылвинская средняя общеобразовательная школа», 
</t>
    </r>
    <r>
      <rPr>
        <b/>
        <sz val="9"/>
        <color theme="1"/>
        <rFont val="Times New Roman"/>
        <family val="1"/>
        <charset val="204"/>
      </rPr>
      <t>МБОУ «Сылвинская СОШ»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</si>
  <si>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 90», 
 </t>
    </r>
    <r>
      <rPr>
        <b/>
        <sz val="9"/>
        <color theme="1"/>
        <rFont val="Times New Roman"/>
        <family val="1"/>
        <charset val="204"/>
      </rPr>
      <t>МБОУ «Шалинская СОШ №90»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</si>
  <si>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 90» -«Вогульская средняя общеобразовательная школа», 
</t>
    </r>
    <r>
      <rPr>
        <b/>
        <sz val="9"/>
        <color theme="1"/>
        <rFont val="Times New Roman"/>
        <family val="1"/>
        <charset val="204"/>
      </rPr>
      <t>МБОУ «Вогульская СОШ»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</si>
  <si>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 90»-«Саргинская средняя общеобразовательная школа», 
</t>
    </r>
    <r>
      <rPr>
        <b/>
        <sz val="9"/>
        <color theme="1"/>
        <rFont val="Times New Roman"/>
        <family val="1"/>
        <charset val="204"/>
      </rPr>
      <t>МБОУ «Саргинская СОШ» 
(Лагерь дневного пребывания)</t>
    </r>
  </si>
  <si>
    <r>
      <t xml:space="preserve">Санаторий-профилакторий «Родничок» - филиал общества с ограниченной отвественностью  «Уральская здравница «Нижние Серги»,
 </t>
    </r>
    <r>
      <rPr>
        <b/>
        <sz val="9"/>
        <color theme="1"/>
        <rFont val="Times New Roman"/>
        <family val="1"/>
        <charset val="204"/>
      </rPr>
      <t xml:space="preserve"> Санаторий-профилакторий «Родничок» - филиал ООО УЗ «НСЕРГИ» (Санаторий-профилакторий  «Родничок»)</t>
    </r>
  </si>
  <si>
    <t>https://revdarodnik.ru/</t>
  </si>
  <si>
    <t>622000, Свердловская обл., г. Нижний Тагил, территория Ключики, зд. 1, стр. 1, оф. 1; тел.: 8(3435)37-75-69, 8(3435)37-70-69, 8(912)662-896;  email: kluchiki@list.ru, lybov8850@mail.ru</t>
  </si>
  <si>
    <t>623104, Свердловская обл., г. Первоуральск, ул. Папанинцев, д. 36; тел.: 8(3439)64-84-50, 8(3439)64-98-76; email: gosti@sokolkamen.ru</t>
  </si>
  <si>
    <t>Зимние смены: 624162, Свердловская обл., г. Верхний Тагил, ул. Ленина, д. 83. Санаторий-профилакторий "Юбилейный" - филиал АО "Санаторий-профилакторий "Лукоморье" (зимние смены). 
Весенние, летние, осеннии смены:
Свердловская обл., г. Нижний Тагил, ж/д Старатель. Санаторий профилакторий "Ключики"; тел.: 8(3433)82-10-98, 8(922)209-01-47; email: info@englishdrive.ru</t>
  </si>
  <si>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13», 
 </t>
    </r>
    <r>
      <rPr>
        <b/>
        <sz val="9"/>
        <color theme="1"/>
        <rFont val="Times New Roman"/>
        <family val="1"/>
        <charset val="204"/>
      </rPr>
      <t>МАОУ «Школа № 13» (Детский лагерь труда и отдыха)</t>
    </r>
  </si>
  <si>
    <r>
      <t xml:space="preserve">Муниципальное автономное образовательное учреждение дополнительного образования Городского округа «город Ирбит» Свердловской области» «Центр детского творчества», 
 </t>
    </r>
    <r>
      <rPr>
        <b/>
        <sz val="9"/>
        <color theme="1"/>
        <rFont val="Times New Roman"/>
        <family val="1"/>
        <charset val="204"/>
      </rPr>
      <t xml:space="preserve"> МАОУ ДО «Центр детского творчества» (Детский лагерь труда и отдыха)</t>
    </r>
  </si>
  <si>
    <r>
      <t xml:space="preserve">Муниципальное автономное общеобразовательное учреждение Городского округа «город Ирбит»
Свердловской области «Основная общеобразовательная школа № 3», 
 </t>
    </r>
    <r>
      <rPr>
        <b/>
        <sz val="9"/>
        <color theme="1"/>
        <rFont val="Times New Roman"/>
        <family val="1"/>
        <charset val="204"/>
      </rPr>
      <t>МАОУ «Школа № 3» (Детский лагерь труда и отдыха)</t>
    </r>
  </si>
  <si>
    <r>
      <t xml:space="preserve">Муниципальное автономное общеобразовательное учреждение «Средняя общеобразовательная школа № 1», 
 </t>
    </r>
    <r>
      <rPr>
        <b/>
        <sz val="9"/>
        <color theme="1"/>
        <rFont val="Times New Roman"/>
        <family val="1"/>
        <charset val="204"/>
      </rPr>
      <t>МАОУ СОШ № 1 (Детский лагерь труда и отдыха)</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</si>
  <si>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 (Детский лагерь труда и отдыха)</t>
    </r>
  </si>
  <si>
    <r>
      <t xml:space="preserve">Муниципальное автономное общеобразовательное учреждение «Средняя общеобразовательная школа № 4», 
 </t>
    </r>
    <r>
      <rPr>
        <b/>
        <sz val="9"/>
        <color theme="1"/>
        <rFont val="Times New Roman"/>
        <family val="1"/>
        <charset val="204"/>
      </rPr>
      <t>МАОУ СОШ № 4 (Детский лагерь труда и отдыха)</t>
    </r>
  </si>
  <si>
    <r>
      <t xml:space="preserve">Муниципальное бюджетное общеобразовательное учреждение «Средняя общеобразовательная школа № 8», 
 </t>
    </r>
    <r>
      <rPr>
        <b/>
        <sz val="9"/>
        <color theme="1"/>
        <rFont val="Times New Roman"/>
        <family val="1"/>
        <charset val="204"/>
      </rPr>
      <t>МБОУ СОШ № 8 (Детский лагерь труда и отдыха)</t>
    </r>
  </si>
  <si>
    <r>
      <t xml:space="preserve">Муниципальное бюджетное общеобразовательное учреждение «Средняя общеобразовательная школа № 10», 
 </t>
    </r>
    <r>
      <rPr>
        <b/>
        <sz val="9"/>
        <color theme="1"/>
        <rFont val="Times New Roman"/>
        <family val="1"/>
        <charset val="204"/>
      </rPr>
      <t>МБОУ СОШ № 10 (Детский лагерь труда и отдыха)</t>
    </r>
  </si>
  <si>
    <r>
      <t xml:space="preserve">Муниципальное автономное общеобразовательное учреждение «Средняя общеобразовательная школа № 12», 
 </t>
    </r>
    <r>
      <rPr>
        <b/>
        <sz val="9"/>
        <color theme="1"/>
        <rFont val="Times New Roman"/>
        <family val="1"/>
        <charset val="204"/>
      </rPr>
      <t>МАОУ СОШ № 12 (Детский лагерь труда и отдыха)</t>
    </r>
  </si>
  <si>
    <r>
      <t xml:space="preserve">Муниципальное бюджетное общеобразовательное учреждение «Средняя общеобразовательная школа № 15», 
 </t>
    </r>
    <r>
      <rPr>
        <b/>
        <sz val="9"/>
        <color theme="1"/>
        <rFont val="Times New Roman"/>
        <family val="1"/>
        <charset val="204"/>
      </rPr>
      <t xml:space="preserve"> МБОУ СОШ № 15 (Детский лагерь труда и отдыха)</t>
    </r>
  </si>
  <si>
    <r>
      <t xml:space="preserve">Муниципальное бюджетное общеобразовательное учреждение «Средняя общеобразовательная школа № 17», 
 </t>
    </r>
    <r>
      <rPr>
        <b/>
        <sz val="9"/>
        <color theme="1"/>
        <rFont val="Times New Roman"/>
        <family val="1"/>
        <charset val="204"/>
      </rPr>
      <t>МБОУ СОШ № 17 (Детский лагерь труда и отдыха)</t>
    </r>
  </si>
  <si>
    <r>
      <t xml:space="preserve">Муниципальное бюджетное общеобразовательное учреждение муниципального округа Заречный Свердловской области  «Средняя общеобразовательная школа №4», 
</t>
    </r>
    <r>
      <rPr>
        <b/>
        <sz val="9"/>
        <color theme="1"/>
        <rFont val="Times New Roman"/>
        <family val="1"/>
        <charset val="204"/>
      </rPr>
      <t>МБОУ МО Заречный «СОШ №4» 
(Летний трудовой лагерь «Бойца АтомГрада»)</t>
    </r>
  </si>
  <si>
    <r>
      <t xml:space="preserve">Муниципальное автономное общеобразовательное учреждение Городского округа «город Ирбит» 
«Средняя общеобразовательная
 школа № 1», 
 </t>
    </r>
    <r>
      <rPr>
        <b/>
        <sz val="9"/>
        <color theme="1"/>
        <rFont val="Times New Roman"/>
        <family val="1"/>
        <charset val="204"/>
      </rPr>
      <t>МАОУ «Школа № 1» (Детский лагерь труда и отдыха)</t>
    </r>
  </si>
  <si>
    <r>
      <t xml:space="preserve">Муниципальное автономное общеобразовательное учреждение Городского округа «город Ирбит» Свердловской области «Основная общеобразовательная школа № 5 имени Героя Российской Федерации И.О.Родобольского», 
 </t>
    </r>
    <r>
      <rPr>
        <b/>
        <sz val="9"/>
        <color theme="1"/>
        <rFont val="Times New Roman"/>
        <family val="1"/>
        <charset val="204"/>
      </rPr>
      <t>МАОУ «Школа № 5 им. И.О. Родобольского» (Детский лагерь труда и отдыха)</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</si>
  <si>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8», 
 </t>
    </r>
    <r>
      <rPr>
        <b/>
        <sz val="9"/>
        <color theme="1"/>
        <rFont val="Times New Roman"/>
        <family val="1"/>
        <charset val="204"/>
      </rPr>
      <t>МАОУ «Школа № 8» (Детский лагерь труда и отдыха)</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</si>
  <si>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9», 
 </t>
    </r>
    <r>
      <rPr>
        <b/>
        <sz val="9"/>
        <color theme="1"/>
        <rFont val="Times New Roman"/>
        <family val="1"/>
        <charset val="204"/>
      </rPr>
      <t>МАОУ «Школа № 9» (Детский лагерь труда и отдыха)</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</si>
  <si>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18», 
 </t>
    </r>
    <r>
      <rPr>
        <b/>
        <sz val="9"/>
        <color theme="1"/>
        <rFont val="Times New Roman"/>
        <family val="1"/>
        <charset val="204"/>
      </rPr>
      <t>МАОУ «Школа № 18» (Детский лагерь труда и отдыха)</t>
    </r>
  </si>
  <si>
    <r>
      <t xml:space="preserve">Муниципальное бюджетное общеобразовательное учреждение средняя общеобразовательная школа № 1, 
 </t>
    </r>
    <r>
      <rPr>
        <b/>
        <sz val="9"/>
        <color theme="1"/>
        <rFont val="Times New Roman"/>
        <family val="1"/>
        <charset val="204"/>
      </rPr>
      <t>МБОУ СОШ №1 (Детский лагерь труда и отдыха)</t>
    </r>
  </si>
  <si>
    <r>
      <t xml:space="preserve">Муниципальное бюджетное общеобразовательное учреждение средняя общеобразовательная школа № 2, 
 </t>
    </r>
    <r>
      <rPr>
        <b/>
        <sz val="9"/>
        <color theme="1"/>
        <rFont val="Times New Roman"/>
        <family val="1"/>
        <charset val="204"/>
      </rPr>
      <t>МБОУ СОШ №2 (Детский лагерь труда и отдыха)</t>
    </r>
  </si>
  <si>
    <r>
      <t xml:space="preserve">Муниципальное автономное общеобразовательное учреждение средняя общеобразовательная школа №3, 
 </t>
    </r>
    <r>
      <rPr>
        <b/>
        <sz val="9"/>
        <color theme="1"/>
        <rFont val="Times New Roman"/>
        <family val="1"/>
        <charset val="204"/>
      </rPr>
      <t>МАОУ СОШ №3 (Детский лагерь труда и отдыха)</t>
    </r>
  </si>
  <si>
    <r>
      <t xml:space="preserve">Муниципальное автономное общеобразовательное учреждение средняя общеобразовательная школа № 6 имени Киселева А.В., 
 </t>
    </r>
    <r>
      <rPr>
        <b/>
        <sz val="9"/>
        <color theme="1"/>
        <rFont val="Times New Roman"/>
        <family val="1"/>
        <charset val="204"/>
      </rPr>
      <t>МАОУ СОШ № 6 им.Киселева А.В. (Детский лагерь труда и отдыха)</t>
    </r>
  </si>
  <si>
    <r>
      <t xml:space="preserve">Муниципальное автономное общеобразовательное учреждение средняя общеобразовательная школа № 8, 
 </t>
    </r>
    <r>
      <rPr>
        <b/>
        <sz val="9"/>
        <color theme="1"/>
        <rFont val="Times New Roman"/>
        <family val="1"/>
        <charset val="204"/>
      </rPr>
      <t xml:space="preserve"> МАОУ СОШ № 8 (Детский лагерь труда и отдыха)</t>
    </r>
  </si>
  <si>
    <r>
      <t xml:space="preserve">Муниципальное автономное учреждение дополнительного образования детско-юношеский центр «Ровесник», 
 </t>
    </r>
    <r>
      <rPr>
        <b/>
        <sz val="9"/>
        <color theme="1"/>
        <rFont val="Times New Roman"/>
        <family val="1"/>
        <charset val="204"/>
      </rPr>
      <t>МАУ ДО ДЮЦ «Ровесник» (Детский лагерь труда и отдыха)</t>
    </r>
  </si>
  <si>
    <r>
      <t xml:space="preserve">Муниципальное бюджетное учреждение Центр по работе с молодежью «Молодежная галактика», 
 </t>
    </r>
    <r>
      <rPr>
        <b/>
        <sz val="9"/>
        <color theme="1"/>
        <rFont val="Times New Roman"/>
        <family val="1"/>
        <charset val="204"/>
      </rPr>
      <t>МБУ ЦРМ «Молодежная галактика» (Детский лагерь труда и отдыха)</t>
    </r>
  </si>
  <si>
    <r>
      <t xml:space="preserve">Муниципальное казенное общеобразовательное учреждение «Большетурышская средняя общеобразовательная школа», 
</t>
    </r>
    <r>
      <rPr>
        <b/>
        <sz val="9"/>
        <color theme="1"/>
        <rFont val="Times New Roman"/>
        <family val="1"/>
        <charset val="204"/>
      </rPr>
      <t>МКОУ «Большетурышская СОШ» 
(Детский лагерь труда и отдыха)</t>
    </r>
  </si>
  <si>
    <r>
      <t xml:space="preserve">Муниципальное казенное общеобразовательное учреждение «Ключиковская средняя общеобразовательная школа», 
</t>
    </r>
    <r>
      <rPr>
        <b/>
        <sz val="9"/>
        <color theme="1"/>
        <rFont val="Times New Roman"/>
        <family val="1"/>
        <charset val="204"/>
      </rPr>
      <t>МКОУ «Ключиковская СОШ» 
(Детский лагерь труда и отдыха)</t>
    </r>
  </si>
  <si>
    <r>
      <t xml:space="preserve">Муниципальное автономное общеобразовательное учреждение
 «Криулинская средняя общеобразовательная школа», 
</t>
    </r>
    <r>
      <rPr>
        <b/>
        <sz val="9"/>
        <color theme="1"/>
        <rFont val="Times New Roman"/>
        <family val="1"/>
        <charset val="204"/>
      </rPr>
      <t>МАОУ «Криулинская СОШ» (Детский лагерь труда и отдыха)</t>
    </r>
  </si>
  <si>
    <r>
      <t xml:space="preserve">Муниципальное автономное общеобразовательное учреждение 
«Натальинская средняя общеобразовательная школа», 
</t>
    </r>
    <r>
      <rPr>
        <b/>
        <sz val="9"/>
        <color theme="1"/>
        <rFont val="Times New Roman"/>
        <family val="1"/>
        <charset val="204"/>
      </rPr>
      <t>МАОУ «Натальинская СОШ»  (Детский лагерь труда и отдыха)</t>
    </r>
  </si>
  <si>
    <r>
      <t xml:space="preserve">Муниципальное автономное образовательное учреждение «Нижнеиргинская средняя общеобразовательная школа», 
 </t>
    </r>
    <r>
      <rPr>
        <b/>
        <sz val="9"/>
        <color theme="1"/>
        <rFont val="Times New Roman"/>
        <family val="1"/>
        <charset val="204"/>
      </rPr>
      <t>МАОУ «Нижнеиргинская СОШ» 
(Детский лагерь труда и отдыха)</t>
    </r>
  </si>
  <si>
    <r>
      <t xml:space="preserve">Муниципальное автономное общеобразовательное учреждение «Саранинская средняя общеобразовательная школа», 
</t>
    </r>
    <r>
      <rPr>
        <b/>
        <sz val="9"/>
        <color rgb="FF000000"/>
        <rFont val="Times New Roman"/>
        <family val="1"/>
        <charset val="204"/>
      </rPr>
      <t>МАОУ «Саранинская СОШ»  
(Детский лагерь труда и отдыха)</t>
    </r>
  </si>
  <si>
    <r>
      <t xml:space="preserve">Муниципальное казенное общеобразовательное учреждение «Ювинская средняя общеобразовательная школа», 
</t>
    </r>
    <r>
      <rPr>
        <b/>
        <sz val="9"/>
        <color theme="1"/>
        <rFont val="Times New Roman"/>
        <family val="1"/>
        <charset val="204"/>
      </rPr>
      <t>МКОУ «Ювинская СОШ» 
(Детский лагерь труда и отдыха)</t>
    </r>
  </si>
  <si>
    <r>
      <t xml:space="preserve">Муниципальное автономное общеобразовательное учреждение средняя общеобразовательная школа №2 имени Ж.И. Алфёрова, 
 </t>
    </r>
    <r>
      <rPr>
        <b/>
        <sz val="9"/>
        <color theme="1"/>
        <rFont val="Times New Roman"/>
        <family val="1"/>
        <charset val="204"/>
      </rPr>
      <t xml:space="preserve"> 
МАОУ СОШ № 2 (Детский лагерь труда и отдыха)</t>
    </r>
  </si>
  <si>
    <r>
      <t xml:space="preserve">Муниципальное автономное общеобразовательное учреждение средняя общеобразовательная школа № 3 им. Ю.А. Гагарина, 
</t>
    </r>
    <r>
      <rPr>
        <b/>
        <sz val="9"/>
        <rFont val="Times New Roman"/>
        <family val="1"/>
        <charset val="204"/>
      </rPr>
      <t>МАОУ СОШ № 3 (Детский лагерь труда и отдыха)</t>
    </r>
  </si>
  <si>
    <r>
      <t xml:space="preserve">Муниципальное автономное общеобразовательное учреждение основная общеобразовательная школа № 4, 
</t>
    </r>
    <r>
      <rPr>
        <b/>
        <sz val="9"/>
        <color theme="1"/>
        <rFont val="Times New Roman"/>
        <family val="1"/>
        <charset val="204"/>
      </rPr>
      <t>МАОУ ООШ № 4 (Детский лагерь труда и отдыха)</t>
    </r>
  </si>
  <si>
    <r>
      <t xml:space="preserve">Муниципальное автономное общеобразовательное учреждение   Благовещенская средняя общеобразовательная школа, 
 </t>
    </r>
    <r>
      <rPr>
        <b/>
        <sz val="9"/>
        <rFont val="Times New Roman"/>
        <family val="1"/>
        <charset val="204"/>
      </rPr>
      <t>МАОУ Благовещенская СОШ (Детский лагерь труда и отдыха)</t>
    </r>
  </si>
  <si>
    <r>
      <t xml:space="preserve">Муниципальное автономное общеобразовательное учреждение   Городищенская средняя общеобразовательная школа, 
</t>
    </r>
    <r>
      <rPr>
        <b/>
        <sz val="9"/>
        <color theme="1"/>
        <rFont val="Times New Roman"/>
        <family val="1"/>
        <charset val="204"/>
      </rPr>
      <t>МАОУ Городищенская СОШ (Детский лагерь труда и отдыха)</t>
    </r>
  </si>
  <si>
    <r>
      <t xml:space="preserve">Муниципальное автономное общеобразовательное учреждение Ленская средняя общеобразовательная школа, 
 </t>
    </r>
    <r>
      <rPr>
        <b/>
        <sz val="9"/>
        <rFont val="Times New Roman"/>
        <family val="1"/>
        <charset val="204"/>
      </rPr>
      <t>МАОУ Ленская СОШ (Детский лагерь труда и отдыха)</t>
    </r>
  </si>
  <si>
    <r>
      <t xml:space="preserve">Муниципальное автономное общеобразовательное учреждение   Леонтьевская средняя общеобразовательная школа, 
</t>
    </r>
    <r>
      <rPr>
        <b/>
        <sz val="9"/>
        <rFont val="Times New Roman"/>
        <family val="1"/>
        <charset val="204"/>
      </rPr>
      <t>МАОУ Леонтьевская СОШ (Детский лагерь труда и отдыха)</t>
    </r>
  </si>
  <si>
    <r>
      <t xml:space="preserve">Муниципальное автономное общеобразовательное учреждение   Липовская средняя общеобразовательная школа, 
</t>
    </r>
    <r>
      <rPr>
        <b/>
        <sz val="9"/>
        <rFont val="Times New Roman"/>
        <family val="1"/>
        <charset val="204"/>
      </rPr>
      <t>МАОУ Липовская СОШ (Детский лагерь труда и отдыха)</t>
    </r>
  </si>
  <si>
    <r>
      <t xml:space="preserve">Муниципальное автономное общеобразовательное учреждение   Усениновская средняя общеобразовательная школа, 
</t>
    </r>
    <r>
      <rPr>
        <b/>
        <sz val="9"/>
        <rFont val="Times New Roman"/>
        <family val="1"/>
        <charset val="204"/>
      </rPr>
      <t>МАОУ Усениновкая СОШ (Детский лагерь труда и отдыха)</t>
    </r>
  </si>
  <si>
    <r>
      <t xml:space="preserve">Муниципальное автономное общеобразовательное учреждение   Фабричная средняя общеобразовательная школа, 
</t>
    </r>
    <r>
      <rPr>
        <b/>
        <sz val="9"/>
        <rFont val="Times New Roman"/>
        <family val="1"/>
        <charset val="204"/>
      </rPr>
      <t>МАОУ Фабричная СОШ (Детский лагерь труда и отдыха)</t>
    </r>
  </si>
  <si>
    <r>
      <t xml:space="preserve">Муниципальное автономное общеобразовательное учреждение   Чукреевская средняя общеобразовательная школа, 
</t>
    </r>
    <r>
      <rPr>
        <b/>
        <sz val="9"/>
        <rFont val="Times New Roman"/>
        <family val="1"/>
        <charset val="204"/>
      </rPr>
      <t>МАОУ Чукреевская СОШ (Детский лагерь труда и отдыха)</t>
    </r>
  </si>
  <si>
    <r>
      <t xml:space="preserve">Муниципальное автономное образовательное учреждение дополнительного образования Центр дополнительного образования «Спектр», 
 </t>
    </r>
    <r>
      <rPr>
        <b/>
        <sz val="9"/>
        <rFont val="Times New Roman"/>
        <family val="1"/>
        <charset val="204"/>
      </rPr>
      <t xml:space="preserve"> 
МАОУ ДО ЦДО «Спектр»  (Детский лагерь труда и отдыха)</t>
    </r>
  </si>
  <si>
    <r>
      <t xml:space="preserve">Муниципальное казенное общеобразовательное учреждение 
«Крыловская средняя общеобразовательная школа», 
</t>
    </r>
    <r>
      <rPr>
        <b/>
        <sz val="9"/>
        <color theme="1"/>
        <rFont val="Times New Roman"/>
        <family val="1"/>
        <charset val="204"/>
      </rPr>
      <t>МКОУ «Крыловская СОШ», 
(Детский лагерь труда и отдыха)</t>
    </r>
  </si>
  <si>
    <r>
      <t xml:space="preserve">Муниципальное казенное общеобразовательное учреждение «Сарсинская средняя общеобразовательная школа», 
 </t>
    </r>
    <r>
      <rPr>
        <b/>
        <sz val="9"/>
        <color theme="1"/>
        <rFont val="Times New Roman"/>
        <family val="1"/>
        <charset val="204"/>
      </rPr>
      <t>МКОУ «Сарсинская СОШ» 
(Детский лагерь труда и отдыха)</t>
    </r>
  </si>
  <si>
    <r>
      <t xml:space="preserve">Муниципальное автономное общеобразовательное учреждение «Тавринская средняя общеобразовательная школа», 
</t>
    </r>
    <r>
      <rPr>
        <b/>
        <sz val="9"/>
        <color theme="1"/>
        <rFont val="Times New Roman"/>
        <family val="1"/>
        <charset val="204"/>
      </rPr>
      <t>МАОУ «Тавринская СОШ» 
(Детский лагерь труда и отдыха)</t>
    </r>
  </si>
  <si>
    <r>
      <t xml:space="preserve">Муниципальное бюджетное общеобразовательное учреждение «Средняя общеобразовательная
школа № 10», </t>
    </r>
    <r>
      <rPr>
        <b/>
        <sz val="9"/>
        <color theme="1"/>
        <rFont val="Times New Roman"/>
        <family val="1"/>
        <charset val="204"/>
      </rPr>
      <t xml:space="preserve">
МБОУ «СОШ № 10»</t>
    </r>
  </si>
  <si>
    <t xml:space="preserve">г. Новоуральск, ул.Чкалова д.11;
тел.: 8(34370)9-03-46;  email: novour.tk@yandex.ru
</t>
  </si>
  <si>
    <t>624130, Свердловская обл., г. Новоуральск, ул. Юбилейная, 7а; тел.: 8(34370) 3-11-47, факс 3-11-47; email: lyceum56@mail.ru</t>
  </si>
  <si>
    <t>620026, г. Екатеринбург, ул. Луначарского, д. 173; тел.: 8(343)254-27-44, 254-34-36; email: dia@sv66.ru</t>
  </si>
  <si>
    <t>623100, Свердловская обл., г. Первоуральск, ул. Трубников, д. 42; тел.: 8(3439) 66-38-73; email: klub_pk@bk.ru;</t>
  </si>
  <si>
    <t>623101, Свердловская обл., г. Первоуральск, пр-кт Ильича, зд. 2А; тел.: 8(3439) 22-12-06; email: pvk_eurasia@inbox.ru</t>
  </si>
  <si>
    <t>623907, Свердловская обл., Туринский р-н, с. Липовское, ул. Петеренко, 25; тел.: 8(34349) 4-41-19; email: ou-lipovka@mail.ru</t>
  </si>
  <si>
    <t>624380, Свердловская обл., г. Верхотурье, ул. Сенянского, д. 12; тел.: 8(34389)222292; email: shkola_2@mail.ru</t>
  </si>
  <si>
    <t>620105, Свердловская обл., Екатеринбург г, Академика Ландау ул, д. № 39; тел.: 8(343)30-30-133; email: soch133@eduekb.ru</t>
  </si>
  <si>
    <t>620057, г. Екатеринбург, ул. Даниловская, 1; тел.: 8(343) 352-22-16; email: SHK112@yandex.ru</t>
  </si>
  <si>
    <t>623400, Свердловская обл., г. Каменск-Уральский, ул. Кутузова, д. 23. 
623408, Свердловская обл., г. Каменск-Уральский, ул. Гоголя, д. 44. 
623402, Свердловская обл., г. Каменск-Уральский, ул. Ленина, д. 7</t>
  </si>
  <si>
    <t>624860, г. Камышлов, ул. Энгельса, 202; тел.: 8(343)752-16-62; email: kamdshi1@mail.ru</t>
  </si>
  <si>
    <t>624300, Свердловская обл., г. Кушва, пер. Свердлова, 5; тел.: 8 (34344) 2-42-71, 2-56-10; email: kushva6@yandex.ru</t>
  </si>
  <si>
    <t>624315, Свердловская обл., г. Кушва, п. Баранчинский, ул. Красноармейская, д. 9; тел.: 8(34344) 2-86-07; email: barancha_s_20 @mail.ru</t>
  </si>
  <si>
    <t>624980, Свердловская обл., г. Серов, Вальцовщиков, 22; тел.: 8(34385) 7-33-43; email: scool9@list.ru</t>
  </si>
  <si>
    <t>624021, Свердловская обл., Сысертский р-н, с. Кадниково; тел.: 8(922)026-47-55; email: dolzarya20@yandex.ru</t>
  </si>
  <si>
    <t>620036, Свердловская обл., Екатеринбург г, Евгения Савкова ул, стр. 17; тел.: 8 (343) 287 03 31; email: soch31@eduekb.ru</t>
  </si>
  <si>
    <t>Свердловская обл, Екатеринбург г, Кузнецова ул, дом № 5; тел.: 8(343) 307-44-99, 8 (343)307-44-88, 8(343) 307-44-77; еmail: soch77@eduekb.ru</t>
  </si>
  <si>
    <t>624858, Свердловская обл., Камышловский р-н, с. Захаровское, ул. Бачурина, д. 1- б ; тел.: 8 (34375) 3-93-24; email: 24/zahschool@yandex.ru</t>
  </si>
  <si>
    <t>624931, Свердловская обл., г. Карпинск, ул. Почтамтская, д. 37; тел.: 8(34383)3-61-72; email: shkola2@ekarpinsk.ru</t>
  </si>
  <si>
    <t>624449, Свердловская обл., г. Краснотурьинск,улица 8 Марта, дом 28, группа 10; тел.: 8(950)6341337; email: georgieva.fle@mail.ru</t>
  </si>
  <si>
    <t>624192 Свердловская обл., г. Невьянск, ул. Красноармейская,13; тел.: 8 (34356) 2-24-44, 8 (34356) 2-16-40; еmail: school_3_66@mail.ru</t>
  </si>
  <si>
    <t>623104, Свердловская обл., г. Первоуральск, ул. Карбышева, 1а; тел.: 8(3439) 62-29-05; email: 583106@mail.ru</t>
  </si>
  <si>
    <t>624091, Свердловская обл., г. Верхняя Пышма, левый берег реки Шитовский исток, в 1 км от тракта Екатеринбург-Нижний Тагил; 
тел.: 8 (922)020-09-29- администратор, 8(908)9022550 - управляющий о/к "Селен"; 
email: selen@uralcopper.com, htv@uralcopper.com</t>
  </si>
  <si>
    <t xml:space="preserve">620076, Свердловская обл., г. Екатеринбург, переулок Корейский, 6; тел.: 8 (343)218-41-62; email: urpu_rifey@mail.ru </t>
  </si>
  <si>
    <t xml:space="preserve">623771,Свердловская обл/, Артемовский р-н, п.Сосновый Бор (лагерь создан на базе СЛКД "Талый ключ" МБУ "ЗОК им. П. Морозова" );
тел.: 8 (343) 385-93-28; email: 512602@mail.ru
</t>
  </si>
  <si>
    <t xml:space="preserve">623771, Свердловская обл, Артемовский р-н, с. Большое Трифоново; (лагерь создан на базе Санаторного лагеря круглогодичного действия "Салют" Муниципального бюджетного учреждения Артемовского муниципального округа "Загородный оздоровительный комплекс имени Павлика Морозова");
тел.: 8 (343) 385-90-10;
email: mail@dettur.ru
</t>
  </si>
  <si>
    <t>624002, Свердловская обл., Сысертский р-н, п. Арамиль, ул. Парк Сказов, д. 1; тел.: 8(912)260-25-68; email: ELENA.M.KLEIN@GMAIL.COM</t>
  </si>
  <si>
    <t xml:space="preserve">620012, Свердловская обл., г. Екатеринбург, ул Машиностроителей, стр. 13; тел.: 8 (343) 224-80-00; email: secretar@eptt.ru
</t>
  </si>
  <si>
    <t>623926, Свердловская обл., Туринский р-н, с. Коркинское, ул. Школьная, здание 4, помещение 1-89; тел.: 8(34349) 3-21-90; email: oukorkino@mail.ru</t>
  </si>
  <si>
    <t>624130, Свердловская обл., г. Новоуральск, ул. Автозаводская, 25.
624130, Свердловская обл., г. Новоуральск, ул. Фурманова, 28
Свердловская обл., г. Новоуральск, ул. Ольховая, 69; тел.: 8(34370) 5-85-24, факс 8(34370)5-85-21; еmail: dush-4 @mail.ru, tamakulov.vn @yandex.ru</t>
  </si>
  <si>
    <t>624992, Свердловская обл., г. Серов, ул. Автодорожная, 21/1; тел.: 8(34385)7-85-01; email: edelweisserov @rambler.ru</t>
  </si>
  <si>
    <t>623752, Свердловская обл., г. Реж, ул. П. Морозова, 56; тел.: 8(3436) 43-85-49; email: shkola_rezh_10 @mail.ru</t>
  </si>
  <si>
    <t>620042, Свердловская обл., г. Екатеринбург, ул. Молодежи, д.80, к.А; тел.: 8(343)333-82-01; email: molod80a@mail.ru</t>
  </si>
  <si>
    <t>623750, Свердловская обл., г. Реж, ул. Строителей, 10; тел.: 8(34364)33060; email: elochka_30@mail.ru</t>
  </si>
  <si>
    <t>623744, Свердловская обл., Режевской район, с. Клевакинское, ул. Чапаева, 13; тел.: 8(34364)5-42-47; email: colosokklevakino@ yandex.ru</t>
  </si>
  <si>
    <t>Дата ввода: 1959 г.</t>
  </si>
  <si>
    <t>Дата ввода: 1983 г.</t>
  </si>
  <si>
    <t>Дата ввода: 1976 г.</t>
  </si>
  <si>
    <t>Дата ввода: 1961 г.</t>
  </si>
  <si>
    <t>Дата ввода: 1986 г.</t>
  </si>
  <si>
    <t>Акт готовности образовательной организации Свердловской области к 2025/2026 уч. год                      от 25.06.2025</t>
  </si>
  <si>
    <t>Акт готовности образовательной организации Свердловской области к 2025/2026 уч. год         от 06.06.2025 г</t>
  </si>
  <si>
    <t>Приказ 117-д от 24.03.2025 г. "Об организации летней оздоровительной кампании в 2025 год" 
Ссылка: https://volchansk26.uralschool.ru/?section_id=147</t>
  </si>
  <si>
    <t>Приказ № 14/3 от 04.02.2026 г «Об утверждении программы воспитательной работы летнего лагеря с дневным пребыванием детей в 2026 год.» clck.ru/3S5L3E</t>
  </si>
  <si>
    <t>Отсутствует. Договор № 38 с ГАУЗ СО "Алапаевская ЦРБ" от 09.01.2025год</t>
  </si>
  <si>
    <t>Отсутствует. Договор № 5 с ГАУЗ СО "Арамильская городская больница" от 10.01.2023 год</t>
  </si>
  <si>
    <t>Отсутствует. Договор № ЛО-66-01-003429 с ГАУЗ СО "Арамильская городская больница" от 02.07.2015 год</t>
  </si>
  <si>
    <t>Отсутствует. Договор № ЛО-66-01-005720 с ГАУЗ СО "Арамильская городская больница" от 14.12.2018 год</t>
  </si>
  <si>
    <t>Отсутствует. Договор с ГБУЗ СО "Артемовская ЦРБ" от 11.01.2021 год</t>
  </si>
  <si>
    <t>Отсутствует. Договор с ГБУЗ СО "Байкаловская ЦРБ" № 4/БВ от 13.01.2025 год</t>
  </si>
  <si>
    <t>Отсутствует. Договор с ГБУЗ СО "Байкаловская ЦРБ" № 9/13 от 09.01.2020 год</t>
  </si>
  <si>
    <t>Отсутствует. Договор с ГБУЗ СО "Байкаловская ЦРБ" № 18 от 13.01.2020 год</t>
  </si>
  <si>
    <t>Отсутствует. Договор с ГБУЗ СО "Байкаловская ЦРБ" № 9/12 от 09.01.2020 год</t>
  </si>
  <si>
    <t>Отсутствует. Договор с ГБУЗ СО "Байкаловская ЦРБ" № 9/8 от 09.01.2020 год</t>
  </si>
  <si>
    <t>Отсутствует. Договор с ГАУЗ СО "Байкаловская ЦРБ" № 10/БВ от 07.04.2025 год</t>
  </si>
  <si>
    <t>Отсутствует. Договор с ГБУЗ СО "Байкаловская ЦРБ" № 9/1 от 09.01.2020 год</t>
  </si>
  <si>
    <t>Отсутствует. Договор с ГБУЗ СО "Байкаловская ЦРБ" № 9/3 от 09.01.2020 год</t>
  </si>
  <si>
    <t>Отсутствует. Договор с ГБУЗ СО "Байкаловская ЦРБ" № 9/4 от 09.01.2020 год</t>
  </si>
  <si>
    <t>Отсутствует. Договор от 06.02.2020 год</t>
  </si>
  <si>
    <t>Отсутствует. Соглашение от 01.01.2019 год</t>
  </si>
  <si>
    <t>№ ЛО-66-01-003981 от 31.03.2016 год</t>
  </si>
  <si>
    <t>Отсутствует. Договор с ГАУЗ СО "ДГП №13" №174\06 от 20.03.2025год</t>
  </si>
  <si>
    <t>Отсутствует. Договор с ГАУЗ ДГП №13" № 35/06  от 12.02.26 год </t>
  </si>
  <si>
    <t>Отсутствует. Договор с ГАУЗ ДГП №13" № 97/06 от 17.02.25 год </t>
  </si>
  <si>
    <t>№ЛО-66-01-005-114 от 12.12.2017 год</t>
  </si>
  <si>
    <t>Отсутствует. Договор от 10.04.2018 год</t>
  </si>
  <si>
    <t>Отсутствует. Договор № 15 с ГАУЗ СО "Карпинская ЦГБ" от 20.03.2026 год</t>
  </si>
  <si>
    <t>Отсутствует. Договор № 16 с ГАУЗ СО "Карпинская ЦГБ" от 20.03.2026 год</t>
  </si>
  <si>
    <t>Отсутствует. Договор № 17 с ГАУЗ СО "Карпинская ЦГБ" от 20.03.2026 год</t>
  </si>
  <si>
    <t>Отсутствует. Договор № 19 с ГАУЗ СО "Карпинская ЦГБ" от 20.03.2026 год</t>
  </si>
  <si>
    <t>Отсутствует. Договор № 20 с ГАУЗ СО "Карпинская ЦГБ" от 20.03.2026 год</t>
  </si>
  <si>
    <t>Отсутствует. Договор № 50/2021-Ш от 07.02.2020год</t>
  </si>
  <si>
    <t>Отсутствует. Договор № 46 от 09.01.2023 год</t>
  </si>
  <si>
    <t>Отсутствует. Договор от 09.01.2024 год</t>
  </si>
  <si>
    <t>Отсутствует. Договор б/н от 17.03.2023 год</t>
  </si>
  <si>
    <t>Отсутствует. Договор № 5-МО от 09.01.2020 год</t>
  </si>
  <si>
    <t>Отсутствует. Договор № 9/2022 от 23.08.2022 год</t>
  </si>
  <si>
    <t>Отсутствует. Договор от 12.05.2022 год</t>
  </si>
  <si>
    <t>№ ЛО-66-01-005724 от 20.12.2018год</t>
  </si>
  <si>
    <t>№ ЛО-66-01-003188 от 19.02.2015 год</t>
  </si>
  <si>
    <t>Отсутствует. Соглашение о взаимодействии при организации медицинской помощи учащимся от 23.07.2008 год</t>
  </si>
  <si>
    <t>Отсутствует. Договор № 55/у-26 от 12.01.2026 год</t>
  </si>
  <si>
    <t>Отсутствует. Договор № 60/у от 09.01.2017 год</t>
  </si>
  <si>
    <t>Отсутствует. Договор № 32/у от 09.01.2018 год</t>
  </si>
  <si>
    <t>Отсутствует. Договор № 61/у от 09.01.2017 год</t>
  </si>
  <si>
    <t>Отсутствует. Договор об оказании медицинских услуг с ГАУЗ СО "Режевская ЦРБ" от 03.03.2022 год</t>
  </si>
  <si>
    <t>Отсутствует. Договор об оказании медицинских услуг с ГАУЗ СО "Режевская ЦРБ" № 74/23 от 09.03.2023 год</t>
  </si>
  <si>
    <t>Отсутствует. Договор с ГАУЗ СО "Серовская городская больница" от 03.07.2025 год</t>
  </si>
  <si>
    <t>Отсутствует. Договор с ГАУЗ СО "Серовская городская больница" от 01.09.2023 год</t>
  </si>
  <si>
    <t>Отсутствует. Договор с ГАУЗ СО "Серовская городская больница" от 10.09.2023 год</t>
  </si>
  <si>
    <t>Отсутствует. Договор с ГАУЗ СО "Серовская городская больница" от 06.06.2024 год</t>
  </si>
  <si>
    <t>Отсутствует. Договор с ГАУЗ СО "Серовская городская больница" от 01.09.2025 год</t>
  </si>
  <si>
    <t>Отсутствует. Договор с ГАУЗ СО "Серовская городская больница" от 25.08.2025 год</t>
  </si>
  <si>
    <t>Отсутствует. Договор с ГАУЗ СО "Серовская городская больница" от 09.06.2025 год</t>
  </si>
  <si>
    <t>Отсутствует. Договор с ГАУЗ СО "Серовская городская больница" от 11.06.2024 год</t>
  </si>
  <si>
    <t>Отсутствует. Договор с ГАУЗ СО "Серовская городская больница" от 31.05.2022 год</t>
  </si>
  <si>
    <t>Отсутствует. Приказ «О закреплении медицинского работника за образовательным учреждением на 2026 учебный год» № 67 от 29.01.2026год</t>
  </si>
  <si>
    <t>Отсутствует. Договор № МО-8 от 11.01.2021 год</t>
  </si>
  <si>
    <t>Отсутствует. Договор с ГАУЗ СО "Талицкая ЦРБ" № 2 от 12.01.2026 год</t>
  </si>
  <si>
    <t>№ЛО-66-01-004360 от 03.11.2016 год</t>
  </si>
  <si>
    <t>№ Л035-01277-66/00196192 от 22.08.2022 год</t>
  </si>
  <si>
    <t>№ 15764 от 30.03.2012 год. Бессрочно</t>
  </si>
  <si>
    <t>№ 16034 от 18.05.2012 год. Бессрочно</t>
  </si>
  <si>
    <t>№ 15869 от 24.04.2012 год. Бессрочно</t>
  </si>
  <si>
    <t>№ 15570 от 12.03.2012 год. Бессрочно</t>
  </si>
  <si>
    <t>№Л035-01277-66/00193398 от 27.08.2021годБессрочно</t>
  </si>
  <si>
    <t>№ 19653 от 20.03.18 год</t>
  </si>
  <si>
    <t>№Л035-01277-66/00196275 от 09.12.2011год</t>
  </si>
  <si>
    <t>№ЛО35-01277-66/00195854 от 21.05.2012 год</t>
  </si>
  <si>
    <t>Л035-01277-66/00195156 от 14.06.2016 год</t>
  </si>
  <si>
    <t>№ 17248 от 16.05.2013 год</t>
  </si>
  <si>
    <t>№ 13648 от 02.03.2011 год</t>
  </si>
  <si>
    <t>№ 17248 от 16.05.2013год</t>
  </si>
  <si>
    <t>Л035-01277-66/00195580 от 24.04.2013 год</t>
  </si>
  <si>
    <t>Л035-01277-66/00194022 от 21.12.2018 год</t>
  </si>
  <si>
    <t>№ Л035-01277-66/00194133 от 05.03.2018год</t>
  </si>
  <si>
    <t>№ ЛОЗ5-01277-66/00194282 от 12.12.2017 год</t>
  </si>
  <si>
    <t xml:space="preserve"> № Л035-01277-66/00196608 от 23.12.2011 год</t>
  </si>
  <si>
    <t>№ Л035-01277-66/04651340 от 25.03.2026год</t>
  </si>
  <si>
    <t>№Л035-01277-66/00195823 от 15.03.2012 год</t>
  </si>
  <si>
    <t>№ 20131 от 16.10.2019 год</t>
  </si>
  <si>
    <t>№ Л035-01277-66/00193760 от 28.03.2019 год</t>
  </si>
  <si>
    <t>Л035-01277-66/00194779 от 25.05.2016 год</t>
  </si>
  <si>
    <t>№ 18219 от 04.02.2016 год</t>
  </si>
  <si>
    <t>Л035-01277-66/00195280 от 05.11.2015год</t>
  </si>
  <si>
    <t>№Л035-01277-66/00193811 от 04.03.2019 год</t>
  </si>
  <si>
    <t>№ 18856 от 14.01.2016 год</t>
  </si>
  <si>
    <t>Рабочая программа воспитания на 2022-2025 ггод
Календарные планы воспитательной работы (НОО, ООО, СОО) на 2024-2025 уч. Год</t>
  </si>
  <si>
    <t>Программа воспитания 2025 год
https://clck.ru/3SxWr6</t>
  </si>
  <si>
    <t xml:space="preserve"> Программа утверждена Приказом №39 от 24.03.2025 год
Ссылка: https://clck.ru/3T2NUB</t>
  </si>
  <si>
    <t>№66.01.37.000.М.000817.05.26 от 05.05.2026</t>
  </si>
  <si>
    <t>№66.01.37.000.М.000754.04.26 от 30.04.2026</t>
  </si>
  <si>
    <t>№66.01.37.000.М.003300.04.25 от 15.04.2025</t>
  </si>
  <si>
    <t>№66.01.37.000.М.003623.05.25 от 13.05.2025</t>
  </si>
  <si>
    <t>№66.01.37.000.М.000296.03.26 от 05.03.2026</t>
  </si>
  <si>
    <t>№66.01.37.000.М.001155.05.26 от 21.05.2026</t>
  </si>
  <si>
    <t>№66.01.37.000.М.000595.04.26 от 17.04.2026</t>
  </si>
  <si>
    <t>№66.01.37.000.М.000393.03.26 от 20.03.2026</t>
  </si>
  <si>
    <t>№66.01.37.000.М.001669.06.26 от 08.06.2026</t>
  </si>
  <si>
    <t>№66.01.37.000.М.000852.05.26  от 06.05.2026</t>
  </si>
  <si>
    <t>№66.01.37.000.М.001208.05.26. от 22.05.2026</t>
  </si>
  <si>
    <t>№66.01.37.000.М.000415.03.26 от 26.03.2026</t>
  </si>
  <si>
    <t>Отсутствует. Договор б/н от 10.01.2022</t>
  </si>
  <si>
    <t>Отсутствует. Договор № 3-АПП/2025 от 27.01.2025</t>
  </si>
  <si>
    <t xml:space="preserve">Отсутствует. Договор N1-АПП/2025 от 27.01.2025 </t>
  </si>
  <si>
    <t>Отсутствует. Договор № 03-АПП от 11.02.2026</t>
  </si>
  <si>
    <t>Отсутствует. Договор № 1-АПП/2026 от 27.01.2026</t>
  </si>
  <si>
    <t xml:space="preserve">Отсутствует. Договор № 42 от 09.01.2018 </t>
  </si>
  <si>
    <t>Отсутствует. Договор №1-АПП/2025 от 19.01.2026</t>
  </si>
  <si>
    <t xml:space="preserve">Отсутствует. Договор № 05/2026 с ГАУЗ СО "Белоярская ЦРБ" от 26.01.2026 </t>
  </si>
  <si>
    <t xml:space="preserve">Отсутствует. Договор № 12/2024 с ГАУЗ СО "Белоярская ЦРБ" от 14.02.2024 </t>
  </si>
  <si>
    <t>Отсутствует. Договор № 38 с ГАУЗ СО «Березовская ЦГБ» от 12.01.2026</t>
  </si>
  <si>
    <t xml:space="preserve">Отсутствует. Договор № 1 с ГАУЗ СО "Бисертская ГБ" от 18.01.2015 </t>
  </si>
  <si>
    <t xml:space="preserve">Отсутствует. Договор с ГАУЗ СО "Бисертская ГБ" от 01.01.2015 </t>
  </si>
  <si>
    <t xml:space="preserve">Отсутствует. Договор № 0/5 с ГАУЗ СО "Бисертская ГБ" от 10.01.2018 </t>
  </si>
  <si>
    <t>Отсутствует. Договор б/н от 20.02.2026</t>
  </si>
  <si>
    <t>Отсутствует. Договор № ЛОК 20/2026 от 08.05.2026</t>
  </si>
  <si>
    <t>Отсутствует. Договор № ЛОК-22/2026 от 13.05.2026</t>
  </si>
  <si>
    <t>Отсутствует. Договор № ЛОК-21/2026 от 08.05.2026</t>
  </si>
  <si>
    <t>Отсутствует. Договор №17/11/В/О с ГАУЗ СО ДГКБ № 11 от 12.03.2026</t>
  </si>
  <si>
    <t>Отсутствует. Договор №21/11/Л/Л с ГАУЗ СО ДГКБ № 11 от 07.05.2026</t>
  </si>
  <si>
    <t>Отсутствует. Договор №29/11/Л/Л с ГАУЗ СО ДГКБ № 11 от 07.05.2026</t>
  </si>
  <si>
    <t>Отсутствует. Договор №31/11/Л/Л с ГАУЗ СО ДГКБ № 11 от 07.05.2026</t>
  </si>
  <si>
    <t>Отсутствует. Договор №37/11/Л/Л с ГАУЗ СО ДГКБ № 11 от 07.05.2026</t>
  </si>
  <si>
    <t>Отсутствует. Договор №49/11/Л/Л с ГАУЗ СО ДГКБ № 11 от 07.05.2026</t>
  </si>
  <si>
    <t>Отсутствует. Договор №88/11/Л/Л с ГАУЗ СО ДГКБ № 11 от 07.05.2026</t>
  </si>
  <si>
    <t>Отсутствует. Договор №195/11/Л/Л с ГАУЗ СО ДГКБ № 11 от 07.05.2026</t>
  </si>
  <si>
    <t>Отсутствует. Договор №278/11/Л/Л с ГАУЗ СО ДГКБ № 11 от 07.05.2026</t>
  </si>
  <si>
    <t>Отсутствует. Договор №496/11/Л/Л с ГАУЗ СО ДГКБ № 11 от 07.05.2026</t>
  </si>
  <si>
    <t>Отсутствует. Договор №553/11/Л/Л с ГАУЗ СО ДГКБ № 11 от 07.05.2026</t>
  </si>
  <si>
    <t>Отсутствует. Договор №561/11/Л/Л с ГАУЗ СО ДГКБ № 11 от 07.05.2026</t>
  </si>
  <si>
    <t>Отсутствует. Договор №573/11/Л/Л с ГАУЗ СО ДГКБ № 11 от 07.05.2026</t>
  </si>
  <si>
    <t>Отсутствует. Договор №347/11/Л/Л с ГАУЗ СО ДГКБ № 11 от 07.05.2026</t>
  </si>
  <si>
    <t>Отсутствует. 
Договор с ГАУЗ СО "ДГКБ № 9" б/н от 01.01.2016 год</t>
  </si>
  <si>
    <t>Отсутствует. 
Договор с ГАУЗ СО "ДГКБ № 9"  б/н  от 10.02.2015 год</t>
  </si>
  <si>
    <t>Отсутствует. 
Договор с ГАУЗ СО "ДГКБ № 9" № 112 М-19 от 12.03.2019 год</t>
  </si>
  <si>
    <t>Отсутствует. 
Договор с ГАУЗ СО "ДГКБ № 9" № 218 от 01.01.2016 год</t>
  </si>
  <si>
    <t>Отсутствует. 
Договор с ГАУЗ СО "ДГКБ № 9" № 13 от 01.01.2020 год</t>
  </si>
  <si>
    <t>Отсутствует. 
Договор с ГАУЗ СО "ДГКБ № 9" № 381 от 01.04.2018 год</t>
  </si>
  <si>
    <t>Отсутствует. Договор с МАУ "ДГП №13" № 257 от 13.06.2017</t>
  </si>
  <si>
    <t xml:space="preserve">Отсутствует. 
Договор с МАУ "ДГБ №15"  от 25.03.2025  </t>
  </si>
  <si>
    <t>Отсутствует. 
Договор  б/н от 25.08.2025 год</t>
  </si>
  <si>
    <t>Отсутствует. Договор Б/Н от 20.08.2025год</t>
  </si>
  <si>
    <t>Отсутствует. Договор № 8 от 13.01.2026</t>
  </si>
  <si>
    <t xml:space="preserve">Отсутствует. Договор №58 от 12.03.2026 </t>
  </si>
  <si>
    <t xml:space="preserve">Отсутствует. Договор на медицинское обслуживание детей и подростков в лагере дневного пребывания с ГБУЗ Свердловской обл. "Детская городская больница город Каменск-Уральский" от 18.02.2026 </t>
  </si>
  <si>
    <t xml:space="preserve">Отсутствует. Договор на медицинское обслуживание с  ГАУЗ СО "Камышловская ЦРБ" от 31.03.2025 </t>
  </si>
  <si>
    <t>Отсутствует. Договор на медицинское обслуживание с ГАУЗ СО "Камышловская ЦРБ" от 15.07.2025</t>
  </si>
  <si>
    <t xml:space="preserve">Отсутствует. Договор на медицинское обслуживание с ГАУЗ СО "Камышловская ЦРБ" 04.04.2025 </t>
  </si>
  <si>
    <t>Отсутствует. Договор №8 от 17.04.2026</t>
  </si>
  <si>
    <t>Договор об оказании первичной медико-санитарной помощи с ГБУЗ СО "Красноуфимская РБ" № 148 от 16.05.2018 год</t>
  </si>
  <si>
    <t>Отсутствует. Договор № 154 от 02.04.2024</t>
  </si>
  <si>
    <t>Отсутствует. Договор № 2/2026 с ГАУЗ СО "Нижнесергинская ЦРБ"" от 09.04.2026</t>
  </si>
  <si>
    <t>Отсутствует. Договор № 1/2026 с ГАУЗ СО "Нижнесергинская ЦРБ"" от 12.05.2026</t>
  </si>
  <si>
    <t>Отсутствует. Договор б/н от 11.02.2025 год</t>
  </si>
  <si>
    <t xml:space="preserve">Отсутствует. Договор от 11.08.2016      </t>
  </si>
  <si>
    <t xml:space="preserve">Отсутствует. Договор от 03.12.2025 </t>
  </si>
  <si>
    <t>Отсутствует. Приказ № 154  от 18.04.2025</t>
  </si>
  <si>
    <t>Отсутствует. Приказ  ГАУЗ СЦРБ " О медицинском сопровождении отдыха и здоровья детей в 2026 год" №155 от 06.04.2026год</t>
  </si>
  <si>
    <t>Отсутствует. Приказ ГАУЗ Сысертская ЦРБ " О медицинском сопровождении отдыха и здоровья детей в 2026 год" №155 от 06.04.2026год</t>
  </si>
  <si>
    <t>Отсутствует. Приказ № 67 от 29.01.2026</t>
  </si>
  <si>
    <t>Отсутствует.Приказ № 154 от 18.04.2025 год</t>
  </si>
  <si>
    <t>Отсутствует. Договор с ГБУЗ "Туринская ЦРБ им. О.Д. Зубова" от 10.01.2023</t>
  </si>
  <si>
    <t>№ Л035-01277-66/00196128 от 21.09.2012 г .Бессрочно.</t>
  </si>
  <si>
    <t>№ Л035-01277-66/00195711 от 13.05.2013г .Бессрочно.</t>
  </si>
  <si>
    <t>Л035-01277-66/00194558 от 31.08.2016</t>
  </si>
  <si>
    <t xml:space="preserve">Л035-01277-66/00194755 от 12.10.2016 </t>
  </si>
  <si>
    <t>Программа утверждена приказом директора МБОУ "Малотавринская СОШ" 
Ссылка: https://malotavr.uralschool.ru/?section_id=24</t>
  </si>
  <si>
    <t>Программа утверждена приказом директора МАОУ "Манчажская СОШ" 
Ссылка: https://manchazh.uralschool.ru/?section_id=641</t>
  </si>
  <si>
    <t>Программа утверждена директором МАОУ "Сажинская СОШ им. Героя Советского Союза Чухарева В.Ф." 
Ссылка: https://sazhino.uralschool.ru/org-info/education-program?id=197</t>
  </si>
  <si>
    <t>Программа утверждена директором МБОУ "Сухановская СОШ" 
Ссылка: http://suhanovka.ru/vospitatelnaya-rabota</t>
  </si>
  <si>
    <t>Ссылка: https://skola-16asb.edusite.ru/magicpage.html?page=745667</t>
  </si>
  <si>
    <t>Ссылка: https://school22-asbest.edusite.ru/sveden/files/edd377b746022ec0a9d6e80031b4ca4b_0.pdf</t>
  </si>
  <si>
    <t>Ссылка: https://shko-30.edusite.ru/camp_maininfo.html</t>
  </si>
  <si>
    <t>Ссылка: https://yunatasbest.ucoz.ru/2018/programma_lager_2025.pdf</t>
  </si>
  <si>
    <t>Ссылка: https://cdt-asbest.ucoz.ru/index/programma_vospitatelnoj_raboty_dlja_organizacii_otdykha_detej_v_period_letnikh_kanikul_2025/0-764</t>
  </si>
  <si>
    <t>Программа воспитания утверждена МКОУ АМО "Ачитская СОШ" Приказ № 91 от 19.05.2025 
Ссылка: https://achit-school.uralschool</t>
  </si>
  <si>
    <t>Программа воспитания утверждена МКОУ АМО "Заринская ООШ" Приказ № 52 от 10.04.2025 
Ссылка: https://zarinskayaschkola.uralschool.ru/site/pub?id=62</t>
  </si>
  <si>
    <t>Программа воспитания утверждена МКОУ АМО "Марикаршинская ООШ" Приказ № 13-1 от 28.02.2025 
Ссылка: https://marischool.uralschool.ru/?section_id=36</t>
  </si>
  <si>
    <t>Программа воспитания утверждена МКОУ АМО "Нижнеарйская ООШ" Приказ № 48 от 18.04.2025 
Ссылка: https://skola-narii.ucoz.ru/2021/programma_vospitanija_mkou_ago_nizhnearijskaja_oos.pdf</t>
  </si>
  <si>
    <t>Программа воспитания утверждена МКОУ АМО "Рускопотамская СОШ" приказ № 71 от 24.03.2025 
Ссылка: https://rp-sosch.ucoz.ru/index/svedenija_ob_organizacii_otdykha_detej_i_ikh_ozdorovlenii/0-147</t>
  </si>
  <si>
    <t>Программа воспитания утверждена МКОУ АМО "Уфимская СОШ" Приказ № 90 от 26.03.2025 
Ссылка: http://ufimka-skola.3dn.ru/index/ob_organizacii_otdykha_detej_i_ikh_ozdorovlenija/0-74</t>
  </si>
  <si>
    <t>Программа воспитания утверждена МКОУ АМО "Уфимская СОШ"-филиал "Каргинская ООШ" Приказ № 90/1 от 26.03.2025 
Ссылка: http://ufimka-skola.3dn.ru/index/ob_organizacii_otdykha_detej_i_ikh_ozdorovlenija/0-74</t>
  </si>
  <si>
    <t>Рабочая программа воспитания ЛДП "Первые в городе профессий", утверждена Директором от 20.03.2025 года 
Ссылка: https://vk.com/away.php?to=http%3A%2F%2Fbajenovoscool.edusite.ru%2Fsveden%2Ffiles%2Ff69cf4a5e373b3e581c7c80f0070586b.pdf&amp;utf=1</t>
  </si>
  <si>
    <t>Рабочая программа воспитания ЛДП "Первята", утверждена Директором от 27.03.2025 года 
Ссылка: https://cloud.mail.ru/public/gY9m/rgSAPpd74?weblink=gY9m/rgSAPpd74</t>
  </si>
  <si>
    <t>Рабочая программа воспитания ЛДП "Смена Первых. Двигайся вместе с нами", утверждена Директором от 27.03.2025 года 
Ссылка: https://gorodishchenskayashkola.edusite.ru/sveden/files/435270509c0e0c02b4b0221d8c5ff5e8.pdf</t>
  </si>
  <si>
    <t>Рабочая программа воспитания ЛДП "Радуга" смена "Первооткрыватели лета", утверждена Директором от 24.03.2025 года 
Ссылка: http://www.vyazschool.edusite.ru/sveden/files/7d23cf6e8738a8f7488fa93c01ea34a3.docx</t>
  </si>
  <si>
    <t>Рабочая программа воспитания ЛДП "Смена первых. Невозможное возможно", утверждена Директором от 21.03.2025 №10-ОД 
Ссылка: https://ksosch.edusite.ru/sveden/files/f6808b6757f60f8596ee2df8aa4494f4.pdf</t>
  </si>
  <si>
    <t>Рабочая программа воспитания ЛДП "Смена первых: Двигайся вместе с нами", утверждена Директором от 25.03.2025 №22 
Ссылка: https://lypunovschool.edusite.ru/sveden/education 
Ссылка: https://lypunovschool.edusite.ru/sveden/files/3c08e799459dfb36453ba6da4558ce8f.pdf</t>
  </si>
  <si>
    <t>Рабочая программа воспитания ЛДП "Смена первых: Двигайся вместе с нами", утверждена Директором от 25.03.2025 
Ссылка: https://n-ilenskayschool.edusite.ru/sveden/files/7b08af46fecb268178f4ad65c2dd9b23.pdf 
Ссылка: http://www.n-ilenskayschool.edusite.ru/magicpage.html?page=745559</t>
  </si>
  <si>
    <t>Рабочая программа воспитания ЛДП "Время ПЕРВЫХ!", утверждена Директором от 17.03.2025 №74/1 
Ссылка: https://pelevinskaya.edusite.ru/sveden/files/94991ec70f695f4e4a06932584e2ad5f.pdf 
Ссылка: https://pelevinskaya.edusite.ru/sveden/files/f5cacda30ee20cc665d984cb1db8d1a3.pdf</t>
  </si>
  <si>
    <t>Рабочая программа воспитания ЛДП "Время Первых!", утверждена Директором от 24.03.2025 №17/1-ОД 
Ссылка: https://mou-soh.edusite.ru/sveden/files/4fe39585af5734501de224e7b3a8db7e.pdf 
Ссылка: https://mou-soh.edusite.ru/sveden/files/ffbd1812cba6778e28dac74367dfe78e.pdf 
Ссылка: https://mou-soh.edusite.ru/magicpage.html?page=747161</t>
  </si>
  <si>
    <t>Рабочая программа воспитания ЛДП "Смена первых. Двигайся с нами", утверждена Директором от 24.03.2025 
Ссылка: http://www.shadrinka-shkola.edusite.ru/mconstr.html?page=/p166aa1.html 
Ссылка: http://www.shadrinka-shkola.edusite.ru/DswMedia/rabochayaprogrammavospitaniyadetskogoozdorovitel-nogolageryasdnevnyimprebyivaniem-1-.pdf</t>
  </si>
  <si>
    <t>Программа воспитания утверждена приказом от 25.03.2025 №153-ОД. 
Ссылка на программу: https://bel1.uralschool.ru/upload/scbel1_new/files/7d/17/7d1764f056e75fac51e55f12f2dd2cd7.pdf</t>
  </si>
  <si>
    <t>Программа воспитания утверждена приказом от 15.03.2025 №36 
Ссылка на программу: https://belo-sch6.edusite.ru/sveden/files/65a47b9e1deb392dd298001bfddee885.pdf</t>
  </si>
  <si>
    <t>Программа воспитания утверждена приказом от 08.08.2025 №85-д. 
Ссылка на программу: https://7bel.uralschool.ru/upload/sc7bel_new/files/cb/87/cb87f9ee65e4d95926b1b1c61191845f.pdf</t>
  </si>
  <si>
    <t>Программа воспитания утверждена приказом от 25.03.2025 №253 
Ссылка на программу: https://8bel.uralschool.ru/upload/sc8bel_new/files/e4/c3/e4c3df59c0db5c30b9f47b7330a066cd.pdf</t>
  </si>
  <si>
    <t>Программа воспитания утверждена приказом от 12.03.2025 №22-ОД 
Ссылка на программу: https://kamyshevo.uralschool.ru/upload/sckamyshevo_new/files/e0/ae/e0aec19db5a294109b745dce18994968.pdf</t>
  </si>
  <si>
    <t>Программа воспитания утверждена приказом от 24.03.2025 №31 
Ссылка на программу: https://sovh10.uralschool.ru/upload/scsovh10_new/files/8e/61/8e618113db2a4d3d6268aad1e783c5b0.pdf</t>
  </si>
  <si>
    <t>Программа воспитания утверждена приказом от 24.03.2025 №31-ОД 
Ссылка на программу: https://12bel.uralschool.ru/upload/sc12bel_new/files/87/63/8763cb5ff9b82d2829bb687e5588c2d8.pdf</t>
  </si>
  <si>
    <t>Программа воспитания утверждена приказом от 25.03.2025 №19/1-ОД 
Ссылка на программу: https://13.uralschool.ru/upload/sc13_new/files/a4/8a/a48a135e0dae84e1f0b332ce9675366b.pdf</t>
  </si>
  <si>
    <t>Программа воспитания утверждена приказом от 26.03.2025 №61-од 
Ссылка на программу: https://14bel.uralschool.ru/upload/sc14bel_new/files/09/d9/09d9637e971d449ebecfed762ff260ab.pdf</t>
  </si>
  <si>
    <t>Программа воспитания утверждена приказом от 24.03.2025 №33-д 
Ссылка на программу: https://kochnevo16.uralschool.ru/upload/sckochnevo16_new/files/5e/0f/5e0f34eb4008118ea82cf39330499c8c.pdf</t>
  </si>
  <si>
    <t>Программа воспитания утверждена приказом от 24.03.2025 №43. 
Ссылка на программу: https://school18-bel.ekb.eduru.ru/media/2025/03/26/1324906835/programma_25.pdf</t>
  </si>
  <si>
    <t>Программа воспитания утверждена приказом от 24.03.2025 №40-ОД. 
Ссылка на программу: https://19bel.uralschool.ru/?section_id=142</t>
  </si>
  <si>
    <t>Программа воспитания утверждена приказом от 26.03.2025 №27 
Ссылка на программу: https://shkola-21.uralschool.ru/?section_id=65</t>
  </si>
  <si>
    <t>Программа воспитания утверждена приказом от 24.03.2025 №01-28/57 
Ссылка на программу: https://96bel.uralschool.ru/?section_id=225</t>
  </si>
  <si>
    <t>Программа воспитания утверждена директором МОУ СОШ № 1 Приказ № 19 от 02.02.2026 
Ссылка: https://b1.uralschool.ru/?section_id=292</t>
  </si>
  <si>
    <t>Программа воспитания утверждена директором МАОУ-СОШ № 2 Приказом № 18 от 30.01.2026 
Ссылка: https://b2.uralschool.ru/upload/scb2_new/files/99/d0/99d0f6baa47b834ccd2380869e5245ca.pdf</t>
  </si>
  <si>
    <t>Программа воспитания утверждена директором МОУ СОШ № 3 Приказ № 21/1 от 02.02.2026 
Ссылка: https://b3.uralschool.ru/?section_id=348</t>
  </si>
  <si>
    <t>Программа воспитания утверждена директором МОУ-СОШ № 4 Приказ от 30.01.2026 № од-21 
Ссылка: https://b4.uralschool.ru/upload/scb4_new/files/8b/8b/8b8becb6a2995ce0a7e94f7dcc9de107.pdf</t>
  </si>
  <si>
    <t>Программа воспитания утверждена директором МАОУ СОШ № 5 Приказ № 16-0 от 30.01.2026 
Ссылка: https://b5.uralschool.ru/upload/scb5_new/files/5b/66/5b66b23e7d9bd4e85e2f7dc8ea202f6d.pdf</t>
  </si>
  <si>
    <t>Программа воспитания утверждена директором МАОУ школа-интернат № 9 Приказ № 39-3 от 06.02.2026 
Ссылка: https://b9.uralschool.ru/?section_id=361</t>
  </si>
  <si>
    <t>Программа воспитания утверждена директором МОУ Байновская СОШ Приказ № 3 от 05.02.2026 
Ссылка: https://b11.uralschool.ru/?section_id=193</t>
  </si>
  <si>
    <t>Программа воспитания утверждена директором МАОУ Барабинская СОШ Приказ № 092 от 25.08.2025 
Ссылка: https://b12.uralschool.ru/?section_id=119</t>
  </si>
  <si>
    <t>Программа воспитания утверждена директором МАОУ "Волковская СОШ" Приказ 15/3 от 17.02.2025 
Ссылка: https://b13.uralschool.ru/upload/scb13_new/files/c4/b9/c4b955ef29b9d7591ae1d59adee6a892.pdf</t>
  </si>
  <si>
    <t>Программа воспитания утверждена директором МАОУ Гарашкинская СОШ Приказ № 2-ОД от 12.01. 2026 
Ссылка: https://b14.uralschool.ru/?section_id=75</t>
  </si>
  <si>
    <t>Программа воспитания утверждена директором МАОУ-Грязновская СОШ Приказ № 52 от 30.01.2026 
Ссылка: https://b15.uralschool.ru/upload/scb15_new/files/57/e7/57e73b7045bed59860888bf1df6db040.pdf</t>
  </si>
  <si>
    <t>Программа воспитания утверждена директором МАОУ Коменская СОШ Приказ № 104 от 13.05.2025 
Ссылка: https://b18.uralschool.ru/upload/scb18_new/files/fb/de/fbde8f119e493204cf6f4081699f9703.pdf</t>
  </si>
  <si>
    <t>Программа воспитания утверждена директором МАОУ Кунарская СОШ Приказ № 01-25/025 от 21.03.2025 
Ссылка: https://b19.uralschool.ru/?section_id=255</t>
  </si>
  <si>
    <t>Программа воспитания утверждена и.о. директора МАОУ "Полдневская ООШ" Приказ №28 -ОД от 30.01.2026г 
Ссылка: https://b21.uralschool.ru/site/pub?id=1303</t>
  </si>
  <si>
    <t>Программа воспитания утверждена директором МАОУ Троицкая СОШ Приказ № 74/1 от 21.04.2025 
Ссылка: https://b22.uralschool.ru/upload/scb22_new/files/31/cb/31cba82cf86e4bb32bd7b11b0a84b00d.pdf</t>
  </si>
  <si>
    <t>Программа воспитания утверждена и.о. директора МАОУ-Тыгишская СОШ Приказ № 01-05/169 от 30.01.2026 
Ссылка: https://b23.uralschool.ru/upload/scb23_new/files/06/d7/06d70199d61b92d4fa758db07a22d842.pdf</t>
  </si>
  <si>
    <t>Программа воспитания утверждена директором МАОУ Чернокоровская СОШ Приказ от 01.09.2025 № 100 
Ссылка: https://b24.uralschool.ru/upload/scb24_new/files/4b/d9/4bd91401d000ea040e1fbf4c75e3c44c.pdf</t>
  </si>
  <si>
    <t>Программа воспитания утверждена директором МБУ ДО БСШ Приказ № 34 от 30.03.2026 
Ссылка: https://bdussh.uralschool.ru/?section_id=323</t>
  </si>
  <si>
    <t>Программа воспитания утверждена директором МБУ ДО СШ "Факел" Приказ от 30.01.2026 
Ссылка: https://bxk-fakel.uralschool.ru/?section_id=100</t>
  </si>
  <si>
    <t>Программа воспитания утверждена директором МБУ ДО ЦДТ "Креатив" Приказ № 2 от 20.01.2026 
Ссылка: https://b25.uralschool.ru/upload/scb25_new/files/57/09/57092a36dc8ded2fb7d6c876d3f5a1af.pdf</t>
  </si>
  <si>
    <t>Программа утверждена приказом МБОУ "Средняя школа №1" 20.05.2026 № 238-о/д 
Ссылка: https://sosh1-vsalda.ru/item/1523058</t>
  </si>
  <si>
    <t>Программа утверждена приказом Школы № 2 от12.05.2026 № 128 
Ссылка: https://2vs.uralschool.ru/?section_id=15</t>
  </si>
  <si>
    <t>Программа утверждена приказом МБОУ СОШ № 6 от 25.03.2025 № 65 
Ссылка: https://6vs.uralschool.ru/?section_id=443</t>
  </si>
  <si>
    <t>Программа утверждена приказом МБОУ "Школа-интернат № 9" от 15.05.2026 №75 
Ссылка: https://9vs.uralschool.ru/?section_id=682</t>
  </si>
  <si>
    <t>Программа утверждена приказом Школы № 14 от 27.03.2026 
Ссылка: https://14vs.uralschool.ru/?section_id=208</t>
  </si>
  <si>
    <t>программа воспитания утверждена приказом МКОУ НСОШ от 26.03.2026 № 36/1 
Ссылка: https://nikitino.uralschool.ru/?section_id=223</t>
  </si>
  <si>
    <t>Программа воспитания утверждена ЛДП при МАОУ СОШ №8, Приказ №8 от 08.04.2026, https://vt8.uralschool.ru/?section_id=638</t>
  </si>
  <si>
    <t>Программа воспитания утверждена ЛДП при МАОУ СОШ №10, Приказ №140 от 06.05.2026 https://10vt.uralschool.ru/?section_id=458</t>
  </si>
  <si>
    <t>Программа воспиатния утверждена ЛДП при МАУ ДО ДЮЦ, Приказ №36-д от 08.05.2026, https://dyzvtagil.siteedu.ru/partition/141689/#megamenu</t>
  </si>
  <si>
    <t>Программа воспитания утверждена МАОУ "СОШ № 1" Приказ № 22 от 13.04.2025 
Ссылка: https:// shol-kfut/kkgnf/lgkg</t>
  </si>
  <si>
    <t>Программа воспитания утверждена МБОУ «СОШ №14» Приказ № 80-об от 26.03.2025 
Ссылка: https://svt14.uralschool.ru/?section_id=241</t>
  </si>
  <si>
    <t xml:space="preserve">Программа воспитания утверждена МБОУ СОШ 19 Приказ №41/1-д от 14.03.2025 
Ссылка: https://svt19.uralschool.ru/?section_id=190 </t>
  </si>
  <si>
    <t xml:space="preserve">Программа воспитания утверждена ВМБОУ ДОД «ДЮСШ» Приказ № 55 от 28.06.2025  
Ссылка: https://sport-v-tura.profiedu.ru/site/pub?id=2 </t>
  </si>
  <si>
    <t>Программа воспитания утверждена ВМБОУ ДОД «ЦВР «Мужество»» Приказ №32 от 19.05.2025 
Ссылка:  https://впк-мужество.рф/wp-content/uploads/2025/10/План-сетка-октябрь-2025.pdf</t>
  </si>
  <si>
    <t>Программа воспитания утверждена МБУ «ГЦМИ» Приказ № 35/1  от  20.05.2025 
Ссылка: https://mbugcmi.profiedu.ru/</t>
  </si>
  <si>
    <t>Программа воспитания утверждена МБДОУ «Детский сад № 88» приказ № 27/26-од от 07.04.2026 https://clck.ru/3T7UpN</t>
  </si>
  <si>
    <t>Программа воспитательной работы, утверждена директором МАОУ СОШ № 95 приказ № 70 от 14.04.2026; https://xn--95-6kc3bfr2e.xn--80acgfbsl1azdqr.xn--p1ai/?section_id=617</t>
  </si>
  <si>
    <t>Программа воспитательной работы утверждена и. о. директора Дружининым И. Д., 13.03.2026 , https://xn--112-5cd3cgu2f.xn--80acgfbsl1azdqr.xn--p1ai/?section_id=243</t>
  </si>
  <si>
    <t>Программа воспитательной работы городского лагеря утверждена начальником лагеря Майдановой А.А. приказ №1 от 24.04.2026 https://xn--114-5cd3cgu2f.xn--80acgfbsl1azdqr.xn--p1ai/?section_id=334</t>
  </si>
  <si>
    <t>Программа воспитательной работы утверждена МАОУ СОШ № 115.№ 25/1 - О от 19.03.26 https://xn--115-5cd3cgu2f.xn--80acgfbsl1azdqr.xn--p1ai/?section_id=300</t>
  </si>
  <si>
    <t>Программа воспитательной работы утверждена директором МАОУ СОШ № 138 Каюмовой А.А. от 20.05.2026. https://xn--138-5cd3cgu2f.xn--80acgfbsl1azdqr.xn--p1ai/?section_id=733</t>
  </si>
  <si>
    <t xml:space="preserve">Ссылка на сайт с программой воспитательной работы и календарным планом
https://228.tvoysadik.ru/?section_id=1086 
</t>
  </si>
  <si>
    <t>Программа воспитательной работы  рhttps://nadegda.tvoysadik.ru/?section_id=1939</t>
  </si>
  <si>
    <t xml:space="preserve"> Программа воспитания утверждена МАО "Школа №1" приказ №40.1-ОД от 26.02. 2026 года  https://irbit1.uralschool.ru/upload/scirbit1_new/files/36/25/36259e3d5af407b9a051ac4b23fb3a7b.pdf</t>
  </si>
  <si>
    <t>Программа воспитания утверждена МАОУ "Школа № 9" Приказ №53-ОД от 24.03.2026 
Ссылка на программу: https://lager-9irbit.uralschool.ru/upload/sclager_9irbit_new/files/c4/c3/c4c3cb78e08bfd30daac0c529b9466da.pdf</t>
  </si>
  <si>
    <t xml:space="preserve">Программа утверждена приказом №39-ОД/4 от 19.03.2026. 
Ссылка на программу: https://clck.ru/3Txi3d  </t>
  </si>
  <si>
    <t>Программа воспитательной работы для организации лагеря с дневным пребыванием детей утверждена МАДОУ "Детский сад № 21" приказ № 29-од от 01.04.2026  
Ссылка: https://ds21irbit.ru/docs/2026_04_01/programma-vospitatelnoy-rabotyi-ldpd-na-2026-g-.pdf</t>
  </si>
  <si>
    <t xml:space="preserve">Программа утверждена приказом № 69 от 10.04.2025. Ссылка на программу: https://clck.ru/3Sp8no </t>
  </si>
  <si>
    <t>Программа утверждена приказом № 49 от 20.03.2025. Ссылка на программу: https://clck.ru/3Sp8pk</t>
  </si>
  <si>
    <t>Программа утверждена приказом № 77/1-од от 30.04.2025. Ссылка на программу: https://clck.ru/3Sp8qu</t>
  </si>
  <si>
    <t>Программа утверждена приказом № 119 от 18.04.2025. Ссылка на программу: https://clck.ru/3Sp8ru</t>
  </si>
  <si>
    <t>Программа утверждена приказом № 210 от 27.11.2025. Ссылка на программу: https://clck.ru/3Sp8v3</t>
  </si>
  <si>
    <t>Программа утверждена приказом № 215/1 от 05.05.2025. Ссылка на программу: https://clck.ru/3Sp8z2</t>
  </si>
  <si>
    <t>Программа утверждена приказом № 147-д от 19.05.2025. Ссылка на программу: https://clck.ru/3Sp92K</t>
  </si>
  <si>
    <t>Программа утверждена приказом № 113 от 06.05.2025. Ссылка на программу: https://clck.ru/3Sp93U</t>
  </si>
  <si>
    <t>Программа утверждена приказом №133-од от 18.04.2025. Ссылка на программу: https://clck.ru/3Sp94v</t>
  </si>
  <si>
    <t>Программа утверждена приказом № 165 от 26.08.2025. Ссылка на программу: https://clck.ru/3SpCTX</t>
  </si>
  <si>
    <t>Программа утверждена приказом № 94/1 от 09.04.2025. Ссылка на программу: https://clck.ru/3Sp99a</t>
  </si>
  <si>
    <t>Программа утверждена приказом № 194 от 19.05.2025. Ссылка на программу: https://clck.ru/3Sp9B3</t>
  </si>
  <si>
    <t>Программа утверждена приказом № 55-од от 15.05.2024. Ссылка на программу: https://clck.ru/3SpD4s</t>
  </si>
  <si>
    <t>Программа утверждена приказом № 65 от 20.05.2025. Ссылка на программу: https://clck.ru/3Sp9Hi</t>
  </si>
  <si>
    <t>Программа утверждена приказом № 38 от 26.03.2025. Ссылка на программу: https://clck.ru/3Sp9KF</t>
  </si>
  <si>
    <t>Программа утвержена приказом № 111 от 14.05.2025. Ссылка на программу: https://clck.ru/3Sp9N9</t>
  </si>
  <si>
    <t xml:space="preserve">Программа утверждена приказом № 77-ОД от 25.04.2025. Ссылка на программу: https://clck.ru/3Sp9Pp </t>
  </si>
  <si>
    <t>Программа утверждена приказом № 87 от 20.03.2025. Ссылка на программу: https://clck.ru/3SpDDd</t>
  </si>
  <si>
    <t>Ссылка: https://kupc.ru/lager-ekspediciya-na-planetu-rusal</t>
  </si>
  <si>
    <t>Программа утверждена приказом № 12-У от 30.04.2026
Ссылка на программу: https://clck.ru/3TcFVq</t>
  </si>
  <si>
    <t>Программа утверждена от 25.03.2026</t>
  </si>
  <si>
    <t>Программа утверждена МАУ ДЮЦ "Ровесник". https://rovesnik35.ucoz.net/index/lager_s_dnevnym_prebyvaniem_detej/0-107</t>
  </si>
  <si>
    <t xml:space="preserve">
Программа утверждена Директором МАОУ ОШ 7 Казанцевой А.П. Приказ № 59-ОД от 24.03.2026 
Ссылка: https://school7kruf.ru/?page_id=850</t>
  </si>
  <si>
    <t>Программа утвержденга Директором МАОУ СШ №9 27.03.2025 Ронкиным А.Д. 
Ссылка: http://kruf9.ru/wp-content/uploads/2025/05/Programma_LOL_MAOU_SSh__9.pdf</t>
  </si>
  <si>
    <t xml:space="preserve">Программа воспитания утверждена МОУО Ксрасноуфимского муниципального округа https://uva-kruf.uralschool.ru/?section_id=33 </t>
  </si>
  <si>
    <t xml:space="preserve">Ссылка: https://disk.yandex.ru/i/sB3K3Bjt9M7tOA </t>
  </si>
  <si>
    <t>Программа воспитания утверждена Приказом № 7-од от 30.03.2026 МКОУ ООШ № 11 пгт. Верхние Серги https://oosh11-vsergi.uralschool.ru/?section_id=151</t>
  </si>
  <si>
    <t xml:space="preserve">Программа утверждена приказом № 169-од от 24.04.2025. 
Ссылка: https://co1.ucoz.ru/2025-2026/programma_osen.pdf  </t>
  </si>
  <si>
    <t>Программа утверждена Приказом №151/1 от 24.04.2025 
Ссылка на документ: https://clck.ru/3SjoxD</t>
  </si>
  <si>
    <t>Программа утверждена Приказом № 169-од от 24.04.2025 
Ссылка на программу: http://school-6.edusite.ru/camp_maininfo.html</t>
  </si>
  <si>
    <t>Программа утверждена приказом №19.04/1-ОД от 19.04.2025. 
Ссылка: https://clck.ru/3SkjHC</t>
  </si>
  <si>
    <t>Программа утверждена приказом № 165 от 14.05.2025. 
Ссылка: https://wkola25.ucoz.ru/1/2024-2025/programma_vr_lagerja_dp-2025.pdf</t>
  </si>
  <si>
    <t>Программа утверждена приказом №39/к от 19.04.2025. 
Ссылка: https://clck.ru/3Smohw</t>
  </si>
  <si>
    <t>Программа утверждена приказом №115 от 25.04.2025. 
Ссылка: https://clck.ru/3SmomC</t>
  </si>
  <si>
    <t>Программа утверждена приказом №226 от 30.04.2025. 
Ссылка: https://clck.ru/3SmosW</t>
  </si>
  <si>
    <t>Программа утверждена приказом №45-1-1 от 22.05.2025. 
Ссылка: https://clck.ru/3Smoxo</t>
  </si>
  <si>
    <t>Программа утверждена приказом №336 от 13.05.2025. 
Ссылка: https://clck.ru/3Smp4V</t>
  </si>
  <si>
    <t>Программа утверждена приказом от 23.05.2025. 
Ссылка: https://clck.ru/3SmpDk</t>
  </si>
  <si>
    <t>Программа утверждена приказом №225 от 28.04.2025. 
Ссылка: https://clck.ru/3SmpLo</t>
  </si>
  <si>
    <t>Программа утверждена приказом №390 от 20.10.2025. 
Ссылка: https://clck.ru/3SmpXK</t>
  </si>
  <si>
    <t>Программа утверждена приказом №53 от 01.03.2025. 
Ссылка: https://clck.ru/3SmpcJ</t>
  </si>
  <si>
    <t>Программа утверждена приказом №65 от 14.05.2025. 
Ссылка: https://clck.ru/3Smpir</t>
  </si>
  <si>
    <t>Программа утверждена приказом №148 от 12.05.2025. 
Ссылка: https://mbou49nt.ucoz.ru/news/letnij_ozdorovitelnyj_lager_s_dnevnym_prebyvaniem/2025-05-13-8</t>
  </si>
  <si>
    <t>Программа утверждена приказом №193 от 02.06.2025. 
Ссылка: https://ntschool50.my1.ru/RASP/programma_vospitanija_ldp.pdf</t>
  </si>
  <si>
    <t>Программа утверждена приказом №155/1 от 30.04.2025. 
Ссылка: https://clck.ru/3Smq6d</t>
  </si>
  <si>
    <t>Программа утверждена приказом №125 от 24.04.2025. 
Ссылка: https://clck.ru/3SmqDa</t>
  </si>
  <si>
    <t>Программа утверждена приказом №31/1 от 01.03.2025. 
Ссылка: https://clck.ru/3SmqKY</t>
  </si>
  <si>
    <t>Программа утверждена приказом №172 от 25.04.2025. 
Ссылка: https://clck.ru/3SmqRu</t>
  </si>
  <si>
    <t>Программа утверждена приказом №78 от 18.04.2025. 
Ссылка: https://disk.yandex.ru/i/6K_9vPsHa_5IGQ http://school64.ucoz.ru/index/dokumenty/0-309</t>
  </si>
  <si>
    <t>Программа утверждена приказом №165 от 13.05.2025. 
Ссылка: https://clck.ru/3SmqnH</t>
  </si>
  <si>
    <t>Программа утверждена приказом №151/1 -ОД от 26.05.25. 
Ссылка: https://clck.ru/3SmqxE</t>
  </si>
  <si>
    <t>Программа утверждена приказом №308 от 15.05.2025. 
Ссылка: https://clck.ru/3SmrQ5</t>
  </si>
  <si>
    <t>Программа утверждена приказом №143А от 23.05.2025. 
Ссылка: http://nt70mou.ru/camp_maininfo.html</t>
  </si>
  <si>
    <t>Программа утверждена приказом №389 от 20.05.2025. 
Ссылка: https://clck.ru/3SmrqK</t>
  </si>
  <si>
    <t>Программа утверждена приказом №278 от 12.05.2025. 
Ссылка: https://clck.ru/3Sms3i</t>
  </si>
  <si>
    <t>Программа утверждена приказом №163 от 17.05.2025. 
Ссылка: https://clck.ru/3SmsGi</t>
  </si>
  <si>
    <t>Программа утверждена приказом №142 от 13.05.2025. 
Ссылка: https://clck.ru/3SmsSk</t>
  </si>
  <si>
    <t>Программа утверждена приказом №152 от 15.05.2025. 
Ссылка: https://clck.ru/3Smt2a</t>
  </si>
  <si>
    <t>Программа утверждена приказом №110/ОД от 10.06.2025. 
Ссылка: https://clck.ru/3SmtFN</t>
  </si>
  <si>
    <t>Программа утверждена приказом №174-1/А от 18.04.2025. 
Ссылка: http://gimnazia86.ru/site/pub?id=291</t>
  </si>
  <si>
    <t>Программа утверждена приказом №84 от 21.04.2025. 
Ссылка: https://clck.ru/3SmuBC</t>
  </si>
  <si>
    <t>Программа утверждена приказом №148 от 23.05.2025. 
Ссылка: https://clck.ru/3SmuXb</t>
  </si>
  <si>
    <t>Программа утверждена приказом №85/9 от 12.05.2025. 
Ссылка: https://clck.ru/3Smupx</t>
  </si>
  <si>
    <t>Программа утверждена приказом №01-12/247 от 16.04.2025. 
Ссылка: https://clck.ru/3Smv9a</t>
  </si>
  <si>
    <t>Программа утверждена приказ №147/1 от 29.08.2025. 
Ссылка: https://sch144-nt.ucoz.ru/index/lager_dnevnogo_prebyvanija/0-298</t>
  </si>
  <si>
    <t>Программа утверждена приказом №145 от 02.06.2025. 
Ссылка: https://clck.ru/3Smw4z</t>
  </si>
  <si>
    <t>Программа утверждена приказом №238 от 14.04.2025. 
Ссылка: https://clck.ru/3SmwGX</t>
  </si>
  <si>
    <t>Программа утверждена приказом №387 от 09.06.2025. 
Ссылка: https://clck.ru/3SmwWZ</t>
  </si>
  <si>
    <t>План мероприятий утверден МБУ "Городской Дворец молодежи" Приказ № 202 от 25.11.2024 
Ссылка: https://www.gdmnt.ru/upload/iblock/366/366529665af38873d115bcaae80f18a6.pdf</t>
  </si>
  <si>
    <t>Программа воспитания утверждена директором МБУ ДО ГорСЮТур Приказ от 22.05.2025 
Ссылка: https://polusnt.ru/сведения-об-организации-отдыха-детей-и-их-оздоровлении/2-uncategorised/1968-документы.html</t>
  </si>
  <si>
    <t>Программа воспитания утверждена МАУ ДО ГорСЮН Приказ № 116-ОД от 30.04.2025 
Ссылка: https://unat.ucoz.ru/index/monitoring_udovletvorennosti_roditelej_organizaciej_otdykha_detej/0-217</t>
  </si>
  <si>
    <t>Программа воспитания утверждена директора МАУ ДО ГДДЮТ Приказ № 227 от 27.06.2025 
Ссылка: http://гддют.рф/wp-content/uploads/2025/06/РПВ-ГДДЮТ_2025-2026-1.pdf</t>
  </si>
  <si>
    <t>Программа воспитания утверждена МАУ ДО ДДДЮТ им. Заслуженного учителя РФ Э.И. Закревской Приказ № 25-у от 16.04.2025 
Ссылка: https://dddut.edusite.ru/sveden/files/3748117a4f29cad621487407802e2cc6.pdf</t>
  </si>
  <si>
    <t>Программа воспитатания утверждена МБУ ДО ДЮЦ "Мир" Приказ от 17.04.2025 № 116 
Ссылка: https://mir.edusite.ru/mmagic.html?page=/camp_activity.html</t>
  </si>
  <si>
    <t>Программа воспитательной работы утверждена МБУ ДО ДДТ Ленинского района Приказ № 113 от 12.05.2025 
Ссылка: https://лддт.рф/index/ozdorovlenie/0-82</t>
  </si>
  <si>
    <t>Программа воспитания утверждена МБУ ДО "СШ № 4" приказ № 70/1 от 21.03.2025 
Ссылка: https://xn--4-6tbv.xn--80agpmpfifei.xn--p1ai/sveden/document/</t>
  </si>
  <si>
    <t>Программа воспитания утверждена МБУ ДО "СШ "Авиатор" Приказ № 51 от 27.03.2025 
Ссылка: https://авиатор.тагилспорт.рф/sveden/document/</t>
  </si>
  <si>
    <t xml:space="preserve">Программа воспитательной работы в ЛДП_2025 утверждена приказом директора МБУ ДО "СШ "Высокогорец" № 26 от 21 марта 2025год
Ссылка: https://disk.yandex.ru/d/yMlQjtJF9HJU9A 
Календарный план ЛДПД 
Ссылка: https://disk.yandex.ru/d/NMBJgZDx5i7GUQ </t>
  </si>
  <si>
    <t>Программа воспитательной работы утверждена МБУ ДО "СШ "Старый соболь" Приказ №110 от 29.07.2025 
Ссылка: https://старый-соболь.тагилспорт.рф/sveden/document/</t>
  </si>
  <si>
    <t>Программа воспитания утверждена МБУ ДО СШ "Тагилстрой". Приказ № 2603-1-од от 26.03.2025 
Ссылка: https://тагилстрой.тагилспорт.рф/sveden/document/</t>
  </si>
  <si>
    <t>Приказ № 156 от 24.03.2025 Утверждена директором МБУ До "СШОР "Уралец" А.А. Хамзиным 
Ссылка: https://уралец.тагилспорт.рф/sveden/document/</t>
  </si>
  <si>
    <t>Программа утверждена приказом № 136-од от 28.02.2025. 
Ссылка на программу: https://clck.ru/3SshBV</t>
  </si>
  <si>
    <t>Программа утверждена Приказом № 64 от 25.03.2025 г 
Ссылка на программу: https://9prv.uralschool.ru/?section_id=64</t>
  </si>
  <si>
    <t>Ссылка на программу: https://1pol.uralschool.ru/upload/sc1pol_new/files/e4/74/e474065535691ee3c9a2e2f7bed6af68.pdf</t>
  </si>
  <si>
    <t>Ссылка на программу: http://4-ka.com/for-parents/lok/</t>
  </si>
  <si>
    <t>Ссылка на программу: https://school17-pgo.uralschool.ru/</t>
  </si>
  <si>
    <t xml:space="preserve"> Программа воспитательной работы утв. от 04.03.2026 года 
Ссылка: https://polev18.ru/upload/scpolevskoy_new/files/41/5d/415dd9b5c1ca0b765c277199a22f682f.pdf </t>
  </si>
  <si>
    <t>Ссылка на программу: http://www.plvsch20.edusite.ru/DswMedia/programmavospitatel-noyrabotyi.pdf</t>
  </si>
  <si>
    <t>Ссылка на программу: https://21pol.uralschool.ru/?section_id=308</t>
  </si>
  <si>
    <t>Ссылка на программу: https://zuschool.uralschool.ru/?section_id=10</t>
  </si>
  <si>
    <t>Ссылка на программу: https://kosoi-brod.uralschool.ru/?section_id=31</t>
  </si>
  <si>
    <t>Ссылка на программу: https://мрамор-школа.рф/upload/scmramorskoe_new/files/3a/ed/3aed7dfbb14b44bd21d510b7867eb393.pdf</t>
  </si>
  <si>
    <t>Ссылка на программу: http://poldnevaya.ru/?section_id=100</t>
  </si>
  <si>
    <t>Ссылка на программу: https://school13p.ru/?section_id=370</t>
  </si>
  <si>
    <t>Ссылка на программу: http://16school.ru/?section_id=284</t>
  </si>
  <si>
    <t>Ссылка на программу: https://crdu-p.uralschool.ru/?section_id=480</t>
  </si>
  <si>
    <t>Ссылка на программу: 
https://40pol.tvoysadik.ru/upload/ts40pol_new/files/c6/ca/c6ca94b1f485b03d00539119cdd7a8b6.pdf</t>
  </si>
  <si>
    <t>Программа воспитания утверждена МАОУ "СОШ №2". Приказ № 45/3-Д от 27.03.2026 
Ссылка: https://clck.ru/3Sr9UF</t>
  </si>
  <si>
    <t xml:space="preserve">Программа воспитания утверждена ГБОУ СО "Ревдинская школа". Приказ №150-д от 24.03.2025 https://clck.ru/3TrPJd  
Программа воспитательной работы утверждена приказом № 50-д от 07.04.2026
https://clck.ru/3TrPp3 
Заключение экспертизы № 55-10 от 15.05.2026 года.
https://clck.ru/3TrPRj </t>
  </si>
  <si>
    <t xml:space="preserve">Программа воспитания утверждена МАОУ "СОШ № 6". Приказ №90/1-о от 20.05.2026 
Ссылка: https://reft6.uralschool.ru/?section_id=62 </t>
  </si>
  <si>
    <t>Программа утверждена приказом № 64 от 24.02.2026. Ссылка на программу: https://clck.ru/3U3mmw</t>
  </si>
  <si>
    <t>Программа утверждена приказом № 23/а от 31.03.2025.  
Ссылка программу: https://13shcola.ucoz.ru/avatar/10/GOL/gol-2020/programma_vr_gol_pri_maou_sosh_13_2025.pdf
Ссылка на календарный план: https://13shcola.ucoz.ru/avatar/10/GOL/gol-2020/kalendarnyj_plan_k_pvr_gol_na_2026_god.pdf</t>
  </si>
  <si>
    <t xml:space="preserve"> программа утверждена Приказом 13\1 - ОД от 26.03.2026 
Ссылка: https://bsosh2.uralschool.ru/upload/scbsosh2_new/files/b8/a7/b8a757e32dbc4661c09bec0718e78735.pdf</t>
  </si>
  <si>
    <t>Программа воспитания утверждена МАОУ СОШ №8, приказ №46-ОД, от 13.05.2026 
Ссылка: https://8kashino.uralschool.ru/?section_id=300</t>
  </si>
  <si>
    <t>Программа воспитания утверждена МАОУ СОШ № 9, Приказ № 64/1-ОД от 04.05.2026 
Ссылка: https://shkola09.ru/?section_id=133</t>
  </si>
  <si>
    <t xml:space="preserve">Программа воспитания утверждена МАОУ СОШ №10, Приказ 31/7 от 04.05.2026 г
Ссылка: https://bs10set.uralschool.ru/upload/scbs10set_new/files/34/fa/34fabf332b063928eecc57dc9114be44.pdf </t>
  </si>
  <si>
    <t>Программа воспитания утверждена МАОУ ООШ № 15, приказ № 84-од от 29.05.2026,              Ссылка: https://15sysert.uralschool.ru/upload/sc15sysert_new/files/71/35/713554a59856e61a8d496f267c565d9e.pdf</t>
  </si>
  <si>
    <t>Программа утверждена приказом № 7/1-ОД от 20.02.2026 ссылка на программу 
Ссылка: https://oktschool18.ru/leto/plan_vospitatelnoj_raboty_lagerja_s_dnevnym_prebyv.pdf</t>
  </si>
  <si>
    <t>Программа воспитания утверждена МАОУ ООШ № 30 
Ссылка: hhttps://30bolistok.uralschool.ru/upload/sc30bolistok_new/files/4a/10/4a10bb3225e5b70989a3849875f1d6c4.pdf</t>
  </si>
  <si>
    <t>Программа воспитательной работы утверждена приказом МБУ ДО СЦДТТ №92/2 от 05.05.2026. 
Ссылка: https://disk.yandex.ru/i/qvMhxZXws20SuQ 
Программа лагеря утверждена приказом МБУ ДО СЦДТТ №92/2 от 05.05.2026. 
Ссылка: https://disk.yandex.ru/i/1cc9qI4KrlmbGQ</t>
  </si>
  <si>
    <t>Программа утверждена приказом заведующего от 24.03.2026 № 24-ОД 
Ссылка: https://clck.ru/3U3NVy</t>
  </si>
  <si>
    <t>Программа воспитания МАДОУ №25 Приказ №29-ОД от 14.04.2026г 
Ссылка: https://25sysert.tvoysadik.ru/upload/ts25sysert_new/files/a7/f6/a7f62f244d2b6e3d4e1f32fc86585b49.pdf</t>
  </si>
  <si>
    <t>Программа воспитания утверждена МАДОУ № 27, Приказ № 44-ОД от 28.04.2026      
Ссылка: https://mkdou-27.caduk.ru/sveden/files/dfc338a60e52b98ec4e9f39314a7651f.pdf</t>
  </si>
  <si>
    <t>Программа воспитания утверждена МАДОУ № 38, Приказ № 228-ОД от 18.03.2026 
Ссылка: https://38set.tvoysadik.ru/?section_id=319</t>
  </si>
  <si>
    <t>Программа воспитания утверждена приказом № 48/1-ОД от 27.02.2026 
Ссылка: https://56set.tvoysadik.ru/?section_id=182</t>
  </si>
  <si>
    <t>Программа воспитания Утверждена Приказ от 28.05.2026 №44 
Ссылка: https://60set.tvoysadik.ru/?section_id=482</t>
  </si>
  <si>
    <t>Программа воспитания утверждена МКОУ НШДС № 12 Приказ от 09.03.2026 № 22/1 https://tavda-12.uralschool.ru/?section_id=65</t>
  </si>
  <si>
    <t>Программа воспитания утверждена МКОУ ООШ д. Ленино Приказ от 10.03.2026 № 72 https://lenino.uralschool.ru/?section_id=93</t>
  </si>
  <si>
    <t>Программа утверждена приказом №  2/1 от 15.01.2026. 
Ссылка на программу: https://20tugulym.uralschool.ru/?section_id=443</t>
  </si>
  <si>
    <t>Программа утверждена 15.05.2024. 
Ссылка на программу: https://clck.su/aUvKy</t>
  </si>
  <si>
    <t>Программа утверждена приказом №26/1 от 06.03.2023. 
Ссылка на программу: https://ushala25.uralschool.ru/</t>
  </si>
  <si>
    <t>Программа утверждена приказом № 35 от 19.03.2025. Ссылка на программу: https://vsh29.edusite.ru/camp_maininfo.html</t>
  </si>
  <si>
    <t xml:space="preserve">
Программа утверждена приказом № 17-1 ОД от 20.03.2025. Ссылка на программу: https://clck.su/cAApb  </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</si>
  <si>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или круглосуточным пребыванием</t>
  </si>
  <si>
    <t>Муниципальное общеобразовательное учреждение «Арамашевская средняя общеобразовательная школа имени Героя Советского Союза Михаила Мантурова», 
МОУ «Арамашевская СОШ»</t>
  </si>
  <si>
    <t>Муниципальное автономное дошкольное образовательное учреждение «Детский сад № 1 «Алёнка», 
МАДОУ «Детский сад №1» 
(Лагерь дневного пребывания «Созвездие»)</t>
  </si>
  <si>
    <t>Муниципальное автономное дошкольное образовательное учреждение «Детский сад № 3 «Родничок», 
 МАДОУ «Детский сад № 3 «Родничок» 
(Лагерь дневного пребывания «Родничок»)</t>
  </si>
  <si>
    <t>Муниципальное автономное общеобразовательное учреждение «Артинская средняя общеобразовательная школа №1», 
 МАОУ «АСОШ № 1» 
(Лагерь дневного пребывания)</t>
  </si>
  <si>
    <t>Филиал муниципального автономного общеобразовательного учреждения «Азигуловская школа имени Героя Советского Союза Назипа Хазиповича Хазипова» - «Усть-Манчажская основная общеобразовательная школа», 
 Филиал № 1 МАОУ «Азигуловская школа им. Героя Советского Союза Н. Х. Хазипова» -
«Усть-Манчажская школа» (Лагерь дневного пребывания)</t>
  </si>
  <si>
    <t>Муниципальное бюджетное учреждение дополнительного образования «Спортивная школа олимпийского резерва №1» Асбестовского муниципального округа, 
 МБУ «СШОР N° 1» Асбестовского МО</t>
  </si>
  <si>
    <t>Муниципальное казенное общеобразовательное учреждение Ачитского муниципального округа «Верх-Тисинская основная общеобразовательная школа», 
 МКОУ АМО «Верх-Тисинская ООШ»</t>
  </si>
  <si>
    <t>Муниципальное казенное общеобразовательное учреждение Ачитского муниципального округа «Марикаршинская основная общеобразовательная школа», 
 МКОУ АМО «Марикаршинская ООШ»</t>
  </si>
  <si>
    <t>Муниципальное казенное общеобразовательное учреждение Ачитского муниципального округа «Нижнеарийская основная общеобразовательная школа», 
 МКОУ АМО «Нижнеарийская ООШ»</t>
  </si>
  <si>
    <t>Муниципальное казенное общеобразовательное учреждение Ачитского муниципального округа «Уфимская средняя общеобразовательная школа», 
 МКОУ АМО «Уфимская СОШ»</t>
  </si>
  <si>
    <t>Муниципальное казенное общеобразовательное учреждение Ачитского муниципального округа «Уфимская средняя общеобразовательная школа»-филиал «Каргинская основная общеобразовательная школа», 
 МКОУ АМО «Уфимская СОШ»-филиал «Каргинская ООШ»</t>
  </si>
  <si>
    <t>Муниципальное казённое общеобразовательное учреждение Вязовская основная общеобразовательная школа, 
 МКОУ Вязовская ООШ</t>
  </si>
  <si>
    <t>Муниципальное автономное образовательное учреждение «Совхозная средняя общеобразовательная школа № 10», 
МАОУ «Совхозная СОШ №10»</t>
  </si>
  <si>
    <t>Муниципальное автономное образовательное учреждение «Белоярская средняя общеобразовательная школа №18», 
МАОУ «Белоярская СОШ №18»</t>
  </si>
  <si>
    <t>Березовское муниципальное автономное общеобразовательное учреждение «Средняя общеобразовательная школа № 9», 
 БМАОУ СОШ № 9</t>
  </si>
  <si>
    <t>Муниципальное общеобразовательное учреждение средняя общеобразовательная школа № 1, 
 МОУ СОШ № 1</t>
  </si>
  <si>
    <t>Муниципальное автономное общеобразовательное учреждение Гарашкинская средняя общеобразовательная школа, 
 МАОУ Гарашкинская СОШ</t>
  </si>
  <si>
    <t>Муниципальное автономное учреждение дополнительного образования «Детско-юношеский центр «Алые паруса», 
МАУ ДО «ДЮЦ «Алые паруса»</t>
  </si>
  <si>
    <t>Муниципальное автономное учреждение дополнительного образования «Спортивная школа имени Александра Козицына», 
МАУ ДО «СШ им. Александра Козицына»</t>
  </si>
  <si>
    <t xml:space="preserve"> Муниципальное образовательное учреждение дополнительного образования «Дом детского творчества», 
МОУ ДО «Дом детского творчества» 
(Городской оздоровительный лагерь дневного пребывания «Лукоморье»)</t>
  </si>
  <si>
    <t>«Кайгородская средняя общеобразовательная школа» филиал муниципального автономного общеобразовательного учреждения средней общеобразовательной школы № 2, 
«Кайгородская средняя общеобразовательная школа» филиал МАОУ СОШ №2 
(Лагерь дневного пребывания)</t>
  </si>
  <si>
    <t>Муниципальное бюджетное общеобразовательное учреждение средняя общеобразовательная школа № 14, 
 МБОУ СОШ № 14</t>
  </si>
  <si>
    <t xml:space="preserve"> Частное общеобразовательное учреждение «РЖД лицей № 3 », 
 РЖД Лицей №3  
(Лагерь дневного пребывания детей «Магистраль 2026»)</t>
  </si>
  <si>
    <t>Муниципальное автономное общеобразовательное учреждение средняя общеобразовательная школа № 16, 
МАОУ СОШ №16 
(Лагерь дневного пребывания «Город Солнца» )</t>
  </si>
  <si>
    <t>Муниципальное автономное общеобразовательное учреждение-средняя общеобразовательная школа № 10 с углубленным изучением отдельных предметов, 
 МАОУ СОШ № 10 с углубленным изучением отдельных предметов</t>
  </si>
  <si>
    <t>Муниципальное автономное общеобразовательное учреждение-средняя общеобразовательная школа №20, 
МАОУ СОШ №20  (лагерь дневного пребывания «Апельсин»)</t>
  </si>
  <si>
    <t>Муниципальное автономное общеобразовательное учреждение средняя общеобразовательная школа №21, 
МАОУ СОШ №21 (лагерь дневного пребывания)</t>
  </si>
  <si>
    <t>Муниципальное автономное образовательное учреждение гимназия № 39 «Французская гимназия», 
 МАОУ гимназия №39 «Французская гимназия» (лагерь дневного пребывания «НаукоГрад»)</t>
  </si>
  <si>
    <t>Муниципальное автономное общеобразовательное учреждение средняя общеобразовательная школа №44, 
МАОУ СОШ №44 (лагерь дневного пребывания «Радуга»)</t>
  </si>
  <si>
    <t>Муниципальное автономное общеобразовательное учреждение средняя общеобразовательная школа №52, 
МАОУ СОШ №52 (лагерь дневного пребывания «Земляничка»)</t>
  </si>
  <si>
    <t>Муниципальное автономное общеобразовательное учреждение средняя общеобразовательная школа № 91 с углублённым изучением отдельных предметов, 
МАОУ СОШ №91 (лагерь дневного пребывания «ЕКА - детки»)</t>
  </si>
  <si>
    <t>Муниципальное автономное общеобразовательное учреждение средняя общеобразовательная школа №102, 
МАОУ СОШ №102 (лагерь дневного пребывания «Солнышко»)</t>
  </si>
  <si>
    <t>Муниципальное автономное общеобразовательное учреждение средняя общеобразовательная школа №105, 
МАОУ СОШ №105 (лагерь дневного пребывания)</t>
  </si>
  <si>
    <t>Муниципальное автономное общеобразовательное учреждение средняя общеобразовательная школа №106, 
МАОУ СОШ №106 (лагерь дневного пребывания «Таинственный остров»)</t>
  </si>
  <si>
    <t>Муниципальное автономное общеобразовательное учреждение средняя общеобразовательная школа №132, 
МАОУ СОШ №132 (лагерь дневного пребывания)</t>
  </si>
  <si>
    <t>Муниципальное автономное общеобразовательное учреждение лицей №135, 
МАОУ лицей №135  (лагерь дневного пребывания «Радуга»)</t>
  </si>
  <si>
    <t>Муниципальное автономное общеобразовательное учреждение гимназия №177, 
МАОУ гимназия №177 (лагерь дневного пребывания «Солнышко»)</t>
  </si>
  <si>
    <t>Муниципальное автономное общеобразовательное учреждение лицей №180 «Полифорум», 
 МАОУ лицея №180 (лагерь дневного пребывания)</t>
  </si>
  <si>
    <t>Муниципальное автономное общеобразовательное учреждение средняя общеобразовательная школа №200 с углубленным изучением отдельных предметов, 
МАОУ СОШ №200 (лагерь дневного пребывания «Солнышко»)</t>
  </si>
  <si>
    <t>Муниципальное автономное общеобразовательное учреждение средняя общеобразовательная школа №300 «Перспектива», 
МАОУ СОШ № 300 «Перспектива» (лагерь дневного пребывания)</t>
  </si>
  <si>
    <t>Муниципальное автономное учреждение дополнительного образования «Детско-юношеский центр «Спутник» - Клуб по месту жительства «Сфера», 
 МАУ ДО ДЮЦ «Спутник» - КМЖ «Сфера» (Лагерь с дневным прибыванием детей «Культурный код «3Т» (Творчество Танец 
 Театр) )</t>
  </si>
  <si>
    <t>Муниципальное автономное общеобразовательное учреждение средняя общеобразовательная школа № 4 с углубленным изучением   отдельных предметов, 
МАОУ СОШ № 4 с УИОП (лагерь дневного пребывания «Киностудия XXI век»)</t>
  </si>
  <si>
    <t>Муниципальное автономное общеобразовательное учреждение средняя общеобразовательная школа №30, 
МАОУ СОШ № 30 (лагерь дневного пребывания «Город детства «Кругосветка»)</t>
  </si>
  <si>
    <t>Муниципальное автономное общеобразовательное учреждение Гимназия №155, 
МАОУ Гимназия №155 
(Лагерь с дневным пребыванием детей «Солнышко»)</t>
  </si>
  <si>
    <t>Муниципальное автономное общеобразовательное учреждение гимназии № 174 им. Л.Я. Драпкина, 
МАОУ гимназия № 174 
(Лагерь с дневным пребыванием детей «Добро пожаловать 
 или посторонним вход воспрещен»)</t>
  </si>
  <si>
    <t>Муниципальное автономное общеобразовательное учреждение Гимназия № 8 «Лицей им. С.П. Дягилева», 
 МАОУ Гимназия № 8 «Лицей им. С.П. Дягилева» 
(Лагерь дневного пребывания детей «Радужный»)</t>
  </si>
  <si>
    <t>Муниципальное автономное общеобразовательного учреждение-средняя общеобразовательная школа № 15, 
 МАОУ СОШ № 15
(Лагерь дневного пребывания детей «Талант»)</t>
  </si>
  <si>
    <t>Муниципальное автономное общеобразовательное учреждение средняя общеобразовательная школа № 26, 
 МАОУ СОШ № 26
(Лагерь «Берёзка»)</t>
  </si>
  <si>
    <t>Муниципальное автономное общеобразовательное учреждение гимназия №40, 
 МАОУ гимназия № 40 
(Лагерь дневного пребывания «Алые паруса» )</t>
  </si>
  <si>
    <t>Муниципальное автономное общеобразовательное учреждение средняя общеобразовательная школа № 96 , 
 МАОУ СОШ № 96
(Лагерь дневного пребывания детей «Солнечный»)</t>
  </si>
  <si>
    <t>Муниципальное автономное общеобразовательное учреждение гимназии № 47, 
МАОУ Гимназии №47 
(Лагерь дневного пребывания «Здрайверы»)</t>
  </si>
  <si>
    <t>Муниципальное автономное общеобразовательное учреждение Лицей № 130, 
МАОУ Лицей №130 
(Лагерь дневного пребывания «Молодежная инженерная школа»)</t>
  </si>
  <si>
    <t>Муниципальное автономное общеобразовательное учреждение Лицей № 130, 
МАОУ Лицей №130 
(Лагерь дневного пребывания детей «Улыбка»)</t>
  </si>
  <si>
    <t>Муниципальное бюджетное общеобразовательное учреждение средняя общеобразовательная школа № 72, 
 МАОУ СОШ № 72
(Лагерь дневного пребывания)</t>
  </si>
  <si>
    <t>Муниципальное автономное общеобразовательное учреждение средняя общеобразовательная школа № 77 имени героя Советского Союза Хомякова Владилена Павловича, 
 МАОУ СОШ № 77 
(Лагерь дневного пребывания)</t>
  </si>
  <si>
    <t>Муниципальное автономное общеобразовательное учреждение гимназия № 99, 
 МАОУ гимназия № 99 
(Лагерь с дневным пребыванием детей «Улыбка»)</t>
  </si>
  <si>
    <t>Муниципальное автономное общеобразовательное учреждение «Средняя общеобразовательная школа № 114», 
 МАОУ СОШ № 114 (Лагерь с дневным пребыванием детей «Дружный»)</t>
  </si>
  <si>
    <t xml:space="preserve"> Муниципальное бюджетное общеобразовательное учреждение средняя общеобразовательная школа №115, 
 МАОУ СОШ № 115
(Лагерь дневного пребывания детей «Солнечный город») </t>
  </si>
  <si>
    <t>Муниципальное автономное общеобразовательное учреждение средняя общеобразовательная школа № 117, 
 МАОУ СОШ №117 
(Лагерь с дневным пребыванием детей «Юный инженер»)</t>
  </si>
  <si>
    <t>Филиал Муниципального бюджетного дошкольного образовательного учреждения - детского сада «Детство» детский сад № 40/228, 
 Филиал МБДОУ - детского сада «Детство» детский сад №40/228</t>
  </si>
  <si>
    <t>Филиал Муниципального бюджетного дошкольного образовательного учреждения детского сада «Детство» детский сад № 318, 
 филиал МБДОУ детский сад «Детство» детский сад № 318 (Лагерь с дневным пребыванием детей)</t>
  </si>
  <si>
    <t xml:space="preserve">Филиал Муниципального бюджетного дошкольного образовательного учреждения- детского сада «Детство» детский сад №382, 
 Филиал МБДОУ- детского сада «Детство» детский сад №382 </t>
  </si>
  <si>
    <t>Муниципальное автономное общеобразовательное учреждение средняя общеобразовательная школа № 68 с углубленным изучением отдельных предметов, 
 МАОУ СОШ № 68 с УИОП (Лагерь с дневным пребыванием детей)</t>
  </si>
  <si>
    <t>Муниципальное автономное общеобразовательное учреждение муниципального округа Заречный «Средняя общеобразовательная школа № 3», 
 МАОУ СОШ №3 
(Летний оздоровительный Лагерь с дневным пребыванием детей «Орленок»)</t>
  </si>
  <si>
    <t>Муниципальное бюджетное общеобразовательное учреждение муниципального округа Заречный «Средняя общеобразовательная школа № 6», 
 МБОУ СОШ №6 
(Летний оздоровительный Лагерь с дневным пребыванием детей «Солнышко»)</t>
  </si>
  <si>
    <t>Муниципальное бюджетное образовательное учреждение дополнительного образования муниципального округа Заречный «Центр детского творчества», 
МБОУ ДО МО Заречный «Центр детского творчества»
(Летний оздоровительный Лагерь с дневным пребыванием детей «Ручеек»)</t>
  </si>
  <si>
    <t>Муниципальное автономное общеобразовательное учреждение средняя общеобразовательная школа № 3 п. Полуночное, 
 МАОУ СОШ №3 п. Полуночное
(Оздоровительный Лагерь с дневным пребыванием детей)</t>
  </si>
  <si>
    <t>Муниципальное автономное дошкольное образовательное учреждение Городского округа «город Ирбит»
Свердловской области «Детский сад № 21», 
 МАДОУ «Детский сад № 21»</t>
  </si>
  <si>
    <t>Муниципальное общеобразовательное учреждение «Горкинская средняя общеобразовательная школа», 
 МОУ «Горкинская СОШ»</t>
  </si>
  <si>
    <t>Муниципальное автономное общеобразовательное учреждение 
«Бродовская средняя общеобразовательная школа», 
МАОУ «Бродовская СОШ»</t>
  </si>
  <si>
    <t>Муниципальное казенное общеобразовательное учреждение 
«Каменская средняя общеобразовательная школа», 
 МКОУ «Каменская СОШ»</t>
  </si>
  <si>
    <t>Муниципальное автономное общеобразовательное учреждение
 «Колчеданская средняя общеобразовательная школа», 
 МАОУ «Колчеданская СОШ»</t>
  </si>
  <si>
    <t>Муниципальное казенное обеобразовательное учреждение «Новоисетская средняя общеобразовательная школа», 
 МКОУ «Новоисетская СОШ»</t>
  </si>
  <si>
    <t>Муниципальное казенное общеобразовательное учреждение
«Пироговская средняя общеобразовательная школа», 
 МКОУ «Пироговская СОШ»</t>
  </si>
  <si>
    <t>Муниципальное автономное общеобразовательное учреждение «Покровская средняя общеобразовательная школа», 
 МАОУ «Покровская СОШ»</t>
  </si>
  <si>
    <t>Муниципальное казенное общеобразовательное учреждение «Рыбниковская средняя общеобразовательная школа», 
 МКОУ «Рыбниковская СОШ»</t>
  </si>
  <si>
    <t>Муниципальное казенное общеобразовательное учреждение
 «Сосновская средняя общеобразовательная школа», 
 МКОУ «Сосновская СОШ»</t>
  </si>
  <si>
    <t>Муниципальное казенное общеобразовательное учреждение
«Травянская средняя общеобразовательная школа», 
 МКОУ «Травянская СОШ</t>
  </si>
  <si>
    <t>Муниципальное автономное учреждение дополнительного образования «Спортивная школа олимпийского резерва города Каменска-Уральского», 
 МАУДО «СШОР»</t>
  </si>
  <si>
    <t>Государственное автономное профессиональное образовательное учреждении Свердловской области «Каменск-Уральский политехнический колледж», 
ГАПОУ СО «КУПК» 
(Лагерь «Экспедиция на планету РУСАЛ»)</t>
  </si>
  <si>
    <t>Муниципальное автономное общеобразовательное учреждение «Школа № 1 имени Героя Советского Союза Бориса Самуиловича Семёнова», 
МАОУ «Школа № 1» (Лагерь с дневным пребыванием )</t>
  </si>
  <si>
    <t>Муниципальное автономное общеобразовательное учреждение «Школа № 3» Камышловского городского округа, 
 МАОУ «Школа № 3» (Лагерь дневного пребывания)</t>
  </si>
  <si>
    <t xml:space="preserve"> Муниципальное бюджетное учреждение дополнительного образования «Камышловская детская художественная школа», 
 МБУДО «Камышловская ДХШ»</t>
  </si>
  <si>
    <t>Муниципальное автономное учреждение дополнительного образования «Станция туризма и экскурсий «Конжак», 
 МАУ ДО СТИЭ «КОНЖАК» (Оздоровительный лагерь с дневным пребыванием)</t>
  </si>
  <si>
    <t>Муниципальное учреждение дополнительного образования «Детская музыкальная школа», 
 МУДО «ДМШ»</t>
  </si>
  <si>
    <t>Муниципальное учреждение дополнительного образования «Спортивная школа единоборств «Атлант», 
 МУДО «СШЕ «Атлант»</t>
  </si>
  <si>
    <t>Муниципальное учреждение дополнительного образования «Спортивная школа по футболу «Олимп», 
 МУДО «СШ «Олимп»</t>
  </si>
  <si>
    <t>Муниципальное автономное общеобразовательное учреждение Кушвинского муниципального округа средняя общеобразовательная школа №3, 
МАОУ СОШ №3 
(Лагерь дневного пребывания)</t>
  </si>
  <si>
    <t>Муниципальное бюджетное общеобразовательное учреждение «Санкинская средняя общеобразовательная школа», 
 МБОУ «Санкинская СОШ»
(Лагерь с дневным пребыванием детей «Солнышко»)</t>
  </si>
  <si>
    <t>Муниципальное бюджетное общеобразовательное учреждение средняя общеобразовательная школа №3, 
 МБОУ СОШ №3 
(Лагерь дневного пребывания)</t>
  </si>
  <si>
    <t>Муниципальное бюджетное общеобразовательное учреждение средняя общеобразовательная школа  № 4, 
 МБОУ СОШ №4 
(Лагерь дневного пребывания)</t>
  </si>
  <si>
    <t>Муниципальное бюджетное общеобразовательное учреждение средняя общеобразовательная школа № 6, 
 МБОУ СОШ №6 
(Лагерь дневного пребывания)</t>
  </si>
  <si>
    <t>Муниципальное бюджетное общеобразовательное учреждение средняя общеобразовательная школа поселка Аять, 
 МБОУ СОШ п. Аять 
(Лагерь дневного пребывания)</t>
  </si>
  <si>
    <t>Муниципальное бюджетное общеобразовательное учреждение «Средняя общеобразовательная школа села Аятское» , 
 МБОУ СОШ С. Аятское
(Лагерь дневного пребывания)</t>
  </si>
  <si>
    <t>Муниципальное бюджетное общеобразовательное учреждение «Средняя общеобразовательная школа поселка Калиново», 
 МБОУ СОШ П. Калиново 
(Лагерь дневного пребывания)</t>
  </si>
  <si>
    <t>Муниципальное бюджетное общеобразовательное учреждение «Средняя общеобразовательная школа села Конево», 
 МБОУ СОШ с. Конево
(Лагерь дневного пребывания)</t>
  </si>
  <si>
    <t>Муниципальное бюджетное общеобразовательное учреждение «Средняя общеобразовательная школа поселка Ребристый», 
 МБОУ СОШ п.Ребристый 
(Лагерь дневного пребывания)</t>
  </si>
  <si>
    <t>Муниципальное бюджетное общеобразовательное учреждение «Средняя общеобразовательная школа п. Таватуй» Невьянского Муниципального Округа, 
 МБОУ ООШ п.Таватуй НМО 
(Лагерь дневного пребывания)</t>
  </si>
  <si>
    <t>Муниципальное бюджетное учреждение дополнительного образования «Спортивная школа «Олимп», 
 МБУ ДО «Спортивная школа «Олимп»</t>
  </si>
  <si>
    <t>Муниципальное бюджетное общеобразовательное учреждение средняя общеобразовательная школа № 11 села Серебрянка, 
 МБОУ СОШ №11 с.Серебрянка</t>
  </si>
  <si>
    <t>Муниципальное бюджетное учреждение дополнительного образования Городская станция юных туристов, 
 МБУ ДО ГорСЮТур</t>
  </si>
  <si>
    <t>Муниципальное автономное учреждение дополнительного образования «Городская станция юных натуралистов», 
 МАУ ДО ГорСЮН</t>
  </si>
  <si>
    <t>Муниципальное бюджетное учреждение дополнительного образования «Спортивная школа №4», 
МБУ ДО «СШ № 4» 
(Лагерь дневного пребывания)</t>
  </si>
  <si>
    <t>Муниципальное бюджетное учреждение дополнительного образования
«Спортивная школа
«Старый соболь», 
 МБУ ДО «СШ «Старый соболь»</t>
  </si>
  <si>
    <t>Муниципальное бюджетное учреждение дополнительного образования«Спортивная школа олимпийского резерва «Уралец», 
 МБУ ДО «СШОР «Уралец»</t>
  </si>
  <si>
    <t>Муниципальное бюджетное учреждение дополнительного образования
 «Спортивная школа «Уралочка» имени почетного гражданина города Нижний Тагил Николая Васильевича Карполя, 
 МБУ ДО «СШ «Уралочка» 
им. Н.В. Карполя</t>
  </si>
  <si>
    <t>Муниципальное автономное общеобразовательное учреждение
«Средняя общеобразовательная школа № 49», 
 МАОУ «СОШ № 49»</t>
  </si>
  <si>
    <t>Муниципальное автономное общеобразовательное учреждение
«Средняя общеобразовательная школа № 54», 
 МАОУ «СОШ № 54»</t>
  </si>
  <si>
    <t>Муниципальное автономное общеобразовательное учреждение
«Средняя общеобразовательная школа д. Починок Новоуральского городского округа», 
 МАУ «СОШ д. Починок»</t>
  </si>
  <si>
    <t>Муниципальное бюджетное учреждение дополнительного образования
«Детская школа искусств» Новоуральского городского округа, 
 «МБУ ДО «ДШИ» НГО</t>
  </si>
  <si>
    <t>Муниципальное бюджетное учреждение дополнительного образования
«Детская художественная школа» Новоуральского городского округа, 
 МБУ ДО «ДХШ» НГО</t>
  </si>
  <si>
    <t>Муниципальное казённое общеобразовательное учреждение средняя общеобразовательная школа № 1 п. Пелым, 
МКОУ СОШ № 1 п. Пелым 
(Лагерь дневного пребывания «Бригантина» )</t>
  </si>
  <si>
    <t>Муниципальное автономное общеобразовательное учреждение «Средняя общеобразовательная школа № 4», 
МАОУ СОШ № 4</t>
  </si>
  <si>
    <t>Муниципальное автономное общеобразовательное учреждение «Средняя общеобразовательная школа № 15 имени Е.М. Гришпуна», 
МАОУ СОШ №15</t>
  </si>
  <si>
    <t>Муниципальное бюджетное общеобразовательное учреждение «Начальная школа-детский сад №17», 
 МБОУ «НЧ - ДС №17»</t>
  </si>
  <si>
    <t>Муниципальное автономное общеобразовательное учреждение «Средняя общеобразовательная школа № 28», 
МАОУ СОШ №28</t>
  </si>
  <si>
    <t>Муниципальное бюджетное общеобразовательное учреждение Полевского муниципального округа Свердловской области «Средняя общеобразовательная школа № 17», 
 МБОУ ПМО СО «СОШ № 17» (Лагерь дневного пребывания )</t>
  </si>
  <si>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 20», 
 МБОУ ПМО СО «СОШ №20» </t>
  </si>
  <si>
    <t>Муниципальное бюджетное общеобразовательное учреждение Полевского муниципального округа Свердловской области Средняя общеобразовательная школа с. Полдневая, 
 МБОУ ПМО СО «СОШ с. Полдневая»</t>
  </si>
  <si>
    <t>Муниципальное бюджетное общеобразовательное учреждение Пышминского муниципального округа Свердловской области «Боровлянская средняя общеобразовательная школа», 
МБОУ ПМО СО «Боровлянская СОШ» 
(Лагерь дневного пребывания «Радуга»)</t>
  </si>
  <si>
    <t>Муниципальное бюджетное учреждение дополнительного образования Пышминского муниципального округа Свердловской области «Пышминская спортивная школа», 
МБУ ДО ПМО СО «Пышминская спортивная школа» 
 (Лагерь дневного пребывания «Спортландия»)</t>
  </si>
  <si>
    <t>Муниципальное бюджетное общеобразовательное учреждение «Средняя общеобразовательная школа № 1», 
МБОУ СОШ №1 (Лагерь дневного пребывания по ул. Зелёная 90)</t>
  </si>
  <si>
    <t>Муниципальное бюджетное общеобразовательное учреждение «Средняя общеобразовательная школа № 13», 
 МБОУ СОШ №13</t>
  </si>
  <si>
    <t>Муниципальное бюджетное общеобразовательное учреждение «Средняя общеобразовательная школа № 23», 
 МБОУ СОШ №23</t>
  </si>
  <si>
    <t>Муниципальное бюджетное общеобразовательное учреждение «Основная общеобразовательная школа № 27», 
 МБОУ ООШ №27</t>
  </si>
  <si>
    <t>Муниципальное автономное общеобразовательное учреждение «Средняя общеобразовательная школа № 44», 
 МАОУ СОШ №44</t>
  </si>
  <si>
    <t>Муниципальное бюджетное общеобразовательное учреждение «Средняя общеобразовательная школа № 46», 
 МБОУ СОШ №46</t>
  </si>
  <si>
    <t>Муниципальное бюджетное дошкольное образовательное учреждение «Детский сад комбинированного вида № 32 «Аленький цветочек», 
 МБДОУ №32 «Аленький цветочек»</t>
  </si>
  <si>
    <t>Муниципальное автономное общеобразовательное учреждение средней общеобразовательной школы № 1, 
 МАОУ СОШ №1</t>
  </si>
  <si>
    <t>Муниципальное автономное общеобразовательное учреждение средней общеобразовательной школы № 9, 
 МАОУ СОШ № 9</t>
  </si>
  <si>
    <t>Муниципальное автономное общеобразовательное учреждение средняя общеобразователоьная школа № 13», 
 МАОУ «СОШ № 13</t>
  </si>
  <si>
    <t>Муниципальное автономное общеобразовательное учреждение «Средняя общеобразовательная школа № 14 имени героя России Дмитрия Шектаева»», 
 МАОУ «СОШ № 14</t>
  </si>
  <si>
    <t>Муниципальное автономное общеобразовательное учреждение «Средняя общеобразовательная школа № 15», 
 МАОУ «СОШ № 15</t>
  </si>
  <si>
    <t>Муниципальное автономное общеобразовательное учреждение средняя общеобразовательная школа №20, 
МАОУ СОШ № 20 
(Городской оздоровительный лагерь)</t>
  </si>
  <si>
    <t>Муниципальное автономное общеобразовательное учреждение средняя общеобразовательная школа №21, 
МАОУ СОШ № 21 
(Городской оздоровительный лагерь)</t>
  </si>
  <si>
    <t>Муниципальное автономное общеобразовательное учреждение средняя общеобразовательная школа №21, 
МАОУ СОШ № 21
(Городской оздоровительный лагерь по адресу ул. Луначарского 140)</t>
  </si>
  <si>
    <t xml:space="preserve">Муниципальное автономное общеобразовательное учреждение средняя общеобразовательная школа  № 22 им. Героя Советского Союза В.С. Маркова, 
МАОУ СОШ № 22 им.Героя Советского Союза В.С. Маркова 
(Городской оздоровительный лагерь) </t>
  </si>
  <si>
    <t xml:space="preserve">Муниципальное бюджетное общеобразовательное учреждение средняя общеобразовательная школа №23, 
МБОУ СОШ № 23 
(Городской оздоровительный лагерь) </t>
  </si>
  <si>
    <t xml:space="preserve">Муниципальное бюджетное общеобразовательное учреждение средняя общеобразовательная школа №26, 
МБОУ СОШ № 26 
(Городской оздоровительный лагерь) </t>
  </si>
  <si>
    <t>Муниципальное автономное общеобразовательное учреждение средняя общеобразовательная школа №27, 
МАОУ СОШ № 27 
(Городской оздоровительный лагерь )</t>
  </si>
  <si>
    <t>Муниципальное бюджетное общеобразовательное учреждение средняя общеобразовательная школа с. Филькино, 
МБОУ СОШ с. Филькино 
(Городской оздоровительный лагерь)</t>
  </si>
  <si>
    <t>Структурное подразделение детский (подростковый) клуб «Ратник» при Муниципальном бюджетном учрежденим дополнительного образования Центр детский (подростковый) «Эдельвейс», 
 «Ратник«при МБУ ДО ЦДП «Эдельвейс»
(Городской оздоровительный лагерь)</t>
  </si>
  <si>
    <t>Структурное подразделение детский (подростковый) клуб «Юность» при Муниципальном бюджетном учреждении дополнительного образования Центр детский (подростковый) «Эдельвейс», 
«Юность«при МБУ ДО ЦДП «Эдельвейс»
(Городской оздоровительный лагерь)</t>
  </si>
  <si>
    <t xml:space="preserve"> Муниципальное бюджетное общеобразовательное учреждение «Староуткинская средняя общеобразовательная школа № 13», 
 МБОУ «Староуткинская СОШ№13» (Летний оздоровительный лагерь)</t>
  </si>
  <si>
    <t>Муниципальное автономное дошкольное образовательное учреждение «Детский сад № 3 «Золотой ключик», 
 МАДОУ № 3</t>
  </si>
  <si>
    <t>Муниципальное казённое общеобразовательное учреждение «Кузнецовская основная общеобразовательная школа», 
 МКОУ «Кузнецовская ООШ»</t>
  </si>
  <si>
    <t>Муниципальное казённое общеобразовательное учреждение «Оверинская основная общеобразовательная школа», 
 МКОУ «Оверинская ООШ»</t>
  </si>
  <si>
    <t>Муниципальное казенное общеобразовательное учреждение «Озерская основная общеобразовательная школа», 
 МКОУ «Озерская ООШ»</t>
  </si>
  <si>
    <t>Муниципальное казённое общеобразовательное учреждение «Пальминская основная общеобразовательная школа», 
 МКОУ «Пальминская ООШ»</t>
  </si>
  <si>
    <t>Муниципальное казённое общеобразовательное учреждение «Таборинская средняя общеобразовательная школа», 
 МКОУ «Таборинская СОШ»</t>
  </si>
  <si>
    <t>Муниципальное казенное общеобразовательное учреждение 
средняя общеобразовательная школа № 1 имени А.С. Пушкина, 
МКОУ СОШ № 1</t>
  </si>
  <si>
    <t>Муниципальное казенное общеобразовательное учреждение 
средняя общеобразовательная школа № 7, 
МКОУ СОШ № 7</t>
  </si>
  <si>
    <t>Муниципальное казенное общеобразовательное учреждение начальная школа-детский сад №12, 
 МКОУ начальная школа-детский сад № 12</t>
  </si>
  <si>
    <t>Муниципальное автономное общеобразовательное учреждение 
средняя общеобразовательная школа п. Азанка, 
МАОУ СОШ п. Азанка</t>
  </si>
  <si>
    <t>Муниципальное казенное общеобразовательное учреждение 
основная общеобразовательная школа с. Крутое, 
МКОУ ООШ с. Крутое</t>
  </si>
  <si>
    <t>Муниципальное казенное общеобразовательное учреждение
 основная общеобразовательная школа д. Ленино, 
 МКОУ ООШ д. Ленино</t>
  </si>
  <si>
    <t>Муниципальное автономное образовательное учреждение дополнительного образования Центр творческого развития и гуманитарного образования «Гармония», 
МАОУ ДО ЦТР и ГО «Гармония»</t>
  </si>
  <si>
    <t xml:space="preserve"> Муниципальное казенное общеобразовательное учреждение «Талицкая средняя общеобразовательная школа № 4», 
 МКОУ «Талицкая СОШ № 4» (Оздоровительный лагерь с дневным пребыванием)</t>
  </si>
  <si>
    <t xml:space="preserve"> Муниципальное казенное общеобразовательное учреждение «Троицкая средняя общеобразовательная школа № 5», 
 МКОУ «Троицкая СОШ № 5» (Оздоровительный лагерь с дневным пребыванием)</t>
  </si>
  <si>
    <t xml:space="preserve"> Муниципальное казенное общеобразовательное учреждение«Троицкая средняя общеобразовательная школа № 62», 
 МКОУ «Троицкая СОШ №62» (Оздоровительный лагерь с дневным пребыванием)</t>
  </si>
  <si>
    <t xml:space="preserve"> Муниципальное казенное общеобразовательное учреждение«Кузнецовская средняя общеобразовательная школа», 
 МКОУ «Кузнецовская СОШ» (Оздоровительный лагерь с дневным пребыванием)</t>
  </si>
  <si>
    <t xml:space="preserve"> Муниципальное казенное общеобразовательное учреждение«Нижнекатарачская основная общеобразовательная школа», 
 МКОУ «Нижнекатарачская ООШ» (Оздоровительный лагерь с дневным пребыванием)</t>
  </si>
  <si>
    <t xml:space="preserve"> Муниципальное бюджетное общеобразовательное учреждение Заводоуспенская средняя общеобразовательная школа № 23, 
 МБОУ Заводоуспенская СОШ № 23 
 (Лагерь дневного пребывания «Робинзон»)</t>
  </si>
  <si>
    <t>Муниципальное автономное общеобразовательное учреждение Луговская средняя общеобразовательная школа № 24, 
 МАОУ Луговская СОШ № 24 
 (Лагерь дневного пребывания «Солнышко»)</t>
  </si>
  <si>
    <t>Муниципальное автономное общеобразовательное учреждение Тугулымская средняя общеобразовательная школа № 26, 
 МАОУ Тугулымская СОШ № 26 
 (Лагерь дневного пребывания «Территория добра»)</t>
  </si>
  <si>
    <t>Муниципальное бюджетное общеобразовательное учреждение Ертарская средняя общеобразовательная школа № 27, 
 МБОУ Ертарская СОШ № 27
 (Лагерь дневного пребывания«Радуга»)</t>
  </si>
  <si>
    <t>Муниципальное автономное общеобразовательное учреждение средняя общеобразовательная школа № 3 им. Ю.А. Гагарина, 
 МАОУ СОШ №3</t>
  </si>
  <si>
    <t>Муниципальное автономное общеобразовательное учреждение основная общеобразовательная школа № 4, 
 МАОУ СОШ №4</t>
  </si>
  <si>
    <t>Муниципальное автономное общеобразовательное учреждение  Благовещенская средняя общеобразовательная школа, 
 МАОУ Благовещенская СОШ</t>
  </si>
  <si>
    <t>Муниципальное автономное общеобразовательное учреждение  Коркинская средняя общеобразовательная школа, 
МАОУ Коркинская СОШ</t>
  </si>
  <si>
    <t>Муниципальное автономное общеобразовательное учреждение  Ленская средняя общеобразовательная школа, 
МАОУ Ленская СОШ</t>
  </si>
  <si>
    <t>Муниципальное автономное общеобразовательное учреждение  Леонтьевская средняя общеобразовательная школа, 
МАОУ Леонтьевская СОШ</t>
  </si>
  <si>
    <t>Муниципальное автономное общеобразовательное учреждение  Липовская средняя общеобразовательная школа, 
МАОУ Липовская СОШ</t>
  </si>
  <si>
    <t>Муниципальное автономное общеобразовательное учреждение  Усениновская средняя общеобразовательная школа, 
МАОУ Усениновкая СОШ</t>
  </si>
  <si>
    <t xml:space="preserve">
Муниципальное автономное общеобразовательное учреждение  Фабричная средняя общеобразовательная школа, 
МАОУ Фабричная СОШ</t>
  </si>
  <si>
    <t>Муниципальное автономное общеобразовательное учреждение  Чукреевская средняя общеобразовательная школа, 
МАОУ Чукреевская СОШ</t>
  </si>
  <si>
    <t>Муниципальное автономное общеобразовательное учреждение  Шухруповская Основная общеобразовательная школа, 
МАОУ Шухруповская ООШ</t>
  </si>
  <si>
    <t>Муниципальное бюджетное общеобразовательное учреждение Шалинского муниципального округа «Колпаковская средняя общеобразовательная школа», 
МБОУ «Колпаковская СОШ» 
(Лагерь дневного пребывания)</t>
  </si>
  <si>
    <t>Спицына Анастасия Сергеевна  Шаньгина Ирина Ильинична</t>
  </si>
  <si>
    <t>Кузнецова Алена Леонидовна, Шишкина Александра Александровна</t>
  </si>
  <si>
    <t>624053, Свердловская обл., Белоярский р-н, пгт Верхнее Дуброво, ул. Строителей, д.4; тел.: 8(34377)5-32-05; email: mou_vdubrovo@mail.ru.</t>
  </si>
  <si>
    <t>624170, Свердловская обл., Невьянский р-н, пгт. Верх -Нейвинский, пл. Революции, д. 17; тел.: 8(34370)5-93-84, 5-98-69, 5-96-08, 8(34370) 593-84 (факс); email: muzschool2011@ya.ru</t>
  </si>
  <si>
    <t>620110, Свердловская обл., г Екатеринбург, ул. Павла Шаманова, 18; тел.: 8(343)366-86-68; email: soch19@eduekb.ru</t>
  </si>
  <si>
    <t>620010 Свердловская обл., Екатеринбург, ул.Краснолесья ,22; тел.: 8(343)229-04-75; email: soch181@eduekb.ru</t>
  </si>
  <si>
    <t>623488, Свердловская обл., Каменский р-н, с. Сосновское, ул. Мира, д. 11; тел.: 8(3439) 372-624; email: 12311166@list.ru</t>
  </si>
  <si>
    <t>623565, Свердловская обл., Пышминский р-н, с. Трифоново, ул. Ленина, 93; тел.: 8(34372)2-34-66; еmail: trifonovo.shkola @mail.ru</t>
  </si>
  <si>
    <t>623660, Свердловская обл., Тугулымский р-н, п. Луговской, ул. Тугулымская, 23; тел.: 8(34367)25-2-30; email: lugoshko@mail.ru</t>
  </si>
  <si>
    <t>Дата ввода: 1972 г. Дата капитального ремонта: 2019 г.</t>
  </si>
  <si>
    <t>Дата ввода:
1962 год (основные объекты загородного лагеря), 1989 год (корпус № 9), 1991 год (столовая на 720 мест), 1998 год (крытый бассейн), 2014 год (медицинский корпус), 2017 год (газовая котельная), 2019 год (корпус № 1),
2020 год (корпус № 2).
Дата капитального ремонта:
2012 год (корпус № 8), 2013 год (корпус № 7), 2015 год (корпус № 6), 2018 год (корпус № 5).</t>
  </si>
  <si>
    <t>Дата ввода:
1990 год (здания жилых корпусов, здание столовой, объекты досуга, здание медицинского блока), 2023 год (досуговый центр).
Дата капитального ремонта:
2014 и 2019 годы (здания жилых корпусов), 2015 год (здание медицинского блока), 2016 год (здание столовой), 2018 год (объекты досуга — веранда, спортивная площадка).</t>
  </si>
  <si>
    <t>Дата ввода: 1992 г. 
Дата капитального ремонта: 2025 г.</t>
  </si>
  <si>
    <t>Дата ввода:
2000 год (объекты комплекса).
Дата капитального ремонта:
2023 год (пять цехов пищеблока), 2024 год (утепление фасада приёмно-медицинского корпуса), 2025 год (фасад здания корпуса № 3),
2026 год (замена малого грузового лифта № 1 и № 2, а также замена грузового выжимного лифта № 3 в корпусе клуб-столовая).</t>
  </si>
  <si>
    <t>Дата ввода:
1962 год (объекты комплекса).
Дата капитального ремонта:
2020–2021 годы (жилые корпуса), 2025 год (замена кровли пищеблока).</t>
  </si>
  <si>
    <t>Дата ввода:
1958 год (столовая, медпункт, дом сторожа, трансформаторная подстанция, игровой корпус, спальный корпус № 1(Д), прачечная),
1959 год (беседка восьмигранная, спальный корпус с террасами, насосная, склад),
1968 год (артезианская скважина № 1272),
1969 год (сушилка),
1986 год (вагон-дом),
1989 год (артезианская скважина 1271 м, спальный корпус № 1),
1991 год (спальный корпус № 3, плавательный бассейн),
1999 год (гидрологическая скважина № 9935, наружные уборные С1 и С2, котельная),
2000 год (спальный корпус № 2),
2007 год (спортплощадка с искусственным покрытием).</t>
  </si>
  <si>
    <t xml:space="preserve">Дата ввода:
1983 год (все объекты загородного лагеря).
Дата капитального ремонта:
2014 год (магистральные сети ГВС, ХВС, канализация, теплоснабжение),
2015 год (корпус 7В),
2016 год (корпуса 8А, 8Б),
2017 год (корпуса 7А, 7Б),
2018 год (корпус 7В, медицинский блок),
2019 год (корпус Клуб-столовая),
2020 год (волейбольная и баскетбольная площадки),
2022 год (стадион).        </t>
  </si>
  <si>
    <t>Дата ввода:
1889 год (административный корпус, медпункт, столовая, изолятор, спальный корпус № 4, спальный корпус № 5),
1960 год (магазин),
1961 год (котельная, баня, прачечная),
1964 год (водонапорная башня),
1966 год (крытая беседка, склад-овощехранилище),
1968 год (спальный корпус № 2),
1969 год (гараж).
Дата капитального ремонта / реконструкции:
1976 год (столовая — реконструкция),
2011 год (столовая — капитальный ремонт, изолятор, котельная, баня, прачечная),
2012 год (административный корпус, водонапорная башня),
2017 год (крытая беседка, спальный корпус № 4),
2018 год (спальный корпус № 5).</t>
  </si>
  <si>
    <t>Дата ввода:
1973 год (жилые корпуса А5, А7, А6, жилой корпус Д, корпус А1 (игровое помещение), медицинский блок (в корпусе А5), хозяйственный корпус, складские помещения, котельная, площадка для волейбола, баскетбола, футбольное поле, столовая),
1996 год (душевые),
2011 год (беседки),
2014 год (помещение клуба),
2018 год (3 отдельно стоящих помещения для дополнительного образования — веранды),
2019 год (костровая площадка, игровой комплекс).
Дата капитального ремонта:
2019 год (жилой корпус Д),
2025 год (столовая).</t>
  </si>
  <si>
    <t xml:space="preserve">Дата ввода:
1969 год (столовая),
1970 год (корпуса 1, 2, 3, 4, 5, 6, 7, 8; площадка для мини-футбола; площадки для волейбола и баскетбола),
1978 год (клуб, медпункт, изолятор),
2003 год (АБК).
Дата капитального ремонта:
2005 год (корпуса 1, 2, 3, 4),
2006 год (корпуса 5, 6),
2007 год (корпуса 7, 8; клуб; медпункт, изолятор),
2008 год (площадка для мини-футбола),
2010 год (столовая, АБК),
2024 год (площадки для волейбола и баскетбола).
</t>
  </si>
  <si>
    <t>Дата ввода:
1968 год (корпуса № 1, 2, 5, 6, 7, 8, столовая, корпус охраны, корпус директора и медблок),
1998 год (лечебный корпус),
2017 год (спальный двухэтажный корпус),
2019 год (здание сантехмодуля).
Дата капитального ремонта:
2019 год (столовая, корпус № 8).</t>
  </si>
  <si>
    <t>Дата ввода:
1984 год (клуб-столовая),
1985 год (жилой корпус № 1, жилые корпуса № 2 и 3, приёмно-медицинский корпус),
1989 год (плавательный бассейн).
Дата капитального ремонта:
2015 год (жилые корпуса № 2 и 3, плавательный бассейн),
2016 год (жилой корпус № 1, клуб-столовая),
2018–2019, 2020 годы (приёмно-медицинский корпус).</t>
  </si>
  <si>
    <t>Дата ввода:
1977 год (жилые корпуса № 1, 2, 3; клуб-столовая; медицинский корпус).
Дата капитального ремонта:
2015 год (медицинский корпус).</t>
  </si>
  <si>
    <t>Дата ввода:
1949 год (корпуса № 1, 2, 3; столовая-кухня; клуб (спортзал)),
2015 год (клуб, административное здание, корпус № 4).
Дата капитального ремонта:
май 2019 года (клуб (спортзал)).</t>
  </si>
  <si>
    <t>Дата ввода:
1957 год (здание изолятора),
1971 год (здание бани-прачечной),
1982 год (здания административных корпусов № 1, 2, 3 — спальные),
2001 год (здание спального корпуса),
2002 год (здание клуба-столовой),
2009 год (здание медицинского корпуса).
Дата капитального ремонта:
2013 год (здание изолятора),
2014 год (здания административных корпусов № 1, 2, 3),
2016 год (здание медицинского корпуса),
2019 год (здание бани-прачечной, здание клуба-столовой, здание спального корпуса).</t>
  </si>
  <si>
    <t>Дата ввода:
1990 год (спальный двухэтажный корпус),
1996 год (спортивный корпус),
2002 год (столовая).
Дата капитального ремонта:
2017 год (медицинский изолятор),
2020 год (спальный двухэтажный корпус),
2021 год (столовая),
2021–2022 годы (спортивный корпус).</t>
  </si>
  <si>
    <t>Дата ввода:
1968 год (клуб),
1969 год (изолятор),
1978 год (корпус № 3),
2001 год (корпус № 1),
2011 год (столовая).
Дата капитального ремонта:
2016 год (корпус № 3).</t>
  </si>
  <si>
    <t>Дата ввода:
1951 год (главный корпус, изолятор),
1964 год (котельная),
1971 год (спальный корпус),
1990 год (столовая),
1994 год (летняя эстрада).</t>
  </si>
  <si>
    <t>Дата ввода:
1986 год (здание клуб-столовая, плавательный бассейн «Дельфин» — 2013, городок ГАИ — 01.12.1986),
1987 год (спальные корпуса № 4, 5; приёмно-медицинский блок «Нехворайка»),
1988 год (спальные корпуса № 2, 3; костровая; летняя эстрада, общелагерная линейка),
1993 год (игровые площадки),
2009 год (детский игровой комплекс, игровой комплекс (горки)),
2013 год (плавательный бассейн «Дельфин»),
2019–2020 годы (стадион с футбольным полем, площадками для городков, большого тенниса, волейбола (2), бадминтона, баскетбола, петанка, воркаута, прыжков в длину и тремя беговыми дорожками).
Дата капитального ремонта:
2009 год (приёмно-медицинский блок «Нехворайка»),
2010 год (спальный корпус № 2),
2015 год (спальный корпус № 3),
2016 год (спальный корпус № 4),
2017–2018 годы (спальный корпус № 5),
2018 год (спальный корпус № 6 — частично).</t>
  </si>
  <si>
    <t>Дата ввода:
нет данных.
Дата капитального ремонта:
2026 год (административное здание — капитальный ремонт),
2026 год (3 жилых дома для сотрудников — капитальный ремонт),
2026 год (радиорубка — капитальный ремонт),
2026 год (спальный корпус — реконструкция).</t>
  </si>
  <si>
    <t>Дата ввода:
1977 год (основные здания — пищеблок, корпуса с 1-го по 4-й, главный корпус),
2021 год (физкультурно-оздоровительный комплекс с плавательным бассейном, универсальным спортивным залом, гимнастическим залом, хамамом),
2024 год (стадион после полной реконструкции: футбольное поле, четыре 400-метровые дорожки, сектор для прыжков в длину, волейбольная и баскетбольная площадки, площадка для сдачи норм ГТО).
Дата капитального ремонта / реконструкции:
2011 год (пищеблок), 2013 год (4-й корпус), 2014 год (3-й корпус), 2015 год (2-й корпус), 2016 год (1-й корпус), 2018 год (главный корпус), 2024 год (полная реконструкция стадиона).</t>
  </si>
  <si>
    <t>Дата ввода:
1970 год (корпуса 2–8, клуб, столовая, штаб, медпункт, склад продуктов, душевые).
Дата капитального ремонта:
2012 год (корпус 7, корпус 8), 2013 год (корпус 6, столовая), 2014 год (корпус 5), 2015 год (клуб), 2016 год (корпус 3), 2017 год (корпус 2), 2018 год (медпункт, душевые), 2019 год (корпус 4, штаб), 2020 год (склад продуктов).</t>
  </si>
  <si>
    <t xml:space="preserve">Дата ввода: 1980 г. </t>
  </si>
  <si>
    <t>Дата ввода:
1973 год (все перечисленные объекты: столовая, медпункт, здание охраны, канализация, ограждение учреждения, общежитие, двухэтажный корпус, магистрали отопления, одноэтажные корпуса, складские помещения, летняя эстрада, дорожное покрытие, фасад и кровля основного склада, 4 вспомогательных склада, жилые корпуса № 6, 7, 8).
Дата капитального ремонта:
2014 год (столовая), 2015 год (медпункт, здание охраны, канализация),
2016 год (ограждение учреждения, общежитие, двухэтажный корпус, магистрали отопления), 2017 год (2 одноэтажных корпуса, складские помещения, летняя эстрада, дорожное покрытие), 2018 год (2 одноэтажных корпуса, фасад, кровля основного склада, 4 вспомогательных склада),
2024 год (жилые корпуса № 6, 7), 2025 год (жилой корпус № 8).</t>
  </si>
  <si>
    <t>Дата ввода:
1968 год (двухкомнатные дома, здание клуба, летняя эстрада, медицинский пункт),
1995 год (двухэтажный корпус 2),
1996 год (двухэтажный корпус 1),
2001 год (спальные корпуса),
2019 год (спортивная площадка, спортивная площадка с уличными тренажёрами).</t>
  </si>
  <si>
    <t>Дата ввода:
1950 год (здание столовой, здание клуба, спальные корпуса, открытый плавательный бассейн), 1998 год (спальные корпуса), 2008 год (спортплощадка).
Дата капитального ремонта:
2002 год (здание столовой).</t>
  </si>
  <si>
    <t>Дата ввода:
1964 год (корпуса № 1, 2, 4, 6, 7, 19, 17), 1965 год (здание столовой), 1967 год (здание шахматного павильона), 1968 год (корпус № 8), 1982 год (уборные, умывальные, эстрада, спортивные площадки — волейбольная и баскетбольная), 1999 год (здание душевой, здание бани),
2008 год (футбольная площадка), 2013 год (футбольная площадка).</t>
  </si>
  <si>
    <t>Дата ввода:
1961 год (здание профилактория), 2009 год (спортивная площадка).
Дата капитального ремонта:
2002 год (здание профилактория).</t>
  </si>
  <si>
    <t>Дата ввода:
1951 год (спальные корпуса № 1, 2, 3, 4),
1962 год (здание столовой летнего типа),
1982 год (здание спального корпуса № 5),
1985 год (здание клуба),
2019 год (площадка с уличными спортивными тренажёрами),
2020 год (здание медицинского пункта),
2021 год (здание административно-бытового корпуса),
2026 год (модульные домики № 1–10).
Дата капитального ремонта:
2019 год (спальные корпуса № 1, 2, 3, 4),
2026 год (здание столовой летнего типа).</t>
  </si>
  <si>
    <t>Дата ввода:
1979 год (котельная, корпуса № 1, 2, 3, 4, клуб-столовая с пристроем, склад тары, трансформаторная подстанция),
1981 год (жилой дом для проживания персонала, административно-приёмный корпус),
1982 год (корпуса 5–6),
1986 год (душевые бассейна),
1987 год (помещения кружковой работы — 3 объекта, стадион с трибуной, беговой дорожкой и футбольным полем),
1992 год (камеры управления),
1999 год (нежилое здание домика сторожа).</t>
  </si>
  <si>
    <t>Дата ввода: 1982 г. Дата капитального ремонта: 2019 г.</t>
  </si>
  <si>
    <t>624260, Свердловская обл., г. Асбест, ул. Плеханова, стр. 3/2; тел.: 8(343)652-44-81; email: scool9_asb@mail.ru</t>
  </si>
  <si>
    <t>620105, Свердловская обл., г. Екатеринбург, ул. Ак. Ландау,39Б; тел.: 8(343)30-30-133; email: soch133@eduekb.ru, school79.akadem@yandex.ru</t>
  </si>
  <si>
    <t xml:space="preserve">620142, Свердловская обл., г. Екатеринбург, ул. 8 Марта, 129А; тел.: 8(343)210-55-33; email: mdou278@eduekb.ru </t>
  </si>
  <si>
    <t>620143, г. Екатеринбург, ул. Избирателей, д. 68; тел.: 8(343)325-45-80, 8(909)002921; email: school81-ekb@yandex.ru</t>
  </si>
  <si>
    <t>620135, г. Екатеринбург, ул. Шефская, 87а; тел.: 8(334) 333-63-76; email: maousosh138@mail.ru</t>
  </si>
  <si>
    <t xml:space="preserve">620042, г. Екатеринбург, ул. Ильича, д. 67; тел.: 8 (343) 320-46-78; email: d3tstvo@yandex.ru 
</t>
  </si>
  <si>
    <t>620028, Свердловская обл., г. Екатеринбург, Верх-Исетский бульвар, стр. 23; тел.: 8 (343) 227-97-14; email: soch1@eduekb.ru</t>
  </si>
  <si>
    <t>624594, Свердловская обл., г. Ивдель, ул. Советская, д. 8; тел.: 8 (34386) 2-67-56; email: ivdel-school2@mail.ru</t>
  </si>
  <si>
    <t>624936, Свердловская обл., г. Карпинск, ул. Мира, д.70 а; тел.: 8(34383) 3-38-59, 3-38-76; email: cdm@ekarpinsk.ru</t>
  </si>
  <si>
    <t>623300, Свердловская обл., г. Красноуфимск, ул. Селекционная, д. 22; тел.: 8(34394) 2-21-09, 2-05-07; email: 523105@mail.ru, 523555@mail.ru</t>
  </si>
  <si>
    <t>623090, Свердловская обл., Нижнесергинский м.р-н, г. Нижние Серги, ул. Ленина, д. 26; тел.: 8(34398)2-19-36; email: 163101@mail.ru</t>
  </si>
  <si>
    <t>624130, Свердловская обл., г. Новоуральск, ул. Свердлова, 1 б, 624130, Свердловская обл., г. Новоуральск, ул. Комсомольская, д. 6 б; тел.: 8(34370) 5-86-90, факс 8(34370)5-86-95; еmail: dush2-nov@mail.ru</t>
  </si>
  <si>
    <t>623108, Свердловская обл., г. Первоуральск, ул. Строителей, д. 10; тел.: 8(3439) 66-82-26; email: detski.sad46@yandex.ru</t>
  </si>
  <si>
    <t>623391, Свердловская обл., г. Полевской, ул. Малышева, 65; тел.: 8(34350)20950; еmail: scool-eko-1@mail.ru</t>
  </si>
  <si>
    <t>623370, Свердловская обл., г. Полевской, с. Мраморское, ул. 1 Мая, 38А; тел.: 8(34350) 91-688; еmail: shool-mramor@mail.ru</t>
  </si>
  <si>
    <t>623391, Свердловская обл., г. Полевской, ул. Карла Маркса, д. 11; тел.: 8(34350) 2-04-43; еmail: bcdt@yandex.ru</t>
  </si>
  <si>
    <t>Свердловская обл., г. Реж, ул. Металлургов, д.22; тел.: 8(34364)3-83-03; еmail: rezh_shool7@mail.ru</t>
  </si>
  <si>
    <t>624480, Свердловская обл., г. Североуральск, ул. Молодёжная, д. 22; тел.: 8(908)638-13-07; email: school92007@yandex.ru</t>
  </si>
  <si>
    <t>624601, Свердловская обл., г. Сысерть, ул. Розы Люксембург, 23</t>
  </si>
  <si>
    <t>В 2026 г. не осуществляет деятельность.</t>
  </si>
  <si>
    <t>В 2026 г. летних смен нет.</t>
  </si>
  <si>
    <t>Акт готовности образовательной организации Свердловской области к 2025/2026 уч. г. от 26.06.2025год</t>
  </si>
  <si>
    <t>Акт готовности образовательной организации Свердловской области к 2025/2026 уч. г.           от 17.06.2025</t>
  </si>
  <si>
    <t>Отсутствует. Соглашение о сотрудничестве от 13.05.2022г. (№ЛО-66-01-006774 от 25.12.2020год)</t>
  </si>
  <si>
    <t>Отсутствует. Договор № 75-ОМО с ГАУЗ СО "ДГБ г. Каменск-Уральский" от 01.01.2015</t>
  </si>
  <si>
    <t>Отсутствует. Договор № 91-ОМО с ГАУЗ СО "ДГБ г. Каменск-Уральский" от 01.01.2015</t>
  </si>
  <si>
    <t>Отсутствует. Договор № 76-ОМО с ГАУЗ СО "ДГБ г. Каменск-Уральский" от 01.01.2015</t>
  </si>
  <si>
    <t>Отсутствует. Договор № 1 с ГАУЗ СО "ДГБ г. Каменск-Уральский" от 11.01.2021</t>
  </si>
  <si>
    <t>Отсутствует. Договор № 17-ОМО с ГАУЗ СО "ДГБ г. Каменск-Уральский" от 06.10.2020</t>
  </si>
  <si>
    <t>Отсутствует. Договор № 82-ОМО с ГАУЗ СО "ДГБ г. Каменск-Уральский" от 01.01.2015</t>
  </si>
  <si>
    <t>Отсутствует. Договор № 84 с ГАУЗ СО "ДГБ г. Каменск-Уральский" от 01.01.2015</t>
  </si>
  <si>
    <t>Отсутствует. Договор № 87-ОМО с ГАУЗ СО "ДГБ г. Каменск-Уральский" от 01.01.2015</t>
  </si>
  <si>
    <t>Отсутствует. Договор № 27 с ГАУЗ СО "ДГБ г. Каменск-Уральский" от 19.08.2013 год</t>
  </si>
  <si>
    <t>Отсутствует. Договор №86-ОМО с ГАУЗ СО "ДГБ г. Каменск-Уральский" от 01.01.2015</t>
  </si>
  <si>
    <t>Отсутствует. Договор № 88 -ОМО с ГАУЗ СО "ДГБ г. Каменск-Уральский" от 01.01.2015.</t>
  </si>
  <si>
    <t>Отсутствует. Договор №92-ОМО с ГАУЗ СО "ДГБ г. Каменск-Уральский" от 01.01.2015</t>
  </si>
  <si>
    <t>Отсутствует. Договор № 93-ОМО с ГАУЗ СО "ДГБ г. Каменск-Уральский" от 01.01.2015</t>
  </si>
  <si>
    <t>Отсутствует. Договор № 94-ОМО с ГАУЗ СО "ДГБ г. Каменск-Уральский" от 01.01.2015</t>
  </si>
  <si>
    <t>Отсутствует. Договор № 90-ОМО с ГАУЗ СО "ДГБ г. Каменск-Уральский" от 01.01.2015</t>
  </si>
  <si>
    <t>Отсутствует. Договор № 95-ОМО с ГАУЗ СО "ДГБ г. Каменск-Уральский" от 12.01.2015</t>
  </si>
  <si>
    <t>Отсутствует. Договор № 97- ОМО с ГАУЗ СО "ДГБ г. Каменск-Уральский" от 01.01.2015</t>
  </si>
  <si>
    <t>Отсутствует. Договор № 98-ОМО с ГАУЗ СО "ДГБ г. Каменск-Уральский" от 01.01.2015</t>
  </si>
  <si>
    <t>Отсутствует. Договор № 78-ОМО с ГАУЗ СО "ДГБ г. Каменск-Уральский" от 18.03.2020</t>
  </si>
  <si>
    <t>Отсутствует. Договор № 41 с ГАУЗ СО "ДГБ г. Каменск-Уральский" от 27.07.2020</t>
  </si>
  <si>
    <t>Отсутствует. Договор на медицинское обслуживание детей и подростков с ГАУЗ СО "Детская городская больница г. Каменск-Уральский" от 03.03.2026год</t>
  </si>
  <si>
    <t>Отсутствует. Соглашение с ГАУЗ СО "ДГБ г. Первоуральск" б/н от 09.01.2024 год</t>
  </si>
  <si>
    <t>Отсутствует. Соглашение с ГАУЗ СО "ДГБ г. Первоуральск" б/н от 01.09.2024 год"</t>
  </si>
  <si>
    <t>Отсутствует. Соглашение с ГАУЗ СО "ДГБ г. Первоуральск" б/н от 09.01.2025 год</t>
  </si>
  <si>
    <t>Отсутствует. Соглашение с ГАУЗ СО "Детская городская больница г. Первоуральск" о взаимодействии при организации медицинской помощи детям. от 09.01.2024 год</t>
  </si>
  <si>
    <t>Отсутствует. Приказ "О медицинском сопровождении отдыха и оздоровления детей в 2026 г. №155 от 06.04.2026 год</t>
  </si>
  <si>
    <t>№ Л035-01277-66/00276080 от 09.04.2013 г. Бессрочно</t>
  </si>
  <si>
    <t>Программа воспитания утверждена МАОУ "СОШ № 1", приказ № 451/1 от 18.02.2025 г. 
Ссылка: https://armou1.aramilgo.ru/?framepage=/kats/index.htm?razdel=lgol</t>
  </si>
  <si>
    <t>Программа утверждена директором МАОУ «СОШ № 4», приказ от 23.03.2026 г. № 364 
Ссылка: https://4vp.uralschool.ru/?section_id=282 п</t>
  </si>
  <si>
    <t>Программа утверждена директором МАОУ «ООШ № 29», приказ от 18. 02.2026 г. № 8
Ссылка на документ: https://clck.ru/3T9NmA</t>
  </si>
  <si>
    <t xml:space="preserve">Приказ №6 от 19.03.2025г. «В движении» 
Ссылка: http://sc16vp.ucoz.net/index/dokumenty/0-185 </t>
  </si>
  <si>
    <t>на основании программы воспитания на 2020-2025 учебный г. был разработан план работы на ГОЛ и утвержден приказом №122-д от 26.03.2025</t>
  </si>
  <si>
    <t>Программа воспитания утверждена приказом директора МБОУ СОШ № 2 от 10.04.2026 г. № 3-13-Д 
Ссылка: https://clck.ru/3UyV35</t>
  </si>
  <si>
    <t>Программа воспитания утверждена приказом № 118 от 30.03.2026 г. Календарный план на 2026 г. утвержден приказом № 119 от 30.03.2026 год
Ссылка: https://lager-165.nasmene.ru/lager/org-recreation/documents</t>
  </si>
  <si>
    <t>Программа воспитательной работы утверждена МКОУ СОШ № 1 г. Нижние Серги 10.02.2026 
Ссылка: https://nserg1.uralschool.ru/?section_id=454</t>
  </si>
  <si>
    <t>Программа утверждена приказом №124 от 28.08.2025 г. 
Ссылка: http://nt-shcola34.moy.su/dir/0-0-0-238-13</t>
  </si>
  <si>
    <t>Программа воспитания утверждена МБУ ДО ГорСЮТ Приказ№ 64 от 06.05.2025 г. 
Ссылка: https://горсют-нт.рф/детям/</t>
  </si>
  <si>
    <t>Программа воспитания утверждена МБУ ДО ТДДТ Приказ №508 от 31.08.2023г. 
Ссылка: https://ddt-tc.edusite.ru/sveden/files/1354719564dbe6f54bb92befa16098b5.pdf</t>
  </si>
  <si>
    <t>Программа утверждена приказом № 71/1 от 21.023.2025г. 
Ссылка: https://сш2.тагилспорт.рф/sveden/document/</t>
  </si>
  <si>
    <t>Утверждена приказом директора № 6 от 20.01.2023 г. 
Ссылка: https://спортшкола3.тагилспорт.рф/sveden/document/</t>
  </si>
  <si>
    <t>План воспитательной работы на 2024-2025 учебно-тренировочный г. утвержден МБУ ДО "СШ по хоккею "Спутник". Приказ № 48/2 от 20.11.2024. 
Ссылка: https://clck.ru/3T2Mcs</t>
  </si>
  <si>
    <t>Программа воспитания утверждена МАОУ "СОШ №17". Приказ №17 от 20.03.2026 г.  
Ссылка: https://disk.yandex.ru/i/kcAqZN0jfLy_lA</t>
  </si>
  <si>
    <t xml:space="preserve">Программа воспитания утверждена МАНОУ "Центр молодёжи". Приказ № 3 от 03.02.2026г. 
Ссылка: https://lager-cdt-reft.profiedu.ru/lager/org-recreation/documents     </t>
  </si>
  <si>
    <t>В 2024- 2025 годах ГОЛ не работал, на 2026 г. Программа в разработке. Ссылка: https://15srv.uralschool.ru/?section_id=272</t>
  </si>
  <si>
    <t xml:space="preserve">Приказ №13-осн. 26.03.2025 г.  Об утверждении программы воспитательной работы и календарного плана воспитательной работы городского оздоровительного лагеря с дневным пребыванием детей при МБУ ДО «Дом детского творчества». https://clck.ru/3SrtDr </t>
  </si>
  <si>
    <t xml:space="preserve">Программа воспитательной работы утверждена МАОУ СОШ № 4, Приказ №87-ОД от 27.04 2026г. Ссылка: Programma_vospitatelnoj_raboty_lagerya_s_dnevnym_prebyvaniem_detej_na_baze_MAOU_SOSH__4_p._SHkolnyj.pdf Programma_letnego_lagerya_2026.pdfПрограмма смены утверждена МАОУ СОШ №4. Приказ № 26-ОД от 18.02.2026 </t>
  </si>
  <si>
    <t>Программа воспитания утверждена МАОУ ООШ № 14, Приказ № 57-ОД от 24.04.26 г. 
Ссылка: https://школа14-сысерть.рф/?page_id=7382</t>
  </si>
  <si>
    <t>Программа утверждена приказом №100-ОД от 21.04.2024г. 
Сcылка: https://ipatovo19.uralschool.ru/?section_id=185</t>
  </si>
  <si>
    <t>Программа воспитания утверждена МАОУ ООШ № 35 Приказ № 40/1 от 22.04.2026 г. 
Ссылка: https://moy-35.edusite.ru/sveden/files/af6229cc35ac82de332155dfa8a0b567.pdf</t>
  </si>
  <si>
    <t>Программа воспитательной работы летнего лагеря с дневным пребыванием детей при МАДОУ № 29 "Василёк" утверждена приказом № 75-ОД от 28.04.2026г. 
Ссылка: https://29set.tvoysadik.ru/?section_id=905</t>
  </si>
  <si>
    <t>Программа утверждена приказом № 20 от 09.04.2025г. 
Ссылка на программу https://clck.su/kFtEq 
Ссылка на календарный план https://clck.su/Qgahb</t>
  </si>
  <si>
    <t>624260, Свердловская обл., г. Асбестовский, г. Асбест, ул. Ленинградская, зд. 2/2; тел.: 8(343)7-57-00; еmail: sduschor_asb@mail.ru</t>
  </si>
  <si>
    <t>624320, Свердловская обл., г. Верхняя Тура, ул. Володарского, 1; тел.: 8(34344) 2-81-89; email: svt19@bk.ru</t>
  </si>
  <si>
    <t>624320, Свердловская обл., г. Верхняя Тура, ул. Иканина, д. 72; тел.: 8(34344)4-75-31; email: moudoddpcz.kolosok@yandex.ru</t>
  </si>
  <si>
    <t>624843, Свердловская обл., Камышловский р-н, п. Восход, ул. Комсомольская, д. 15, 624843 Свердловская обл., Камышловский р-н, д. Ожгиха, ул. Приозерная, д. 22; тел.: 8(34375) 3-51-42; email: skatshkola@yandex.ru</t>
  </si>
  <si>
    <t>Загородная организация отдыха детей и их оздоровления на базе санатория</t>
  </si>
  <si>
    <t>Детский специализированный лагерь</t>
  </si>
  <si>
    <t>№66.01.37.000.М.001841.07.26 от 03.07.2026</t>
  </si>
  <si>
    <r>
      <t>В 2026 г.:</t>
    </r>
    <r>
      <rPr>
        <sz val="9"/>
        <color theme="1"/>
        <rFont val="Times New Roman"/>
        <family val="1"/>
        <charset val="204"/>
      </rPr>
      <t xml:space="preserve"> 
предписаний нет.</t>
    </r>
  </si>
  <si>
    <t>В 2024-2025 г: 
проверки не проводились</t>
  </si>
  <si>
    <t>В 2023- 2024 г.: 
проверки не проводились</t>
  </si>
  <si>
    <t>В 2025-2026 г.: 
проверки не проводились.</t>
  </si>
  <si>
    <t>В 2021 г.: 
Управление ФС по надзору в сфере защиты прав п отребителей и благополучия человека по Свердловской области от 24.11.2021 №66-10-12/14-118935-2021. Предписание об устранении нарушений обязательных требований пожарной безопасности № 149/2. Предписания частично выполнены</t>
  </si>
  <si>
    <t>В 2020 г.: 
Проверка по поручению прокуратуры Свердловской области о соблюдении законодательства об охране труда была проведена с 13.10.2020 по 13. 11. 2020. Выявленные нарушения устранены.</t>
  </si>
  <si>
    <t>В 2024-2025 г.: 
проверки не проводились .</t>
  </si>
  <si>
    <t>В 2024-2025 г.: 
проверки не проводились.</t>
  </si>
  <si>
    <t>В 2023-2024 г.: 
проверки не проводились</t>
  </si>
  <si>
    <t>В 2024-2025 г.: 
проверки не проводились</t>
  </si>
  <si>
    <r>
      <t>В 2025 г.:</t>
    </r>
    <r>
      <rPr>
        <sz val="9"/>
        <color rgb="FF000000"/>
        <rFont val="Times New Roman"/>
        <family val="1"/>
        <charset val="204"/>
      </rPr>
      <t xml:space="preserve"> 
плановая проверка Роспотребнадзора 20.06.2025 г. Замечания устранены.</t>
    </r>
  </si>
  <si>
    <r>
      <t>В 2025 г.:</t>
    </r>
    <r>
      <rPr>
        <sz val="9"/>
        <rFont val="Times New Roman"/>
        <family val="1"/>
        <charset val="204"/>
      </rPr>
      <t xml:space="preserve"> 
Проверка ТУ Роспотребнадзора с 08.07-21.07.2025г. Замечаний нет.</t>
    </r>
  </si>
  <si>
    <r>
      <t>В 2025 г.:</t>
    </r>
    <r>
      <rPr>
        <sz val="9"/>
        <color rgb="FF000000"/>
        <rFont val="Times New Roman"/>
        <family val="1"/>
        <charset val="204"/>
      </rPr>
      <t xml:space="preserve"> 
25.06.2025г. Профилактический визит Роспотребнадзор. Получено предписание 2 пункта: .5; 2.11.6; срок выполнения предписания 18.08.2025г. Преписание выполнено. Замечания устранены</t>
    </r>
  </si>
  <si>
    <r>
      <t>В 2025 г.:</t>
    </r>
    <r>
      <rPr>
        <sz val="9"/>
        <color rgb="FF000000"/>
        <rFont val="Times New Roman"/>
        <family val="1"/>
        <charset val="204"/>
      </rPr>
      <t xml:space="preserve"> 
плановая проверка Роспотребнадзора 20.06.2025 г. Замечания устранены 26.06.205 года</t>
    </r>
  </si>
  <si>
    <r>
      <t>В 2025 г.:</t>
    </r>
    <r>
      <rPr>
        <sz val="9"/>
        <color rgb="FF000000"/>
        <rFont val="Times New Roman"/>
        <family val="1"/>
        <charset val="204"/>
      </rPr>
      <t xml:space="preserve"> 
 предписание Роспотребнадзора №66-02-01/30-2545-2025 от 20.06.2025. Замечания устранены.</t>
    </r>
  </si>
  <si>
    <r>
      <t>В 2025 г.:</t>
    </r>
    <r>
      <rPr>
        <sz val="9"/>
        <color rgb="FF000000"/>
        <rFont val="Times New Roman"/>
        <family val="1"/>
        <charset val="204"/>
      </rPr>
      <t xml:space="preserve"> 
Обязательный профвизит Терриотриального отдела в городе Алапаевск, Алапаевском, артемовском и Режевском районах Управления федеральной службы по надзору в сфере защиты прав потребителей и благополучия человека по Свердловской области замечаний нет. Отдел надзорной деятельностии профилактической работы МО город Алапаевск профилактический визит-замечаний нет.</t>
    </r>
  </si>
  <si>
    <r>
      <t>В 2025 г.:</t>
    </r>
    <r>
      <rPr>
        <sz val="9"/>
        <rFont val="Times New Roman"/>
        <family val="1"/>
        <charset val="204"/>
      </rPr>
      <t xml:space="preserve"> 
предписание Роспотребнадзора №66-02-01/30-2496-2025 от 18.06.2025: 2 замечания, срок исполнения 29.08.2025. Замечания устранены.</t>
    </r>
  </si>
  <si>
    <r>
      <t>В 2025 г.:</t>
    </r>
    <r>
      <rPr>
        <sz val="9"/>
        <rFont val="Times New Roman"/>
        <family val="1"/>
        <charset val="204"/>
      </rPr>
      <t xml:space="preserve"> 
составлен протокол об административном правонарушении от 19.09.2025 выдан Федеральной службой по надзору в сфере защиты прав потребителей и благополучия человека в Свердловской области, территориальным отделом в городе Алапаевск, Алапаевском, Артемоском и Режевском районах . Нарушения устранены в полном объеме.</t>
    </r>
  </si>
  <si>
    <r>
      <t>В 2025 г.:</t>
    </r>
    <r>
      <rPr>
        <sz val="9"/>
        <color theme="1"/>
        <rFont val="Times New Roman"/>
        <family val="1"/>
        <charset val="204"/>
      </rPr>
      <t xml:space="preserve"> 
профилактическое мероприятие от 04.06.2025, предписаний нет</t>
    </r>
  </si>
  <si>
    <r>
      <t>В 2025 г.:</t>
    </r>
    <r>
      <rPr>
        <sz val="9"/>
        <color theme="1"/>
        <rFont val="Times New Roman"/>
        <family val="1"/>
        <charset val="204"/>
      </rPr>
      <t xml:space="preserve"> 
Алапаевкий отдел Управления Роспотребнадзора Свердловской области, замечаний нет. 02.09.2025</t>
    </r>
  </si>
  <si>
    <r>
      <t>В 2025 г.:</t>
    </r>
    <r>
      <rPr>
        <sz val="9"/>
        <color theme="1"/>
        <rFont val="Times New Roman"/>
        <family val="1"/>
        <charset val="204"/>
      </rPr>
      <t xml:space="preserve"> 
Алапаевкий отдел Управления Роспотребнадзора Свердловской области 10.11.2025. Замечания есть (финансовые). Не устранены, в работе</t>
    </r>
  </si>
  <si>
    <r>
      <t>В 2025 г.:</t>
    </r>
    <r>
      <rPr>
        <sz val="9"/>
        <color theme="1"/>
        <rFont val="Times New Roman"/>
        <family val="1"/>
        <charset val="204"/>
      </rPr>
      <t xml:space="preserve"> 
Профилактический визит 11.06.2025г. и 17.11.2025</t>
    </r>
  </si>
  <si>
    <r>
      <t>В 2025 г.:</t>
    </r>
    <r>
      <rPr>
        <sz val="9"/>
        <rFont val="Times New Roman"/>
        <family val="1"/>
        <charset val="204"/>
      </rPr>
      <t xml:space="preserve"> 
предписание Роспотребнадзора № 305/2025-231 от 30.06.2025: 2 замечания, срок исполнения 20.08.2025. Устранено 2 замечания. В 2025 г. предписание Роспотребнадзора № 152/2025-231 от 05.12.2025: 4 замечания, срок исполнения 04.03.2026. Устранено 4 замечания.</t>
    </r>
  </si>
  <si>
    <r>
      <t>В 2025 г.:</t>
    </r>
    <r>
      <rPr>
        <sz val="9"/>
        <color theme="1"/>
        <rFont val="Times New Roman"/>
        <family val="1"/>
        <charset val="204"/>
      </rPr>
      <t xml:space="preserve"> 
предписание Роспотребнадзора № 117/2025-231 от 10.07.2025: 2 замечания, срок исполнения 22.12.2025. Устранено 2 замечания.</t>
    </r>
  </si>
  <si>
    <r>
      <t>В 2025 г.:</t>
    </r>
    <r>
      <rPr>
        <sz val="9"/>
        <color theme="1"/>
        <rFont val="Times New Roman"/>
        <family val="1"/>
        <charset val="204"/>
      </rPr>
      <t xml:space="preserve"> 
предписание Роспотребнадзора № 263/2025-7 от 10.07.2025: 4 замечания, срок исполнения 25.08.2025. Устранено 4 замечания.</t>
    </r>
  </si>
  <si>
    <r>
      <t>В 2025 г.:</t>
    </r>
    <r>
      <rPr>
        <sz val="9"/>
        <color theme="1"/>
        <rFont val="Times New Roman"/>
        <family val="1"/>
        <charset val="204"/>
      </rPr>
      <t xml:space="preserve"> 
предписание Роспотребнадзора № 148/2025-231 от 19.11.2025: 6 замечаний, срок исполнения 30.03.2026. Устранено 6 замечаний.</t>
    </r>
  </si>
  <si>
    <r>
      <t>В 2025 г.:</t>
    </r>
    <r>
      <rPr>
        <sz val="9"/>
        <color theme="1"/>
        <rFont val="Times New Roman"/>
        <family val="1"/>
        <charset val="204"/>
      </rPr>
      <t xml:space="preserve"> 
Предписание Роспотребнадзора № 170/2025-231 от 16.10.2025: 9 замечаний, срой исполнения 13.03.2026. Устранено 9 замечаний.</t>
    </r>
  </si>
  <si>
    <r>
      <t>В 2025 г.:</t>
    </r>
    <r>
      <rPr>
        <sz val="9"/>
        <color theme="1"/>
        <rFont val="Times New Roman"/>
        <family val="1"/>
        <charset val="204"/>
      </rPr>
      <t xml:space="preserve"> 
15.09.2025 Профилактический визит</t>
    </r>
  </si>
  <si>
    <r>
      <t>В 2025 г.:</t>
    </r>
    <r>
      <rPr>
        <sz val="9"/>
        <color theme="1"/>
        <rFont val="Times New Roman"/>
        <family val="1"/>
        <charset val="204"/>
      </rPr>
      <t xml:space="preserve"> 
профилактический визит.</t>
    </r>
  </si>
  <si>
    <r>
      <t>В 2024 г.:</t>
    </r>
    <r>
      <rPr>
        <sz val="9"/>
        <color theme="1"/>
        <rFont val="Times New Roman"/>
        <family val="1"/>
        <charset val="204"/>
      </rPr>
      <t xml:space="preserve"> 
проверки не проводились</t>
    </r>
  </si>
  <si>
    <r>
      <t>В 2024 г.:</t>
    </r>
    <r>
      <rPr>
        <sz val="9"/>
        <color theme="1"/>
        <rFont val="Times New Roman"/>
        <family val="1"/>
        <charset val="204"/>
      </rPr>
      <t xml:space="preserve"> 
 06.05.2024 плановая проверка</t>
    </r>
  </si>
  <si>
    <r>
      <t>В 2024 г.:</t>
    </r>
    <r>
      <rPr>
        <sz val="9"/>
        <color theme="1"/>
        <rFont val="Times New Roman"/>
        <family val="1"/>
        <charset val="204"/>
      </rPr>
      <t xml:space="preserve"> 
Плановая проверка 06.05.2024 год</t>
    </r>
  </si>
  <si>
    <r>
      <t>В 2024 г.:</t>
    </r>
    <r>
      <rPr>
        <sz val="9"/>
        <color theme="1"/>
        <rFont val="Times New Roman"/>
        <family val="1"/>
        <charset val="204"/>
      </rPr>
      <t xml:space="preserve"> 
23.05.2024 г. Профилактический визит</t>
    </r>
  </si>
  <si>
    <r>
      <t>В 2025 г.:</t>
    </r>
    <r>
      <rPr>
        <sz val="9"/>
        <color theme="1"/>
        <rFont val="Times New Roman"/>
        <family val="1"/>
        <charset val="204"/>
      </rPr>
      <t xml:space="preserve"> 
Профилактический визит с 10.06.2025. по 25.06.2025. Акт Роспотребнадзора от 25.06.2025 № 125/2025.</t>
    </r>
  </si>
  <si>
    <r>
      <t>В 2024 г.:</t>
    </r>
    <r>
      <rPr>
        <sz val="9"/>
        <color theme="1"/>
        <rFont val="Times New Roman"/>
        <family val="1"/>
        <charset val="204"/>
      </rPr>
      <t xml:space="preserve"> 
Профвизит 29.05.2024 Предписание об устранении выявленных нарушений от 04.06.2024 № 246/2024-224</t>
    </r>
  </si>
  <si>
    <r>
      <t>В 2024 г.:</t>
    </r>
    <r>
      <rPr>
        <sz val="9"/>
        <color theme="1"/>
        <rFont val="Times New Roman"/>
        <family val="1"/>
        <charset val="204"/>
      </rPr>
      <t xml:space="preserve"> 
Профилактический визит Роспотребнадзора 28.05.2024</t>
    </r>
  </si>
  <si>
    <r>
      <t>В 2025 г.:</t>
    </r>
    <r>
      <rPr>
        <sz val="9"/>
        <color theme="1"/>
        <rFont val="Times New Roman"/>
        <family val="1"/>
        <charset val="204"/>
      </rPr>
      <t xml:space="preserve"> 
проф.визит предписание № 121/2025-224 от 03.07.2025 выполнено частично.</t>
    </r>
  </si>
  <si>
    <r>
      <t>В 2024 г.:</t>
    </r>
    <r>
      <rPr>
        <sz val="9"/>
        <color theme="1"/>
        <rFont val="Times New Roman"/>
        <family val="1"/>
        <charset val="204"/>
      </rPr>
      <t xml:space="preserve"> 
05.06.2024год-профилактический визит (уведомление №66-07-03/08-03-1852-2024 от 27.05.2024)</t>
    </r>
  </si>
  <si>
    <r>
      <t>В 2024 г.:</t>
    </r>
    <r>
      <rPr>
        <sz val="9"/>
        <color theme="1"/>
        <rFont val="Times New Roman"/>
        <family val="1"/>
        <charset val="204"/>
      </rPr>
      <t xml:space="preserve"> 
05.06.2024-профилактический визит Роспотребнадзора</t>
    </r>
  </si>
  <si>
    <r>
      <t>В 2023 г.:</t>
    </r>
    <r>
      <rPr>
        <sz val="9"/>
        <color theme="1"/>
        <rFont val="Times New Roman"/>
        <family val="1"/>
        <charset val="204"/>
      </rPr>
      <t xml:space="preserve"> 
08.06.2023год-профилактический визит, Роспотребнадзор. Предписание от 13.06.2023г. № 73/2023-224, на 01.06.2024 г. -исполнено</t>
    </r>
  </si>
  <si>
    <r>
      <t>В 2024 г.:</t>
    </r>
    <r>
      <rPr>
        <sz val="9"/>
        <color theme="1"/>
        <rFont val="Times New Roman"/>
        <family val="1"/>
        <charset val="204"/>
      </rPr>
      <t xml:space="preserve"> 
29.05.2024 Профвизит. Результат-предписание об устранении выявленных нарушений от 04.06.2024 № 246/2024-224</t>
    </r>
  </si>
  <si>
    <r>
      <t>В 2024 г.:</t>
    </r>
    <r>
      <rPr>
        <sz val="9"/>
        <color theme="1"/>
        <rFont val="Times New Roman"/>
        <family val="1"/>
        <charset val="204"/>
      </rPr>
      <t xml:space="preserve"> 
Предписание №268/2024-224 от 13.05.2024 Срок выполнения до 24.05.2024 (выполнено)</t>
    </r>
  </si>
  <si>
    <r>
      <t>В 2024 г.:</t>
    </r>
    <r>
      <rPr>
        <sz val="9"/>
        <color theme="1"/>
        <rFont val="Times New Roman"/>
        <family val="1"/>
        <charset val="204"/>
      </rPr>
      <t xml:space="preserve"> 
Проверки не проводились</t>
    </r>
  </si>
  <si>
    <r>
      <t>В 2024 г.:</t>
    </r>
    <r>
      <rPr>
        <sz val="9"/>
        <color theme="1"/>
        <rFont val="Times New Roman"/>
        <family val="1"/>
        <charset val="204"/>
      </rPr>
      <t xml:space="preserve"> 
Плановая выездная проверка Территориального отдела Управления Роспотребнадзора по Свердловской области в городе Красноуфимск, Красноуфимском, Ачитском и Артинском районах от 07.05.25 год, предписание от 26.05.2025 года № 13/2025-224, исполнено.</t>
    </r>
  </si>
  <si>
    <r>
      <t>В 2025 г.:</t>
    </r>
    <r>
      <rPr>
        <sz val="9"/>
        <color rgb="FF000000"/>
        <rFont val="Times New Roman"/>
        <family val="1"/>
        <charset val="204"/>
      </rPr>
      <t xml:space="preserve"> 
предписание № 187/2025-23 от 19.12.2025</t>
    </r>
  </si>
  <si>
    <r>
      <t>В 2022 г.:</t>
    </r>
    <r>
      <rPr>
        <sz val="9"/>
        <color rgb="FF000000"/>
        <rFont val="Times New Roman"/>
        <family val="1"/>
        <charset val="204"/>
      </rPr>
      <t xml:space="preserve"> 
Представление об устранении нарушений законодательства об охране жизни и здоровья несовершеннолетних Прокуратуры Ачитского района от 24.06.2022г. № 01-15-2021-устранено 22.07.2022 г. № 208</t>
    </r>
  </si>
  <si>
    <r>
      <t>В 2025 г.:</t>
    </r>
    <r>
      <rPr>
        <sz val="9"/>
        <color rgb="FF000000"/>
        <rFont val="Times New Roman"/>
        <family val="1"/>
        <charset val="204"/>
      </rPr>
      <t xml:space="preserve"> 
Управление Роспотребнадзора по Свердловской области-профилактический визит 04.06.2025 Предписание от 04.06.2025г № 97/ 2025-224</t>
    </r>
  </si>
  <si>
    <r>
      <t>В 2025 г.:</t>
    </r>
    <r>
      <rPr>
        <sz val="9"/>
        <color rgb="FF000000"/>
        <rFont val="Times New Roman"/>
        <family val="1"/>
        <charset val="204"/>
      </rPr>
      <t xml:space="preserve"> 
 Акт без замечаний</t>
    </r>
  </si>
  <si>
    <r>
      <t>В 2025 г.:</t>
    </r>
    <r>
      <rPr>
        <sz val="9"/>
        <color rgb="FF000000"/>
        <rFont val="Times New Roman"/>
        <family val="1"/>
        <charset val="204"/>
      </rPr>
      <t xml:space="preserve"> 
Управление Роспотребнадзора по Свердловской области-профилактический визит 04.06.2025 Предписание от 27.06.2025г № 85/2025-224</t>
    </r>
  </si>
  <si>
    <r>
      <t>В 2025 г.:</t>
    </r>
    <r>
      <rPr>
        <sz val="9"/>
        <color rgb="FF000000"/>
        <rFont val="Times New Roman"/>
        <family val="1"/>
        <charset val="204"/>
      </rPr>
      <t xml:space="preserve"> 
Предписание № 95/2025-224 от 30.06.2025 год</t>
    </r>
  </si>
  <si>
    <r>
      <t>В 2025 г.:</t>
    </r>
    <r>
      <rPr>
        <sz val="9"/>
        <color theme="1"/>
        <rFont val="Times New Roman"/>
        <family val="1"/>
        <charset val="204"/>
      </rPr>
      <t xml:space="preserve"> 
Управление Федеральной службы по надзору в сфере защиты прав п отребителей и благополучия человека по Свердловской области Акт внеплановой выездной проверки от 12.12.2025 г. Вынесено предписание об устранении нарушений № 194/2025-23 сфере защиты прав п отребителей и благополучия человека по Свердловской
области Акт внеплановой выездной проверки от 16.12.2022 г. Вынесены рекомендации по соблюдению обязательных требаний
№ 742/2022-23.</t>
    </r>
  </si>
  <si>
    <r>
      <t>В 2025 г.:</t>
    </r>
    <r>
      <rPr>
        <sz val="9"/>
        <color rgb="FF000000"/>
        <rFont val="Times New Roman"/>
        <family val="1"/>
        <charset val="204"/>
      </rPr>
      <t xml:space="preserve"> 
 ФГБУЗ СО "Красноуфимский отдел Управления Роспотребнадзора по Свердловской области" Предписание № 17/2025-224 Вынесены рекомендуемые мероприятия по устранение нарушений: 1) увеличить на 10% суточный рацион; 2) провести гигиеническое обучение сотрудников</t>
    </r>
  </si>
  <si>
    <r>
      <t>В 2023 г.:</t>
    </r>
    <r>
      <rPr>
        <sz val="9"/>
        <color rgb="FF000000"/>
        <rFont val="Times New Roman"/>
        <family val="1"/>
        <charset val="204"/>
      </rPr>
      <t xml:space="preserve"> 
Предписание № 71/2023-23 от 14.02.2023. ФГБУЗ СО "Красноуфимский Роспотребнадзор" (устранено частично)</t>
    </r>
  </si>
  <si>
    <r>
      <t>В 2025 г.:</t>
    </r>
    <r>
      <rPr>
        <sz val="9"/>
        <color rgb="FF000000"/>
        <rFont val="Times New Roman"/>
        <family val="1"/>
        <charset val="204"/>
      </rPr>
      <t xml:space="preserve"> 
Управление Роспотребнадзора по Свердловской области-профилактический визит 15.12.2025 год, предписание № 90/2025 -224-01 от 30.12.2025 года</t>
    </r>
  </si>
  <si>
    <r>
      <t>В 2025 г.:</t>
    </r>
    <r>
      <rPr>
        <sz val="9"/>
        <color rgb="FF000000"/>
        <rFont val="Times New Roman"/>
        <family val="1"/>
        <charset val="204"/>
      </rPr>
      <t xml:space="preserve"> 
Управление Роспотребнадзора по Свердловской области-профилактический визит 20.06.2025 Предписание от 03.07.2025г № 87/2025-224:3 замечания. срок исполнения 01.06.2026.Замечания устранены.</t>
    </r>
  </si>
  <si>
    <r>
      <t>В 2025 г.:</t>
    </r>
    <r>
      <rPr>
        <sz val="9"/>
        <color rgb="FF000000"/>
        <rFont val="Times New Roman"/>
        <family val="1"/>
        <charset val="204"/>
      </rPr>
      <t xml:space="preserve"> 
Управление Роспотребнадзора по Свердловской области-профилактический визит 20.06.2025 Предписание от 03.07.2025г № 87/2025-224</t>
    </r>
  </si>
  <si>
    <r>
      <t>В 2025 г.:</t>
    </r>
    <r>
      <rPr>
        <sz val="9"/>
        <color theme="1"/>
        <rFont val="Times New Roman"/>
        <family val="1"/>
        <charset val="204"/>
      </rPr>
      <t xml:space="preserve"> 
Профилактическое мероприятие от 23.06.2025 43/2025-230</t>
    </r>
  </si>
  <si>
    <r>
      <t>В 2025 г.:</t>
    </r>
    <r>
      <rPr>
        <sz val="9"/>
        <color theme="1"/>
        <rFont val="Times New Roman"/>
        <family val="1"/>
        <charset val="204"/>
      </rPr>
      <t xml:space="preserve"> 
профилактическое мероприятие от 06.06.2025 год</t>
    </r>
  </si>
  <si>
    <r>
      <t>В 2022 г.:</t>
    </r>
    <r>
      <rPr>
        <sz val="9"/>
        <color theme="1"/>
        <rFont val="Times New Roman"/>
        <family val="1"/>
        <charset val="204"/>
      </rPr>
      <t xml:space="preserve"> 
Прокуратура Байкаловского района 17.06.2022 № 18 Представление от 23.06.2022 г № Прдр -20650015-20-22/-20650015 Исправлено 27.06.2022 год</t>
    </r>
  </si>
  <si>
    <r>
      <t>В 2025 г.:</t>
    </r>
    <r>
      <rPr>
        <sz val="9"/>
        <color theme="1"/>
        <rFont val="Times New Roman"/>
        <family val="1"/>
        <charset val="204"/>
      </rPr>
      <t xml:space="preserve"> 
Предписание от Роспотребнадзора №66-03-12/12-4000-2025 от 18.07.2025. Замечания устранены.</t>
    </r>
  </si>
  <si>
    <r>
      <t>В 2025 г.:</t>
    </r>
    <r>
      <rPr>
        <sz val="9"/>
        <color theme="1"/>
        <rFont val="Times New Roman"/>
        <family val="1"/>
        <charset val="204"/>
      </rPr>
      <t xml:space="preserve"> 
Предписание от Роспотребнадзора №66-03-14/14-3327-2025 от 18.06.2025. Замечания устранены.</t>
    </r>
  </si>
  <si>
    <r>
      <t>В 2025 г.:</t>
    </r>
    <r>
      <rPr>
        <sz val="9"/>
        <color theme="1"/>
        <rFont val="Times New Roman"/>
        <family val="1"/>
        <charset val="204"/>
      </rPr>
      <t xml:space="preserve"> 
Предписание от Роспотребнадзора №66-03-11/11-3311-2025 от 17.06.2025. Замечания устранены частично. Срок исполнения до 15.08.2026. </t>
    </r>
  </si>
  <si>
    <r>
      <t>В 2025 г.:</t>
    </r>
    <r>
      <rPr>
        <sz val="9"/>
        <color theme="1"/>
        <rFont val="Times New Roman"/>
        <family val="1"/>
        <charset val="204"/>
      </rPr>
      <t xml:space="preserve"> 
Предписание от Роспотребнадзора №66-03-14/14-3561-2025 от 27.06.2025. Выполнено частично. Срок исполнения 2026 год.</t>
    </r>
  </si>
  <si>
    <r>
      <t>В 2025 г.:</t>
    </r>
    <r>
      <rPr>
        <sz val="9"/>
        <color theme="1"/>
        <rFont val="Times New Roman"/>
        <family val="1"/>
        <charset val="204"/>
      </rPr>
      <t xml:space="preserve"> 
Предписание ОНД и ПР Белоярского ГО, ГО В-Дуброво, ГО Заречный №2505/006-66-17 ВО-П. Срок устранения </t>
    </r>
  </si>
  <si>
    <r>
      <t>В 2025 г.:</t>
    </r>
    <r>
      <rPr>
        <sz val="9"/>
        <color theme="1"/>
        <rFont val="Times New Roman"/>
        <family val="1"/>
        <charset val="204"/>
      </rPr>
      <t xml:space="preserve"> 
Предписание от Роспотребнадзора №66-03-13/13-3333-2025 от 18.06.2025 . Замечания устранены.</t>
    </r>
  </si>
  <si>
    <r>
      <t>В 2025 г.:</t>
    </r>
    <r>
      <rPr>
        <sz val="9"/>
        <color theme="1"/>
        <rFont val="Times New Roman"/>
        <family val="1"/>
        <charset val="204"/>
      </rPr>
      <t xml:space="preserve"> 
профилактический визит Екатеринбургского Северного ТО Роспотребнадзора по Свердловской области, предписаний нет</t>
    </r>
  </si>
  <si>
    <r>
      <t>В 2025 г.:</t>
    </r>
    <r>
      <rPr>
        <sz val="9"/>
        <color theme="1"/>
        <rFont val="Times New Roman"/>
        <family val="1"/>
        <charset val="204"/>
      </rPr>
      <t xml:space="preserve"> 
профилактический визит Екатеринбургского Северного ТО Роспотребнадзора по Свердловской области, предписанийе устранено</t>
    </r>
  </si>
  <si>
    <r>
      <t>В 2025 г.:</t>
    </r>
    <r>
      <rPr>
        <sz val="9"/>
        <color theme="1"/>
        <rFont val="Times New Roman"/>
        <family val="1"/>
        <charset val="204"/>
      </rPr>
      <t xml:space="preserve"> 
профилактический визит Екатеринбургского Северного ТО Роспотребнадзора по Свердловской области, предписание выполнено</t>
    </r>
  </si>
  <si>
    <r>
      <t>В 2025 г.:</t>
    </r>
    <r>
      <rPr>
        <sz val="9"/>
        <color rgb="FF000000"/>
        <rFont val="Times New Roman"/>
        <family val="1"/>
        <charset val="204"/>
      </rPr>
      <t xml:space="preserve"> 
профилактический визит Екатеринбургского Северного ТО Роспотребнадзора по Свердловской области, предписаний нет.</t>
    </r>
  </si>
  <si>
    <r>
      <t>В 2025 г.:</t>
    </r>
    <r>
      <rPr>
        <sz val="9"/>
        <rFont val="Times New Roman"/>
        <family val="1"/>
        <charset val="204"/>
      </rPr>
      <t xml:space="preserve"> 
предписание Роспотребнадзора от 27.06.2025. Замечания устранены. В 2026 г. проверки не проводились.</t>
    </r>
  </si>
  <si>
    <r>
      <t>В 2025 г.:</t>
    </r>
    <r>
      <rPr>
        <sz val="9"/>
        <rFont val="Times New Roman"/>
        <family val="1"/>
        <charset val="204"/>
      </rPr>
      <t xml:space="preserve"> 
предписание Роспотребнадзора от 17.06.2025. Замечания устранены. В 2026 г. проверки не проводились.</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</si>
  <si>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№59/2025-55 от 21.10.2025 выполнено, № 60/2025-55 от 21.10.2025 выполнено</t>
    </r>
  </si>
  <si>
    <r>
      <t>В 2024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представление от 24.12.2024 № 1469/2024-62,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</si>
  <si>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16.09.2025 № 22/2025-136, выполнено частично, от 14.07.2025 № 71/2025-222, выполнено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</si>
  <si>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представление от от 21.03.2025 № 90/2025-62 выполнено частично, от 21.03.2025 № 91/2025-62 выполнено, от 14.07.2025 № 324/2025-62 выполнено.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</si>
  <si>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15.10.2025 № 438/2025-62 выполнено частично; ОНД МЧС России по Свердловской области, предписание от 09.11.2021 №161/3, выполнено частично № 25.06/008-66/6-ВО /П от 27.05.2025, срок выполнения 2026</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</si>
  <si>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18.11.2025 № 488/2025-62, выполнено частично, от 07.12.2021 № 1019/2021-62, выполнено частично, от 07.12.2021 № 1019/2021-62-1,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</si>
  <si>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92/2025-62 от 21.03.2025, выполнено частично, 93/2025-62 от 21.03.2025, выполнено частично, 390/2025-62 от 17.10.2025,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</si>
  <si>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10.10.2025 № 429/2025-62,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</si>
  <si>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31.10.2025 № 467/2025-62, выполнено частично, от 31.10.2025 № 468/2025-62, выполнено частично</t>
    </r>
  </si>
  <si>
    <r>
      <t>В 2025 г.:</t>
    </r>
    <r>
      <rPr>
        <sz val="9"/>
        <color theme="1"/>
        <rFont val="Times New Roman"/>
        <family val="1"/>
        <charset val="204"/>
      </rPr>
      <t xml:space="preserve"> 
Предписания выполнены</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</si>
  <si>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31.10.2025 № 469/2025-62, выполнено частично, от 31.10.2025 № 470/2025-62, выполнено частично; ОНД МЧС России по Свердловской области, предписание от 12.12.2021 № 190/1,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</si>
  <si>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 422/2024-62 от 22.10.2024 г, выполнено, № 486/2025-62 от 18.11.2025, выполнено частично, 391/2025-62 от 17.10.2025, выполнено частично, № 487/2025-62 от 18.112025, выполнено частично; ОНД МЧС России по Свердловской области, предписание от 18.08.2023 № 2307/008-66-Б-В/ПВП, не выполнено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</si>
  <si>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21.11.2025 № 505/2025-62, выполнено частично, от 21.11.2025 № 506/2025-62, выполнено частично.</t>
    </r>
  </si>
  <si>
    <r>
      <t>В 2024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11.10.2024 № 401/2024-62, выполнено частично, от 11.10.2024 № 42/2024-62, выполнено частично, от 05.12.2024 № 79/2024,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</si>
  <si>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№48-1/2025-55 от 26.09.2025, выполнено частично №48/2025-55 от 26.09.2025-выполнено частично; №452/2025-62-не выполнено, срок выполнения 2026 год</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</si>
  <si>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14.10.2025 № 433/2025 -62, выполнено частично; ОНД МЧС России по Свердловской области, предписание от 9.12.2021 № 192/3,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</si>
  <si>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08.10.2024 № 389/2024-6, выполнено частично, от 08.10.2024 № 390/2024 -6, выполнено частично, от 27.03.2024 № 39/2024-55</t>
    </r>
  </si>
  <si>
    <r>
      <t>В 2025 г.:</t>
    </r>
    <r>
      <rPr>
        <sz val="9"/>
        <color theme="1"/>
        <rFont val="Times New Roman"/>
        <family val="1"/>
        <charset val="204"/>
      </rPr>
      <t xml:space="preserve"> 
Плановая выездная проверка ТО Федеральной службы по надзору в сфере защиты прав п отребителей и благополучия человека по Свердловской области с 12.05.2025 по 23.05.2025год-нарушения по предписанию устранены.</t>
    </r>
  </si>
  <si>
    <r>
      <t>В 2025 г.:</t>
    </r>
    <r>
      <rPr>
        <sz val="9"/>
        <color theme="1"/>
        <rFont val="Times New Roman"/>
        <family val="1"/>
        <charset val="204"/>
      </rPr>
      <t xml:space="preserve"> 
предписаний нет</t>
    </r>
  </si>
  <si>
    <r>
      <t>В 2025 г.:</t>
    </r>
    <r>
      <rPr>
        <sz val="9"/>
        <color theme="1"/>
        <rFont val="Times New Roman"/>
        <family val="1"/>
        <charset val="204"/>
      </rPr>
      <t xml:space="preserve"> 
 предписаний нет</t>
    </r>
  </si>
  <si>
    <r>
      <t>В 2025 г.:</t>
    </r>
    <r>
      <rPr>
        <sz val="9"/>
        <color theme="1"/>
        <rFont val="Times New Roman"/>
        <family val="1"/>
        <charset val="204"/>
      </rPr>
      <t xml:space="preserve"> 
Проверка, нарушений не выявлено.</t>
    </r>
  </si>
  <si>
    <r>
      <t>В 2022 г.:</t>
    </r>
    <r>
      <rPr>
        <sz val="9"/>
        <color theme="1"/>
        <rFont val="Times New Roman"/>
        <family val="1"/>
        <charset val="204"/>
      </rPr>
      <t xml:space="preserve"> 
проверка по вспышке ветряной оспы- акт от 20.07.2022- замечаний нет</t>
    </r>
  </si>
  <si>
    <r>
      <t>В 2025 г.:</t>
    </r>
    <r>
      <rPr>
        <sz val="9"/>
        <color theme="1"/>
        <rFont val="Times New Roman"/>
        <family val="1"/>
        <charset val="204"/>
      </rPr>
      <t xml:space="preserve"> 
Акт профилактического визита от 27.08.2025 Роспотребнадзора. Нарушений не выявлено.</t>
    </r>
  </si>
  <si>
    <r>
      <t>В 2024 г.:</t>
    </r>
    <r>
      <rPr>
        <sz val="9"/>
        <color theme="1"/>
        <rFont val="Times New Roman"/>
        <family val="1"/>
        <charset val="204"/>
      </rPr>
      <t xml:space="preserve"> 
Предписаний по результатам проверки нет.</t>
    </r>
  </si>
  <si>
    <r>
      <t>В 2025 г.:</t>
    </r>
    <r>
      <rPr>
        <sz val="9"/>
        <color theme="1"/>
        <rFont val="Times New Roman"/>
        <family val="1"/>
        <charset val="204"/>
      </rPr>
      <t xml:space="preserve"> 
Проверка, предписаний нет</t>
    </r>
  </si>
  <si>
    <r>
      <t>В 2025 г.:</t>
    </r>
    <r>
      <rPr>
        <sz val="9"/>
        <color theme="1"/>
        <rFont val="Times New Roman"/>
        <family val="1"/>
        <charset val="204"/>
      </rPr>
      <t xml:space="preserve"> 
Плановый профилактический визит Управления Федеральной службы по надзору в сфере защиты прав потребителей и благополучия человека по Свердловской области 10.06.2025. Замечаний нет.</t>
    </r>
  </si>
  <si>
    <r>
      <t>В 2023 г.:</t>
    </r>
    <r>
      <rPr>
        <sz val="9"/>
        <color theme="1"/>
        <rFont val="Times New Roman"/>
        <family val="1"/>
        <charset val="204"/>
      </rPr>
      <t xml:space="preserve"> 
1.Территориальный отдел Управления Федеральной службы по надзору в сфере защиты прав потребителей и благополучия человека по Свердловской области в Орджоникидзевском, Железнодорожном районах города Екатеринбурга, городе Березовский, городе Верхняя Пышма-проведение дополнительных санитарно-противоэпидемических (профилактических) мероприятий от 03.07.2023 №66-10-17/11-9399-2023. Предписание приняты к сведению. 2. Прокуратура г. Верхней Пышмы, Представление об устранении нарушений законов (в порядке ст. 24 ФЗ "О прокуратуре РФ") от 27.07.2023 № 440ж2023/20650019/Прдст--3-23. Нарушение устранено 03.08.2023год</t>
    </r>
  </si>
  <si>
    <r>
      <t>В 2025 г.:</t>
    </r>
    <r>
      <rPr>
        <sz val="9"/>
        <color theme="1"/>
        <rFont val="Times New Roman"/>
        <family val="1"/>
        <charset val="204"/>
      </rPr>
      <t xml:space="preserve"> 
Федеральная служба по надзору в сфере защиты прав потребителей и благополучия человека по Свердловской области с 06.06.2025 по 23.06.2025 на основании решения №66-10-01/09-9704-2025 от 04.06.2025-предписания устранены в срок.</t>
    </r>
  </si>
  <si>
    <r>
      <t>В 2025 г.:</t>
    </r>
    <r>
      <rPr>
        <sz val="9"/>
        <color theme="1"/>
        <rFont val="Times New Roman"/>
        <family val="1"/>
        <charset val="204"/>
      </rPr>
      <t xml:space="preserve"> 
Предписание Роспотребнадзора по Свердловской области №66-10-12/11-10775-2025 от 23.06.2025 г. Выявленные нарушения устранены частично.</t>
    </r>
  </si>
  <si>
    <r>
      <t>В 2025 г.:</t>
    </r>
    <r>
      <rPr>
        <sz val="9"/>
        <color theme="1"/>
        <rFont val="Times New Roman"/>
        <family val="1"/>
        <charset val="204"/>
      </rPr>
      <t xml:space="preserve"> 
Предписаний нет</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</si>
  <si>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 66-13-09/17-106-202 от 20.06.2025год). Частично устранено. / Проверка Управлением Федеральной службы по надзору в сфере защиты прав потребителей и благополучия человека по Свердловской области (предписание 66-13-08/132 от 02.06.2025год). Не устранено. </t>
    </r>
  </si>
  <si>
    <r>
      <t>В 2025 г.:</t>
    </r>
    <r>
      <rPr>
        <sz val="9"/>
        <color theme="1"/>
        <rFont val="Times New Roman"/>
        <family val="1"/>
        <charset val="204"/>
      </rPr>
      <t xml:space="preserve"> 
Имеется предписание Прокуратуры №66250041000118417356 от 24.06.2025 г. (срок не истек)</t>
    </r>
  </si>
  <si>
    <r>
      <t>В 2025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</si>
  <si>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Профилактический визит Управления Федеральной службы по надзору в сфере защиты прав потребителей и благополучия человека по Свердловской области от 30.06.2025</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</si>
  <si>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(предписание№66-09-12/16-8370-2025 от 25.07.2025 год). Устранено частично.</t>
    </r>
  </si>
  <si>
    <r>
      <t>В 2025 г.:</t>
    </r>
    <r>
      <rPr>
        <sz val="9"/>
        <color theme="1"/>
        <rFont val="Times New Roman"/>
        <family val="1"/>
        <charset val="204"/>
      </rPr>
      <t xml:space="preserve"> 
Профилактический визит Управления Федеральной службы по надзору в сфере защиты прав потребителей и благополучия человека по Свердловской области от 01.07.2025</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</si>
  <si>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(предписание№66-09-17/16-7530-2025 от 03.07.2025 год). Не устранено.</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</si>
  <si>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 №66-09-12/16-7218-2025 от 04.07.2025 год). Устранено.</t>
    </r>
  </si>
  <si>
    <r>
      <t>В 2025 г.:</t>
    </r>
    <r>
      <rPr>
        <sz val="9"/>
        <color theme="1"/>
        <rFont val="Times New Roman"/>
        <family val="1"/>
        <charset val="204"/>
      </rPr>
      <t xml:space="preserve"> 
Внеплановая проверка Территориальным отделом Управления Роспотребнадзора по Свердловской области в г. Первоуральск, Шалинском, Нижнесергинском районах и г. Ревда</t>
    </r>
  </si>
  <si>
    <r>
      <t>В 2025 г.:</t>
    </r>
    <r>
      <rPr>
        <sz val="9"/>
        <color theme="1"/>
        <rFont val="Times New Roman"/>
        <family val="1"/>
        <charset val="204"/>
      </rPr>
      <t xml:space="preserve"> 
Предписание №66-11-01/04-7655-2025 от 10.10.2025 года Федеральной службы по надзору в сфере защиты прав потребителей и благополучия человека.Всего 5 пунктов, выполнены все пункты предписания. 
09.06.2026 г. запланирован профвизит управления Федеральной службы по надзору в сфере защиты прав потребителей и благополучия человека</t>
    </r>
  </si>
  <si>
    <r>
      <t>В 2025 г.:</t>
    </r>
    <r>
      <rPr>
        <sz val="9"/>
        <color theme="1"/>
        <rFont val="Times New Roman"/>
        <family val="1"/>
        <charset val="204"/>
      </rPr>
      <t xml:space="preserve"> 
Управление Роспотребнадзора по Свердловской области проф мероприятие №66-11-01/03-4182-2025 от 10.06.2025</t>
    </r>
  </si>
  <si>
    <r>
      <t>В 2025 г.:</t>
    </r>
    <r>
      <rPr>
        <sz val="9"/>
        <color theme="1"/>
        <rFont val="Times New Roman"/>
        <family val="1"/>
        <charset val="204"/>
      </rPr>
      <t xml:space="preserve"> 
Проверка Управления Роспотребнадзора по железнодорожному транспорту, Свердловский территориальный отдел -19.06.2025- предписание исполнено. </t>
    </r>
  </si>
  <si>
    <r>
      <t>В 2023 г.:</t>
    </r>
    <r>
      <rPr>
        <sz val="9"/>
        <color rgb="FF000000"/>
        <rFont val="Times New Roman"/>
        <family val="1"/>
        <charset val="204"/>
      </rPr>
      <t xml:space="preserve"> 
Плановая проверка филиал ФБУЗ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предписания от 27.12.2023г. №66-10-12/11-19960-2023, №66-10-12/11-19961-2023- выполнены. При проведении экспертизы нарушений не выявлено.</t>
    </r>
  </si>
  <si>
    <r>
      <t>В 2022 г.:</t>
    </r>
    <r>
      <rPr>
        <sz val="9"/>
        <color theme="1"/>
        <rFont val="Times New Roman"/>
        <family val="1"/>
        <charset val="204"/>
      </rPr>
      <t xml:space="preserve"> 
Проверки не проводились</t>
    </r>
  </si>
  <si>
    <r>
      <t>В 2022 г.:</t>
    </r>
    <r>
      <rPr>
        <sz val="9"/>
        <color theme="1"/>
        <rFont val="Times New Roman"/>
        <family val="1"/>
        <charset val="204"/>
      </rPr>
      <t xml:space="preserve"> 
Проверка Управления Роспотребнадзора по железнодорожному транспорту, Свердловский территориальный отдел-01.03-22.03.2022- предписание исполнено.</t>
    </r>
  </si>
  <si>
    <r>
      <t>В 2025 г.:</t>
    </r>
    <r>
      <rPr>
        <sz val="9"/>
        <color theme="1"/>
        <rFont val="Times New Roman"/>
        <family val="1"/>
        <charset val="204"/>
      </rPr>
      <t xml:space="preserve"> 
предписание роспотребнадзора № 531/2025-225 от 02.07.2025 (снято)</t>
    </r>
  </si>
  <si>
    <r>
      <t>В 2026 г.:</t>
    </r>
    <r>
      <rPr>
        <sz val="9"/>
        <color theme="1"/>
        <rFont val="Times New Roman"/>
        <family val="1"/>
        <charset val="204"/>
      </rPr>
      <t xml:space="preserve"> 
проверки не проводились.</t>
    </r>
  </si>
  <si>
    <r>
      <t>В 2026 г.:</t>
    </r>
    <r>
      <rPr>
        <sz val="9"/>
        <color rgb="FF000000"/>
        <rFont val="Times New Roman"/>
        <family val="1"/>
        <charset val="204"/>
      </rPr>
      <t xml:space="preserve"> 
проверки не проводились.</t>
    </r>
  </si>
  <si>
    <r>
      <t>В 2025 г.:</t>
    </r>
    <r>
      <rPr>
        <sz val="9"/>
        <color theme="1"/>
        <rFont val="Times New Roman"/>
        <family val="1"/>
        <charset val="204"/>
      </rPr>
      <t xml:space="preserve"> 
04.06.2025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23.05.2025 №66-15-12/25-7157-2025. Выявлено нарушение СП 2.3/2.4.359020. Нарушение устранено</t>
    </r>
  </si>
  <si>
    <r>
      <t>В 2025 г.:</t>
    </r>
    <r>
      <rPr>
        <sz val="9"/>
        <color theme="1"/>
        <rFont val="Times New Roman"/>
        <family val="1"/>
        <charset val="204"/>
      </rPr>
      <t xml:space="preserve"> 
17.06.2025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27.06.2025 №66-15-12/25-7799-2025. Выявлены нарушения: предписание от 27.06.2025 № 108/2025-231 Выявлены нарушения СП 2.4.3648-20, пункт 2.4.13 (Нарушаются требования санитарного законодательства к оборудованию окон: в кабинетах №208, 209 открываемые окна не оборудованы москитными сетками). Нарушения устранены.</t>
    </r>
  </si>
  <si>
    <r>
      <t>В 2025 г.:</t>
    </r>
    <r>
      <rPr>
        <sz val="9"/>
        <color theme="1"/>
        <rFont val="Times New Roman"/>
        <family val="1"/>
        <charset val="204"/>
      </rPr>
      <t xml:space="preserve"> 
05.06.2025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23.05.2025 №66-15-12/25-7159-2025. Выявлено нарушение СП 2.4.3648-20, пункт 2.7.3. Нарушение устранено</t>
    </r>
  </si>
  <si>
    <r>
      <t>В 2025 г.:</t>
    </r>
    <r>
      <rPr>
        <sz val="9"/>
        <color theme="1"/>
        <rFont val="Times New Roman"/>
        <family val="1"/>
        <charset val="204"/>
      </rPr>
      <t xml:space="preserve"> 
25.06.2025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выявлены нарушения: предписание от 25.06.2025 г. №99/2025-231. Выявлены нарушения СП 2.4.3648-20, пункт 2.11.6. Нарушение устранено</t>
    </r>
  </si>
  <si>
    <r>
      <t>В 2025 г.:</t>
    </r>
    <r>
      <rPr>
        <sz val="9"/>
        <color theme="1"/>
        <rFont val="Times New Roman"/>
        <family val="1"/>
        <charset val="204"/>
      </rPr>
      <t xml:space="preserve"> 
20.06.2025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20.06.2025 №66-15-12/25-8623-2025. Нарушений не выявлено.</t>
    </r>
  </si>
  <si>
    <r>
      <t>В 2025 г.:</t>
    </r>
    <r>
      <rPr>
        <sz val="9"/>
        <color theme="1"/>
        <rFont val="Times New Roman"/>
        <family val="1"/>
        <charset val="204"/>
      </rPr>
      <t xml:space="preserve"> 
05.06.2025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05.06.2025 №66-15-12/25-7865-2025. Выявлены нарушения СП2.4.3648-20, пункт 2.4.13. Нарушения устранены в установленные сроки.</t>
    </r>
  </si>
  <si>
    <r>
      <t>В 2025 г.:</t>
    </r>
    <r>
      <rPr>
        <sz val="9"/>
        <color theme="1"/>
        <rFont val="Times New Roman"/>
        <family val="1"/>
        <charset val="204"/>
      </rPr>
      <t xml:space="preserve"> 
11.06.2025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04.06.2025 №66-15-12/25-7866-2025. Выявлены нарушения: предписание от 26.06.2025г. №104/2025-231. СП 2.4.3648-20 пункт 2.4.9, пункт 2.4.13. Нарушения устранены.</t>
    </r>
  </si>
  <si>
    <r>
      <t>В 2025 г.:</t>
    </r>
    <r>
      <rPr>
        <sz val="9"/>
        <color theme="1"/>
        <rFont val="Times New Roman"/>
        <family val="1"/>
        <charset val="204"/>
      </rPr>
      <t xml:space="preserve"> 
19.06.2025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09.06.2025 №66-15-12/25-7681-2025. Выявлены нарушения СП2.4.3648-20, пункт 2.4.13. Нарушения устранены в установленные сроки.</t>
    </r>
  </si>
  <si>
    <r>
      <t>В 2025 г.:</t>
    </r>
    <r>
      <rPr>
        <sz val="9"/>
        <color theme="1"/>
        <rFont val="Times New Roman"/>
        <family val="1"/>
        <charset val="204"/>
      </rPr>
      <t xml:space="preserve"> 
17.06.2025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17.06.2025 №66-15-12/25-7866-2025. Нарушений не выявлено.</t>
    </r>
  </si>
  <si>
    <r>
      <t>В 2025 г.:</t>
    </r>
    <r>
      <rPr>
        <sz val="9"/>
        <color theme="1"/>
        <rFont val="Times New Roman"/>
        <family val="1"/>
        <charset val="204"/>
      </rPr>
      <t xml:space="preserve"> 
10.06.2025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Нарушений не выявлено</t>
    </r>
  </si>
  <si>
    <r>
      <t>В 2025 г.:</t>
    </r>
    <r>
      <rPr>
        <sz val="9"/>
        <color theme="1"/>
        <rFont val="Times New Roman"/>
        <family val="1"/>
        <charset val="204"/>
      </rPr>
      <t xml:space="preserve"> 
19.06.2025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10.06.2025 №66-15-12/25-8056-2025). Нарушения не выявлены</t>
    </r>
  </si>
  <si>
    <r>
      <t>В 2025 г.:</t>
    </r>
    <r>
      <rPr>
        <sz val="9"/>
        <color theme="1"/>
        <rFont val="Times New Roman"/>
        <family val="1"/>
        <charset val="204"/>
      </rPr>
      <t xml:space="preserve"> 
19.06.2025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29.05.2025 №66250041000118206690). Нарушения устранены</t>
    </r>
  </si>
  <si>
    <r>
      <t>В 2025 г.:</t>
    </r>
    <r>
      <rPr>
        <sz val="9"/>
        <color theme="1"/>
        <rFont val="Times New Roman"/>
        <family val="1"/>
        <charset val="204"/>
      </rPr>
      <t xml:space="preserve"> 
17.06.2025 проведена плановая проверка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17.06.2025 №66-15-12/25-8405-2025 Нарушений не выявлено</t>
    </r>
  </si>
  <si>
    <r>
      <t>В 2025 г.:</t>
    </r>
    <r>
      <rPr>
        <sz val="9"/>
        <color theme="1"/>
        <rFont val="Times New Roman"/>
        <family val="1"/>
        <charset val="204"/>
      </rPr>
      <t xml:space="preserve"> 
10.06.2025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10.06.2025 №66-15-12/25-8055-2025). Нарушения устранены</t>
    </r>
  </si>
  <si>
    <r>
      <t>В 2025 г.:</t>
    </r>
    <r>
      <rPr>
        <sz val="9"/>
        <color theme="1"/>
        <rFont val="Times New Roman"/>
        <family val="1"/>
        <charset val="204"/>
      </rPr>
      <t xml:space="preserve"> 
04.06.2025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04.06.2025 №66-15-12/25-7778-2025). Выявлены нарушения СП 2.4.3648-20 пункт 1.5. Нарушения устранены</t>
    </r>
  </si>
  <si>
    <r>
      <t>В 2025 г.:</t>
    </r>
    <r>
      <rPr>
        <sz val="9"/>
        <color theme="1"/>
        <rFont val="Times New Roman"/>
        <family val="1"/>
        <charset val="204"/>
      </rPr>
      <t xml:space="preserve"> 
20.06.2025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10.06.2025 №66-15-12/25-8056-2025). Нарушения не выявлены</t>
    </r>
  </si>
  <si>
    <r>
      <t>В 2025 г.:</t>
    </r>
    <r>
      <rPr>
        <sz val="9"/>
        <color theme="1"/>
        <rFont val="Times New Roman"/>
        <family val="1"/>
        <charset val="204"/>
      </rPr>
      <t xml:space="preserve"> 
17.06.2025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26.06.2025 №66-15-12/25-8932-2025. Нарушений не выявлено.</t>
    </r>
  </si>
  <si>
    <r>
      <t>В 2024 г.:</t>
    </r>
    <r>
      <rPr>
        <sz val="9"/>
        <color theme="1"/>
        <rFont val="Times New Roman"/>
        <family val="1"/>
        <charset val="204"/>
      </rPr>
      <t xml:space="preserve"> 
07.08.2024 проведена проверка лагеря Южным Екатеринбургским отделом Управления Роспотребнадзора по Свердловской области Управления Федеральной службы по надзору в сфере защиты прав потребителей и благополучия человека по Свердловской области. Прохождение медосмотра и прививки. Выявлены нарушения устранены</t>
    </r>
  </si>
  <si>
    <r>
      <t>В 2025 г.:</t>
    </r>
    <r>
      <rPr>
        <sz val="9"/>
        <color theme="1"/>
        <rFont val="Times New Roman"/>
        <family val="1"/>
        <charset val="204"/>
      </rPr>
      <t xml:space="preserve"> 
26.03.2025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Полевском и в Сысертском районе от 18.03ю2025 №66-15-12/25-3547-2025. Выявлены нарушения СП 2.4.3648-20 (нарушены требования к приготовлению дезинфицирующих растворов пункт 2.8.5 ( лампы с разным светоизлучением) и 2.11.6 (нарушение к требованию дезинфицирующих растворов). нарушения устранены.
16.07.2025 Проведен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Полевском и в Сысертском районе от 18.03ю2025 №66-15-12/25-3547-2025. Выявлены нарушения СП 2.4.3648-20 пункт 1.5 ( нарушение требований прохождения предварительных и периодических медицинских осмотров), пункт 2.8.9, 2.11.7, 2.11.9и ((источник искусственного освещения имеет следы загрязнения (мертвые особи мух) пункт 2.11.2 (пороезы на матах), 2.11.6 (раствор "Део-хлор" не соответствует требованиям), СанПиН 3.36.86-21 пункт 4187 (не назначено ответственное лицо за организацию иммунизации сотрудников лицея). Все нарушения устранены</t>
    </r>
  </si>
  <si>
    <r>
      <t>В 2025 г.:</t>
    </r>
    <r>
      <rPr>
        <sz val="9"/>
        <color theme="1"/>
        <rFont val="Times New Roman"/>
        <family val="1"/>
        <charset val="204"/>
      </rPr>
      <t xml:space="preserve"> 
20.06.2025 проведен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20.06.2025 №66-15-12/25-8623-2025.Нарушений не выявлено.</t>
    </r>
  </si>
  <si>
    <r>
      <t>В 2025 г.:</t>
    </r>
    <r>
      <rPr>
        <sz val="9"/>
        <color theme="1"/>
        <rFont val="Times New Roman"/>
        <family val="1"/>
        <charset val="204"/>
      </rPr>
      <t xml:space="preserve"> 
16.06.2025 проведен профилактический визит территориального управления Роспотребнадзора по Свердловской области в Чкаловском районе города Екатеринбурга, городе Полевской и Сысертском районе. Нарушений не выявлено</t>
    </r>
  </si>
  <si>
    <r>
      <t>В 2025 г.:</t>
    </r>
    <r>
      <rPr>
        <sz val="9"/>
        <color theme="1"/>
        <rFont val="Times New Roman"/>
        <family val="1"/>
        <charset val="204"/>
      </rPr>
      <t xml:space="preserve"> 
02.06.2025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02.06.2025. Нарушений не выявлено</t>
    </r>
  </si>
  <si>
    <r>
      <t>В 2025 г.:</t>
    </r>
    <r>
      <rPr>
        <sz val="9"/>
        <color theme="1"/>
        <rFont val="Times New Roman"/>
        <family val="1"/>
        <charset val="204"/>
      </rPr>
      <t xml:space="preserve"> 
27.06.2025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27.06.2025. Нарушений не выявлено</t>
    </r>
  </si>
  <si>
    <r>
      <t>В 2025 г.:</t>
    </r>
    <r>
      <rPr>
        <sz val="9"/>
        <color theme="1"/>
        <rFont val="Times New Roman"/>
        <family val="1"/>
        <charset val="204"/>
      </rPr>
      <t xml:space="preserve"> 
04.07.2025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04.07.2025 №66-15-17/04-9491-2025. Выявлено нарушение СП 3.3686-21, пункты 35, 36,37,38, 3154, 3148, 3157, 3161, 3162. Нарушение устранено</t>
    </r>
  </si>
  <si>
    <r>
      <t>В 2025 г.:</t>
    </r>
    <r>
      <rPr>
        <sz val="9"/>
        <color theme="1"/>
        <rFont val="Times New Roman"/>
        <family val="1"/>
        <charset val="204"/>
      </rPr>
      <t xml:space="preserve"> 
04.06.2025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 Выявлено нарушение 2.11.6. Нарушение устранено.</t>
    </r>
  </si>
  <si>
    <r>
      <t>В 2026 г.:</t>
    </r>
    <r>
      <rPr>
        <sz val="9"/>
        <color theme="1"/>
        <rFont val="Times New Roman"/>
        <family val="1"/>
        <charset val="204"/>
      </rPr>
      <t xml:space="preserve"> 
не проводились</t>
    </r>
  </si>
  <si>
    <r>
      <t>В 2025 г.:</t>
    </r>
    <r>
      <rPr>
        <sz val="9"/>
        <color theme="1"/>
        <rFont val="Times New Roman"/>
        <family val="1"/>
        <charset val="204"/>
      </rPr>
      <t xml:space="preserve"> 
16.06.2025 проведен обязательный профилактический визит территориального управления Роспотребнадзора по Свердловской области в Чкаловском районе города Екатеринбурга, городе Полевской и Сысертском районе. Нарушений не выявлено</t>
    </r>
  </si>
  <si>
    <r>
      <t>В 2025 г.:</t>
    </r>
    <r>
      <rPr>
        <sz val="9"/>
        <color theme="1"/>
        <rFont val="Times New Roman"/>
        <family val="1"/>
        <charset val="204"/>
      </rPr>
      <t xml:space="preserve"> 
06.06.2025 проведена плановая проверка Управлением Федеральной службы по надзору в сфере защиты прав потребителей и благополучия человека по Свердловской области территориальным отделом в Чкаловском районе города Екатеринбурга, в городе Полевской и в Сысертском районе. Выявлены нарушения: постановление о назначении административного наказа от 20.06.2025 №15-01/184 Выявлены нарушения СП 2.4.3648-20 п.1.5, п.2.4.3, п.2.4.9, п.2.5.3,, п.2.8.9, СанПиН 3.3686-21 п.99, СанПиН п.108,СанПиН 3.3686-21 п.108, СанПиН 3.3686-21 п.109,СанПиН 3.3686-21 п.114.Данные нарушения были устранены в течение 7 дней, С11.06.2025-26.06.2025 плановая выездная проверка Управлением Федеральной службы по надзору в сфере защиты прав потребителей и благополучия человека по Свердловской области территориальным отделом в Чкаловском районе города Екатеринбурга, в городе Полевской и в Сысертском районе. Выявлены нарушения: постановление о назначении административного наказания от 25.07.2025.Выявлены нарушения СП 2.8.9..СП3648-20,2.9.5.Данные нарушения были устранены в течение 1 дня.</t>
    </r>
  </si>
  <si>
    <r>
      <t>В 2025 г.:</t>
    </r>
    <r>
      <rPr>
        <sz val="9"/>
        <color theme="1"/>
        <rFont val="Times New Roman"/>
        <family val="1"/>
        <charset val="204"/>
      </rPr>
      <t xml:space="preserve"> 
 Филиал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Предписание от 21.02.2025 №66-10-12/11-2795-2025. Срок исполнения до 01.04.2025. Отчет об устранении нарушений принят 31.03.2025</t>
    </r>
  </si>
  <si>
    <r>
      <t>В 2025 г.:</t>
    </r>
    <r>
      <rPr>
        <sz val="9"/>
        <color theme="1"/>
        <rFont val="Times New Roman"/>
        <family val="1"/>
        <charset val="204"/>
      </rPr>
      <t xml:space="preserve"> 
Филиал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без замечаний". Замечание устранено.</t>
    </r>
  </si>
  <si>
    <r>
      <t>В 2025 г.:</t>
    </r>
    <r>
      <rPr>
        <sz val="9"/>
        <color theme="1"/>
        <rFont val="Times New Roman"/>
        <family val="1"/>
        <charset val="204"/>
      </rPr>
      <t xml:space="preserve"> 
10.06.2025 г.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Замечание устранено.</t>
    </r>
  </si>
  <si>
    <r>
      <t>В 2025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</si>
  <si>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проверки не проводились 
В 2026год: 
26.06.2025 г.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Замечание устранено и снято с контроля</t>
    </r>
  </si>
  <si>
    <r>
      <t>В 2025 г.:</t>
    </r>
    <r>
      <rPr>
        <sz val="9"/>
        <color theme="1"/>
        <rFont val="Times New Roman"/>
        <family val="1"/>
        <charset val="204"/>
      </rPr>
      <t xml:space="preserve"> 
Филиал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без замечаний</t>
    </r>
  </si>
  <si>
    <r>
      <t>В 2025 г.:</t>
    </r>
    <r>
      <rPr>
        <sz val="9"/>
        <color theme="1"/>
        <rFont val="Times New Roman"/>
        <family val="1"/>
        <charset val="204"/>
      </rPr>
      <t xml:space="preserve"> 
04.06.2025 г.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Замечание устранено.</t>
    </r>
  </si>
  <si>
    <r>
      <t>В 2025 г.:</t>
    </r>
    <r>
      <rPr>
        <sz val="9"/>
        <color theme="1"/>
        <rFont val="Times New Roman"/>
        <family val="1"/>
        <charset val="204"/>
      </rPr>
      <t xml:space="preserve"> 
06.08.2025 г.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Без замечаний</t>
    </r>
  </si>
  <si>
    <r>
      <t>В 2025 г.:</t>
    </r>
    <r>
      <rPr>
        <sz val="9"/>
        <color theme="1"/>
        <rFont val="Times New Roman"/>
        <family val="1"/>
        <charset val="204"/>
      </rPr>
      <t xml:space="preserve">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Без замечаний.</t>
    </r>
  </si>
  <si>
    <r>
      <t>В 2025 г.:</t>
    </r>
    <r>
      <rPr>
        <sz val="9"/>
        <color theme="1"/>
        <rFont val="Times New Roman"/>
        <family val="1"/>
        <charset val="204"/>
      </rPr>
      <t xml:space="preserve"> 
27.05.2025.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Выдано предписание №66-10-05/16 устранено частично.</t>
    </r>
  </si>
  <si>
    <r>
      <t>В 2025 г.:</t>
    </r>
    <r>
      <rPr>
        <sz val="9"/>
        <color theme="1"/>
        <rFont val="Times New Roman"/>
        <family val="1"/>
        <charset val="204"/>
      </rPr>
      <t xml:space="preserve"> 
28.10.2025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Замечаний нет.</t>
    </r>
  </si>
  <si>
    <r>
      <t>В 2025 г.:</t>
    </r>
    <r>
      <rPr>
        <sz val="9"/>
        <color theme="1"/>
        <rFont val="Times New Roman"/>
        <family val="1"/>
        <charset val="204"/>
      </rPr>
      <t xml:space="preserve"> 
01.07.2025 проведен обязательный профилактический визит Территориальным отделом Управления Федеральной службы по надзору в сфере защиты прав прав потребителей и благополучия человека по Свердловской области в Орджоникидзевском, Железнодорожном районах города Екатеринбурга, городе Березовский и городе Верхняя Пышма". Замечание устранено.</t>
    </r>
  </si>
  <si>
    <r>
      <t>В 2025 г.:</t>
    </r>
    <r>
      <rPr>
        <sz val="9"/>
        <color theme="1"/>
        <rFont val="Times New Roman"/>
        <family val="1"/>
        <charset val="204"/>
      </rPr>
      <t xml:space="preserve"> 
проведен обязательный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Орджоникидзевском, Железнодорожном районах города Екатеринбурга, в городе Березовский, в городе Верхняя Пышма.</t>
    </r>
  </si>
  <si>
    <r>
      <t>В 2025 г.:</t>
    </r>
    <r>
      <rPr>
        <sz val="9"/>
        <color theme="1"/>
        <rFont val="Times New Roman"/>
        <family val="1"/>
        <charset val="204"/>
      </rPr>
      <t xml:space="preserve"> 
01.07.2025 проведен обязательный профилактический визит Территориальным отделом Управления Федеральной службы по надзору в сфере защиты прав прав потребителей и благополучия человека по Свердловской области в Орджоникидзевском, Железнодорожном районах города Екатеринбурга, городе Березовский и городе Верхняя Пышма". без замечаний</t>
    </r>
  </si>
  <si>
    <r>
      <t>В 2025 г.:</t>
    </r>
    <r>
      <rPr>
        <sz val="9"/>
        <color theme="1"/>
        <rFont val="Times New Roman"/>
        <family val="1"/>
        <charset val="204"/>
      </rPr>
      <t xml:space="preserve"> 
Профилактический визит Управления Роспотребнадзора с 05.11.2025 по 18.11.2025. Замечания не выявлены.</t>
    </r>
  </si>
  <si>
    <r>
      <t>В 2025 г.:</t>
    </r>
    <r>
      <rPr>
        <sz val="9"/>
        <color theme="1"/>
        <rFont val="Times New Roman"/>
        <family val="1"/>
        <charset val="204"/>
      </rPr>
      <t xml:space="preserve"> 
Плановая документарная проверка №66-08-09\32-10849-2025 от 30.05.2025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 Замечания устранены.</t>
    </r>
  </si>
  <si>
    <r>
      <t>В 2022 г.:</t>
    </r>
    <r>
      <rPr>
        <sz val="9"/>
        <color theme="1"/>
        <rFont val="Times New Roman"/>
        <family val="1"/>
        <charset val="204"/>
      </rPr>
      <t xml:space="preserve"> 
Управление ФС по надзору в сфере защиты прав потребителей и благополучия человека по СО Рекомендации №30/2022-225 от 23.06.2022. Замечания устранены </t>
    </r>
  </si>
  <si>
    <r>
      <t>В 2025 г.:</t>
    </r>
    <r>
      <rPr>
        <sz val="9"/>
        <color theme="1"/>
        <rFont val="Times New Roman"/>
        <family val="1"/>
        <charset val="204"/>
      </rPr>
      <t xml:space="preserve"> 
Профилактический визит Управления Роспотребндзора по Свердловской области (26.05.2025-06.06.2025). Замечания не выявлены</t>
    </r>
  </si>
  <si>
    <r>
      <t>В 2022 г.:</t>
    </r>
    <r>
      <rPr>
        <sz val="9"/>
        <color rgb="FF000000"/>
        <rFont val="Times New Roman"/>
        <family val="1"/>
        <charset val="204"/>
      </rPr>
      <t xml:space="preserve"> 
Плановая документарная проверка №66-08-14/01-70234-22 от 30.05.2022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t>
    </r>
  </si>
  <si>
    <r>
      <t>В 2022 г.:</t>
    </r>
    <r>
      <rPr>
        <sz val="9"/>
        <color theme="1"/>
        <rFont val="Times New Roman"/>
        <family val="1"/>
        <charset val="204"/>
      </rPr>
      <t xml:space="preserve"> 
Плановая документарная проверка №66-08-14\01-70246-2022 от 30.05.2022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районах города Екатеринбурга. Замечания устранены</t>
    </r>
  </si>
  <si>
    <r>
      <t>В 2025 г.:</t>
    </r>
    <r>
      <rPr>
        <sz val="9"/>
        <color theme="1"/>
        <rFont val="Times New Roman"/>
        <family val="1"/>
        <charset val="204"/>
      </rPr>
      <t xml:space="preserve"> 
Плановый профилактический визит№66-08-14/17/5196/2025 от 12.03.2025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 нарушений не выявлено</t>
    </r>
  </si>
  <si>
    <r>
      <t>В 2025 г.:</t>
    </r>
    <r>
      <rPr>
        <sz val="9"/>
        <color theme="1"/>
        <rFont val="Times New Roman"/>
        <family val="1"/>
        <charset val="204"/>
      </rPr>
      <t xml:space="preserve"> 
Плановый профилактический визит №66-25-50/00-410001180790-15 от 19.05.2025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 нарушений не выявлено</t>
    </r>
  </si>
  <si>
    <r>
      <t>В 2025 г.:</t>
    </r>
    <r>
      <rPr>
        <sz val="9"/>
        <color theme="1"/>
        <rFont val="Times New Roman"/>
        <family val="1"/>
        <charset val="204"/>
      </rPr>
      <t xml:space="preserve"> 
Профилактическое мероприятие №662500410001180070934 от 13.05.2025 Нарушения устранены.</t>
    </r>
  </si>
  <si>
    <r>
      <t>В 2022 г.:</t>
    </r>
    <r>
      <rPr>
        <sz val="9"/>
        <color theme="1"/>
        <rFont val="Times New Roman"/>
        <family val="1"/>
        <charset val="204"/>
      </rPr>
      <t xml:space="preserve"> 
Плановая документарная проверка №66-08-14/01-70226-2022 от 30.05.2022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t>
    </r>
  </si>
  <si>
    <r>
      <t>В 2025 г.:</t>
    </r>
    <r>
      <rPr>
        <sz val="9"/>
        <color theme="1"/>
        <rFont val="Times New Roman"/>
        <family val="1"/>
        <charset val="204"/>
      </rPr>
      <t xml:space="preserve"> 
Предписание при проведении внеплановой выездной проверки Территориальным отделом Управления Роспотребнадзора по Свердловской области в Ленинском, Верх-Исетском, Октябрьском, Кировском районах г. Екатеринбурга от 27.06.2025 год-предписание не  выполнено №511/2025-121</t>
    </r>
  </si>
  <si>
    <r>
      <t>В 2025 г.:</t>
    </r>
    <r>
      <rPr>
        <sz val="9"/>
        <color theme="1"/>
        <rFont val="Times New Roman"/>
        <family val="1"/>
        <charset val="204"/>
      </rPr>
      <t xml:space="preserve"> 
предписаний нет. 
</t>
    </r>
    <r>
      <rPr>
        <b/>
        <sz val="9"/>
        <color theme="1"/>
        <rFont val="Times New Roman"/>
        <family val="1"/>
        <charset val="204"/>
      </rPr>
      <t>В 2026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</si>
  <si>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проводились проверки Роспотребнадзора, предписаний нет.</t>
    </r>
  </si>
  <si>
    <r>
      <t>В 2025 г.:</t>
    </r>
    <r>
      <rPr>
        <sz val="9"/>
        <color theme="1"/>
        <rFont val="Times New Roman"/>
        <family val="1"/>
        <charset val="204"/>
      </rPr>
      <t xml:space="preserve"> 
проверка РПН. По итогам проверки вынесены следующие предписания: 1.Установлено, что в меню отсутствуют субпродукты (печень, язык. сердце). Изменения в меню были внесены. 2. Потолки помещений имеют дефекты и повреждения, следы протеканий, и не имеют отделку, допускающую влажную обработку с применением моющих и дезинфицирующих средств. Нарушения устранены.</t>
    </r>
  </si>
  <si>
    <r>
      <t>В 2022 г.:</t>
    </r>
    <r>
      <rPr>
        <sz val="9"/>
        <color theme="1"/>
        <rFont val="Times New Roman"/>
        <family val="1"/>
        <charset val="204"/>
      </rPr>
      <t xml:space="preserve"> 
Плановая выездная проверка 17.02.2022 г Территориального отдела Управления Роспотребнадзора по Свердловской области в Ленинском, Верх-Исетском, Октябрьском и Кировском районах города Екатеринбурга.
Предписание выполнено.</t>
    </r>
  </si>
  <si>
    <r>
      <t>В 2024 г.:</t>
    </r>
    <r>
      <rPr>
        <sz val="9"/>
        <color theme="1"/>
        <rFont val="Times New Roman"/>
        <family val="1"/>
        <charset val="204"/>
      </rPr>
      <t xml:space="preserve"> 
предписаний нет</t>
    </r>
  </si>
  <si>
    <r>
      <t>В 2025 г.:</t>
    </r>
    <r>
      <rPr>
        <sz val="9"/>
        <color theme="1"/>
        <rFont val="Times New Roman"/>
        <family val="1"/>
        <charset val="204"/>
      </rPr>
      <t xml:space="preserve"> 
Акт плановой документарной проверки Территориальным отделом Управления роспотребнадзора по Свердловской оласти в Ленинском, Верх-Исетском, Октябрьском, Кировском районах г. Екатеринбурга июнь 2025 г. -предписание выполнено; Акт внеплановой выездной проверки пожарного надзора- нарушений не выявлено июнь 2025</t>
    </r>
  </si>
  <si>
    <r>
      <t>В 2025 г.:</t>
    </r>
    <r>
      <rPr>
        <sz val="9"/>
        <color theme="1"/>
        <rFont val="Times New Roman"/>
        <family val="1"/>
        <charset val="204"/>
      </rPr>
      <t xml:space="preserve"> 
предписание ГУ МЧС России: 3 замечания, срок исполнения 30.10.2025. Замечания устранены.</t>
    </r>
  </si>
  <si>
    <r>
      <t>В 2022 г.:</t>
    </r>
    <r>
      <rPr>
        <sz val="9"/>
        <color theme="1"/>
        <rFont val="Times New Roman"/>
        <family val="1"/>
        <charset val="204"/>
      </rPr>
      <t xml:space="preserve"> 
Акт плановой документарной проверки Территориальным отделом Управления Роспотребнадзора по Свердловской области в Ленинском, Верх-Исетском, Октябрьском, Кировском районах г. Екатеринбурга от 30.05.2022 год-предписание выполнено; Акт внеплановой выездной проверки от 05.09.2022 пожарного надзора-нарушений не выявлено</t>
    </r>
  </si>
  <si>
    <r>
      <t>В 2025 г.:</t>
    </r>
    <r>
      <rPr>
        <sz val="9"/>
        <color theme="1"/>
        <rFont val="Times New Roman"/>
        <family val="1"/>
        <charset val="204"/>
      </rPr>
      <t xml:space="preserve"> 
приёмка ГЛДПД (замечаний нет); профилактическая проверка ФБУЗ "Центр гигиены и эпидемиологии в Свердловской области" (предписания устранены). 
</t>
    </r>
    <r>
      <rPr>
        <b/>
        <sz val="9"/>
        <color theme="1"/>
        <rFont val="Times New Roman"/>
        <family val="1"/>
        <charset val="204"/>
      </rPr>
      <t>В 2023 г.:</t>
    </r>
    <r>
      <rPr>
        <sz val="9"/>
        <color theme="1"/>
        <rFont val="Times New Roman"/>
        <family val="1"/>
        <charset val="204"/>
      </rPr>
      <t xml:space="preserve"> 
предписание об устранении обязательных требований пожарной безопасности №2307/002-66/439_П от 04.07.2023 г. не выполнено по причине отсутствия финансирования.</t>
    </r>
  </si>
  <si>
    <r>
      <t>В 2022 г.:</t>
    </r>
    <r>
      <rPr>
        <sz val="9"/>
        <color theme="1"/>
        <rFont val="Times New Roman"/>
        <family val="1"/>
        <charset val="204"/>
      </rPr>
      <t xml:space="preserve"> 
Акт внеплановой выездной проверки от 05.09.2022 пожарного надзора-нарушений не выявлено</t>
    </r>
  </si>
  <si>
    <r>
      <t>В 2025 г.:</t>
    </r>
    <r>
      <rPr>
        <sz val="9"/>
        <color theme="1"/>
        <rFont val="Times New Roman"/>
        <family val="1"/>
        <charset val="204"/>
      </rPr>
      <t xml:space="preserve"> 
Профилактический визит ФБУЗ "Центр гигиены и эпидемиологии в Свердловской области" выявленные нарушения устранены во время проведения проверки</t>
    </r>
  </si>
  <si>
    <r>
      <t>В 2024 г.:</t>
    </r>
    <r>
      <rPr>
        <sz val="9"/>
        <color theme="1"/>
        <rFont val="Times New Roman"/>
        <family val="1"/>
        <charset val="204"/>
      </rPr>
      <t xml:space="preserve"> 
Предписание об устранении нарушений обязательных требований пожарной безопасности №2405/002-66/959-В/ПДП от 27.05.2024. Не исполнено (причина-отсутствие финансирования).</t>
    </r>
  </si>
  <si>
    <r>
      <t>В 2025 г.:</t>
    </r>
    <r>
      <rPr>
        <sz val="9"/>
        <color theme="1"/>
        <rFont val="Times New Roman"/>
        <family val="1"/>
        <charset val="204"/>
      </rPr>
      <t xml:space="preserve"> 
Акт готовности образовательной организации Свердловской области к 2025/2026 уч. г. от 16.07.25</t>
    </r>
  </si>
  <si>
    <r>
      <t>В 2025 г.:</t>
    </r>
    <r>
      <rPr>
        <sz val="9"/>
        <color theme="1"/>
        <rFont val="Times New Roman"/>
        <family val="1"/>
        <charset val="204"/>
      </rPr>
      <t xml:space="preserve"> 
Акт готовности образовательной организации Свердловской области к 2025/2026 уч. год  от 14 июля 2025</t>
    </r>
  </si>
  <si>
    <r>
      <t>В 2025 г.:</t>
    </r>
    <r>
      <rPr>
        <sz val="9"/>
        <color theme="1"/>
        <rFont val="Times New Roman"/>
        <family val="1"/>
        <charset val="204"/>
      </rPr>
      <t xml:space="preserve"> 
Акт готовности ОО к 2025/2026 уч. г. от 16.07.2025</t>
    </r>
  </si>
  <si>
    <r>
      <t>В 2025 г.:</t>
    </r>
    <r>
      <rPr>
        <sz val="9"/>
        <color theme="1"/>
        <rFont val="Times New Roman"/>
        <family val="1"/>
        <charset val="204"/>
      </rPr>
      <t xml:space="preserve"> 
Акт готовности образовательной организации Свердловской области к 2025/2026 уч. г. от 16.07.2025</t>
    </r>
  </si>
  <si>
    <r>
      <t>В 2025 г.:</t>
    </r>
    <r>
      <rPr>
        <sz val="9"/>
        <color theme="1"/>
        <rFont val="Times New Roman"/>
        <family val="1"/>
        <charset val="204"/>
      </rPr>
      <t xml:space="preserve"> 
 Акт готовности общеобразовательной организации Свердловской области в 2025/2026 г. от 09.07.2025</t>
    </r>
  </si>
  <si>
    <r>
      <t>В 2025 г.:</t>
    </r>
    <r>
      <rPr>
        <sz val="9"/>
        <color theme="1"/>
        <rFont val="Times New Roman"/>
        <family val="1"/>
        <charset val="204"/>
      </rPr>
      <t xml:space="preserve"> 
Акт готовности образовательной организации Свердловской области   в 2025/2026 уч.г. от 12.07.2025г.   </t>
    </r>
  </si>
  <si>
    <r>
      <t>В 2022 г.:</t>
    </r>
    <r>
      <rPr>
        <sz val="9"/>
        <color theme="1"/>
        <rFont val="Times New Roman"/>
        <family val="1"/>
        <charset val="204"/>
      </rPr>
      <t xml:space="preserve"> 
Акт готовности образовательной организации Свердловской области к 2022/2023 учебному год</t>
    </r>
  </si>
  <si>
    <r>
      <t>В 2025 г.:</t>
    </r>
    <r>
      <rPr>
        <sz val="9"/>
        <color theme="1"/>
        <rFont val="Times New Roman"/>
        <family val="1"/>
        <charset val="204"/>
      </rPr>
      <t xml:space="preserve"> 
Акт готовности образовательной организации Свердловской облсти к 2025/2026 учебному г. от 03.07.2025</t>
    </r>
  </si>
  <si>
    <r>
      <t>В 2025 г.:</t>
    </r>
    <r>
      <rPr>
        <sz val="9"/>
        <color theme="1"/>
        <rFont val="Times New Roman"/>
        <family val="1"/>
        <charset val="204"/>
      </rPr>
      <t xml:space="preserve"> 
Акт готовности образовательной организации Свердловской облсти к 2025/2026 учебному г. от 08.07.2025</t>
    </r>
  </si>
  <si>
    <r>
      <t>В 2025 г.:</t>
    </r>
    <r>
      <rPr>
        <sz val="9"/>
        <color theme="1"/>
        <rFont val="Times New Roman"/>
        <family val="1"/>
        <charset val="204"/>
      </rPr>
      <t xml:space="preserve"> 
Акт готовности образовательной организации Свердловской области в 2025/2026 уч. г. от 03.07.2025</t>
    </r>
  </si>
  <si>
    <r>
      <t>В 2025 г.:</t>
    </r>
    <r>
      <rPr>
        <sz val="9"/>
        <color theme="1"/>
        <rFont val="Times New Roman"/>
        <family val="1"/>
        <charset val="204"/>
      </rPr>
      <t xml:space="preserve"> 
Акт готовности образовательной организации Свердловской области к 2025/2026 уч. Году от 20.05.2025 г</t>
    </r>
  </si>
  <si>
    <r>
      <t>В 2025 г.:</t>
    </r>
    <r>
      <rPr>
        <sz val="9"/>
        <color theme="1"/>
        <rFont val="Times New Roman"/>
        <family val="1"/>
        <charset val="204"/>
      </rPr>
      <t xml:space="preserve"> 
Акт готовности образовательной организации Свердловской области в 2025/2026 уч.г.           от 06 июля 2025 г. Акт плановой документарной проверки №66-1017/24-833-2025 Роспотребнадзора по Свердловской области, без замечаний.</t>
    </r>
  </si>
  <si>
    <r>
      <t>В 2025 г.:</t>
    </r>
    <r>
      <rPr>
        <sz val="9"/>
        <color theme="1"/>
        <rFont val="Times New Roman"/>
        <family val="1"/>
        <charset val="204"/>
      </rPr>
      <t xml:space="preserve"> 
Акт обязательного профилактического визита от 19.06.2025г. При проведении профвизита установлено: Оздоровительное учреждение с дневным пребыванием детей в период каникул. Не выявлены нарушения обязательных требований.
</t>
    </r>
  </si>
  <si>
    <r>
      <t>В 2025 г.:</t>
    </r>
    <r>
      <rPr>
        <sz val="9"/>
        <color theme="1"/>
        <rFont val="Times New Roman"/>
        <family val="1"/>
        <charset val="204"/>
      </rPr>
      <t xml:space="preserve"> 
1.Акт обязательного профилактического визита ТОУ Роспотребнадзора №66-10-05/16-11094-2025 от 27.06.2025 г. - нарушения не выявлены. 2. Акт готовности образовательной организации к 2025-2026 учебному г. от 03.07.2025 год</t>
    </r>
  </si>
  <si>
    <r>
      <t>В 2025 г.:</t>
    </r>
    <r>
      <rPr>
        <sz val="9"/>
        <color theme="1"/>
        <rFont val="Times New Roman"/>
        <family val="1"/>
        <charset val="204"/>
      </rPr>
      <t xml:space="preserve"> 
Акт готовности образовательной организации Свердловской области к 2025/2026 учебному г. от 15 июля 2025 года</t>
    </r>
  </si>
  <si>
    <r>
      <t>В 2025 г.:</t>
    </r>
    <r>
      <rPr>
        <sz val="9"/>
        <color theme="1"/>
        <rFont val="Times New Roman"/>
        <family val="1"/>
        <charset val="204"/>
      </rPr>
      <t xml:space="preserve"> 
1. Акт готовности образовательной организации Свердловской области к 2025-2026 учебном г.           от 9 июля 2025года
  2. Предписание 66-10-17/24-11117-2025          от 27.06. 2025 г. Федеральная служба по надзору в сфере защиты прав п           отребителей и благополучия человека.</t>
    </r>
  </si>
  <si>
    <r>
      <t>В 2025 г.:</t>
    </r>
    <r>
      <rPr>
        <sz val="9"/>
        <color theme="1"/>
        <rFont val="Times New Roman"/>
        <family val="1"/>
        <charset val="204"/>
      </rPr>
      <t xml:space="preserve"> 
Акт готовности образовательной организации Свердловской области к 2025-2026 учебному г. от 08 июля 2025года</t>
    </r>
  </si>
  <si>
    <r>
      <t>В 2025 г.:</t>
    </r>
    <r>
      <rPr>
        <sz val="9"/>
        <color theme="1"/>
        <rFont val="Times New Roman"/>
        <family val="1"/>
        <charset val="204"/>
      </rPr>
      <t xml:space="preserve"> 
Акт готовности образовательной организации в 2025/2026 учебному г. от 15.09.2025год</t>
    </r>
  </si>
  <si>
    <r>
      <t>В 2022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</si>
  <si>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Профилактический визит [‎28.‎11.‎2025 12:51] Вартапетова Оксана Борисовна: Территориального отдела Управления Федеральной службы по надзору в сфере защиты прав потребителей и благополучия человека по Свердловской области в Ленинском, Верх-Исетском, Октябрьском и Кировском районах города Екатеринбурга. Замечания устранены</t>
    </r>
  </si>
  <si>
    <r>
      <t>В 2025 г.:</t>
    </r>
    <r>
      <rPr>
        <sz val="9"/>
        <color rgb="FF000000"/>
        <rFont val="Times New Roman"/>
        <family val="1"/>
        <charset val="204"/>
      </rPr>
      <t xml:space="preserve"> 
14.05.2025 ФГБУЗ ЦГиЭ № 32 ФМБА России, нарушений нет</t>
    </r>
  </si>
  <si>
    <r>
      <t>В 2025 г.:</t>
    </r>
    <r>
      <rPr>
        <sz val="9"/>
        <color rgb="FF000000"/>
        <rFont val="Times New Roman"/>
        <family val="1"/>
        <charset val="204"/>
      </rPr>
      <t xml:space="preserve"> 
30.04.2025 ФГБУЗ ЦГиЭ № 32 ФМБА России, нарушений нет</t>
    </r>
  </si>
  <si>
    <r>
      <t>В 2022 г.:</t>
    </r>
    <r>
      <rPr>
        <sz val="9"/>
        <color theme="1"/>
        <rFont val="Times New Roman"/>
        <family val="1"/>
        <charset val="204"/>
      </rPr>
      <t xml:space="preserve"> 
Проверка территориального отдела Управления Роспотребнадзора по Свердловской области 14.06.2022год-нарушений нет</t>
    </r>
  </si>
  <si>
    <r>
      <t>В 2025 г.:</t>
    </r>
    <r>
      <rPr>
        <sz val="9"/>
        <color rgb="FF000000"/>
        <rFont val="Times New Roman"/>
        <family val="1"/>
        <charset val="204"/>
      </rPr>
      <t xml:space="preserve"> 
Белоярской межрайонной прокуратурой проведена проверка соблюдения законодательства об антитеррористической защищенности 06.04.2025, выдано представление от 07.04.2026 №02-3-09-25, недостатки устранены. Проверка Финансового управления администрации МО Заречный 09.06.2025, выдано представление от 02.07.2025 №340, замечания устранены. Проверка Межрегионального управления №32 ФМБА России 05.11.2025; выдано предписание №37; предписание исполнено частично, срок исполнения предписания - 10.11.2026. </t>
    </r>
  </si>
  <si>
    <r>
      <t>В 2025 г.:</t>
    </r>
    <r>
      <rPr>
        <sz val="9"/>
        <color theme="1"/>
        <rFont val="Times New Roman"/>
        <family val="1"/>
        <charset val="204"/>
      </rPr>
      <t xml:space="preserve"> 
Предписаний нет.</t>
    </r>
  </si>
  <si>
    <r>
      <t>В 2025 г.:</t>
    </r>
    <r>
      <rPr>
        <sz val="9"/>
        <color theme="1"/>
        <rFont val="Times New Roman"/>
        <family val="1"/>
        <charset val="204"/>
      </rPr>
      <t xml:space="preserve"> 
Проверка Межрегионального управления №32 ФМБА России от 24 июля 2025г. Предписаний нет.</t>
    </r>
  </si>
  <si>
    <r>
      <t>В 2022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Ирбит, Ирбитском, Слободо-Туринском, Тавдинском, Таборинском и Туринском районах. Дата проверки: 13.05.2022 г. Дата постановления: 27.05.2022 г. Плановая дата устранения санитарно-эпидемиологических требований, выявленных нарушений 08.07.2022 год</t>
    </r>
  </si>
  <si>
    <r>
      <t>В 2025 г.:</t>
    </r>
    <r>
      <rPr>
        <sz val="9"/>
        <color theme="1"/>
        <rFont val="Times New Roman"/>
        <family val="1"/>
        <charset val="204"/>
      </rPr>
      <t xml:space="preserve"> 
 17.06.2025г. профилактический визит Роспотребнадзора, предписание №34/2025-221 от 26.06.2025, нарушения устранены полностью</t>
    </r>
  </si>
  <si>
    <r>
      <t>В 2024 г.:</t>
    </r>
    <r>
      <rPr>
        <sz val="9"/>
        <color theme="1"/>
        <rFont val="Times New Roman"/>
        <family val="1"/>
        <charset val="204"/>
      </rPr>
      <t xml:space="preserve"> 
 На 01.04.2024 профилактический визит Роспотребнадзора, предписание №66-04-12/11-1412-2024 от 01.04.2024</t>
    </r>
  </si>
  <si>
    <r>
      <t>В 2025 г.:</t>
    </r>
    <r>
      <rPr>
        <sz val="9"/>
        <color theme="1"/>
        <rFont val="Times New Roman"/>
        <family val="1"/>
        <charset val="204"/>
      </rPr>
      <t xml:space="preserve"> 
Профилактический визит Роспотребнадзора, предписание №66-04-14/16-2357-2025 от 02.06.2025г. Полностью исполнено</t>
    </r>
  </si>
  <si>
    <r>
      <t>В 2025 г.:</t>
    </r>
    <r>
      <rPr>
        <sz val="9"/>
        <color theme="1"/>
        <rFont val="Times New Roman"/>
        <family val="1"/>
        <charset val="204"/>
      </rPr>
      <t xml:space="preserve"> 
25.06.2025 Профилактический визит Роспотребнадзора, предписание 66-04-14/16-2284-2025. Нарушения устранены полностью</t>
    </r>
  </si>
  <si>
    <r>
      <t>В 2025 г.:</t>
    </r>
    <r>
      <rPr>
        <sz val="9"/>
        <color theme="1"/>
        <rFont val="Times New Roman"/>
        <family val="1"/>
        <charset val="204"/>
      </rPr>
      <t xml:space="preserve"> 
25.06.2025г. профилактический визит Роспортебнадзора, предписание №106/2025-221 от 25.06.2025. Нарушения устранены полностью</t>
    </r>
  </si>
  <si>
    <r>
      <t>В 2025 г.:</t>
    </r>
    <r>
      <rPr>
        <sz val="9"/>
        <color theme="1"/>
        <rFont val="Times New Roman"/>
        <family val="1"/>
        <charset val="204"/>
      </rPr>
      <t xml:space="preserve"> 
26.05.2025г. профилактический визит Роспотребнадзора, предписание №66-04-12/11-2605-2025 от 26.06.2025. </t>
    </r>
  </si>
  <si>
    <r>
      <t>В 2025 г.:</t>
    </r>
    <r>
      <rPr>
        <sz val="9"/>
        <color theme="1"/>
        <rFont val="Times New Roman"/>
        <family val="1"/>
        <charset val="204"/>
      </rPr>
      <t xml:space="preserve"> 
05.06.2025-профилактический визит, Роспотребнадзор, нарушений обязательных требований не выявлено (№66-20-004-12/06-1355-2025)</t>
    </r>
  </si>
  <si>
    <r>
      <t>В 2025 г.:</t>
    </r>
    <r>
      <rPr>
        <sz val="9"/>
        <color theme="1"/>
        <rFont val="Times New Roman"/>
        <family val="1"/>
        <charset val="204"/>
      </rPr>
      <t xml:space="preserve"> 
 проверки не проводилилсь</t>
    </r>
  </si>
  <si>
    <r>
      <t>В 2025 г.:</t>
    </r>
    <r>
      <rPr>
        <sz val="9"/>
        <color theme="1"/>
        <rFont val="Times New Roman"/>
        <family val="1"/>
        <charset val="204"/>
      </rPr>
      <t xml:space="preserve"> 
20.06.2025г. профилактический визит Роспотребнадзора, предписание №66-04-13/09-02-2569-2025, нарушения устранены полностью</t>
    </r>
  </si>
  <si>
    <r>
      <t>В 2025 г.:</t>
    </r>
    <r>
      <rPr>
        <sz val="9"/>
        <color theme="1"/>
        <rFont val="Times New Roman"/>
        <family val="1"/>
        <charset val="204"/>
      </rPr>
      <t xml:space="preserve"> 
Предписание Роспотребнадзора № 530/2025-62 от 10.12.2025: 3 замечания, срок исполнения 10.03.2026. Устранено 3 замечания.</t>
    </r>
  </si>
  <si>
    <r>
      <t>В 2025 г.:</t>
    </r>
    <r>
      <rPr>
        <sz val="9"/>
        <color theme="1"/>
        <rFont val="Times New Roman"/>
        <family val="1"/>
        <charset val="204"/>
      </rPr>
      <t xml:space="preserve"> 
Проведена проверка Управления Роспотребнадзора по Свердловской области. Предписание №184/2025-222 от 24.06.2025г. со сроком исполнения до 05.2026 г. Предписания будут устранены в срок. </t>
    </r>
  </si>
  <si>
    <r>
      <t>В 2025 г.:</t>
    </r>
    <r>
      <rPr>
        <sz val="9"/>
        <color theme="1"/>
        <rFont val="Times New Roman"/>
        <family val="1"/>
        <charset val="204"/>
      </rPr>
      <t xml:space="preserve"> 
Внеплановая выездная проверка территориального управления Роспотребнадзора по Свердловской области в городе Каменск-Уральский, Каменском районе, Сухоложском и Богдановическом районах в 2025 не осуществлялась</t>
    </r>
  </si>
  <si>
    <r>
      <t>В 2025 г.:</t>
    </r>
    <r>
      <rPr>
        <sz val="9"/>
        <color theme="1"/>
        <rFont val="Times New Roman"/>
        <family val="1"/>
        <charset val="204"/>
      </rPr>
      <t xml:space="preserve"> 
Проведена проверка Управления Роспотребнадзора по Свердловской области. Предписание № 261/2025-62 г от 17.06.2025; нарушения устранены №66-05-12\11-6109-2025 г. от 11.07.2025</t>
    </r>
  </si>
  <si>
    <r>
      <t>В 2025 г.:</t>
    </r>
    <r>
      <rPr>
        <sz val="9"/>
        <color theme="1"/>
        <rFont val="Times New Roman"/>
        <family val="1"/>
        <charset val="204"/>
      </rPr>
      <t xml:space="preserve"> 
Предписание ТО Управления Роспотребнадзора №42/2025-62 от 05.03.2025</t>
    </r>
  </si>
  <si>
    <r>
      <t>В 2024 г.:</t>
    </r>
    <r>
      <rPr>
        <sz val="9"/>
        <color theme="1"/>
        <rFont val="Times New Roman"/>
        <family val="1"/>
        <charset val="204"/>
      </rPr>
      <t xml:space="preserve"> 
Внеплановая выездная проверка территориального отдела Управления Роспотребнадзора по Свердловской области в г. Каменск-Уральский, Каменском районе, Сухоложском и Богдановичском районах. Предписание об устранении выявленных нарушений от 03.12.2024 № 78/2024. Нарушения устранены.</t>
    </r>
  </si>
  <si>
    <r>
      <t>В 2025 г.:</t>
    </r>
    <r>
      <rPr>
        <sz val="9"/>
        <color theme="1"/>
        <rFont val="Times New Roman"/>
        <family val="1"/>
        <charset val="204"/>
      </rPr>
      <t xml:space="preserve"> 
Профилактический визит территориального отдела Управления Роспотребнадзора по Свердловской области в г. Каменск-Уральский, Каменском районе, Сухоложском и Богдановичском районах-26.06.2025 г. Нарушений не установлено.</t>
    </r>
  </si>
  <si>
    <r>
      <t>В 2025 г.:</t>
    </r>
    <r>
      <rPr>
        <sz val="9"/>
        <color theme="1"/>
        <rFont val="Times New Roman"/>
        <family val="1"/>
        <charset val="204"/>
      </rPr>
      <t xml:space="preserve"> 
Профилактический визит территориального отдела Управления Роспотребнадзора по Свердловской области в г. Каменск-Уральский, Каменском районе, Сухоложском и Богдановичском районах. Предписание об устранении выявленных нарушений от 18.06.2025 №35/2025-55. Нарушения устранены.</t>
    </r>
  </si>
  <si>
    <r>
      <t>В 2025 г.:</t>
    </r>
    <r>
      <rPr>
        <sz val="9"/>
        <color theme="1"/>
        <rFont val="Times New Roman"/>
        <family val="1"/>
        <charset val="204"/>
      </rPr>
      <t xml:space="preserve"> 
Предписание Роспотребнадзора №393/2025-62 от 22.10.2025 г. выполнено. 
</t>
    </r>
    <r>
      <rPr>
        <b/>
        <sz val="9"/>
        <color theme="1"/>
        <rFont val="Times New Roman"/>
        <family val="1"/>
        <charset val="204"/>
      </rPr>
      <t>В 2026 г.:</t>
    </r>
    <r>
      <rPr>
        <sz val="9"/>
        <color theme="1"/>
        <rFont val="Times New Roman"/>
        <family val="1"/>
        <charset val="204"/>
      </rPr>
      <t xml:space="preserve"> 
проверки Роспотребнадзором не проводились. 12.03.2026 г. проверка органами МЧС и Прокуратура, предписаний нет.</t>
    </r>
  </si>
  <si>
    <r>
      <t>В 2025 г.:</t>
    </r>
    <r>
      <rPr>
        <sz val="9"/>
        <color theme="1"/>
        <rFont val="Times New Roman"/>
        <family val="1"/>
        <charset val="204"/>
      </rPr>
      <t xml:space="preserve"> 
проверки не проводились, предписаний нет</t>
    </r>
  </si>
  <si>
    <r>
      <t>В 2025 г.:</t>
    </r>
    <r>
      <rPr>
        <sz val="9"/>
        <color rgb="FF000000"/>
        <rFont val="Times New Roman"/>
        <family val="1"/>
        <charset val="204"/>
      </rPr>
      <t xml:space="preserve"> 
Предписание Роспотребнадзора от 02.06.2025. № 293/2025-62. Заменчания устранены.</t>
    </r>
  </si>
  <si>
    <r>
      <t>В 2025 г.:</t>
    </r>
    <r>
      <rPr>
        <sz val="9"/>
        <color theme="1"/>
        <rFont val="Times New Roman"/>
        <family val="1"/>
        <charset val="204"/>
      </rPr>
      <t xml:space="preserve"> 
проверки проводились, предписаний нет</t>
    </r>
  </si>
  <si>
    <r>
      <t>В 2025 г.:</t>
    </r>
    <r>
      <rPr>
        <sz val="9"/>
        <color theme="1"/>
        <rFont val="Times New Roman"/>
        <family val="1"/>
        <charset val="204"/>
      </rPr>
      <t xml:space="preserve"> 
проверки проводились Роспотребнадзором, предписаний нет</t>
    </r>
  </si>
  <si>
    <r>
      <t>В 2025 г.:</t>
    </r>
    <r>
      <rPr>
        <sz val="9"/>
        <color rgb="FF000000"/>
        <rFont val="Times New Roman"/>
        <family val="1"/>
        <charset val="204"/>
      </rPr>
      <t xml:space="preserve"> 
Предписания Роспотребнадзора № 423/2024-62 от 22.10.2024 год, срок исполнения 16.12.2026 год, № 466/25025-62 от 06.11.2025 год, срок исполнения 02.03.2026 год</t>
    </r>
  </si>
  <si>
    <r>
      <t>В 2025 г.:</t>
    </r>
    <r>
      <rPr>
        <sz val="9"/>
        <rFont val="Times New Roman"/>
        <family val="1"/>
        <charset val="204"/>
      </rPr>
      <t xml:space="preserve"> 
предписаний нет.</t>
    </r>
  </si>
  <si>
    <r>
      <t>В 2025 г.:</t>
    </r>
    <r>
      <rPr>
        <sz val="9"/>
        <color theme="1"/>
        <rFont val="Times New Roman"/>
        <family val="1"/>
        <charset val="204"/>
      </rPr>
      <t xml:space="preserve"> 
Предписание Роспотребнадзора об устранении выявленных нарушений от 26.12.2025 №575/2025-62 срок исполнения до 01.04.2026</t>
    </r>
  </si>
  <si>
    <r>
      <t>В 2025 г.:</t>
    </r>
    <r>
      <rPr>
        <sz val="9"/>
        <color theme="1"/>
        <rFont val="Times New Roman"/>
        <family val="1"/>
        <charset val="204"/>
      </rPr>
      <t xml:space="preserve"> 
проводилась проверка Управлением Федеральной службы по надзору в сфере защиты прав потребителей и благополучия человека по Свердловской области, от 24.10.2025 № 449/2025-62, срок исполнения до 24.02.2026</t>
    </r>
  </si>
  <si>
    <r>
      <t>В 2025 г.:</t>
    </r>
    <r>
      <rPr>
        <sz val="9"/>
        <color theme="1"/>
        <rFont val="Times New Roman"/>
        <family val="1"/>
        <charset val="204"/>
      </rPr>
      <t xml:space="preserve"> 
Предписание Роспотребнадзора об устранении выявленных нарушений обязательных требований №584/2025-62 от 30.12.2025, срок исполнения 22.05.2026.</t>
    </r>
  </si>
  <si>
    <r>
      <t>В 2025 г.:</t>
    </r>
    <r>
      <rPr>
        <sz val="9"/>
        <color theme="1"/>
        <rFont val="Times New Roman"/>
        <family val="1"/>
        <charset val="204"/>
      </rPr>
      <t xml:space="preserve"> 
Предписание Роспотребнадзора № 266/2025-62 от 19.06.2025 срок устранения до 20.08.2025. Замечания устранены в срок. Предписание Роспотребнадзора № 161/2025-62 от 22.04.2025 срок устранения до 22.11.2025. Замечания устранены в срок.</t>
    </r>
  </si>
  <si>
    <r>
      <t>В 2025 г.:</t>
    </r>
    <r>
      <rPr>
        <sz val="9"/>
        <color theme="1"/>
        <rFont val="Times New Roman"/>
        <family val="1"/>
        <charset val="204"/>
      </rPr>
      <t xml:space="preserve"> 
 проверка проводилась Управлением Федеральной службы по надзору в сфере защиты прав потребителей и благополучия человека по Свердловской области Территориальным отделом в городе Каменск-Уральский, Каменском районе, Сухоложском и Богдановичском районах, предписаний нет.</t>
    </r>
  </si>
  <si>
    <r>
      <t>В 2025 г.:</t>
    </r>
    <r>
      <rPr>
        <sz val="9"/>
        <color theme="1"/>
        <rFont val="Times New Roman"/>
        <family val="1"/>
        <charset val="204"/>
      </rPr>
      <t xml:space="preserve"> 
Предписание Роспотребнадзора от 18.06.2025 № 263/2025-62. Замечания устранены в срок.</t>
    </r>
  </si>
  <si>
    <r>
      <t>В 2025 г.:</t>
    </r>
    <r>
      <rPr>
        <sz val="9"/>
        <color rgb="FF000000"/>
        <rFont val="Times New Roman"/>
        <family val="1"/>
        <charset val="204"/>
      </rPr>
      <t xml:space="preserve"> 
Предписание Роспотребнадзора № 269/2025-62 от 20.06.2025. Замечания устранены.</t>
    </r>
  </si>
  <si>
    <r>
      <t>В 2025 г.:</t>
    </r>
    <r>
      <rPr>
        <sz val="9"/>
        <color rgb="FF000000"/>
        <rFont val="Times New Roman"/>
        <family val="1"/>
        <charset val="204"/>
      </rPr>
      <t xml:space="preserve"> 
проверки не проводились. </t>
    </r>
  </si>
  <si>
    <r>
      <t>В 2025 г.:</t>
    </r>
    <r>
      <rPr>
        <sz val="9"/>
        <color theme="1"/>
        <rFont val="Times New Roman"/>
        <family val="1"/>
        <charset val="204"/>
      </rPr>
      <t xml:space="preserve"> 
предписания Роспотребнадзора №66-14-12/24-2439-2025 от 03.06.2025. Замечания устранены.</t>
    </r>
  </si>
  <si>
    <r>
      <t>В 2024 г.:</t>
    </r>
    <r>
      <rPr>
        <sz val="9"/>
        <color rgb="FF000000"/>
        <rFont val="Times New Roman"/>
        <family val="1"/>
        <charset val="204"/>
      </rPr>
      <t xml:space="preserve"> 
проверки не проводились.</t>
    </r>
  </si>
  <si>
    <r>
      <t>В 2025 г.:</t>
    </r>
    <r>
      <rPr>
        <sz val="9"/>
        <color theme="1"/>
        <rFont val="Times New Roman"/>
        <family val="1"/>
        <charset val="204"/>
      </rPr>
      <t xml:space="preserve"> 
предписание Роспотребнадзора №66-06-12/09-3766-2025 от 02.07.2025: 3 замечания, срок исполнения 02.07.2026. Устранено 2 замечания.</t>
    </r>
  </si>
  <si>
    <r>
      <t>В 2023 г.:</t>
    </r>
    <r>
      <rPr>
        <sz val="9"/>
        <color theme="1"/>
        <rFont val="Times New Roman"/>
        <family val="1"/>
        <charset val="204"/>
      </rPr>
      <t xml:space="preserve"> 
Выездная проверка Акт от 4.08.2023 №66-06-13/07-3033-2023. (Выездная проверка в 2023 г. не проводилась по адресу ул. Свердлова, дом 7б)</t>
    </r>
  </si>
  <si>
    <r>
      <t>В 2025 г.:</t>
    </r>
    <r>
      <rPr>
        <sz val="9"/>
        <color theme="1"/>
        <rFont val="Times New Roman"/>
        <family val="1"/>
        <charset val="204"/>
      </rPr>
      <t xml:space="preserve"> 
Профилактический визит (22.05.2025год), предписание об устранении выявленных нарушений №66-09-13/16-6703-2025 от 17.06.2025 г. (Срок для устранения 01.06.2026год)</t>
    </r>
  </si>
  <si>
    <r>
      <t>В 2025 г.:</t>
    </r>
    <r>
      <rPr>
        <sz val="9"/>
        <color theme="1"/>
        <rFont val="Times New Roman"/>
        <family val="1"/>
        <charset val="204"/>
      </rPr>
      <t xml:space="preserve"> 
Профилактический визит (02.06.2025год), предписание об устранении выявленных нарушений №66-09-13/16-6704-2025 от 17.06.2025 г. (Срок для устранения 01.06.2026год)</t>
    </r>
  </si>
  <si>
    <r>
      <t>В 2025 г.:</t>
    </r>
    <r>
      <rPr>
        <sz val="9"/>
        <color theme="1"/>
        <rFont val="Times New Roman"/>
        <family val="1"/>
        <charset val="204"/>
      </rPr>
      <t xml:space="preserve"> 
Профилактический визит (26.05.2025год), предписание об устранении выявленных нарушений №66-09-13/16-6998-2025 от 26.06.2025 г. (Срок для устранения 25.05.2026год)</t>
    </r>
  </si>
  <si>
    <r>
      <t>В 2023 г.:</t>
    </r>
    <r>
      <rPr>
        <sz val="9"/>
        <color theme="1"/>
        <rFont val="Times New Roman"/>
        <family val="1"/>
        <charset val="204"/>
      </rPr>
      <t xml:space="preserve"> 
Акт №66230041000106707472 от 30.06.2023 выдан Территориальным отделом управления Роспотребнадзора по Свердловской области в г. Североуральск ,в г. Ивдель, в г. Краснотурьинск и годКарпинск и выдано предписание сроком устранения до 01.09.2023 года, предписание выполнено в полном объеме</t>
    </r>
  </si>
  <si>
    <r>
      <t>В 2023 г.:</t>
    </r>
    <r>
      <rPr>
        <sz val="9"/>
        <color theme="1"/>
        <rFont val="Times New Roman"/>
        <family val="1"/>
        <charset val="204"/>
      </rPr>
      <t xml:space="preserve"> 
Профилактический визит с 04.07.2023г. по 10.07.2023г. Территориального отдела Управления Роспотребнадзора по Свердловской области в годСевероуральск, годИвдель, годКраснотурьинск и годКарпинск. Предписание об устранении выявленных нарушений санитарно-эпидемиологических требований от 10.07.2023г. № 01-12-13/452</t>
    </r>
  </si>
  <si>
    <r>
      <t>В 2023 г.:</t>
    </r>
    <r>
      <rPr>
        <sz val="9"/>
        <color rgb="FF000000"/>
        <rFont val="Times New Roman"/>
        <family val="1"/>
        <charset val="204"/>
      </rPr>
      <t xml:space="preserve"> 
Проверка проводилась Главным Управлением МЧС России по свердловской области от 31.05.2023годВыдано предостережение о недопустимости нарушения обязательных требований 07.06.2023г. №9</t>
    </r>
  </si>
  <si>
    <r>
      <t>В 2022 г.:</t>
    </r>
    <r>
      <rPr>
        <sz val="9"/>
        <color rgb="FF000000"/>
        <rFont val="Times New Roman"/>
        <family val="1"/>
        <charset val="204"/>
      </rPr>
      <t xml:space="preserve"> 
Контрольное (надзорное) мероприятие №66220041000100993081 от 24.09.2021 г. (Акт 29.06.2022 г)-нарушения устранены (информационное письмо МАОУ "ООШ № 28"</t>
    </r>
  </si>
  <si>
    <r>
      <t>В 2024 г.:</t>
    </r>
    <r>
      <rPr>
        <sz val="9"/>
        <color theme="1"/>
        <rFont val="Times New Roman"/>
        <family val="1"/>
        <charset val="204"/>
      </rPr>
      <t xml:space="preserve"> 
Профилактический визит федеральной службы по надзору в сфере защиты прав потребителей и благополучия человека АКТ от 13.09.2024 №01-12-12/721</t>
    </r>
  </si>
  <si>
    <r>
      <t>В 2024 г.:</t>
    </r>
    <r>
      <rPr>
        <sz val="9"/>
        <color theme="1"/>
        <rFont val="Times New Roman"/>
        <family val="1"/>
        <charset val="204"/>
      </rPr>
      <t xml:space="preserve"> 
 Проверки не проводились</t>
    </r>
  </si>
  <si>
    <r>
      <t>В 2023 г.:</t>
    </r>
    <r>
      <rPr>
        <sz val="9"/>
        <color theme="1"/>
        <rFont val="Times New Roman"/>
        <family val="1"/>
        <charset val="204"/>
      </rPr>
      <t xml:space="preserve"> 
Плановая выездная проверка 25.07.2023 г. Предписание об устранении выявленных нарушений от 25.07.2023 г. , профилактический визит ОНДиПР ГО Краснотурьинск 19.02.2024, учетная карточка проф. визита № 2402/017-66/19 от 29.02.2024.</t>
    </r>
  </si>
  <si>
    <r>
      <t>В 2025 г.:</t>
    </r>
    <r>
      <rPr>
        <sz val="9"/>
        <color theme="1"/>
        <rFont val="Times New Roman"/>
        <family val="1"/>
        <charset val="204"/>
      </rPr>
      <t xml:space="preserve"> 
Ф-л ФБУЗ "Центр гигиены и эпидемиологии в Свердловской обл. Плановая проверка 08.08.2025 г. Замечаний устранены.</t>
    </r>
  </si>
  <si>
    <r>
      <t>В 2025 г.:</t>
    </r>
    <r>
      <rPr>
        <sz val="9"/>
        <color theme="1"/>
        <rFont val="Times New Roman"/>
        <family val="1"/>
        <charset val="204"/>
      </rPr>
      <t xml:space="preserve"> 
Ф-л ФБУЗ "Центр гигиены и эпидемиологии в Свердловской обл. профилактический визит 14.02.2025. Нарушения устранены частично в части устранения дефектов вх. дверей, дефекты на потолке на пищеблоке. Замечания по капитальному ремонту туалетных комнат не устранено, ведется работа по подготовке ПСД. Проверка МЧС 20.08.2025. Вынесено предостережение, остутствие оповещения на чердачных помещениях. Работы по монтажу АПС выполнены.</t>
    </r>
  </si>
  <si>
    <r>
      <t>В 2025 г.:</t>
    </r>
    <r>
      <rPr>
        <sz val="9"/>
        <color rgb="FF000000"/>
        <rFont val="Times New Roman"/>
        <family val="1"/>
        <charset val="204"/>
      </rPr>
      <t xml:space="preserve"> 
Проверка МЧС от 27.08.2025г. Вынесено предостережение - отсутствует АПС на чердачном помещении, система автоматического открывания ворот. Устранение замечаний запланировано в рамках капитального ремонта школы в 2026-2027 ггод</t>
    </r>
  </si>
  <si>
    <r>
      <t>В 2025 г.:</t>
    </r>
    <r>
      <rPr>
        <sz val="9"/>
        <color theme="1"/>
        <rFont val="Times New Roman"/>
        <family val="1"/>
        <charset val="204"/>
      </rPr>
      <t xml:space="preserve"> 
Проверка Роспотребнадзора от 06.05.2025г. Вынесено предписание. Замечания устранены частично. Проф.визит МЧС России от 20.08.2025г. Замечаний нет. </t>
    </r>
  </si>
  <si>
    <r>
      <t>В 2025 г.:</t>
    </r>
    <r>
      <rPr>
        <sz val="9"/>
        <color theme="1"/>
        <rFont val="Times New Roman"/>
        <family val="1"/>
        <charset val="204"/>
      </rPr>
      <t xml:space="preserve"> 
Профвизит МЧС России от 12.08.2025. Замечаний нет. 13.10.2025г. Проверка Роспотребнадзора от 13.10.2025г. Замечания устранены частично. Запланированы мероприятия по устранению замечаний в 2026 год.</t>
    </r>
  </si>
  <si>
    <r>
      <t>В 2025 г.:</t>
    </r>
    <r>
      <rPr>
        <sz val="9"/>
        <color rgb="FF000000"/>
        <rFont val="Times New Roman"/>
        <family val="1"/>
        <charset val="204"/>
      </rPr>
      <t xml:space="preserve"> 
Проверка Роспотребнадзора. Замечаний нет</t>
    </r>
  </si>
  <si>
    <r>
      <t>В 2025 г.:</t>
    </r>
    <r>
      <rPr>
        <sz val="9"/>
        <color rgb="FF000000"/>
        <rFont val="Times New Roman"/>
        <family val="1"/>
        <charset val="204"/>
      </rPr>
      <t xml:space="preserve"> 
Проф.визит МЧС России от 29.01.2026г. Вынесено предписание - отсутствует АПС на чердачном помещении, в помещении "Костюмерная" не обеспечено категорирование по взрывопожарной и пожарной опасности. Устранение замечаний запланировано до 01.02.2027г. Проверка Роспотребнадзора от 18.07.2025г. Замечания устранены.</t>
    </r>
  </si>
  <si>
    <r>
      <t>В 2025 г.:</t>
    </r>
    <r>
      <rPr>
        <sz val="9"/>
        <color theme="1"/>
        <rFont val="Times New Roman"/>
        <family val="1"/>
        <charset val="204"/>
      </rPr>
      <t xml:space="preserve"> 
профилактический визит Красноуфимский отдел Роспотребнадзора по Свердловской области с 10.06.25 по 25.06.25, нарушений не выявлено.</t>
    </r>
  </si>
  <si>
    <r>
      <t>В 2025 г.:</t>
    </r>
    <r>
      <rPr>
        <sz val="9"/>
        <color rgb="FF000000"/>
        <rFont val="Times New Roman"/>
        <family val="1"/>
        <charset val="204"/>
      </rPr>
      <t xml:space="preserve"> 
Плановая выездная проверка Территориального отдела
Управления Федеральной службы по
надзору в сфере защиты прав
потребителей и благополучия человека
по Свердловской области в год
Красноуфимск, Красноуфимском,
Ачитском и Артинском районах с 06.06.2025 по 23.06.2025. Предписаний нет.</t>
    </r>
  </si>
  <si>
    <r>
      <t>В 2025 г.:</t>
    </r>
    <r>
      <rPr>
        <sz val="9"/>
        <color rgb="FF000000"/>
        <rFont val="Times New Roman"/>
        <family val="1"/>
        <charset val="204"/>
      </rPr>
      <t xml:space="preserve"> 
Внеплановая выездная проверка Роспотребнадзора предписание №561/2025-23 от 26.12.2025 устранить до 01.09.2026;</t>
    </r>
  </si>
  <si>
    <r>
      <t>В 2025 г.:</t>
    </r>
    <r>
      <rPr>
        <sz val="9"/>
        <color rgb="FF000000"/>
        <rFont val="Times New Roman"/>
        <family val="1"/>
        <charset val="204"/>
      </rPr>
      <t xml:space="preserve"> 
 Плановая проверка Росптребнадзора. Предписание № 22/2025-224 испрравит до 01.09.2027год</t>
    </r>
  </si>
  <si>
    <r>
      <t>В 2025 г.:</t>
    </r>
    <r>
      <rPr>
        <sz val="9"/>
        <rFont val="Times New Roman"/>
        <family val="1"/>
        <charset val="204"/>
      </rPr>
      <t xml:space="preserve"> 
1. Предписание Роспотребнадзора от 07.05.2025г. №47/2025-2242. 2.Проведение проф.визита Роспотребнадзора от 20.05.2025г. №10/2025-224, замечания устранены. 3. Предписание от 16.10.2024г. №476/2024-23 (устранить до 08.09.2025год)</t>
    </r>
  </si>
  <si>
    <r>
      <t>В 2026 г.:</t>
    </r>
    <r>
      <rPr>
        <sz val="9"/>
        <color rgb="FF000000"/>
        <rFont val="Times New Roman"/>
        <family val="1"/>
        <charset val="204"/>
      </rPr>
      <t xml:space="preserve"> 
Внеплановая проверка Роспотребнадзора, предписание № 133/2026-23 от 20.02.2026</t>
    </r>
  </si>
  <si>
    <r>
      <t>В 2024 г.:</t>
    </r>
    <r>
      <rPr>
        <sz val="9"/>
        <color rgb="FF000000"/>
        <rFont val="Times New Roman"/>
        <family val="1"/>
        <charset val="204"/>
      </rPr>
      <t xml:space="preserve"> 
Плановая проверка Роспотребнадзора № 26/2024-224 от 25.12.2024 г, Внеплановая проверка Роспотребнадзора №181/2023-23 от 27.12.2024 г</t>
    </r>
  </si>
  <si>
    <r>
      <t>В 2024 г.:</t>
    </r>
    <r>
      <rPr>
        <sz val="9"/>
        <color rgb="FF000000"/>
        <rFont val="Times New Roman"/>
        <family val="1"/>
        <charset val="204"/>
      </rPr>
      <t xml:space="preserve"> 
Плановая проверка Роспотребнадзора № 26/2024-224 от 25.12.2024 г, Внеплановая проверка Роспотребнадзора №181/2023-23 от 27.12.2024</t>
    </r>
  </si>
  <si>
    <r>
      <t>В 2025 г.:</t>
    </r>
    <r>
      <rPr>
        <sz val="9"/>
        <color rgb="FF000000"/>
        <rFont val="Times New Roman"/>
        <family val="1"/>
        <charset val="204"/>
      </rPr>
      <t xml:space="preserve"> 
Профилактическое мероприятие №66250041000117814450 от 18.04.2025 г. Предписание от 15.05.2025 г. 65/2025-224 Предписание выполнено. Приказ о снятии контроля </t>
    </r>
  </si>
  <si>
    <r>
      <t>В 2025 г.:</t>
    </r>
    <r>
      <rPr>
        <sz val="9"/>
        <color theme="1"/>
        <rFont val="Times New Roman"/>
        <family val="1"/>
        <charset val="204"/>
      </rPr>
      <t xml:space="preserve"> 
Проведена проверка Роспотребнадзора предписание № № 60/2025-224 от 26.12.2025год,  предписание устранено частично</t>
    </r>
  </si>
  <si>
    <r>
      <t>В 2024 г.:</t>
    </r>
    <r>
      <rPr>
        <sz val="9"/>
        <color rgb="FF000000"/>
        <rFont val="Times New Roman"/>
        <family val="1"/>
        <charset val="204"/>
      </rPr>
      <t xml:space="preserve"> 
Проведена проверка Роспотребнадзора предписание № 196/2024-224 от 25.06.2024г. устранить до 04.06.2025-предписание устранено частично</t>
    </r>
  </si>
  <si>
    <r>
      <t>В 2025 г.:</t>
    </r>
    <r>
      <rPr>
        <sz val="9"/>
        <color theme="1"/>
        <rFont val="Times New Roman"/>
        <family val="1"/>
        <charset val="204"/>
      </rPr>
      <t xml:space="preserve"> 
 30.06.2025. Профилактический визит управления федеральной службы по надзору в сфере защиты прав потребителей и благополучия человека по Свердловской области. Предписаний нет</t>
    </r>
  </si>
  <si>
    <r>
      <t>В 2025 г.:</t>
    </r>
    <r>
      <rPr>
        <sz val="9"/>
        <color theme="1"/>
        <rFont val="Times New Roman"/>
        <family val="1"/>
        <charset val="204"/>
      </rPr>
      <t xml:space="preserve"> 
15.06.2025. Профилактический визит управления федеральной службы по надзору в сфере защиты прав потребителей и благополучия человека по Свердловской области. Предписаний нет</t>
    </r>
  </si>
  <si>
    <r>
      <t>В 2025 г.:</t>
    </r>
    <r>
      <rPr>
        <sz val="9"/>
        <color theme="1"/>
        <rFont val="Times New Roman"/>
        <family val="1"/>
        <charset val="204"/>
      </rPr>
      <t xml:space="preserve"> 
25.08.2025 Предписание Территторального отдела Управления Роспотребнадзора по Свердловской области. Замечания устранены</t>
    </r>
  </si>
  <si>
    <r>
      <t>В 2026 г.:</t>
    </r>
    <r>
      <rPr>
        <sz val="9"/>
        <color theme="1"/>
        <rFont val="Times New Roman"/>
        <family val="1"/>
        <charset val="204"/>
      </rPr>
      <t xml:space="preserve"> 
Проверка ФГБУЗ ЦГиЭ № 32 ФМБА России проведена, акт № 52/26-Д(Л) от 19.05.2026 г. Предписаний нет</t>
    </r>
  </si>
  <si>
    <r>
      <t>В 2026 г.:</t>
    </r>
    <r>
      <rPr>
        <sz val="9"/>
        <color theme="1"/>
        <rFont val="Times New Roman"/>
        <family val="1"/>
        <charset val="204"/>
      </rPr>
      <t xml:space="preserve"> 
Проверка ФГБУЗ ЦГиЭ № 32 ФМБА России проведена, акт № 48/26-Д(Л) от 18.05.2026 г. Предписаний нет</t>
    </r>
  </si>
  <si>
    <r>
      <t>В 2026 г.:</t>
    </r>
    <r>
      <rPr>
        <sz val="9"/>
        <color theme="1"/>
        <rFont val="Times New Roman"/>
        <family val="1"/>
        <charset val="204"/>
      </rPr>
      <t xml:space="preserve"> 
Проверка ФГБУЗ ЦГиЭ № 32 ФМБА России проведена, акт № 57/26-Д(Л) от 21.05.2026 г. Предписаний нет</t>
    </r>
  </si>
  <si>
    <r>
      <t>В 2025 г.:</t>
    </r>
    <r>
      <rPr>
        <sz val="9"/>
        <color theme="1"/>
        <rFont val="Times New Roman"/>
        <family val="1"/>
        <charset val="204"/>
      </rPr>
      <t xml:space="preserve"> 
24.06.2025 г. профилактический визит, выявлено 2 нарушения, исправлены </t>
    </r>
  </si>
  <si>
    <r>
      <t>В 2025 г.:</t>
    </r>
    <r>
      <rPr>
        <sz val="9"/>
        <color theme="1"/>
        <rFont val="Times New Roman"/>
        <family val="1"/>
        <charset val="204"/>
      </rPr>
      <t xml:space="preserve"> 
Внеплановая проверка от 12.05.2025.</t>
    </r>
  </si>
  <si>
    <r>
      <t>В 2025 г.:</t>
    </r>
    <r>
      <rPr>
        <sz val="9"/>
        <color theme="1"/>
        <rFont val="Times New Roman"/>
        <family val="1"/>
        <charset val="204"/>
      </rPr>
      <t xml:space="preserve"> 
Обязательный профилактический визит 18.06.2025 Территориальный отдел Управления Роспотребнадзора по СО в г. Н. Тагил, Пригородном, Верхнесалдинском районах, г. Н. Салда, г. Кировграде, Невьянском районе</t>
    </r>
  </si>
  <si>
    <r>
      <t>В 2025 г.:</t>
    </r>
    <r>
      <rPr>
        <sz val="9"/>
        <color theme="1"/>
        <rFont val="Times New Roman"/>
        <family val="1"/>
        <charset val="204"/>
      </rPr>
      <t xml:space="preserve"> 
Обязательный профилактический визит 23.06.2025 Территориальный отдел Управления Роспотребнадзора по СО в г. Н. Тагил, Пригородном, Верхнесалдинском районах, г. Н. Салда, г. Кировграде, Невьянском районе, акт от 26.06.2025год</t>
    </r>
  </si>
  <si>
    <r>
      <t>В 2025 г.:</t>
    </r>
    <r>
      <rPr>
        <sz val="9"/>
        <color theme="1"/>
        <rFont val="Times New Roman"/>
        <family val="1"/>
        <charset val="204"/>
      </rPr>
      <t xml:space="preserve"> 
Обязательный профилактический визит 24.06.2025 Территориальный отдел Управления Роспотребнадзора по СО в г. Н. Тагил, Пригородном, Верхнесалдинском районах, г. Н. Салда, г. Кировграде, Невьянском районе</t>
    </r>
  </si>
  <si>
    <r>
      <t>В 2024 г.:</t>
    </r>
    <r>
      <rPr>
        <sz val="9"/>
        <color theme="1"/>
        <rFont val="Times New Roman"/>
        <family val="1"/>
        <charset val="204"/>
      </rPr>
      <t xml:space="preserve"> 
Плановая проверка ФБУЗ "Центр гигиены и эпидемиологии в Свердловской области в городе Нижний Тагил, Пригородном, Верхнесалдинском районах, городе Нижняя Салда, городе Кировград и Невьянском районе" рекомендации №66-09-12/16-1115-2024 от 15.02.2024</t>
    </r>
  </si>
  <si>
    <r>
      <t>В 2025 г.:</t>
    </r>
    <r>
      <rPr>
        <sz val="9"/>
        <color theme="1"/>
        <rFont val="Times New Roman"/>
        <family val="1"/>
        <charset val="204"/>
      </rPr>
      <t xml:space="preserve"> 
27.06.2025 годобязательный проф.визитТерриториальный отдел Управления Роспотребнадзора по СО в г. Н. Тагил, Пригородном, Верхнесалдинском районах, г. Н. Салда, г. Кировграде, Невьянском районе</t>
    </r>
  </si>
  <si>
    <r>
      <t>В 2025 г.:</t>
    </r>
    <r>
      <rPr>
        <sz val="9"/>
        <color theme="1"/>
        <rFont val="Times New Roman"/>
        <family val="1"/>
        <charset val="204"/>
      </rPr>
      <t xml:space="preserve"> 
Акт плановой выездной проверки Роспотребнадзора от 21.05.2025 г. №26/2025-226</t>
    </r>
  </si>
  <si>
    <r>
      <t>В 2025 г.:</t>
    </r>
    <r>
      <rPr>
        <sz val="9"/>
        <color theme="1"/>
        <rFont val="Times New Roman"/>
        <family val="1"/>
        <charset val="204"/>
      </rPr>
      <t xml:space="preserve"> 
Акт плановой выездной проверки Роспотребнадзора от 18.06.2025 г. №66-09-12/16-6696-2025</t>
    </r>
  </si>
  <si>
    <r>
      <t>В 2025 г.:</t>
    </r>
    <r>
      <rPr>
        <sz val="9"/>
        <color theme="1"/>
        <rFont val="Times New Roman"/>
        <family val="1"/>
        <charset val="204"/>
      </rPr>
      <t xml:space="preserve"> 
проверки не проводились. 
</t>
    </r>
    <r>
      <rPr>
        <b/>
        <sz val="9"/>
        <color theme="1"/>
        <rFont val="Times New Roman"/>
        <family val="1"/>
        <charset val="204"/>
      </rPr>
      <t>В 2026 г.:</t>
    </r>
    <r>
      <rPr>
        <sz val="9"/>
        <color theme="1"/>
        <rFont val="Times New Roman"/>
        <family val="1"/>
        <charset val="204"/>
      </rPr>
      <t xml:space="preserve"> 
проверки не проводились.</t>
    </r>
  </si>
  <si>
    <r>
      <t>В 2024 г.:</t>
    </r>
    <r>
      <rPr>
        <sz val="9"/>
        <color theme="1"/>
        <rFont val="Times New Roman"/>
        <family val="1"/>
        <charset val="204"/>
      </rPr>
      <t xml:space="preserve"> 
нарушений нет</t>
    </r>
  </si>
  <si>
    <r>
      <t>В 2025 г.:</t>
    </r>
    <r>
      <rPr>
        <sz val="9"/>
        <color theme="1"/>
        <rFont val="Times New Roman"/>
        <family val="1"/>
        <charset val="204"/>
      </rPr>
      <t xml:space="preserve"> 
Территориальный отдел Управление Федеральной службы по надзору в сфере защиты потребителей и благополучия человека по Свердловской области в городе Нижний Тагил, Пригородном, Верхнесалдинском районах, городе Нижняя Салда, городе Кировград и Невьянском районе Решение о проведении плановой выездной проверки № 01-01-01-03-09/4951-2025 от 07.05.2025 Приказ о снятии с контроля предписания № 01-04/1249 от 25.09.2025</t>
    </r>
  </si>
  <si>
    <r>
      <t>В 2023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</si>
  <si>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Внеплановая выездная проверка Территориальным отделом Управления Федеральной службы по надзору в сфере защиты прав потребителей и благополучия человека по Свердловской области в городе Нижний Тагил, Пригородном, Верхнесалдинском районах, городе Нижняя Салда, городе Кировград и Невьянском районе в период с 23.06.2025 по 04.07.2025. Нарушения, выявленные в ходе проверки, устранены в срок до 12.08.2025</t>
    </r>
  </si>
  <si>
    <r>
      <t>В 2025 г.:</t>
    </r>
    <r>
      <rPr>
        <sz val="9"/>
        <color theme="1"/>
        <rFont val="Times New Roman"/>
        <family val="1"/>
        <charset val="204"/>
      </rPr>
      <t xml:space="preserve"> 
1. Прокуратурой Тагилстроевского р-на г. Нижнего Тагила-исполнение требований законодательства в сфере обеспечения антитеррористической защищенности объектов ФКиС-замечаний не выявлено. 2. Управление Роспотребнадзора по Свердловской области-Федеральный государственный санитарно-эпидемиологический контроль (надзор)-Профилактический визит. 3. Министерство образования и молодежной политики Свердловской области-Профилактический визит</t>
    </r>
  </si>
  <si>
    <r>
      <t>В 2022 г.:</t>
    </r>
    <r>
      <rPr>
        <sz val="9"/>
        <color theme="1"/>
        <rFont val="Times New Roman"/>
        <family val="1"/>
        <charset val="204"/>
      </rPr>
      <t xml:space="preserve"> 
Территориальный отдел Управления Федеральной службы по надзору в сфере защиты прав потребителей и благополучия человека по Свердловской области в городе Нижний Тагил июнь 2022-выявленные нарушения устранены</t>
    </r>
  </si>
  <si>
    <r>
      <t>В 2026 г.:</t>
    </r>
    <r>
      <rPr>
        <sz val="9"/>
        <color theme="1"/>
        <rFont val="Times New Roman"/>
        <family val="1"/>
        <charset val="204"/>
      </rPr>
      <t xml:space="preserve"> 
предписание Роспортребнадзора № 66-09-17/42-7085 от 25.06.2025: 1 замечание, срок исполнения до 01.09.2025. Замечание устранено.</t>
    </r>
  </si>
  <si>
    <r>
      <t>В 2025 г.:</t>
    </r>
    <r>
      <rPr>
        <sz val="9"/>
        <color rgb="FF000000"/>
        <rFont val="Times New Roman"/>
        <family val="1"/>
        <charset val="204"/>
      </rPr>
      <t xml:space="preserve"> 
проверки не проводились.</t>
    </r>
  </si>
  <si>
    <r>
      <t>В 2025 г.:</t>
    </r>
    <r>
      <rPr>
        <sz val="9"/>
        <color theme="1"/>
        <rFont val="Times New Roman"/>
        <family val="1"/>
        <charset val="204"/>
      </rPr>
      <t xml:space="preserve"> 
Проверки не проводились</t>
    </r>
  </si>
  <si>
    <r>
      <t>В 2023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</si>
  <si>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профилактический визит. Предписание об Устранении выявленных нарушений и о проведении мероприятий по предотвращению причинения вреда (ущерба) охраняемым законом ценностям от 24.06.2025 г № 01-12-14/446. Нарушения устранены</t>
    </r>
  </si>
  <si>
    <r>
      <t>В 2025 г.:</t>
    </r>
    <r>
      <rPr>
        <sz val="9"/>
        <color theme="1"/>
        <rFont val="Times New Roman"/>
        <family val="1"/>
        <charset val="204"/>
      </rPr>
      <t xml:space="preserve"> 
Роспотребнадзор. Предписание № 8/2025-231 от 14.02.2025</t>
    </r>
  </si>
  <si>
    <r>
      <t>В 2025 г.:</t>
    </r>
    <r>
      <rPr>
        <sz val="9"/>
        <color theme="1"/>
        <rFont val="Times New Roman"/>
        <family val="1"/>
        <charset val="204"/>
      </rPr>
      <t xml:space="preserve"> 
Профилактический визит 17.06.2025 г. решение от 23.05.2025 66-11-01/03-3656 предписание об устранении выявленных нарушений обязательных требований. 66-11-01/04-4297</t>
    </r>
  </si>
  <si>
    <r>
      <t>В 2025 г.:</t>
    </r>
    <r>
      <rPr>
        <sz val="9"/>
        <color theme="1"/>
        <rFont val="Times New Roman"/>
        <family val="1"/>
        <charset val="204"/>
      </rPr>
      <t xml:space="preserve"> 
Профилактический визит 02.06.2025 г. предписаний нет</t>
    </r>
  </si>
  <si>
    <r>
      <t>В 2025 г.:</t>
    </r>
    <r>
      <rPr>
        <sz val="9"/>
        <color theme="1"/>
        <rFont val="Times New Roman"/>
        <family val="1"/>
        <charset val="204"/>
      </rPr>
      <t xml:space="preserve"> 
Проф. Визит от 02.06.2025 по 17.06.2025 предписание об устранении нарушений №66-11-01/04-4304-2025 от 17.06.2025 (срок исполнения до 05.06.2026)</t>
    </r>
  </si>
  <si>
    <r>
      <t>В 2025 г.:</t>
    </r>
    <r>
      <rPr>
        <sz val="9"/>
        <color theme="1"/>
        <rFont val="Times New Roman"/>
        <family val="1"/>
        <charset val="204"/>
      </rPr>
      <t xml:space="preserve"> 
Профилактический визит Роспотребнадзора от 28.10.2025 №66250041000119809569</t>
    </r>
  </si>
  <si>
    <r>
      <t>В 2025 г.:</t>
    </r>
    <r>
      <rPr>
        <sz val="9"/>
        <color rgb="FF000000"/>
        <rFont val="Times New Roman"/>
        <family val="1"/>
        <charset val="204"/>
      </rPr>
      <t xml:space="preserve"> 
Плановая проверка от 24.11.2025 г. в сферезащиты прав потребителей и благополучия человека</t>
    </r>
  </si>
  <si>
    <r>
      <t>В 2025 г.:</t>
    </r>
    <r>
      <rPr>
        <sz val="9"/>
        <color theme="1"/>
        <rFont val="Times New Roman"/>
        <family val="1"/>
        <charset val="204"/>
      </rPr>
      <t xml:space="preserve"> 
проверок не проводилось</t>
    </r>
  </si>
  <si>
    <r>
      <t>В 2025 г.:</t>
    </r>
    <r>
      <rPr>
        <sz val="9"/>
        <color rgb="FF000000"/>
        <rFont val="Times New Roman"/>
        <family val="1"/>
        <charset val="204"/>
      </rPr>
      <t xml:space="preserve"> 
Профилактический визит Управления Роспотребнадзора по Свердловской области 11.07.2025г. </t>
    </r>
  </si>
  <si>
    <r>
      <t>В 2025 г.:</t>
    </r>
    <r>
      <rPr>
        <sz val="9"/>
        <color theme="1"/>
        <rFont val="Times New Roman"/>
        <family val="1"/>
        <charset val="204"/>
      </rPr>
      <t xml:space="preserve"> 
Предписание от 15.12.2025 №66-02-01/30-4645-2025 Соблюдение требований СанПин</t>
    </r>
  </si>
  <si>
    <r>
      <t>В 2025 г.:</t>
    </r>
    <r>
      <rPr>
        <sz val="9"/>
        <color theme="1"/>
        <rFont val="Times New Roman"/>
        <family val="1"/>
        <charset val="204"/>
      </rPr>
      <t xml:space="preserve"> 
Профилактический визит Территориального отдела Управления Роспотребнадзора по Свердловской области в годАлапаевск, Алапаевском, артемовском и Режевском районах 15.05.2025г. №66250041000118016742, предписание об устранении выявленных нарушений обязательных требований №66-02-01/30-2459-2025 о 17.06.2025г. Нарушения устранены.</t>
    </r>
  </si>
  <si>
    <r>
      <t>В 2025 г.:</t>
    </r>
    <r>
      <rPr>
        <sz val="9"/>
        <color theme="1"/>
        <rFont val="Times New Roman"/>
        <family val="1"/>
        <charset val="204"/>
      </rPr>
      <t xml:space="preserve"> 
Плановая проверка Роспотребнадзором, без замечаний.</t>
    </r>
  </si>
  <si>
    <r>
      <t>В 2025 г.:</t>
    </r>
    <r>
      <rPr>
        <sz val="9"/>
        <color rgb="FF000000"/>
        <rFont val="Times New Roman"/>
        <family val="1"/>
        <charset val="204"/>
      </rPr>
      <t xml:space="preserve"> 
Профилактический визит ФБУЗ Центра гигиены и эпидемиологии от 18.11.2025 Приказ №66-02-01/28-3901-2025 от 13.10.2025</t>
    </r>
  </si>
  <si>
    <r>
      <t>В 2025 г.:</t>
    </r>
    <r>
      <rPr>
        <sz val="9"/>
        <color rgb="FF000000"/>
        <rFont val="Times New Roman"/>
        <family val="1"/>
        <charset val="204"/>
      </rPr>
      <t xml:space="preserve"> 
Акт проверки территориальным отделом Управления Роспотребнадзора по Свердловской области в городе Алапаевск, Алапаевском, Артемовском и Режевском районах юридического лица от 01.07.2025 №66-02-02/42-2754-2025. Нарушения устранены.</t>
    </r>
  </si>
  <si>
    <r>
      <t>В 2025 г.:</t>
    </r>
    <r>
      <rPr>
        <sz val="9"/>
        <color rgb="FF000000"/>
        <rFont val="Times New Roman"/>
        <family val="1"/>
        <charset val="204"/>
      </rPr>
      <t xml:space="preserve"> 
Профилактический визит Роспотребнадзора 11.06.2025. Предписание об устранении выявленных нарушений обязательных требований №66-02-01/30-2640-2025 от 26.06.2025г устранено.</t>
    </r>
  </si>
  <si>
    <r>
      <t>В 2025 г.:</t>
    </r>
    <r>
      <rPr>
        <sz val="9"/>
        <color rgb="FF000000"/>
        <rFont val="Times New Roman"/>
        <family val="1"/>
        <charset val="204"/>
      </rPr>
      <t xml:space="preserve"> 
Плановая проверка в Финансовом управлении в 2025 год</t>
    </r>
  </si>
  <si>
    <r>
      <t>В 2025 г.:</t>
    </r>
    <r>
      <rPr>
        <sz val="9"/>
        <color rgb="FF000000"/>
        <rFont val="Times New Roman"/>
        <family val="1"/>
        <charset val="204"/>
      </rPr>
      <t xml:space="preserve"> 
Внеплановая выездная проверка УФСН с 27.05.2025 по 09.05.25годПредупреждение .Нарушения положений ФЗ 52-ФЗ,СП 2.4.3648-20 п.п1.5.;2.11.6;пп18.62.СанПиН 3.3686-21</t>
    </r>
  </si>
  <si>
    <r>
      <t>В 2025 г.:</t>
    </r>
    <r>
      <rPr>
        <sz val="9"/>
        <color rgb="FF000000"/>
        <rFont val="Times New Roman"/>
        <family val="1"/>
        <charset val="204"/>
      </rPr>
      <t xml:space="preserve"> 
Профилактический визит от 11.08.2025г №2508/004-66/105-ВИ/Р МЧС России по Свердловской области</t>
    </r>
  </si>
  <si>
    <r>
      <t>В 2025 г.:</t>
    </r>
    <r>
      <rPr>
        <sz val="9"/>
        <color indexed="8"/>
        <rFont val="Times New Roman"/>
        <family val="1"/>
        <charset val="204"/>
      </rPr>
      <t xml:space="preserve"> 
предписаний нет</t>
    </r>
  </si>
  <si>
    <r>
      <t>В 2025 г.:</t>
    </r>
    <r>
      <rPr>
        <sz val="9"/>
        <color indexed="8"/>
        <rFont val="Times New Roman"/>
        <family val="1"/>
        <charset val="204"/>
      </rPr>
      <t xml:space="preserve"> 
предписаний нет. Акт проверки Отраслевого органа администрации Серовского муниципального округа Управление образования б/н от 06.06.2025: 1 нарушение. Устранено.</t>
    </r>
  </si>
  <si>
    <r>
      <t>В 2024 г.:</t>
    </r>
    <r>
      <rPr>
        <sz val="9"/>
        <color indexed="8"/>
        <rFont val="Times New Roman"/>
        <family val="1"/>
        <charset val="204"/>
      </rPr>
      <t xml:space="preserve">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от 25.06.25 №66-13-08/172: 1 замечание, Устранено 14.07.2025год
</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</si>
  <si>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07.06.2024 г. №66-04-12/11-2499-2024. Срок-до 02.06.2025 годНарушения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</si>
  <si>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07.06.2024 г. №66-04-05-12/11-24501-2024. Срок-до 02.06.2025 г. 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</si>
  <si>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24.06.2024 г. №66-04-05-10/11-2824-2024. Срок-до 01.06.2025 Устранены</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</si>
  <si>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21.06.2024 г. №66-04-12/11-2755-2024. Срок-до 01.06.2025 г. 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</si>
  <si>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24.06.2024 г. №66-04-12/11-2820-2024. Срок-до 01.06.2025 годНарушения устранены</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</si>
  <si>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25.06.2024 г. №66-04-12/11-2818-2024. Срок-до 01.06.2025 Нарушения устранены.</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</si>
  <si>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24.06.2024 г. №66-04-05-10/11-2822-2024. Срок-до 01.06.2025 г. 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</si>
  <si>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07.06.2024 г. №66-04-12/11-2496-2024. Срок-до 02.06.2025 г. 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</si>
  <si>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07.06.2024 г. №66-04-12/11-2498-2024. Срок-до 02.06.2025 г. Нарушения устранены частично.</t>
    </r>
  </si>
  <si>
    <r>
      <t>В 2024 г.:</t>
    </r>
    <r>
      <rPr>
        <sz val="9"/>
        <color theme="1"/>
        <rFont val="Times New Roman"/>
        <family val="1"/>
        <charset val="204"/>
      </rPr>
      <t xml:space="preserve"> 
Предписание об устранении выявленных нарушений при проведении внеплановой выездной проверки от 31.05.2024 №66-04-12/11-2300-2024. Срок до 29.05.2025г. Нарушения устранены.</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</si>
  <si>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24.06.2024 г. №66-04-12/11-2826-2024. Срок-до 01.06.2025 г. 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</si>
  <si>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07.06.2024 г. №66-04-12/11-2496-2024. Срок-до 02.06.2025 г. Нарушения устранены.</t>
    </r>
  </si>
  <si>
    <r>
      <t>В 2024 г.:</t>
    </r>
    <r>
      <rPr>
        <sz val="9"/>
        <color theme="1"/>
        <rFont val="Times New Roman"/>
        <family val="1"/>
        <charset val="204"/>
      </rPr>
      <t xml:space="preserve"> 
Управление Роспотребнадзора по СО: Предписание №66-11-01/04-1532-2024 от 29.02.2024 год-замечания устранены</t>
    </r>
  </si>
  <si>
    <r>
      <t>В 2025 г.:</t>
    </r>
    <r>
      <rPr>
        <sz val="9"/>
        <color theme="1"/>
        <rFont val="Times New Roman"/>
        <family val="1"/>
        <charset val="204"/>
      </rPr>
      <t xml:space="preserve"> 
предписание Роспотребнадзора № 300/2025-62 от 26.06.2025: 1 замечание, срок выполнения 10.08.2026</t>
    </r>
  </si>
  <si>
    <r>
      <t>В 2025 г.:</t>
    </r>
    <r>
      <rPr>
        <sz val="9"/>
        <color rgb="FF000000"/>
        <rFont val="Times New Roman"/>
        <family val="1"/>
        <charset val="204"/>
      </rPr>
      <t xml:space="preserve"> 
предписание Роспотребнадзора № 229/2025-62 от 26.06.2025: 1 замечание. Замечание устранено</t>
    </r>
  </si>
  <si>
    <r>
      <t>В 2025 г.:</t>
    </r>
    <r>
      <rPr>
        <sz val="9"/>
        <color rgb="FF000000"/>
        <rFont val="Times New Roman"/>
        <family val="1"/>
        <charset val="204"/>
      </rPr>
      <t xml:space="preserve"> 
предписание Роспотребнадзора № 37/2025-55 от 27.06.2025: 1 замечание. Замечание устранено</t>
    </r>
  </si>
  <si>
    <r>
      <t>В 2025 г.:</t>
    </r>
    <r>
      <rPr>
        <sz val="9"/>
        <rFont val="Times New Roman"/>
        <family val="1"/>
        <charset val="204"/>
      </rPr>
      <t xml:space="preserve"> 
предписание Роспотребнадзора № 755/2025-62 от 27.06.2025: 3 замечания. Замечания устранены</t>
    </r>
  </si>
  <si>
    <r>
      <t>В 2025 г.:</t>
    </r>
    <r>
      <rPr>
        <sz val="9"/>
        <color theme="1"/>
        <rFont val="Times New Roman"/>
        <family val="1"/>
        <charset val="204"/>
      </rPr>
      <t xml:space="preserve"> 
Территориальный отдел Управления Роспотребнадзора по Свердловской области в Чкаловском районе города Екатеринбурга, в городе Полевской и в Сысертском районе Профилактическое мероприятие, акт №661512\2525762025 от 28.02.2025</t>
    </r>
  </si>
  <si>
    <r>
      <t>В 2025 г.:</t>
    </r>
    <r>
      <rPr>
        <sz val="9"/>
        <color theme="1"/>
        <rFont val="Times New Roman"/>
        <family val="1"/>
        <charset val="204"/>
      </rPr>
      <t xml:space="preserve"> 
Территориальный отдел в Чкаловском районе города Екатеринбурга, в город Полевской и в Сысертском районе Профилактическое мероприятие, акт №66250041000118236387 от 02.06.2025 Не выявлены нарушения обязательных требований</t>
    </r>
  </si>
  <si>
    <r>
      <t>В 2024 г.:</t>
    </r>
    <r>
      <rPr>
        <sz val="9"/>
        <color theme="1"/>
        <rFont val="Times New Roman"/>
        <family val="1"/>
        <charset val="204"/>
      </rPr>
      <t xml:space="preserve"> 
Федеральная служба по надзору в сфере защиты прав потребителей и благополучия человека.
Предписание об устранении выявленных нарушений от 02.07.2024г №25/2024. Предписание выполнено.
Предписание об устранении выявленных нарушений от 12.122024г. Срок выполнения до 11.08.2025год</t>
    </r>
  </si>
  <si>
    <r>
      <t>В 2025 г.:</t>
    </r>
    <r>
      <rPr>
        <sz val="9"/>
        <color theme="1"/>
        <rFont val="Times New Roman"/>
        <family val="1"/>
        <charset val="204"/>
      </rPr>
      <t xml:space="preserve"> 
Предписание Роспотребнадзора
№237/2025-7 от 30.06.2025г. 
1. Установлена москитная сетка на окно в каб. №3.
2.В каб. №3,№5 заменены в светильниках две перегоревшие лампы.
3.Замечания по прохождению периодического медицинского осмотра выполнены.</t>
    </r>
  </si>
  <si>
    <r>
      <t>В 2026 г.:</t>
    </r>
    <r>
      <rPr>
        <sz val="9"/>
        <color theme="1"/>
        <rFont val="Times New Roman"/>
        <family val="1"/>
        <charset val="204"/>
      </rPr>
      <t xml:space="preserve"> 
Проверка Роспотребнадзора</t>
    </r>
  </si>
  <si>
    <r>
      <t>В 2025 г.:</t>
    </r>
    <r>
      <rPr>
        <sz val="9"/>
        <color theme="1"/>
        <rFont val="Times New Roman"/>
        <family val="1"/>
        <charset val="204"/>
      </rPr>
      <t xml:space="preserve"> 
25.12.2025 - Роспотребназдор СО-Отчет о выполнении предписания 13.02.2026. 18.02.2025 - Министерство образования и молодежной политики СО-профилактическая.Отчет о выполнении предписания 19.02.2025 г. 08.08.2025 - Министерство образования и молодежной политики СО-профилактическая.Отчет о выполнении предписания 12.08.2025 г.  </t>
    </r>
  </si>
  <si>
    <r>
      <t>В 2025 г.:</t>
    </r>
    <r>
      <rPr>
        <sz val="9"/>
        <color theme="1"/>
        <rFont val="Times New Roman"/>
        <family val="1"/>
        <charset val="204"/>
      </rPr>
      <t xml:space="preserve"> 
предписание Федеральной службы по надзору в сфере защиты правы потребителей и благополучия человека № 262/2025-231 от 26.06.2025: 1 замечание, срок исполнения 01.08.2025. Замечание устранено.</t>
    </r>
  </si>
  <si>
    <r>
      <t>В 2025 г.:</t>
    </r>
    <r>
      <rPr>
        <sz val="9"/>
        <color theme="1"/>
        <rFont val="Times New Roman"/>
        <family val="1"/>
        <charset val="204"/>
      </rPr>
      <t xml:space="preserve"> 
 предписание Управления Федеральной службы по надзору в сфере защиты прав потребителей и благополучия человека по Свердловской области - дефекты внутренней отделки в спортивном зале: трещины, отслоение штукатурки с поверхности потолка п.2.5.3 СП 2.4.3648-20.</t>
    </r>
  </si>
  <si>
    <r>
      <t>В 2025 г.:</t>
    </r>
    <r>
      <rPr>
        <sz val="9"/>
        <color theme="1"/>
        <rFont val="Times New Roman"/>
        <family val="1"/>
        <charset val="204"/>
      </rPr>
      <t xml:space="preserve">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Свердловской области 22.05.2025 г. (Профилактический визит); Управлением Федеральной службы по надзору в сфере защиты прав потребителей и благополучия человека по Свердловской области: 1. с 16.06.2025 по 27.06.2025 профилактический визит (предписаний нет); 2. с 10.09.2025 по 23.09.2025 профилактический визит (предписания выполнены)</t>
    </r>
  </si>
  <si>
    <r>
      <t>В 2025 г.:</t>
    </r>
    <r>
      <rPr>
        <sz val="9"/>
        <color theme="1"/>
        <rFont val="Times New Roman"/>
        <family val="1"/>
        <charset val="204"/>
      </rPr>
      <t xml:space="preserve"> 
проверка Росподребнадзором. Предписание Роспотребнадзора от 14.07.2025 № 265/2025-7:3 замечание, срок исполнения 25.07.2025. Устранено 3 замечания </t>
    </r>
  </si>
  <si>
    <r>
      <t>В 2025 г.:</t>
    </r>
    <r>
      <rPr>
        <sz val="9"/>
        <color theme="1"/>
        <rFont val="Times New Roman"/>
        <family val="1"/>
        <charset val="204"/>
      </rPr>
      <t xml:space="preserve"> 
1.В 2025 г. Управлением Федеральной службы по надзору в сфере защиты прав потребителей и благополучия человека по Свердловской области была проведена внеплановая проверка. Выдано предписание № 247/2025-7 от 02.07.2025г. Нарушения устранены.
2.В 2025 г. Сысертской межрайонной прокуратурой была проведена внеплановая проверка. Выдано представление «Об устранении нарушений законодательства об антитеррористической защищенности» № 02-18-2025 от 27.10.2025г. Нарушения устранены в срок.</t>
    </r>
  </si>
  <si>
    <r>
      <t>В 2025 г.:</t>
    </r>
    <r>
      <rPr>
        <sz val="9"/>
        <color theme="1"/>
        <rFont val="Times New Roman"/>
        <family val="1"/>
        <charset val="204"/>
      </rPr>
      <t xml:space="preserve"> 
был профилактический визит Южным Екатеринбургским отделом Управления Роспотребнадзора по Свердловской области. Выдано предписание № 35/2025-7231 от 03.04.2025. Нарушения устранены.</t>
    </r>
  </si>
  <si>
    <r>
      <t>В 2025 г.:</t>
    </r>
    <r>
      <rPr>
        <sz val="9"/>
        <color theme="1"/>
        <rFont val="Times New Roman"/>
        <family val="1"/>
        <charset val="204"/>
      </rPr>
      <t xml:space="preserve"> 
Управление Федеральной службы по надзору и защите прав потребителей и благополучия человека по СО 02.06-17.06.2025г, проведен профилактический визит. В процессе проверки, нарушений не выявлено</t>
    </r>
  </si>
  <si>
    <r>
      <t>В 2025 г.:</t>
    </r>
    <r>
      <rPr>
        <sz val="9"/>
        <color theme="1"/>
        <rFont val="Times New Roman"/>
        <family val="1"/>
        <charset val="204"/>
      </rPr>
      <t xml:space="preserve"> 
Акт обследования ТСО от 26.05.2024 г Лист профилактической беседы МЧС от 26.05.2022 года</t>
    </r>
  </si>
  <si>
    <r>
      <t>В 2025 г.:</t>
    </r>
    <r>
      <rPr>
        <sz val="9"/>
        <color theme="1"/>
        <rFont val="Times New Roman"/>
        <family val="1"/>
        <charset val="204"/>
      </rPr>
      <t xml:space="preserve"> 
предписание Управления Федеральной службы по надзору в сфере защиты прав потребителей и благополучия человека от 01.07.2025 г. №109/2025-231: 1 замечание, срок исполнения 25.08.2025 г. Замечания устранены.</t>
    </r>
  </si>
  <si>
    <r>
      <t>В 2025 г.:</t>
    </r>
    <r>
      <rPr>
        <sz val="9"/>
        <color theme="1"/>
        <rFont val="Times New Roman"/>
        <family val="1"/>
        <charset val="204"/>
      </rPr>
      <t xml:space="preserve"> 
по результатам проверок предписаний нет</t>
    </r>
  </si>
  <si>
    <r>
      <t>В 2025 г.:</t>
    </r>
    <r>
      <rPr>
        <sz val="9"/>
        <color rgb="FF000000"/>
        <rFont val="Times New Roman"/>
        <family val="1"/>
        <charset val="204"/>
      </rPr>
      <t xml:space="preserve"> 
Предписание об устранении выявленных нарушений от 10.06.25 №76/2025-231: 2 замечания, срок исполнения 31.05.2026 , исполнено частично. Предписание об устранении выявленных нарушений от 30.06.2025 №239-2025-7: 4 замечания-исполнено.</t>
    </r>
  </si>
  <si>
    <r>
      <t>В 2025 г.:</t>
    </r>
    <r>
      <rPr>
        <sz val="9"/>
        <color rgb="FF000000"/>
        <rFont val="Times New Roman"/>
        <family val="1"/>
        <charset val="204"/>
      </rPr>
      <t xml:space="preserve"> 
предписание Роспотребнадзора № 241/2025-7 от 30.06.2025: 2 замечания. Срок исполнения до 30.06.2025. Замечания устранены.</t>
    </r>
  </si>
  <si>
    <r>
      <t>В 2023 г.:</t>
    </r>
    <r>
      <rPr>
        <sz val="9"/>
        <color theme="1"/>
        <rFont val="Times New Roman"/>
        <family val="1"/>
        <charset val="204"/>
      </rPr>
      <t xml:space="preserve"> 
плановая проверка МЧС, замечаний не выявлено</t>
    </r>
  </si>
  <si>
    <r>
      <t>В 2025 г.:</t>
    </r>
    <r>
      <rPr>
        <sz val="9"/>
        <color theme="1"/>
        <rFont val="Times New Roman"/>
        <family val="1"/>
        <charset val="204"/>
      </rPr>
      <t xml:space="preserve"> 
Профилактический визит Роспотребнадзор, замечания устранены.</t>
    </r>
  </si>
  <si>
    <r>
      <t>В 2025 г.:</t>
    </r>
    <r>
      <rPr>
        <sz val="9"/>
        <color theme="1"/>
        <rFont val="Times New Roman"/>
        <family val="1"/>
        <charset val="204"/>
      </rPr>
      <t xml:space="preserve"> 
Профилактический визит Управления Федеральной службы по надзору в сфере защиты прав потребителей и благополучия человека-предписание об устранении выявленных нарушений от 01.07.2025 №110/2025-231. Отчет отправлен в срок</t>
    </r>
  </si>
  <si>
    <r>
      <t>В 2025 г.:</t>
    </r>
    <r>
      <rPr>
        <sz val="9"/>
        <color theme="1"/>
        <rFont val="Times New Roman"/>
        <family val="1"/>
        <charset val="204"/>
      </rPr>
      <t xml:space="preserve"> 
Профилактический визит Роспотребнадзора, замечания устранены.</t>
    </r>
  </si>
  <si>
    <r>
      <t>В 2025 г.:</t>
    </r>
    <r>
      <rPr>
        <sz val="9"/>
        <color theme="1"/>
        <rFont val="Times New Roman"/>
        <family val="1"/>
        <charset val="204"/>
      </rPr>
      <t xml:space="preserve"> 
Профилактический визит Роспотребнадзор. Акт от 20.06.2025 №66-04-11/12-2601-2025 . Замечания частично устранены. Разработан план устранения замечаний</t>
    </r>
  </si>
  <si>
    <r>
      <t>В 2025 г.:</t>
    </r>
    <r>
      <rPr>
        <sz val="9"/>
        <color theme="1"/>
        <rFont val="Times New Roman"/>
        <family val="1"/>
        <charset val="204"/>
      </rPr>
      <t xml:space="preserve"> 
Профилактический визит Роспотребнадзор. Акт от 17.06.2025г. №66-04-12/10-2501-2025. Замечания устранены</t>
    </r>
  </si>
  <si>
    <r>
      <t>В 2025 г.:</t>
    </r>
    <r>
      <rPr>
        <sz val="9"/>
        <color theme="1"/>
        <rFont val="Times New Roman"/>
        <family val="1"/>
        <charset val="204"/>
      </rPr>
      <t xml:space="preserve"> 
Профилактический визит Роспотребнадзор. Акт от 16.06.2025г. №66-04-11/12-2734-2025. Замечания устранены</t>
    </r>
  </si>
  <si>
    <r>
      <t>В 2025 г.:</t>
    </r>
    <r>
      <rPr>
        <sz val="9"/>
        <color theme="1"/>
        <rFont val="Times New Roman"/>
        <family val="1"/>
        <charset val="204"/>
      </rPr>
      <t xml:space="preserve"> 
Профилактический визит Роспотребнадзор. Акт от 20.06.2025год№66-04-13/09-05-2567-2025 .Нарушения устранены</t>
    </r>
  </si>
  <si>
    <r>
      <t>В 2024 г.:</t>
    </r>
    <r>
      <rPr>
        <sz val="9"/>
        <color theme="1"/>
        <rFont val="Times New Roman"/>
        <family val="1"/>
        <charset val="204"/>
      </rPr>
      <t xml:space="preserve"> 
Профилактический визит Роспотребнадзор. Акт от 23.06.2025г №66-04-13/09-05-2633-2025. Нарушения устранены. 
Предписание от 18.12.2024 г №66-04-13/09-05-5304-2024</t>
    </r>
  </si>
  <si>
    <r>
      <t>В 2025 г.:</t>
    </r>
    <r>
      <rPr>
        <sz val="9"/>
        <color theme="1"/>
        <rFont val="Times New Roman"/>
        <family val="1"/>
        <charset val="204"/>
      </rPr>
      <t xml:space="preserve"> 
Плановый контроль Роспотребнадзор. Предписание 66-04-13/09-05-2347-2025 от 02.06.2025. Плановый контроль Роспотребнадзор. Предписание 66-04-11/12-2594-2025 от 20.06.2025г. Нарушения устранены</t>
    </r>
  </si>
  <si>
    <r>
      <t>В 2025 г.:</t>
    </r>
    <r>
      <rPr>
        <sz val="9"/>
        <color theme="1"/>
        <rFont val="Times New Roman"/>
        <family val="1"/>
        <charset val="204"/>
      </rPr>
      <t xml:space="preserve"> 
Контрольное (надзорное) мероприятие Роспотребнадзора от 09.06.2025г. Нарушения устранены.</t>
    </r>
  </si>
  <si>
    <r>
      <t>В 2025 г.:</t>
    </r>
    <r>
      <rPr>
        <sz val="9"/>
        <color rgb="FF000000"/>
        <rFont val="Times New Roman"/>
        <family val="1"/>
        <charset val="204"/>
      </rPr>
      <t xml:space="preserve"> 
Профилактический визит Талицкого отдела Управления Роспотребнадзора по Свердловской области с 18.06.2025 по 27.06.2025: Предписание от 01.07.2025 №66-14-12/11-3168-2025 (нарушения устранены).</t>
    </r>
  </si>
  <si>
    <r>
      <t>В 2025 г.:</t>
    </r>
    <r>
      <rPr>
        <sz val="9"/>
        <color rgb="FF000000"/>
        <rFont val="Times New Roman"/>
        <family val="1"/>
        <charset val="204"/>
      </rPr>
      <t xml:space="preserve"> 
предписание Роспотребнадзора №66-14-12/12-2734-2025 от 26.06.2025: 2 замечания, срок исполнения 26.05.2026.</t>
    </r>
  </si>
  <si>
    <r>
      <t>В 2022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</si>
  <si>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При проведении профилактического визита от 26.05.2025 №66-11-01/03-3747-2025. Меры по их устранению проводятся.</t>
    </r>
  </si>
  <si>
    <r>
      <t xml:space="preserve">Муниципальное автономное общеобразовательное учреждение «Свердловская средняя общеобразовательная школа имени Героя Советского Союза Мякишева Ивана Спиридоновича»-«Барабинская школа имени Героя Советского Союза Ивана Ивановича Черепанова» Филиал №2, 
 </t>
    </r>
    <r>
      <rPr>
        <b/>
        <sz val="9"/>
        <color theme="1"/>
        <rFont val="Times New Roman"/>
        <family val="1"/>
        <charset val="204"/>
      </rPr>
      <t>МБОУ «Свердловская СОШ им. Героя Советского Союза Мякишева И.С.» - «Барабинская школа им. Героя Советского Союза И.И. Черепанова» 
(Лагерь дневного пребывания)</t>
    </r>
  </si>
  <si>
    <r>
      <t xml:space="preserve">Муниципальное автономное учреждение дополнительного образования «Артинская спортивная школа имени Заслуженного тренера России Юрия Вильгельмовича Мельцова», 
</t>
    </r>
    <r>
      <rPr>
        <b/>
        <sz val="9"/>
        <color theme="1"/>
        <rFont val="Times New Roman"/>
        <family val="1"/>
        <charset val="204"/>
      </rPr>
      <t>МАУ ДО «Артинская СШ им. ЗТР Ю.В. Мельцова» 
(Лагерь дневного пребывания «Спортландия»)</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</si>
  <si>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02.02.2026г. Срок действия до 02.02.2029</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</si>
  <si>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02.02.2026 г. Срок действия — бессрочно</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</si>
  <si>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 xml:space="preserve">Паспорт доступности от 16.02.2026. Срок действия до 16.02.2029 </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</si>
  <si>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12.02.2026 Срок действия до 12.02.2029</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</si>
  <si>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10.02.2026г. Срок действия до 09.02.2032</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</si>
  <si>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слуха, с нарушением зверия, дети с нарушениями опорно-двигательной системы.  
</t>
    </r>
    <r>
      <rPr>
        <b/>
        <sz val="9"/>
        <color theme="1"/>
        <rFont val="Times New Roman"/>
        <family val="1"/>
        <charset val="204"/>
      </rPr>
      <t>Паспорт доступности от 26.02.2019 Приказ № 716-од</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</si>
  <si>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01-19/3-6707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</si>
  <si>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01-19/3-6708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</si>
  <si>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01-19/3-6709 от 29.09.2023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</si>
  <si>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01-19/3-6705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</si>
  <si>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01-19/3-6703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</si>
  <si>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01-19/3-6699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</si>
  <si>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умственными нарушениями.  
</t>
    </r>
    <r>
      <rPr>
        <b/>
        <sz val="9"/>
        <color theme="1"/>
        <rFont val="Times New Roman"/>
        <family val="1"/>
        <charset val="204"/>
      </rPr>
      <t>Паспорт доступности № 01-19/3-6698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</si>
  <si>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ДЧ-И (У) (Доступно частично- избирательно (умственно-отсталые).  
</t>
    </r>
    <r>
      <rPr>
        <b/>
        <sz val="9"/>
        <color theme="1"/>
        <rFont val="Times New Roman"/>
        <family val="1"/>
        <charset val="204"/>
      </rPr>
      <t>Паспорт доступности от 14.05.2019</t>
    </r>
  </si>
  <si>
    <r>
      <t xml:space="preserve">Объект доступен для детей с ОВЗ и детей-инвалидов по следующим нозологиям: </t>
    </r>
    <r>
      <rPr>
        <sz val="9"/>
        <color theme="1"/>
        <rFont val="Times New Roman"/>
        <family val="1"/>
        <charset val="204"/>
      </rPr>
      <t xml:space="preserve">
ДП-И (У,С,Г) Доступно полностью-избирательно (умственно-отсталые,слепые,глухие).  
</t>
    </r>
    <r>
      <rPr>
        <b/>
        <sz val="9"/>
        <color theme="1"/>
        <rFont val="Times New Roman"/>
        <family val="1"/>
        <charset val="204"/>
      </rPr>
      <t>Паспорт доступности от 01.09.2023</t>
    </r>
  </si>
  <si>
    <r>
      <t xml:space="preserve">Объект доступен для детей с ОВЗ и детей-инвалидов по следующим нозологиям: </t>
    </r>
    <r>
      <rPr>
        <sz val="9"/>
        <color theme="1"/>
        <rFont val="Times New Roman"/>
        <family val="1"/>
        <charset val="204"/>
      </rPr>
      <t xml:space="preserve">
ДП-И (У). Доступен полностью-избирательно (умственно-отсталые)  
</t>
    </r>
    <r>
      <rPr>
        <b/>
        <sz val="9"/>
        <color theme="1"/>
        <rFont val="Times New Roman"/>
        <family val="1"/>
        <charset val="204"/>
      </rPr>
      <t>Паспорт доступности от 27.09.2023</t>
    </r>
  </si>
  <si>
    <r>
      <t xml:space="preserve">Объект доступен для детей с ОВЗ и детей-инвалидов по следующим нозологиям: </t>
    </r>
    <r>
      <rPr>
        <sz val="9"/>
        <color theme="1"/>
        <rFont val="Times New Roman"/>
        <family val="1"/>
        <charset val="204"/>
      </rPr>
      <t xml:space="preserve">
ДУ (У,С,Г) Доступен условно (умственно-отсталые,слепые,глухие).  
</t>
    </r>
    <r>
      <rPr>
        <b/>
        <sz val="9"/>
        <color theme="1"/>
        <rFont val="Times New Roman"/>
        <family val="1"/>
        <charset val="204"/>
      </rPr>
      <t>Паспорт доступности от 25.09.2023</t>
    </r>
  </si>
  <si>
    <r>
      <t xml:space="preserve">Объект доступен для детей с ОВЗ и детей-инвалидов по следующим нозологиям: </t>
    </r>
    <r>
      <rPr>
        <sz val="9"/>
        <color theme="1"/>
        <rFont val="Times New Roman"/>
        <family val="1"/>
        <charset val="204"/>
      </rPr>
      <t xml:space="preserve">
ДЧВ Доступно частично всем.  
</t>
    </r>
    <r>
      <rPr>
        <b/>
        <sz val="9"/>
        <color theme="1"/>
        <rFont val="Times New Roman"/>
        <family val="1"/>
        <charset val="204"/>
      </rPr>
      <t>Паспорт доступности от 10.10.2023</t>
    </r>
  </si>
  <si>
    <r>
      <t xml:space="preserve">Объект доступен для детей с ОВЗ и детей-инвалидов по следующим нозологиям: </t>
    </r>
    <r>
      <rPr>
        <sz val="9"/>
        <color theme="1"/>
        <rFont val="Times New Roman"/>
        <family val="1"/>
        <charset val="204"/>
      </rPr>
      <t xml:space="preserve">
ДУ Доступен условно.  
</t>
    </r>
    <r>
      <rPr>
        <b/>
        <sz val="9"/>
        <color theme="1"/>
        <rFont val="Times New Roman"/>
        <family val="1"/>
        <charset val="204"/>
      </rPr>
      <t>Паспорт доступности от 10.10.2023</t>
    </r>
  </si>
  <si>
    <r>
      <t xml:space="preserve">Объект доступен для детей с ОВЗ и детей-инвалидов по следующим нозологиям: </t>
    </r>
    <r>
      <rPr>
        <sz val="9"/>
        <color theme="1"/>
        <rFont val="Times New Roman"/>
        <family val="1"/>
        <charset val="204"/>
      </rPr>
      <t xml:space="preserve">
Объект признан частично недоступным для ряда категорий инвалидов-К, О, Г, С (колясочники,опорники,глухие,слепые).  
</t>
    </r>
    <r>
      <rPr>
        <b/>
        <sz val="9"/>
        <color theme="1"/>
        <rFont val="Times New Roman"/>
        <family val="1"/>
        <charset val="204"/>
      </rPr>
      <t>Паспорт доступности от 28.09.2023</t>
    </r>
  </si>
  <si>
    <r>
      <t xml:space="preserve">Объект доступен для детей с ОВЗ и детей-инвалидов по следующим нозологиям: </t>
    </r>
    <r>
      <rPr>
        <sz val="9"/>
        <color theme="1"/>
        <rFont val="Times New Roman"/>
        <family val="1"/>
        <charset val="204"/>
      </rPr>
      <t xml:space="preserve">
ДП-И (У,С,Г) Доступно полностью-избирательно (умственно-отсталые,слепые,глухие).  
</t>
    </r>
    <r>
      <rPr>
        <b/>
        <sz val="9"/>
        <color theme="1"/>
        <rFont val="Times New Roman"/>
        <family val="1"/>
        <charset val="204"/>
      </rPr>
      <t>Паспорт доступности от 25.09.2023</t>
    </r>
  </si>
  <si>
    <r>
      <t xml:space="preserve">Объект доступен для детей с ОВЗ и детей-инвалидов по следующим нозологиям: </t>
    </r>
    <r>
      <rPr>
        <sz val="9"/>
        <color theme="1"/>
        <rFont val="Times New Roman"/>
        <family val="1"/>
        <charset val="204"/>
      </rPr>
      <t xml:space="preserve">
ВНД Временно не доступен.  
</t>
    </r>
    <r>
      <rPr>
        <b/>
        <sz val="9"/>
        <color theme="1"/>
        <rFont val="Times New Roman"/>
        <family val="1"/>
        <charset val="204"/>
      </rPr>
      <t>Паспорт доступности от 10.10.2023</t>
    </r>
  </si>
  <si>
    <r>
      <t xml:space="preserve">Объект доступен для детей с ОВЗ и детей-инвалидов по следующим нозологиям: </t>
    </r>
    <r>
      <rPr>
        <sz val="9"/>
        <color theme="1"/>
        <rFont val="Times New Roman"/>
        <family val="1"/>
        <charset val="204"/>
      </rPr>
      <t xml:space="preserve">
ДЧ (доступно частично).  
</t>
    </r>
    <r>
      <rPr>
        <b/>
        <sz val="9"/>
        <color theme="1"/>
        <rFont val="Times New Roman"/>
        <family val="1"/>
        <charset val="204"/>
      </rPr>
      <t>Паспорт доступности от 28.08.2023</t>
    </r>
  </si>
  <si>
    <r>
      <t xml:space="preserve">Объект доступен для детей с ОВЗ и детей-инвалидов по следующим нозологиям: </t>
    </r>
    <r>
      <rPr>
        <sz val="9"/>
        <color theme="1"/>
        <rFont val="Times New Roman"/>
        <family val="1"/>
        <charset val="204"/>
      </rPr>
      <t xml:space="preserve">
ДУ Доступен условно.  
</t>
    </r>
    <r>
      <rPr>
        <b/>
        <sz val="9"/>
        <color theme="1"/>
        <rFont val="Times New Roman"/>
        <family val="1"/>
        <charset val="204"/>
      </rPr>
      <t>Паспорт доступности от 25.09.2023</t>
    </r>
  </si>
  <si>
    <r>
      <t xml:space="preserve">Объект доступен для детей с ОВЗ и детей-инвалидов по следующим нозологиям: </t>
    </r>
    <r>
      <rPr>
        <sz val="9"/>
        <color theme="1"/>
        <rFont val="Times New Roman"/>
        <family val="1"/>
        <charset val="204"/>
      </rPr>
      <t xml:space="preserve">
ДП-В (О,У,С,Г,К) Доступен полностью всем (опорники,умственно-отсталые,слепые,глухие,колясочники).  
</t>
    </r>
    <r>
      <rPr>
        <b/>
        <sz val="9"/>
        <color theme="1"/>
        <rFont val="Times New Roman"/>
        <family val="1"/>
        <charset val="204"/>
      </rPr>
      <t>Паспорт доступности от 25.09.2023</t>
    </r>
  </si>
  <si>
    <r>
      <t xml:space="preserve">Объект доступен для детей с ОВЗ и детей-инвалидов по следующим нозологиям: </t>
    </r>
    <r>
      <rPr>
        <sz val="9"/>
        <color theme="1"/>
        <rFont val="Times New Roman"/>
        <family val="1"/>
        <charset val="204"/>
      </rPr>
      <t xml:space="preserve">
ДП-И (О,У,С,Г) Доступен полностью- избирательно (опорники,умственно-отсталые,слепые,глухие).  
</t>
    </r>
    <r>
      <rPr>
        <b/>
        <sz val="9"/>
        <color theme="1"/>
        <rFont val="Times New Roman"/>
        <family val="1"/>
        <charset val="204"/>
      </rPr>
      <t>Паспорт доступности от 25.09.2023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</si>
  <si>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21.11.2025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</si>
  <si>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с ментальными заболеваниями,дети с соматическими заболеваниями.  
</t>
    </r>
    <r>
      <rPr>
        <b/>
        <sz val="9"/>
        <color theme="1"/>
        <rFont val="Times New Roman"/>
        <family val="1"/>
        <charset val="204"/>
      </rPr>
      <t>Паспорт доступности от 06.02.2025г</t>
    </r>
  </si>
  <si>
    <r>
      <t xml:space="preserve">Объект доступен для детей с ОВЗ и детей-инвалидов по следующим нозологиям: </t>
    </r>
    <r>
      <rPr>
        <sz val="9"/>
        <color theme="1"/>
        <rFont val="Times New Roman"/>
        <family val="1"/>
        <charset val="204"/>
      </rPr>
      <t xml:space="preserve">
Все категории инвалидов и маломобильных групп населения:в том числе инвалиды: передвигающиеся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</si>
  <si>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</si>
  <si>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с ментальными заболеваниями,дети с соматическими заболеваниями.  
</t>
    </r>
    <r>
      <rPr>
        <b/>
        <sz val="9"/>
        <color theme="1"/>
        <rFont val="Times New Roman"/>
        <family val="1"/>
        <charset val="204"/>
      </rPr>
      <t>Паспорт доступности от 21.04.2025</t>
    </r>
  </si>
  <si>
    <r>
      <t xml:space="preserve">Объект доступен для детей с ОВЗ и детей-инвалидов по следующими нозологиями: дети с нарушениями речи, с ментальными заболеваниями,дети с соматическими заболеваниями.  
</t>
    </r>
    <r>
      <rPr>
        <b/>
        <sz val="9"/>
        <color theme="1"/>
        <rFont val="Times New Roman"/>
        <family val="1"/>
        <charset val="204"/>
      </rPr>
      <t>Паспорт доступности от 21.04.2025г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</si>
  <si>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слабослышащие-условно доступны, дети с тяжелыми нарушениями речи, дети с ментальными нарушениями-условно доступны,дети с соматическими заболеваниями-условно доступны.  
</t>
    </r>
    <r>
      <rPr>
        <b/>
        <sz val="9"/>
        <color theme="1"/>
        <rFont val="Times New Roman"/>
        <family val="1"/>
        <charset val="204"/>
      </rPr>
      <t>Паспорт доступности от 21.11.2025</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</si>
  <si>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01.03.2015</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</si>
  <si>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Паспорт доступности от 08.04.2024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</si>
  <si>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Паспорт доступности от 05.04.2024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</si>
  <si>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Паспорт доступности от 25.12.2024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</si>
  <si>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05.04.2024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</si>
  <si>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 xml:space="preserve">Паспорт доступности от 08.04.2024 </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</si>
  <si>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Паспорт доступности от 04.04.2024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</si>
  <si>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Паспорт доступности от 09.04.2024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</si>
  <si>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речи,Дети с задержкой психического развития, Дети с нарушением поведения и общения, Дети с умственной отсталостью,Дети с соматическими заболеваниями.  
</t>
    </r>
    <r>
      <rPr>
        <b/>
        <sz val="9"/>
        <color theme="1"/>
        <rFont val="Times New Roman"/>
        <family val="1"/>
        <charset val="204"/>
      </rPr>
      <t>Паспорт доступности от 21.06.2024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</si>
  <si>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Дети с задержкой психического развития, Дети с умственной отсталостью.  
</t>
    </r>
    <r>
      <rPr>
        <b/>
        <sz val="9"/>
        <color theme="1"/>
        <rFont val="Times New Roman"/>
        <family val="1"/>
        <charset val="204"/>
      </rPr>
      <t>Паспорт доступности от 10.06.2024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</si>
  <si>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речи, Дети с задержкой психического развития, Дети с умственной отсталостью.  
</t>
    </r>
    <r>
      <rPr>
        <b/>
        <sz val="9"/>
        <color theme="1"/>
        <rFont val="Times New Roman"/>
        <family val="1"/>
        <charset val="204"/>
      </rPr>
      <t>Паспорт доступности от 11.03.2022</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</si>
  <si>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речи, Дети с задержкой психического развития, Дети с умственной отсталостью.  
</t>
    </r>
    <r>
      <rPr>
        <b/>
        <sz val="9"/>
        <color theme="1"/>
        <rFont val="Times New Roman"/>
        <family val="1"/>
        <charset val="204"/>
      </rPr>
      <t>Паспорт доступности от 08.10.2019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</si>
  <si>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Дети с задержкой психического развития, Дети с умственной отсталостью.  
</t>
    </r>
    <r>
      <rPr>
        <b/>
        <sz val="9"/>
        <color theme="1"/>
        <rFont val="Times New Roman"/>
        <family val="1"/>
        <charset val="204"/>
      </rPr>
      <t>Паспорт доступности от 25.02.2022</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</si>
  <si>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нарушением поведения и общения, Дети с умственной отсталостью, Дети с соматическими заболеваниями.  
</t>
    </r>
    <r>
      <rPr>
        <b/>
        <sz val="9"/>
        <color theme="1"/>
        <rFont val="Times New Roman"/>
        <family val="1"/>
        <charset val="204"/>
      </rPr>
      <t>Паспорт доступности от 20.06.2022</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</si>
  <si>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зрения, Дети с задержкой психического развития, Дети с умственной отсталостью.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</si>
  <si>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речи; Дети с задержкой психического развития, Дети с умственной отсталостью.  
</t>
    </r>
    <r>
      <rPr>
        <b/>
        <sz val="9"/>
        <color theme="1"/>
        <rFont val="Times New Roman"/>
        <family val="1"/>
        <charset val="204"/>
      </rPr>
      <t>Паспорт доступности от 17.06.2024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</si>
  <si>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нарушением поведения и общения, Дети с умственной отсталостью, Дети с нарушением зрения.  
</t>
    </r>
    <r>
      <rPr>
        <b/>
        <sz val="9"/>
        <color theme="1"/>
        <rFont val="Times New Roman"/>
        <family val="1"/>
        <charset val="204"/>
      </rPr>
      <t>Паспорт доступности от 17.06.2024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</si>
  <si>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поведения и общения, Дети с задержкой психического развития, Дети с умственной отсталостью.  
</t>
    </r>
    <r>
      <rPr>
        <b/>
        <sz val="9"/>
        <color theme="1"/>
        <rFont val="Times New Roman"/>
        <family val="1"/>
        <charset val="204"/>
      </rPr>
      <t>Паспорт доступности от 24.06.2024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</si>
  <si>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поведения и общения, Дети с задержкой психического развития, Дети с умственной отсталостью.  
</t>
    </r>
    <r>
      <rPr>
        <b/>
        <sz val="9"/>
        <color theme="1"/>
        <rFont val="Times New Roman"/>
        <family val="1"/>
        <charset val="204"/>
      </rPr>
      <t>Паспорт доступности от 11.06.2024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</si>
  <si>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22.06.2022</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</si>
  <si>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умственной отсталостью, Дети с задержкой психического развития, Дети с соматическими заболеваниями.  
</t>
    </r>
    <r>
      <rPr>
        <b/>
        <sz val="9"/>
        <color theme="1"/>
        <rFont val="Times New Roman"/>
        <family val="1"/>
        <charset val="204"/>
      </rPr>
      <t>Паспорт доступности от 28.06.2024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</si>
  <si>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нарушением поведения и общения, Дети с умственной отсталостью, Дети с соматическими заболеваниями.  
</t>
    </r>
    <r>
      <rPr>
        <b/>
        <sz val="9"/>
        <color theme="1"/>
        <rFont val="Times New Roman"/>
        <family val="1"/>
        <charset val="204"/>
      </rPr>
      <t>Паспорт доступности от 21.06.2024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</si>
  <si>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слабовидящие, дети с нарушением опорно-двигательной системы , дети с задержкой психического развития, дети с тяжелым нарушением речи, дети с соматическими заболеваниями.  
</t>
    </r>
    <r>
      <rPr>
        <b/>
        <sz val="9"/>
        <color theme="1"/>
        <rFont val="Times New Roman"/>
        <family val="1"/>
        <charset val="204"/>
      </rPr>
      <t>Паспорт доступности от 20.06.2024. Бессрочно.</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</si>
  <si>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нарушением опорно-двигательной системы, дети с задержкой психического развития, дети с тяжелыми нарушениями речи.  
</t>
    </r>
    <r>
      <rPr>
        <b/>
        <sz val="9"/>
        <color theme="1"/>
        <rFont val="Times New Roman"/>
        <family val="1"/>
        <charset val="204"/>
      </rPr>
      <t>Паспорт доступности от 03.06.2024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</si>
  <si>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07.06.2024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</si>
  <si>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01.07.2024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</si>
  <si>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нарушением психического развития, дети с соматическими заболеваниями.  
</t>
    </r>
    <r>
      <rPr>
        <b/>
        <sz val="9"/>
        <color theme="1"/>
        <rFont val="Times New Roman"/>
        <family val="1"/>
        <charset val="204"/>
      </rPr>
      <t>Паспорт доступности от 24.06.2024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</si>
  <si>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задержкой психического развития, дети с ментальными нарушениями, дети с соматическими заболевания  
</t>
    </r>
    <r>
      <rPr>
        <b/>
        <sz val="9"/>
        <color theme="1"/>
        <rFont val="Times New Roman"/>
        <family val="1"/>
        <charset val="204"/>
      </rPr>
      <t>Паспорт доступности от 06.06.2024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</si>
  <si>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нарушением опорно-двигательной системы, дети с тяжелыми нарушениями речи, дети с нарушением психического развития.  
</t>
    </r>
    <r>
      <rPr>
        <b/>
        <sz val="9"/>
        <color theme="1"/>
        <rFont val="Times New Roman"/>
        <family val="1"/>
        <charset val="204"/>
      </rPr>
      <t>Паспорт доступности от 24.06.2025</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</si>
  <si>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t>
    </r>
    <r>
      <rPr>
        <b/>
        <sz val="9"/>
        <color theme="1"/>
        <rFont val="Times New Roman"/>
        <family val="1"/>
        <charset val="204"/>
      </rPr>
      <t>Паспорт доступности от 10.06.2025</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</si>
  <si>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t>
    </r>
    <r>
      <rPr>
        <b/>
        <sz val="9"/>
        <color theme="1"/>
        <rFont val="Times New Roman"/>
        <family val="1"/>
        <charset val="204"/>
      </rPr>
      <t>Паспорт доступности от 18.06.2024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</si>
  <si>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03.06.2024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</si>
  <si>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дети с умственной отсталостью.  
</t>
    </r>
    <r>
      <rPr>
        <b/>
        <sz val="9"/>
        <color theme="1"/>
        <rFont val="Times New Roman"/>
        <family val="1"/>
        <charset val="204"/>
      </rPr>
      <t>Паспорт доступности от 24.06.2024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</si>
  <si>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ментальными нарушениями, дети с соматическими заболеваниями.  
</t>
    </r>
    <r>
      <rPr>
        <b/>
        <sz val="9"/>
        <color theme="1"/>
        <rFont val="Times New Roman"/>
        <family val="1"/>
        <charset val="204"/>
      </rPr>
      <t>Паспорт доступности от 17.06.2024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</si>
  <si>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17.06.2025</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</si>
  <si>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дети с ментальными нарушениями  
</t>
    </r>
    <r>
      <rPr>
        <b/>
        <sz val="9"/>
        <color theme="1"/>
        <rFont val="Times New Roman"/>
        <family val="1"/>
        <charset val="204"/>
      </rPr>
      <t>Паспорт доступности от 15.05.2024</t>
    </r>
  </si>
  <si>
    <r>
      <t xml:space="preserve">Объект доступен полностью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нарушением опорно-двигательной системы, дети с тяжелыми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29.09.2023</t>
    </r>
  </si>
  <si>
    <r>
      <t xml:space="preserve">Объект доступен полностью для детей с ОВЗ и детей-инвалидов по следующим нозологиям: </t>
    </r>
    <r>
      <rPr>
        <sz val="9"/>
        <color theme="1"/>
        <rFont val="Times New Roman"/>
        <family val="1"/>
        <charset val="204"/>
      </rPr>
      <t xml:space="preserve">
с умственными нарушениями. Объект доступен условно для детей с ОВЗ и детей-инвалидов по следующим нозологиям: все категории инвалидов и маломобильных групп населения инвалиды, передвигающиеся на креслах-колясках, с нарушениями опорно-двигательного аппарата, с нарушением зрения; с нарушением слуха.  
</t>
    </r>
    <r>
      <rPr>
        <b/>
        <sz val="9"/>
        <color theme="1"/>
        <rFont val="Times New Roman"/>
        <family val="1"/>
        <charset val="204"/>
      </rPr>
      <t>Паспорт доступности от 27.06.2024.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</si>
  <si>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нарушением зрения, с нарушением опорно-двигательного аппарата, передвигающиеся на креслах-колясках, с нарушением слуха, с умственными нарушениями.  
</t>
    </r>
    <r>
      <rPr>
        <b/>
        <sz val="9"/>
        <color theme="1"/>
        <rFont val="Times New Roman"/>
        <family val="1"/>
        <charset val="204"/>
      </rPr>
      <t>Паспорт доступности от 29.07.2024.</t>
    </r>
  </si>
  <si>
    <r>
      <t xml:space="preserve">Объект доступен полностью для детей с ОВЗ и детей-инвалидов по следующим нозологиям: </t>
    </r>
    <r>
      <rPr>
        <sz val="9"/>
        <color rgb="FF000000"/>
        <rFont val="Times New Roman"/>
        <family val="1"/>
        <charset val="204"/>
      </rPr>
      <t xml:space="preserve">
дети с нарушением слуха, дети с нарушением зрения, дети с умственной отсталостью.  
</t>
    </r>
    <r>
      <rPr>
        <b/>
        <sz val="9"/>
        <color rgb="FF000000"/>
        <rFont val="Times New Roman"/>
        <family val="1"/>
        <charset val="204"/>
      </rPr>
      <t xml:space="preserve">Паспорт доступности от 29.07.2024 г.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</si>
  <si>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31.10.2023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</si>
  <si>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26.10.2023</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</si>
  <si>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задержкой психического развития  
</t>
    </r>
    <r>
      <rPr>
        <b/>
        <sz val="9"/>
        <color theme="1"/>
        <rFont val="Times New Roman"/>
        <family val="1"/>
        <charset val="204"/>
      </rPr>
      <t>Паспорт доступности от 20.05.2024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</si>
  <si>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соматическими заболеваниями .  
</t>
    </r>
    <r>
      <rPr>
        <b/>
        <sz val="9"/>
        <color theme="1"/>
        <rFont val="Times New Roman"/>
        <family val="1"/>
        <charset val="204"/>
      </rPr>
      <t xml:space="preserve">Паспорт доступности от 15.09.2025 </t>
    </r>
  </si>
  <si>
    <r>
      <t xml:space="preserve">Объект доступен для детей с ОВЗ и детей-инвалидов по следующим нозологиям: </t>
    </r>
    <r>
      <rPr>
        <sz val="9"/>
        <rFont val="Times New Roman"/>
        <family val="1"/>
        <charset val="204"/>
      </rPr>
      <t xml:space="preserve">
слабослышащие, слабовидящие.  
</t>
    </r>
    <r>
      <rPr>
        <b/>
        <sz val="9"/>
        <rFont val="Times New Roman"/>
        <family val="1"/>
        <charset val="204"/>
      </rPr>
      <t>Паспорт доступности от 28.08.2025</t>
    </r>
  </si>
  <si>
    <r>
      <t xml:space="preserve">Объект доступен для детей с ОВЗ и детей-инвалидов по следующим нозологиям: </t>
    </r>
    <r>
      <rPr>
        <sz val="9"/>
        <rFont val="Times New Roman"/>
        <family val="1"/>
        <charset val="204"/>
      </rPr>
      <t xml:space="preserve">
слабослышащие, слабовидящие.  
</t>
    </r>
    <r>
      <rPr>
        <b/>
        <sz val="9"/>
        <rFont val="Times New Roman"/>
        <family val="1"/>
        <charset val="204"/>
      </rPr>
      <t xml:space="preserve">Паспорт доступности от 20.01.2026 </t>
    </r>
  </si>
  <si>
    <r>
      <t xml:space="preserve">Объект доступен для детей с ОВЗ и детей-инвалидов по следующим нозологиям: </t>
    </r>
    <r>
      <rPr>
        <sz val="9"/>
        <rFont val="Times New Roman"/>
        <family val="1"/>
        <charset val="204"/>
      </rPr>
      <t xml:space="preserve">
слабослышащие, слабовидящие.  
</t>
    </r>
    <r>
      <rPr>
        <b/>
        <sz val="9"/>
        <rFont val="Times New Roman"/>
        <family val="1"/>
        <charset val="204"/>
      </rPr>
      <t xml:space="preserve">Паспорт доступности от 23.04.2026 </t>
    </r>
  </si>
  <si>
    <r>
      <t xml:space="preserve">Объект доступен для детей с ОВЗ и детей-инвалидов по следующим нозологиям: </t>
    </r>
    <r>
      <rPr>
        <sz val="9"/>
        <rFont val="Times New Roman"/>
        <family val="1"/>
        <charset val="204"/>
      </rPr>
      <t xml:space="preserve">
слабослышащие, слабовидящие.  
</t>
    </r>
    <r>
      <rPr>
        <b/>
        <sz val="9"/>
        <rFont val="Times New Roman"/>
        <family val="1"/>
        <charset val="204"/>
      </rPr>
      <t xml:space="preserve">Паспорт доступности от 30.05.2024 </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</si>
  <si>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</si>
  <si>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27.01.2026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</si>
  <si>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16.01.2026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</si>
  <si>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26.01.2026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</si>
  <si>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06.02.2026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</si>
  <si>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 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27.01.2026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</si>
  <si>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 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</si>
  <si>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</si>
  <si>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</si>
  <si>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26.01.2026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</si>
  <si>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03.02.2026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</si>
  <si>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03.02.2026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</si>
  <si>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</si>
  <si>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16.01.2026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</si>
  <si>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</si>
  <si>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04.04.2026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</si>
  <si>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01.02.2024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</si>
  <si>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 xml:space="preserve">Паспорт доступности от 22.01.2026 </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</si>
  <si>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01.04.2024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</si>
  <si>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14.03.2024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</si>
  <si>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22.02.2024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</si>
  <si>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12.02.2024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</si>
  <si>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20.03.2024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</si>
  <si>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05.03.2024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</si>
  <si>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29.02.2024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</si>
  <si>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15.11.2023</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</si>
  <si>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12.03.2024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</si>
  <si>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</si>
  <si>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25.03.2026 №4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</si>
  <si>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25.03.2026 №5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</si>
  <si>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25.03.2026 №6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</si>
  <si>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25.03.2026 №7</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</si>
  <si>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25.03.2026 №8</t>
    </r>
  </si>
  <si>
    <r>
      <t xml:space="preserve">Объект доступен для детей с ОВЗ и детей-инвалидов по следующим нозологиям: </t>
    </r>
    <r>
      <rPr>
        <sz val="9"/>
        <color theme="1"/>
        <rFont val="Times New Roman"/>
        <family val="1"/>
        <charset val="204"/>
      </rPr>
      <t xml:space="preserve">
РАС.  
</t>
    </r>
    <r>
      <rPr>
        <b/>
        <sz val="9"/>
        <color theme="1"/>
        <rFont val="Times New Roman"/>
        <family val="1"/>
        <charset val="204"/>
      </rPr>
      <t>Паспорт доступности от 22.02.2026</t>
    </r>
  </si>
  <si>
    <r>
      <t xml:space="preserve">Объект доступен для детей с ОВЗ и детей-инвалидов по следующим нозологиям: </t>
    </r>
    <r>
      <rPr>
        <sz val="9"/>
        <color theme="1"/>
        <rFont val="Times New Roman"/>
        <family val="1"/>
        <charset val="204"/>
      </rPr>
      <t xml:space="preserve">
РАС, ДЦП, синдром Дауна, слабовидящие.  
</t>
    </r>
    <r>
      <rPr>
        <b/>
        <sz val="9"/>
        <color theme="1"/>
        <rFont val="Times New Roman"/>
        <family val="1"/>
        <charset val="204"/>
      </rPr>
      <t>Паспорт доступности от 20.05.2024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</si>
  <si>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02.12.2019</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</si>
  <si>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слуха, с умственными нарушениями.  
</t>
    </r>
    <r>
      <rPr>
        <b/>
        <sz val="9"/>
        <color theme="1"/>
        <rFont val="Times New Roman"/>
        <family val="1"/>
        <charset val="204"/>
      </rPr>
      <t>Паспорт доступности от 16.03.2026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</si>
  <si>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09.01.2020</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</si>
  <si>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все категории инвалидов и маломобильных групп населения, в том числе инвалиды: передвигающиеся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31.10.2024</t>
    </r>
  </si>
  <si>
    <r>
      <t xml:space="preserve">Объект доступен для детей с ОВЗ и детей- инвалидов по следующим нозологиям: </t>
    </r>
    <r>
      <rPr>
        <sz val="9"/>
        <color theme="1"/>
        <rFont val="Times New Roman"/>
        <family val="1"/>
        <charset val="204"/>
      </rPr>
      <t xml:space="preserve">
с нарушениями опорно-двигательного аппарата; с нарушением зрения; с нарушением слуха.  
</t>
    </r>
    <r>
      <rPr>
        <b/>
        <sz val="9"/>
        <color theme="1"/>
        <rFont val="Times New Roman"/>
        <family val="1"/>
        <charset val="204"/>
      </rPr>
      <t>Паспорт доступности №1 от 10.02.2026г</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</si>
  <si>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theme="1"/>
        <rFont val="Times New Roman"/>
        <family val="1"/>
        <charset val="204"/>
      </rPr>
      <t>Паспорт доступности от 04.03.2026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</si>
  <si>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опорно-двигательного аппарата, дети с нарушением слуха, дети с умственными нарушениями.  
</t>
    </r>
    <r>
      <rPr>
        <b/>
        <sz val="9"/>
        <color theme="1"/>
        <rFont val="Times New Roman"/>
        <family val="1"/>
        <charset val="204"/>
      </rPr>
      <t>Паспорт доступности №1 от 04.04.2024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</si>
  <si>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расстройством аутистического спектра, детский церебральный паралич, синдром Дауна, слабовидящие.  
</t>
    </r>
    <r>
      <rPr>
        <b/>
        <sz val="9"/>
        <color theme="1"/>
        <rFont val="Times New Roman"/>
        <family val="1"/>
        <charset val="204"/>
      </rPr>
      <t>Паспорт доступности от 22.01.2026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</si>
  <si>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05.03.2024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</si>
  <si>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ментальными нарушениями, дети с соматическими заболеваниями.  
</t>
    </r>
    <r>
      <rPr>
        <b/>
        <sz val="9"/>
        <color theme="1"/>
        <rFont val="Times New Roman"/>
        <family val="1"/>
        <charset val="204"/>
      </rPr>
      <t>Паспорт доступности от 28.01.2026</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</si>
  <si>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зрения, с нарушениями слуха.  
</t>
    </r>
    <r>
      <rPr>
        <b/>
        <sz val="9"/>
        <color theme="1"/>
        <rFont val="Times New Roman"/>
        <family val="1"/>
        <charset val="204"/>
      </rPr>
      <t>Паспорт доступности от 16.01.2026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</si>
  <si>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системой,дети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21.02.2024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</si>
  <si>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23.03.2026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</si>
  <si>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31.05.2024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</si>
  <si>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  
</t>
    </r>
    <r>
      <rPr>
        <b/>
        <sz val="9"/>
        <color theme="1"/>
        <rFont val="Times New Roman"/>
        <family val="1"/>
        <charset val="204"/>
      </rPr>
      <t>Паспорт доступности от 15.03.2024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</si>
  <si>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  
</t>
    </r>
    <r>
      <rPr>
        <b/>
        <sz val="9"/>
        <color theme="1"/>
        <rFont val="Times New Roman"/>
        <family val="1"/>
        <charset val="204"/>
      </rPr>
      <t>Паспорт доступности от 19.03.2025</t>
    </r>
  </si>
  <si>
    <r>
      <t xml:space="preserve">Объект доступен для детей с ОВЗ и детей-инвалидов по следующим нозологиям: </t>
    </r>
    <r>
      <rPr>
        <sz val="9"/>
        <color theme="1"/>
        <rFont val="Times New Roman"/>
        <family val="1"/>
        <charset val="204"/>
      </rPr>
      <t xml:space="preserve">
все категории инвалидов и маломобильных групп населения.  
</t>
    </r>
    <r>
      <rPr>
        <b/>
        <sz val="9"/>
        <color theme="1"/>
        <rFont val="Times New Roman"/>
        <family val="1"/>
        <charset val="204"/>
      </rPr>
      <t>Паспорт доступности от 26.06.2024</t>
    </r>
  </si>
  <si>
    <r>
      <t xml:space="preserve">Объект доступен для детей с ОВЗ и детей-инвалидов по следующим нозологиям: </t>
    </r>
    <r>
      <rPr>
        <sz val="9"/>
        <color theme="1"/>
        <rFont val="Times New Roman"/>
        <family val="1"/>
        <charset val="204"/>
      </rPr>
      <t xml:space="preserve">
все категории инвалидов и маломобильных групп населения.  
</t>
    </r>
    <r>
      <rPr>
        <b/>
        <sz val="9"/>
        <color theme="1"/>
        <rFont val="Times New Roman"/>
        <family val="1"/>
        <charset val="204"/>
      </rPr>
      <t>Паспорт доступности от 28.06.2024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</si>
  <si>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опорно-двигательного аппарата, слабовидящие, слабослышащие, .  
</t>
    </r>
    <r>
      <rPr>
        <b/>
        <sz val="9"/>
        <color theme="1"/>
        <rFont val="Times New Roman"/>
        <family val="1"/>
        <charset val="204"/>
      </rPr>
      <t>Паспорт доступности от 01.08.2024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</si>
  <si>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умственной отсталостью, дети с задержкой психического развития, дети с нарушением опорно-двигательного аппарата.  
</t>
    </r>
    <r>
      <rPr>
        <b/>
        <sz val="9"/>
        <color theme="1"/>
        <rFont val="Times New Roman"/>
        <family val="1"/>
        <charset val="204"/>
      </rPr>
      <t>Паспорт доступности от 06.05.2024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</si>
  <si>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колясках-не организованна доступность, с нарушениями опорно двигательного аппарата-специально выделенные для инвалидов участки и помещения, доступно с дополнительной помощью сотрудника, с нарушениями зрения-доступно с дополнительной помощью сотрудника, с нарушениями слуха-доступно с дополнительной помощью сотрудника, с умственными нарушениями-специально выделенные для инвалидов участки и помещения, доступно с дополнительной помощью сотрудника.  
</t>
    </r>
    <r>
      <rPr>
        <b/>
        <sz val="9"/>
        <color theme="1"/>
        <rFont val="Times New Roman"/>
        <family val="1"/>
        <charset val="204"/>
      </rPr>
      <t>Паспорт доступности от 08.04.2026</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</si>
  <si>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кореслах колясках-не организована доступность,с нарушениями опорно двигательного аппарата-доступно с дополнительной помощью сотрудника,с нарушениями зрения-специально выделенные для инвалидов участки и помещения,с нарушениями слуха-специально выделенные для инвалидов участки и помещения,с умственными нарушениями-доступность всех зон и помещений (универсальная).  
</t>
    </r>
    <r>
      <rPr>
        <b/>
        <sz val="9"/>
        <color theme="1"/>
        <rFont val="Times New Roman"/>
        <family val="1"/>
        <charset val="204"/>
      </rPr>
      <t>Паспорт доступности от 06.06.2024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</si>
  <si>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кореслах колясках-не организована доступность,с нарушениями опорно двигательного аппарата-доступно с дополнительной помощью сотрудника, доступность всех зон и помещений,с нарушениями зрения-доступность всех зон и помещений (универсальная),с нарушениями слуха-доступность всех зон и помещений (универсальная),с умственными нарушениями-доступность всех зон и помещений (универсальная).  
</t>
    </r>
    <r>
      <rPr>
        <b/>
        <sz val="9"/>
        <color theme="1"/>
        <rFont val="Times New Roman"/>
        <family val="1"/>
        <charset val="204"/>
      </rPr>
      <t>Паспорт доступности от 06.06.2024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</si>
  <si>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кресла-колясках-не организованна доступность,с нарушениями опорно двигательного аппарата-доступно с дополнительной помощью сотрудника, доступность всех зон и помещений,с нарушениями зрения-доступность всех зон и помещений (универсальная),с нарушениями слуха-доступность всех зон и помещений (универсальная),с умственными нарушениями-доступность всех зон и помещений (универсальная).  
</t>
    </r>
    <r>
      <rPr>
        <b/>
        <sz val="9"/>
        <color theme="1"/>
        <rFont val="Times New Roman"/>
        <family val="1"/>
        <charset val="204"/>
      </rPr>
      <t>Паспорт доступности от 06.06.2024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</si>
  <si>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 с дополнительной помощью сотрудника.  
</t>
    </r>
    <r>
      <rPr>
        <b/>
        <sz val="9"/>
        <color theme="1"/>
        <rFont val="Times New Roman"/>
        <family val="1"/>
        <charset val="204"/>
      </rPr>
      <t>Паспорт доступности от 11.03.2024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</si>
  <si>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колясках-специально выделенные для инвалидов участки и помещения, доступно с дополнительной помощью сотрудника,с нарушениями опорно двигательного аппарата-специально выделенные для инвалидов участки и помещения, доступно с дополнительной помощью сотрудника,с нарушениями зрения-специально выделенные для инвалидов участки и помещения, доступно с дополнительной помощью сотрудника,с нарушениями слуха-специально выделенные для инвалидов участки и помещения, доступно с дополнительной помощью сотрудника,с умственными нарушениями-специально выделенные для инвалидов участки и помещения, доступно с дополнительной помощью сотрудника.  
</t>
    </r>
    <r>
      <rPr>
        <b/>
        <sz val="9"/>
        <color theme="1"/>
        <rFont val="Times New Roman"/>
        <family val="1"/>
        <charset val="204"/>
      </rPr>
      <t>Паспорт доступности от 25.03.2024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</si>
  <si>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слуха-доступность всех зон и помещений (универсальная),с умственными нарушениями-доступность всех зон и помещений (универсальная).  
</t>
    </r>
    <r>
      <rPr>
        <b/>
        <sz val="9"/>
        <color theme="1"/>
        <rFont val="Times New Roman"/>
        <family val="1"/>
        <charset val="204"/>
      </rPr>
      <t>Паспорт доступности от 21.10.2024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</si>
  <si>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слуха-доступность всех зон и помещений (универсальная),с умственными нарушениями-доступно с дополнительной помощью сотрудника.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</si>
  <si>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 с дополнительной помощью сотрудника.  
</t>
    </r>
    <r>
      <rPr>
        <b/>
        <sz val="9"/>
        <color theme="1"/>
        <rFont val="Times New Roman"/>
        <family val="1"/>
        <charset val="204"/>
      </rPr>
      <t>Паспорт доступности от 11.03.2024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</si>
  <si>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нарушениями-доступность всех зон и помещений (универсальная).  
</t>
    </r>
    <r>
      <rPr>
        <b/>
        <sz val="9"/>
        <color theme="1"/>
        <rFont val="Times New Roman"/>
        <family val="1"/>
        <charset val="204"/>
      </rPr>
      <t>Паспорт доступности от 05.06.2024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</si>
  <si>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колясках-не организованна доступность, 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 с нарушениями слуха-доступно с дополнительной помощью сотрудника, с умственными нарушениями-доступность всех зон и помещений (универсальная).  
</t>
    </r>
    <r>
      <rPr>
        <b/>
        <sz val="9"/>
        <color theme="1"/>
        <rFont val="Times New Roman"/>
        <family val="1"/>
        <charset val="204"/>
      </rPr>
      <t>Паспорт доступности от 12.11.2024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</si>
  <si>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нарушениями-доступность всех зон и помещений (универсальная).  
</t>
    </r>
    <r>
      <rPr>
        <b/>
        <sz val="9"/>
        <color theme="1"/>
        <rFont val="Times New Roman"/>
        <family val="1"/>
        <charset val="204"/>
      </rPr>
      <t>Паспорт доступности от 05.06.2024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</si>
  <si>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колясках-не организована доступность,с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нарушениями-доступность всех зон и помещений (универсальная).  
</t>
    </r>
    <r>
      <rPr>
        <b/>
        <sz val="9"/>
        <color theme="1"/>
        <rFont val="Times New Roman"/>
        <family val="1"/>
        <charset val="204"/>
      </rPr>
      <t>Паспорт доступности от 20.03.2024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</si>
  <si>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кресла-колясках-не организована доступность,с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 с дополнительной помощью сотрудника.  
</t>
    </r>
    <r>
      <rPr>
        <b/>
        <sz val="9"/>
        <color theme="1"/>
        <rFont val="Times New Roman"/>
        <family val="1"/>
        <charset val="204"/>
      </rPr>
      <t>Паспорт доступности от 17.05.2024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</si>
  <si>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колясках-доступно с дополнительной помощью сотрудника, 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 с нарушениями слуха-доступно с дополнительной помощью сотрудника, с умственными нарушениями-доступно с дополнительной помощью сотрудника.  
</t>
    </r>
    <r>
      <rPr>
        <b/>
        <sz val="9"/>
        <color theme="1"/>
        <rFont val="Times New Roman"/>
        <family val="1"/>
        <charset val="204"/>
      </rPr>
      <t>Паспорт доступности от 18.03.2026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</si>
  <si>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и т.д.  
</t>
    </r>
    <r>
      <rPr>
        <b/>
        <sz val="9"/>
        <color theme="1"/>
        <rFont val="Times New Roman"/>
        <family val="1"/>
        <charset val="204"/>
      </rPr>
      <t>Паспорт доступности от 09.02.2024 (приказ № 58 от 09.02.2024)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</si>
  <si>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глухие и слабослышащие, слепые и слабовидящие, дети с нарушениями опорно-двигательной системы и с умственными нарушениями.  
</t>
    </r>
    <r>
      <rPr>
        <b/>
        <sz val="9"/>
        <color theme="1"/>
        <rFont val="Times New Roman"/>
        <family val="1"/>
        <charset val="204"/>
      </rPr>
      <t>Паспорт доступности от 10.06.2024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</si>
  <si>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с нарушением слуха, с нарушением зрения , с нарушениями опорно-двигательной системы и нарушением умственного развития.  
</t>
    </r>
    <r>
      <rPr>
        <b/>
        <sz val="9"/>
        <color theme="1"/>
        <rFont val="Times New Roman"/>
        <family val="1"/>
        <charset val="204"/>
      </rPr>
      <t>Паспорт доступности от 04.09.2024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</si>
  <si>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глухие и слабослышащие, слепые и слабовидящие, дети с нарушениями опорно-двигательной системы и с умственными нарушениями.  
</t>
    </r>
    <r>
      <rPr>
        <b/>
        <sz val="9"/>
        <color theme="1"/>
        <rFont val="Times New Roman"/>
        <family val="1"/>
        <charset val="204"/>
      </rPr>
      <t>Паспорт доступности от 01.03.2025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</si>
  <si>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детис соматическими заболеваниями, дети с ментальными нарушениями.  
</t>
    </r>
    <r>
      <rPr>
        <b/>
        <sz val="9"/>
        <color theme="1"/>
        <rFont val="Times New Roman"/>
        <family val="1"/>
        <charset val="204"/>
      </rPr>
      <t>Паспорт доступности от 09.01.2024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</si>
  <si>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12.01.2024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</si>
  <si>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31.01.2024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</si>
  <si>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15.01.2024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</si>
  <si>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24.01.2024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</si>
  <si>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16.01.2024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</si>
  <si>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09.01.2024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</si>
  <si>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10.01.2024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</si>
  <si>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03.11.2023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</si>
  <si>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17.01.2024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</si>
  <si>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20.02.2024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</si>
  <si>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09.01.2024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</si>
  <si>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31.01.2024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</si>
  <si>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11.01.2024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</si>
  <si>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</si>
  <si>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23.12.2023.</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</si>
  <si>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тяжелыми нарушениями речи.  
</t>
    </r>
    <r>
      <rPr>
        <b/>
        <sz val="9"/>
        <color rgb="FF000000"/>
        <rFont val="Times New Roman"/>
        <family val="1"/>
        <charset val="204"/>
      </rPr>
      <t>Паспорт доступности от 14.12.2023.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</si>
  <si>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19.01.2024.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</si>
  <si>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19.12.2023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</si>
  <si>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18.12.2023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</si>
  <si>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28.12.2023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</si>
  <si>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01.02.2024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</si>
  <si>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тяжелыми нарушениями речи.  
</t>
    </r>
    <r>
      <rPr>
        <b/>
        <sz val="9"/>
        <color rgb="FF000000"/>
        <rFont val="Times New Roman"/>
        <family val="1"/>
        <charset val="204"/>
      </rPr>
      <t>Паспорт доступности от 25.01.2024.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</si>
  <si>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нарушением психического развития, детей с нарушением поведения и общения.  
</t>
    </r>
    <r>
      <rPr>
        <b/>
        <sz val="9"/>
        <color theme="1"/>
        <rFont val="Times New Roman"/>
        <family val="1"/>
        <charset val="204"/>
      </rPr>
      <t>Паспорт доступности от 13.06.2024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</si>
  <si>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умственной отсталостью, детей с задержкой психического развития, детей с нарушением речи.  
</t>
    </r>
    <r>
      <rPr>
        <b/>
        <sz val="9"/>
        <color theme="1"/>
        <rFont val="Times New Roman"/>
        <family val="1"/>
        <charset val="204"/>
      </rPr>
      <t>Паспорт доступности от 06.02.2024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</si>
  <si>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слуха, детей с задержкой психического развития, детей с умственной отсталостью.  
</t>
    </r>
    <r>
      <rPr>
        <b/>
        <sz val="9"/>
        <color theme="1"/>
        <rFont val="Times New Roman"/>
        <family val="1"/>
        <charset val="204"/>
      </rPr>
      <t>Паспорт доступности от 20.06.2024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</si>
  <si>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детей с соматическими заболеваниями, детей с нарушением речи.  
</t>
    </r>
    <r>
      <rPr>
        <b/>
        <sz val="9"/>
        <color theme="1"/>
        <rFont val="Times New Roman"/>
        <family val="1"/>
        <charset val="204"/>
      </rPr>
      <t>Паспорт доступности от 29.06.2021</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</si>
  <si>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детей с соматическими заболеваниями, детей с нарушением речи.  
</t>
    </r>
    <r>
      <rPr>
        <b/>
        <sz val="9"/>
        <color theme="1"/>
        <rFont val="Times New Roman"/>
        <family val="1"/>
        <charset val="204"/>
      </rPr>
      <t>Паспорт доступности от 27.05.2024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</si>
  <si>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  
</t>
    </r>
    <r>
      <rPr>
        <b/>
        <sz val="9"/>
        <color theme="1"/>
        <rFont val="Times New Roman"/>
        <family val="1"/>
        <charset val="204"/>
      </rPr>
      <t>Паспорт доступности от 25.06.2024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</si>
  <si>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  
</t>
    </r>
    <r>
      <rPr>
        <b/>
        <sz val="9"/>
        <color theme="1"/>
        <rFont val="Times New Roman"/>
        <family val="1"/>
        <charset val="204"/>
      </rPr>
      <t>Паспорт доступности от Паспорт доступности от 29.05.2024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</si>
  <si>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речи, детей с задержкой психического развития, детей с нарушениями поведения и общения.  
</t>
    </r>
    <r>
      <rPr>
        <b/>
        <sz val="9"/>
        <color theme="1"/>
        <rFont val="Times New Roman"/>
        <family val="1"/>
        <charset val="204"/>
      </rPr>
      <t>Паспорт доступности от 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</si>
  <si>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соматическими заболеваниями.  
</t>
    </r>
    <r>
      <rPr>
        <b/>
        <sz val="9"/>
        <color theme="1"/>
        <rFont val="Times New Roman"/>
        <family val="1"/>
        <charset val="204"/>
      </rPr>
      <t>Паспорт доступности от Паспорт доступности от 01.09.2021</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</si>
  <si>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слуха.  
</t>
    </r>
    <r>
      <rPr>
        <b/>
        <sz val="9"/>
        <color theme="1"/>
        <rFont val="Times New Roman"/>
        <family val="1"/>
        <charset val="204"/>
      </rPr>
      <t>Паспорт доступности от 18.06.2024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</si>
  <si>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соматическими заболеваниями.  
</t>
    </r>
    <r>
      <rPr>
        <b/>
        <sz val="9"/>
        <color theme="1"/>
        <rFont val="Times New Roman"/>
        <family val="1"/>
        <charset val="204"/>
      </rPr>
      <t>Паспорт доступности от 18.06.2024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</si>
  <si>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слуха, детей с задержкой психического развития, детей с умственной отсталостью.  
</t>
    </r>
    <r>
      <rPr>
        <b/>
        <sz val="9"/>
        <color theme="1"/>
        <rFont val="Times New Roman"/>
        <family val="1"/>
        <charset val="204"/>
      </rPr>
      <t>Паспорт доступности от 25.07.2025</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</si>
  <si>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речи, детей с задержкой психического развития, детей с нарушениями поведения и общения.  
</t>
    </r>
    <r>
      <rPr>
        <b/>
        <sz val="9"/>
        <color theme="1"/>
        <rFont val="Times New Roman"/>
        <family val="1"/>
        <charset val="204"/>
      </rPr>
      <t>Паспорт доступности от 03.05.2024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</si>
  <si>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детей с нарушением речи, детей с нарушением зрения.  
</t>
    </r>
    <r>
      <rPr>
        <b/>
        <sz val="9"/>
        <color theme="1"/>
        <rFont val="Times New Roman"/>
        <family val="1"/>
        <charset val="204"/>
      </rPr>
      <t>Паспорт доступности от 14.05.2024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</si>
  <si>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Дети с умственной отсталостью, дети с задержкой психического развития, дети с нарушением слуха.  
</t>
    </r>
    <r>
      <rPr>
        <b/>
        <sz val="9"/>
        <color theme="1"/>
        <rFont val="Times New Roman"/>
        <family val="1"/>
        <charset val="204"/>
      </rPr>
      <t>Паспорт доступности от 15.06.2021</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</si>
  <si>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речи, детей с задержкой психического развития, детей с нарушением зрения.  
</t>
    </r>
    <r>
      <rPr>
        <b/>
        <sz val="9"/>
        <color theme="1"/>
        <rFont val="Times New Roman"/>
        <family val="1"/>
        <charset val="204"/>
      </rPr>
      <t>паспорт доступности 24.04.2024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</si>
  <si>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  
</t>
    </r>
    <r>
      <rPr>
        <b/>
        <sz val="9"/>
        <color theme="1"/>
        <rFont val="Times New Roman"/>
        <family val="1"/>
        <charset val="204"/>
      </rPr>
      <t>Паспорт доступности 19.06.2024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</si>
  <si>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опорно-двигательного аппарата, детей с задержкой психического развития, детей с соматическими заболеваниями.  
</t>
    </r>
    <r>
      <rPr>
        <b/>
        <sz val="9"/>
        <color theme="1"/>
        <rFont val="Times New Roman"/>
        <family val="1"/>
        <charset val="204"/>
      </rPr>
      <t>Паспорт доступности от 17.05.2024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</si>
  <si>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  
</t>
    </r>
    <r>
      <rPr>
        <b/>
        <sz val="9"/>
        <color theme="1"/>
        <rFont val="Times New Roman"/>
        <family val="1"/>
        <charset val="204"/>
      </rPr>
      <t>Паспорт доступности 20.06.2024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</si>
  <si>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речи, детей с задержкой психического развития, детей с нарушениями поведения и общения.  
</t>
    </r>
    <r>
      <rPr>
        <b/>
        <sz val="9"/>
        <color theme="1"/>
        <rFont val="Times New Roman"/>
        <family val="1"/>
        <charset val="204"/>
      </rPr>
      <t>Паспорт доступности от 20.06.2024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</si>
  <si>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детей с нарушениями речи, детей с расстройствами аутистического спектра.  
</t>
    </r>
    <r>
      <rPr>
        <b/>
        <sz val="9"/>
        <color theme="1"/>
        <rFont val="Times New Roman"/>
        <family val="1"/>
        <charset val="204"/>
      </rPr>
      <t>Паспорт доступности 20.06.2024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</si>
  <si>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соматическими заболеваниями, детей с нарушением речи, детей с нарушением слуха.  
</t>
    </r>
    <r>
      <rPr>
        <b/>
        <sz val="9"/>
        <color theme="1"/>
        <rFont val="Times New Roman"/>
        <family val="1"/>
        <charset val="204"/>
      </rPr>
      <t>паспорт доступности от 14.06.2024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</si>
  <si>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слуха, детей с нарушением зрения, детей с нарушением речи, детей с задержкой психического развития, детей с соматическими заболеваниями.  
</t>
    </r>
    <r>
      <rPr>
        <b/>
        <sz val="9"/>
        <color theme="1"/>
        <rFont val="Times New Roman"/>
        <family val="1"/>
        <charset val="204"/>
      </rPr>
      <t>Паспорт доступности от 17.06.2024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</si>
  <si>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детей с нарушением слуха, детей с нарушением зрения.  
</t>
    </r>
    <r>
      <rPr>
        <b/>
        <sz val="9"/>
        <color theme="1"/>
        <rFont val="Times New Roman"/>
        <family val="1"/>
        <charset val="204"/>
      </rPr>
      <t>Паспорт доступности 17.06.2021</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</si>
  <si>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зрения, детей с нарушением речи, детей с задержкой психического развития.  
</t>
    </r>
    <r>
      <rPr>
        <b/>
        <sz val="9"/>
        <color theme="1"/>
        <rFont val="Times New Roman"/>
        <family val="1"/>
        <charset val="204"/>
      </rPr>
      <t>Паспорт доступности от 17.03.2024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</si>
  <si>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  
</t>
    </r>
    <r>
      <rPr>
        <b/>
        <sz val="9"/>
        <color theme="1"/>
        <rFont val="Times New Roman"/>
        <family val="1"/>
        <charset val="204"/>
      </rPr>
      <t>Паспорт доступности от 04.02.2021</t>
    </r>
  </si>
  <si>
    <r>
      <t xml:space="preserve">Объект доступен полностью для детей с ОВЗ и детей-инвалидов.  
</t>
    </r>
    <r>
      <rPr>
        <b/>
        <sz val="9"/>
        <color theme="1"/>
        <rFont val="Times New Roman"/>
        <family val="1"/>
        <charset val="204"/>
      </rPr>
      <t>Паспорт доступности 19.09.2024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</si>
  <si>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нарушением зрения, дети с нарушением слуха, дети с умственными нарушениями.  
</t>
    </r>
    <r>
      <rPr>
        <b/>
        <sz val="9"/>
        <color theme="1"/>
        <rFont val="Times New Roman"/>
        <family val="1"/>
        <charset val="204"/>
      </rPr>
      <t>Паспорт доступности от 24.06.2024</t>
    </r>
  </si>
  <si>
    <t>Кол. Мощность: 20. Проживание: не предусмотрено. Питание: _-разовое</t>
  </si>
  <si>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нарушением слуха, детей с задержкой психического развития.  
</t>
    </r>
    <r>
      <rPr>
        <b/>
        <sz val="9"/>
        <color theme="1"/>
        <rFont val="Times New Roman"/>
        <family val="1"/>
        <charset val="204"/>
      </rPr>
      <t>Паспорт доступности от 25.07.2025</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</si>
  <si>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нарушением слуха, детей с нарушением зрения.  
</t>
    </r>
    <r>
      <rPr>
        <b/>
        <sz val="9"/>
        <color theme="1"/>
        <rFont val="Times New Roman"/>
        <family val="1"/>
        <charset val="204"/>
      </rPr>
      <t>Паспорт доступности от 31.05.2024</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</si>
  <si>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15.03.2026</t>
    </r>
  </si>
  <si>
    <r>
      <t xml:space="preserve">Объект доступен условно для детей-инвалидов и детей с ОВЗ: передвигающиеся на креслах-колясках, с нарушениями опорно-двигательного аппарата, с нарушениями слуха, с умственными нарушениями (задержка психического развития, умственная отсталость,тяжелые нарушения речи).  
</t>
    </r>
    <r>
      <rPr>
        <b/>
        <sz val="9"/>
        <color theme="1"/>
        <rFont val="Times New Roman"/>
        <family val="1"/>
        <charset val="204"/>
      </rPr>
      <t>Паспорт доступности от 17.02.2026</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</si>
  <si>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12.02.2026</t>
    </r>
  </si>
  <si>
    <r>
      <t xml:space="preserve">Объект доступен для детей с ОВЗ и детей-инвалидов по следующим нозологиям: </t>
    </r>
    <r>
      <rPr>
        <sz val="9"/>
        <color theme="1"/>
        <rFont val="Times New Roman"/>
        <family val="1"/>
        <charset val="204"/>
      </rPr>
      <t xml:space="preserve">
условно доступен для категории "Г", частично доступен для категории "С", "О", "У".  
</t>
    </r>
    <r>
      <rPr>
        <b/>
        <sz val="9"/>
        <color theme="1"/>
        <rFont val="Times New Roman"/>
        <family val="1"/>
        <charset val="204"/>
      </rPr>
      <t>Паспорт доступности от 14. 11.2023</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</si>
  <si>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доступно условно для инвалидов, передвигающихся на креслах-колясках.  
</t>
    </r>
    <r>
      <rPr>
        <b/>
        <sz val="9"/>
        <color theme="1"/>
        <rFont val="Times New Roman"/>
        <family val="1"/>
        <charset val="204"/>
      </rPr>
      <t>Паспорт доступности от 28.06.2024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</si>
  <si>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ОВЗ, нарушениями  опорно-двигательного аппарата, соматическими заболеваниями. Организация доступности для всех категорий инвалидов и маломобильных групп населения, в том числе инвалиды: передвигающиеся на креслах-колясках; с нарушением порно-двигательного аппарата; с нарушением зрения; с нарушением слуха; умственными нарушениями.  
</t>
    </r>
    <r>
      <rPr>
        <b/>
        <sz val="9"/>
        <color theme="1"/>
        <rFont val="Times New Roman"/>
        <family val="1"/>
        <charset val="204"/>
      </rPr>
      <t>Паспорт доступности 23.11.2023</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</si>
  <si>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для всех категорий инвалидов.  
</t>
    </r>
    <r>
      <rPr>
        <b/>
        <sz val="9"/>
        <color rgb="FF000000"/>
        <rFont val="Times New Roman"/>
        <family val="1"/>
        <charset val="204"/>
      </rPr>
      <t>Паспорт доступности № 4 от 23.11.2023</t>
    </r>
  </si>
  <si>
    <r>
      <t xml:space="preserve">Объект доступен для детей с ОВЗ и детей-инвалидов по следующим нозологиям: </t>
    </r>
    <r>
      <rPr>
        <sz val="9"/>
        <color rgb="FF000000"/>
        <rFont val="Times New Roman"/>
        <family val="1"/>
        <charset val="204"/>
      </rPr>
      <t xml:space="preserve">
доступен полностью для категорий инвалидов К, О, Г, У; доступен условно для С.  
</t>
    </r>
    <r>
      <rPr>
        <b/>
        <sz val="9"/>
        <color rgb="FF000000"/>
        <rFont val="Times New Roman"/>
        <family val="1"/>
        <charset val="204"/>
      </rPr>
      <t>Паспорт доступности от 23.11.2023</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</si>
  <si>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опорно-двигательного аппарата,инвалидов с умственными нарушениями.  
</t>
    </r>
    <r>
      <rPr>
        <b/>
        <sz val="9"/>
        <color theme="1"/>
        <rFont val="Times New Roman"/>
        <family val="1"/>
        <charset val="204"/>
      </rPr>
      <t>Паспорт доступности от 22.03.2024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</si>
  <si>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для всех категорий инвалидов и других маломобильных групп населения; инвалиды, передвигающиеся на креслах-колясках, 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rgb="FF000000"/>
        <rFont val="Times New Roman"/>
        <family val="1"/>
        <charset val="204"/>
      </rPr>
      <t>Паспорт доступности № 1/1 от 17.03.2026г</t>
    </r>
  </si>
  <si>
    <r>
      <t xml:space="preserve">Объект доступен для детей с ОВЗ и детей-инвалидов по следующим нозологиям: </t>
    </r>
    <r>
      <rPr>
        <sz val="9"/>
        <color theme="1"/>
        <rFont val="Times New Roman"/>
        <family val="1"/>
        <charset val="204"/>
      </rPr>
      <t xml:space="preserve">
доступен полностью для категорий инвалидов для У, доступен частично для К,О,С; доступен условно для Г.  
</t>
    </r>
    <r>
      <rPr>
        <b/>
        <sz val="9"/>
        <color theme="1"/>
        <rFont val="Times New Roman"/>
        <family val="1"/>
        <charset val="204"/>
      </rPr>
      <t>Паспорт доступности № 53 от 25.03.2024</t>
    </r>
  </si>
  <si>
    <r>
      <t xml:space="preserve">Объект доступен для детей с ОВЗ и детей-инвалидов по следующим нозологиям: </t>
    </r>
    <r>
      <rPr>
        <sz val="9"/>
        <color theme="1"/>
        <rFont val="Times New Roman"/>
        <family val="1"/>
        <charset val="204"/>
      </rPr>
      <t xml:space="preserve">
с умственными нарушениями.  
</t>
    </r>
    <r>
      <rPr>
        <b/>
        <sz val="9"/>
        <color theme="1"/>
        <rFont val="Times New Roman"/>
        <family val="1"/>
        <charset val="204"/>
      </rPr>
      <t>Паспорт доступности от 25.03.2024</t>
    </r>
  </si>
  <si>
    <r>
      <t xml:space="preserve">Оздоровление данной категории детей осуществляется в соответствии с Приказом Министерства здравоохранения РФ от 13.06.2018г. № 327н "Об утверждении Порядка оказания медицинской помощи несовершеннолетним в период оздоровления и организованного отдыха"  
</t>
    </r>
    <r>
      <rPr>
        <b/>
        <sz val="9"/>
        <color theme="1"/>
        <rFont val="Times New Roman"/>
        <family val="1"/>
        <charset val="204"/>
      </rPr>
      <t>Паспорт доступности № 3 от 15.03.2024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</si>
  <si>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зрения,с нарушением слуха,с умственными нарушениями. Условно доступен: с нарушением зрения,с нарушением опорно-двигательного аппарата.  
</t>
    </r>
    <r>
      <rPr>
        <b/>
        <sz val="9"/>
        <color theme="1"/>
        <rFont val="Times New Roman"/>
        <family val="1"/>
        <charset val="204"/>
      </rPr>
      <t>Паспорт доступности от 25.03.2024г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</si>
  <si>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доступно условно для инвалидов, передвигающихся на креслах-колясках.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</si>
  <si>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доступно условно для инвалидов, передвигающихся на креслах-колясках.  
</t>
    </r>
    <r>
      <rPr>
        <b/>
        <sz val="9"/>
        <color theme="1"/>
        <rFont val="Times New Roman"/>
        <family val="1"/>
        <charset val="204"/>
      </rPr>
      <t>Паспорт доступности от 03.06.2024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</si>
  <si>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слабовидящие,ЗПР, ЗИР, ТНР.  
</t>
    </r>
    <r>
      <rPr>
        <b/>
        <sz val="9"/>
        <color theme="1"/>
        <rFont val="Times New Roman"/>
        <family val="1"/>
        <charset val="204"/>
      </rPr>
      <t>Паспорт доступности от 05.06.2025</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</si>
  <si>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доступно условно для инвалидов, передвигающихся на креслах-колясках.  
</t>
    </r>
    <r>
      <rPr>
        <b/>
        <sz val="9"/>
        <color theme="1"/>
        <rFont val="Times New Roman"/>
        <family val="1"/>
        <charset val="204"/>
      </rPr>
      <t>Паспорт доступности от 06.06.2024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</si>
  <si>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доступно условно для инвалидов, передвигающихся на креслах-колясках.  
</t>
    </r>
    <r>
      <rPr>
        <b/>
        <sz val="9"/>
        <color theme="1"/>
        <rFont val="Times New Roman"/>
        <family val="1"/>
        <charset val="204"/>
      </rPr>
      <t>Паспорт доступности от 10.06.2024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</si>
  <si>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условно доступен для категории "К", "С", доступен полностью для категории "О", "Г", "У".  
</t>
    </r>
    <r>
      <rPr>
        <b/>
        <sz val="9"/>
        <color rgb="FF000000"/>
        <rFont val="Times New Roman"/>
        <family val="1"/>
        <charset val="204"/>
      </rPr>
      <t>Паспорт доступности от 01.04.2026</t>
    </r>
  </si>
  <si>
    <r>
      <t xml:space="preserve">Объект доступен для детей с ОВЗ и детей-инвалидов по следующим нозологиям: </t>
    </r>
    <r>
      <rPr>
        <sz val="9"/>
        <color rgb="FF000000"/>
        <rFont val="Times New Roman"/>
        <family val="1"/>
        <charset val="204"/>
      </rPr>
      <t xml:space="preserve">
передвигающихся на креслах-колясках (частично доступен), для инвалидов с нарушениями опорно-двигательного аппарата (доступен условно), для слабослышащих и с нарушениями умственного развития (доступен условно), для слабовидящих и соматическими заболеваниями (доступен условно).  
</t>
    </r>
    <r>
      <rPr>
        <b/>
        <sz val="9"/>
        <color rgb="FF000000"/>
        <rFont val="Times New Roman"/>
        <family val="1"/>
        <charset val="204"/>
      </rPr>
      <t>Паспорт доступности от 14.04.2015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</si>
  <si>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_______</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</si>
  <si>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соматическими заболеваниями. Поручни, пандус, кнопка вызова, тактильные информационные таблички.  
</t>
    </r>
    <r>
      <rPr>
        <b/>
        <sz val="9"/>
        <color theme="1"/>
        <rFont val="Times New Roman"/>
        <family val="1"/>
        <charset val="204"/>
      </rPr>
      <t>Паспорт доступности от 19.03.2024</t>
    </r>
  </si>
  <si>
    <r>
      <t xml:space="preserve">Объект частично доступен для детей с ОВЗ и детей-инвалидов по следующим нозологиям: </t>
    </r>
    <r>
      <rPr>
        <sz val="9"/>
        <color rgb="FF000000"/>
        <rFont val="Times New Roman"/>
        <family val="1"/>
        <charset val="204"/>
      </rPr>
      <t xml:space="preserve">
с нарушениями слуха (слабослышащие), с нарушениями зрения (слабовидящие), дети с ТНР.  
</t>
    </r>
    <r>
      <rPr>
        <b/>
        <sz val="9"/>
        <color rgb="FF000000"/>
        <rFont val="Times New Roman"/>
        <family val="1"/>
        <charset val="204"/>
      </rPr>
      <t>Паспорт доступности Приказ №24/-0 от 30.03.2026г</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</si>
  <si>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</si>
  <si>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11.07.2024</t>
    </r>
  </si>
  <si>
    <r>
      <t xml:space="preserve"> 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нарушениями.  
</t>
    </r>
    <r>
      <rPr>
        <b/>
        <sz val="9"/>
        <color theme="1"/>
        <rFont val="Times New Roman"/>
        <family val="1"/>
        <charset val="204"/>
      </rPr>
      <t>Паспорт доступности от 09.01.2025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</si>
  <si>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29.02.2024</t>
    </r>
  </si>
  <si>
    <r>
      <t xml:space="preserve">Условно (частично) созданы условия для отдыха детей- инвалидов (категории К, С, Г). Имеется кнопка вызова, информационные таблички выполнены рельефно-точечным шрифтом Брайля, официальный сайт адаптирован для слабовидящих, имеется пандус, медицинский кабинет, где созданы условия для хранения медицинских препаратов и продуктов лечебного питания.  
</t>
    </r>
    <r>
      <rPr>
        <b/>
        <sz val="9"/>
        <color theme="1"/>
        <rFont val="Times New Roman"/>
        <family val="1"/>
        <charset val="204"/>
      </rPr>
      <t>Паспорт доступности от 07.08.2025</t>
    </r>
  </si>
  <si>
    <r>
      <t xml:space="preserve">Объект доступен для детей с ОВЗ и детей-инвалидов по следующим нозологиям: </t>
    </r>
    <r>
      <rPr>
        <sz val="9"/>
        <color theme="1"/>
        <rFont val="Times New Roman"/>
        <family val="1"/>
        <charset val="204"/>
      </rPr>
      <t xml:space="preserve">
все категории инвалидов и маломобильных групп населения в том числе инвалиды: с нарушениями опорно-двигательного аппарата, Нозологии: дети с нарушением зрения; дети с нарушением слуха; дети с умственными нарушениями.  
</t>
    </r>
    <r>
      <rPr>
        <b/>
        <sz val="9"/>
        <color theme="1"/>
        <rFont val="Times New Roman"/>
        <family val="1"/>
        <charset val="204"/>
      </rPr>
      <t>Паспорт доступности от 08.06.2021</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</si>
  <si>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зрения; Дети с нарушением речи; Дети с задержкой психического развития; Дети с нарушением опорно-двигательного аппарата.  
</t>
    </r>
    <r>
      <rPr>
        <b/>
        <sz val="9"/>
        <color theme="1"/>
        <rFont val="Times New Roman"/>
        <family val="1"/>
        <charset val="204"/>
      </rPr>
      <t>Паспорт доступности от 19.06.2020</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</si>
  <si>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слепые и слабовидящие, дети с нарушениями опорно-двигательной системы, дети с тяжелыми нарушениями речи.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</si>
  <si>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умственной отсталостью, дети с нарушением речи.  
</t>
    </r>
    <r>
      <rPr>
        <b/>
        <sz val="9"/>
        <color theme="1"/>
        <rFont val="Times New Roman"/>
        <family val="1"/>
        <charset val="204"/>
      </rPr>
      <t>Паспорт доступности 15.06.2021</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</si>
  <si>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слуха, дети с нарушением зрения, дети с соматическими заболеваниями.  
</t>
    </r>
    <r>
      <rPr>
        <b/>
        <sz val="9"/>
        <color rgb="FF000000"/>
        <rFont val="Times New Roman"/>
        <family val="1"/>
        <charset val="204"/>
      </rPr>
      <t>Паспорт доступности 16.07.2024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</si>
  <si>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нарушениями зрения, дети с соматическими нарушениями.  
</t>
    </r>
    <r>
      <rPr>
        <b/>
        <sz val="9"/>
        <color theme="1"/>
        <rFont val="Times New Roman"/>
        <family val="1"/>
        <charset val="204"/>
      </rPr>
      <t>Паспорт доступности 11.04.2024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</si>
  <si>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речи, дети с соматическими заболеваниями, дети с задержкой психического развития.  
</t>
    </r>
    <r>
      <rPr>
        <b/>
        <sz val="9"/>
        <color rgb="FF000000"/>
        <rFont val="Times New Roman"/>
        <family val="1"/>
        <charset val="204"/>
      </rPr>
      <t>Паспорт доступности от 01.04.2024 №37/1</t>
    </r>
  </si>
  <si>
    <r>
      <t xml:space="preserve">Объект доступен для детей с ОВЗ и детей -инвалидов по следующим нозологиям: </t>
    </r>
    <r>
      <rPr>
        <sz val="9"/>
        <color theme="1"/>
        <rFont val="Times New Roman"/>
        <family val="1"/>
        <charset val="204"/>
      </rPr>
      <t xml:space="preserve">
дети с нарушениями речи, дети с задержкой психического развития, дети с соматическими нарушениями.  
</t>
    </r>
    <r>
      <rPr>
        <b/>
        <sz val="9"/>
        <color theme="1"/>
        <rFont val="Times New Roman"/>
        <family val="1"/>
        <charset val="204"/>
      </rPr>
      <t>Паспорт доступности от 09.01.2025</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</si>
  <si>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сахарным диабетом,с нарушением зрения, с нарушением слуха, с нарушением речи  
</t>
    </r>
    <r>
      <rPr>
        <b/>
        <sz val="9"/>
        <color theme="1"/>
        <rFont val="Times New Roman"/>
        <family val="1"/>
        <charset val="204"/>
      </rPr>
      <t>Паспорт доступности от 07.11.2022</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</si>
  <si>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зрения , с нарушением слуха, с нарушением опорно-двигательного аппарата.  
</t>
    </r>
    <r>
      <rPr>
        <b/>
        <sz val="9"/>
        <color theme="1"/>
        <rFont val="Times New Roman"/>
        <family val="1"/>
        <charset val="204"/>
      </rPr>
      <t>Паспорт доступности от 23.11.2023</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</si>
  <si>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сахарным диабетом,с нарушением зрения, с нарушением слуха, с нарушением речи  
</t>
    </r>
    <r>
      <rPr>
        <b/>
        <sz val="9"/>
        <color theme="1"/>
        <rFont val="Times New Roman"/>
        <family val="1"/>
        <charset val="204"/>
      </rPr>
      <t>Паспорт доступности от 19.11.2023</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</si>
  <si>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слуха, с умственными нарушениями  
</t>
    </r>
    <r>
      <rPr>
        <b/>
        <sz val="9"/>
        <color theme="1"/>
        <rFont val="Times New Roman"/>
        <family val="1"/>
        <charset val="204"/>
      </rPr>
      <t>Паспорт доступности от 11.01.2021</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</si>
  <si>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слуха, с умственными нарушениями  
</t>
    </r>
    <r>
      <rPr>
        <b/>
        <sz val="9"/>
        <color theme="1"/>
        <rFont val="Times New Roman"/>
        <family val="1"/>
        <charset val="204"/>
      </rPr>
      <t>Паспорт доступности от 10.11.2023</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</si>
  <si>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речи, с задержкой психического развития, с соматическим заболеваниями.  
</t>
    </r>
    <r>
      <rPr>
        <b/>
        <sz val="9"/>
        <color theme="1"/>
        <rFont val="Times New Roman"/>
        <family val="1"/>
        <charset val="204"/>
      </rPr>
      <t>Паспорт доступности от 20.03.2024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</si>
  <si>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с нарушениями речи, с расстройствами аутистического спектра.  
</t>
    </r>
    <r>
      <rPr>
        <b/>
        <sz val="9"/>
        <color theme="1"/>
        <rFont val="Times New Roman"/>
        <family val="1"/>
        <charset val="204"/>
      </rPr>
      <t>Паспорт доступности от 22.11.2023</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</si>
  <si>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речи, с задержкой психического развития, с соматическим заболеваниями  
</t>
    </r>
    <r>
      <rPr>
        <b/>
        <sz val="9"/>
        <color theme="1"/>
        <rFont val="Times New Roman"/>
        <family val="1"/>
        <charset val="204"/>
      </rPr>
      <t>Паспорт доступности от 17.01.2024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</si>
  <si>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слуха, с нарушениями зрения, с нарушением опорно-двигательного аппарата  
</t>
    </r>
    <r>
      <rPr>
        <b/>
        <sz val="9"/>
        <color theme="1"/>
        <rFont val="Times New Roman"/>
        <family val="1"/>
        <charset val="204"/>
      </rPr>
      <t>Паспорт доступности от 17.06.2021</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</si>
  <si>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слуха,с нарушениями зрения, с нарушением опорно-двигательного аппарата  
</t>
    </r>
    <r>
      <rPr>
        <b/>
        <sz val="9"/>
        <color theme="1"/>
        <rFont val="Times New Roman"/>
        <family val="1"/>
        <charset val="204"/>
      </rPr>
      <t>Паспорт доступности от 29.01.2024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</si>
  <si>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нарушениями слуха, с нарушениями зрения, с нарушением опорно-двигательного аппарата  
</t>
    </r>
    <r>
      <rPr>
        <b/>
        <sz val="9"/>
        <color theme="1"/>
        <rFont val="Times New Roman"/>
        <family val="1"/>
        <charset val="204"/>
      </rPr>
      <t>Паспорт доступности от 29.03.2024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</si>
  <si>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слуха, с нарушением речи, с задержкой психического развития  
</t>
    </r>
    <r>
      <rPr>
        <b/>
        <sz val="9"/>
        <color theme="1"/>
        <rFont val="Times New Roman"/>
        <family val="1"/>
        <charset val="204"/>
      </rPr>
      <t>Паспорт доступности от 20.02.2024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</si>
  <si>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с нарушением речи, с соматическими заболеваниями  
</t>
    </r>
    <r>
      <rPr>
        <b/>
        <sz val="9"/>
        <color theme="1"/>
        <rFont val="Times New Roman"/>
        <family val="1"/>
        <charset val="204"/>
      </rPr>
      <t>Паспорт доступности от 01.02.2024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</si>
  <si>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с нарушением речи, и с соматическими заболеваниями.  
</t>
    </r>
    <r>
      <rPr>
        <b/>
        <sz val="9"/>
        <color theme="1"/>
        <rFont val="Times New Roman"/>
        <family val="1"/>
        <charset val="204"/>
      </rPr>
      <t>Паспорт доступности от 23.11.2023</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</si>
  <si>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речи, с задержкой психического развития, с соматическими заболеваниями.  
</t>
    </r>
    <r>
      <rPr>
        <b/>
        <sz val="9"/>
        <color theme="1"/>
        <rFont val="Times New Roman"/>
        <family val="1"/>
        <charset val="204"/>
      </rPr>
      <t>Паспорт доступности от 13.03.2024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</si>
  <si>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речи, с задержкой психического развития, с нарушениями опорно-двигательного аппарата, с нарушением зрения  
</t>
    </r>
    <r>
      <rPr>
        <b/>
        <sz val="9"/>
        <color theme="1"/>
        <rFont val="Times New Roman"/>
        <family val="1"/>
        <charset val="204"/>
      </rPr>
      <t>Паспорт доступности от 12.04.2024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</si>
  <si>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речи,с задержкой психического развития, с нарушением поведения и общения.  
</t>
    </r>
    <r>
      <rPr>
        <b/>
        <sz val="9"/>
        <color theme="1"/>
        <rFont val="Times New Roman"/>
        <family val="1"/>
        <charset val="204"/>
      </rPr>
      <t>Паспорт доступности от 31.01.2024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</si>
  <si>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умственными нарушениями, с нарушением слуха, с нарушением зрения.  
</t>
    </r>
    <r>
      <rPr>
        <b/>
        <sz val="9"/>
        <color theme="1"/>
        <rFont val="Times New Roman"/>
        <family val="1"/>
        <charset val="204"/>
      </rPr>
      <t>Паспорт доступности от 26.03.2024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</si>
  <si>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речи, с нарушениями зрения, с задержкой психического развития.  
</t>
    </r>
    <r>
      <rPr>
        <b/>
        <sz val="9"/>
        <color theme="1"/>
        <rFont val="Times New Roman"/>
        <family val="1"/>
        <charset val="204"/>
      </rPr>
      <t>Паспорт доступности от 05.04.2024</t>
    </r>
  </si>
  <si>
    <r>
      <t xml:space="preserve">Объект условно доступен для детей с ОВЗ и детей-инвалидов по следующим нозологиям: </t>
    </r>
    <r>
      <rPr>
        <sz val="9"/>
        <color rgb="FF000000"/>
        <rFont val="Times New Roman"/>
        <family val="1"/>
        <charset val="204"/>
      </rPr>
      <t xml:space="preserve">
с нарушением опорно-двигательной системы, с нарушением речи, с соматическими заболеваниями.  
</t>
    </r>
    <r>
      <rPr>
        <b/>
        <sz val="9"/>
        <color rgb="FF000000"/>
        <rFont val="Times New Roman"/>
        <family val="1"/>
        <charset val="204"/>
      </rPr>
      <t>Паспорт доступности от 10.03.2020 (идет процесс актуализации)</t>
    </r>
  </si>
  <si>
    <r>
      <t xml:space="preserve">Объект доступен для детей с ОВЗ и детей-инвалидов по следующим нозологиям: </t>
    </r>
    <r>
      <rPr>
        <sz val="9"/>
        <color rgb="FF000000"/>
        <rFont val="Times New Roman"/>
        <family val="1"/>
        <charset val="204"/>
      </rPr>
      <t xml:space="preserve">
для детей с тяжелыми нарушениями речи.  
</t>
    </r>
    <r>
      <rPr>
        <b/>
        <sz val="9"/>
        <color rgb="FF000000"/>
        <rFont val="Times New Roman"/>
        <family val="1"/>
        <charset val="204"/>
      </rPr>
      <t>Паспорт доступности от 21.03.2025</t>
    </r>
  </si>
  <si>
    <r>
      <t xml:space="preserve">Условно доступно (ул. Заводская, д.17 а), прием детей с тяжелыми нарушениями речи, задержкой психического развития и детей-инвалидов.Условно доступно (ул. Заводская, д.17 б), прием детей с амблиопией и косоглазием, слабовидящих и детей-инвалидов по зрению.  
</t>
    </r>
    <r>
      <rPr>
        <b/>
        <sz val="9"/>
        <color rgb="FF000000"/>
        <rFont val="Times New Roman"/>
        <family val="1"/>
        <charset val="204"/>
      </rPr>
      <t>Паспорт доступности от 15.11.2023</t>
    </r>
  </si>
  <si>
    <r>
      <t xml:space="preserve">Объект доступен для детей с ОВЗ и детей-инвалидов по следующим нозологиям: </t>
    </r>
    <r>
      <rPr>
        <sz val="9"/>
        <color rgb="FF000000"/>
        <rFont val="Times New Roman"/>
        <family val="1"/>
        <charset val="204"/>
      </rPr>
      <t xml:space="preserve">
для детей сахарным диабетом,с нарушением речи, с нарушением слуха.  
</t>
    </r>
    <r>
      <rPr>
        <b/>
        <sz val="9"/>
        <color rgb="FF000000"/>
        <rFont val="Times New Roman"/>
        <family val="1"/>
        <charset val="204"/>
      </rPr>
      <t>Паспорт доступности от 17.01.2024 МАОУ СОШ № 57 (по месту осуществления деятельности)</t>
    </r>
  </si>
  <si>
    <r>
      <t xml:space="preserve">Объект доступен для детей с ОВЗ и детей-инвалидов по следующим нозологиям: </t>
    </r>
    <r>
      <rPr>
        <sz val="9"/>
        <color rgb="FF000000"/>
        <rFont val="Times New Roman"/>
        <family val="1"/>
        <charset val="204"/>
      </rPr>
      <t xml:space="preserve">
для детей сахарным диабетом,с нарушением речи, с нарушением слуха.  
</t>
    </r>
    <r>
      <rPr>
        <b/>
        <sz val="9"/>
        <color rgb="FF000000"/>
        <rFont val="Times New Roman"/>
        <family val="1"/>
        <charset val="204"/>
      </rPr>
      <t>Паспорт доступности МАОУ СОШ 141 от 23.11.2023 (по месту осуществления деятельности)</t>
    </r>
  </si>
  <si>
    <r>
      <t xml:space="preserve">Объект доступен для детей с ОВЗ и детей-инвалидов по следующим нозологиям: </t>
    </r>
    <r>
      <rPr>
        <sz val="9"/>
        <color rgb="FF000000"/>
        <rFont val="Times New Roman"/>
        <family val="1"/>
        <charset val="204"/>
      </rPr>
      <t xml:space="preserve">
для детей сахарным диабетом,с нарушением речи, с нарушением слуха.  
</t>
    </r>
    <r>
      <rPr>
        <b/>
        <sz val="9"/>
        <color rgb="FF000000"/>
        <rFont val="Times New Roman"/>
        <family val="1"/>
        <charset val="204"/>
      </rPr>
      <t>Паспорт доступности от 01.04.2024</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</si>
  <si>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Паспорт доступности № 1 от 12.02.2026 ул. Свердлова, 15 (до 2030 года); Паспорт доступности № 2 от 12.02.2026 ул. Свердлова, 15-А (до 2030 года); Паспорт доступности № 3 от 12.02.2026 ул. Лермонтова, 23 (до 2030 года).</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</si>
  <si>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Паспорт доступности б/н 26.02.2026</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</si>
  <si>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множественные нарушения развития).  
</t>
    </r>
    <r>
      <rPr>
        <b/>
        <sz val="9"/>
        <color rgb="FF000000"/>
        <rFont val="Times New Roman"/>
        <family val="1"/>
        <charset val="204"/>
      </rPr>
      <t>Паспорт доступности объекта от 06.05.2024</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</si>
  <si>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множественные нарушения развития)  
</t>
    </r>
    <r>
      <rPr>
        <b/>
        <sz val="9"/>
        <color rgb="FF000000"/>
        <rFont val="Times New Roman"/>
        <family val="1"/>
        <charset val="204"/>
      </rPr>
      <t>Паспорт доступности объекта №1 от 15.15.2024год, внесены изменения приказом №11-од от 05.02.2026</t>
    </r>
  </si>
  <si>
    <r>
      <t xml:space="preserve">Дополнительная помощь сотрудника, услуги на дому, дистанционно. Все категории инвалидов и маломобильных групп населения: В том числе инвалиды: 1. передвигающиеся на креслах-качалках; 2. с нарушениями опорно-двигательного аппарата; 3. с нарушением зрения; 4. с нарушением слуха; 5. с умственными нарушениями.  
</t>
    </r>
    <r>
      <rPr>
        <b/>
        <sz val="9"/>
        <color rgb="FF000000"/>
        <rFont val="Times New Roman"/>
        <family val="1"/>
        <charset val="204"/>
      </rPr>
      <t>Паспорт доступностиобъекта социальной инфраструктуры Свердловской области от 17.06.2024</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</si>
  <si>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Для детей с нарушениями зрения: доступность всех зон и помещений с дополнительной помощью сотрудника, за исключением детей с полной потерей зрения. Для детей с нарушениями слуха: доступность всех зон и помещений с дополнительной помощью сотрудника. Для детей, передвигающихся на креслах-колясках, не организована доступность.Для детей с нарушениями опорно-двигательного аппарата не организована доступность. Для детей с умственными нарушениями доступность всех зон и помещений-универсальная. Предусмотрена возможность хранения лекарственных препаратов для медицинского применения и специализированных продуктов лечебного питания.  
</t>
    </r>
    <r>
      <rPr>
        <b/>
        <sz val="9"/>
        <color theme="1"/>
        <rFont val="Times New Roman"/>
        <family val="1"/>
        <charset val="204"/>
      </rPr>
      <t>Паспорт доступности от 01.01.2025</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</si>
  <si>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дети с тяжелыми нарушениями речи.  
</t>
    </r>
    <r>
      <rPr>
        <b/>
        <sz val="9"/>
        <color theme="1"/>
        <rFont val="Times New Roman"/>
        <family val="1"/>
        <charset val="204"/>
      </rPr>
      <t>Паспорт доступности от 22.02.2024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</si>
  <si>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глухие и слабовидящие;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23.01.2026</t>
    </r>
  </si>
  <si>
    <r>
      <t xml:space="preserve">Объект доступен полностью для детей с ОВЗ и детей-инвалидов по следующим нозологиям: </t>
    </r>
    <r>
      <rPr>
        <sz val="9"/>
        <color theme="1"/>
        <rFont val="Times New Roman"/>
        <family val="1"/>
        <charset val="204"/>
      </rPr>
      <t xml:space="preserve">
Все категории инвалидов и МГН, в том числе инвалиды: передвигающиеся на креслах-колясках, с нарушениями опорно-двигательного аппарата, с нарушениями зрения, с нарушениями слуха, с нарушениями умственного развития.  
</t>
    </r>
    <r>
      <rPr>
        <b/>
        <sz val="9"/>
        <color theme="1"/>
        <rFont val="Times New Roman"/>
        <family val="1"/>
        <charset val="204"/>
      </rPr>
      <t>Паспорт доступности от 22.08.2025</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</si>
  <si>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зрения, с нарушениями слуха, с умственными нарушениями.  
</t>
    </r>
    <r>
      <rPr>
        <b/>
        <sz val="9"/>
        <color theme="1"/>
        <rFont val="Times New Roman"/>
        <family val="1"/>
        <charset val="204"/>
      </rPr>
      <t>Паспорт доступности от 21.03.2024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</si>
  <si>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20.12.2024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</si>
  <si>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сотрудника,услуги на дому, дистанционно, для инвалидов, с нарушениями опортно-двигательного аппарата,с нарушениями зрения,с нарушениями слуха, передвигающихся на креслах-колясках.Для обучающихсяс умственными нарушениями доступность всех зон и помещений (универсальная).  
</t>
    </r>
    <r>
      <rPr>
        <b/>
        <sz val="9"/>
        <color theme="1"/>
        <rFont val="Times New Roman"/>
        <family val="1"/>
        <charset val="204"/>
      </rPr>
      <t>Паспорт доступности от 13.04.2026</t>
    </r>
  </si>
  <si>
    <r>
      <t xml:space="preserve">Объект доступен условно с дополнительной помощью сотрудника для детей с ОВЗ и детей-инвалидов по следующим нозологиям: </t>
    </r>
    <r>
      <rPr>
        <sz val="9"/>
        <color theme="1"/>
        <rFont val="Times New Roman"/>
        <family val="1"/>
        <charset val="204"/>
      </rPr>
      <t xml:space="preserve">
для инвалидов,с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14.04.2026</t>
    </r>
  </si>
  <si>
    <r>
      <t xml:space="preserve">Объект доступен условно с дополнительной помощью сотрудника для детей с ОВЗ и детей-инвалидов по следующим нозологиям: </t>
    </r>
    <r>
      <rPr>
        <sz val="9"/>
        <color theme="1"/>
        <rFont val="Times New Roman"/>
        <family val="1"/>
        <charset val="204"/>
      </rPr>
      <t xml:space="preserve">
для инвалидов и маломобильных групп населения, в том числе для инвалидов передвигающихся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15.04.2026</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</si>
  <si>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12.04.2026</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</si>
  <si>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для всех категорий инвалидов и маломобильных групп населения, в том числе для инвалидов: передвигающихся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15.04.2026</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</si>
  <si>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с нарушением опорно-двигательного аппарата; с нарушением зрения специально выделенные для инвалидов участки и помещения; с умственными нарушениями доступность всех зон и помещений (универсальная).  
</t>
    </r>
    <r>
      <rPr>
        <b/>
        <sz val="9"/>
        <color theme="1"/>
        <rFont val="Times New Roman"/>
        <family val="1"/>
        <charset val="204"/>
      </rPr>
      <t>Паспорт доступности 09.04.2026</t>
    </r>
  </si>
  <si>
    <r>
      <t xml:space="preserve">Объект доступен частично всем группам населения.  
</t>
    </r>
    <r>
      <rPr>
        <b/>
        <sz val="9"/>
        <color theme="1"/>
        <rFont val="Times New Roman"/>
        <family val="1"/>
        <charset val="204"/>
      </rPr>
      <t>Паспорт доступности от 08.04.2026</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</si>
  <si>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с нарушениями опорно - 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08.04.2026</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</si>
  <si>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сотрудника,услуги на дому, дистанционно, для инвалидов, с нарушениями опортно-двигательного аппарата, с нарушениями зрения, с нарушениями слуха, передвигающихся на креслах-колясках.Для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27.04.2024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</si>
  <si>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с нарушениями опортно-двигательного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04.03.2024</t>
    </r>
  </si>
  <si>
    <r>
      <t xml:space="preserve">Объект доступен, дополнительная помощь сотрудника, услуги на дому, дистанционно доступно для всех категорий инвалидов и маломобильных групп, инвалиды передвигающиеся на креслах- колясках, с нарушением опорно-двигательного аппарата, с нарушением зрения и слуха; доступность всех зон и помещений (универсальная) с умственными нарушениями.  
</t>
    </r>
    <r>
      <rPr>
        <b/>
        <sz val="9"/>
        <color theme="1"/>
        <rFont val="Times New Roman"/>
        <family val="1"/>
        <charset val="204"/>
      </rPr>
      <t>Паспорт доступности от 26.03.2024</t>
    </r>
  </si>
  <si>
    <r>
      <t xml:space="preserve">Объект доступен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15.05.2024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</si>
  <si>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13.04.2026</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</si>
  <si>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15.04.2026</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</si>
  <si>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14.04.2026</t>
    </r>
  </si>
  <si>
    <r>
      <t xml:space="preserve">Объект доступен с дополнительной помощью сотрудника для детей с ОВЗ и детей-инвалидов по следующим нозологиям: </t>
    </r>
    <r>
      <rPr>
        <sz val="9"/>
        <color theme="1"/>
        <rFont val="Times New Roman"/>
        <family val="1"/>
        <charset val="204"/>
      </rPr>
      <t xml:space="preserve">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15.04.2026</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</si>
  <si>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с нарушением опорно-двигательного аппарата.  
</t>
    </r>
    <r>
      <rPr>
        <b/>
        <sz val="9"/>
        <color theme="1"/>
        <rFont val="Times New Roman"/>
        <family val="1"/>
        <charset val="204"/>
      </rPr>
      <t>Паспорт доступности от 31.05.2024.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</si>
  <si>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theme="1"/>
        <rFont val="Times New Roman"/>
        <family val="1"/>
        <charset val="204"/>
      </rPr>
      <t>Паспорт доступности от 10.03.2026. Срок действия до 10.03.2031</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</si>
  <si>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20.02.2026. Срок действия до 20.02.2031</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</si>
  <si>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03.04.2024. Срок действия до 03.04.2029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</si>
  <si>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05.04.2024. Срок действия до 05.04.2029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</si>
  <si>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16.04.2024, Срок действия до 16.04.2029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</si>
  <si>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15.03.2024. Срок действия до 15.03.2029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</si>
  <si>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15.02.2026. Срок действия до 15.02.2031</t>
    </r>
  </si>
  <si>
    <r>
      <t xml:space="preserve">Объект условно доступен для детей с ОВЗ и детей-инвалидов.  
</t>
    </r>
    <r>
      <rPr>
        <b/>
        <sz val="9"/>
        <color rgb="FF000000"/>
        <rFont val="Times New Roman"/>
        <family val="1"/>
        <charset val="204"/>
      </rPr>
      <t>Паспорт доступности от 10.10.2024</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</si>
  <si>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15.04.2024. Срок действия до 15.04.2029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</si>
  <si>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25.10.2024. Срок действия до 25.10.2029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</si>
  <si>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10.04.2024. Срок действия до 10.04.2029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</si>
  <si>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01.04.2024. Срок действия до 01.04.2025</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</si>
  <si>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27.02.2026. Срок действия до 27.02.2031</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</si>
  <si>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12.04.2024. Срок действия до 12.04.2029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</si>
  <si>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26.02.2026. Срок действия до 26.02.2031</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</si>
  <si>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для передвигающихся на креслах-колясках, доступн полностью-с умственными нарушениями.  
</t>
    </r>
    <r>
      <rPr>
        <b/>
        <sz val="9"/>
        <color rgb="FF000000"/>
        <rFont val="Times New Roman"/>
        <family val="1"/>
        <charset val="204"/>
      </rPr>
      <t>Паспорт доступности от 15.05.2024. Срок действия до 15.04.2029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</si>
  <si>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27.03.2024. Срок действия до 27.03.2029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</si>
  <si>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29.01.2026. Срок действия до 29.01.2031</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</si>
  <si>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03.02.2026. Срок действия до 03.02.2031</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</si>
  <si>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theme="1"/>
        <rFont val="Times New Roman"/>
        <family val="1"/>
        <charset val="204"/>
      </rPr>
      <t>Паспорт доступности от 15.04.2024. Срок действия до 15.04.2029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</si>
  <si>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глухие и слабослышащие, дети с нарушением зрения.  
</t>
    </r>
    <r>
      <rPr>
        <b/>
        <sz val="9"/>
        <color theme="1"/>
        <rFont val="Times New Roman"/>
        <family val="1"/>
        <charset val="204"/>
      </rPr>
      <t>Паспорт доступности от 28.06.2024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</si>
  <si>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НОДА, слабослышащие.  
</t>
    </r>
    <r>
      <rPr>
        <b/>
        <sz val="9"/>
        <color rgb="FF000000"/>
        <rFont val="Times New Roman"/>
        <family val="1"/>
        <charset val="204"/>
      </rPr>
      <t>Паспорт доступности от 21.01.2026</t>
    </r>
  </si>
  <si>
    <r>
      <t xml:space="preserve">Объект доступен для детей с ОВЗ и детей-инвалидов по следующим нозологиям: </t>
    </r>
    <r>
      <rPr>
        <sz val="9"/>
        <color rgb="FF000000"/>
        <rFont val="Times New Roman"/>
        <family val="1"/>
        <charset val="204"/>
      </rPr>
      <t xml:space="preserve">
нарушения речи, ЗПР, РАС.  
</t>
    </r>
    <r>
      <rPr>
        <b/>
        <sz val="9"/>
        <color rgb="FF000000"/>
        <rFont val="Times New Roman"/>
        <family val="1"/>
        <charset val="204"/>
      </rPr>
      <t xml:space="preserve">Паспорт доступности от 09.01.2026 </t>
    </r>
  </si>
  <si>
    <r>
      <t xml:space="preserve">Объект доступен для детей с ОВЗ и детей-инвалидов по следующим нозологиям: </t>
    </r>
    <r>
      <rPr>
        <sz val="9"/>
        <color rgb="FF000000"/>
        <rFont val="Times New Roman"/>
        <family val="1"/>
        <charset val="204"/>
      </rPr>
      <t xml:space="preserve">
НОДА, слабовидящие , глухие (не слышащие),слабослышащие (тугоухие) .  
</t>
    </r>
    <r>
      <rPr>
        <b/>
        <sz val="9"/>
        <color rgb="FF000000"/>
        <rFont val="Times New Roman"/>
        <family val="1"/>
        <charset val="204"/>
      </rPr>
      <t xml:space="preserve">Паспорт доступности от 15.04.2025 </t>
    </r>
  </si>
  <si>
    <r>
      <t xml:space="preserve">Объект доступен для детей с ОВЗ и детей-инвалидов по следующим нозологиям: </t>
    </r>
    <r>
      <rPr>
        <sz val="9"/>
        <color rgb="FF000000"/>
        <rFont val="Times New Roman"/>
        <family val="1"/>
        <charset val="204"/>
      </rPr>
      <t xml:space="preserve">
с нарушениями зрения; с нарушениями слуха; с интеллектуальными нарушениями. Обеспечены условия для хранения лекарственных препаратов для медицинского применения и специализированных продуктов лечебного питания  
</t>
    </r>
    <r>
      <rPr>
        <b/>
        <sz val="9"/>
        <color rgb="FF000000"/>
        <rFont val="Times New Roman"/>
        <family val="1"/>
        <charset val="204"/>
      </rPr>
      <t>Паспорт доступности от 25.04.2024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</si>
  <si>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ОВЗ, НОДА, ЗПР, РАС.  
</t>
    </r>
    <r>
      <rPr>
        <b/>
        <sz val="9"/>
        <color rgb="FF000000"/>
        <rFont val="Times New Roman"/>
        <family val="1"/>
        <charset val="204"/>
      </rPr>
      <t>Паспорт доступности от 21.01.2026</t>
    </r>
  </si>
  <si>
    <r>
      <t xml:space="preserve">Объект доступен для детей с ОВЗ и детей-инвалидов по следующим нозологиям: </t>
    </r>
    <r>
      <rPr>
        <sz val="9"/>
        <color rgb="FF000000"/>
        <rFont val="Times New Roman"/>
        <family val="1"/>
        <charset val="204"/>
      </rPr>
      <t xml:space="preserve">
ОВЗ, НОДА, ЗПР, РАС.  
</t>
    </r>
    <r>
      <rPr>
        <b/>
        <sz val="9"/>
        <color rgb="FF000000"/>
        <rFont val="Times New Roman"/>
        <family val="1"/>
        <charset val="204"/>
      </rPr>
      <t xml:space="preserve">Паспорт доступности от 25.03.2026 </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</si>
  <si>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слабовидящие , глухие (не слышащие),слабослышащие (тугоухие), с умственными нарушениями.  
</t>
    </r>
    <r>
      <rPr>
        <b/>
        <sz val="9"/>
        <color rgb="FF000000"/>
        <rFont val="Times New Roman"/>
        <family val="1"/>
        <charset val="204"/>
      </rPr>
      <t xml:space="preserve">Паспорт доступности от 30.06. 2024 </t>
    </r>
  </si>
  <si>
    <r>
      <t xml:space="preserve">Объект доступен для детей с ОВЗ и детей-инвалидов по следующим нозологиям: </t>
    </r>
    <r>
      <rPr>
        <sz val="9"/>
        <color rgb="FF000000"/>
        <rFont val="Times New Roman"/>
        <family val="1"/>
        <charset val="204"/>
      </rPr>
      <t xml:space="preserve">
инвалиды, передвигающиеся на кресло-колясках, НОДА, слабовидящие , глухие (не слышащие),слабослышащие (тугоухие), инвалиды с умственными нарушениями,  
</t>
    </r>
    <r>
      <rPr>
        <b/>
        <sz val="9"/>
        <color rgb="FF000000"/>
        <rFont val="Times New Roman"/>
        <family val="1"/>
        <charset val="204"/>
      </rPr>
      <t xml:space="preserve">Паспорт доступности от 20.01.2026 </t>
    </r>
  </si>
  <si>
    <r>
      <t xml:space="preserve">Объект доступен для детей с ОВЗ и детей-инвалидов по следующим нозологиям: </t>
    </r>
    <r>
      <rPr>
        <sz val="9"/>
        <color rgb="FF000000"/>
        <rFont val="Times New Roman"/>
        <family val="1"/>
        <charset val="204"/>
      </rPr>
      <t xml:space="preserve">
инвалиды с нарушением опорно-двигательного аппарата, инвалиды с нарушением слуха, инвалиды с умственными нарушениями.  
</t>
    </r>
    <r>
      <rPr>
        <b/>
        <sz val="9"/>
        <color rgb="FF000000"/>
        <rFont val="Times New Roman"/>
        <family val="1"/>
        <charset val="204"/>
      </rPr>
      <t xml:space="preserve">Паспорт доступности от 17.03.2026 </t>
    </r>
  </si>
  <si>
    <r>
      <t xml:space="preserve">Объект доступен для детей с ОВЗ и детей-инвалидов по следующим нозологиям: </t>
    </r>
    <r>
      <rPr>
        <sz val="9"/>
        <color theme="1"/>
        <rFont val="Times New Roman"/>
        <family val="1"/>
        <charset val="204"/>
      </rPr>
      <t xml:space="preserve">
- с нарушениями зрения;- с нарушениями слуха;- с тяжелыми нарушениями речи;- с задержкой психического развития;- с ментальными нарушениями;- с соматическими заболеваниями- с диабетом.  
</t>
    </r>
    <r>
      <rPr>
        <b/>
        <sz val="9"/>
        <color theme="1"/>
        <rFont val="Times New Roman"/>
        <family val="1"/>
        <charset val="204"/>
      </rPr>
      <t>Паспорт доступности от 14.06.2024</t>
    </r>
  </si>
  <si>
    <r>
      <t xml:space="preserve">Частично доступен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зрения;с нарушениями слуха; с нарушениями речи;с ментальными нарушениями; с соматическими заболеваниями.  
</t>
    </r>
    <r>
      <rPr>
        <b/>
        <sz val="9"/>
        <color theme="1"/>
        <rFont val="Times New Roman"/>
        <family val="1"/>
        <charset val="204"/>
      </rPr>
      <t>Паспорт доступности от 19.06.2024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</si>
  <si>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с соматическими заболеваниями.  
</t>
    </r>
    <r>
      <rPr>
        <b/>
        <sz val="9"/>
        <color theme="1"/>
        <rFont val="Times New Roman"/>
        <family val="1"/>
        <charset val="204"/>
      </rPr>
      <t>Паспорт доступности 17.06.2024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</si>
  <si>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дети,с нарушением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11.06.2024г № 1</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</si>
  <si>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зрения;с нарушениями слуха; с нарушениями речи;с ментальными нарушениями; с соматическими заболеваниями.  
</t>
    </r>
    <r>
      <rPr>
        <b/>
        <sz val="9"/>
        <color theme="1"/>
        <rFont val="Times New Roman"/>
        <family val="1"/>
        <charset val="204"/>
      </rPr>
      <t>Паспорт доступности от 04.06.2024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</si>
  <si>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нарушения опорно-двигательного аппарата.  
</t>
    </r>
    <r>
      <rPr>
        <b/>
        <sz val="9"/>
        <color theme="1"/>
        <rFont val="Times New Roman"/>
        <family val="1"/>
        <charset val="204"/>
      </rPr>
      <t>Паспорт доступности от 19.03.2026. Срок действия до 19.03.2031.</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</si>
  <si>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нарушения опорно-двигательного аппарата, ментальные нарушения.  
</t>
    </r>
    <r>
      <rPr>
        <b/>
        <sz val="9"/>
        <color theme="1"/>
        <rFont val="Times New Roman"/>
        <family val="1"/>
        <charset val="204"/>
      </rPr>
      <t>Паспорт доступности от 31.03.2026. Срок действия до 31.03.2031</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</si>
  <si>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нарушения опорно-двигательного аппарата, ментальные нарушения.  
</t>
    </r>
    <r>
      <rPr>
        <b/>
        <sz val="9"/>
        <color theme="1"/>
        <rFont val="Times New Roman"/>
        <family val="1"/>
        <charset val="204"/>
      </rPr>
      <t>Паспорт доступности от 30.03.2026. Срок действия до 30.03.2031.</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</si>
  <si>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ментальные нарушения.  
</t>
    </r>
    <r>
      <rPr>
        <b/>
        <sz val="9"/>
        <color theme="1"/>
        <rFont val="Times New Roman"/>
        <family val="1"/>
        <charset val="204"/>
      </rPr>
      <t>Паспорт доступности от 30.03.2026. Срок действия до 30.03.2031.</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</si>
  <si>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опорно-двигательного аппарата, ментальные нарушения.  
</t>
    </r>
    <r>
      <rPr>
        <b/>
        <sz val="9"/>
        <color theme="1"/>
        <rFont val="Times New Roman"/>
        <family val="1"/>
        <charset val="204"/>
      </rPr>
      <t>Паспорт доступности от 30.03.2026. Срок действия до 30.03.2031</t>
    </r>
  </si>
  <si>
    <r>
      <t xml:space="preserve">Объект недоступен для детей с ОВЗ и детей-инвалидов.  
</t>
    </r>
    <r>
      <rPr>
        <b/>
        <sz val="9"/>
        <color theme="1"/>
        <rFont val="Times New Roman"/>
        <family val="1"/>
        <charset val="204"/>
      </rPr>
      <t>Паспорт доступности от 30.03.2026. Срок действия до 30.03.2031</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</si>
  <si>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26.12.2024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</si>
  <si>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04.06.2024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</si>
  <si>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</si>
  <si>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24.12.2024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</si>
  <si>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26.01.2026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</si>
  <si>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23.05.2024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</si>
  <si>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21.05.2024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</si>
  <si>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29.05.2024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</si>
  <si>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24.06.2024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</si>
  <si>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01.04.2020</t>
    </r>
  </si>
  <si>
    <r>
      <t xml:space="preserve">Объект условно доступен.  
</t>
    </r>
    <r>
      <rPr>
        <b/>
        <sz val="9"/>
        <color theme="1"/>
        <rFont val="Times New Roman"/>
        <family val="1"/>
        <charset val="204"/>
      </rPr>
      <t>Паспорт доступности от 01.04.2026</t>
    </r>
  </si>
  <si>
    <r>
      <t xml:space="preserve">Объект доступен для детей с ОВЗ и детей-инвалидов по следующим нозологиям: </t>
    </r>
    <r>
      <rPr>
        <sz val="9"/>
        <color theme="1"/>
        <rFont val="Times New Roman"/>
        <family val="1"/>
        <charset val="204"/>
      </rPr>
      <t xml:space="preserve">
для всех категорий инвалидов.  
</t>
    </r>
    <r>
      <rPr>
        <b/>
        <sz val="9"/>
        <color theme="1"/>
        <rFont val="Times New Roman"/>
        <family val="1"/>
        <charset val="204"/>
      </rPr>
      <t>Паспорт доступности от 13.03.2026</t>
    </r>
  </si>
  <si>
    <r>
      <t xml:space="preserve">Объект условно доступен.  
</t>
    </r>
    <r>
      <rPr>
        <b/>
        <sz val="9"/>
        <color theme="1"/>
        <rFont val="Times New Roman"/>
        <family val="1"/>
        <charset val="204"/>
      </rPr>
      <t>Паспорт доступности от 03.04.2026</t>
    </r>
  </si>
  <si>
    <r>
      <t xml:space="preserve">Объект условно доступен.  
</t>
    </r>
    <r>
      <rPr>
        <b/>
        <sz val="9"/>
        <color theme="1"/>
        <rFont val="Times New Roman"/>
        <family val="1"/>
        <charset val="204"/>
      </rPr>
      <t>Паспорт доступности от 24.03.2026</t>
    </r>
  </si>
  <si>
    <r>
      <t xml:space="preserve">Объект условно доступен.  
</t>
    </r>
    <r>
      <rPr>
        <b/>
        <sz val="9"/>
        <color theme="1"/>
        <rFont val="Times New Roman"/>
        <family val="1"/>
        <charset val="204"/>
      </rPr>
      <t>Паспорт доступности от 27.03.2026</t>
    </r>
  </si>
  <si>
    <r>
      <t xml:space="preserve">Объект условно доступен.  
</t>
    </r>
    <r>
      <rPr>
        <b/>
        <sz val="9"/>
        <color theme="1"/>
        <rFont val="Times New Roman"/>
        <family val="1"/>
        <charset val="204"/>
      </rPr>
      <t>Паспорт доступности от 17.05.2026</t>
    </r>
  </si>
  <si>
    <r>
      <t xml:space="preserve">Объект условно доступен.  
</t>
    </r>
    <r>
      <rPr>
        <b/>
        <sz val="9"/>
        <color theme="1"/>
        <rFont val="Times New Roman"/>
        <family val="1"/>
        <charset val="204"/>
      </rPr>
      <t>Паспорт доступности от 26.02.2026</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</si>
  <si>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</si>
  <si>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глухие и слабослышащие, слепые и слабовидящие,  
</t>
    </r>
    <r>
      <rPr>
        <b/>
        <sz val="9"/>
        <color theme="1"/>
        <rFont val="Times New Roman"/>
        <family val="1"/>
        <charset val="204"/>
      </rPr>
      <t>Паспорт доступности от 15.04.2024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</si>
  <si>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24.02.2024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</si>
  <si>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15.04.2024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</si>
  <si>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26.03.2024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</si>
  <si>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12.03.2024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</si>
  <si>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15.06.2024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</si>
  <si>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01.04.2024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</si>
  <si>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16.02.2024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</si>
  <si>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04.03.2024</t>
    </r>
  </si>
  <si>
    <r>
      <t xml:space="preserve">Объект условно доступен для детей ОВЗ и детей-инвалидов по нозологиям: - с нарушениями опорно-двигательного аппарата, - с нарушениями слуха. Объект доступен частично: - с нарушением зрения.  
</t>
    </r>
    <r>
      <rPr>
        <b/>
        <sz val="9"/>
        <color theme="1"/>
        <rFont val="Times New Roman"/>
        <family val="1"/>
        <charset val="204"/>
      </rPr>
      <t>Паспорт доступности от 02.04.2026</t>
    </r>
  </si>
  <si>
    <r>
      <t xml:space="preserve">Объект условно доступен для детей ОВЗ и детей-инвалидовпо нозологиям: -инвалиды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t>
    </r>
    <r>
      <rPr>
        <b/>
        <sz val="9"/>
        <color theme="1"/>
        <rFont val="Times New Roman"/>
        <family val="1"/>
        <charset val="204"/>
      </rPr>
      <t>Паспорт доступности от 20.11.2023</t>
    </r>
  </si>
  <si>
    <r>
      <t xml:space="preserve">Объект условно доступен для детей ОВЗ и детей-инвалидов по нозологиям: -инвалиды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t>
    </r>
    <r>
      <rPr>
        <b/>
        <sz val="9"/>
        <color theme="1"/>
        <rFont val="Times New Roman"/>
        <family val="1"/>
        <charset val="204"/>
      </rPr>
      <t>Паспорт доступности от 20.11.2023</t>
    </r>
  </si>
  <si>
    <r>
      <t xml:space="preserve">Объект условно доступен для детей ОВЗ и детей-инвалидов по нозологиям: -инвалиды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t>
    </r>
    <r>
      <rPr>
        <b/>
        <sz val="9"/>
        <color theme="1"/>
        <rFont val="Times New Roman"/>
        <family val="1"/>
        <charset val="204"/>
      </rPr>
      <t>Паспорт доступности от 01.11.2023</t>
    </r>
  </si>
  <si>
    <r>
      <t xml:space="preserve">Объект доступен полностью для детей ОВЗ и детей-инвалидов по нозологиям: - инвалиды с нарушением опорно-двигательного аппарата, с нарушениями слуха - с умственными нарушениями - с нарушениями зрения.  
</t>
    </r>
    <r>
      <rPr>
        <b/>
        <sz val="9"/>
        <color theme="1"/>
        <rFont val="Times New Roman"/>
        <family val="1"/>
        <charset val="204"/>
      </rPr>
      <t>Паспорт доступности от 16.03.2026</t>
    </r>
  </si>
  <si>
    <r>
      <t xml:space="preserve">Объект условно доступен для детей ОВЗ и детей-инвалидов по нозологиям: - с нарушениями опорно-двигательного аппарата, с нарушением зрения и слуха.  
</t>
    </r>
    <r>
      <rPr>
        <b/>
        <sz val="9"/>
        <color theme="1"/>
        <rFont val="Times New Roman"/>
        <family val="1"/>
        <charset val="204"/>
      </rPr>
      <t>Паспорт доступности от 02.04.2026.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</si>
  <si>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14.03.2024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</si>
  <si>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19.03.2024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</si>
  <si>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23.05.2024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</si>
  <si>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20.03.2024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</si>
  <si>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03.04.2024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</si>
  <si>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30.03.2026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</si>
  <si>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25.01.2024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</si>
  <si>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16.10.2023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</si>
  <si>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01.11.2023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</si>
  <si>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22.11.2023</t>
    </r>
  </si>
  <si>
    <r>
      <t xml:space="preserve">Объект доступен для детей с ОВЗ и детей-инвалидов по следующим нозологиям: </t>
    </r>
    <r>
      <rPr>
        <sz val="9"/>
        <color theme="1"/>
        <rFont val="Times New Roman"/>
        <family val="1"/>
        <charset val="204"/>
      </rPr>
      <t xml:space="preserve">
- слабовидящие;-слабослышащие;-нарушение опорно-двигательной системы.  
</t>
    </r>
    <r>
      <rPr>
        <b/>
        <sz val="9"/>
        <color theme="1"/>
        <rFont val="Times New Roman"/>
        <family val="1"/>
        <charset val="204"/>
      </rPr>
      <t>Паспорт доступности от 18.10.2023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</si>
  <si>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01.03.2024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</si>
  <si>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10.04.2024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</si>
  <si>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12.04.2024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</si>
  <si>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15.05.2024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</si>
  <si>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25.10.2023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</si>
  <si>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20.03.2024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</si>
  <si>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04.06.2024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</si>
  <si>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07.11.2023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</si>
  <si>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23.10.2023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</si>
  <si>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27.10.2023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</si>
  <si>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речи.Дети с задержкой психического развития.Дети с соматическими заболеваниями.  
</t>
    </r>
    <r>
      <rPr>
        <b/>
        <sz val="9"/>
        <color theme="1"/>
        <rFont val="Times New Roman"/>
        <family val="1"/>
        <charset val="204"/>
      </rPr>
      <t>Паспорт доступности утвержден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</si>
  <si>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заболеваниями.  
</t>
    </r>
    <r>
      <rPr>
        <b/>
        <sz val="9"/>
        <color theme="1"/>
        <rFont val="Times New Roman"/>
        <family val="1"/>
        <charset val="204"/>
      </rPr>
      <t>Паспорт доступности утвержден 18.11.2024.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</si>
  <si>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речи.Дети с соматическими заболеваниями.  
</t>
    </r>
    <r>
      <rPr>
        <b/>
        <sz val="9"/>
        <color theme="1"/>
        <rFont val="Times New Roman"/>
        <family val="1"/>
        <charset val="204"/>
      </rPr>
      <t>Паспорт доступности утвержден 29.05.2024.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</si>
  <si>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заболеваниями.  
</t>
    </r>
    <r>
      <rPr>
        <b/>
        <sz val="9"/>
        <color theme="1"/>
        <rFont val="Times New Roman"/>
        <family val="1"/>
        <charset val="204"/>
      </rPr>
      <t xml:space="preserve">Паспорт доступности утвержден 29.05.2024. </t>
    </r>
  </si>
  <si>
    <r>
      <t xml:space="preserve">Объект доступен полностью для детей с ОВЗ и детей-инвалидов.  
</t>
    </r>
    <r>
      <rPr>
        <b/>
        <sz val="9"/>
        <color theme="1"/>
        <rFont val="Times New Roman"/>
        <family val="1"/>
        <charset val="204"/>
      </rPr>
      <t xml:space="preserve">Паспорт доступности утвержден 31.05.2024.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</si>
  <si>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t>
    </r>
    <r>
      <rPr>
        <b/>
        <sz val="9"/>
        <color theme="1"/>
        <rFont val="Times New Roman"/>
        <family val="1"/>
        <charset val="204"/>
      </rPr>
      <t xml:space="preserve">Паспорт доступности утвержден 27.05.2024.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</si>
  <si>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речи.Дети с задержкой психического развития.  
</t>
    </r>
    <r>
      <rPr>
        <b/>
        <sz val="9"/>
        <color theme="1"/>
        <rFont val="Times New Roman"/>
        <family val="1"/>
        <charset val="204"/>
      </rPr>
      <t xml:space="preserve">Паспорт доступности утвержден 24.05.2024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</si>
  <si>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зрения; Дети с нарушением речи; Дети с соматическими заболеваниями.  
</t>
    </r>
    <r>
      <rPr>
        <b/>
        <sz val="9"/>
        <color theme="1"/>
        <rFont val="Times New Roman"/>
        <family val="1"/>
        <charset val="204"/>
      </rPr>
      <t xml:space="preserve">Паспорт доступности от 01.08.2019. </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</si>
  <si>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23.07.2024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</si>
  <si>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нарушением слуха, с нарушением умственного развития, с нарушением зрения, с нарушением опорно-двигательного аппарата и инвализов передвигающихся на креслах-колясках.  
</t>
    </r>
    <r>
      <rPr>
        <b/>
        <sz val="9"/>
        <color theme="1"/>
        <rFont val="Times New Roman"/>
        <family val="1"/>
        <charset val="204"/>
      </rPr>
      <t>Паспорт доступности от 16.04.2026</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</si>
  <si>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10.09.2019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</si>
  <si>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29.12.2019</t>
    </r>
  </si>
  <si>
    <r>
      <t xml:space="preserve">Объект условно доступен. Условно-доступные условия для следующих категорий детей: с задержкой психического развития, нарушением речи, нарушением зрения, нарушением слуха, нарушением опорно-двигательной системы.  
</t>
    </r>
    <r>
      <rPr>
        <b/>
        <sz val="9"/>
        <color theme="1"/>
        <rFont val="Times New Roman"/>
        <family val="1"/>
        <charset val="204"/>
      </rPr>
      <t xml:space="preserve">Паспорт доступности № 89-Од от 04.10.2019 </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</si>
  <si>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10.02.2020</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</si>
  <si>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20.02.2020</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</si>
  <si>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29.01.2020</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</si>
  <si>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30.08.2019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</si>
  <si>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04.06.2019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</si>
  <si>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10.06.2019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</si>
  <si>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07.06.2019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</si>
  <si>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05.08.2021</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</si>
  <si>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01.03.2021</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</si>
  <si>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19.06.2019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</si>
  <si>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30.01.2020</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</si>
  <si>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03.02.2020</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</si>
  <si>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31.05.2019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</si>
  <si>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30.05.2019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</si>
  <si>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07.09.2019</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</si>
  <si>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слабослышащие; дети с соматическими заболеваниями.  
</t>
    </r>
    <r>
      <rPr>
        <b/>
        <sz val="9"/>
        <color theme="1"/>
        <rFont val="Times New Roman"/>
        <family val="1"/>
        <charset val="204"/>
      </rPr>
      <t>Паспорт доступности от 14.06.2024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</si>
  <si>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дети слабослышащие; дети с тяжелым нарушением речи; дети с нарушеним опрно-двигательной системы дети слабовидящие  
</t>
    </r>
    <r>
      <rPr>
        <b/>
        <sz val="9"/>
        <color theme="1"/>
        <rFont val="Times New Roman"/>
        <family val="1"/>
        <charset val="204"/>
      </rPr>
      <t>Паспорт доступности от 10.04.2024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</si>
  <si>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системы,дети с соматическими заболеваниями.  
</t>
    </r>
    <r>
      <rPr>
        <b/>
        <sz val="9"/>
        <color theme="1"/>
        <rFont val="Times New Roman"/>
        <family val="1"/>
        <charset val="204"/>
      </rPr>
      <t>Паспорт доступности от 01.06.2024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</si>
  <si>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утвержден Приказом МБОУ СОШ №4 от 15.01.2020 №19</t>
    </r>
  </si>
  <si>
    <r>
      <t xml:space="preserve">Объект доступен условно для детей с ОВЗ и детей-инвалидов со следующим нозологиям: все категории инвалидов и маломобильных групп населения, в т.ч. инвалиды: передвигающиеся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20.06.2025</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</si>
  <si>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03.12.2019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</si>
  <si>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05.06.2024</t>
    </r>
  </si>
  <si>
    <r>
      <t xml:space="preserve">Объект доступен для детей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24.12.2019</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</si>
  <si>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20.05.2024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</si>
  <si>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</si>
  <si>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05.06.2024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</si>
  <si>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соматическими заболеваниями.  
</t>
    </r>
    <r>
      <rPr>
        <b/>
        <sz val="9"/>
        <color theme="1"/>
        <rFont val="Times New Roman"/>
        <family val="1"/>
        <charset val="204"/>
      </rPr>
      <t>Паспорт доступности от 05.06.24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</si>
  <si>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27.05.2024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</si>
  <si>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t>
    </r>
    <r>
      <rPr>
        <b/>
        <sz val="9"/>
        <color theme="1"/>
        <rFont val="Times New Roman"/>
        <family val="1"/>
        <charset val="204"/>
      </rPr>
      <t>Паспорт доступности от 01.01.2024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</si>
  <si>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опорно-двигательного аппарата, дети с тяжелыми нарушениями речи, дети с ментальными нарушениями.  
</t>
    </r>
    <r>
      <rPr>
        <b/>
        <sz val="9"/>
        <color theme="1"/>
        <rFont val="Times New Roman"/>
        <family val="1"/>
        <charset val="204"/>
      </rPr>
      <t>Паспорт доступности от 06.02.2024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</si>
  <si>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нарушениями опорно-двигательной системы.  
</t>
    </r>
    <r>
      <rPr>
        <b/>
        <sz val="9"/>
        <color theme="1"/>
        <rFont val="Times New Roman"/>
        <family val="1"/>
        <charset val="204"/>
      </rPr>
      <t>Паспорт доступности от 03.06.2024</t>
    </r>
  </si>
  <si>
    <r>
      <t xml:space="preserve">Объект доступен для детей ОВЗ и детей-инвалидов по следующим нозологиям: </t>
    </r>
    <r>
      <rPr>
        <sz val="9"/>
        <color theme="1"/>
        <rFont val="Times New Roman"/>
        <family val="1"/>
        <charset val="204"/>
      </rPr>
      <t xml:space="preserve">
дети с нарушениями опорно-двигательного аппарата, дети с умственными нарушениями.  
</t>
    </r>
    <r>
      <rPr>
        <b/>
        <sz val="9"/>
        <color theme="1"/>
        <rFont val="Times New Roman"/>
        <family val="1"/>
        <charset val="204"/>
      </rPr>
      <t>Паспорт доступности от 31.05.2025</t>
    </r>
  </si>
  <si>
    <r>
      <t xml:space="preserve">Объект доступен для детей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("ДУ").  
</t>
    </r>
    <r>
      <rPr>
        <b/>
        <sz val="9"/>
        <color theme="1"/>
        <rFont val="Times New Roman"/>
        <family val="1"/>
        <charset val="204"/>
      </rPr>
      <t>Паспорт доступности от 10.11.2014</t>
    </r>
  </si>
  <si>
    <r>
      <t xml:space="preserve">Объект доступен для детей с ОВЗ и детей-инвалидов по следующим нозологиям: </t>
    </r>
    <r>
      <rPr>
        <sz val="9"/>
        <color theme="1"/>
        <rFont val="Times New Roman"/>
        <family val="1"/>
        <charset val="204"/>
      </rPr>
      <t xml:space="preserve">
интеллектуальные нарушения, слабослышащие, слабовидящие, дети с соматическими заболеваниями.  
</t>
    </r>
    <r>
      <rPr>
        <b/>
        <sz val="9"/>
        <color theme="1"/>
        <rFont val="Times New Roman"/>
        <family val="1"/>
        <charset val="204"/>
      </rPr>
      <t>Паспорт доступности от 16.02.2024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</si>
  <si>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нарушением опорно-двигательной системы.  
</t>
    </r>
    <r>
      <rPr>
        <b/>
        <sz val="9"/>
        <color theme="1"/>
        <rFont val="Times New Roman"/>
        <family val="1"/>
        <charset val="204"/>
      </rPr>
      <t>Паспорт доступности от 07.06.2024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</si>
  <si>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нарушениями опорно-двигательной системы.  
</t>
    </r>
    <r>
      <rPr>
        <b/>
        <sz val="9"/>
        <color theme="1"/>
        <rFont val="Times New Roman"/>
        <family val="1"/>
        <charset val="204"/>
      </rPr>
      <t>Паспорт доступности от 01.06.2023</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</si>
  <si>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нарушениями опорно-двигательного аппарата.  
</t>
    </r>
    <r>
      <rPr>
        <b/>
        <sz val="9"/>
        <color theme="1"/>
        <rFont val="Times New Roman"/>
        <family val="1"/>
        <charset val="204"/>
      </rPr>
      <t>Паспорт доступности от 09.12.2019</t>
    </r>
  </si>
  <si>
    <r>
      <t xml:space="preserve">Объект доступен для детей с ОВЗ и детей-инвалидов по следующим нозологиям: </t>
    </r>
    <r>
      <rPr>
        <sz val="9"/>
        <color theme="1"/>
        <rFont val="Times New Roman"/>
        <family val="1"/>
        <charset val="204"/>
      </rPr>
      <t xml:space="preserve">
эндокринные заболевания.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</si>
  <si>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опорно-двигательного аппарата, дети с тяжелыми нарушениями речи, дети с соматическими заболеваниями.  
</t>
    </r>
    <r>
      <rPr>
        <b/>
        <sz val="9"/>
        <color theme="1"/>
        <rFont val="Times New Roman"/>
        <family val="1"/>
        <charset val="204"/>
      </rPr>
      <t>Паспорт доступности от 15.09.2025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</si>
  <si>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тяжелыми нарушениями речи, дети с умственной отсталостью.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</si>
  <si>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соматическими заболеваниями.  
</t>
    </r>
    <r>
      <rPr>
        <b/>
        <sz val="9"/>
        <color theme="1"/>
        <rFont val="Times New Roman"/>
        <family val="1"/>
        <charset val="204"/>
      </rPr>
      <t>Паспорт доступности от 01.01.2025</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</si>
  <si>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01.01.2024</t>
    </r>
  </si>
  <si>
    <r>
      <t xml:space="preserve">Объект доступен для детей с ОВЗ и детей-инвалидов по следующим нозологиям: </t>
    </r>
    <r>
      <rPr>
        <sz val="9"/>
        <color theme="1"/>
        <rFont val="Times New Roman"/>
        <family val="1"/>
        <charset val="204"/>
      </rPr>
      <t xml:space="preserve">
- задержка психического развития;-умственная отсталость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</si>
  <si>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14.05.2024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</si>
  <si>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с нарушениями опорно-двигательной системы.  
</t>
    </r>
    <r>
      <rPr>
        <b/>
        <sz val="9"/>
        <color theme="1"/>
        <rFont val="Times New Roman"/>
        <family val="1"/>
        <charset val="204"/>
      </rPr>
      <t>Паспорт доступности от 05.06.2023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</si>
  <si>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t>
    </r>
    <r>
      <rPr>
        <b/>
        <sz val="9"/>
        <color theme="1"/>
        <rFont val="Times New Roman"/>
        <family val="1"/>
        <charset val="204"/>
      </rPr>
      <t>Паспорт доступности от 25.12.2019</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</si>
  <si>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тяжелыми нарушениями речи.  
</t>
    </r>
    <r>
      <rPr>
        <b/>
        <sz val="9"/>
        <color theme="1"/>
        <rFont val="Times New Roman"/>
        <family val="1"/>
        <charset val="204"/>
      </rPr>
      <t>Паспорт доступности от 22.05.2024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</si>
  <si>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t>
    </r>
    <r>
      <rPr>
        <b/>
        <sz val="9"/>
        <color theme="1"/>
        <rFont val="Times New Roman"/>
        <family val="1"/>
        <charset val="204"/>
      </rPr>
      <t>Паспорт доступности от 01.01.2025</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</si>
  <si>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17.05.2024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</si>
  <si>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с 01.09.2023</t>
    </r>
  </si>
  <si>
    <r>
      <t xml:space="preserve">Объект доступен для детей с ОВЗ и детей-инвалидов по следующим нозологиям: </t>
    </r>
    <r>
      <rPr>
        <sz val="9"/>
        <color theme="1"/>
        <rFont val="Times New Roman"/>
        <family val="1"/>
        <charset val="204"/>
      </rPr>
      <t xml:space="preserve">
с задержкой психического развития.  
</t>
    </r>
    <r>
      <rPr>
        <b/>
        <sz val="9"/>
        <color theme="1"/>
        <rFont val="Times New Roman"/>
        <family val="1"/>
        <charset val="204"/>
      </rPr>
      <t>Паспорт доступности от 21.05.2024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</si>
  <si>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слуха; с умственными нарушениями.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</si>
  <si>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</si>
  <si>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опорно-двигательного аппарата.  
</t>
    </r>
    <r>
      <rPr>
        <b/>
        <sz val="9"/>
        <color theme="1"/>
        <rFont val="Times New Roman"/>
        <family val="1"/>
        <charset val="204"/>
      </rPr>
      <t>Паспорт доступности от 02.05.2024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</si>
  <si>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15.02.2021</t>
    </r>
  </si>
  <si>
    <r>
      <t xml:space="preserve">Объект доступен для детей с ОВЗ и детей-инвалидам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24.05.2024</t>
    </r>
  </si>
  <si>
    <r>
      <t xml:space="preserve">Объект доступен для детей с ОВЗ и детей-инвалидам по следующим нозологиям: </t>
    </r>
    <r>
      <rPr>
        <sz val="9"/>
        <color theme="1"/>
        <rFont val="Times New Roman"/>
        <family val="1"/>
        <charset val="204"/>
      </rPr>
      <t xml:space="preserve">
для лиц с нарушениями опорно-двигательного аппарата; для лиц с задержкой психического развития.  
</t>
    </r>
    <r>
      <rPr>
        <b/>
        <sz val="9"/>
        <color theme="1"/>
        <rFont val="Times New Roman"/>
        <family val="1"/>
        <charset val="204"/>
      </rPr>
      <t>Паспорт доступности от 25.04.2024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</si>
  <si>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t>
    </r>
    <r>
      <rPr>
        <b/>
        <sz val="9"/>
        <color theme="1"/>
        <rFont val="Times New Roman"/>
        <family val="1"/>
        <charset val="204"/>
      </rPr>
      <t>Паспорт доступности от 07.06.2023</t>
    </r>
  </si>
  <si>
    <r>
      <t xml:space="preserve">Объект доступен для детей с ОВЗ и детей- 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02.12.2019</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</si>
  <si>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опрно-двигательной системы, дети с тяжелыми нарушениями речи, дети с соматическими заболеваниями.  
</t>
    </r>
    <r>
      <rPr>
        <b/>
        <sz val="9"/>
        <color rgb="FF000000"/>
        <rFont val="Times New Roman"/>
        <family val="1"/>
        <charset val="204"/>
      </rPr>
      <t>Паспорт доступности от 02.05.2024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</si>
  <si>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с нарушением опорно-двигательного аппарата, с умственной отсталостью.  
</t>
    </r>
    <r>
      <rPr>
        <b/>
        <sz val="9"/>
        <color theme="1"/>
        <rFont val="Times New Roman"/>
        <family val="1"/>
        <charset val="204"/>
      </rPr>
      <t>Паспорт доступности от 10.06.2024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</si>
  <si>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31.07.2025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</si>
  <si>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опорно-двигательного аппарата, слабослышащие, слабовидящие, дети с умственной отсталостью.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</si>
  <si>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29.05.2024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</si>
  <si>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слабослышащие,дети с нарушениями опорно-двигательного аппарата.  
</t>
    </r>
    <r>
      <rPr>
        <b/>
        <sz val="9"/>
        <color theme="1"/>
        <rFont val="Times New Roman"/>
        <family val="1"/>
        <charset val="204"/>
      </rPr>
      <t>Паспорт доступности от 05.06.2023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</si>
  <si>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соматическими заболеваниями.  
</t>
    </r>
    <r>
      <rPr>
        <b/>
        <sz val="9"/>
        <color theme="1"/>
        <rFont val="Times New Roman"/>
        <family val="1"/>
        <charset val="204"/>
      </rPr>
      <t>Паспорт доступности от 05.06.2021</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</si>
  <si>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слепые и слабовидящие; дети с ментальными нарушениями, дети с соматическими заболеваниями; дети с нарушениями опрно-двигательной системы.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</si>
  <si>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Вариант организации доступности объекта: «ДУ» (дополнительная помощь сотрудника, услуги на дому, дистанционно)  
</t>
    </r>
    <r>
      <rPr>
        <b/>
        <sz val="9"/>
        <color theme="1"/>
        <rFont val="Times New Roman"/>
        <family val="1"/>
        <charset val="204"/>
      </rPr>
      <t>Паспорт доступности от 29.05.2025</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</si>
  <si>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опопрно-двигательной системы, дети с соматическими заболеванеиями.  
</t>
    </r>
    <r>
      <rPr>
        <b/>
        <sz val="9"/>
        <color theme="1"/>
        <rFont val="Times New Roman"/>
        <family val="1"/>
        <charset val="204"/>
      </rPr>
      <t>Паспорт доступности от 01.06.2024</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</si>
  <si>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зрения, инвалиды с умственными нарушениями, инвалиды с нарушением опорно-двигательного аппарата.  
</t>
    </r>
    <r>
      <rPr>
        <b/>
        <sz val="9"/>
        <color theme="1"/>
        <rFont val="Times New Roman"/>
        <family val="1"/>
        <charset val="204"/>
      </rPr>
      <t>Паспорт доступности от 27.05.2024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</si>
  <si>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25.08.2021</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</si>
  <si>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07.06.2024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</si>
  <si>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</si>
  <si>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t>
    </r>
    <r>
      <rPr>
        <b/>
        <sz val="9"/>
        <color theme="1"/>
        <rFont val="Times New Roman"/>
        <family val="1"/>
        <charset val="204"/>
      </rPr>
      <t>Паспорт доступности от 05.06.2024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</si>
  <si>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нарушениями опорно-двигательной системы, дети с соматическими заболеваниями.  
</t>
    </r>
    <r>
      <rPr>
        <b/>
        <sz val="9"/>
        <color rgb="FF000000"/>
        <rFont val="Times New Roman"/>
        <family val="1"/>
        <charset val="204"/>
      </rPr>
      <t>Паспорт доступности от 01.06.2024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</si>
  <si>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14.05.2024</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</si>
  <si>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нарушениями речи (логопаты) доступен частично.  
</t>
    </r>
    <r>
      <rPr>
        <b/>
        <sz val="9"/>
        <color theme="1"/>
        <rFont val="Times New Roman"/>
        <family val="1"/>
        <charset val="204"/>
      </rPr>
      <t>Паспорт доступности от 09.04.2024 .</t>
    </r>
  </si>
  <si>
    <r>
      <t xml:space="preserve">Объект доступен для детей с ОВЗ и детей-инвалидов по следующим нозологиям: </t>
    </r>
    <r>
      <rPr>
        <sz val="9"/>
        <color rgb="FF000000"/>
        <rFont val="Times New Roman"/>
        <family val="1"/>
        <charset val="204"/>
      </rPr>
      <t xml:space="preserve">
глухие и слабослышащие, дети с соматическими заболеваниями, дети с ментальными нарушениями.  
</t>
    </r>
    <r>
      <rPr>
        <b/>
        <sz val="9"/>
        <color rgb="FF000000"/>
        <rFont val="Times New Roman"/>
        <family val="1"/>
        <charset val="204"/>
      </rPr>
      <t>Паспорт доступности от 24.12.2020</t>
    </r>
  </si>
  <si>
    <r>
      <t xml:space="preserve">Объект доступен для детей с ОВЗ и детей-инвалидов со следующими нозологиями: глухие и слабослышащие, дети с соматическими заболеваниями.  
</t>
    </r>
    <r>
      <rPr>
        <b/>
        <sz val="9"/>
        <color theme="1"/>
        <rFont val="Times New Roman"/>
        <family val="1"/>
        <charset val="204"/>
      </rPr>
      <t>Паспорт доступности от 27.05.2024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</si>
  <si>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нарушениями слуха; дети с умственными нарушениями.  
</t>
    </r>
    <r>
      <rPr>
        <b/>
        <sz val="9"/>
        <color theme="1"/>
        <rFont val="Times New Roman"/>
        <family val="1"/>
        <charset val="204"/>
      </rPr>
      <t>Паспорт доступности от 03.05.2024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</si>
  <si>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слабослышащие,дети с ментальными нарушениями,дети с нарушениями опорно-двигательной системы,дети с соматическими заболеваниями,дети с тяжелыми нарушениями речи.  
</t>
    </r>
    <r>
      <rPr>
        <b/>
        <sz val="9"/>
        <color theme="1"/>
        <rFont val="Times New Roman"/>
        <family val="1"/>
        <charset val="204"/>
      </rPr>
      <t>Паспорт доступности от 16.01.2024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</si>
  <si>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30.04.2014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</si>
  <si>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28.05.2024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</si>
  <si>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ментальными нарушениями, дети с соматическими заболеваниями.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</si>
  <si>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с умственными нарушениями.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</si>
  <si>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речи,дети с ментальными нарушениями  
</t>
    </r>
    <r>
      <rPr>
        <b/>
        <sz val="9"/>
        <color theme="1"/>
        <rFont val="Times New Roman"/>
        <family val="1"/>
        <charset val="204"/>
      </rPr>
      <t>Паспорт доступности от 01.01.2025</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</si>
  <si>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слуха (дополнительная помощь сотрудника), с нарушением зрения (дополнительная помощь сотрудника), с нарушением опорно-двигательного аппарата (дополнительная помощь сотрудника), с умственными нарушениями (дополнительная помощь сотрудника).  
</t>
    </r>
    <r>
      <rPr>
        <b/>
        <sz val="9"/>
        <color theme="1"/>
        <rFont val="Times New Roman"/>
        <family val="1"/>
        <charset val="204"/>
      </rPr>
      <t>Паспорт доступности от 25.10.2023</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</si>
  <si>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соматическими заболеваниями, с нарушением слуха , с нарушением зрения , с нарушением опорно-двигательного аппарата, с умственными нарушениями .  
</t>
    </r>
    <r>
      <rPr>
        <b/>
        <sz val="9"/>
        <color theme="1"/>
        <rFont val="Times New Roman"/>
        <family val="1"/>
        <charset val="204"/>
      </rPr>
      <t>Паспорт доступности от 22.04.2024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</si>
  <si>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слуха (дополнительная помощь сотрудника), с нарушением зрения (дополнительная помощь сотрудника), с нарушением опорно-двигательного аппарата (дополнительная помощь сотрудника), с умственными нарушениями (дополнительная помощь сотрудника).  
</t>
    </r>
    <r>
      <rPr>
        <b/>
        <sz val="9"/>
        <color theme="1"/>
        <rFont val="Times New Roman"/>
        <family val="1"/>
        <charset val="204"/>
      </rPr>
      <t>Паспорт доступности от 08.04.2024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</si>
  <si>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тяжелыми нарушениями речи; дети с ментальными нарушениями.  
</t>
    </r>
    <r>
      <rPr>
        <b/>
        <sz val="9"/>
        <color theme="1"/>
        <rFont val="Times New Roman"/>
        <family val="1"/>
        <charset val="204"/>
      </rPr>
      <t>Паспорт доступности от 24.05.2024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</si>
  <si>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нарушениями слуха (глухие, слабослышащие); нарушениями речи (логопаты); с нарушениями поведения и общения.  
</t>
    </r>
    <r>
      <rPr>
        <b/>
        <sz val="9"/>
        <color theme="1"/>
        <rFont val="Times New Roman"/>
        <family val="1"/>
        <charset val="204"/>
      </rPr>
      <t>Паспорт доступности от 25.06.2024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</si>
  <si>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</si>
  <si>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14.05.2024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</si>
  <si>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t>
    </r>
    <r>
      <rPr>
        <b/>
        <sz val="9"/>
        <color theme="1"/>
        <rFont val="Times New Roman"/>
        <family val="1"/>
        <charset val="204"/>
      </rPr>
      <t>Паспорт доступности от 18.04.2024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</si>
  <si>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опорно-двигательного аппарата (двигательные расстройства органического или периферического происхождения): Доступно условно: для передвигающихся на креслах-колясках (с другими нарушениями опорно-двигательного аппарата) установлен пандус, кнопка вызова сотрудников на входе в учреждение.  
</t>
    </r>
    <r>
      <rPr>
        <b/>
        <sz val="9"/>
        <color theme="1"/>
        <rFont val="Times New Roman"/>
        <family val="1"/>
        <charset val="204"/>
      </rPr>
      <t>Паспорт доступности от 22.05.2024 № 1/2024, 2/2024.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</si>
  <si>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слуха (дополнительная помощь сотрудника), с нарушением зрения (дополнительная помощь сотрудника), с нарушением опорно-двигательного аппарата (дополнительная помощь сотрудника), с умственными нарушениями (дополнительная помощь сотрудника).  
</t>
    </r>
    <r>
      <rPr>
        <b/>
        <sz val="9"/>
        <color theme="1"/>
        <rFont val="Times New Roman"/>
        <family val="1"/>
        <charset val="204"/>
      </rPr>
      <t>Паспорт доступности от 03.06.2024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</si>
  <si>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нарушениями опорно-двигательной системы.  
</t>
    </r>
    <r>
      <rPr>
        <b/>
        <sz val="9"/>
        <color theme="1"/>
        <rFont val="Times New Roman"/>
        <family val="1"/>
        <charset val="204"/>
      </rPr>
      <t>Паспорт доступности от 24.05.2024</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</si>
  <si>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передвигающиеся на креслах-колясках, инвалиды с нарушением опорно-двигательного аппарата, инвалиды с нарушением слуха, инвалиды с умственными нарушениями.  
</t>
    </r>
    <r>
      <rPr>
        <b/>
        <sz val="9"/>
        <color theme="1"/>
        <rFont val="Times New Roman"/>
        <family val="1"/>
        <charset val="204"/>
      </rPr>
      <t>Паспорт доступности объекта от 17.04.2024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</si>
  <si>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доступен условно (дополнительная помощь сотрудника) для детей детей-инвалидов по следующим нозологиям: глухие и слабослышащие, слепые и слабовидящие, дети с нарушением опорно-двигательной системы.  
</t>
    </r>
    <r>
      <rPr>
        <b/>
        <sz val="9"/>
        <color theme="1"/>
        <rFont val="Times New Roman"/>
        <family val="1"/>
        <charset val="204"/>
      </rPr>
      <t>Паспорт доступности от 15.11.2023</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</si>
  <si>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задержкой психического развития, дети с нарушением поведения и общения, дети с соматическими заболеваниями.  
</t>
    </r>
    <r>
      <rPr>
        <b/>
        <sz val="9"/>
        <color rgb="FF000000"/>
        <rFont val="Times New Roman"/>
        <family val="1"/>
        <charset val="204"/>
      </rPr>
      <t>Паспорт доступности № 2 от 05.06.2024.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</si>
  <si>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задержкой психического развития, дети с умственной отсталостью, дети с соматическими заболеваниями.  
</t>
    </r>
    <r>
      <rPr>
        <b/>
        <sz val="9"/>
        <color rgb="FF000000"/>
        <rFont val="Times New Roman"/>
        <family val="1"/>
        <charset val="204"/>
      </rPr>
      <t>Паспорт доступности № 2640 от 06.06.2024.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</si>
  <si>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зрения, дети с задержкой психического развития, дети с нарушением поведения и общения, дети с соматическими заболеваниями.  
</t>
    </r>
    <r>
      <rPr>
        <b/>
        <sz val="9"/>
        <color rgb="FF000000"/>
        <rFont val="Times New Roman"/>
        <family val="1"/>
        <charset val="204"/>
      </rPr>
      <t>Паспорт доступности № от 14.06.2024.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</si>
  <si>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опорно-двигательного аппарата,дети с задержкой психического развития, дети с нарушением зрения  
</t>
    </r>
    <r>
      <rPr>
        <b/>
        <sz val="9"/>
        <color rgb="FF000000"/>
        <rFont val="Times New Roman"/>
        <family val="1"/>
        <charset val="204"/>
      </rPr>
      <t>Паспорт доступности № 2 от 24.06.2024.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</si>
  <si>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задержкой психического развития, дети с соматическими заболеваниями, дети с нарушением опорно-двигательного аппарата.  
</t>
    </r>
    <r>
      <rPr>
        <b/>
        <sz val="9"/>
        <color rgb="FF000000"/>
        <rFont val="Times New Roman"/>
        <family val="1"/>
        <charset val="204"/>
      </rPr>
      <t>Паспорт доступности №1 от от 22.05.2024.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</si>
  <si>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зрения, дети с умственной отсталостью,дети с соматическими заболеваниями  
</t>
    </r>
    <r>
      <rPr>
        <b/>
        <sz val="9"/>
        <color rgb="FF000000"/>
        <rFont val="Times New Roman"/>
        <family val="1"/>
        <charset val="204"/>
      </rPr>
      <t>Паспорт доступности № 2 от от 15.04.2024.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</si>
  <si>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умственной отсталостью, дети с нарушением зрения, дети с нарушением речи  
</t>
    </r>
    <r>
      <rPr>
        <b/>
        <sz val="9"/>
        <color rgb="FF000000"/>
        <rFont val="Times New Roman"/>
        <family val="1"/>
        <charset val="204"/>
      </rPr>
      <t>Паспорт доступности №2722 от 14.06.2024.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</si>
  <si>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задержкой психического развития, дети с соматическими заболеваниями, дети с нарушением зрения  
</t>
    </r>
    <r>
      <rPr>
        <b/>
        <sz val="9"/>
        <color rgb="FF000000"/>
        <rFont val="Times New Roman"/>
        <family val="1"/>
        <charset val="204"/>
      </rPr>
      <t>Паспорт доступности № 2 от 05.06.2024.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</si>
  <si>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опорно-двигательного аппарата, дети с умственной отсталостью, дети с нарушением зрения  
</t>
    </r>
    <r>
      <rPr>
        <b/>
        <sz val="9"/>
        <color rgb="FF000000"/>
        <rFont val="Times New Roman"/>
        <family val="1"/>
        <charset val="204"/>
      </rPr>
      <t>Паспорт доступности №2 от 05.06.2024. Срок действия 5 лет</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</si>
  <si>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01.03.2023</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</si>
  <si>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07.04.2026, приказ № 32</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</si>
  <si>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06.04.2026, приказ № 41</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</si>
  <si>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03.04.2026</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</si>
  <si>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07.04.2026, приказ № 03-АХ</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</si>
  <si>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07.04.2026</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</si>
  <si>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13.04.2026, приказ №43</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</si>
  <si>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07.04.2026, приказ №31</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</si>
  <si>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06.04.2026, приказ № 23</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</si>
  <si>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31.03.2026</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</si>
  <si>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30.03.2026, приказ № 17</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</si>
  <si>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27.03.2026, приказ №13а</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</si>
  <si>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24.02.2026, приказ № 12</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</si>
  <si>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25.02.2026, пиказ №32</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</si>
  <si>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25.02.2026, приказ №16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</si>
  <si>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утвержден 05.03.2026</t>
    </r>
  </si>
  <si>
    <r>
      <t xml:space="preserve">Условно доступное, условий для хранения лекарственных средств нет, условий для хранения специализированных продуктов питания нет. Дети с ОВЗ, которые не нуждаются в специальных условиях.  
</t>
    </r>
    <r>
      <rPr>
        <b/>
        <sz val="9"/>
        <color theme="1"/>
        <rFont val="Times New Roman"/>
        <family val="1"/>
        <charset val="204"/>
      </rPr>
      <t>Паспорт доступности № 1 от 26.08.2025 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</si>
  <si>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слабовидящие,дети с нарушениями опорно-двигательной системы,дети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01.06.2024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</si>
  <si>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слабовидящие,дети с нарушениями опорно-двигательной системы,дети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08.05.2024</t>
    </r>
  </si>
  <si>
    <r>
      <t xml:space="preserve">Объект доступен для детей с ОВЗ и детей-инвалидов по следующим нозологиям: </t>
    </r>
    <r>
      <rPr>
        <sz val="9"/>
        <color theme="1"/>
        <rFont val="Times New Roman"/>
        <family val="1"/>
        <charset val="204"/>
      </rPr>
      <t xml:space="preserve">
дублирование для инвалидов по слуху и зрению звуковой и зрительной информации, дублирование надписей, знаков и иной текстовой и графической информации знаками, выполненными рельефно-точечным шрифтом Брайля, помощь, оказываемая работниками организации, прошедшими необходимое обучение (инструктирование) по сопровождению инвалидов в помещении организации  
</t>
    </r>
    <r>
      <rPr>
        <b/>
        <sz val="9"/>
        <color theme="1"/>
        <rFont val="Times New Roman"/>
        <family val="1"/>
        <charset val="204"/>
      </rPr>
      <t>Паспорт доступности от 23.06.2023г</t>
    </r>
  </si>
  <si>
    <r>
      <t xml:space="preserve">Объект недоступен для детей с ОВЗ и детей-инвалидов.  
</t>
    </r>
    <r>
      <rPr>
        <b/>
        <sz val="9"/>
        <color theme="1"/>
        <rFont val="Times New Roman"/>
        <family val="1"/>
        <charset val="204"/>
      </rPr>
      <t xml:space="preserve">Паспорт доступности № 3 от 03.05.2024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</si>
  <si>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опорно-двигательного аппарата, слабовидящие, слабослышащие, с нарушением интеллекта.  
</t>
    </r>
    <r>
      <rPr>
        <b/>
        <sz val="9"/>
        <color theme="1"/>
        <rFont val="Times New Roman"/>
        <family val="1"/>
        <charset val="204"/>
      </rPr>
      <t>Паспорт доступности от 16.03.2026</t>
    </r>
  </si>
  <si>
    <r>
      <t xml:space="preserve">Объект доступен для детей с ОВЗ и детей-инвалидов по следующим нозологиям: </t>
    </r>
    <r>
      <rPr>
        <sz val="9"/>
        <color theme="1"/>
        <rFont val="Times New Roman"/>
        <family val="1"/>
        <charset val="204"/>
      </rPr>
      <t xml:space="preserve">
ЗПР.  
</t>
    </r>
    <r>
      <rPr>
        <b/>
        <sz val="9"/>
        <color theme="1"/>
        <rFont val="Times New Roman"/>
        <family val="1"/>
        <charset val="204"/>
      </rPr>
      <t>Паспорт доступности от 08.04.2024</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</si>
  <si>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опорно -двигательного аппарата.  
</t>
    </r>
    <r>
      <rPr>
        <b/>
        <sz val="9"/>
        <color theme="1"/>
        <rFont val="Times New Roman"/>
        <family val="1"/>
        <charset val="204"/>
      </rPr>
      <t>Паспорт доступности от 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</si>
  <si>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слуха, ЗПР.  
</t>
    </r>
    <r>
      <rPr>
        <b/>
        <sz val="9"/>
        <color theme="1"/>
        <rFont val="Times New Roman"/>
        <family val="1"/>
        <charset val="204"/>
      </rPr>
      <t>Паспорт доступности от 12.04.2025</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</si>
  <si>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слуха, опорно-двигательного аппарата.  
</t>
    </r>
    <r>
      <rPr>
        <b/>
        <sz val="9"/>
        <color theme="1"/>
        <rFont val="Times New Roman"/>
        <family val="1"/>
        <charset val="204"/>
      </rPr>
      <t>Паспорт доступности от 23.01.2018</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</si>
  <si>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слуха; опорно-двигательные нарушения.  
</t>
    </r>
    <r>
      <rPr>
        <b/>
        <sz val="9"/>
        <color theme="1"/>
        <rFont val="Times New Roman"/>
        <family val="1"/>
        <charset val="204"/>
      </rPr>
      <t>Паспорт доступности от 19.01.2024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</si>
  <si>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слабовидящих; нарушения опорно -двигательного аппарата.  
</t>
    </r>
    <r>
      <rPr>
        <b/>
        <sz val="9"/>
        <color theme="1"/>
        <rFont val="Times New Roman"/>
        <family val="1"/>
        <charset val="204"/>
      </rPr>
      <t>Паспорт доступности от от 03.02.2018.</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</si>
  <si>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слабовидящих ; нарушениями опорно -двигательного аппарата.  
</t>
    </r>
    <r>
      <rPr>
        <b/>
        <sz val="9"/>
        <color theme="1"/>
        <rFont val="Times New Roman"/>
        <family val="1"/>
        <charset val="204"/>
      </rPr>
      <t>Паспорт доступности от 11.04.2024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</si>
  <si>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слабовидящих; нарушения опорно -двигательного аппарата, с нарушениями слуха.  
</t>
    </r>
    <r>
      <rPr>
        <b/>
        <sz val="9"/>
        <color theme="1"/>
        <rFont val="Times New Roman"/>
        <family val="1"/>
        <charset val="204"/>
      </rPr>
      <t>Паспорт доступности от 20.02.2018</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</si>
  <si>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слуха; опорно-двигательного аппарата.  
</t>
    </r>
    <r>
      <rPr>
        <b/>
        <sz val="9"/>
        <color theme="1"/>
        <rFont val="Times New Roman"/>
        <family val="1"/>
        <charset val="204"/>
      </rPr>
      <t>Паспорт доступности от 01.11.2023</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</si>
  <si>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слуха; опорно-двигательного аппарата.  
</t>
    </r>
    <r>
      <rPr>
        <b/>
        <sz val="9"/>
        <color theme="1"/>
        <rFont val="Times New Roman"/>
        <family val="1"/>
        <charset val="204"/>
      </rPr>
      <t>Паспорт доступности от 24.03.2024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</si>
  <si>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25.06.2024</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</si>
  <si>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на коляске, инвалиды с патологией опорно-двигательного аппарата, по зрению, по слуху, с умственной отсталостью.  
</t>
    </r>
    <r>
      <rPr>
        <b/>
        <sz val="9"/>
        <color theme="1"/>
        <rFont val="Times New Roman"/>
        <family val="1"/>
        <charset val="204"/>
      </rPr>
      <t>Паспорт доступности от 24.06.2024</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</si>
  <si>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13.01.2026 г</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</si>
  <si>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13.04.2025 г</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</si>
  <si>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09.03.2025 г</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</si>
  <si>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19.02.2025 год</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</si>
  <si>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09.05.2025 г</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</si>
  <si>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t>
    </r>
    <r>
      <rPr>
        <b/>
        <sz val="9"/>
        <color indexed="8"/>
        <rFont val="Times New Roman"/>
        <family val="1"/>
        <charset val="204"/>
      </rPr>
      <t>Паспорт доступности от 19.03.2026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</si>
  <si>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17.03.2026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</si>
  <si>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маломобильных групп.  
</t>
    </r>
    <r>
      <rPr>
        <b/>
        <sz val="9"/>
        <color indexed="8"/>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</si>
  <si>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Все категории: условно-доступно.  
</t>
    </r>
    <r>
      <rPr>
        <b/>
        <sz val="9"/>
        <color indexed="8"/>
        <rFont val="Times New Roman"/>
        <family val="1"/>
        <charset val="204"/>
      </rPr>
      <t>Паспорт доступности от 24.02.2026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</si>
  <si>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16.03.2026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</si>
  <si>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t>
    </r>
    <r>
      <rPr>
        <b/>
        <sz val="9"/>
        <color indexed="8"/>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</si>
  <si>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17.03.2026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</si>
  <si>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все категории доступно условно.  
</t>
    </r>
    <r>
      <rPr>
        <b/>
        <sz val="9"/>
        <color indexed="8"/>
        <rFont val="Times New Roman"/>
        <family val="1"/>
        <charset val="204"/>
      </rPr>
      <t>Паспорт доступности от 18.03.2026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</si>
  <si>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13.03.2026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</si>
  <si>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12.02.2026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</si>
  <si>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</si>
  <si>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t>
    </r>
    <r>
      <rPr>
        <b/>
        <sz val="9"/>
        <color indexed="8"/>
        <rFont val="Times New Roman"/>
        <family val="1"/>
        <charset val="204"/>
      </rPr>
      <t>Паспорт доступности от 19.03.2026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</si>
  <si>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Все категории условсно доступно.  
</t>
    </r>
    <r>
      <rPr>
        <b/>
        <sz val="9"/>
        <color indexed="8"/>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</si>
  <si>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все категории доступно условно.  
</t>
    </r>
    <r>
      <rPr>
        <b/>
        <sz val="9"/>
        <color indexed="8"/>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</si>
  <si>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условсно доступно.  
</t>
    </r>
    <r>
      <rPr>
        <b/>
        <sz val="9"/>
        <color indexed="8"/>
        <rFont val="Times New Roman"/>
        <family val="1"/>
        <charset val="204"/>
      </rPr>
      <t>Паспорт доступности от 20.03.2026</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</si>
  <si>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дети с тяжелыми нарушениями речи, дети с ментальными нарушениями,дети с соматическими заболеваниями.  
</t>
    </r>
    <r>
      <rPr>
        <b/>
        <sz val="9"/>
        <color theme="1"/>
        <rFont val="Times New Roman"/>
        <family val="1"/>
        <charset val="204"/>
      </rPr>
      <t>Паспорт доступности от 08.04.2024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</si>
  <si>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10.04.2024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</si>
  <si>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дети с тяжелыми нарушениями речи, дети с ментальными нарушениями,дети с соматическими заболеваниями.  
</t>
    </r>
    <r>
      <rPr>
        <b/>
        <sz val="9"/>
        <color theme="1"/>
        <rFont val="Times New Roman"/>
        <family val="1"/>
        <charset val="204"/>
      </rPr>
      <t>Паспорт доступности от 12.04.2024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</si>
  <si>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глухие и слабослышащие, слепые и слабовидящие, дети с ментальными нарушениями, дети с нарушением опорно-двигательной системы.  
</t>
    </r>
    <r>
      <rPr>
        <b/>
        <sz val="9"/>
        <color theme="1"/>
        <rFont val="Times New Roman"/>
        <family val="1"/>
        <charset val="204"/>
      </rPr>
      <t>Паспорт доступности от 01.04.2024</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</si>
  <si>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12.09.2016</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</si>
  <si>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10.01.2025</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</si>
  <si>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13.07.2024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</si>
  <si>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15.03.2024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</si>
  <si>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01.04.2024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</si>
  <si>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 двигательной системы.  
</t>
    </r>
    <r>
      <rPr>
        <b/>
        <sz val="9"/>
        <color theme="1"/>
        <rFont val="Times New Roman"/>
        <family val="1"/>
        <charset val="204"/>
      </rPr>
      <t>Паспорт доступности от 05.04.2024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</si>
  <si>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31.05.2024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</si>
  <si>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ннвалиды,передвигающиеся на креслах-колясках,инвалиды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theme="1"/>
        <rFont val="Times New Roman"/>
        <family val="1"/>
        <charset val="204"/>
      </rPr>
      <t>Паспорт доступности от 20.04.2021</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</si>
  <si>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01.06.2024 (с изменениями от 10.02.2026)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</si>
  <si>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ментальными нарушениями , дети с соматическими заболеваниями  
</t>
    </r>
    <r>
      <rPr>
        <b/>
        <sz val="9"/>
        <color theme="1"/>
        <rFont val="Times New Roman"/>
        <family val="1"/>
        <charset val="204"/>
      </rPr>
      <t>Паспорт доступности от 07.06.2024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</si>
  <si>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</si>
  <si>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нарушениями,дети с соматическими заболеваниями.  
</t>
    </r>
    <r>
      <rPr>
        <b/>
        <sz val="9"/>
        <color theme="1"/>
        <rFont val="Times New Roman"/>
        <family val="1"/>
        <charset val="204"/>
      </rPr>
      <t>Паспорт доступности МБУ ДО "ДДТ" от 14.07.2021. Бессрочно.</t>
    </r>
  </si>
  <si>
    <r>
      <t xml:space="preserve">Объект доступен для детей ОВЗ детей - инвалидов по следующим нозологиям: </t>
    </r>
    <r>
      <rPr>
        <sz val="9"/>
        <color theme="1"/>
        <rFont val="Times New Roman"/>
        <family val="1"/>
        <charset val="204"/>
      </rPr>
      <t xml:space="preserve">
инвалиды, передвигающиеся на креслах-колясках, инвалиды нарушение опорно-двигательного аппарата, инвалиды нарушением зрения, инвалиды нарушением слуха, инвалиды умственными нарушениями, нарушениями эндокринной системы метаболизма.  
</t>
    </r>
    <r>
      <rPr>
        <b/>
        <sz val="9"/>
        <color theme="1"/>
        <rFont val="Times New Roman"/>
        <family val="1"/>
        <charset val="204"/>
      </rPr>
      <t>Паспорт доступности от 27.03.2026</t>
    </r>
  </si>
  <si>
    <r>
      <t xml:space="preserve">Объект доступен для детей с ОВЗ и детей - 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01.04.2026</t>
    </r>
  </si>
  <si>
    <r>
      <t xml:space="preserve">Объект доступен для детей с ОВЗ и детей - инвалидов по следующим нозологиям: </t>
    </r>
    <r>
      <rPr>
        <sz val="9"/>
        <color theme="1"/>
        <rFont val="Times New Roman"/>
        <family val="1"/>
        <charset val="204"/>
      </rPr>
      <t xml:space="preserve">
дети с нарушениями опорно-двигательной системы.  
</t>
    </r>
    <r>
      <rPr>
        <b/>
        <sz val="9"/>
        <color theme="1"/>
        <rFont val="Times New Roman"/>
        <family val="1"/>
        <charset val="204"/>
      </rPr>
      <t>Паспорт доступности от 16.03.2026</t>
    </r>
  </si>
  <si>
    <r>
      <t xml:space="preserve">Объект доступен для детей с ОВЗ и детей - 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06.04.2026</t>
    </r>
  </si>
  <si>
    <r>
      <t xml:space="preserve">Объект доступен для детей с ОВЗ и детей - 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09.04.2026</t>
    </r>
  </si>
  <si>
    <r>
      <t xml:space="preserve">Объект доступен для детей с ОВЗ и детей - 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18.03.2026</t>
    </r>
  </si>
  <si>
    <r>
      <t xml:space="preserve">Объект доступен для детей с ОВЗ и детей - 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10.04.2026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</si>
  <si>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06.04.2026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</si>
  <si>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10.04.2026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</si>
  <si>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глухие и слабослышащие, слепые и слабовидящие, дети с нарушениями опорно-двигательной системы.  
</t>
    </r>
    <r>
      <rPr>
        <b/>
        <sz val="9"/>
        <color rgb="FF000000"/>
        <rFont val="Times New Roman"/>
        <family val="1"/>
        <charset val="204"/>
      </rPr>
      <t>Паспорт доступности от 09.04.2026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</si>
  <si>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с интеллектуальными нарушениями, с нарушением опорно-двигательного аппарата, с нарушением слуха.  
</t>
    </r>
    <r>
      <rPr>
        <b/>
        <sz val="9"/>
        <color rgb="FF000000"/>
        <rFont val="Times New Roman"/>
        <family val="1"/>
        <charset val="204"/>
      </rPr>
      <t>Паспорт доступности от 09.04.2026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</si>
  <si>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дети с задержкой психического развития, нарушением интеллектуального развития, нарушением слуха.  
</t>
    </r>
    <r>
      <rPr>
        <b/>
        <sz val="9"/>
        <color rgb="FF000000"/>
        <rFont val="Times New Roman"/>
        <family val="1"/>
        <charset val="204"/>
      </rPr>
      <t>Паспорт доступности 01.04.2026</t>
    </r>
  </si>
  <si>
    <r>
      <t xml:space="preserve">Объект доступен частично всем. Дети с нарушением слуха и зрения.  
</t>
    </r>
    <r>
      <rPr>
        <b/>
        <sz val="9"/>
        <color rgb="FF000000"/>
        <rFont val="Times New Roman"/>
        <family val="1"/>
        <charset val="204"/>
      </rPr>
      <t>Паспорт доступности: ул. Юбилейная, д.23 Б от 30.04.2026, ул. Юбилейная, стр. 8 от 30.04.2026, ул. Юбилейная, 2 от 30.04.2026, пер. Школьный, д. 4 от 30.04.2026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</si>
  <si>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дети с ментальными нарушениями, нарушениями опорно-двигательной системы, дети с соматическими заболеваниями.  
</t>
    </r>
    <r>
      <rPr>
        <b/>
        <sz val="9"/>
        <color rgb="FF000000"/>
        <rFont val="Times New Roman"/>
        <family val="1"/>
        <charset val="204"/>
      </rPr>
      <t>Паспорт доступности от 08.04.2026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</si>
  <si>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от 24.06.2024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</si>
  <si>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тяжелыми нарушениями речи, дети с ментальными нарушениями.  
</t>
    </r>
    <r>
      <rPr>
        <b/>
        <sz val="9"/>
        <color theme="1"/>
        <rFont val="Times New Roman"/>
        <family val="1"/>
        <charset val="204"/>
      </rPr>
      <t>Паспорт доступности от 14.06.2024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</si>
  <si>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тяжелыми нарушениями речи, дети с ментальными нарушениями.  
</t>
    </r>
    <r>
      <rPr>
        <b/>
        <sz val="9"/>
        <color theme="1"/>
        <rFont val="Times New Roman"/>
        <family val="1"/>
        <charset val="204"/>
      </rPr>
      <t>Паспорт доступности от 04.07.2022</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</si>
  <si>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07.06.2024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</si>
  <si>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10.04.2024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</si>
  <si>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нарушениями опорно-двигательной системы, дети с ментальными нарушениями.  
</t>
    </r>
    <r>
      <rPr>
        <b/>
        <sz val="9"/>
        <color theme="1"/>
        <rFont val="Times New Roman"/>
        <family val="1"/>
        <charset val="204"/>
      </rPr>
      <t>Паспорт доступности от 29.02.2024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</si>
  <si>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10.06.2024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</si>
  <si>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08.04.2024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</si>
  <si>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развития речи, дети с ментальными нарушениями.  
</t>
    </r>
    <r>
      <rPr>
        <b/>
        <sz val="9"/>
        <color theme="1"/>
        <rFont val="Times New Roman"/>
        <family val="1"/>
        <charset val="204"/>
      </rPr>
      <t>Паспорт доступности от 15.05.2024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</si>
  <si>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зрения, опорно - двигательного аппарата, с задержкой психического развития, тяжелое нарушение речи, интеллектуальное нарушение.  
</t>
    </r>
    <r>
      <rPr>
        <b/>
        <sz val="9"/>
        <color theme="1"/>
        <rFont val="Times New Roman"/>
        <family val="1"/>
        <charset val="204"/>
      </rPr>
      <t xml:space="preserve">Паспорт доступности от 02.02.2026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</si>
  <si>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нарушениями опорно-двигательной системы.  
</t>
    </r>
    <r>
      <rPr>
        <b/>
        <sz val="9"/>
        <color theme="1"/>
        <rFont val="Times New Roman"/>
        <family val="1"/>
        <charset val="204"/>
      </rPr>
      <t>Паспорт доступности от 12.04.2024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</si>
  <si>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нарушениями опорно-двигательной системы.  
</t>
    </r>
    <r>
      <rPr>
        <b/>
        <sz val="9"/>
        <color theme="1"/>
        <rFont val="Times New Roman"/>
        <family val="1"/>
        <charset val="204"/>
      </rPr>
      <t>Паспорт доступности от 27.06.2024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</si>
  <si>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07.06.2024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</si>
  <si>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ментальными нарушениями.  
</t>
    </r>
    <r>
      <rPr>
        <b/>
        <sz val="9"/>
        <color theme="1"/>
        <rFont val="Times New Roman"/>
        <family val="1"/>
        <charset val="204"/>
      </rPr>
      <t>Паспорт доступности от 26.02.2024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</si>
  <si>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21.04.2024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</si>
  <si>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21.05.2024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</si>
  <si>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с тяжёлыми нарушениями речи, с нарушениями опорно-двигательной системы, с ментальными нарушениями.  
</t>
    </r>
    <r>
      <rPr>
        <b/>
        <sz val="9"/>
        <color theme="1"/>
        <rFont val="Times New Roman"/>
        <family val="1"/>
        <charset val="204"/>
      </rPr>
      <t>Паспорт доступности от 06.06.2024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</si>
  <si>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28.05.2024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</si>
  <si>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15.04.2024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</si>
  <si>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14.03.2021</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</si>
  <si>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10.06.2024</t>
    </r>
  </si>
  <si>
    <r>
      <t xml:space="preserve">Объект недоступен для детей с ОВЗ и детей-инвалидов.  
</t>
    </r>
    <r>
      <rPr>
        <b/>
        <sz val="9"/>
        <color theme="1"/>
        <rFont val="Times New Roman"/>
        <family val="1"/>
        <charset val="204"/>
      </rPr>
      <t>Паспорт доступности от 02.02.2026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</si>
  <si>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03.06.2024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</si>
  <si>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тяжёлыми нарушениями речи, дети с нарушениями опорно-двигательной системы, дети с ментальными нарушениями.  
</t>
    </r>
    <r>
      <rPr>
        <b/>
        <sz val="9"/>
        <color theme="1"/>
        <rFont val="Times New Roman"/>
        <family val="1"/>
        <charset val="204"/>
      </rPr>
      <t>Паспорт доступности от 20.05.2024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</si>
  <si>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11.04.2024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</si>
  <si>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тяжёлыми нарушениями речи, дети с нарушениями опорно-двигательной системы, дети с ментальными нарушениями.  
</t>
    </r>
    <r>
      <rPr>
        <b/>
        <sz val="9"/>
        <color theme="1"/>
        <rFont val="Times New Roman"/>
        <family val="1"/>
        <charset val="204"/>
      </rPr>
      <t>Паспорт доступности от 06.05.2024</t>
    </r>
  </si>
  <si>
    <r>
      <t xml:space="preserve">Объект доступен для детей с ОВЗ и детей-инвалидов по следующим нозологиям: </t>
    </r>
    <r>
      <rPr>
        <sz val="9"/>
        <color theme="1"/>
        <rFont val="Times New Roman"/>
        <family val="1"/>
        <charset val="204"/>
      </rPr>
      <t xml:space="preserve">
полностью доступен для детей с тяжелыми нарушениями речи, задержкой психического развития,  
</t>
    </r>
    <r>
      <rPr>
        <b/>
        <sz val="9"/>
        <color theme="1"/>
        <rFont val="Times New Roman"/>
        <family val="1"/>
        <charset val="204"/>
      </rPr>
      <t>Паспорт доступности от 03.06.2024 г. Приказ № 13/2 от 02.02.2026 г. «Об актуализации паспорта доступности для инвалидов объекта и предоставляемых на нем услуг»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</si>
  <si>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09.01.2020</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</si>
  <si>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тяжёлыми нарушениями речи, дети с нарушениями опорно-двигательной системы, дети с ментальными нарушениями.  
</t>
    </r>
    <r>
      <rPr>
        <b/>
        <sz val="9"/>
        <color theme="1"/>
        <rFont val="Times New Roman"/>
        <family val="1"/>
        <charset val="204"/>
      </rPr>
      <t>Паспорт доступности от 11.04.2024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</si>
  <si>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20.05.2024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</si>
  <si>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17.05.2024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</si>
  <si>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тяжёлыми нарушениями речи, дети с нарушениями опорно-двигательной системы, дети с ментальными нарушениями.  
</t>
    </r>
    <r>
      <rPr>
        <b/>
        <sz val="9"/>
        <color theme="1"/>
        <rFont val="Times New Roman"/>
        <family val="1"/>
        <charset val="204"/>
      </rPr>
      <t>Паспорт доступности от 15.03.2017</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</si>
  <si>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передвигающихся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19.04.2024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</si>
  <si>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04.06.2024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</si>
  <si>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25.05.2024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</si>
  <si>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22.07.2024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</si>
  <si>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30.09.2024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</si>
  <si>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19.09.2024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</si>
  <si>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12.09.2024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</si>
  <si>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29.07.2024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</si>
  <si>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19.02.2026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</si>
  <si>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16.02.2026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</si>
  <si>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18.02.2026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</si>
  <si>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13.02.2026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</si>
  <si>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05.02.2026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</si>
  <si>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30.01.2026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</si>
  <si>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20.02.2026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</si>
  <si>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17.02.2026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</si>
  <si>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слабослышашие,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28.05.2024</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</si>
  <si>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25.09.2019</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</si>
  <si>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12.10.2016</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</si>
  <si>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29.08.2019</t>
    </r>
  </si>
  <si>
    <r>
      <t xml:space="preserve">Объект доступен для детей с ОВЗ и детей-инвалидов по следующим нозологиям: </t>
    </r>
    <r>
      <rPr>
        <sz val="9"/>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28.11.2019</t>
    </r>
  </si>
  <si>
    <r>
      <t xml:space="preserve">Объект доступен для детей с ОВЗ и детей-инвалидов по следующим нозологиям: </t>
    </r>
    <r>
      <rPr>
        <sz val="9"/>
        <rFont val="Times New Roman"/>
        <family val="1"/>
        <charset val="204"/>
      </rPr>
      <t xml:space="preserve">
глухие и слабослышашие,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09.10.2016</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</si>
  <si>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09.10.2016</t>
    </r>
  </si>
  <si>
    <t>Объект доступен для детей с ОВЗ и детей-инвалидов по следующим нозологиям: 
дети с тяжелыми нарушениями речи, дети с ментальными нарушениями, дети с соматическими заболеваниями.  
Паспорт доступности от 01.10.2019</t>
  </si>
  <si>
    <r>
      <t xml:space="preserve">Объект доступен для детей с ОВЗ и детей-инвалидов по следующим нозологиям: </t>
    </r>
    <r>
      <rPr>
        <sz val="9"/>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01.10.2019</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</si>
  <si>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11.10.2016</t>
    </r>
  </si>
  <si>
    <r>
      <t xml:space="preserve">Объект доступен для детей с ОВЗ и детей-инвалидов по следующим нозологиям: </t>
    </r>
    <r>
      <rPr>
        <sz val="9"/>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06.10.2016</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</si>
  <si>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02.09.2019</t>
    </r>
  </si>
  <si>
    <r>
      <t xml:space="preserve">Объект доступен для детей с ОВЗ и детей-инвалидов по следующим нозологиям: </t>
    </r>
    <r>
      <rPr>
        <sz val="9"/>
        <rFont val="Times New Roman"/>
        <family val="1"/>
        <charset val="204"/>
      </rPr>
      <t xml:space="preserve">
глухие и слабослышашие,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19.09.2016</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</si>
  <si>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23.06.2019</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</si>
  <si>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06.10.2016</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</si>
  <si>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28.05.2024</t>
    </r>
  </si>
  <si>
    <t xml:space="preserve">Объект недоступен для детей с ОВЗ и детей-инвалидов. Объект доступен только для физиологически здоровых детей, не имеющих противопоказаний для занятий спортом.  
Паспорт доступности от 02.02.2026 г. Срок действия до 02.02.2028 г. </t>
  </si>
  <si>
    <t>Объект доступен для детей с ОВЗ и детей-инвалидов по следующим нозологиям: 
дети с соматическими заболеваниями; дети с задержкой психического развития; дети с нарушением речи.  
Паспорт доступности от 02.02.2026 г. Срок действия до 02.02.2029</t>
  </si>
  <si>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06.02.2026 г. Срок действия до 06.02.2031 г.</t>
    </r>
  </si>
  <si>
    <r>
      <t>В 2022 г.:</t>
    </r>
    <r>
      <rPr>
        <sz val="9"/>
        <color theme="1"/>
        <rFont val="Times New Roman"/>
        <family val="1"/>
        <charset val="204"/>
      </rPr>
      <t xml:space="preserve"> 
Внеплановая выездная проверка ТО УФНС по СО - акт № 66-13-14/39-714-2022 от 18.02.2022г.- без замечаний</t>
    </r>
  </si>
  <si>
    <r>
      <t>В 2025 г.:</t>
    </r>
    <r>
      <rPr>
        <sz val="9"/>
        <color rgb="FF000000"/>
        <rFont val="Times New Roman"/>
        <family val="1"/>
        <charset val="204"/>
      </rPr>
      <t xml:space="preserve"> 
проверка Роспотребнадзора, контрольно надзорное мероприятие № 66250041000118245722 от 06.06.2025. Замечания устранены в ходе проверки.
В 2025 г. проверка ГУ МЧС России, контрольно надзорное мероприятие № 66250061000217995601 от 15.05.2025: 15 замечаний, срок исполнения 15.04.2026. Замечания находятся на исполнении.</t>
    </r>
  </si>
  <si>
    <r>
      <t>В 2025 г.:</t>
    </r>
    <r>
      <rPr>
        <sz val="9"/>
        <color theme="1"/>
        <rFont val="Times New Roman"/>
        <family val="1"/>
        <charset val="204"/>
      </rPr>
      <t xml:space="preserve"> 
Управление Роспотребнадзора СО, Федеральный государственный санитарно-эпидемиологический контроль (надзор), выездная проверка плановая КНМ 21.05.2025г.; Управление Роспотребнадзора СО, Федеральный государственный санитарно-эпидемиологический контроль (надзор), выездная проверка плановая КНМ 04.07.2025г</t>
    </r>
  </si>
  <si>
    <r>
      <rPr>
        <b/>
        <sz val="9"/>
        <color theme="1"/>
        <rFont val="Times New Roman"/>
        <family val="1"/>
        <charset val="204"/>
      </rPr>
      <t xml:space="preserve">Объект условно доступен для детей с ОВЗ и детей инвалидов по следующим нозологиям:  
</t>
    </r>
    <r>
      <rPr>
        <sz val="9"/>
        <color theme="1"/>
        <rFont val="Times New Roman"/>
        <family val="1"/>
        <charset val="204"/>
      </rPr>
      <t xml:space="preserve">с нарушениями опорно-двигательного аппарата, - с нарушениями слуха - с умственными нарушениями.  
</t>
    </r>
    <r>
      <rPr>
        <b/>
        <sz val="9"/>
        <color theme="1"/>
        <rFont val="Times New Roman"/>
        <family val="1"/>
        <charset val="204"/>
      </rPr>
      <t>Паспорт доступности от 12.04.2024</t>
    </r>
  </si>
  <si>
    <r>
      <rPr>
        <b/>
        <sz val="9"/>
        <color theme="1"/>
        <rFont val="Times New Roman"/>
        <family val="1"/>
        <charset val="204"/>
      </rPr>
      <t xml:space="preserve">Объект условно доступен для детей с ОВЗ и детей инвалидов по следующим нозологиям:  
</t>
    </r>
    <r>
      <rPr>
        <sz val="9"/>
        <color theme="1"/>
        <rFont val="Times New Roman"/>
        <family val="1"/>
        <charset val="204"/>
      </rPr>
      <t xml:space="preserve">инвалиды передвигающиеся на креслах-колясках, - с нарушениями опорно-двигательного аппарата, - с нарушениями слуха - с умственными нарушениями. Объект доступен полностью: - с нарушениями зрения.  
</t>
    </r>
    <r>
      <rPr>
        <b/>
        <sz val="9"/>
        <color theme="1"/>
        <rFont val="Times New Roman"/>
        <family val="1"/>
        <charset val="204"/>
      </rPr>
      <t>Паспорт доступности от 07.12.2023</t>
    </r>
  </si>
  <si>
    <r>
      <rPr>
        <b/>
        <sz val="9"/>
        <color theme="1"/>
        <rFont val="Times New Roman"/>
        <family val="1"/>
        <charset val="204"/>
      </rPr>
      <t xml:space="preserve">Объект условно доступен для детей с ОВЗ и детей инвалидов по следующим нозологиям: 
</t>
    </r>
    <r>
      <rPr>
        <sz val="9"/>
        <color theme="1"/>
        <rFont val="Times New Roman"/>
        <family val="1"/>
        <charset val="204"/>
      </rPr>
      <t xml:space="preserve">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t>
    </r>
    <r>
      <rPr>
        <b/>
        <sz val="9"/>
        <color theme="1"/>
        <rFont val="Times New Roman"/>
        <family val="1"/>
        <charset val="204"/>
      </rPr>
      <t>Паспорт доступности от 13.03.2026 г.</t>
    </r>
  </si>
  <si>
    <r>
      <rPr>
        <b/>
        <sz val="9"/>
        <color theme="1"/>
        <rFont val="Times New Roman"/>
        <family val="1"/>
        <charset val="204"/>
      </rPr>
      <t xml:space="preserve">Объект условно доступен для детей с ОВЗ и детей инвалидов по следующим нозологиям: 
</t>
    </r>
    <r>
      <rPr>
        <sz val="9"/>
        <color theme="1"/>
        <rFont val="Times New Roman"/>
        <family val="1"/>
        <charset val="204"/>
      </rPr>
      <t xml:space="preserve">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t>
    </r>
    <r>
      <rPr>
        <b/>
        <sz val="9"/>
        <color theme="1"/>
        <rFont val="Times New Roman"/>
        <family val="1"/>
        <charset val="204"/>
      </rPr>
      <t>Паспорт доступности от 07.04.2026</t>
    </r>
  </si>
  <si>
    <r>
      <rPr>
        <b/>
        <sz val="9"/>
        <color theme="1"/>
        <rFont val="Times New Roman"/>
        <family val="1"/>
        <charset val="204"/>
      </rPr>
      <t xml:space="preserve">Объект условно доступен для детей с ОВЗ и детей инвалидов по следующим нозологиям:  </t>
    </r>
    <r>
      <rPr>
        <sz val="9"/>
        <color theme="1"/>
        <rFont val="Times New Roman"/>
        <family val="1"/>
        <charset val="204"/>
      </rPr>
      <t xml:space="preserve">
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t>
    </r>
    <r>
      <rPr>
        <b/>
        <sz val="9"/>
        <color theme="1"/>
        <rFont val="Times New Roman"/>
        <family val="1"/>
        <charset val="204"/>
      </rPr>
      <t>Паспорт доступности от 20.11.2023</t>
    </r>
  </si>
  <si>
    <r>
      <rPr>
        <b/>
        <sz val="9"/>
        <color theme="1"/>
        <rFont val="Times New Roman"/>
        <family val="1"/>
        <charset val="204"/>
      </rPr>
      <t xml:space="preserve">Объект условно доступен для детей с ОВЗ и детей инвалидов по следующим нозологиям: 
</t>
    </r>
    <r>
      <rPr>
        <sz val="9"/>
        <color theme="1"/>
        <rFont val="Times New Roman"/>
        <family val="1"/>
        <charset val="204"/>
      </rPr>
      <t xml:space="preserve">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t>
    </r>
    <r>
      <rPr>
        <b/>
        <sz val="9"/>
        <color theme="1"/>
        <rFont val="Times New Roman"/>
        <family val="1"/>
        <charset val="204"/>
      </rPr>
      <t>Паспорт доступности от 29.11.2023.</t>
    </r>
  </si>
  <si>
    <r>
      <rPr>
        <b/>
        <sz val="9"/>
        <color theme="1"/>
        <rFont val="Times New Roman"/>
        <family val="1"/>
        <charset val="204"/>
      </rPr>
      <t xml:space="preserve">Объект условно доступен для детей с ОВЗ и детей инвалидов по следующим нозологиям:  
</t>
    </r>
    <r>
      <rPr>
        <sz val="9"/>
        <color theme="1"/>
        <rFont val="Times New Roman"/>
        <family val="1"/>
        <charset val="204"/>
      </rPr>
      <t xml:space="preserve">инвалиды передвигающиеся на креслах-колясках, - с нарушениями опорно-двигательного аппарата, - с нарушениями слуха. Объект доступен частитчно: - с нарушением зрения. Объект доступен полностью: - с умственными нарушениями.  
</t>
    </r>
    <r>
      <rPr>
        <b/>
        <sz val="9"/>
        <color theme="1"/>
        <rFont val="Times New Roman"/>
        <family val="1"/>
        <charset val="204"/>
      </rPr>
      <t>Паспорт доступности от 20.11.2023.</t>
    </r>
  </si>
  <si>
    <r>
      <rPr>
        <b/>
        <sz val="9"/>
        <color theme="1"/>
        <rFont val="Times New Roman"/>
        <family val="1"/>
        <charset val="204"/>
      </rPr>
      <t xml:space="preserve">Объект доступен для детей с ОВЗ и детей инвалидов по следующим нозологиям:  
</t>
    </r>
    <r>
      <rPr>
        <sz val="9"/>
        <color theme="1"/>
        <rFont val="Times New Roman"/>
        <family val="1"/>
        <charset val="204"/>
      </rPr>
      <t xml:space="preserve">для всех категорий инвалидов и МГН, в том числе инвалидов: передвигающихся на креслах-колясках, с нарушениями опорно-двигательного аппарата, с нарушениями зрения, с нарушениями слуха, с нарушениями умственного развития.  
</t>
    </r>
    <r>
      <rPr>
        <b/>
        <sz val="9"/>
        <color theme="1"/>
        <rFont val="Times New Roman"/>
        <family val="1"/>
        <charset val="204"/>
      </rPr>
      <t>Паспорт доступности от 22.08.2025</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</si>
  <si>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10.02.2026 г. Срок действия до 01.09.2031 г.</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</si>
  <si>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10.02.2026г. Срок действия до 10.02.2031 г.</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</si>
  <si>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16.01.2026г Срок действия до 16.01.2029 г.</t>
    </r>
  </si>
  <si>
    <r>
      <t xml:space="preserve">Объект доступен для детей с ОВЗ и детей-инвалидов по следующим нозологиям: </t>
    </r>
    <r>
      <rPr>
        <sz val="9"/>
        <color theme="1"/>
        <rFont val="Times New Roman"/>
        <family val="1"/>
        <charset val="204"/>
      </rPr>
      <t xml:space="preserve">
ДЧ-И (С,Г,У) Доступен частично-избирательно (слепые,глухие,умственно-отсталые).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</si>
  <si>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ДУ Доступен условно.  
</t>
    </r>
    <r>
      <rPr>
        <b/>
        <sz val="9"/>
        <color theme="1"/>
        <rFont val="Times New Roman"/>
        <family val="1"/>
        <charset val="204"/>
      </rPr>
      <t>Паспорт доступности от 2025 г.</t>
    </r>
  </si>
  <si>
    <r>
      <t xml:space="preserve">Объект доступен для детей с ОВЗ и детей-инвалидов по следующим нозологиям: </t>
    </r>
    <r>
      <rPr>
        <sz val="9"/>
        <color theme="1"/>
        <rFont val="Times New Roman"/>
        <family val="1"/>
        <charset val="204"/>
      </rPr>
      <t xml:space="preserve">
ДП-В (Д). Доступен полностью всем.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</si>
  <si>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ДЧ-И (О,У) Доступен частично-избирательно (опорники,умственно-отсталые).  
</t>
    </r>
    <r>
      <rPr>
        <b/>
        <sz val="9"/>
        <color theme="1"/>
        <rFont val="Times New Roman"/>
        <family val="1"/>
        <charset val="204"/>
      </rPr>
      <t>Паспорт доступности от 2019 г.</t>
    </r>
  </si>
  <si>
    <r>
      <t xml:space="preserve">Объект доступен для детей с ОВЗ и детей-инвалидов по следующим нозологиям: </t>
    </r>
    <r>
      <rPr>
        <sz val="9"/>
        <color theme="1"/>
        <rFont val="Times New Roman"/>
        <family val="1"/>
        <charset val="204"/>
      </rPr>
      <t xml:space="preserve">
ДП-В Доступен полностью всем.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</si>
  <si>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ДЧ-И (У, С, Г) Доступен частично-избирательно (умственно-отсталые, слепые, глухие).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</si>
  <si>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ДЧ-И (С, Г, У) Доступен частично-избирательно (Слепые,глухие,умственно-отсталые).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</si>
  <si>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ДУ-И (У) Доступен условно-избирательно (умственно-отсталые).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</si>
  <si>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с ментальными заболеваниями,дети с соматическими заболеваниями.  
</t>
    </r>
    <r>
      <rPr>
        <b/>
        <sz val="9"/>
        <color theme="1"/>
        <rFont val="Times New Roman"/>
        <family val="1"/>
        <charset val="204"/>
      </rPr>
      <t>Паспорт доступности 01.01.2025 г.</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</si>
  <si>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 нарушением слуха, с умственными нарушениями .  
</t>
    </r>
    <r>
      <rPr>
        <b/>
        <sz val="9"/>
        <color theme="1"/>
        <rFont val="Times New Roman"/>
        <family val="1"/>
        <charset val="204"/>
      </rPr>
      <t>Паспорт доступности от 31.05.2024 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</si>
  <si>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21.11.2025г.</t>
    </r>
  </si>
  <si>
    <t>Объект доступен для детей с ОВЗ и детей-инвалидов по следующим нозологиям: 
дети с нарушениями речи, дети с ментальными нарушениями, дети с соматическими заболеваниями.  
Паспорт доступности от 21.11.2025г.</t>
  </si>
  <si>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31.05.2024г.</t>
    </r>
  </si>
  <si>
    <t>В 2026 г.: Проверки не проводились.</t>
  </si>
  <si>
    <t>В 2026 г.: предписаний нет</t>
  </si>
  <si>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№2 от 27.06.2024 г.</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</si>
  <si>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глухие и слабослышащие, слепые и слабовидящие, дети с нарушениями опорно-двигательной системы и с умственными нарушениями.  
</t>
    </r>
    <r>
      <rPr>
        <b/>
        <sz val="9"/>
        <color theme="1"/>
        <rFont val="Times New Roman"/>
        <family val="1"/>
        <charset val="204"/>
      </rPr>
      <t>Паспорт доступности от 31.07.2024 г.</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</si>
  <si>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глухие и слабослышащие, слепые и слабовидящие, дети с нарушениями опорно-двигательной системы и с умственными нарушениями.  
</t>
    </r>
    <r>
      <rPr>
        <b/>
        <sz val="9"/>
        <color theme="1"/>
        <rFont val="Times New Roman"/>
        <family val="1"/>
        <charset val="204"/>
      </rPr>
      <t>Паспорт доступности от 24.02.2025 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</si>
  <si>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16.04.2024 г.</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</si>
  <si>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дети, взрослые трудоспособного возраста, пожилые, все возрастные категории, инвалиды на коляске, инвалиды с патологией опорно-двигательного аппарата, по зрению, по слуху, с умственной отсталостью.  
</t>
    </r>
    <r>
      <rPr>
        <b/>
        <sz val="9"/>
        <color rgb="FF000000"/>
        <rFont val="Times New Roman"/>
        <family val="1"/>
        <charset val="204"/>
      </rPr>
      <t>Паспорт доступности от 01.09.2021 г.</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</si>
  <si>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с нарушением зрения, с нарушением слуха, с нарушением опорно-двигательной системы, с нарушением умственного развития, детей с соматическими заболеваниями.  
</t>
    </r>
    <r>
      <rPr>
        <b/>
        <sz val="9"/>
        <color theme="1"/>
        <rFont val="Times New Roman"/>
        <family val="1"/>
        <charset val="204"/>
      </rPr>
      <t>Паспорт доступности №3 от 19.06.2024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</si>
  <si>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речи, психического развития, с соматическими заболеваниями.  
</t>
    </r>
    <r>
      <rPr>
        <b/>
        <sz val="9"/>
        <color theme="1"/>
        <rFont val="Times New Roman"/>
        <family val="1"/>
        <charset val="204"/>
      </rPr>
      <t>Паспорт доступности № 3 от 13.08.2024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</si>
  <si>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речи, психического развития, с соматическими заболеваниями.  
</t>
    </r>
    <r>
      <rPr>
        <b/>
        <sz val="9"/>
        <color theme="1"/>
        <rFont val="Times New Roman"/>
        <family val="1"/>
        <charset val="204"/>
      </rPr>
      <t>Паспорт доступности № 5 от 13.08.2024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</si>
  <si>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речи, психического развития, с соматическими заболеваниями.  
</t>
    </r>
    <r>
      <rPr>
        <b/>
        <sz val="9"/>
        <color theme="1"/>
        <rFont val="Times New Roman"/>
        <family val="1"/>
        <charset val="204"/>
      </rPr>
      <t>Паспорт доступности № 6 от 13.08.2024</t>
    </r>
  </si>
  <si>
    <r>
      <t xml:space="preserve">Объект доступен для детей с ОВЗ и детей-инвалидов по следующим нозологиям: </t>
    </r>
    <r>
      <rPr>
        <sz val="9"/>
        <color theme="1"/>
        <rFont val="Times New Roman"/>
        <family val="1"/>
        <charset val="204"/>
      </rPr>
      <t xml:space="preserve">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02.02.2026</t>
    </r>
  </si>
  <si>
    <r>
      <t xml:space="preserve">Объект доступен для детей с ОВЗ и детей-инвалидов по следующим нозологиям: </t>
    </r>
    <r>
      <rPr>
        <sz val="9"/>
        <color rgb="FF000000"/>
        <rFont val="Times New Roman"/>
        <family val="1"/>
        <charset val="204"/>
      </rPr>
      <t xml:space="preserve">
задержка психического развития, умственная отсталость,тяжелые нарушения речи,расстройство аутического спектра  
</t>
    </r>
    <r>
      <rPr>
        <b/>
        <sz val="9"/>
        <color rgb="FF000000"/>
        <rFont val="Times New Roman"/>
        <family val="1"/>
        <charset val="204"/>
      </rPr>
      <t>Паспорт доступности от 13.02.2026</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</si>
  <si>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задержка психического развития, умственная отсталость, тяжелые нарушения речи, расстройство аутического спектра  
</t>
    </r>
    <r>
      <rPr>
        <b/>
        <sz val="9"/>
        <color rgb="FF000000"/>
        <rFont val="Times New Roman"/>
        <family val="1"/>
        <charset val="204"/>
      </rPr>
      <t>Паспорт доступности от 17.02.2026</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</si>
  <si>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 xml:space="preserve">Паспорт доступности от 12.02.2026, срок действия до 12.02.2032 </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</si>
  <si>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16.02.2026</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</si>
  <si>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11.02.2026</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</si>
  <si>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13.02.2026</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</si>
  <si>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12.01.2026</t>
    </r>
  </si>
  <si>
    <r>
      <t xml:space="preserve">Объект доступен условно (задержка психичемкого развитиыя, умственная отсталость, тяжелые  нарушения речи отсталость, тугоухость разной степени, нарушение зрения).  
</t>
    </r>
    <r>
      <rPr>
        <b/>
        <sz val="9"/>
        <color theme="1"/>
        <rFont val="Times New Roman"/>
        <family val="1"/>
        <charset val="204"/>
      </rPr>
      <t>Паспорт доступности от 16.02.2026</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</si>
  <si>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17.02.2026</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</si>
  <si>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с умственными нарушениями.  
</t>
    </r>
    <r>
      <rPr>
        <b/>
        <sz val="9"/>
        <color theme="1"/>
        <rFont val="Times New Roman"/>
        <family val="1"/>
        <charset val="204"/>
      </rPr>
      <t>Паспорт доступности от 26.01.2026</t>
    </r>
  </si>
  <si>
    <r>
      <t xml:space="preserve">Объект доступен избирательно (задержка психичемкого развитиыя, умственная отсталость, ,тяжелые нарушения речи отсталость, тугоухость разной степени, нарушение зрения).  
</t>
    </r>
    <r>
      <rPr>
        <b/>
        <sz val="9"/>
        <color theme="1"/>
        <rFont val="Times New Roman"/>
        <family val="1"/>
        <charset val="204"/>
      </rPr>
      <t>Паспорт доступности от 16.02.2026</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</si>
  <si>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01.03.2026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</si>
  <si>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(А), дети с нарушением зрения (ДУ), дети с умственными нарушениями (А), дети с нарушениями слуха (А), доступно условно для инвалидов, передвигающихся на креслах-колясках (ДУ). </t>
    </r>
    <r>
      <rPr>
        <b/>
        <sz val="9"/>
        <color theme="1"/>
        <rFont val="Times New Roman"/>
        <family val="1"/>
        <charset val="204"/>
      </rPr>
      <t xml:space="preserve">Паспорт  доступности (МАОУ гимназия № 94) от 04.06.2024
Объект доступен для детей с ОВЗ и детей-инвалидов по следующим нозологиям: 
</t>
    </r>
    <r>
      <rPr>
        <sz val="9"/>
        <color theme="1"/>
        <rFont val="Times New Roman"/>
        <family val="1"/>
        <charset val="204"/>
      </rPr>
      <t xml:space="preserve">дети с нарушениями опорно-двигательной системы (ДУ), дети с умственными нарушениями (А), передвигающихся на креслах-колясках (ДУ), дети с нарушением зрения (ДУ). 
</t>
    </r>
    <r>
      <rPr>
        <b/>
        <sz val="9"/>
        <color theme="1"/>
        <rFont val="Times New Roman"/>
        <family val="1"/>
        <charset val="204"/>
      </rPr>
      <t>Паспорт доступности (МАОУ гимназия № 28) от 22.03.2024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</si>
  <si>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нарушениями зрения, с нарушениями речи.  
</t>
    </r>
    <r>
      <rPr>
        <b/>
        <sz val="9"/>
        <color theme="1"/>
        <rFont val="Times New Roman"/>
        <family val="1"/>
        <charset val="204"/>
      </rPr>
      <t>Паспорт доступности от 20.02.2026</t>
    </r>
  </si>
  <si>
    <r>
      <t xml:space="preserve">Объект условно (частично)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14.05.2024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</si>
  <si>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для детей с нарушениями опорно-двигательного аппарата , с нарушениями умственного развития.  
</t>
    </r>
    <r>
      <rPr>
        <b/>
        <sz val="9"/>
        <color theme="1"/>
        <rFont val="Times New Roman"/>
        <family val="1"/>
        <charset val="204"/>
      </rPr>
      <t>Паспорт доступности 25.06.2021</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</si>
  <si>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и т.д. На объекте отсутствует специальное оборудование для лиц данных категорий.  
</t>
    </r>
    <r>
      <rPr>
        <b/>
        <sz val="9"/>
        <color theme="1"/>
        <rFont val="Times New Roman"/>
        <family val="1"/>
        <charset val="204"/>
      </rPr>
      <t>Паспорт доступности от 11.04.2024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</si>
  <si>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нарушениями речи; дети с задержкой психического развития; дети с нарушением опорно-двигательного аппарата.  
</t>
    </r>
    <r>
      <rPr>
        <b/>
        <sz val="9"/>
        <color theme="1"/>
        <rFont val="Times New Roman"/>
        <family val="1"/>
        <charset val="204"/>
      </rPr>
      <t>Паспорт доступности 01.09.2025</t>
    </r>
  </si>
  <si>
    <r>
      <t xml:space="preserve">Оъект доступен для детей с инвалидностью ( передвигающиеся на креслах-колясках, инвалиды с нарушением опорно-двигательного аппарата, инвалиды с нарушением зрения,инвалиды с нарушеием слуха, инвалиды с умственными нарушениями)  
</t>
    </r>
    <r>
      <rPr>
        <b/>
        <sz val="9"/>
        <color theme="1"/>
        <rFont val="Times New Roman"/>
        <family val="1"/>
        <charset val="204"/>
      </rPr>
      <t>Паспорт доступности от 01.06.2024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</si>
  <si>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умственной отсталостью. 
</t>
    </r>
    <r>
      <rPr>
        <b/>
        <sz val="9"/>
        <color theme="1"/>
        <rFont val="Times New Roman"/>
        <family val="1"/>
        <charset val="204"/>
      </rPr>
      <t>Паспорт доступности 30.06.2024</t>
    </r>
  </si>
  <si>
    <r>
      <rPr>
        <b/>
        <sz val="9"/>
        <color theme="1"/>
        <rFont val="Times New Roman"/>
        <family val="1"/>
        <charset val="204"/>
      </rPr>
      <t>Объект доступен для детей с ОВЗ и детей-инвалидов по следующим нозологиям:</t>
    </r>
    <r>
      <rPr>
        <sz val="9"/>
        <color theme="1"/>
        <rFont val="Times New Roman"/>
        <family val="1"/>
        <charset val="204"/>
      </rPr>
      <t xml:space="preserve"> 
Дети с нарушением слуха, дети с нарушением зрения, дети с нарушениями опорно-двигательной системы  
</t>
    </r>
    <r>
      <rPr>
        <b/>
        <sz val="9"/>
        <color theme="1"/>
        <rFont val="Times New Roman"/>
        <family val="1"/>
        <charset val="204"/>
      </rPr>
      <t>Паспорт доступности от 15.03.2024</t>
    </r>
  </si>
  <si>
    <r>
      <rPr>
        <b/>
        <sz val="9"/>
        <color theme="1"/>
        <rFont val="Times New Roman"/>
        <family val="1"/>
        <charset val="204"/>
      </rPr>
      <t xml:space="preserve">Объект доступен для детей с ОВЗ и детей-инвалидов со следующими нозологиями: 
</t>
    </r>
    <r>
      <rPr>
        <sz val="9"/>
        <color theme="1"/>
        <rFont val="Times New Roman"/>
        <family val="1"/>
        <charset val="204"/>
      </rPr>
      <t xml:space="preserve">дети с нарушением опорно-двигательного аппарата, дети с нарушением зрения, дети соматическими заболеваниями.  
</t>
    </r>
    <r>
      <rPr>
        <b/>
        <sz val="9"/>
        <color theme="1"/>
        <rFont val="Times New Roman"/>
        <family val="1"/>
        <charset val="204"/>
      </rPr>
      <t>Паспорт доступности от 26.03.2024</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</si>
  <si>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дети с нарушением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30.06.2024</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</si>
  <si>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20.03.2014</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</si>
  <si>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Дети с нарушениями зрения, дети с нарушением слуха, дети с нарушением речи.  
</t>
    </r>
    <r>
      <rPr>
        <b/>
        <sz val="9"/>
        <color theme="1"/>
        <rFont val="Times New Roman"/>
        <family val="1"/>
        <charset val="204"/>
      </rPr>
      <t>Паспорт доступности от 30.06.2020</t>
    </r>
  </si>
  <si>
    <r>
      <t xml:space="preserve">Объект доступен для детей с ОВЗ и детей -инвалидов по следующим нозологиям: </t>
    </r>
    <r>
      <rPr>
        <sz val="9"/>
        <color theme="1"/>
        <rFont val="Times New Roman"/>
        <family val="1"/>
        <charset val="204"/>
      </rPr>
      <t xml:space="preserve">
дети с нарушением речи, дети с соматическими заболеваниями, дети с нарушением слуха.  
</t>
    </r>
    <r>
      <rPr>
        <b/>
        <sz val="9"/>
        <color theme="1"/>
        <rFont val="Times New Roman"/>
        <family val="1"/>
        <charset val="204"/>
      </rPr>
      <t>Паспорт доступности от 04.04.2023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</si>
  <si>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01.07.2023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</si>
  <si>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нарушениями зрения, дети с соматическмими нарушениями.  
</t>
    </r>
    <r>
      <rPr>
        <b/>
        <sz val="9"/>
        <color theme="1"/>
        <rFont val="Times New Roman"/>
        <family val="1"/>
        <charset val="204"/>
      </rPr>
      <t>Паспорт доступности № 1 от 16.02.2024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</si>
  <si>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всех категорий инвалидов и маломобильных групп населения с дополнительно помощью сотрудника. В наличии (переносной) пандус. Назначены сотрудники осуществляющие сопровождение детей – инвалидов и детей ОВЗ (при необходимости) в процессе оказания им услуг по организации отдыха и оздоровления.  
</t>
    </r>
    <r>
      <rPr>
        <b/>
        <sz val="9"/>
        <color theme="1"/>
        <rFont val="Times New Roman"/>
        <family val="1"/>
        <charset val="204"/>
      </rPr>
      <t>Паспорт доступности от 30.06.2024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</si>
  <si>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задержкой психического развития, дети с соматическими нарушениями.  
</t>
    </r>
    <r>
      <rPr>
        <b/>
        <sz val="9"/>
        <color theme="1"/>
        <rFont val="Times New Roman"/>
        <family val="1"/>
        <charset val="204"/>
      </rPr>
      <t>Паспорт доступности объекта от 17.07.2024</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</si>
  <si>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Паспорт доступности от 01.04.2024. Срок действия до 2030</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</si>
  <si>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Паспорт доступности от 24.05.2024</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</si>
  <si>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 xml:space="preserve">Паспорт доступности от 25 апреля 2024 </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</si>
  <si>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Паспорт доступности №3 от 16.05.2024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</si>
  <si>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нарушениями слуха; Дети с нарушениями зрения; Дети с нарушениями опорно-двигательной системы,  
</t>
    </r>
    <r>
      <rPr>
        <b/>
        <sz val="9"/>
        <color rgb="FF000000"/>
        <rFont val="Times New Roman"/>
        <family val="1"/>
        <charset val="204"/>
      </rPr>
      <t>Паспорт доступности № 3 от 25.07.2019</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</si>
  <si>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нарушениями слуха; Дети с нарушениями зрения; Дети с нарушениями опорно-двигательной системы,  
</t>
    </r>
    <r>
      <rPr>
        <b/>
        <sz val="9"/>
        <color rgb="FF000000"/>
        <rFont val="Times New Roman"/>
        <family val="1"/>
        <charset val="204"/>
      </rPr>
      <t>Паспорт доступности № 3 от 04.06.2024</t>
    </r>
  </si>
  <si>
    <r>
      <t xml:space="preserve">Объект доступен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 - колясках, с нарушениями опорно - 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07.04.2026</t>
    </r>
  </si>
  <si>
    <r>
      <t xml:space="preserve">Объект доступен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07.04.2026</t>
    </r>
  </si>
  <si>
    <r>
      <t xml:space="preserve">Объект доступен для детей с ОВЗ и детей-инвалидов по следующим нозологиям: </t>
    </r>
    <r>
      <rPr>
        <sz val="9"/>
        <color theme="1"/>
        <rFont val="Times New Roman"/>
        <family val="1"/>
        <charset val="204"/>
      </rPr>
      <t xml:space="preserve">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15.04.2026</t>
    </r>
  </si>
  <si>
    <r>
      <t xml:space="preserve">Объект доступен для всех категорий инвалидов и других маломобильных групп.  
</t>
    </r>
    <r>
      <rPr>
        <b/>
        <sz val="9"/>
        <color theme="1"/>
        <rFont val="Times New Roman"/>
        <family val="1"/>
        <charset val="204"/>
      </rPr>
      <t>Паспорт доступности от 14.04.2026</t>
    </r>
  </si>
  <si>
    <r>
      <t xml:space="preserve">Объект доступен для детей с ОВЗ и детей-инвалидов по следующим нозологиям: </t>
    </r>
    <r>
      <rPr>
        <sz val="9"/>
        <color theme="1"/>
        <rFont val="Times New Roman"/>
        <family val="1"/>
        <charset val="204"/>
      </rPr>
      <t xml:space="preserve">
условно-инвалиды ( колясочники,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улица Мусоргского, дом 5, корпус "а" от 10.09.2018; улица Бульвар Комсомольский, дом 69 от 18.03.2020 года, улица Мичурина дом 18 от 30.08.2018, улица Гоголя, дом 44 от 05.06.2024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</si>
  <si>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зрения;с нарушениями слуха; с нарушениями речи;с ментальными нарушениями; с соматическими заболеваниями.с нарушением опорно-двигательной системы.  
</t>
    </r>
    <r>
      <rPr>
        <b/>
        <sz val="9"/>
        <color theme="1"/>
        <rFont val="Times New Roman"/>
        <family val="1"/>
        <charset val="204"/>
      </rPr>
      <t>Паспорт доступности от 10.06.2024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</si>
  <si>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зрения;с нарушениями слуха; с нарушениями речи;с ментальными нарушениями; с соматическими заболеваниями.с нарушением опорно-двигательной системы.  
</t>
    </r>
    <r>
      <rPr>
        <b/>
        <sz val="9"/>
        <color theme="1"/>
        <rFont val="Times New Roman"/>
        <family val="1"/>
        <charset val="204"/>
      </rPr>
      <t>Паспорт доступности от 15.06.2024</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</si>
  <si>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речи, ЗПР, умственная отсталость, нарушения опорно-двигательного аппарата.  
</t>
    </r>
    <r>
      <rPr>
        <b/>
        <sz val="9"/>
        <color theme="1"/>
        <rFont val="Times New Roman"/>
        <family val="1"/>
        <charset val="204"/>
      </rPr>
      <t>Паспорт доступности от 2024</t>
    </r>
  </si>
  <si>
    <r>
      <t xml:space="preserve">Объект доступен для детей с ОВЗ и детей- инвалидов по следующим нозологиям: </t>
    </r>
    <r>
      <rPr>
        <sz val="9"/>
        <color theme="1"/>
        <rFont val="Times New Roman"/>
        <family val="1"/>
        <charset val="204"/>
      </rPr>
      <t xml:space="preserve">
с нарушениями опорно-двигательного аппарата, глухие и слабослышащие, слепые и слабовидящие, с умственными нарушениями. Для обучающихся, передвигающихся на креслах-колясках.  
</t>
    </r>
    <r>
      <rPr>
        <b/>
        <sz val="9"/>
        <color theme="1"/>
        <rFont val="Times New Roman"/>
        <family val="1"/>
        <charset val="204"/>
      </rPr>
      <t>Паспорт доступности от 24.01.2025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</si>
  <si>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нарушением речи, дети с ментальными нарушениями, дети слабовидящие и слабослышашие  
</t>
    </r>
    <r>
      <rPr>
        <b/>
        <sz val="9"/>
        <color theme="1"/>
        <rFont val="Times New Roman"/>
        <family val="1"/>
        <charset val="204"/>
      </rPr>
      <t>Паспорт доступности от 20.04.2026</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</si>
  <si>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06.02.2026 г. Срок действия до 06.02.2031</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</si>
  <si>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02.02.2026. Срок действия до 02.02.2029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</si>
  <si>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</si>
  <si>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соматическими заболеваниями.  
</t>
    </r>
    <r>
      <rPr>
        <b/>
        <sz val="9"/>
        <color theme="1"/>
        <rFont val="Times New Roman"/>
        <family val="1"/>
        <charset val="204"/>
      </rPr>
      <t>Паспорт доступности от 20.05.2024. Сролк действия до 20.05.2029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</si>
  <si>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глухие и слабослышащие,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10.03.2026</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</si>
  <si>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t>
    </r>
    <r>
      <rPr>
        <b/>
        <sz val="9"/>
        <color theme="1"/>
        <rFont val="Times New Roman"/>
        <family val="1"/>
        <charset val="204"/>
      </rPr>
      <t>Паспорт доступности от 20.01.2026</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</si>
  <si>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  
</t>
    </r>
    <r>
      <rPr>
        <b/>
        <sz val="9"/>
        <color theme="1"/>
        <rFont val="Times New Roman"/>
        <family val="1"/>
        <charset val="204"/>
      </rPr>
      <t>Паспорт доступности от 15.03.2024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</si>
  <si>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  
</t>
    </r>
    <r>
      <rPr>
        <b/>
        <sz val="9"/>
        <color theme="1"/>
        <rFont val="Times New Roman"/>
        <family val="1"/>
        <charset val="204"/>
      </rPr>
      <t>Паспорт доступности от 18.03.2024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</si>
  <si>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нарушением зрения, с нарушением слуха, с нарушением опорно-двигательной системы, с нарушением умственного развития (доступность всех зон). 
</t>
    </r>
    <r>
      <rPr>
        <b/>
        <sz val="9"/>
        <color theme="1"/>
        <rFont val="Times New Roman"/>
        <family val="1"/>
        <charset val="204"/>
      </rPr>
      <t>Паспорт доступности №4 от 18.07.2024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</si>
  <si>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глухие и слабослышащие, слепые и слабовидящие, дети с нарушениями опорно-двигательной системы и с умственными нарушениями.  
</t>
    </r>
    <r>
      <rPr>
        <b/>
        <sz val="9"/>
        <color theme="1"/>
        <rFont val="Times New Roman"/>
        <family val="1"/>
        <charset val="204"/>
      </rPr>
      <t>Паспорт доступности от 01.07.2024</t>
    </r>
  </si>
  <si>
    <r>
      <t xml:space="preserve">Объект доступен частично в соответствии с паспортом доступности организации для детей с задержкой психического развития и интелектуальными нарушениями (умственной отсталостью)  
</t>
    </r>
    <r>
      <rPr>
        <b/>
        <sz val="9"/>
        <color theme="1"/>
        <rFont val="Times New Roman"/>
        <family val="1"/>
        <charset val="204"/>
      </rPr>
      <t>Паспорт доступности от 16.02.2026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</si>
  <si>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08.02.2024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</si>
  <si>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ТНР, дети с ЗПР.  
</t>
    </r>
    <r>
      <rPr>
        <b/>
        <sz val="9"/>
        <color theme="1"/>
        <rFont val="Times New Roman"/>
        <family val="1"/>
        <charset val="204"/>
      </rPr>
      <t>Паспорт доступности от 21 марта 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</si>
  <si>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сотрудника,услуги на дому, дистанционно, для инвалидов: с нарушениями опортно-двигательного аппарата, с нарушениями зрения, с нарушениями слуха, передвигающихся на креслах-колясках.Для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объекта от 08.04.2026</t>
    </r>
  </si>
  <si>
    <r>
      <t xml:space="preserve">Объект доступен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 колясках, с нарушением опорно-двигательного аппарата, с нарушением зрения, с нарушением слуха. Для обучающихся с умственными нарушениями доступность универсальная.  
</t>
    </r>
    <r>
      <rPr>
        <b/>
        <sz val="9"/>
        <color theme="1"/>
        <rFont val="Times New Roman"/>
        <family val="1"/>
        <charset val="204"/>
      </rPr>
      <t>Паспорт доступности 10.04.2026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</si>
  <si>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20.06.2024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</si>
  <si>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зрения;с нарушениями слуха; с нарушениями речи;с ментальными нарушениями; с соматическими заболеваниями.  
</t>
    </r>
    <r>
      <rPr>
        <b/>
        <sz val="9"/>
        <color theme="1"/>
        <rFont val="Times New Roman"/>
        <family val="1"/>
        <charset val="204"/>
      </rPr>
      <t>Паспорт доступности от 17.05.2024</t>
    </r>
  </si>
  <si>
    <r>
      <t xml:space="preserve">Объект доступен для детей с ОВЗ и детей-инвалидов по следующим нозологиям: </t>
    </r>
    <r>
      <rPr>
        <sz val="9"/>
        <color theme="1"/>
        <rFont val="Times New Roman"/>
        <family val="1"/>
        <charset val="204"/>
      </rPr>
      <t xml:space="preserve">
- с нарушениями зрения;- с нарушениями слуха;- с тяжелыми нарушениями речи;- с задержкой психического развития;- с ментальными нарушениями;- с соматическими заболеваниями- с диабетом.  
</t>
    </r>
    <r>
      <rPr>
        <b/>
        <sz val="9"/>
        <color theme="1"/>
        <rFont val="Times New Roman"/>
        <family val="1"/>
        <charset val="204"/>
      </rPr>
      <t>Паспорт доступности от 19.06.2024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</si>
  <si>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нарушение слуха.  
</t>
    </r>
    <r>
      <rPr>
        <b/>
        <sz val="9"/>
        <color theme="1"/>
        <rFont val="Times New Roman"/>
        <family val="1"/>
        <charset val="204"/>
      </rPr>
      <t>Паспорт доступности от 24.02.2026</t>
    </r>
  </si>
  <si>
    <r>
      <t xml:space="preserve">Объект доступен полностью для детей с ОВЗ и детей-инвалидов.  
</t>
    </r>
    <r>
      <rPr>
        <b/>
        <sz val="9"/>
        <color rgb="FF000000"/>
        <rFont val="Times New Roman"/>
        <family val="1"/>
        <charset val="204"/>
      </rPr>
      <t>Паспорт доступности от 18.02.2026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</si>
  <si>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опорно-двигательного аппарата.  
</t>
    </r>
    <r>
      <rPr>
        <b/>
        <sz val="9"/>
        <color theme="1"/>
        <rFont val="Times New Roman"/>
        <family val="1"/>
        <charset val="204"/>
      </rPr>
      <t>Паспорт доступности от 27.05.2024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</si>
  <si>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29.05.2024</t>
    </r>
  </si>
  <si>
    <r>
      <t xml:space="preserve">Объект доступен для детей с ОВЗ и детей - инвалидов по следующим нозологиям: </t>
    </r>
    <r>
      <rPr>
        <sz val="9"/>
        <color theme="1"/>
        <rFont val="Times New Roman"/>
        <family val="1"/>
        <charset val="204"/>
      </rPr>
      <t xml:space="preserve">
с нарушениями опорно - 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04.04.2023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</si>
  <si>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доступен условно (дополнительная помощь сотрудника) для детей детей-инвалидов по следующим нозологиям: глухие и слабослышащие, слепые и слабовидящие, дети с нарушением опорно-двигательной системы.  
</t>
    </r>
    <r>
      <rPr>
        <b/>
        <sz val="9"/>
        <color theme="1"/>
        <rFont val="Times New Roman"/>
        <family val="1"/>
        <charset val="204"/>
      </rPr>
      <t>Паспорт доступности от 26.01.2026</t>
    </r>
  </si>
  <si>
    <r>
      <t xml:space="preserve">Оборудованная входная группа пандусами, наличие сменных кресел-колясок, наличие специально оборудованных для детей ОВЗ и инвалидов санитарно-гигиенических помещений в организации.  
</t>
    </r>
    <r>
      <rPr>
        <b/>
        <sz val="9"/>
        <color theme="1"/>
        <rFont val="Times New Roman"/>
        <family val="1"/>
        <charset val="204"/>
      </rPr>
      <t>Паспорт доступности № 1 от 13.06.2023</t>
    </r>
  </si>
  <si>
    <r>
      <t xml:space="preserve">Объект доступен для детей с ОВЗ и детей-инвалидов по следующим нозологиям: </t>
    </r>
    <r>
      <rPr>
        <sz val="9"/>
        <color theme="1"/>
        <rFont val="Times New Roman"/>
        <family val="1"/>
        <charset val="204"/>
      </rPr>
      <t xml:space="preserve">
обучающиеся с интеллектуальными нарушениями; с нарушениями опорно-двигательной системы.  
</t>
    </r>
    <r>
      <rPr>
        <b/>
        <sz val="9"/>
        <color theme="1"/>
        <rFont val="Times New Roman"/>
        <family val="1"/>
        <charset val="204"/>
      </rPr>
      <t>Паспорт доступности от 10.08.2022</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</si>
  <si>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системы,дети с тяжелыми нарушениями речи, дети с ментальными нарушениями,дети с соматическими заболеваниями.  
</t>
    </r>
    <r>
      <rPr>
        <b/>
        <sz val="9"/>
        <color theme="1"/>
        <rFont val="Times New Roman"/>
        <family val="1"/>
        <charset val="204"/>
      </rPr>
      <t>Паспорт доступности МАОУ "СОШ №6" от 25.06.2024 г. Паспорт доступности МБОУ "СОШ №15" от 24.01.2025 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</si>
  <si>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ментальными нарушениями.  
</t>
    </r>
    <r>
      <rPr>
        <b/>
        <sz val="9"/>
        <color theme="1"/>
        <rFont val="Times New Roman"/>
        <family val="1"/>
        <charset val="204"/>
      </rPr>
      <t>Паспорт доступности от 01.09.2019</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</si>
  <si>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на колясках, инвалиды с патологией опорно-двигательного аппарата, по зрению, по слуху, с умственной отсталостью.  
</t>
    </r>
    <r>
      <rPr>
        <b/>
        <sz val="9"/>
        <color theme="1"/>
        <rFont val="Times New Roman"/>
        <family val="1"/>
        <charset val="204"/>
      </rPr>
      <t>Паспорт доступности от 14.11.2023</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</si>
  <si>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27.01.2026</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</si>
  <si>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12.09.2025</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</si>
  <si>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21.09.2025</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</si>
  <si>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05.09.2025</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</si>
  <si>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29.01.2024</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</si>
  <si>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08.04.2024</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</si>
  <si>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29.01.2024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</si>
  <si>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Инвалиды,передвигающиеся на креслах-колясках,инвалиды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theme="1"/>
        <rFont val="Times New Roman"/>
        <family val="1"/>
        <charset val="204"/>
      </rPr>
      <t>Паспорт доступности от 22.05.2024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</si>
  <si>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Инвалиды,передвигающиеся на креслах-колясках,инвалиды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theme="1"/>
        <rFont val="Times New Roman"/>
        <family val="1"/>
        <charset val="204"/>
      </rPr>
      <t>Паспорт доступности от 06.06.2024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</si>
  <si>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Инвалиды,передвигающиеся на креслах-колясках,инвалиды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theme="1"/>
        <rFont val="Times New Roman"/>
        <family val="1"/>
        <charset val="204"/>
      </rPr>
      <t>Паспорт доступности от 02.07.2024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</si>
  <si>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сладовидящие, сладослышащие, опорно-двигательного аппарата.  
</t>
    </r>
    <r>
      <rPr>
        <b/>
        <sz val="9"/>
        <color theme="1"/>
        <rFont val="Times New Roman"/>
        <family val="1"/>
        <charset val="204"/>
      </rPr>
      <t>Паспорт доступности от 08.04.2024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</si>
  <si>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09.10.2024</t>
    </r>
  </si>
  <si>
    <t>https://школа25.екатеринбург.рф/?section_id=23</t>
  </si>
  <si>
    <t>https://школа31.екатеринбург.рф/</t>
  </si>
  <si>
    <t xml:space="preserve">https://школа79.екатеринбург.рф/?section_id=21 </t>
  </si>
  <si>
    <t xml:space="preserve">https://школа133.екатеринбург.рф/?section_id=171
</t>
  </si>
  <si>
    <t>https://лицей3.екатеринбург.рф</t>
  </si>
  <si>
    <t>https://гимназия5.екатеринбург.рф</t>
  </si>
  <si>
    <t>https://школа10.екатеринбург.рф</t>
  </si>
  <si>
    <t>https://школа17.екатеринбург.рф</t>
  </si>
  <si>
    <t>http://школа55.екатеринбург.рф</t>
  </si>
  <si>
    <t>https://школа64.екатеринбург.рф</t>
  </si>
  <si>
    <t>https://школа65.екатеринбург.рф</t>
  </si>
  <si>
    <t>https://гимназия70.екатеринбург.рф/</t>
  </si>
  <si>
    <t>https://школа85.екатеринбург.рф</t>
  </si>
  <si>
    <t>http://школа93.екатеринбург.рф</t>
  </si>
  <si>
    <t>https://лицей109.екатеринбург.рф</t>
  </si>
  <si>
    <t>https://гимназия120.екатеринбург.рф</t>
  </si>
  <si>
    <t>https://школа140.екатеринбург.рф</t>
  </si>
  <si>
    <t>https://школа154.екатеринбург.рф</t>
  </si>
  <si>
    <t>https://лицей159.екатеринбург.рф</t>
  </si>
  <si>
    <t>https://гимназия161.екатеринбург.рф</t>
  </si>
  <si>
    <t>https://лицей173.екатеринбург.рф</t>
  </si>
  <si>
    <t>https://школа175.екатеринбург.рф</t>
  </si>
  <si>
    <t>http://школа18.екатеринбург.рф</t>
  </si>
  <si>
    <t>http://школа20.екатеринбург.рф</t>
  </si>
  <si>
    <t>http://школа21.екатеринбург.рф</t>
  </si>
  <si>
    <t>http://школа 32.екатеринбург.рф</t>
  </si>
  <si>
    <t>http://гимназия39.екатеринбург.рф</t>
  </si>
  <si>
    <t>http://школа44.екатеринбург.рф</t>
  </si>
  <si>
    <t>http://школа52.екатеринбург.рф</t>
  </si>
  <si>
    <t>http://школа59.екатеринбург.рф</t>
  </si>
  <si>
    <t>http://школа61.екатеринбург.рф</t>
  </si>
  <si>
    <t>http://школа84.екатеринбург.рф</t>
  </si>
  <si>
    <t>http://школа86.екатеринбург.рф</t>
  </si>
  <si>
    <t>http://школа87.екатеринбург.рф/</t>
  </si>
  <si>
    <t>http://школа91.екатеринбург.рф</t>
  </si>
  <si>
    <t>http://школа102.екатеринбург.рф</t>
  </si>
  <si>
    <t>http://школа105.екатеринбург.рф</t>
  </si>
  <si>
    <t>http://школа106.екатеринбург.рф</t>
  </si>
  <si>
    <t>http://школа131.екатеринбург.рф</t>
  </si>
  <si>
    <t>школа132.екатеринбург.рф</t>
  </si>
  <si>
    <t>http://лицей135.екатеринбург.рф/</t>
  </si>
  <si>
    <t>http://школа137.екатеринбург.рф</t>
  </si>
  <si>
    <t>http://школа142.екатеринбург.рф</t>
  </si>
  <si>
    <t>http://школа156.екатеринбург.рф</t>
  </si>
  <si>
    <t>http://гимназия177екатеринбург.рф</t>
  </si>
  <si>
    <t>http://полифоруМ. екатеринбург.рф</t>
  </si>
  <si>
    <t>http://школа197.екатеринбург.рф</t>
  </si>
  <si>
    <t>http://школа200.екатеринбург.рф</t>
  </si>
  <si>
    <t>http://школа215.екатеринбург.рф</t>
  </si>
  <si>
    <t>https://школа300.екатеринбург.рф</t>
  </si>
  <si>
    <t>https://спутник.екатеринбург.рф/roditelyam/svedeniya-ob-organizatsii-otdykha-detei-i-ikh-ozdorovleniya</t>
  </si>
  <si>
    <t>https://школа4.екатеринбург.рф/</t>
  </si>
  <si>
    <t>https://школа30.екатеринбург.рф/</t>
  </si>
  <si>
    <t>https://школа50.екатеринбург.рф/</t>
  </si>
  <si>
    <t>http://школа75.екатеринбург.рф/</t>
  </si>
  <si>
    <t>школа83.екатеринбург.рф</t>
  </si>
  <si>
    <t>http://гимназия104.екатеринбург.рф/</t>
  </si>
  <si>
    <t>https://школа119.екатеринбург.рф/</t>
  </si>
  <si>
    <t>https://школа122.екатеринбург.рф/</t>
  </si>
  <si>
    <t>https://школа127.екатеринбург.рф/</t>
  </si>
  <si>
    <t>http://школа129.екатеринбург.рф/</t>
  </si>
  <si>
    <t>https://школа147.екатеринбург.рф/</t>
  </si>
  <si>
    <t>https://школа148.екатеринбург.рф/</t>
  </si>
  <si>
    <t>https://школа149.екатеринбург.рф/</t>
  </si>
  <si>
    <t>https://гимназия155.екатеринбург.рф</t>
  </si>
  <si>
    <t>http://школа166.екатеринбург.рф</t>
  </si>
  <si>
    <t>https://школа170.екатеринбург.рф/</t>
  </si>
  <si>
    <t>http://гимназия174.екатеринбург.рф/</t>
  </si>
  <si>
    <t>https://школа179.екатеринбург.рф/?section_id=18</t>
  </si>
  <si>
    <t>https://школа183.екатеринбург.рф/</t>
  </si>
  <si>
    <t>https://школа208.екатеринбург.рф/</t>
  </si>
  <si>
    <t>https://школа221.екатеринбург.рф/</t>
  </si>
  <si>
    <t>школа7.екатеринбург.рф</t>
  </si>
  <si>
    <t>гимназия13.екатеринбург.рф</t>
  </si>
  <si>
    <t>школа14.екатеринбург.рф</t>
  </si>
  <si>
    <t>http://школа15.екатеринбург.рф/</t>
  </si>
  <si>
    <t>школа26.екатеринбург.рф</t>
  </si>
  <si>
    <t>школа28.екатеринбург.рф</t>
  </si>
  <si>
    <t>https://гимназия40.екатеринбург.рф</t>
  </si>
  <si>
    <t>школа 53.екатеринбург.рф</t>
  </si>
  <si>
    <t>школа 60.екатеринбург.рф</t>
  </si>
  <si>
    <t>https://школа62.екатеринбург.рф/</t>
  </si>
  <si>
    <t>https://школа71.екатеринбург.рф/</t>
  </si>
  <si>
    <t>школа76.екатеринбург.рф</t>
  </si>
  <si>
    <t>http://школа92.екатеринбург.рф/</t>
  </si>
  <si>
    <t>гимназия94.екатеринбург.рф</t>
  </si>
  <si>
    <t>http://школа96.екатеринбург.рф</t>
  </si>
  <si>
    <t>https://школа97.екатеринбург.рф</t>
  </si>
  <si>
    <t>лицей110.екатеринбург.рф</t>
  </si>
  <si>
    <t>гимназия210.екатеринбург.рф</t>
  </si>
  <si>
    <t>https://спектр.екатеринбург.рф/</t>
  </si>
  <si>
    <t>https://школа24.екатеринбург.рф/</t>
  </si>
  <si>
    <t>https://гимназия35.екатеринбург.рф/</t>
  </si>
  <si>
    <t>https://школа36.екатеринбург.рф/?section_id=324</t>
  </si>
  <si>
    <t>https://гимназия37.екатеринбург.рф/</t>
  </si>
  <si>
    <t>https://школа43.екатеринбург.рф/</t>
  </si>
  <si>
    <t>https://гимназия45.екатеринбург.рф/</t>
  </si>
  <si>
    <t>http://гимназия47.екатеринбург.рф/</t>
  </si>
  <si>
    <t>https://лицей88.екатеринбург.рф</t>
  </si>
  <si>
    <t>https://гимназия108.екатеринбург.рф/</t>
  </si>
  <si>
    <t>https://лицей130.екатеринбург.рф/</t>
  </si>
  <si>
    <t>https://школа146.екатеринбург.рф</t>
  </si>
  <si>
    <t>https://школа157.екатеринбург.рф</t>
  </si>
  <si>
    <t>https://школа164.екатеринбург.рф/?section_id=489</t>
  </si>
  <si>
    <t>https://гимназия176.екатеринбург.рф/</t>
  </si>
  <si>
    <t>https://школа46.екатеринбург.рф/</t>
  </si>
  <si>
    <t>https://школа49.екатеринбург.рф/</t>
  </si>
  <si>
    <t>https://школа67.екатеринбург.рф/</t>
  </si>
  <si>
    <t>https://школа68.екатеринбург.рф/</t>
  </si>
  <si>
    <t>https://школа72.екатеринбург.рф/</t>
  </si>
  <si>
    <t>https://школа77.екатеринбург.рф/</t>
  </si>
  <si>
    <t>https://школа80.екатеринбург.рф/</t>
  </si>
  <si>
    <t>https://школа81.екатеринбург.рф/</t>
  </si>
  <si>
    <t>https://школа95.екатеринбург.рф</t>
  </si>
  <si>
    <t>https://школа98.екатеринбург.рф</t>
  </si>
  <si>
    <t>https://гимназия99.екатеринбург.рф</t>
  </si>
  <si>
    <t>https://лицей100.екатеринбург.рф/</t>
  </si>
  <si>
    <t>https://школа107.екатеринбург.рф/</t>
  </si>
  <si>
    <t>https://школа112.екатеринбург.рф/</t>
  </si>
  <si>
    <t>https://школа113.екатеринбург.рф/?section_id=185</t>
  </si>
  <si>
    <t>https://школа114.екатеринбург.рф/</t>
  </si>
  <si>
    <t>https://школа115.екатеринбург.рф/</t>
  </si>
  <si>
    <t>https://школа117.екатеринбург.рф/</t>
  </si>
  <si>
    <t>https://школа136.екатеринбург.рф/</t>
  </si>
  <si>
    <t>https://школа138.екатеринбург.рф/</t>
  </si>
  <si>
    <t>https://гимназия144.екатеринбург.рф/</t>
  </si>
  <si>
    <t>https://школа167.екатеринбург.рф/</t>
  </si>
  <si>
    <t>https://школа178.екатеринбург.рф/</t>
  </si>
  <si>
    <t>https://гимназия205.екатеринбург.рф/</t>
  </si>
  <si>
    <t>школа68.екатеринбург.рф</t>
  </si>
  <si>
    <t>https://школа1.екатеринбург.рф</t>
  </si>
  <si>
    <t>http://гимназия2.екатеринбург.рф/</t>
  </si>
  <si>
    <t>http://гимназия9.екатеринбург.рф/</t>
  </si>
  <si>
    <t>http://школа11.екатеринбург.рф/</t>
  </si>
  <si>
    <t>http://лицей12.екатеринбург.рф/</t>
  </si>
  <si>
    <t>http://школа41.екатеринбург.рф/</t>
  </si>
  <si>
    <t>http://школа48.екатеринбург.рф/</t>
  </si>
  <si>
    <t>http://школа57.екатеринбург.рф/</t>
  </si>
  <si>
    <t>http://школа63.екатеринбург.рф/</t>
  </si>
  <si>
    <t>http://школа69.екатеринбург.рф/</t>
  </si>
  <si>
    <t>http://школа74.екатеринбург.рф/</t>
  </si>
  <si>
    <t>http://гимназия116.екатеринбург.рф/</t>
  </si>
  <si>
    <t>http://школа121.екатеринбург.рф</t>
  </si>
  <si>
    <t>http://школа141.екатеринбург.рф</t>
  </si>
  <si>
    <t>http://школа143.екатеринбург.рф/</t>
  </si>
  <si>
    <t>http://школа163.екатеринбург.рф/</t>
  </si>
  <si>
    <t>http://школа168.екатеринбург.рф/</t>
  </si>
  <si>
    <t>http://школа171.екатеринбург.рф/</t>
  </si>
  <si>
    <t>https://новаяшкола.екатеринбург.рф/</t>
  </si>
  <si>
    <t>http://менталитет..екатеринбург.рф/</t>
  </si>
  <si>
    <t>http://нтпг.рф</t>
  </si>
  <si>
    <t>http://школа17слог.рф</t>
  </si>
  <si>
    <t>Доступен.  
Паспорт доступности № 1 от 12.03.2024г. https://лицей88.екатеринбург.рф/upload/sc88_new/files/26/89/268987ff563bf98ec56702d26afa3ddf.pdf</t>
  </si>
  <si>
    <t>Программа воспитания утверждения 18.05.2024
https://школа19.екатеринбург.рф/?section_id=566</t>
  </si>
  <si>
    <t>Программа воспитания ЛДПД "Искра" при МАОУ-СОШ 25 утверждена председателем районной комиссии по вопросам организации отдыха и оздоровления детей, заместителем главы Администрации Академического района города Екатеринбурга Л.Б. Безбородько, согласовано директором МАОУ-СОШ № 25 О.А. Добычиной от 16 мая 2024 г. https://школа25.екатеринбург.рф/upload/sc25_new/files/83/d3/83d33a10909a01ba49dee90f41f676e3.pdf</t>
  </si>
  <si>
    <t>Программа воспитания дата утверждения 20..05.2025 г. https://школа31.екатеринбург.рф/?section_id=120</t>
  </si>
  <si>
    <t>Ссылка: https://школа79.екатеринбург.рф/org-info/education-implemented-program?id=7 Утверждена 01.09.2025год</t>
  </si>
  <si>
    <t>Программа воспитания утверждена МАОУ лицей № 3 приказ № 120-о от 13.10.2025 https://лицей3.екатеринбург.рф/?section_id=463</t>
  </si>
  <si>
    <t>Программа воспитания утверждена МАОУ гимназия № 5 приказ № 112/1 от 13.05.2025 https://гимназия5.екатеринбург.рф/?section_id=418</t>
  </si>
  <si>
    <t>Программа воспитания утверждена МАОУ СОШ № 10 с УИОП приказ № 132 от 20.10.2025 https://школа10.екатеринбург.рф/?section_id=269</t>
  </si>
  <si>
    <t>Программа воспитания утверждена МАОУ СОШ № 10 с УИОП приказ № 21 от 20.03.2025 https://школа17.екатеринбург.рф/?section_id=60</t>
  </si>
  <si>
    <t>Программа воспитания утверждена МАОУ СОШ № 55 приказ № 71/1 от 30.08.2024 https://школа55.екатеринбург.рф/?section_id=589</t>
  </si>
  <si>
    <t>Программа воспитания утверждена МАОУ СОШ № 64 приказ № 250/1 от 24.03.2025 https://школа64.екатеринбург.рф/?section_id=591</t>
  </si>
  <si>
    <t>Программа воспитания утверждена МАОУ СОШ № 65 с УИОП приказ № 50 от 20.03.2025 https://школа65.екатеринбург.рф/?section_id=443</t>
  </si>
  <si>
    <t>Программа воспитания утверждена МАОУ гимназия № 70 приказ № 30 от 21.03.2025 https://гимназия70.екатеринбург.рф/?section_id=226</t>
  </si>
  <si>
    <t>Программа воспитания утверждена МАОУ СОШ № 85 приказ № 100-ОД от 18.04.2025 https://школа85.екатеринбург.рф/?section_id=637</t>
  </si>
  <si>
    <t>Программа воспитания утверждена МАОУ СОШ № 93 приказ № 330 от 16.05.2025 https://школа93.екатеринбург.рф/?section_id=422</t>
  </si>
  <si>
    <t>Программа воспитания утверждена МАОУ Лицей № 109 приказ № 22 от 22.05.2025 https://лицей109.екатеринбург.рф/?section_id=387</t>
  </si>
  <si>
    <t>Программа воспитания утверждена МАОУ гимназия № 120 приказ № 43 от 10.10.2025 https://гимназия120.екатеринбург.рф/?section_id=492</t>
  </si>
  <si>
    <t>Программа воспитания утверждена МАОУ СОШ № 140 с УИОП приказ № 33 от 17.10.2025 https://школа140.екатеринбург.рф/?section_id=273</t>
  </si>
  <si>
    <t>Программа воспитания утверждена МАОУ СОШ № 154 приказ № 116 от 16.05.2025 https://школа154.екатеринбург.рф/?section_id=483</t>
  </si>
  <si>
    <t>Программа воспитания утверждена МАОУ лицей № 159 приказ № 112 от 15.10.2025 https://лицей159.екатеринбург.рф/?section_id=171</t>
  </si>
  <si>
    <t>Программа воспитания утверждена МАОУ гимназия № 161 приказ № 112 от 12.03.2025 https://гимназия161.екатеринбург.рф/?section_id=638</t>
  </si>
  <si>
    <t>Программа воспитания утверждена МАОУ лицей № 173 приказ № 115 от 22.05.2025 https://лицей173.екатеринбург.рф/?section_id=553</t>
  </si>
  <si>
    <t>Программа воспитания утверждена МАОУ СОШ № 175 приказ № 174 от 20.05.2025 https://школа175.екатеринбург.рф/?section_id=459</t>
  </si>
  <si>
    <t>Ссылка: https://школа18.екатеринбург.рф/upload/sc18_new/files/b0/33/b0333c9f1b9099185a2211dd830a45c6.pdf</t>
  </si>
  <si>
    <t>Ссылка: https://школа32.екатеринбург.рф/upload/sc32_new/files/df/a2/dfa24c2f6817a70989c53919656bc4cd.pdf</t>
  </si>
  <si>
    <t>Ссылка: https://школа44.екатеринбург.рф/upload/sc44_new/files/2a/90/2a907c2f27100d2157a09ca62dd0e439.pdf</t>
  </si>
  <si>
    <t>Ссылка: https://школа52.екатеринбург.рф/upload/sc52_new/files/43/91/43915ffba418865eaeae60e22b4fa247.pdf</t>
  </si>
  <si>
    <t>Ссылка: https://школа59.екатеринбург.рф/upload/sc59_new/files/4a/6b/4a6b0352befd3e51b2fe89768b6dc368.pdf</t>
  </si>
  <si>
    <t>Ссылка: https://школа61.екатеринбург.рф/upload/sc61_new/files/55/d0/55d02a90f5d70af7ecba0c280df74549.pdf</t>
  </si>
  <si>
    <t>Ссылка: https://школа86.екатеринбург.рф/upload/sc86_new/files/75/c9/75c989be79186a1806f465bd49439949.pdf</t>
  </si>
  <si>
    <t>Ссылка: https://школа87.екатеринбург.рф/upload/sc87_new/files/04/db/04dba2b7232779461309abe30c8705fb.pdf</t>
  </si>
  <si>
    <t>Ссылка: https://школа105.екатеринбург.рф/upload/sc105_new/files/c5/8b/c58bf20ba885a35f097c91a57c8d4ee5.pdf</t>
  </si>
  <si>
    <t>Ссылка: https://школа106.екатеринбург.рф/upload/sc106_new/files/ad/50/ad50a8d0019cdf5113b884b7e7309859.pdf</t>
  </si>
  <si>
    <t>Ссылка: https://школа131.екатеринбург.рф/upload/sc131_new/files/84/1e/841e7f93079b010554d951b4401c3634.pdf</t>
  </si>
  <si>
    <t>Ссылка: https://лицей135.екатеринбург.рф/upload/sc135_new/files/b3/b3/b3b3b5e974a58dc68e476beb3242b111.pdf</t>
  </si>
  <si>
    <t>Ссылка: https://школа137.екатеринбург.рф/upload/sc137_new/files/dc/39/dc39b93694f67be4780af147fbaf5b63.pdf</t>
  </si>
  <si>
    <t>Ссылка: https://школа156.екатеринбург.рф/upload/sc156_new/files/d1/99/d199bbac051f11c23d63748b038155bc.pdf</t>
  </si>
  <si>
    <t>Ссылка: https://полифорум.екатеринбург.рф/upload/sc180_new/files/f4/bf/f4bf2c9591a3a24e8c1ba5e890859553.pdf</t>
  </si>
  <si>
    <t>Ссылка: https://школа197.екатеринбург.рф/upload/sc197_new/files/bf/0e/bf0e4ae7f445cd8729d60ba902a40ee7.pdf</t>
  </si>
  <si>
    <t>Ссылка: https://школа200.екатеринбург.рф/?section_id=243</t>
  </si>
  <si>
    <t>Ссылка: https://школа300.екатеринбург.рф/upload/scshkola300_ekb_new/files/96/d6/96d611d06ff8a91fd436e2c36e753a3a.pdf</t>
  </si>
  <si>
    <t>Утверждена директором МАОУ СОШ № 4 Изотовой М.А. 
Ссылка: https://школа4.екатеринбург.рф/upload/sc4_new/files/3e/4c/3e4cca16566938a0fbec372308f4e0ed.pdf</t>
  </si>
  <si>
    <t>Программа воспитания на 2025 г. находится в разработке https://школа30.екатеринбург.рф/?section_id=22+</t>
  </si>
  <si>
    <t>Утверждена директором МАОУ СОШ № 50 Дорофеевой Ю.В. Приказом № 63-од/23 от 01.09.2023 https://школа50.екатеринбург.рф/upload/sc50_new/files/bb/7a/bb7aca6812c136d5b9de0aa37c32d651.pdf</t>
  </si>
  <si>
    <t xml:space="preserve">Утверждена исполняющим обязанности директора МБОУ СОШ № 75 Репиной Н.В. приказ № 4 от 24.01.2025 г. 
Ссылка: https://школа75.екатеринбург.рф/?section_id=798 </t>
  </si>
  <si>
    <t>Утверждена и.о.директора МАОУ СОШ № 127 Киселевой Ю.А. https://школа127.екатеринбург.рф/upload/sc127_new/files/72/eb/72eb9101d2eb45bd5213c4ae07edaaf7.pdf</t>
  </si>
  <si>
    <t>Утверждена директором МАОУ СОШ № 147 А.А. Моисеевым  https://школа147.екатеринбург.рф/?section_id=332</t>
  </si>
  <si>
    <t>Утверждена Приказом директора МАОУ - СОШ № 148, № 120 от 01.04.2025, https://школа148.екатеринбург.рф/?section_id=708</t>
  </si>
  <si>
    <t>Программа воспитания на 2026 г. находится в разработке  https://школа149.екатеринбург.рф/?section_id=460</t>
  </si>
  <si>
    <t>Ссылка: https://гимназия155.екатеринбург.рф?section_id=26 Принята педагогическим советом МАОУ Гимназия №155 от 29.08.2024г. Утверждена директором МАОУ Гимназия №155 В. А. Комоловой Приказ №172-о от 29.08.2024год</t>
  </si>
  <si>
    <t>Программа воспитания на 2026 г. находится в разработке  https://школа166.екатеринбург.рф/?section_id=17</t>
  </si>
  <si>
    <t>Программа воспитательной работы и календарный план https://школа170.екатеринбург.рф/?section_id=22</t>
  </si>
  <si>
    <t>Программа ЛОЛ утверждена директором школы 12.02.2026. Программа воспитания на 2026 г. в разработке https://школа179.екатеринбург.рф/?section_id=476</t>
  </si>
  <si>
    <t>Программа воспитания на 2026 г. находится в разработке  https://школа183.екатеринбург.рф/search?query=программа+воспитания</t>
  </si>
  <si>
    <t>Утверждена Приказом директора МБОУ - СОШ № 221, № 39.2 от 21.04.2025, https://школа221.екатеринбург.рф/?section_id=372</t>
  </si>
  <si>
    <t>https://гимназия40.екатеринбург.рф/?section_id=375</t>
  </si>
  <si>
    <t>Программа воспитания утверждена МАОУ СОШ № 62 утверждена 12.05.2025 г. Директором школы № 62 Арбановой Ж.В. https://школа62.екатеринбург.рф/upload/sc62_new/files/dd/21/dd21a2698914f2200f20263034dbead6.pdf</t>
  </si>
  <si>
    <t>Утверждена директором Казариным В.И. 09.02.2026 Приказ № 61/1-О https://школа97.екатеринбург.рф/?section_id=227</t>
  </si>
  <si>
    <t xml:space="preserve">Утверждена директором И.И. Сметаниным 28.08.2024г приказ №36-О  https://лицей110.екатеринбург.рф/?section_id=324 </t>
  </si>
  <si>
    <t xml:space="preserve">Программа утверждена Приказом № 15 от 01.04.2026 г. 
Ссылка на программу: https://спектр.екатеринбург.рф/Сведения-об-организации/документы
</t>
  </si>
  <si>
    <t xml:space="preserve">Ссылка: https://гимназия35.екатеринбург.рф/sveden/education </t>
  </si>
  <si>
    <t>Программа воспитания утверждена педагогическим советом протокол №7/2 от 28.05.2024г. 
Ссылка: 
Календарный план ЛДП «Здрайверы» на 2025 г. утверждён Приказом № 48/3-од от 17.04.2025
Ссылка: https://гимназия47.екатеринбург.рф/?section_id=132</t>
  </si>
  <si>
    <t>Программа воспитательной работы, календарный план утверждены приказом № 349/1-од от 07.05.2025 .
Ссылка: https://школа82.екатеринбург.рф/?section_id=371</t>
  </si>
  <si>
    <t>Ссылка: https://лицей88.екатеринбург.рф/?section_id=575</t>
  </si>
  <si>
    <t xml:space="preserve">Программа утверждена Приказом № 102/2-од от 16 марта 2026г. 
Ссылка: https://школа157.екатеринбург.рф/?section_id=470
</t>
  </si>
  <si>
    <t>Программа воспитания утверждена приказом №41/5-О от 12.05.2025. Календарный план утвержден приказом № 11-0 от13.02.2026. 
Ссылка: https://гимназия176.екатеринбург.рф/</t>
  </si>
  <si>
    <t>Программа воспитательной работы утверждена МАОУ СОШ № 46, приказ от 28.03.2026 № 19, ссылка на программу https://школа46.екатеринбург.рф/?section_id=21</t>
  </si>
  <si>
    <t>Программа воспитательной работы утверждена МАОУ СОШ № 49 Приказ №178 от 20.11.2025 https://школа49.екатеринбург.рф/?section_id=277</t>
  </si>
  <si>
    <t>Программа воспитательной работы утверждена директором МАОУ СОШ № 80 Меньшениной Ж.М., приказ № 34/1 от 13.03.2026  https://школа80.екатеринбург.рф/?section_id=423</t>
  </si>
  <si>
    <t xml:space="preserve">Программа воспитательной работы лагеря утверждена директором МАОУ гимназии № 99 Селуковой Т.А. от 21.02.2026. Приказ № 34-од https://гимназия99.екатеринбург.рф/?section_id=280 </t>
  </si>
  <si>
    <t>Программа воспитательной работы утверждена директором МАОУ лицей № 100 Корнеевым П.В. Приказ № 3-л от 26.02.2026. https://лицей100.екатеринбург.рф/?section_id=356</t>
  </si>
  <si>
    <t>Программа воспитательной работы утверждена МАОУ СОШ № 107, приказ 7/1 от 04.03.2025, https://школа107.екатеринбург.рф/?section_id=26</t>
  </si>
  <si>
    <t xml:space="preserve"> Программа воспитательной работы утверждена МАОУ СОШ № 113, приказ от 28.03.2026 года № 2 https://школа113.екатеринбург.рф/?section_id=426https://школа113.екатеринбург.рф/?section_id=426 </t>
  </si>
  <si>
    <t xml:space="preserve">Программа воспитательной работы утверждена директором МАОУ СОШ №136 Л.Г.Шершневой (приказ №148-о от 17.03.2026 год) 
Ссылка: https://школа136.екатеринбург.рф/ </t>
  </si>
  <si>
    <t>Программа воспитательной работы утверждена начальником лагеря при МАОУ гимназии № 144 Пихиенко Л.А. Приказ № 2 от 20.02.2026 г.  https://гимназия144.екатеринбург.рф/upload/sc144_new/files/0f/04/0f04169b53c8a92a70cc21d62321e11b.pdf</t>
  </si>
  <si>
    <t>Программа воспитательной работы утверждена начальником лагеря Ворониной М.А. от 21.01.2026 год, приказ № 10/1, https://школа178.екатеринбург.рф/site/pub?id=685</t>
  </si>
  <si>
    <t>Программа воспитания утверждена МАОУ гимназия №2 Приказ №270/14-1 от 02.09.2024 https://гимназия2.екатеринбург.рф/?section_id=204</t>
  </si>
  <si>
    <t>Программа воспитания утверждена МАОУ СОШ № 11 Приказ № 113-0-15 от 30.08.2024 https://школа11.екатеринбург.рф/?section_id=312</t>
  </si>
  <si>
    <t>Программа воспитания утверждена МАОУ лицей № 12 Приказ № 284/1 15.05. 2024 https://лицей12.екатеринбург.рф/upload/sc12_new/files/03/3a/033a11075fe7ce5c991168b2676e2e35.pdf</t>
  </si>
  <si>
    <t>Программа воспитания утверждена МАОУ СОШ № 74 Приказ №210-од от 30.08.2021 https://школа74.екатеринбург.рф/site/pub?id=2701</t>
  </si>
  <si>
    <t>Программа воспитания утверждена МАОУ СОШ № 121 Приказ № 01-01-09/110-О от 13.02.2025 https://школа121.екатеринбург.рф/?section_id=436</t>
  </si>
  <si>
    <t>Программа воспитания утверждена МАОУ СОШ № 143 Приказ № 65/1-о от 24.05.2024 https://школа143.екатеринбург.рф/?section_id=114</t>
  </si>
  <si>
    <t>Программа воспитания утверждена МАОУ СОШ № 163 Приказ № 51-6-у от 27.03.2024 https://школа163.екатеринбург.рф/?section_id=11</t>
  </si>
  <si>
    <t>Программа воспитания утверждена МАОУ СОШ № 168 Приказ 01-01-11/17 от 03.03.2025. https://школа168.екатеринбург.рф/?section_id=262</t>
  </si>
  <si>
    <t>Программа воспитания утверждена МАОУ СОШ № 171 Приказ 201/1 от 16.05.2024 https://школа171.екатеринбург.рф/?section_id=16</t>
  </si>
  <si>
    <t>Приказ от 29.03.2024 Утверждена директором МАОУ СОШ № 184 "Новая школа" Ершовой Е. В. https://новаяшкола.екатеринбург.рф/?section_id=20</t>
  </si>
  <si>
    <t>https://школа16.екатеринбург.рф/?section_id=19</t>
  </si>
  <si>
    <t>624260, Свердловская обл. г. Асбест, Садовая,13; тел.: 8(34365)7-69-08, scool_2asbest@mail.ru</t>
  </si>
  <si>
    <t>624265, Свердловская обл., г. Асбест, ул. Школьная, 30; тел.: 8(34365) 9-31-29; email: scool-13.66@mail.ru</t>
  </si>
  <si>
    <t>Муниципальное бюджетное образовательное учреждение дополнительного образования Дом детского творчества 
п.г.т. Сосьва, 
МБОУ ДО ДДТ п.г.т. Сосьва</t>
  </si>
  <si>
    <t>Филиал Муниципального бюджетного образовательного учреждения дополнительного образования Дом детского творчества п.г.т. Сосьва в п. Восточный, 
 филиал МБОУ ДО ДДТ п.г.т. Сосьва в п. Восточный</t>
  </si>
  <si>
    <t>Программа воспитания утверждена директором МБОУ СОШ №4 п.г.т. Сосьва Приказ от 05.02.2026 г. № 17-од https://sosva4.uralschool.ru/site/pub?id=393</t>
  </si>
  <si>
    <t>Программа воспитания утверждена директором МБОУ ДО ДДТ п.г.т. Сосьва Приказ от 19.01.2026 № 5/2 https://ddt-soswa.uralschool.ru/?section_id=562</t>
  </si>
  <si>
    <t>Программа воспитания утверждена директором МБОУ ДО ДДТ п.г.т. Сосьва Приказ от 01.04.2025 № 46/1 https://ddt-soswa.uralschool.ru/?section_id=519</t>
  </si>
  <si>
    <t>Муниципальное бюджетное общеобразовательное учреждение 
средняя общеобразовательная школа №4 п.г.т. Сосьва, 
МБОУ СОШ № 4 п.г.т. Сосьва</t>
  </si>
  <si>
    <t>623704, Свердловская обл., г. Березовский, ул. Академика Королева, д. 1 а, 623701, Свердловская обл., г. Березовский, ул. Театральная, стр. 13; тел.: 8 (34369) 4-75-35; email: bgo_sport@mail.ru</t>
  </si>
  <si>
    <t>624320, Свердловская обл., г. Верхняя Тура, ул.Машиностроителей, д.16; тел.: 8(34344)-468-98; email: sportivnaya-shkola@mail,ru</t>
  </si>
  <si>
    <t>624320, Свердловская обл., г. Верхняя Тура, ул. Иканина, д.72; тел.: 8(34344)4-63-88; email: vpkmygestvo@mail.ru</t>
  </si>
  <si>
    <t>620026, г. Екатеринбург, ул. Луначарского, 200; тел.: 8(343) 261-75-54; email: school76i@yandex.ru</t>
  </si>
  <si>
    <t>В 2025 г.: 
 Профилактический визит 10.06.2025-25.06.2025 Управления Федеральной службы по надзору в сфере защиты прав потребителей и благополучия человека по Свердловской области Территориальный отдел Управления Федеральной службы по надзору в сфере защиты прав потребителей и благополучия человека по Свердловской области в Орджоникидзевском, Железнодорожном районах города Екатеринбурга, городе Березовский, городе Верхняя Пышма (Северный Екатеринбургский отдел Управления Роспотребнадзора по Свердловской области) Нарушения не выявлены. Профилактический визит 04..09.2025 -04.09.2025 Министерство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МО "г. Екатеринбург" Нарушения не выявлены.</t>
  </si>
  <si>
    <t>620142, г. Екатеринбург, ул.Цаиллинга,15; тел.: 8(343)210-49-54; email: mdou49@eduekb.ru</t>
  </si>
  <si>
    <t>624250, Свердловская обл., г. Заречный, ул. Алещенкова 19; тел.: 8(34377) 3-25-11; email: school7_zar@mail.ru</t>
  </si>
  <si>
    <t>624250, Свердловская обл., г. Заречный, ул.Ленина, 22; тел.: 8(34377)3-23-30, 8(34377)7-38-70; email: zar sch2@mail.ru</t>
  </si>
  <si>
    <t>623430, Свердловская обл., г. Каменск-Уральский, ул. Кутузова, зд.23</t>
  </si>
  <si>
    <t>624155, Свердловская обл., г. Кировград, п. Карпушиха, ул. Пушкина, зд. 42; тел.: 8 (34357) 9-61-30, 9-61-31, 9-61-29; email: levihaschool17@mail.ru</t>
  </si>
  <si>
    <t>620050, Свердловская обл., г. Красноуральск, ул. Ленина, 10; тел.: 8(34343)2-12-02; email: med_zav@svg.ru</t>
  </si>
  <si>
    <t>624130, Свердловская обл., г. Новоуральск, ул.Юбилейная, д.7А; тел.: 8(34370)3-81-58; еmail: school-54@mail.ru</t>
  </si>
  <si>
    <t>624130, Свердловская обл г. Новоуральск, ул.Первомайская, д.43; тел.: 8(34370) 9-33-04 (доб 504); еmail: dshinovour@mail.ru</t>
  </si>
  <si>
    <t>623100, Свердловская обл., г. Первоуральск, ул. Комсомольская, д. 21б (Лагерь организован на базе МАОУСОШ №9)</t>
  </si>
  <si>
    <t>623383 , Свердловская обл., г. Полевской, ул. Коммунистическая, д. 14</t>
  </si>
  <si>
    <t>623384, Свердловская обл., г. Полевской, ул Степана Разина д.48</t>
  </si>
  <si>
    <t>623384, Свердловская обл., г. Полевской, ул. Розы Люксембург, № 95; тел.: 8(34350)45618; email: m646464@mail.ru</t>
  </si>
  <si>
    <t>623389 Свердловская обл., г. Полевской, 2-й микрорайон, д.15; тел.: 8(343)5020088; email: school20new@bk.ru</t>
  </si>
  <si>
    <t>623753, Свердловская обл., г. Реж, ул. Костоусова, д. 57в; тел.: 8(34364) 3-85-96; email: dush-rezh@yandex.ru</t>
  </si>
  <si>
    <t>623750, Свердловская обл., г. Реж, ул. Спортивная, 8; тел.: 8(34364)31928; еmail: sport-rezh@mail.ru</t>
  </si>
  <si>
    <t>624475 Свердловская обл., г. Североуральск, п. Черемухово, ул. Калинина, 19; тел.: 8(34380) 4-66-78, 4-66-96; email: school-13@bk.ru</t>
  </si>
  <si>
    <t>623640 Свердловская обл., г. Талица, ул. Ленина, д. 38; тел.: 8(34371) 2-11-58; еmail: ekocentr.talica@mail.ru</t>
  </si>
  <si>
    <t>623908, Свердловская обл., Туринский р-н, с. Городище, ул. Комсомольская, 9; тел.: 8(34349) 4-22-16; email: gorod.s@mail.ru</t>
  </si>
  <si>
    <t>623900, Свердловская обл., г. Туринск, ул. Ленина, д. 33; тел.: 8(34349) 2-13-52; email: spektrtur2010@mail.ru</t>
  </si>
  <si>
    <t>623010, Свердловская обл., Шалинский район, п. Шамары, ул. Первомайская, д. 31; тел.: 8(34358) 4-15-33; email: Shamar26@mail.ru</t>
  </si>
  <si>
    <t>623016, Свердловская обл., Шалинский район с. Роща, ул. Первомайская, д. 22; тел.: 8(34358)4-92-33; email: school-rocha@yandex.ru</t>
  </si>
  <si>
    <t>620012, г. Екатеринбург, ул. Калинина, 26 а; тел.: 8(343) 239-59-58; email: ekschool80@mail.ru</t>
  </si>
  <si>
    <t xml:space="preserve">620042, Свердловская обл., г. Екатеринбург, ул. Уральских рабочих, стр.41а / Стахановская, стр.31а; тел.: 8(343)307-53-77(79), 8(908)92-102-77; email: ds40228@mail.ru 
</t>
  </si>
  <si>
    <t>623036, Свердловская обл., Шалинский р-н, п.г.т. Староуткинск, ул. Советская, 1; тел.: 8(34358) 55-2-01, 8(34358) 55-2-00 (директор), 8(34358) 55-2-75 (бухгалтерия); email: school13-72@mail.ru</t>
  </si>
  <si>
    <t>620007, г. Екатеринбург,  ул. Новая, 3; тел.: 8(343) 252-00-01, 252-00-20; email:soch71@eduekb.ru</t>
  </si>
  <si>
    <t>620089, г. Екатеринбург, ул. Луганская, 1; тел.: 8(343) 266-61-51, 266-59-54; email: ou23@mail.ru</t>
  </si>
  <si>
    <t>620007, г. Екатеринбург, ул. Хвойная, 91; тел.: 8(343) 252-02-41; email: ekb_moy53@mail.ru</t>
  </si>
  <si>
    <t>624838, Свердловская обл., Камышловский р-н, п. Восточный, ул. Комарова, д. 57; тел.: 8(34375)50402; email: aksariha@mail.ru</t>
  </si>
  <si>
    <t>624837 Свердловская обл., Камышловский р-н, с. Никольское, ул. Советская, д. 32а; тел.: 8(34375)41-5-25; email: Stepanovanv2008@rambler.ru</t>
  </si>
  <si>
    <t>620137, г. Екатеринбург, ул. Уральская 79; тел.: 8(343) 341-02-47, 349-55-46; email: gymn35@mail.ru</t>
  </si>
  <si>
    <t>623300, Свердловская обл., Красноуфимский р-н, д. Межевая, примерно в 300 метрах на восток от дома № 1 по ул. Набережная; тел.: 8 (343 94) 6-83-04, 8 (343 94) 6-81-81; email: glazirina---73@mail.ru</t>
  </si>
  <si>
    <t>620076, г. Екатеринбург, ул. Зимняя, д. 27; тел.: 8(343) 363-00-70, 8(992)335-21-03; email: club@ural.ski</t>
  </si>
  <si>
    <t>623111, Свердловская обл., г. Первоуральск, ул. Строителей, 5; тел.: 8(3439)24-80-15, факс 8(3439) 24-95-12; email: sekretar@licey21.ru</t>
  </si>
  <si>
    <t>623150, Свердловская обл., г. Первоуральск, п. Билимбай, ул. Бахчиванджи, д.2; тел.: 8(3439) 29-22-71, 8(3439)29-22-72; еmail: mou_sosh_22@mail.ru</t>
  </si>
  <si>
    <t>6623103, Свердловская обл. г. Первоуральск, ул. 50 лет СССР, 11а; тел.: 8(3439)63-78-76, 8(3439) 63-78-24; email: 583107@mail.ru</t>
  </si>
  <si>
    <t>г. Первоуральск, д. Крылосово, ул. КИЗ, 13; тел.: 8(3439) 22-73-17; email: krilosovo.nsh-ds17@yandex.ru</t>
  </si>
  <si>
    <t>623719, Свердловская обл., г. Березовский, Белоярская зона отдыха, 1 проезд, 4 стр. БО "Сосновая Роща"; тел.: 8(901)852-84-41, 8(901)852-84-42; email: info@sorokaural.ru</t>
  </si>
  <si>
    <t>623020, Свердловская обл., Шалинский район, п. Вогулка, ул. Советская, д. 66; тел.: 8 (34358) 2-23-56; email: vogulka1@bk.ru</t>
  </si>
  <si>
    <t>620036, Свердловская обл., г. Екатеринбург, ул. Цветоносная , 2; тел.: 8(343) 371-27-37; email: soch25@eduekb.ru</t>
  </si>
  <si>
    <t xml:space="preserve">Количество смен в год: 2. 
Мощность: 45. 
Проживание: в палатках. 
Питание: пятиразовое </t>
  </si>
  <si>
    <r>
      <t xml:space="preserve">Количество смен в год: </t>
    </r>
    <r>
      <rPr>
        <sz val="9"/>
        <color theme="1"/>
        <rFont val="Times New Roman"/>
        <family val="1"/>
        <charset val="204"/>
      </rPr>
      <t xml:space="preserve">5.
</t>
    </r>
    <r>
      <rPr>
        <b/>
        <sz val="9"/>
        <color theme="1"/>
        <rFont val="Times New Roman"/>
        <family val="1"/>
        <charset val="204"/>
      </rPr>
      <t xml:space="preserve">Мощность: </t>
    </r>
    <r>
      <rPr>
        <sz val="9"/>
        <color theme="1"/>
        <rFont val="Times New Roman"/>
        <family val="1"/>
        <charset val="204"/>
      </rPr>
      <t xml:space="preserve">270.
</t>
    </r>
    <r>
      <rPr>
        <b/>
        <sz val="9"/>
        <color theme="1"/>
        <rFont val="Times New Roman"/>
        <family val="1"/>
        <charset val="204"/>
      </rPr>
      <t xml:space="preserve">Проживание: </t>
    </r>
    <r>
      <rPr>
        <sz val="9"/>
        <color theme="1"/>
        <rFont val="Times New Roman"/>
        <family val="1"/>
        <charset val="204"/>
      </rPr>
      <t xml:space="preserve">в трехместных, четырехместных, шестиместных номерах, с душем и туалетом в каждом номере.
</t>
    </r>
    <r>
      <rPr>
        <b/>
        <sz val="9"/>
        <color theme="1"/>
        <rFont val="Times New Roman"/>
        <family val="1"/>
        <charset val="204"/>
      </rPr>
      <t xml:space="preserve">Питание: </t>
    </r>
    <r>
      <rPr>
        <sz val="9"/>
        <color theme="1"/>
        <rFont val="Times New Roman"/>
        <family val="1"/>
        <charset val="204"/>
      </rPr>
      <t>шестиразовое</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</si>
  <si>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200.
</t>
    </r>
    <r>
      <rPr>
        <b/>
        <sz val="9"/>
        <color theme="1"/>
        <rFont val="Times New Roman"/>
        <family val="1"/>
        <charset val="204"/>
      </rPr>
      <t xml:space="preserve">Проживание: </t>
    </r>
    <r>
      <rPr>
        <sz val="9"/>
        <color theme="1"/>
        <rFont val="Times New Roman"/>
        <family val="1"/>
        <charset val="204"/>
      </rPr>
      <t xml:space="preserve">размещение детей осуществляется в трех полностью благоустроенных двухэтажных спальных корпусах по 3 и по 10 человек в комнате.
</t>
    </r>
    <r>
      <rPr>
        <b/>
        <sz val="9"/>
        <color theme="1"/>
        <rFont val="Times New Roman"/>
        <family val="1"/>
        <charset val="204"/>
      </rPr>
      <t xml:space="preserve">Питание: </t>
    </r>
    <r>
      <rPr>
        <sz val="9"/>
        <color theme="1"/>
        <rFont val="Times New Roman"/>
        <family val="1"/>
        <charset val="204"/>
      </rPr>
      <t>шестиразовое</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</si>
  <si>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200.
</t>
    </r>
    <r>
      <rPr>
        <b/>
        <sz val="9"/>
        <color theme="1"/>
        <rFont val="Times New Roman"/>
        <family val="1"/>
        <charset val="204"/>
      </rPr>
      <t xml:space="preserve">Проживание: </t>
    </r>
    <r>
      <rPr>
        <sz val="9"/>
        <color theme="1"/>
        <rFont val="Times New Roman"/>
        <family val="1"/>
        <charset val="204"/>
      </rPr>
      <t xml:space="preserve">5 одноэтажных капитальных спальных корпусов, медицинский корпус, клуб, душевые-прачечная, столовая со складскими помещениями, административный корпус, туалеты и умывальные павильоны находятся в непосредственной близости от спальных корпусов. Размещение детей от 2-х до 10 человек.
</t>
    </r>
    <r>
      <rPr>
        <b/>
        <sz val="9"/>
        <color theme="1"/>
        <rFont val="Times New Roman"/>
        <family val="1"/>
        <charset val="204"/>
      </rPr>
      <t xml:space="preserve">Питание: </t>
    </r>
    <r>
      <rPr>
        <sz val="9"/>
        <color theme="1"/>
        <rFont val="Times New Roman"/>
        <family val="1"/>
        <charset val="204"/>
      </rPr>
      <t>шестиразовое в собственной столовой</t>
    </r>
  </si>
  <si>
    <r>
      <t xml:space="preserve">Количество смен в год: </t>
    </r>
    <r>
      <rPr>
        <sz val="9"/>
        <color theme="1"/>
        <rFont val="Times New Roman"/>
        <family val="1"/>
        <charset val="204"/>
      </rPr>
      <t xml:space="preserve">7.
</t>
    </r>
    <r>
      <rPr>
        <b/>
        <sz val="9"/>
        <color theme="1"/>
        <rFont val="Times New Roman"/>
        <family val="1"/>
        <charset val="204"/>
      </rPr>
      <t xml:space="preserve">Мощность: </t>
    </r>
    <r>
      <rPr>
        <sz val="9"/>
        <color theme="1"/>
        <rFont val="Times New Roman"/>
        <family val="1"/>
        <charset val="204"/>
      </rPr>
      <t xml:space="preserve">270.
</t>
    </r>
    <r>
      <rPr>
        <b/>
        <sz val="9"/>
        <color theme="1"/>
        <rFont val="Times New Roman"/>
        <family val="1"/>
        <charset val="204"/>
      </rPr>
      <t xml:space="preserve">Проживание: </t>
    </r>
    <r>
      <rPr>
        <sz val="9"/>
        <color theme="1"/>
        <rFont val="Times New Roman"/>
        <family val="1"/>
        <charset val="204"/>
      </rPr>
      <t xml:space="preserve">в 4 спальных 2хэтажных корпусах в комнатах по 4 - 5 человек, удобства на этаже. Библиотека, медпункт.
</t>
    </r>
    <r>
      <rPr>
        <b/>
        <sz val="9"/>
        <color theme="1"/>
        <rFont val="Times New Roman"/>
        <family val="1"/>
        <charset val="204"/>
      </rPr>
      <t xml:space="preserve">Питание: </t>
    </r>
    <r>
      <rPr>
        <sz val="9"/>
        <color theme="1"/>
        <rFont val="Times New Roman"/>
        <family val="1"/>
        <charset val="204"/>
      </rPr>
      <t>шестиразовое, столовая 350 мест.</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</si>
  <si>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140.
</t>
    </r>
    <r>
      <rPr>
        <b/>
        <sz val="9"/>
        <color theme="1"/>
        <rFont val="Times New Roman"/>
        <family val="1"/>
        <charset val="204"/>
      </rPr>
      <t xml:space="preserve">Проживание: </t>
    </r>
    <r>
      <rPr>
        <sz val="9"/>
        <color theme="1"/>
        <rFont val="Times New Roman"/>
        <family val="1"/>
        <charset val="204"/>
      </rPr>
      <t xml:space="preserve">в кирпичных одноэтажных корпусах, имеющих автономное отопление, комнаты для просушивания одежды и обуви детей, кулеры с питьевой водой и одноразовой посудой (из расчёта 1 на отряд); корпуса имеют стеклопакеты с москитными сетками, входные группы. Имеются оборудованные площадки для волейбола, баскетбола,бадминтона, настольного тенниса, беговая дорожка, футбольное поле с искусственным покрытием, кинозал на 150 посадочных мест, библиотека, игровые комнаты, помещения для работы кружков.
</t>
    </r>
    <r>
      <rPr>
        <b/>
        <sz val="9"/>
        <color theme="1"/>
        <rFont val="Times New Roman"/>
        <family val="1"/>
        <charset val="204"/>
      </rPr>
      <t xml:space="preserve">Питание: </t>
    </r>
    <r>
      <rPr>
        <sz val="9"/>
        <color theme="1"/>
        <rFont val="Times New Roman"/>
        <family val="1"/>
        <charset val="204"/>
      </rPr>
      <t>шестиразовое питание в соответствии с утверждённым меню и выполнением физиологических норм; столовая имеет 150 посадочных мест; питание организовано в одну смену.</t>
    </r>
  </si>
  <si>
    <r>
      <t xml:space="preserve">Количество смен в год: </t>
    </r>
    <r>
      <rPr>
        <sz val="9"/>
        <color theme="1"/>
        <rFont val="Times New Roman"/>
        <family val="1"/>
        <charset val="204"/>
      </rPr>
      <t xml:space="preserve">7.
</t>
    </r>
    <r>
      <rPr>
        <b/>
        <sz val="9"/>
        <color theme="1"/>
        <rFont val="Times New Roman"/>
        <family val="1"/>
        <charset val="204"/>
      </rPr>
      <t xml:space="preserve">Мощность: </t>
    </r>
    <r>
      <rPr>
        <sz val="9"/>
        <color theme="1"/>
        <rFont val="Times New Roman"/>
        <family val="1"/>
        <charset val="204"/>
      </rPr>
      <t xml:space="preserve">224.
</t>
    </r>
    <r>
      <rPr>
        <b/>
        <sz val="9"/>
        <color theme="1"/>
        <rFont val="Times New Roman"/>
        <family val="1"/>
        <charset val="204"/>
      </rPr>
      <t xml:space="preserve">Проживание: </t>
    </r>
    <r>
      <rPr>
        <sz val="9"/>
        <color theme="1"/>
        <rFont val="Times New Roman"/>
        <family val="1"/>
        <charset val="204"/>
      </rPr>
      <t xml:space="preserve">6 корпусов, по 4-9 человек в комнате, удобства в отдельных зданиях, 1 корпус по 4-5 человек в комнате, удобства на этаже. Медпункт. Клуб.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</si>
  <si>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7.
</t>
    </r>
    <r>
      <rPr>
        <b/>
        <sz val="9"/>
        <color theme="1"/>
        <rFont val="Times New Roman"/>
        <family val="1"/>
        <charset val="204"/>
      </rPr>
      <t xml:space="preserve">Мощность: </t>
    </r>
    <r>
      <rPr>
        <sz val="9"/>
        <color theme="1"/>
        <rFont val="Times New Roman"/>
        <family val="1"/>
        <charset val="204"/>
      </rPr>
      <t xml:space="preserve">224.
</t>
    </r>
    <r>
      <rPr>
        <b/>
        <sz val="9"/>
        <color theme="1"/>
        <rFont val="Times New Roman"/>
        <family val="1"/>
        <charset val="204"/>
      </rPr>
      <t xml:space="preserve">Проживание: </t>
    </r>
    <r>
      <rPr>
        <sz val="9"/>
        <color theme="1"/>
        <rFont val="Times New Roman"/>
        <family val="1"/>
        <charset val="204"/>
      </rPr>
      <t xml:space="preserve">одноэтажные благоустроенные кирпичные корпуса.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</si>
  <si>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14.
</t>
    </r>
    <r>
      <rPr>
        <b/>
        <sz val="9"/>
        <color theme="1"/>
        <rFont val="Times New Roman"/>
        <family val="1"/>
        <charset val="204"/>
      </rPr>
      <t xml:space="preserve">Мощность: </t>
    </r>
    <r>
      <rPr>
        <sz val="9"/>
        <color theme="1"/>
        <rFont val="Times New Roman"/>
        <family val="1"/>
        <charset val="204"/>
      </rPr>
      <t xml:space="preserve">222.
</t>
    </r>
    <r>
      <rPr>
        <b/>
        <sz val="9"/>
        <color theme="1"/>
        <rFont val="Times New Roman"/>
        <family val="1"/>
        <charset val="204"/>
      </rPr>
      <t xml:space="preserve">Проживание: </t>
    </r>
    <r>
      <rPr>
        <sz val="9"/>
        <color theme="1"/>
        <rFont val="Times New Roman"/>
        <family val="1"/>
        <charset val="204"/>
      </rPr>
      <t xml:space="preserve">3 корпуса, по 4 человека в комнате, удобства на этаже в 2-х этажном здании, удобства в комнатах в зданиях БВК. Медицинский пункт.
</t>
    </r>
    <r>
      <rPr>
        <b/>
        <sz val="9"/>
        <color theme="1"/>
        <rFont val="Times New Roman"/>
        <family val="1"/>
        <charset val="204"/>
      </rPr>
      <t xml:space="preserve">Питание: </t>
    </r>
    <r>
      <rPr>
        <sz val="9"/>
        <color theme="1"/>
        <rFont val="Times New Roman"/>
        <family val="1"/>
        <charset val="204"/>
      </rPr>
      <t>шестиразовое, столовая 130 мест.</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</si>
  <si>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270.
</t>
    </r>
    <r>
      <rPr>
        <b/>
        <sz val="9"/>
        <color theme="1"/>
        <rFont val="Times New Roman"/>
        <family val="1"/>
        <charset val="204"/>
      </rPr>
      <t xml:space="preserve">Проживание: </t>
    </r>
    <r>
      <rPr>
        <sz val="9"/>
        <color theme="1"/>
        <rFont val="Times New Roman"/>
        <family val="1"/>
        <charset val="204"/>
      </rPr>
      <t xml:space="preserve">дети проживают в одноэтажных и двухэтажных кирпичных корпусах, по 4 - 8 человек в комнате.
</t>
    </r>
    <r>
      <rPr>
        <b/>
        <sz val="9"/>
        <color theme="1"/>
        <rFont val="Times New Roman"/>
        <family val="1"/>
        <charset val="204"/>
      </rPr>
      <t xml:space="preserve">Питание: </t>
    </r>
    <r>
      <rPr>
        <sz val="9"/>
        <color theme="1"/>
        <rFont val="Times New Roman"/>
        <family val="1"/>
        <charset val="204"/>
      </rPr>
      <t>шестиразовое</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</si>
  <si>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192.
</t>
    </r>
    <r>
      <rPr>
        <b/>
        <sz val="9"/>
        <color theme="1"/>
        <rFont val="Times New Roman"/>
        <family val="1"/>
        <charset val="204"/>
      </rPr>
      <t xml:space="preserve">Проживание: </t>
    </r>
    <r>
      <rPr>
        <sz val="9"/>
        <color theme="1"/>
        <rFont val="Times New Roman"/>
        <family val="1"/>
        <charset val="204"/>
      </rPr>
      <t xml:space="preserve">спальные одноэтажные корпуса 1, 2, 3, 6, 7; количество мест в корпусе - 32; размещение по 4 человека в комнате.
</t>
    </r>
    <r>
      <rPr>
        <b/>
        <sz val="9"/>
        <color theme="1"/>
        <rFont val="Times New Roman"/>
        <family val="1"/>
        <charset val="204"/>
      </rPr>
      <t xml:space="preserve">Питание: </t>
    </r>
    <r>
      <rPr>
        <sz val="9"/>
        <color theme="1"/>
        <rFont val="Times New Roman"/>
        <family val="1"/>
        <charset val="204"/>
      </rPr>
      <t>шестиразовое</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</si>
  <si>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180.
</t>
    </r>
    <r>
      <rPr>
        <b/>
        <sz val="9"/>
        <color theme="1"/>
        <rFont val="Times New Roman"/>
        <family val="1"/>
        <charset val="204"/>
      </rPr>
      <t xml:space="preserve">Проживание: </t>
    </r>
    <r>
      <rPr>
        <sz val="9"/>
        <color theme="1"/>
        <rFont val="Times New Roman"/>
        <family val="1"/>
        <charset val="204"/>
      </rPr>
      <t xml:space="preserve">2 корпуса, по 8-10 человек в комнате, удобства на этаже. Медпункт.
</t>
    </r>
    <r>
      <rPr>
        <b/>
        <sz val="9"/>
        <color theme="1"/>
        <rFont val="Times New Roman"/>
        <family val="1"/>
        <charset val="204"/>
      </rPr>
      <t xml:space="preserve">Питание: </t>
    </r>
    <r>
      <rPr>
        <sz val="9"/>
        <color theme="1"/>
        <rFont val="Times New Roman"/>
        <family val="1"/>
        <charset val="204"/>
      </rPr>
      <t>шестиразовое, столовая 180 мест.</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</si>
  <si>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240.
</t>
    </r>
    <r>
      <rPr>
        <b/>
        <sz val="9"/>
        <color theme="1"/>
        <rFont val="Times New Roman"/>
        <family val="1"/>
        <charset val="204"/>
      </rPr>
      <t xml:space="preserve">Проживание: </t>
    </r>
    <r>
      <rPr>
        <sz val="9"/>
        <color theme="1"/>
        <rFont val="Times New Roman"/>
        <family val="1"/>
        <charset val="204"/>
      </rPr>
      <t xml:space="preserve">8 спальных корпусов, по 7 - 8 человек в комнате.
</t>
    </r>
    <r>
      <rPr>
        <b/>
        <sz val="9"/>
        <color theme="1"/>
        <rFont val="Times New Roman"/>
        <family val="1"/>
        <charset val="204"/>
      </rPr>
      <t xml:space="preserve">Питание: </t>
    </r>
    <r>
      <rPr>
        <sz val="9"/>
        <color theme="1"/>
        <rFont val="Times New Roman"/>
        <family val="1"/>
        <charset val="204"/>
      </rPr>
      <t>шестиразовое</t>
    </r>
  </si>
  <si>
    <r>
      <t xml:space="preserve">Количество смен в год: </t>
    </r>
    <r>
      <rPr>
        <sz val="9"/>
        <color theme="1"/>
        <rFont val="Times New Roman"/>
        <family val="1"/>
        <charset val="204"/>
      </rPr>
      <t xml:space="preserve">6.
</t>
    </r>
    <r>
      <rPr>
        <b/>
        <sz val="9"/>
        <color theme="1"/>
        <rFont val="Times New Roman"/>
        <family val="1"/>
        <charset val="204"/>
      </rPr>
      <t>Мощность:</t>
    </r>
    <r>
      <rPr>
        <sz val="9"/>
        <color theme="1"/>
        <rFont val="Times New Roman"/>
        <family val="1"/>
        <charset val="204"/>
      </rPr>
      <t xml:space="preserve">160.
</t>
    </r>
    <r>
      <rPr>
        <b/>
        <sz val="9"/>
        <color theme="1"/>
        <rFont val="Times New Roman"/>
        <family val="1"/>
        <charset val="204"/>
      </rPr>
      <t xml:space="preserve">Проживание: </t>
    </r>
    <r>
      <rPr>
        <sz val="9"/>
        <color theme="1"/>
        <rFont val="Times New Roman"/>
        <family val="1"/>
        <charset val="204"/>
      </rPr>
      <t xml:space="preserve">2 корпуса, по 6-8 человек в комнате, удобства на этаже. Медпункт.Клуб.
</t>
    </r>
    <r>
      <rPr>
        <b/>
        <sz val="9"/>
        <color theme="1"/>
        <rFont val="Times New Roman"/>
        <family val="1"/>
        <charset val="204"/>
      </rPr>
      <t xml:space="preserve">Питание: </t>
    </r>
    <r>
      <rPr>
        <sz val="9"/>
        <color theme="1"/>
        <rFont val="Times New Roman"/>
        <family val="1"/>
        <charset val="204"/>
      </rPr>
      <t>шестиразовое, столовая 200 мест.</t>
    </r>
  </si>
  <si>
    <r>
      <t xml:space="preserve">Количество смен в год: </t>
    </r>
    <r>
      <rPr>
        <sz val="9"/>
        <color theme="1"/>
        <rFont val="Times New Roman"/>
        <family val="1"/>
        <charset val="204"/>
      </rPr>
      <t xml:space="preserve">7.
</t>
    </r>
    <r>
      <rPr>
        <b/>
        <sz val="9"/>
        <color theme="1"/>
        <rFont val="Times New Roman"/>
        <family val="1"/>
        <charset val="204"/>
      </rPr>
      <t xml:space="preserve">Мощность: </t>
    </r>
    <r>
      <rPr>
        <sz val="9"/>
        <color theme="1"/>
        <rFont val="Times New Roman"/>
        <family val="1"/>
        <charset val="204"/>
      </rPr>
      <t xml:space="preserve">220.
</t>
    </r>
    <r>
      <rPr>
        <b/>
        <sz val="9"/>
        <color theme="1"/>
        <rFont val="Times New Roman"/>
        <family val="1"/>
        <charset val="204"/>
      </rPr>
      <t xml:space="preserve">Проживание: </t>
    </r>
    <r>
      <rPr>
        <sz val="9"/>
        <color theme="1"/>
        <rFont val="Times New Roman"/>
        <family val="1"/>
        <charset val="204"/>
      </rPr>
      <t xml:space="preserve">кирпичные двухэтажные здания.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</si>
  <si>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12.
</t>
    </r>
    <r>
      <rPr>
        <b/>
        <sz val="9"/>
        <color theme="1"/>
        <rFont val="Times New Roman"/>
        <family val="1"/>
        <charset val="204"/>
      </rPr>
      <t xml:space="preserve">Мощность: </t>
    </r>
    <r>
      <rPr>
        <sz val="9"/>
        <color theme="1"/>
        <rFont val="Times New Roman"/>
        <family val="1"/>
        <charset val="204"/>
      </rPr>
      <t xml:space="preserve">378.
</t>
    </r>
    <r>
      <rPr>
        <b/>
        <sz val="9"/>
        <color theme="1"/>
        <rFont val="Times New Roman"/>
        <family val="1"/>
        <charset val="204"/>
      </rPr>
      <t xml:space="preserve">Проживание: </t>
    </r>
    <r>
      <rPr>
        <sz val="9"/>
        <color theme="1"/>
        <rFont val="Times New Roman"/>
        <family val="1"/>
        <charset val="204"/>
      </rPr>
      <t xml:space="preserve">три двухэтажных капитальных корпуса; размещение по 9 человек в палате.
</t>
    </r>
    <r>
      <rPr>
        <b/>
        <sz val="9"/>
        <color theme="1"/>
        <rFont val="Times New Roman"/>
        <family val="1"/>
        <charset val="204"/>
      </rPr>
      <t xml:space="preserve">Питание: </t>
    </r>
    <r>
      <rPr>
        <sz val="9"/>
        <color theme="1"/>
        <rFont val="Times New Roman"/>
        <family val="1"/>
        <charset val="204"/>
      </rPr>
      <t>шестиразовое, столовая на 300 посадочных мест.</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</si>
  <si>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92.
</t>
    </r>
    <r>
      <rPr>
        <b/>
        <sz val="9"/>
        <color theme="1"/>
        <rFont val="Times New Roman"/>
        <family val="1"/>
        <charset val="204"/>
      </rPr>
      <t xml:space="preserve">Проживание: </t>
    </r>
    <r>
      <rPr>
        <sz val="9"/>
        <color theme="1"/>
        <rFont val="Times New Roman"/>
        <family val="1"/>
        <charset val="204"/>
      </rPr>
      <t xml:space="preserve">одноэтажные корпуса 1,3, количество мест: 32, спальных помещений 4., двухэтажный корпус на 60 мест, спальные помещения 4х4 чел., 4х5 чел., 4х6 чел.
</t>
    </r>
    <r>
      <rPr>
        <b/>
        <sz val="9"/>
        <color theme="1"/>
        <rFont val="Times New Roman"/>
        <family val="1"/>
        <charset val="204"/>
      </rPr>
      <t xml:space="preserve">Питание: </t>
    </r>
    <r>
      <rPr>
        <sz val="9"/>
        <color theme="1"/>
        <rFont val="Times New Roman"/>
        <family val="1"/>
        <charset val="204"/>
      </rPr>
      <t>шестиразовое</t>
    </r>
  </si>
  <si>
    <r>
      <t xml:space="preserve">Количество смен в год: </t>
    </r>
    <r>
      <rPr>
        <sz val="9"/>
        <color theme="1"/>
        <rFont val="Times New Roman"/>
        <family val="1"/>
        <charset val="204"/>
      </rPr>
      <t xml:space="preserve">7.
</t>
    </r>
    <r>
      <rPr>
        <b/>
        <sz val="9"/>
        <color theme="1"/>
        <rFont val="Times New Roman"/>
        <family val="1"/>
        <charset val="204"/>
      </rPr>
      <t xml:space="preserve">Мощность: </t>
    </r>
    <r>
      <rPr>
        <sz val="9"/>
        <color theme="1"/>
        <rFont val="Times New Roman"/>
        <family val="1"/>
        <charset val="204"/>
      </rPr>
      <t xml:space="preserve">175.
</t>
    </r>
    <r>
      <rPr>
        <b/>
        <sz val="9"/>
        <color theme="1"/>
        <rFont val="Times New Roman"/>
        <family val="1"/>
        <charset val="204"/>
      </rPr>
      <t xml:space="preserve">Проживание: </t>
    </r>
    <r>
      <rPr>
        <sz val="9"/>
        <color theme="1"/>
        <rFont val="Times New Roman"/>
        <family val="1"/>
        <charset val="204"/>
      </rPr>
      <t xml:space="preserve">в неблагоустроенных спальных одноэтажных корпусах от 5 до 8 человек в комнате, а также один коттедж (благоустроенный кирпичный двухэтажный спальный корпус) с номерами от 3 до 6 человек.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</si>
  <si>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320.
</t>
    </r>
    <r>
      <rPr>
        <b/>
        <sz val="9"/>
        <color theme="1"/>
        <rFont val="Times New Roman"/>
        <family val="1"/>
        <charset val="204"/>
      </rPr>
      <t xml:space="preserve">Проживание: </t>
    </r>
    <r>
      <rPr>
        <sz val="9"/>
        <color theme="1"/>
        <rFont val="Times New Roman"/>
        <family val="1"/>
        <charset val="204"/>
      </rPr>
      <t xml:space="preserve">5 кирпичных двухэтажных корпусов, по 4 человека в комнате. Медицинский блок. Библиотека. Летняя площадка для проведения мероприятий.
</t>
    </r>
    <r>
      <rPr>
        <b/>
        <sz val="9"/>
        <color theme="1"/>
        <rFont val="Times New Roman"/>
        <family val="1"/>
        <charset val="204"/>
      </rPr>
      <t xml:space="preserve">Питание: </t>
    </r>
    <r>
      <rPr>
        <sz val="9"/>
        <color theme="1"/>
        <rFont val="Times New Roman"/>
        <family val="1"/>
        <charset val="204"/>
      </rPr>
      <t>пятиразовое, столовая 400 мест.</t>
    </r>
  </si>
  <si>
    <r>
      <t xml:space="preserve">Количество смен в год: </t>
    </r>
    <r>
      <rPr>
        <sz val="9"/>
        <color rgb="FF000000"/>
        <rFont val="Times New Roman"/>
        <family val="1"/>
        <charset val="204"/>
      </rPr>
      <t xml:space="preserve">6.
</t>
    </r>
    <r>
      <rPr>
        <b/>
        <sz val="9"/>
        <color rgb="FF000000"/>
        <rFont val="Times New Roman"/>
        <family val="1"/>
        <charset val="204"/>
      </rPr>
      <t xml:space="preserve">Мощность: </t>
    </r>
    <r>
      <rPr>
        <sz val="9"/>
        <color rgb="FF000000"/>
        <rFont val="Times New Roman"/>
        <family val="1"/>
        <charset val="204"/>
      </rPr>
      <t xml:space="preserve">200.
</t>
    </r>
    <r>
      <rPr>
        <b/>
        <sz val="9"/>
        <color rgb="FF000000"/>
        <rFont val="Times New Roman"/>
        <family val="1"/>
        <charset val="204"/>
      </rPr>
      <t xml:space="preserve">Проживание: </t>
    </r>
    <r>
      <rPr>
        <sz val="9"/>
        <color rgb="FF000000"/>
        <rFont val="Times New Roman"/>
        <family val="1"/>
        <charset val="204"/>
      </rPr>
      <t xml:space="preserve">в отдельных корпусах по 32 чел. в каждом, в 4- комнатах по 8 человек. Разработана программа для проведения профильных смен с учетом направленности на спортивную, образовательную, патриотическую, творческую и культурно-досуговую деятельность.
</t>
    </r>
    <r>
      <rPr>
        <b/>
        <sz val="9"/>
        <color rgb="FF000000"/>
        <rFont val="Times New Roman"/>
        <family val="1"/>
        <charset val="204"/>
      </rPr>
      <t xml:space="preserve">Питание: </t>
    </r>
    <r>
      <rPr>
        <sz val="9"/>
        <color rgb="FF000000"/>
        <rFont val="Times New Roman"/>
        <family val="1"/>
        <charset val="204"/>
      </rPr>
      <t>сбалансированное шестиразовое питание.</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</si>
  <si>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98.
</t>
    </r>
    <r>
      <rPr>
        <b/>
        <sz val="9"/>
        <color theme="1"/>
        <rFont val="Times New Roman"/>
        <family val="1"/>
        <charset val="204"/>
      </rPr>
      <t xml:space="preserve">Проживание: </t>
    </r>
    <r>
      <rPr>
        <sz val="9"/>
        <color theme="1"/>
        <rFont val="Times New Roman"/>
        <family val="1"/>
        <charset val="204"/>
      </rPr>
      <t xml:space="preserve">в спальных корпусах.
</t>
    </r>
    <r>
      <rPr>
        <b/>
        <sz val="9"/>
        <color theme="1"/>
        <rFont val="Times New Roman"/>
        <family val="1"/>
        <charset val="204"/>
      </rPr>
      <t xml:space="preserve">Питание: </t>
    </r>
    <r>
      <rPr>
        <sz val="9"/>
        <color theme="1"/>
        <rFont val="Times New Roman"/>
        <family val="1"/>
        <charset val="204"/>
      </rPr>
      <t>шестиразовое</t>
    </r>
  </si>
  <si>
    <r>
      <t xml:space="preserve">Количество смен в год: </t>
    </r>
    <r>
      <rPr>
        <sz val="9"/>
        <color theme="1"/>
        <rFont val="Times New Roman"/>
        <family val="1"/>
        <charset val="204"/>
      </rPr>
      <t xml:space="preserve">9.
</t>
    </r>
    <r>
      <rPr>
        <b/>
        <sz val="9"/>
        <color theme="1"/>
        <rFont val="Times New Roman"/>
        <family val="1"/>
        <charset val="204"/>
      </rPr>
      <t xml:space="preserve">Мощность: </t>
    </r>
    <r>
      <rPr>
        <sz val="9"/>
        <color theme="1"/>
        <rFont val="Times New Roman"/>
        <family val="1"/>
        <charset val="204"/>
      </rPr>
      <t xml:space="preserve">80.
</t>
    </r>
    <r>
      <rPr>
        <b/>
        <sz val="9"/>
        <color theme="1"/>
        <rFont val="Times New Roman"/>
        <family val="1"/>
        <charset val="204"/>
      </rPr>
      <t xml:space="preserve">Проживание: </t>
    </r>
    <r>
      <rPr>
        <sz val="9"/>
        <color theme="1"/>
        <rFont val="Times New Roman"/>
        <family val="1"/>
        <charset val="204"/>
      </rPr>
      <t xml:space="preserve">кирпичные одно - и двухэтажные корпуса, комнаты на 3, 5, 8 человек.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</si>
  <si>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5.
</t>
    </r>
    <r>
      <rPr>
        <b/>
        <sz val="9"/>
        <color theme="1"/>
        <rFont val="Times New Roman"/>
        <family val="1"/>
        <charset val="204"/>
      </rPr>
      <t xml:space="preserve">Мощность: </t>
    </r>
    <r>
      <rPr>
        <sz val="9"/>
        <color theme="1"/>
        <rFont val="Times New Roman"/>
        <family val="1"/>
        <charset val="204"/>
      </rPr>
      <t xml:space="preserve">175.
</t>
    </r>
    <r>
      <rPr>
        <b/>
        <sz val="9"/>
        <color theme="1"/>
        <rFont val="Times New Roman"/>
        <family val="1"/>
        <charset val="204"/>
      </rPr>
      <t xml:space="preserve">Проживание: </t>
    </r>
    <r>
      <rPr>
        <sz val="9"/>
        <color theme="1"/>
        <rFont val="Times New Roman"/>
        <family val="1"/>
        <charset val="204"/>
      </rPr>
      <t xml:space="preserve">9 спальных корпусов, по 5-9 человек в комнате, удобства на улице.
</t>
    </r>
    <r>
      <rPr>
        <b/>
        <sz val="9"/>
        <color theme="1"/>
        <rFont val="Times New Roman"/>
        <family val="1"/>
        <charset val="204"/>
      </rPr>
      <t xml:space="preserve">Питание: </t>
    </r>
    <r>
      <rPr>
        <sz val="9"/>
        <color theme="1"/>
        <rFont val="Times New Roman"/>
        <family val="1"/>
        <charset val="204"/>
      </rPr>
      <t>пятиразовое, столовая 120 мест.</t>
    </r>
  </si>
  <si>
    <r>
      <t xml:space="preserve">Количество смен в год: </t>
    </r>
    <r>
      <rPr>
        <sz val="9"/>
        <color rgb="FF000000"/>
        <rFont val="Times New Roman"/>
        <family val="1"/>
        <charset val="204"/>
      </rPr>
      <t xml:space="preserve">6.
</t>
    </r>
    <r>
      <rPr>
        <b/>
        <sz val="9"/>
        <color rgb="FF000000"/>
        <rFont val="Times New Roman"/>
        <family val="1"/>
        <charset val="204"/>
      </rPr>
      <t xml:space="preserve">Мощность: </t>
    </r>
    <r>
      <rPr>
        <sz val="9"/>
        <color rgb="FF000000"/>
        <rFont val="Times New Roman"/>
        <family val="1"/>
        <charset val="204"/>
      </rPr>
      <t xml:space="preserve">205.
</t>
    </r>
    <r>
      <rPr>
        <b/>
        <sz val="9"/>
        <color rgb="FF000000"/>
        <rFont val="Times New Roman"/>
        <family val="1"/>
        <charset val="204"/>
      </rPr>
      <t xml:space="preserve">Проживание: </t>
    </r>
    <r>
      <rPr>
        <sz val="9"/>
        <color rgb="FF000000"/>
        <rFont val="Times New Roman"/>
        <family val="1"/>
        <charset val="204"/>
      </rPr>
      <t xml:space="preserve">4 корпуса, по 4-12 человек в комнате, удобства на этаже. Стадион, клуб, медпункт.
</t>
    </r>
    <r>
      <rPr>
        <b/>
        <sz val="9"/>
        <color rgb="FF000000"/>
        <rFont val="Times New Roman"/>
        <family val="1"/>
        <charset val="204"/>
      </rPr>
      <t xml:space="preserve">Питание: </t>
    </r>
    <r>
      <rPr>
        <sz val="9"/>
        <color rgb="FF000000"/>
        <rFont val="Times New Roman"/>
        <family val="1"/>
        <charset val="204"/>
      </rPr>
      <t>пятиразовое, столовая 200 мест.</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</si>
  <si>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200.
</t>
    </r>
    <r>
      <rPr>
        <b/>
        <sz val="9"/>
        <color theme="1"/>
        <rFont val="Times New Roman"/>
        <family val="1"/>
        <charset val="204"/>
      </rPr>
      <t xml:space="preserve">Проживание: </t>
    </r>
    <r>
      <rPr>
        <sz val="9"/>
        <color theme="1"/>
        <rFont val="Times New Roman"/>
        <family val="1"/>
        <charset val="204"/>
      </rPr>
      <t xml:space="preserve">8 кирпичных одноэтажных корпусов, в каждом корпусе по 25 спальных мест. Бассейн, клуб на 200 мест, открытая летняя эстрада; библиотека на 20 мест, кинозал на 50 мест, баскетбольная, волейбольная площадка, настольный теннис, беговая дорожка, помещения для работы кружков.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</si>
  <si>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56.
</t>
    </r>
    <r>
      <rPr>
        <b/>
        <sz val="9"/>
        <color theme="1"/>
        <rFont val="Times New Roman"/>
        <family val="1"/>
        <charset val="204"/>
      </rPr>
      <t xml:space="preserve">Проживание: </t>
    </r>
    <r>
      <rPr>
        <sz val="9"/>
        <color theme="1"/>
        <rFont val="Times New Roman"/>
        <family val="1"/>
        <charset val="204"/>
      </rPr>
      <t xml:space="preserve">в номерах по 7 чел.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</si>
  <si>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530.
</t>
    </r>
    <r>
      <rPr>
        <b/>
        <sz val="9"/>
        <color theme="1"/>
        <rFont val="Times New Roman"/>
        <family val="1"/>
        <charset val="204"/>
      </rPr>
      <t xml:space="preserve">Проживание: </t>
    </r>
    <r>
      <rPr>
        <sz val="9"/>
        <color theme="1"/>
        <rFont val="Times New Roman"/>
        <family val="1"/>
        <charset val="204"/>
      </rPr>
      <t xml:space="preserve">размещение детей в двухэтажных кирпичных корпусах, четырехместные номера, удобства на этаже. На территории есть крытый спортивный зал 800 кв. м, крытый бассейн большая чаша 25 метров и две малые чаши для маленьких детей, кинозал, стадион, две волейбольные площадки, беговые дорожки, пейнтбольная площадка, площадка воркаут.
</t>
    </r>
    <r>
      <rPr>
        <b/>
        <sz val="9"/>
        <color theme="1"/>
        <rFont val="Times New Roman"/>
        <family val="1"/>
        <charset val="204"/>
      </rPr>
      <t xml:space="preserve">Питание: </t>
    </r>
    <r>
      <rPr>
        <sz val="9"/>
        <color theme="1"/>
        <rFont val="Times New Roman"/>
        <family val="1"/>
        <charset val="204"/>
      </rPr>
      <t>комплексное пятиразовое.</t>
    </r>
  </si>
  <si>
    <r>
      <t xml:space="preserve">Количество смен в год: </t>
    </r>
    <r>
      <rPr>
        <sz val="9"/>
        <color theme="1"/>
        <rFont val="Times New Roman"/>
        <family val="1"/>
        <charset val="204"/>
      </rPr>
      <t xml:space="preserve">5.
</t>
    </r>
    <r>
      <rPr>
        <b/>
        <sz val="9"/>
        <color theme="1"/>
        <rFont val="Times New Roman"/>
        <family val="1"/>
        <charset val="204"/>
      </rPr>
      <t xml:space="preserve">Мощность: </t>
    </r>
    <r>
      <rPr>
        <sz val="9"/>
        <color theme="1"/>
        <rFont val="Times New Roman"/>
        <family val="1"/>
        <charset val="204"/>
      </rPr>
      <t xml:space="preserve">167.
</t>
    </r>
    <r>
      <rPr>
        <b/>
        <sz val="9"/>
        <color theme="1"/>
        <rFont val="Times New Roman"/>
        <family val="1"/>
        <charset val="204"/>
      </rPr>
      <t xml:space="preserve">Проживание: </t>
    </r>
    <r>
      <rPr>
        <sz val="9"/>
        <color theme="1"/>
        <rFont val="Times New Roman"/>
        <family val="1"/>
        <charset val="204"/>
      </rPr>
      <t xml:space="preserve">5 спальных, каменных, одноэтажных, отапливаемых корпусов; количество детей в комнатах от трех до семи человек в зависимости от площади комнаты.
</t>
    </r>
    <r>
      <rPr>
        <b/>
        <sz val="9"/>
        <color theme="1"/>
        <rFont val="Times New Roman"/>
        <family val="1"/>
        <charset val="204"/>
      </rPr>
      <t xml:space="preserve">Питание: </t>
    </r>
    <r>
      <rPr>
        <sz val="9"/>
        <color theme="1"/>
        <rFont val="Times New Roman"/>
        <family val="1"/>
        <charset val="204"/>
      </rPr>
      <t>столовая на 180 мест, питание пятиразовое организовано в 2 смены для более комфортабельного размещения детей в обеденном зале.</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</si>
  <si>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331.
</t>
    </r>
    <r>
      <rPr>
        <b/>
        <sz val="9"/>
        <color theme="1"/>
        <rFont val="Times New Roman"/>
        <family val="1"/>
        <charset val="204"/>
      </rPr>
      <t xml:space="preserve">Проживание: </t>
    </r>
    <r>
      <rPr>
        <sz val="9"/>
        <color theme="1"/>
        <rFont val="Times New Roman"/>
        <family val="1"/>
        <charset val="204"/>
      </rPr>
      <t xml:space="preserve">в одноэтажных и двухэтажных благоустроенных корпусах по 4-8 человек в комнате. Душевые и туалетные комнаты в соответствии с санитарными нормами. Крытый бассейн.
</t>
    </r>
    <r>
      <rPr>
        <b/>
        <sz val="9"/>
        <color theme="1"/>
        <rFont val="Times New Roman"/>
        <family val="1"/>
        <charset val="204"/>
      </rPr>
      <t xml:space="preserve">Питание: </t>
    </r>
    <r>
      <rPr>
        <sz val="9"/>
        <color theme="1"/>
        <rFont val="Times New Roman"/>
        <family val="1"/>
        <charset val="204"/>
      </rPr>
      <t>пятиразовое, выборочное меню с элементами шведского стола.</t>
    </r>
  </si>
  <si>
    <r>
      <t xml:space="preserve">Количество смен в год: </t>
    </r>
    <r>
      <rPr>
        <sz val="9"/>
        <color theme="1"/>
        <rFont val="Times New Roman"/>
        <family val="1"/>
        <charset val="204"/>
      </rPr>
      <t xml:space="preserve">12.
</t>
    </r>
    <r>
      <rPr>
        <b/>
        <sz val="9"/>
        <color theme="1"/>
        <rFont val="Times New Roman"/>
        <family val="1"/>
        <charset val="204"/>
      </rPr>
      <t xml:space="preserve">Мощность: </t>
    </r>
    <r>
      <rPr>
        <sz val="9"/>
        <color theme="1"/>
        <rFont val="Times New Roman"/>
        <family val="1"/>
        <charset val="204"/>
      </rPr>
      <t xml:space="preserve">246.
</t>
    </r>
    <r>
      <rPr>
        <b/>
        <sz val="9"/>
        <color theme="1"/>
        <rFont val="Times New Roman"/>
        <family val="1"/>
        <charset val="204"/>
      </rPr>
      <t xml:space="preserve">Проживание: </t>
    </r>
    <r>
      <rPr>
        <sz val="9"/>
        <color theme="1"/>
        <rFont val="Times New Roman"/>
        <family val="1"/>
        <charset val="204"/>
      </rPr>
      <t xml:space="preserve">корпуса на 38 человек; трех, семи и десятиместные номера с удобствами в корпусе.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</si>
  <si>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220.
</t>
    </r>
    <r>
      <rPr>
        <b/>
        <sz val="9"/>
        <color theme="1"/>
        <rFont val="Times New Roman"/>
        <family val="1"/>
        <charset val="204"/>
      </rPr>
      <t xml:space="preserve">Проживание: </t>
    </r>
    <r>
      <rPr>
        <sz val="9"/>
        <color theme="1"/>
        <rFont val="Times New Roman"/>
        <family val="1"/>
        <charset val="204"/>
      </rPr>
      <t xml:space="preserve">спальные помещения на 4-х человек.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</si>
  <si>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5.
</t>
    </r>
    <r>
      <rPr>
        <b/>
        <sz val="9"/>
        <color theme="1"/>
        <rFont val="Times New Roman"/>
        <family val="1"/>
        <charset val="204"/>
      </rPr>
      <t xml:space="preserve">Мощность: </t>
    </r>
    <r>
      <rPr>
        <sz val="9"/>
        <color theme="1"/>
        <rFont val="Times New Roman"/>
        <family val="1"/>
        <charset val="204"/>
      </rPr>
      <t xml:space="preserve">226.
</t>
    </r>
    <r>
      <rPr>
        <b/>
        <sz val="9"/>
        <color theme="1"/>
        <rFont val="Times New Roman"/>
        <family val="1"/>
        <charset val="204"/>
      </rPr>
      <t xml:space="preserve">Проживание: </t>
    </r>
    <r>
      <rPr>
        <sz val="9"/>
        <color theme="1"/>
        <rFont val="Times New Roman"/>
        <family val="1"/>
        <charset val="204"/>
      </rPr>
      <t xml:space="preserve">три двухэтажных здания для проживания, на этаже расположены 8 жилых комнат по 4 человека, две комнаты по 2 человека, комната гигиены, душ, два туалета. Спортивный зал. Библиотека. Медпункт.
</t>
    </r>
    <r>
      <rPr>
        <b/>
        <sz val="9"/>
        <color theme="1"/>
        <rFont val="Times New Roman"/>
        <family val="1"/>
        <charset val="204"/>
      </rPr>
      <t xml:space="preserve">Питание: </t>
    </r>
    <r>
      <rPr>
        <sz val="9"/>
        <color theme="1"/>
        <rFont val="Times New Roman"/>
        <family val="1"/>
        <charset val="204"/>
      </rPr>
      <t>пятиразовое, обеденный зал на 250 мест.</t>
    </r>
  </si>
  <si>
    <r>
      <t xml:space="preserve">Количество смен в год: </t>
    </r>
    <r>
      <rPr>
        <sz val="9"/>
        <rFont val="Times New Roman"/>
        <family val="1"/>
        <charset val="204"/>
      </rPr>
      <t xml:space="preserve">6.
</t>
    </r>
    <r>
      <rPr>
        <b/>
        <sz val="9"/>
        <rFont val="Times New Roman"/>
        <family val="1"/>
        <charset val="204"/>
      </rPr>
      <t xml:space="preserve">Мощность: </t>
    </r>
    <r>
      <rPr>
        <sz val="9"/>
        <rFont val="Times New Roman"/>
        <family val="1"/>
        <charset val="204"/>
      </rPr>
      <t xml:space="preserve">190.
</t>
    </r>
    <r>
      <rPr>
        <b/>
        <sz val="9"/>
        <rFont val="Times New Roman"/>
        <family val="1"/>
        <charset val="204"/>
      </rPr>
      <t xml:space="preserve">Проживание: </t>
    </r>
    <r>
      <rPr>
        <sz val="9"/>
        <rFont val="Times New Roman"/>
        <family val="1"/>
        <charset val="204"/>
      </rPr>
      <t xml:space="preserve">трехэтажные капитальные корпуса, централизованное горячее и холодное водоснабжение. Комнаты на 4 человека. Удобства на этаже. Клуб, актовый зал, библиотека с читальным залом, футбольное поле, волейбольная и баскетбольная площадки. Медпункт.
</t>
    </r>
    <r>
      <rPr>
        <b/>
        <sz val="9"/>
        <rFont val="Times New Roman"/>
        <family val="1"/>
        <charset val="204"/>
      </rPr>
      <t xml:space="preserve">Питание: </t>
    </r>
    <r>
      <rPr>
        <sz val="9"/>
        <rFont val="Times New Roman"/>
        <family val="1"/>
        <charset val="204"/>
      </rPr>
      <t>шестиразовое, столовая 160 мест.</t>
    </r>
  </si>
  <si>
    <r>
      <t xml:space="preserve">Количество смен в год: </t>
    </r>
    <r>
      <rPr>
        <sz val="9"/>
        <rFont val="Times New Roman"/>
        <family val="1"/>
        <charset val="204"/>
      </rPr>
      <t xml:space="preserve">8.
</t>
    </r>
    <r>
      <rPr>
        <b/>
        <sz val="9"/>
        <rFont val="Times New Roman"/>
        <family val="1"/>
        <charset val="204"/>
      </rPr>
      <t xml:space="preserve">Мощность: </t>
    </r>
    <r>
      <rPr>
        <sz val="9"/>
        <rFont val="Times New Roman"/>
        <family val="1"/>
        <charset val="204"/>
      </rPr>
      <t xml:space="preserve">210.
</t>
    </r>
    <r>
      <rPr>
        <b/>
        <sz val="9"/>
        <rFont val="Times New Roman"/>
        <family val="1"/>
        <charset val="204"/>
      </rPr>
      <t xml:space="preserve">Проживание: </t>
    </r>
    <r>
      <rPr>
        <sz val="9"/>
        <rFont val="Times New Roman"/>
        <family val="1"/>
        <charset val="204"/>
      </rPr>
      <t xml:space="preserve">четыре благоустроенных корпуса с двухместными и трёхместными комнатами. Клуб, библиотека, комнаты для кружковой работы. Спортивный клуб с теннисными, бильярдными залами. Тир, баскетбольная, волейбольная, стритбольная площадки, футбольное поле, тренажерная площадка.
</t>
    </r>
    <r>
      <rPr>
        <b/>
        <sz val="9"/>
        <rFont val="Times New Roman"/>
        <family val="1"/>
        <charset val="204"/>
      </rPr>
      <t xml:space="preserve">Питание: </t>
    </r>
    <r>
      <rPr>
        <sz val="9"/>
        <rFont val="Times New Roman"/>
        <family val="1"/>
        <charset val="204"/>
      </rPr>
      <t>шестиразовое, столовая 220 мест.</t>
    </r>
  </si>
  <si>
    <r>
      <t xml:space="preserve">Количество смен в год: </t>
    </r>
    <r>
      <rPr>
        <sz val="9"/>
        <color theme="1"/>
        <rFont val="Times New Roman"/>
        <family val="1"/>
        <charset val="204"/>
      </rPr>
      <t xml:space="preserve">5.
</t>
    </r>
    <r>
      <rPr>
        <b/>
        <sz val="9"/>
        <color theme="1"/>
        <rFont val="Times New Roman"/>
        <family val="1"/>
        <charset val="204"/>
      </rPr>
      <t xml:space="preserve">Мощность: </t>
    </r>
    <r>
      <rPr>
        <sz val="9"/>
        <color theme="1"/>
        <rFont val="Times New Roman"/>
        <family val="1"/>
        <charset val="204"/>
      </rPr>
      <t xml:space="preserve">144.
</t>
    </r>
    <r>
      <rPr>
        <b/>
        <sz val="9"/>
        <color theme="1"/>
        <rFont val="Times New Roman"/>
        <family val="1"/>
        <charset val="204"/>
      </rPr>
      <t xml:space="preserve">Проживание: </t>
    </r>
    <r>
      <rPr>
        <sz val="9"/>
        <color theme="1"/>
        <rFont val="Times New Roman"/>
        <family val="1"/>
        <charset val="204"/>
      </rPr>
      <t xml:space="preserve">два благоустроенных двухэтажных корпуса с удобствами, душевыми на этажах, четырёхместные комнаты.Пресс-центр, помещения для организации деятельности по интересам, библиотека, игровые комнаты, спортплощадки для футбола, волейбола, баскетбола.
</t>
    </r>
    <r>
      <rPr>
        <b/>
        <sz val="9"/>
        <color theme="1"/>
        <rFont val="Times New Roman"/>
        <family val="1"/>
        <charset val="204"/>
      </rPr>
      <t xml:space="preserve">Питание: </t>
    </r>
    <r>
      <rPr>
        <sz val="9"/>
        <color theme="1"/>
        <rFont val="Times New Roman"/>
        <family val="1"/>
        <charset val="204"/>
      </rPr>
      <t>шестиразовое, столовая</t>
    </r>
  </si>
  <si>
    <r>
      <t xml:space="preserve">Количество смен в год: </t>
    </r>
    <r>
      <rPr>
        <sz val="9"/>
        <color theme="1"/>
        <rFont val="Times New Roman"/>
        <family val="1"/>
        <charset val="204"/>
      </rPr>
      <t xml:space="preserve">5.
</t>
    </r>
    <r>
      <rPr>
        <b/>
        <sz val="9"/>
        <color theme="1"/>
        <rFont val="Times New Roman"/>
        <family val="1"/>
        <charset val="204"/>
      </rPr>
      <t xml:space="preserve">Мощность: </t>
    </r>
    <r>
      <rPr>
        <sz val="9"/>
        <color theme="1"/>
        <rFont val="Times New Roman"/>
        <family val="1"/>
        <charset val="204"/>
      </rPr>
      <t xml:space="preserve">172.
</t>
    </r>
    <r>
      <rPr>
        <b/>
        <sz val="9"/>
        <color theme="1"/>
        <rFont val="Times New Roman"/>
        <family val="1"/>
        <charset val="204"/>
      </rPr>
      <t xml:space="preserve">Проживание: </t>
    </r>
    <r>
      <rPr>
        <sz val="9"/>
        <color theme="1"/>
        <rFont val="Times New Roman"/>
        <family val="1"/>
        <charset val="204"/>
      </rPr>
      <t xml:space="preserve">размещение в двухэтажных благоустроенных корпусах по 4 человека в комнате. Душевые и туалетные комнаты в соответствии с санитарными нормами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</si>
  <si>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7.
</t>
    </r>
    <r>
      <rPr>
        <b/>
        <sz val="9"/>
        <color theme="1"/>
        <rFont val="Times New Roman"/>
        <family val="1"/>
        <charset val="204"/>
      </rPr>
      <t xml:space="preserve">Мощность: </t>
    </r>
    <r>
      <rPr>
        <sz val="9"/>
        <color theme="1"/>
        <rFont val="Times New Roman"/>
        <family val="1"/>
        <charset val="204"/>
      </rPr>
      <t xml:space="preserve">540.
</t>
    </r>
    <r>
      <rPr>
        <b/>
        <sz val="9"/>
        <color theme="1"/>
        <rFont val="Times New Roman"/>
        <family val="1"/>
        <charset val="204"/>
      </rPr>
      <t xml:space="preserve">Проживание: </t>
    </r>
    <r>
      <rPr>
        <sz val="9"/>
        <color theme="1"/>
        <rFont val="Times New Roman"/>
        <family val="1"/>
        <charset val="204"/>
      </rPr>
      <t>лагерь имеет 7 комфортабельных спальных корпусов на 540 мест. На территории имеется медицинский корпус и корпус клуб-столовая. В корпусе клуб-столовая имеется актовый идискозал, творческие мастерские для проведениядосуговой и кружковой деятельности, компьютерный класс. Актовый зал оборудован современной звуковой и световой аппаратурой, вместимостью 250 мест. Медицинская деятельность ведется на основании лицензии. На территории имеются спортивные площадки и футбольное поле.
Питание пятиразовое, столовая единовременно обеспечивает посадку на 700 мест.</t>
    </r>
  </si>
  <si>
    <r>
      <t xml:space="preserve">Количество смен в год: </t>
    </r>
    <r>
      <rPr>
        <sz val="9"/>
        <color theme="1"/>
        <rFont val="Times New Roman"/>
        <family val="1"/>
        <charset val="204"/>
      </rPr>
      <t xml:space="preserve">11.
</t>
    </r>
    <r>
      <rPr>
        <b/>
        <sz val="9"/>
        <color theme="1"/>
        <rFont val="Times New Roman"/>
        <family val="1"/>
        <charset val="204"/>
      </rPr>
      <t xml:space="preserve">Мощность: </t>
    </r>
    <r>
      <rPr>
        <sz val="9"/>
        <color theme="1"/>
        <rFont val="Times New Roman"/>
        <family val="1"/>
        <charset val="204"/>
      </rPr>
      <t xml:space="preserve">62.
</t>
    </r>
    <r>
      <rPr>
        <b/>
        <sz val="9"/>
        <color theme="1"/>
        <rFont val="Times New Roman"/>
        <family val="1"/>
        <charset val="204"/>
      </rPr>
      <t xml:space="preserve">Проживание: </t>
    </r>
    <r>
      <rPr>
        <sz val="9"/>
        <color theme="1"/>
        <rFont val="Times New Roman"/>
        <family val="1"/>
        <charset val="204"/>
      </rPr>
      <t xml:space="preserve">в комнатах по 2 - 6 человек.
</t>
    </r>
    <r>
      <rPr>
        <b/>
        <sz val="9"/>
        <color theme="1"/>
        <rFont val="Times New Roman"/>
        <family val="1"/>
        <charset val="204"/>
      </rPr>
      <t xml:space="preserve">Питание: </t>
    </r>
    <r>
      <rPr>
        <sz val="9"/>
        <color theme="1"/>
        <rFont val="Times New Roman"/>
        <family val="1"/>
        <charset val="204"/>
      </rPr>
      <t>шестиразовое</t>
    </r>
  </si>
  <si>
    <r>
      <t xml:space="preserve">Количество смен в год: </t>
    </r>
    <r>
      <rPr>
        <sz val="9"/>
        <color theme="1"/>
        <rFont val="Times New Roman"/>
        <family val="1"/>
        <charset val="204"/>
      </rPr>
      <t xml:space="preserve">5.
</t>
    </r>
    <r>
      <rPr>
        <b/>
        <sz val="9"/>
        <color theme="1"/>
        <rFont val="Times New Roman"/>
        <family val="1"/>
        <charset val="204"/>
      </rPr>
      <t xml:space="preserve">Мощность: </t>
    </r>
    <r>
      <rPr>
        <sz val="9"/>
        <color theme="1"/>
        <rFont val="Times New Roman"/>
        <family val="1"/>
        <charset val="204"/>
      </rPr>
      <t xml:space="preserve">128.
</t>
    </r>
    <r>
      <rPr>
        <b/>
        <sz val="9"/>
        <color theme="1"/>
        <rFont val="Times New Roman"/>
        <family val="1"/>
        <charset val="204"/>
      </rPr>
      <t xml:space="preserve">Проживание: </t>
    </r>
    <r>
      <rPr>
        <sz val="9"/>
        <color theme="1"/>
        <rFont val="Times New Roman"/>
        <family val="1"/>
        <charset val="204"/>
      </rPr>
      <t xml:space="preserve">3 корпуса по 4 человека в комнате, 1 корпус по 6-8 человек в комнате, удобства в корпусах. Медпункт. Помещение клуба.
</t>
    </r>
    <r>
      <rPr>
        <b/>
        <sz val="9"/>
        <color theme="1"/>
        <rFont val="Times New Roman"/>
        <family val="1"/>
        <charset val="204"/>
      </rPr>
      <t xml:space="preserve">Питание: </t>
    </r>
    <r>
      <rPr>
        <sz val="9"/>
        <color theme="1"/>
        <rFont val="Times New Roman"/>
        <family val="1"/>
        <charset val="204"/>
      </rPr>
      <t>шестиразовое, столовая на 128 мест.</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</si>
  <si>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212.
</t>
    </r>
    <r>
      <rPr>
        <b/>
        <sz val="9"/>
        <color theme="1"/>
        <rFont val="Times New Roman"/>
        <family val="1"/>
        <charset val="204"/>
      </rPr>
      <t xml:space="preserve">Проживание: </t>
    </r>
    <r>
      <rPr>
        <sz val="9"/>
        <color theme="1"/>
        <rFont val="Times New Roman"/>
        <family val="1"/>
        <charset val="204"/>
      </rPr>
      <t xml:space="preserve">8 одноэтажных корпусов. Корпуса 1,2,3,4 рассчитаны на 24 человека. Размещениепо 3 человека в комнате. Корпуса 5,6,7,8 на 31 человека. Размещение по 7 - 8 человек в комнате. Санузел в холле.
</t>
    </r>
    <r>
      <rPr>
        <b/>
        <sz val="9"/>
        <color theme="1"/>
        <rFont val="Times New Roman"/>
        <family val="1"/>
        <charset val="204"/>
      </rPr>
      <t xml:space="preserve">Питание: </t>
    </r>
    <r>
      <rPr>
        <sz val="9"/>
        <color theme="1"/>
        <rFont val="Times New Roman"/>
        <family val="1"/>
        <charset val="204"/>
      </rPr>
      <t>шестиразовое</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</si>
  <si>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40.
</t>
    </r>
    <r>
      <rPr>
        <b/>
        <sz val="9"/>
        <color theme="1"/>
        <rFont val="Times New Roman"/>
        <family val="1"/>
        <charset val="204"/>
      </rPr>
      <t xml:space="preserve">Проживание: </t>
    </r>
    <r>
      <rPr>
        <sz val="9"/>
        <color theme="1"/>
        <rFont val="Times New Roman"/>
        <family val="1"/>
        <charset val="204"/>
      </rPr>
      <t xml:space="preserve">пер. Новокирпичный, 198А - в одноэтажных корпусах: 1,2,5,6,7,8 в комнате размещаются 8-9 чел., санузел - отдельное здание; в двухэтажном спальном корпусе в комнате 4 - 5 человек, санузел на этаже. ул. Металлургов, д. 30 (Лечебный корпус) - одноэтажное здание, в комнатах размещаются 3-4 человека, для организации лечебных и профилактических процедуримеются медицинские кабинеты с необходимым оборудованием.
</t>
    </r>
    <r>
      <rPr>
        <b/>
        <sz val="9"/>
        <color theme="1"/>
        <rFont val="Times New Roman"/>
        <family val="1"/>
        <charset val="204"/>
      </rPr>
      <t xml:space="preserve">Питание: </t>
    </r>
    <r>
      <rPr>
        <sz val="9"/>
        <color theme="1"/>
        <rFont val="Times New Roman"/>
        <family val="1"/>
        <charset val="204"/>
      </rPr>
      <t>шестиразовое в кафе на территории лагеря, пищеблок - собственный.</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</si>
  <si>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460.
</t>
    </r>
    <r>
      <rPr>
        <b/>
        <sz val="9"/>
        <color theme="1"/>
        <rFont val="Times New Roman"/>
        <family val="1"/>
        <charset val="204"/>
      </rPr>
      <t xml:space="preserve">Проживание: </t>
    </r>
    <r>
      <rPr>
        <sz val="9"/>
        <color theme="1"/>
        <rFont val="Times New Roman"/>
        <family val="1"/>
        <charset val="204"/>
      </rPr>
      <t xml:space="preserve">в благоустроенных трехэтажных корпусах по 3 (с удобствами в номере) или 4 человека в комнате (с удобствами на этаже) . Имеется комната для стирки и сушки белья, гладильная комната на этаже. Крытый плавательный бассейн с сауной, тренажерным залом.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</si>
  <si>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rgb="FF000000"/>
        <rFont val="Times New Roman"/>
        <family val="1"/>
        <charset val="204"/>
      </rPr>
      <t xml:space="preserve">5.
</t>
    </r>
    <r>
      <rPr>
        <b/>
        <sz val="9"/>
        <color rgb="FF000000"/>
        <rFont val="Times New Roman"/>
        <family val="1"/>
        <charset val="204"/>
      </rPr>
      <t xml:space="preserve">Мощность: </t>
    </r>
    <r>
      <rPr>
        <sz val="9"/>
        <color rgb="FF000000"/>
        <rFont val="Times New Roman"/>
        <family val="1"/>
        <charset val="204"/>
      </rPr>
      <t xml:space="preserve">192.
</t>
    </r>
    <r>
      <rPr>
        <b/>
        <sz val="9"/>
        <color rgb="FF000000"/>
        <rFont val="Times New Roman"/>
        <family val="1"/>
        <charset val="204"/>
      </rPr>
      <t xml:space="preserve">Проживание: </t>
    </r>
    <r>
      <rPr>
        <sz val="9"/>
        <color rgb="FF000000"/>
        <rFont val="Times New Roman"/>
        <family val="1"/>
        <charset val="204"/>
      </rPr>
      <t xml:space="preserve">три двухэтажных корпуса, по 4 человека в комнате, удобства на этаже. Актовый зал. Библиотека. Медпункт.
</t>
    </r>
    <r>
      <rPr>
        <b/>
        <sz val="9"/>
        <color rgb="FF000000"/>
        <rFont val="Times New Roman"/>
        <family val="1"/>
        <charset val="204"/>
      </rPr>
      <t xml:space="preserve">Питание: </t>
    </r>
    <r>
      <rPr>
        <sz val="9"/>
        <color rgb="FF000000"/>
        <rFont val="Times New Roman"/>
        <family val="1"/>
        <charset val="204"/>
      </rPr>
      <t>пятиразовое, столовая 200 мест.</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</si>
  <si>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120.
</t>
    </r>
    <r>
      <rPr>
        <b/>
        <sz val="9"/>
        <color theme="1"/>
        <rFont val="Times New Roman"/>
        <family val="1"/>
        <charset val="204"/>
      </rPr>
      <t xml:space="preserve">Проживание: </t>
    </r>
    <r>
      <rPr>
        <sz val="9"/>
        <color theme="1"/>
        <rFont val="Times New Roman"/>
        <family val="1"/>
        <charset val="204"/>
      </rPr>
      <t xml:space="preserve">в деревянных одноэтажных жилых корпусах. Корпус №1-32 места, корпус №2 - 32 места, корпус №3 - 32 места, корпус №4 - 24 мест. Клуб на 150 мест, игровые площадки, батуты, настольный теннис, футбольное поле, площадка для волейбола, в спортзале зал для игры в баскетбол.
</t>
    </r>
    <r>
      <rPr>
        <b/>
        <sz val="9"/>
        <color theme="1"/>
        <rFont val="Times New Roman"/>
        <family val="1"/>
        <charset val="204"/>
      </rPr>
      <t xml:space="preserve">Питание: </t>
    </r>
    <r>
      <rPr>
        <sz val="9"/>
        <color theme="1"/>
        <rFont val="Times New Roman"/>
        <family val="1"/>
        <charset val="204"/>
      </rPr>
      <t>шестиразовое, столовая на 150 мест.</t>
    </r>
  </si>
  <si>
    <r>
      <t xml:space="preserve">Количество смен в год: </t>
    </r>
    <r>
      <rPr>
        <sz val="9"/>
        <color theme="1"/>
        <rFont val="Times New Roman"/>
        <family val="1"/>
        <charset val="204"/>
      </rPr>
      <t xml:space="preserve">5.
</t>
    </r>
    <r>
      <rPr>
        <b/>
        <sz val="9"/>
        <color theme="1"/>
        <rFont val="Times New Roman"/>
        <family val="1"/>
        <charset val="204"/>
      </rPr>
      <t xml:space="preserve">Мощность: </t>
    </r>
    <r>
      <rPr>
        <sz val="9"/>
        <color theme="1"/>
        <rFont val="Times New Roman"/>
        <family val="1"/>
        <charset val="204"/>
      </rPr>
      <t xml:space="preserve">180.
</t>
    </r>
    <r>
      <rPr>
        <b/>
        <sz val="9"/>
        <color theme="1"/>
        <rFont val="Times New Roman"/>
        <family val="1"/>
        <charset val="204"/>
      </rPr>
      <t xml:space="preserve">Проживание: </t>
    </r>
    <r>
      <rPr>
        <sz val="9"/>
        <color theme="1"/>
        <rFont val="Times New Roman"/>
        <family val="1"/>
        <charset val="204"/>
      </rPr>
      <t xml:space="preserve">8 спальных корпусов по 4 спальных комнаты(в каждой по 6 человек).
</t>
    </r>
    <r>
      <rPr>
        <b/>
        <sz val="9"/>
        <color theme="1"/>
        <rFont val="Times New Roman"/>
        <family val="1"/>
        <charset val="204"/>
      </rPr>
      <t xml:space="preserve">Питание: </t>
    </r>
    <r>
      <rPr>
        <sz val="9"/>
        <color theme="1"/>
        <rFont val="Times New Roman"/>
        <family val="1"/>
        <charset val="204"/>
      </rPr>
      <t>пятиразовое питание; контракты на питание заключаются с соблюдением норм и правил санитарного законодательства на конкурсной основе.</t>
    </r>
  </si>
  <si>
    <r>
      <t xml:space="preserve">Количество смен в год: </t>
    </r>
    <r>
      <rPr>
        <sz val="9"/>
        <color theme="1"/>
        <rFont val="Times New Roman"/>
        <family val="1"/>
        <charset val="204"/>
      </rPr>
      <t xml:space="preserve">8.
</t>
    </r>
    <r>
      <rPr>
        <b/>
        <sz val="9"/>
        <color theme="1"/>
        <rFont val="Times New Roman"/>
        <family val="1"/>
        <charset val="204"/>
      </rPr>
      <t xml:space="preserve">Мощность: </t>
    </r>
    <r>
      <rPr>
        <sz val="9"/>
        <color theme="1"/>
        <rFont val="Times New Roman"/>
        <family val="1"/>
        <charset val="204"/>
      </rPr>
      <t xml:space="preserve">115.
</t>
    </r>
    <r>
      <rPr>
        <b/>
        <sz val="9"/>
        <color theme="1"/>
        <rFont val="Times New Roman"/>
        <family val="1"/>
        <charset val="204"/>
      </rPr>
      <t xml:space="preserve">Проживание: </t>
    </r>
    <r>
      <rPr>
        <sz val="9"/>
        <color theme="1"/>
        <rFont val="Times New Roman"/>
        <family val="1"/>
        <charset val="204"/>
      </rPr>
      <t xml:space="preserve">один кирпичный двухэтажный корпус и три одноэтажных деревянных домика, размещение по 4 - 5 человек в комнате.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</si>
  <si>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7.
</t>
    </r>
    <r>
      <rPr>
        <b/>
        <sz val="9"/>
        <color theme="1"/>
        <rFont val="Times New Roman"/>
        <family val="1"/>
        <charset val="204"/>
      </rPr>
      <t xml:space="preserve">Мощность: </t>
    </r>
    <r>
      <rPr>
        <sz val="9"/>
        <color theme="1"/>
        <rFont val="Times New Roman"/>
        <family val="1"/>
        <charset val="204"/>
      </rPr>
      <t xml:space="preserve">74.
</t>
    </r>
    <r>
      <rPr>
        <b/>
        <sz val="9"/>
        <color theme="1"/>
        <rFont val="Times New Roman"/>
        <family val="1"/>
        <charset val="204"/>
      </rPr>
      <t xml:space="preserve">Проживание: </t>
    </r>
    <r>
      <rPr>
        <sz val="9"/>
        <color theme="1"/>
        <rFont val="Times New Roman"/>
        <family val="1"/>
        <charset val="204"/>
      </rPr>
      <t xml:space="preserve">один кирпичный двухэтажный корпус, размещение по 4 - 5 человек в комнате.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</si>
  <si>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17.
</t>
    </r>
    <r>
      <rPr>
        <b/>
        <sz val="9"/>
        <color theme="1"/>
        <rFont val="Times New Roman"/>
        <family val="1"/>
        <charset val="204"/>
      </rPr>
      <t xml:space="preserve">Мощность: </t>
    </r>
    <r>
      <rPr>
        <sz val="9"/>
        <color theme="1"/>
        <rFont val="Times New Roman"/>
        <family val="1"/>
        <charset val="204"/>
      </rPr>
      <t xml:space="preserve">100.
</t>
    </r>
    <r>
      <rPr>
        <b/>
        <sz val="9"/>
        <color theme="1"/>
        <rFont val="Times New Roman"/>
        <family val="1"/>
        <charset val="204"/>
      </rPr>
      <t xml:space="preserve">Проживание: </t>
    </r>
    <r>
      <rPr>
        <sz val="9"/>
        <color theme="1"/>
        <rFont val="Times New Roman"/>
        <family val="1"/>
        <charset val="204"/>
      </rPr>
      <t xml:space="preserve">организовано в двух спальных корпусах; в корпусе № 1 размещение по 4 человека в комнате; в корпусе № 3 размещение по 5 - 9 человек. Работают штатные сотрудники
</t>
    </r>
    <r>
      <rPr>
        <b/>
        <sz val="9"/>
        <color theme="1"/>
        <rFont val="Times New Roman"/>
        <family val="1"/>
        <charset val="204"/>
      </rPr>
      <t xml:space="preserve">Питание: </t>
    </r>
    <r>
      <rPr>
        <sz val="9"/>
        <color theme="1"/>
        <rFont val="Times New Roman"/>
        <family val="1"/>
        <charset val="204"/>
      </rPr>
      <t>в одну смену, столовая вместимостью 200 человек.</t>
    </r>
  </si>
  <si>
    <r>
      <t xml:space="preserve">Количество смен в год: </t>
    </r>
    <r>
      <rPr>
        <sz val="9"/>
        <color theme="1"/>
        <rFont val="Times New Roman"/>
        <family val="1"/>
        <charset val="204"/>
      </rPr>
      <t xml:space="preserve">5.
</t>
    </r>
    <r>
      <rPr>
        <b/>
        <sz val="9"/>
        <color theme="1"/>
        <rFont val="Times New Roman"/>
        <family val="1"/>
        <charset val="204"/>
      </rPr>
      <t xml:space="preserve">Мощность: </t>
    </r>
    <r>
      <rPr>
        <sz val="9"/>
        <color theme="1"/>
        <rFont val="Times New Roman"/>
        <family val="1"/>
        <charset val="204"/>
      </rPr>
      <t xml:space="preserve">222.
</t>
    </r>
    <r>
      <rPr>
        <b/>
        <sz val="9"/>
        <color theme="1"/>
        <rFont val="Times New Roman"/>
        <family val="1"/>
        <charset val="204"/>
      </rPr>
      <t xml:space="preserve">Проживание: </t>
    </r>
    <r>
      <rPr>
        <sz val="9"/>
        <color theme="1"/>
        <rFont val="Times New Roman"/>
        <family val="1"/>
        <charset val="204"/>
      </rPr>
      <t xml:space="preserve">организовано в 2 спальных благоустроенных корпусах. В спальном корпусе размещение по 3 - 7 человек в комнате, в главном корусе по 3 - 10 человек. Имеются площадки для волейбола, баскетбола, прыжков в длину и высоту, футбольное поле, настольный теннис (теннисный зал), пожарная полоса, актовый зал на 50 мест, аттракционы - 8, комната для занятий кружка, музей,игровые комнаты, танцевальный зал,летняя эстрада на 500 мест.
</t>
    </r>
    <r>
      <rPr>
        <b/>
        <sz val="9"/>
        <color theme="1"/>
        <rFont val="Times New Roman"/>
        <family val="1"/>
        <charset val="204"/>
      </rPr>
      <t xml:space="preserve">Питание: </t>
    </r>
    <r>
      <rPr>
        <sz val="9"/>
        <color theme="1"/>
        <rFont val="Times New Roman"/>
        <family val="1"/>
        <charset val="204"/>
      </rPr>
      <t>столовая на 600 мест.</t>
    </r>
  </si>
  <si>
    <r>
      <t xml:space="preserve">Количество смен в год: </t>
    </r>
    <r>
      <rPr>
        <sz val="9"/>
        <color rgb="FF000000"/>
        <rFont val="Times New Roman"/>
        <family val="1"/>
        <charset val="204"/>
      </rPr>
      <t xml:space="preserve">10.
</t>
    </r>
    <r>
      <rPr>
        <b/>
        <sz val="9"/>
        <color rgb="FF000000"/>
        <rFont val="Times New Roman"/>
        <family val="1"/>
        <charset val="204"/>
      </rPr>
      <t xml:space="preserve">Мощность: </t>
    </r>
    <r>
      <rPr>
        <sz val="9"/>
        <color rgb="FF000000"/>
        <rFont val="Times New Roman"/>
        <family val="1"/>
        <charset val="204"/>
      </rPr>
      <t xml:space="preserve">650.
</t>
    </r>
    <r>
      <rPr>
        <b/>
        <sz val="9"/>
        <color rgb="FF000000"/>
        <rFont val="Times New Roman"/>
        <family val="1"/>
        <charset val="204"/>
      </rPr>
      <t xml:space="preserve">Проживание: </t>
    </r>
    <r>
      <rPr>
        <sz val="9"/>
        <color rgb="FF000000"/>
        <rFont val="Times New Roman"/>
        <family val="1"/>
        <charset val="204"/>
      </rPr>
      <t xml:space="preserve">по 4-5 человек в комнате. Комнаты оборудованы необходимой мебелью (кровать, прикроватная тумбочка, шкаф). Санузел и душевые в корпусе на этаже. Оборудованы сушильные комнаты для одежды и обуви, комната гигиеническая для девочек, игровые комнаты. Водоснабжение горячее и холодное, автономное отопление (собственная газовая котельная). Территория лагеря оснащена камерами видеонаблюдения. Спортивные площадки. Медпункт.
</t>
    </r>
    <r>
      <rPr>
        <b/>
        <sz val="9"/>
        <color rgb="FF000000"/>
        <rFont val="Times New Roman"/>
        <family val="1"/>
        <charset val="204"/>
      </rPr>
      <t xml:space="preserve">Питание: </t>
    </r>
    <r>
      <rPr>
        <sz val="9"/>
        <color rgb="FF000000"/>
        <rFont val="Times New Roman"/>
        <family val="1"/>
        <charset val="204"/>
      </rPr>
      <t>пятиразовое, столовая на 650 мест, полноценное питание по утвержденному меню с выполнением физиологических норм питания (витаминизация пищи). Питьевая вода соответствует нормам СанПиНа.</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</si>
  <si>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400.
</t>
    </r>
    <r>
      <rPr>
        <b/>
        <sz val="9"/>
        <color theme="1"/>
        <rFont val="Times New Roman"/>
        <family val="1"/>
        <charset val="204"/>
      </rPr>
      <t xml:space="preserve">Проживание: </t>
    </r>
    <r>
      <rPr>
        <sz val="9"/>
        <color theme="1"/>
        <rFont val="Times New Roman"/>
        <family val="1"/>
        <charset val="204"/>
      </rPr>
      <t xml:space="preserve">5 капитальных спальных корпусов разной этажности (1-3 этажа). Размещение детей по 4 - 8 человек в комнате. Имеются камеры хранения личных вещей, сушилки для одежды и обуви, комнаты личной гигиены, умывальники, ногомойки и туалеты на этаже. Горячее водоснабжение- котельная, холодное водоснабжение- собственный источник (скважина).
</t>
    </r>
    <r>
      <rPr>
        <b/>
        <sz val="9"/>
        <color theme="1"/>
        <rFont val="Times New Roman"/>
        <family val="1"/>
        <charset val="204"/>
      </rPr>
      <t xml:space="preserve">Питание: </t>
    </r>
    <r>
      <rPr>
        <sz val="9"/>
        <color theme="1"/>
        <rFont val="Times New Roman"/>
        <family val="1"/>
        <charset val="204"/>
      </rPr>
      <t>пятиразовое, количество посадочных мест в столовой - 320, количество обеденных залов - 1, обеспеченность столовой посудой -100%, пароконвектомат.</t>
    </r>
  </si>
  <si>
    <r>
      <t xml:space="preserve">Количество смен в год: </t>
    </r>
    <r>
      <rPr>
        <sz val="9"/>
        <color theme="1"/>
        <rFont val="Times New Roman"/>
        <family val="1"/>
        <charset val="204"/>
      </rPr>
      <t xml:space="preserve">10.
</t>
    </r>
    <r>
      <rPr>
        <b/>
        <sz val="9"/>
        <color theme="1"/>
        <rFont val="Times New Roman"/>
        <family val="1"/>
        <charset val="204"/>
      </rPr>
      <t xml:space="preserve">Мощность: </t>
    </r>
    <r>
      <rPr>
        <sz val="9"/>
        <color theme="1"/>
        <rFont val="Times New Roman"/>
        <family val="1"/>
        <charset val="204"/>
      </rPr>
      <t xml:space="preserve">432.
</t>
    </r>
    <r>
      <rPr>
        <b/>
        <sz val="9"/>
        <color theme="1"/>
        <rFont val="Times New Roman"/>
        <family val="1"/>
        <charset val="204"/>
      </rPr>
      <t xml:space="preserve">Проживание: </t>
    </r>
    <r>
      <rPr>
        <sz val="9"/>
        <color theme="1"/>
        <rFont val="Times New Roman"/>
        <family val="1"/>
        <charset val="204"/>
      </rPr>
      <t xml:space="preserve">в двухэтажных каменных благоустроенных корпусах по 4 - 5 человек в номере с санузлом, душевые на этаже.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</si>
  <si>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210.
</t>
    </r>
    <r>
      <rPr>
        <b/>
        <sz val="9"/>
        <color theme="1"/>
        <rFont val="Times New Roman"/>
        <family val="1"/>
        <charset val="204"/>
      </rPr>
      <t xml:space="preserve">Проживание: </t>
    </r>
    <r>
      <rPr>
        <sz val="9"/>
        <color theme="1"/>
        <rFont val="Times New Roman"/>
        <family val="1"/>
        <charset val="204"/>
      </rPr>
      <t xml:space="preserve">7 спальных корпусов с комнатами на 7- 8 детей, медпункт с изолятором, малые игровые формы, беседки, игровые уличные комплексы, оборудованная площадка для проведения отрядных и общелагерных мероприятий,уличная сцена со скамьями. Для организации досуга: настольный теннис, площадка для волейбола, баскетбола, футбольное поле, площадка под навесом для занятий спортом, спортивная площадка с уличными тренажерами для занятий спортом,кинозал на 250 мест, библиотека с читальным залом на 20 мест, игровые комнаты и помещения для кружковой работы, спортивные секции.
</t>
    </r>
    <r>
      <rPr>
        <b/>
        <sz val="9"/>
        <color theme="1"/>
        <rFont val="Times New Roman"/>
        <family val="1"/>
        <charset val="204"/>
      </rPr>
      <t xml:space="preserve">Питание: </t>
    </r>
    <r>
      <rPr>
        <sz val="9"/>
        <color theme="1"/>
        <rFont val="Times New Roman"/>
        <family val="1"/>
        <charset val="204"/>
      </rPr>
      <t>шестиразовое, меню согласовано с ТО Роспотребнадзора. Водоснабжение от собственной артезианской скважины (имеется санэпид. заключение).</t>
    </r>
  </si>
  <si>
    <r>
      <t xml:space="preserve">Количество смен в год: </t>
    </r>
    <r>
      <rPr>
        <sz val="9"/>
        <color theme="1"/>
        <rFont val="Times New Roman"/>
        <family val="1"/>
        <charset val="204"/>
      </rPr>
      <t xml:space="preserve">9.
</t>
    </r>
    <r>
      <rPr>
        <b/>
        <sz val="9"/>
        <color theme="1"/>
        <rFont val="Times New Roman"/>
        <family val="1"/>
        <charset val="204"/>
      </rPr>
      <t xml:space="preserve">Мощность: </t>
    </r>
    <r>
      <rPr>
        <sz val="9"/>
        <color theme="1"/>
        <rFont val="Times New Roman"/>
        <family val="1"/>
        <charset val="204"/>
      </rPr>
      <t xml:space="preserve">260.
</t>
    </r>
    <r>
      <rPr>
        <b/>
        <sz val="9"/>
        <color theme="1"/>
        <rFont val="Times New Roman"/>
        <family val="1"/>
        <charset val="204"/>
      </rPr>
      <t xml:space="preserve">Проживание: </t>
    </r>
    <r>
      <rPr>
        <sz val="9"/>
        <color theme="1"/>
        <rFont val="Times New Roman"/>
        <family val="1"/>
        <charset val="204"/>
      </rPr>
      <t xml:space="preserve">пять спальных благоустроенных корпусов в комнатах по 4 - 8 человек. Каждый отряд размещается на отдельном этаже. Для каждого ребёнка кровать, стул, тумбочка, полочка в шкафу. Туалет и душ, комната гигиены на этаже.
</t>
    </r>
    <r>
      <rPr>
        <b/>
        <sz val="9"/>
        <color theme="1"/>
        <rFont val="Times New Roman"/>
        <family val="1"/>
        <charset val="204"/>
      </rPr>
      <t xml:space="preserve">Питание: </t>
    </r>
    <r>
      <rPr>
        <sz val="9"/>
        <color theme="1"/>
        <rFont val="Times New Roman"/>
        <family val="1"/>
        <charset val="204"/>
      </rPr>
      <t>пятиразовое в отдельностоящей столовой на 300 посадочных мест</t>
    </r>
  </si>
  <si>
    <r>
      <t xml:space="preserve">Количество смен в год: </t>
    </r>
    <r>
      <rPr>
        <sz val="9"/>
        <color theme="1"/>
        <rFont val="Times New Roman"/>
        <family val="1"/>
        <charset val="204"/>
      </rPr>
      <t xml:space="preserve">10.
</t>
    </r>
    <r>
      <rPr>
        <b/>
        <sz val="9"/>
        <color theme="1"/>
        <rFont val="Times New Roman"/>
        <family val="1"/>
        <charset val="204"/>
      </rPr>
      <t xml:space="preserve">Мощность: </t>
    </r>
    <r>
      <rPr>
        <sz val="9"/>
        <color theme="1"/>
        <rFont val="Times New Roman"/>
        <family val="1"/>
        <charset val="204"/>
      </rPr>
      <t xml:space="preserve">364.
</t>
    </r>
    <r>
      <rPr>
        <b/>
        <sz val="9"/>
        <color theme="1"/>
        <rFont val="Times New Roman"/>
        <family val="1"/>
        <charset val="204"/>
      </rPr>
      <t xml:space="preserve">Проживание: </t>
    </r>
    <r>
      <rPr>
        <sz val="9"/>
        <color theme="1"/>
        <rFont val="Times New Roman"/>
        <family val="1"/>
        <charset val="204"/>
      </rPr>
      <t xml:space="preserve">один 2х этажный корпус, по 8 человек в комнате, санузел, душевые на этаже; 7 одноэтажных корпусов, по 8 человек в комнате, санузел, душевые в комнатах. Летняя эстрада, 2 игровые комнаты, карусели, качели, спортивно-гимнастический комплекс; волейбольная и баскетбольная площадки, футбольное поле , беговая дорожка, лыжероллерная трасса, полоса препятствий, верёвочный парк, Зарница - холл (для проведения общелагерных мероприятий и дополнительного образования). Медпункт.
</t>
    </r>
    <r>
      <rPr>
        <b/>
        <sz val="9"/>
        <color theme="1"/>
        <rFont val="Times New Roman"/>
        <family val="1"/>
        <charset val="204"/>
      </rPr>
      <t xml:space="preserve">Питание: </t>
    </r>
    <r>
      <rPr>
        <sz val="9"/>
        <color theme="1"/>
        <rFont val="Times New Roman"/>
        <family val="1"/>
        <charset val="204"/>
      </rPr>
      <t>пятиразовое, столовая на 300 мест.</t>
    </r>
  </si>
  <si>
    <r>
      <t xml:space="preserve">Количество смен в год: </t>
    </r>
    <r>
      <rPr>
        <sz val="9"/>
        <color theme="1"/>
        <rFont val="Times New Roman"/>
        <family val="1"/>
        <charset val="204"/>
      </rPr>
      <t xml:space="preserve">8.
</t>
    </r>
    <r>
      <rPr>
        <b/>
        <sz val="9"/>
        <color theme="1"/>
        <rFont val="Times New Roman"/>
        <family val="1"/>
        <charset val="204"/>
      </rPr>
      <t xml:space="preserve">Мощность: </t>
    </r>
    <r>
      <rPr>
        <sz val="9"/>
        <color theme="1"/>
        <rFont val="Times New Roman"/>
        <family val="1"/>
        <charset val="204"/>
      </rPr>
      <t xml:space="preserve">100.
</t>
    </r>
    <r>
      <rPr>
        <b/>
        <sz val="9"/>
        <color theme="1"/>
        <rFont val="Times New Roman"/>
        <family val="1"/>
        <charset val="204"/>
      </rPr>
      <t xml:space="preserve">Проживание: </t>
    </r>
    <r>
      <rPr>
        <sz val="9"/>
        <color theme="1"/>
        <rFont val="Times New Roman"/>
        <family val="1"/>
        <charset val="204"/>
      </rPr>
      <t xml:space="preserve">Дети размещаются от 2 до 8 человек (в зависимости от площади помещений) в двух деревянных двухэтажных корпусах с удобствами на этаже и по 3-4 человека в девяти двухкомнатных деревяннных домах с удобствами на территории.
</t>
    </r>
    <r>
      <rPr>
        <b/>
        <sz val="9"/>
        <color theme="1"/>
        <rFont val="Times New Roman"/>
        <family val="1"/>
        <charset val="204"/>
      </rPr>
      <t xml:space="preserve">Питание: </t>
    </r>
    <r>
      <rPr>
        <sz val="9"/>
        <color theme="1"/>
        <rFont val="Times New Roman"/>
        <family val="1"/>
        <charset val="204"/>
      </rPr>
      <t>сбалансированное пятиразовое.</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</si>
  <si>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80. Размещение детей в четырехместных номерах, в деревянных одноэтажных домиках с удобствами на улице.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</si>
  <si>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100.
</t>
    </r>
    <r>
      <rPr>
        <b/>
        <sz val="9"/>
        <color theme="1"/>
        <rFont val="Times New Roman"/>
        <family val="1"/>
        <charset val="204"/>
      </rPr>
      <t xml:space="preserve">Проживание: </t>
    </r>
    <r>
      <rPr>
        <sz val="9"/>
        <color theme="1"/>
        <rFont val="Times New Roman"/>
        <family val="1"/>
        <charset val="204"/>
      </rPr>
      <t xml:space="preserve">размещение детей в четырехместных номерах, в деревянных одноэтажных домиках с удобствами на улице.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</si>
  <si>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14.
</t>
    </r>
    <r>
      <rPr>
        <b/>
        <sz val="9"/>
        <color theme="1"/>
        <rFont val="Times New Roman"/>
        <family val="1"/>
        <charset val="204"/>
      </rPr>
      <t xml:space="preserve">Мощность: </t>
    </r>
    <r>
      <rPr>
        <sz val="9"/>
        <color theme="1"/>
        <rFont val="Times New Roman"/>
        <family val="1"/>
        <charset val="204"/>
      </rPr>
      <t xml:space="preserve">352.
</t>
    </r>
    <r>
      <rPr>
        <b/>
        <sz val="9"/>
        <color theme="1"/>
        <rFont val="Times New Roman"/>
        <family val="1"/>
        <charset val="204"/>
      </rPr>
      <t xml:space="preserve">Проживание: </t>
    </r>
    <r>
      <rPr>
        <sz val="9"/>
        <color theme="1"/>
        <rFont val="Times New Roman"/>
        <family val="1"/>
        <charset val="204"/>
      </rPr>
      <t xml:space="preserve">размещение детей в 4 кирпичных трёхэтажных корпусах, комнаты на 4 человека, санитарно-гигиенические удобства (душ, умывальник, туалет) на этаже.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</si>
  <si>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8.
</t>
    </r>
    <r>
      <rPr>
        <b/>
        <sz val="9"/>
        <color theme="1"/>
        <rFont val="Times New Roman"/>
        <family val="1"/>
        <charset val="204"/>
      </rPr>
      <t xml:space="preserve">Мощность: </t>
    </r>
    <r>
      <rPr>
        <sz val="9"/>
        <color theme="1"/>
        <rFont val="Times New Roman"/>
        <family val="1"/>
        <charset val="204"/>
      </rPr>
      <t xml:space="preserve">115.
</t>
    </r>
    <r>
      <rPr>
        <b/>
        <sz val="9"/>
        <color theme="1"/>
        <rFont val="Times New Roman"/>
        <family val="1"/>
        <charset val="204"/>
      </rPr>
      <t xml:space="preserve">Проживание: </t>
    </r>
    <r>
      <rPr>
        <sz val="9"/>
        <color theme="1"/>
        <rFont val="Times New Roman"/>
        <family val="1"/>
        <charset val="204"/>
      </rPr>
      <t xml:space="preserve">дети размещены в жилых стационарных капитальных корпусах лагеря, соответствующих государственным санитарно-эпидемиологическим правилам и нормативам, требованиям пожарной безопасности и профилактики травматизма. Размещение по 2 - 4 ребенка в спальной комнате.
</t>
    </r>
    <r>
      <rPr>
        <b/>
        <sz val="9"/>
        <color theme="1"/>
        <rFont val="Times New Roman"/>
        <family val="1"/>
        <charset val="204"/>
      </rPr>
      <t xml:space="preserve">Питание: </t>
    </r>
    <r>
      <rPr>
        <sz val="9"/>
        <color theme="1"/>
        <rFont val="Times New Roman"/>
        <family val="1"/>
        <charset val="204"/>
      </rPr>
      <t>осуществляется не менее 5 раз (завтрак, обед, полдник, ужин, второй ужин). Дети обеспечены сбалансированным питанием с соблюдением всех необходимых санитарно-эпидемиологических требований к оборудованию столовой, инвентарю, посуде, к условиям хранения, приготовления и реализации пищевых продуктов и кулинарных изделий и достаточным количеством питьевой воды. В наличии утвержденное руководителем Лагеря примерное меню, обязательно ежедневное составление меню - раскладки с указанием выхода блюд для детей разных возрастных групп (7-10 лет, 11-ти и старше лет)</t>
    </r>
  </si>
  <si>
    <r>
      <t xml:space="preserve">Количество смен в год: </t>
    </r>
    <r>
      <rPr>
        <sz val="9"/>
        <color theme="1"/>
        <rFont val="Times New Roman"/>
        <family val="1"/>
        <charset val="204"/>
      </rPr>
      <t xml:space="preserve">5.
</t>
    </r>
    <r>
      <rPr>
        <b/>
        <sz val="9"/>
        <color theme="1"/>
        <rFont val="Times New Roman"/>
        <family val="1"/>
        <charset val="204"/>
      </rPr>
      <t xml:space="preserve">Мощность: </t>
    </r>
    <r>
      <rPr>
        <sz val="9"/>
        <color theme="1"/>
        <rFont val="Times New Roman"/>
        <family val="1"/>
        <charset val="204"/>
      </rPr>
      <t xml:space="preserve">180.
</t>
    </r>
    <r>
      <rPr>
        <b/>
        <sz val="9"/>
        <color theme="1"/>
        <rFont val="Times New Roman"/>
        <family val="1"/>
        <charset val="204"/>
      </rPr>
      <t xml:space="preserve">Проживание: </t>
    </r>
    <r>
      <rPr>
        <sz val="9"/>
        <color theme="1"/>
        <rFont val="Times New Roman"/>
        <family val="1"/>
        <charset val="204"/>
      </rPr>
      <t xml:space="preserve">размещение по 2-4 ребенка в 2-х жилых благоустроенных корпусах., соединенных теплым переходом. Санузел и душевая имеются в каждом номере.
</t>
    </r>
    <r>
      <rPr>
        <b/>
        <sz val="9"/>
        <color theme="1"/>
        <rFont val="Times New Roman"/>
        <family val="1"/>
        <charset val="204"/>
      </rPr>
      <t xml:space="preserve">Питание: </t>
    </r>
    <r>
      <rPr>
        <sz val="9"/>
        <color theme="1"/>
        <rFont val="Times New Roman"/>
        <family val="1"/>
        <charset val="204"/>
      </rPr>
      <t>шестиразовое.</t>
    </r>
  </si>
  <si>
    <r>
      <t xml:space="preserve">Количество смен в год: </t>
    </r>
    <r>
      <rPr>
        <sz val="9"/>
        <color theme="1"/>
        <rFont val="Times New Roman"/>
        <family val="1"/>
        <charset val="204"/>
      </rPr>
      <t xml:space="preserve">21.
</t>
    </r>
    <r>
      <rPr>
        <b/>
        <sz val="9"/>
        <color theme="1"/>
        <rFont val="Times New Roman"/>
        <family val="1"/>
        <charset val="204"/>
      </rPr>
      <t xml:space="preserve">Мощность: </t>
    </r>
    <r>
      <rPr>
        <sz val="9"/>
        <color theme="1"/>
        <rFont val="Times New Roman"/>
        <family val="1"/>
        <charset val="204"/>
      </rPr>
      <t xml:space="preserve">155.
</t>
    </r>
    <r>
      <rPr>
        <b/>
        <sz val="9"/>
        <color theme="1"/>
        <rFont val="Times New Roman"/>
        <family val="1"/>
        <charset val="204"/>
      </rPr>
      <t xml:space="preserve">Проживание: </t>
    </r>
    <r>
      <rPr>
        <sz val="9"/>
        <color theme="1"/>
        <rFont val="Times New Roman"/>
        <family val="1"/>
        <charset val="204"/>
      </rPr>
      <t xml:space="preserve">в трехэтажных корпусах.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</si>
  <si>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16. </t>
    </r>
    <r>
      <rPr>
        <b/>
        <sz val="9"/>
        <color theme="1"/>
        <rFont val="Times New Roman"/>
        <family val="1"/>
        <charset val="204"/>
      </rPr>
      <t xml:space="preserve">Мощность: </t>
    </r>
    <r>
      <rPr>
        <sz val="9"/>
        <color theme="1"/>
        <rFont val="Times New Roman"/>
        <family val="1"/>
        <charset val="204"/>
      </rPr>
      <t xml:space="preserve">107.
</t>
    </r>
    <r>
      <rPr>
        <b/>
        <sz val="9"/>
        <color theme="1"/>
        <rFont val="Times New Roman"/>
        <family val="1"/>
        <charset val="204"/>
      </rPr>
      <t xml:space="preserve">Проживание: </t>
    </r>
    <r>
      <rPr>
        <sz val="9"/>
        <color theme="1"/>
        <rFont val="Times New Roman"/>
        <family val="1"/>
        <charset val="204"/>
      </rPr>
      <t xml:space="preserve">трехэтажный корпус №2, пятиэтажный корпус №4.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</si>
  <si>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17.
</t>
    </r>
    <r>
      <rPr>
        <b/>
        <sz val="9"/>
        <color theme="1"/>
        <rFont val="Times New Roman"/>
        <family val="1"/>
        <charset val="204"/>
      </rPr>
      <t xml:space="preserve">Мощность: </t>
    </r>
    <r>
      <rPr>
        <sz val="9"/>
        <color theme="1"/>
        <rFont val="Times New Roman"/>
        <family val="1"/>
        <charset val="204"/>
      </rPr>
      <t xml:space="preserve">220.
</t>
    </r>
    <r>
      <rPr>
        <b/>
        <sz val="9"/>
        <color theme="1"/>
        <rFont val="Times New Roman"/>
        <family val="1"/>
        <charset val="204"/>
      </rPr>
      <t xml:space="preserve">Проживание: </t>
    </r>
    <r>
      <rPr>
        <sz val="9"/>
        <color theme="1"/>
        <rFont val="Times New Roman"/>
        <family val="1"/>
        <charset val="204"/>
      </rPr>
      <t xml:space="preserve">пятиэтажный корпус.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</si>
  <si>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17.
</t>
    </r>
    <r>
      <rPr>
        <b/>
        <sz val="9"/>
        <color theme="1"/>
        <rFont val="Times New Roman"/>
        <family val="1"/>
        <charset val="204"/>
      </rPr>
      <t xml:space="preserve">Мощность: </t>
    </r>
    <r>
      <rPr>
        <sz val="9"/>
        <color theme="1"/>
        <rFont val="Times New Roman"/>
        <family val="1"/>
        <charset val="204"/>
      </rPr>
      <t xml:space="preserve">55.
</t>
    </r>
    <r>
      <rPr>
        <b/>
        <sz val="9"/>
        <color theme="1"/>
        <rFont val="Times New Roman"/>
        <family val="1"/>
        <charset val="204"/>
      </rPr>
      <t xml:space="preserve">Проживание: </t>
    </r>
    <r>
      <rPr>
        <sz val="9"/>
        <color theme="1"/>
        <rFont val="Times New Roman"/>
        <family val="1"/>
        <charset val="204"/>
      </rPr>
      <t xml:space="preserve">размещение детей в номере не более 4-х человек, в соответствии с нормами СанПиН при наличии удобств, включая возможность соблюдения личной гигиены (туалет, душ, раковина) в комнате (блоке).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</si>
  <si>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0.
</t>
    </r>
    <r>
      <rPr>
        <b/>
        <sz val="9"/>
        <color theme="1"/>
        <rFont val="Times New Roman"/>
        <family val="1"/>
        <charset val="204"/>
      </rPr>
      <t xml:space="preserve">Проживание: </t>
    </r>
    <r>
      <rPr>
        <sz val="9"/>
        <color theme="1"/>
        <rFont val="Times New Roman"/>
        <family val="1"/>
        <charset val="204"/>
      </rPr>
      <t xml:space="preserve">четырехэтажный корпус "Юбилейный"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</si>
  <si>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115.
</t>
    </r>
    <r>
      <rPr>
        <b/>
        <sz val="9"/>
        <color theme="1"/>
        <rFont val="Times New Roman"/>
        <family val="1"/>
        <charset val="204"/>
      </rPr>
      <t xml:space="preserve">Проживание: </t>
    </r>
    <r>
      <rPr>
        <sz val="9"/>
        <color theme="1"/>
        <rFont val="Times New Roman"/>
        <family val="1"/>
        <charset val="204"/>
      </rPr>
      <t xml:space="preserve">один кирпичный двухэтажный корпус и три одноэтажных деревянных домика, размещение по 4 - 5 человек в комнате.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</si>
  <si>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9.
</t>
    </r>
    <r>
      <rPr>
        <b/>
        <sz val="9"/>
        <color theme="1"/>
        <rFont val="Times New Roman"/>
        <family val="1"/>
        <charset val="204"/>
      </rPr>
      <t xml:space="preserve">Мощность: </t>
    </r>
    <r>
      <rPr>
        <sz val="9"/>
        <color theme="1"/>
        <rFont val="Times New Roman"/>
        <family val="1"/>
        <charset val="204"/>
      </rPr>
      <t xml:space="preserve">460.
</t>
    </r>
    <r>
      <rPr>
        <b/>
        <sz val="9"/>
        <color theme="1"/>
        <rFont val="Times New Roman"/>
        <family val="1"/>
        <charset val="204"/>
      </rPr>
      <t xml:space="preserve">Проживание: </t>
    </r>
    <r>
      <rPr>
        <sz val="9"/>
        <color theme="1"/>
        <rFont val="Times New Roman"/>
        <family val="1"/>
        <charset val="204"/>
      </rPr>
      <t xml:space="preserve">в благоустроенных трехэтажных корпусах по 3 (с удобствами в номере) или 4 человека в комнате (с удобствами на этаже) .
</t>
    </r>
    <r>
      <rPr>
        <b/>
        <sz val="9"/>
        <color theme="1"/>
        <rFont val="Times New Roman"/>
        <family val="1"/>
        <charset val="204"/>
      </rPr>
      <t xml:space="preserve">Питание: </t>
    </r>
    <r>
      <rPr>
        <sz val="9"/>
        <color theme="1"/>
        <rFont val="Times New Roman"/>
        <family val="1"/>
        <charset val="204"/>
      </rPr>
      <t>пятиразовое. Имеется комната для стирки и сушки белья, гладильная комната на этаже. Крытый плавательный бассейн с сауной, тренажерным залом.</t>
    </r>
  </si>
  <si>
    <r>
      <t xml:space="preserve">Количество смен в год: </t>
    </r>
    <r>
      <rPr>
        <sz val="9"/>
        <color theme="1"/>
        <rFont val="Times New Roman"/>
        <family val="1"/>
        <charset val="204"/>
      </rPr>
      <t xml:space="preserve">5.
</t>
    </r>
    <r>
      <rPr>
        <b/>
        <sz val="9"/>
        <color theme="1"/>
        <rFont val="Times New Roman"/>
        <family val="1"/>
        <charset val="204"/>
      </rPr>
      <t xml:space="preserve">Мощность: </t>
    </r>
    <r>
      <rPr>
        <sz val="9"/>
        <color theme="1"/>
        <rFont val="Times New Roman"/>
        <family val="1"/>
        <charset val="204"/>
      </rPr>
      <t xml:space="preserve">200.
</t>
    </r>
    <r>
      <rPr>
        <b/>
        <sz val="9"/>
        <color theme="1"/>
        <rFont val="Times New Roman"/>
        <family val="1"/>
        <charset val="204"/>
      </rPr>
      <t xml:space="preserve">Проживание: </t>
    </r>
    <r>
      <rPr>
        <sz val="9"/>
        <color theme="1"/>
        <rFont val="Times New Roman"/>
        <family val="1"/>
        <charset val="204"/>
      </rPr>
      <t xml:space="preserve">Одно- и двухэтажные спальных корпуса.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</si>
  <si>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8.
</t>
    </r>
    <r>
      <rPr>
        <b/>
        <sz val="9"/>
        <color theme="1"/>
        <rFont val="Times New Roman"/>
        <family val="1"/>
        <charset val="204"/>
      </rPr>
      <t xml:space="preserve">Мощность: </t>
    </r>
    <r>
      <rPr>
        <sz val="9"/>
        <color theme="1"/>
        <rFont val="Times New Roman"/>
        <family val="1"/>
        <charset val="204"/>
      </rPr>
      <t xml:space="preserve">320.
</t>
    </r>
    <r>
      <rPr>
        <b/>
        <sz val="9"/>
        <color theme="1"/>
        <rFont val="Times New Roman"/>
        <family val="1"/>
        <charset val="204"/>
      </rPr>
      <t xml:space="preserve">Проживание: </t>
    </r>
    <r>
      <rPr>
        <sz val="9"/>
        <color theme="1"/>
        <rFont val="Times New Roman"/>
        <family val="1"/>
        <charset val="204"/>
      </rPr>
      <t xml:space="preserve">одно- и двухэтажные спальных корпуса.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</si>
  <si>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90.
</t>
    </r>
    <r>
      <rPr>
        <b/>
        <sz val="9"/>
        <color theme="1"/>
        <rFont val="Times New Roman"/>
        <family val="1"/>
        <charset val="204"/>
      </rPr>
      <t xml:space="preserve">Проживание: </t>
    </r>
    <r>
      <rPr>
        <sz val="9"/>
        <color theme="1"/>
        <rFont val="Times New Roman"/>
        <family val="1"/>
        <charset val="204"/>
      </rPr>
      <t xml:space="preserve">один корпус, по 2-3 человека в комнате, удобства на 4-5 человек.
</t>
    </r>
    <r>
      <rPr>
        <b/>
        <sz val="9"/>
        <color theme="1"/>
        <rFont val="Times New Roman"/>
        <family val="1"/>
        <charset val="204"/>
      </rPr>
      <t xml:space="preserve">Питание: </t>
    </r>
    <r>
      <rPr>
        <sz val="9"/>
        <color theme="1"/>
        <rFont val="Times New Roman"/>
        <family val="1"/>
        <charset val="204"/>
      </rPr>
      <t>шестиразовое. Лечебные процедуры согласно назначению врача, в строгом соответствии с диагнозом заболеваний указанных в санаторно-курортной карте</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</si>
  <si>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60.
</t>
    </r>
    <r>
      <rPr>
        <b/>
        <sz val="9"/>
        <color theme="1"/>
        <rFont val="Times New Roman"/>
        <family val="1"/>
        <charset val="204"/>
      </rPr>
      <t xml:space="preserve">Проживание: </t>
    </r>
    <r>
      <rPr>
        <sz val="9"/>
        <color theme="1"/>
        <rFont val="Times New Roman"/>
        <family val="1"/>
        <charset val="204"/>
      </rPr>
      <t xml:space="preserve">четырехэтажное благоустроенное здание, размещение по 2 человека, в номере санузел, душевая кабина.
</t>
    </r>
    <r>
      <rPr>
        <b/>
        <sz val="9"/>
        <color theme="1"/>
        <rFont val="Times New Roman"/>
        <family val="1"/>
        <charset val="204"/>
      </rPr>
      <t xml:space="preserve">Питание: </t>
    </r>
    <r>
      <rPr>
        <sz val="9"/>
        <color theme="1"/>
        <rFont val="Times New Roman"/>
        <family val="1"/>
        <charset val="204"/>
      </rPr>
      <t>четырехразовое</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</si>
  <si>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0.
</t>
    </r>
    <r>
      <rPr>
        <b/>
        <sz val="9"/>
        <color theme="1"/>
        <rFont val="Times New Roman"/>
        <family val="1"/>
        <charset val="204"/>
      </rPr>
      <t xml:space="preserve">Проживание: </t>
    </r>
    <r>
      <rPr>
        <sz val="9"/>
        <color theme="1"/>
        <rFont val="Times New Roman"/>
        <family val="1"/>
        <charset val="204"/>
      </rPr>
      <t>Размещение в благоустроенном корпусе по 3 человека в комнате.</t>
    </r>
  </si>
  <si>
    <r>
      <t xml:space="preserve">Количество смен в год: </t>
    </r>
    <r>
      <rPr>
        <sz val="9"/>
        <color theme="1"/>
        <rFont val="Times New Roman"/>
        <family val="1"/>
        <charset val="204"/>
      </rPr>
      <t xml:space="preserve">5.
</t>
    </r>
    <r>
      <rPr>
        <b/>
        <sz val="9"/>
        <color theme="1"/>
        <rFont val="Times New Roman"/>
        <family val="1"/>
        <charset val="204"/>
      </rPr>
      <t xml:space="preserve">Мощность: </t>
    </r>
    <r>
      <rPr>
        <sz val="9"/>
        <color theme="1"/>
        <rFont val="Times New Roman"/>
        <family val="1"/>
        <charset val="204"/>
      </rPr>
      <t xml:space="preserve">120.
</t>
    </r>
    <r>
      <rPr>
        <b/>
        <sz val="9"/>
        <color theme="1"/>
        <rFont val="Times New Roman"/>
        <family val="1"/>
        <charset val="204"/>
      </rPr>
      <t xml:space="preserve">Проживание: </t>
    </r>
    <r>
      <rPr>
        <sz val="9"/>
        <color theme="1"/>
        <rFont val="Times New Roman"/>
        <family val="1"/>
        <charset val="204"/>
      </rPr>
      <t xml:space="preserve">в основном 3-х этажном кирпичном корпусе в одно и двух местных номерах, удобства в каждом номере.
</t>
    </r>
    <r>
      <rPr>
        <b/>
        <sz val="9"/>
        <color theme="1"/>
        <rFont val="Times New Roman"/>
        <family val="1"/>
        <charset val="204"/>
      </rPr>
      <t xml:space="preserve">Питание: </t>
    </r>
    <r>
      <rPr>
        <sz val="9"/>
        <color theme="1"/>
        <rFont val="Times New Roman"/>
        <family val="1"/>
        <charset val="204"/>
      </rPr>
      <t>пятиразовое</t>
    </r>
  </si>
  <si>
    <r>
      <t xml:space="preserve">Количество смен: 10. </t>
    </r>
    <r>
      <rPr>
        <b/>
        <sz val="9"/>
        <color theme="1"/>
        <rFont val="Times New Roman"/>
        <family val="1"/>
        <charset val="204"/>
      </rPr>
      <t xml:space="preserve">Мощность: </t>
    </r>
    <r>
      <rPr>
        <sz val="9"/>
        <color theme="1"/>
        <rFont val="Times New Roman"/>
        <family val="1"/>
        <charset val="204"/>
      </rPr>
      <t xml:space="preserve">150.
</t>
    </r>
    <r>
      <rPr>
        <b/>
        <sz val="9"/>
        <color theme="1"/>
        <rFont val="Times New Roman"/>
        <family val="1"/>
        <charset val="204"/>
      </rPr>
      <t xml:space="preserve">Проживание: </t>
    </r>
    <r>
      <rPr>
        <sz val="9"/>
        <color theme="1"/>
        <rFont val="Times New Roman"/>
        <family val="1"/>
        <charset val="204"/>
      </rPr>
      <t xml:space="preserve">размещение детей в каменных отапливаемых 2-х и 3-х этажных корпусах в номерах по 2 - 5 мест со всеми удобствами в номерах и на этаже, с централизованной системой холодного и горячего водоснабжения.
</t>
    </r>
    <r>
      <rPr>
        <b/>
        <sz val="9"/>
        <color theme="1"/>
        <rFont val="Times New Roman"/>
        <family val="1"/>
        <charset val="204"/>
      </rPr>
      <t xml:space="preserve">Питание: </t>
    </r>
    <r>
      <rPr>
        <sz val="9"/>
        <color theme="1"/>
        <rFont val="Times New Roman"/>
        <family val="1"/>
        <charset val="204"/>
      </rPr>
      <t>пятиразовое, в соответствии с 14- дневным меню, утвержденным территориальным отделом управления Роспотребнадзора.</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</si>
  <si>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100.
</t>
    </r>
    <r>
      <rPr>
        <b/>
        <sz val="9"/>
        <color theme="1"/>
        <rFont val="Times New Roman"/>
        <family val="1"/>
        <charset val="204"/>
      </rPr>
      <t xml:space="preserve">Проживание: </t>
    </r>
    <r>
      <rPr>
        <sz val="9"/>
        <color theme="1"/>
        <rFont val="Times New Roman"/>
        <family val="1"/>
        <charset val="204"/>
      </rPr>
      <t xml:space="preserve">размещение детей в номерах блочного типа (2х2). Санузел и душ в номере.
</t>
    </r>
    <r>
      <rPr>
        <b/>
        <sz val="9"/>
        <color theme="1"/>
        <rFont val="Times New Roman"/>
        <family val="1"/>
        <charset val="204"/>
      </rPr>
      <t xml:space="preserve">Питание: </t>
    </r>
    <r>
      <rPr>
        <sz val="9"/>
        <color theme="1"/>
        <rFont val="Times New Roman"/>
        <family val="1"/>
        <charset val="204"/>
      </rPr>
      <t>шестиразовое, диетическое.</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</si>
  <si>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0.
</t>
    </r>
    <r>
      <rPr>
        <b/>
        <sz val="9"/>
        <color theme="1"/>
        <rFont val="Times New Roman"/>
        <family val="1"/>
        <charset val="204"/>
      </rPr>
      <t xml:space="preserve">Проживание: </t>
    </r>
    <r>
      <rPr>
        <sz val="9"/>
        <color theme="1"/>
        <rFont val="Times New Roman"/>
        <family val="1"/>
        <charset val="204"/>
      </rPr>
      <t>дети размещаются в четырехэтажном благоустроенном здании спального корпуса, в одно, двух, четырех местных номерах повышенной комфортности со всеми удобствами. Все номера оснащены санузлами с ваннами, прикроватными ковриками. На каждом этаже располагаются просторные уютные холлы, в которых проводится отрядная работа. Площадки для волейбола, баскетбола, теннисный корт, футбольное поле, игровые комнаты. Актовый зал на 100 мест.
Питание пятиразовое</t>
    </r>
  </si>
  <si>
    <r>
      <t xml:space="preserve">Количество смен в год: </t>
    </r>
    <r>
      <rPr>
        <sz val="9"/>
        <color theme="1"/>
        <rFont val="Times New Roman"/>
        <family val="1"/>
        <charset val="204"/>
      </rPr>
      <t xml:space="preserve">20.
</t>
    </r>
    <r>
      <rPr>
        <b/>
        <sz val="9"/>
        <color theme="1"/>
        <rFont val="Times New Roman"/>
        <family val="1"/>
        <charset val="204"/>
      </rPr>
      <t xml:space="preserve">Мощность: </t>
    </r>
    <r>
      <rPr>
        <sz val="9"/>
        <color theme="1"/>
        <rFont val="Times New Roman"/>
        <family val="1"/>
        <charset val="204"/>
      </rPr>
      <t xml:space="preserve">100.
</t>
    </r>
    <r>
      <rPr>
        <b/>
        <sz val="9"/>
        <color theme="1"/>
        <rFont val="Times New Roman"/>
        <family val="1"/>
        <charset val="204"/>
      </rPr>
      <t xml:space="preserve">Проживание: </t>
    </r>
    <r>
      <rPr>
        <sz val="9"/>
        <color theme="1"/>
        <rFont val="Times New Roman"/>
        <family val="1"/>
        <charset val="204"/>
      </rPr>
      <t xml:space="preserve">санаторно-оздоровительное лечение, проживание в благоустроенных номерах со всеми удобствами (душевая, санузел, раковина) в номере. Культурно-досуговые развлекательные и развивающие программы
</t>
    </r>
    <r>
      <rPr>
        <b/>
        <sz val="9"/>
        <color theme="1"/>
        <rFont val="Times New Roman"/>
        <family val="1"/>
        <charset val="204"/>
      </rPr>
      <t xml:space="preserve">Питание: </t>
    </r>
    <r>
      <rPr>
        <sz val="9"/>
        <color theme="1"/>
        <rFont val="Times New Roman"/>
        <family val="1"/>
        <charset val="204"/>
      </rPr>
      <t>пятиразовое диетическое.</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</si>
  <si>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88.
</t>
    </r>
    <r>
      <rPr>
        <b/>
        <sz val="9"/>
        <color theme="1"/>
        <rFont val="Times New Roman"/>
        <family val="1"/>
        <charset val="204"/>
      </rPr>
      <t xml:space="preserve">Проживание: </t>
    </r>
    <r>
      <rPr>
        <sz val="9"/>
        <color theme="1"/>
        <rFont val="Times New Roman"/>
        <family val="1"/>
        <charset val="204"/>
      </rPr>
      <t xml:space="preserve">в жилых стационарных капитальных корпусах санатория - профилактория, соответствующих государственным санитарно-эпидемиологическим правилам и нормативам, требованиям пожарной безопасности и профилактики травматизма; размещение по 2 - 3 ребенка в спальной комнате.
</t>
    </r>
    <r>
      <rPr>
        <b/>
        <sz val="9"/>
        <color theme="1"/>
        <rFont val="Times New Roman"/>
        <family val="1"/>
        <charset val="204"/>
      </rPr>
      <t xml:space="preserve">Питание: </t>
    </r>
    <r>
      <rPr>
        <sz val="9"/>
        <color theme="1"/>
        <rFont val="Times New Roman"/>
        <family val="1"/>
        <charset val="204"/>
      </rPr>
      <t>пятиразовое (завтрак, обед, полдник, ужин, второй ужин); дети обеспечены сбалансированным питанием с соблюдением всех необходимых санитарно-эпидемиологических требований к оборудованию столовой, инвентарю, посуде, к условиям хранения, приготовления и реализации пищевых продуктов и кулинарных изделий, соответствующих действующим государственным стандартам, и достаточным количеством питьевой воды. В наличии утвержденное директором СП примерное меню, обязательно ежедневное составление меню - раскладки с указанием выхода блюд для детей разных возрастных групп (7-10 лет, 11-ти и старше лет)</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</si>
  <si>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80.
</t>
    </r>
    <r>
      <rPr>
        <b/>
        <sz val="9"/>
        <color theme="1"/>
        <rFont val="Times New Roman"/>
        <family val="1"/>
        <charset val="204"/>
      </rPr>
      <t xml:space="preserve">Проживание: </t>
    </r>
    <r>
      <rPr>
        <sz val="9"/>
        <color theme="1"/>
        <rFont val="Times New Roman"/>
        <family val="1"/>
        <charset val="204"/>
      </rPr>
      <t xml:space="preserve">комнаты по 2 чел с удобствами в номере. В номерах холодильник, кондиционер. Санаторное лечение в полном объеме
</t>
    </r>
    <r>
      <rPr>
        <b/>
        <sz val="9"/>
        <color theme="1"/>
        <rFont val="Times New Roman"/>
        <family val="1"/>
        <charset val="204"/>
      </rPr>
      <t xml:space="preserve">Питание: </t>
    </r>
    <r>
      <rPr>
        <sz val="9"/>
        <color theme="1"/>
        <rFont val="Times New Roman"/>
        <family val="1"/>
        <charset val="204"/>
      </rPr>
      <t>шестиразовое.</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</si>
  <si>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283.
</t>
    </r>
    <r>
      <rPr>
        <b/>
        <sz val="9"/>
        <color theme="1"/>
        <rFont val="Times New Roman"/>
        <family val="1"/>
        <charset val="204"/>
      </rPr>
      <t xml:space="preserve">Проживание: </t>
    </r>
    <r>
      <rPr>
        <sz val="9"/>
        <color theme="1"/>
        <rFont val="Times New Roman"/>
        <family val="1"/>
        <charset val="204"/>
      </rPr>
      <t xml:space="preserve">1-комнатные 2-х местные номера, с собственным санузлом.
</t>
    </r>
    <r>
      <rPr>
        <b/>
        <sz val="9"/>
        <color theme="1"/>
        <rFont val="Times New Roman"/>
        <family val="1"/>
        <charset val="204"/>
      </rPr>
      <t xml:space="preserve">Питание: </t>
    </r>
    <r>
      <rPr>
        <sz val="9"/>
        <color theme="1"/>
        <rFont val="Times New Roman"/>
        <family val="1"/>
        <charset val="204"/>
      </rPr>
      <t>шестиразовое.</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</si>
  <si>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</si>
  <si>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405.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трехразовое, столовая 98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</si>
  <si>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25.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Медпункт.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</si>
  <si>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200.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Библиотека. Медпункт. 
</t>
    </r>
    <r>
      <rPr>
        <b/>
        <sz val="9"/>
        <color rgb="FF000000"/>
        <rFont val="Times New Roman"/>
        <family val="1"/>
        <charset val="204"/>
      </rPr>
      <t xml:space="preserve">Питание: </t>
    </r>
    <r>
      <rPr>
        <sz val="9"/>
        <color rgb="FF000000"/>
        <rFont val="Times New Roman"/>
        <family val="1"/>
        <charset val="204"/>
      </rPr>
      <t xml:space="preserve">двухразовое, столовая 100 мест.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</si>
  <si>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200.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</si>
  <si>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250.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Библиотека. Медпункт. 
</t>
    </r>
    <r>
      <rPr>
        <b/>
        <sz val="9"/>
        <color rgb="FF000000"/>
        <rFont val="Times New Roman"/>
        <family val="1"/>
        <charset val="204"/>
      </rPr>
      <t xml:space="preserve">Питание: </t>
    </r>
    <r>
      <rPr>
        <sz val="9"/>
        <color rgb="FF000000"/>
        <rFont val="Times New Roman"/>
        <family val="1"/>
        <charset val="204"/>
      </rPr>
      <t xml:space="preserve">двухразовое, столовая 200 мест. </t>
    </r>
  </si>
  <si>
    <r>
      <t xml:space="preserve">Количество смен в год: </t>
    </r>
    <r>
      <rPr>
        <sz val="9"/>
        <rFont val="Times New Roman"/>
        <family val="1"/>
        <charset val="204"/>
      </rPr>
      <t xml:space="preserve">1. 
</t>
    </r>
    <r>
      <rPr>
        <b/>
        <sz val="9"/>
        <rFont val="Times New Roman"/>
        <family val="1"/>
        <charset val="204"/>
      </rPr>
      <t xml:space="preserve">Мощность: </t>
    </r>
    <r>
      <rPr>
        <sz val="9"/>
        <rFont val="Times New Roman"/>
        <family val="1"/>
        <charset val="204"/>
      </rPr>
      <t xml:space="preserve">250. 
</t>
    </r>
    <r>
      <rPr>
        <b/>
        <sz val="9"/>
        <rFont val="Times New Roman"/>
        <family val="1"/>
        <charset val="204"/>
      </rPr>
      <t xml:space="preserve">Проживание: </t>
    </r>
    <r>
      <rPr>
        <sz val="9"/>
        <rFont val="Times New Roman"/>
        <family val="1"/>
        <charset val="204"/>
      </rPr>
      <t xml:space="preserve">не предусмотрено. Спортивный зал, Библиотека. Медпункт. 
</t>
    </r>
    <r>
      <rPr>
        <b/>
        <sz val="9"/>
        <rFont val="Times New Roman"/>
        <family val="1"/>
        <charset val="204"/>
      </rPr>
      <t xml:space="preserve">Питание: </t>
    </r>
    <r>
      <rPr>
        <sz val="9"/>
        <rFont val="Times New Roman"/>
        <family val="1"/>
        <charset val="204"/>
      </rPr>
      <t xml:space="preserve">двухразовое, столовая 250 мест. </t>
    </r>
  </si>
  <si>
    <r>
      <t xml:space="preserve">Количество смен в год: </t>
    </r>
    <r>
      <rPr>
        <sz val="9"/>
        <rFont val="Times New Roman"/>
        <family val="1"/>
        <charset val="204"/>
      </rPr>
      <t xml:space="preserve">1. 
</t>
    </r>
    <r>
      <rPr>
        <b/>
        <sz val="9"/>
        <rFont val="Times New Roman"/>
        <family val="1"/>
        <charset val="204"/>
      </rPr>
      <t xml:space="preserve">Мощность: </t>
    </r>
    <r>
      <rPr>
        <sz val="9"/>
        <rFont val="Times New Roman"/>
        <family val="1"/>
        <charset val="204"/>
      </rPr>
      <t xml:space="preserve">130. 
</t>
    </r>
    <r>
      <rPr>
        <b/>
        <sz val="9"/>
        <rFont val="Times New Roman"/>
        <family val="1"/>
        <charset val="204"/>
      </rPr>
      <t xml:space="preserve">Проживание: </t>
    </r>
    <r>
      <rPr>
        <sz val="9"/>
        <rFont val="Times New Roman"/>
        <family val="1"/>
        <charset val="204"/>
      </rPr>
      <t xml:space="preserve">не предусмотрено. Спортивный зал, Библиотека. Медпункт. 
</t>
    </r>
    <r>
      <rPr>
        <b/>
        <sz val="9"/>
        <rFont val="Times New Roman"/>
        <family val="1"/>
        <charset val="204"/>
      </rPr>
      <t xml:space="preserve">Питание: </t>
    </r>
    <r>
      <rPr>
        <sz val="9"/>
        <rFont val="Times New Roman"/>
        <family val="1"/>
        <charset val="204"/>
      </rPr>
      <t xml:space="preserve">двухразовое, столовая 130 мест. </t>
    </r>
  </si>
  <si>
    <r>
      <t xml:space="preserve">Количество смен в год: </t>
    </r>
    <r>
      <rPr>
        <sz val="9"/>
        <rFont val="Times New Roman"/>
        <family val="1"/>
        <charset val="204"/>
      </rPr>
      <t xml:space="preserve">1. 
</t>
    </r>
    <r>
      <rPr>
        <b/>
        <sz val="9"/>
        <rFont val="Times New Roman"/>
        <family val="1"/>
        <charset val="204"/>
      </rPr>
      <t xml:space="preserve">Мощность: </t>
    </r>
    <r>
      <rPr>
        <sz val="9"/>
        <rFont val="Times New Roman"/>
        <family val="1"/>
        <charset val="204"/>
      </rPr>
      <t xml:space="preserve">110. 
</t>
    </r>
    <r>
      <rPr>
        <b/>
        <sz val="9"/>
        <rFont val="Times New Roman"/>
        <family val="1"/>
        <charset val="204"/>
      </rPr>
      <t xml:space="preserve">Проживание: </t>
    </r>
    <r>
      <rPr>
        <sz val="9"/>
        <rFont val="Times New Roman"/>
        <family val="1"/>
        <charset val="204"/>
      </rPr>
      <t xml:space="preserve">не предусмотрено. Спортивный зал, Библиотека. Медпункт. 
</t>
    </r>
    <r>
      <rPr>
        <b/>
        <sz val="9"/>
        <rFont val="Times New Roman"/>
        <family val="1"/>
        <charset val="204"/>
      </rPr>
      <t xml:space="preserve">Питание: </t>
    </r>
    <r>
      <rPr>
        <sz val="9"/>
        <rFont val="Times New Roman"/>
        <family val="1"/>
        <charset val="204"/>
      </rPr>
      <t xml:space="preserve">двухразовое, столовая 110 мест. </t>
    </r>
  </si>
  <si>
    <r>
      <t xml:space="preserve">Количество смен в год: </t>
    </r>
    <r>
      <rPr>
        <sz val="9"/>
        <rFont val="Times New Roman"/>
        <family val="1"/>
        <charset val="204"/>
      </rPr>
      <t xml:space="preserve">1. 
</t>
    </r>
    <r>
      <rPr>
        <b/>
        <sz val="9"/>
        <rFont val="Times New Roman"/>
        <family val="1"/>
        <charset val="204"/>
      </rPr>
      <t xml:space="preserve">Мощность: </t>
    </r>
    <r>
      <rPr>
        <sz val="9"/>
        <rFont val="Times New Roman"/>
        <family val="1"/>
        <charset val="204"/>
      </rPr>
      <t xml:space="preserve">110. 
</t>
    </r>
    <r>
      <rPr>
        <b/>
        <sz val="9"/>
        <rFont val="Times New Roman"/>
        <family val="1"/>
        <charset val="204"/>
      </rPr>
      <t xml:space="preserve">Проживание: </t>
    </r>
    <r>
      <rPr>
        <sz val="9"/>
        <rFont val="Times New Roman"/>
        <family val="1"/>
        <charset val="204"/>
      </rPr>
      <t xml:space="preserve">не предусмотрено. Спортивный зал, Библиотека. Медпункт. 
</t>
    </r>
    <r>
      <rPr>
        <b/>
        <sz val="9"/>
        <rFont val="Times New Roman"/>
        <family val="1"/>
        <charset val="204"/>
      </rPr>
      <t xml:space="preserve">Питание: </t>
    </r>
    <r>
      <rPr>
        <sz val="9"/>
        <rFont val="Times New Roman"/>
        <family val="1"/>
        <charset val="204"/>
      </rPr>
      <t xml:space="preserve">двухразовое, столовая 100 мест. </t>
    </r>
  </si>
  <si>
    <r>
      <t xml:space="preserve">Количество смен в год: </t>
    </r>
    <r>
      <rPr>
        <sz val="9"/>
        <rFont val="Times New Roman"/>
        <family val="1"/>
        <charset val="204"/>
      </rPr>
      <t xml:space="preserve">1. 
</t>
    </r>
    <r>
      <rPr>
        <b/>
        <sz val="9"/>
        <rFont val="Times New Roman"/>
        <family val="1"/>
        <charset val="204"/>
      </rPr>
      <t xml:space="preserve">Мощность: </t>
    </r>
    <r>
      <rPr>
        <sz val="9"/>
        <rFont val="Times New Roman"/>
        <family val="1"/>
        <charset val="204"/>
      </rPr>
      <t xml:space="preserve">150. 
</t>
    </r>
    <r>
      <rPr>
        <b/>
        <sz val="9"/>
        <rFont val="Times New Roman"/>
        <family val="1"/>
        <charset val="204"/>
      </rPr>
      <t xml:space="preserve">Проживание: </t>
    </r>
    <r>
      <rPr>
        <sz val="9"/>
        <rFont val="Times New Roman"/>
        <family val="1"/>
        <charset val="204"/>
      </rPr>
      <t xml:space="preserve">не предусмотрено. Спортивный зал, Библиотека. Медпункт. 
</t>
    </r>
    <r>
      <rPr>
        <b/>
        <sz val="9"/>
        <rFont val="Times New Roman"/>
        <family val="1"/>
        <charset val="204"/>
      </rPr>
      <t xml:space="preserve">Питание: </t>
    </r>
    <r>
      <rPr>
        <sz val="9"/>
        <rFont val="Times New Roman"/>
        <family val="1"/>
        <charset val="204"/>
      </rPr>
      <t xml:space="preserve">двухразовое, столовая 100 мест. </t>
    </r>
  </si>
  <si>
    <r>
      <t xml:space="preserve">Количество смен в год: </t>
    </r>
    <r>
      <rPr>
        <sz val="9"/>
        <rFont val="Times New Roman"/>
        <family val="1"/>
        <charset val="204"/>
      </rPr>
      <t xml:space="preserve">1. 
</t>
    </r>
    <r>
      <rPr>
        <b/>
        <sz val="9"/>
        <rFont val="Times New Roman"/>
        <family val="1"/>
        <charset val="204"/>
      </rPr>
      <t xml:space="preserve">Мощность: </t>
    </r>
    <r>
      <rPr>
        <sz val="9"/>
        <rFont val="Times New Roman"/>
        <family val="1"/>
        <charset val="204"/>
      </rPr>
      <t xml:space="preserve">100. 
</t>
    </r>
    <r>
      <rPr>
        <b/>
        <sz val="9"/>
        <rFont val="Times New Roman"/>
        <family val="1"/>
        <charset val="204"/>
      </rPr>
      <t xml:space="preserve">Проживание: </t>
    </r>
    <r>
      <rPr>
        <sz val="9"/>
        <rFont val="Times New Roman"/>
        <family val="1"/>
        <charset val="204"/>
      </rPr>
      <t xml:space="preserve">не предусмотрено. Спортивный зал, Библиотека. Медпункт. 
</t>
    </r>
    <r>
      <rPr>
        <b/>
        <sz val="9"/>
        <rFont val="Times New Roman"/>
        <family val="1"/>
        <charset val="204"/>
      </rPr>
      <t xml:space="preserve">Питание: </t>
    </r>
    <r>
      <rPr>
        <sz val="9"/>
        <rFont val="Times New Roman"/>
        <family val="1"/>
        <charset val="204"/>
      </rPr>
      <t xml:space="preserve">двухразовое, столовая 155 мест. </t>
    </r>
  </si>
  <si>
    <r>
      <t xml:space="preserve">Количество смен в год: </t>
    </r>
    <r>
      <rPr>
        <sz val="9"/>
        <rFont val="Times New Roman"/>
        <family val="1"/>
        <charset val="204"/>
      </rPr>
      <t xml:space="preserve">1. 
</t>
    </r>
    <r>
      <rPr>
        <b/>
        <sz val="9"/>
        <rFont val="Times New Roman"/>
        <family val="1"/>
        <charset val="204"/>
      </rPr>
      <t xml:space="preserve">Мощность: </t>
    </r>
    <r>
      <rPr>
        <sz val="9"/>
        <rFont val="Times New Roman"/>
        <family val="1"/>
        <charset val="204"/>
      </rPr>
      <t xml:space="preserve">40. 
</t>
    </r>
    <r>
      <rPr>
        <b/>
        <sz val="9"/>
        <rFont val="Times New Roman"/>
        <family val="1"/>
        <charset val="204"/>
      </rPr>
      <t xml:space="preserve">Проживание: </t>
    </r>
    <r>
      <rPr>
        <sz val="9"/>
        <rFont val="Times New Roman"/>
        <family val="1"/>
        <charset val="204"/>
      </rPr>
      <t xml:space="preserve">не предусмотрено. 
</t>
    </r>
    <r>
      <rPr>
        <b/>
        <sz val="9"/>
        <rFont val="Times New Roman"/>
        <family val="1"/>
        <charset val="204"/>
      </rPr>
      <t xml:space="preserve">Питание: </t>
    </r>
    <r>
      <rPr>
        <sz val="9"/>
        <rFont val="Times New Roman"/>
        <family val="1"/>
        <charset val="204"/>
      </rPr>
      <t xml:space="preserve">двухразовое, столовая 48 мест. </t>
    </r>
  </si>
  <si>
    <r>
      <t xml:space="preserve">Количество смен в год: </t>
    </r>
    <r>
      <rPr>
        <sz val="9"/>
        <rFont val="Times New Roman"/>
        <family val="1"/>
        <charset val="204"/>
      </rPr>
      <t xml:space="preserve">1. 
</t>
    </r>
    <r>
      <rPr>
        <b/>
        <sz val="9"/>
        <rFont val="Times New Roman"/>
        <family val="1"/>
        <charset val="204"/>
      </rPr>
      <t xml:space="preserve">Мощность: </t>
    </r>
    <r>
      <rPr>
        <sz val="9"/>
        <rFont val="Times New Roman"/>
        <family val="1"/>
        <charset val="204"/>
      </rPr>
      <t xml:space="preserve">45. 
</t>
    </r>
    <r>
      <rPr>
        <b/>
        <sz val="9"/>
        <rFont val="Times New Roman"/>
        <family val="1"/>
        <charset val="204"/>
      </rPr>
      <t xml:space="preserve">Проживание: </t>
    </r>
    <r>
      <rPr>
        <sz val="9"/>
        <rFont val="Times New Roman"/>
        <family val="1"/>
        <charset val="204"/>
      </rPr>
      <t xml:space="preserve">не предусмотрено. 
</t>
    </r>
    <r>
      <rPr>
        <b/>
        <sz val="9"/>
        <rFont val="Times New Roman"/>
        <family val="1"/>
        <charset val="204"/>
      </rPr>
      <t xml:space="preserve">Питание: </t>
    </r>
    <r>
      <rPr>
        <sz val="9"/>
        <rFont val="Times New Roman"/>
        <family val="1"/>
        <charset val="204"/>
      </rPr>
      <t xml:space="preserve">двухразовое, столовая 60 мест. . </t>
    </r>
  </si>
  <si>
    <r>
      <t xml:space="preserve">Количество смен в год: </t>
    </r>
    <r>
      <rPr>
        <sz val="9"/>
        <rFont val="Times New Roman"/>
        <family val="1"/>
        <charset val="204"/>
      </rPr>
      <t xml:space="preserve">1. 
</t>
    </r>
    <r>
      <rPr>
        <b/>
        <sz val="9"/>
        <rFont val="Times New Roman"/>
        <family val="1"/>
        <charset val="204"/>
      </rPr>
      <t xml:space="preserve">Мощность: </t>
    </r>
    <r>
      <rPr>
        <sz val="9"/>
        <rFont val="Times New Roman"/>
        <family val="1"/>
        <charset val="204"/>
      </rPr>
      <t xml:space="preserve">70. 
</t>
    </r>
    <r>
      <rPr>
        <b/>
        <sz val="9"/>
        <rFont val="Times New Roman"/>
        <family val="1"/>
        <charset val="204"/>
      </rPr>
      <t xml:space="preserve">Проживание: </t>
    </r>
    <r>
      <rPr>
        <sz val="9"/>
        <rFont val="Times New Roman"/>
        <family val="1"/>
        <charset val="204"/>
      </rPr>
      <t xml:space="preserve">не предусмотрено. 
</t>
    </r>
    <r>
      <rPr>
        <b/>
        <sz val="9"/>
        <rFont val="Times New Roman"/>
        <family val="1"/>
        <charset val="204"/>
      </rPr>
      <t xml:space="preserve">Питание: </t>
    </r>
    <r>
      <rPr>
        <sz val="9"/>
        <rFont val="Times New Roman"/>
        <family val="1"/>
        <charset val="204"/>
      </rPr>
      <t xml:space="preserve">двухразовое, столовая 100 мест. </t>
    </r>
  </si>
  <si>
    <r>
      <t xml:space="preserve">Количество смен в год: </t>
    </r>
    <r>
      <rPr>
        <sz val="9"/>
        <rFont val="Times New Roman"/>
        <family val="1"/>
        <charset val="204"/>
      </rPr>
      <t xml:space="preserve">2. 
</t>
    </r>
    <r>
      <rPr>
        <b/>
        <sz val="9"/>
        <rFont val="Times New Roman"/>
        <family val="1"/>
        <charset val="204"/>
      </rPr>
      <t xml:space="preserve">Мощность: </t>
    </r>
    <r>
      <rPr>
        <sz val="9"/>
        <rFont val="Times New Roman"/>
        <family val="1"/>
        <charset val="204"/>
      </rPr>
      <t xml:space="preserve">100. 
</t>
    </r>
    <r>
      <rPr>
        <b/>
        <sz val="9"/>
        <rFont val="Times New Roman"/>
        <family val="1"/>
        <charset val="204"/>
      </rPr>
      <t xml:space="preserve">Проживание: </t>
    </r>
    <r>
      <rPr>
        <sz val="9"/>
        <rFont val="Times New Roman"/>
        <family val="1"/>
        <charset val="204"/>
      </rPr>
      <t xml:space="preserve">не предусмотрено. 
</t>
    </r>
    <r>
      <rPr>
        <b/>
        <sz val="9"/>
        <rFont val="Times New Roman"/>
        <family val="1"/>
        <charset val="204"/>
      </rPr>
      <t xml:space="preserve">Питание: </t>
    </r>
    <r>
      <rPr>
        <sz val="9"/>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</si>
  <si>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188.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</si>
  <si>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40.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</si>
  <si>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212.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</si>
  <si>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55.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</si>
  <si>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</si>
  <si>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</si>
  <si>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75.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</si>
  <si>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</si>
  <si>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45.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</si>
  <si>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78.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</si>
  <si>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101.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</si>
  <si>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40.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</si>
  <si>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</si>
  <si>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</si>
  <si>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</si>
  <si>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63.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</si>
  <si>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61.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</si>
  <si>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65.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</si>
  <si>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</si>
  <si>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70.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</si>
  <si>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31.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</si>
  <si>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128.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</si>
  <si>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100.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</si>
  <si>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</si>
  <si>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80.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</si>
  <si>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84.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</si>
  <si>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45.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</si>
  <si>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41.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</si>
  <si>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46.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</si>
  <si>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100.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</si>
  <si>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</si>
  <si>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65.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</si>
  <si>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</si>
  <si>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112.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</si>
  <si>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23.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</si>
  <si>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8.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</si>
  <si>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145.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</si>
  <si>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</si>
  <si>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</si>
  <si>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</si>
  <si>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7.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</si>
  <si>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76.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</si>
  <si>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33.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</si>
  <si>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13.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</si>
  <si>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11.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</si>
  <si>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40.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</si>
  <si>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</si>
  <si>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92.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</si>
  <si>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</si>
  <si>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40.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</si>
  <si>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90.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</si>
  <si>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42.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</si>
  <si>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</si>
  <si>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40. 
</t>
    </r>
    <r>
      <rPr>
        <b/>
        <sz val="9"/>
        <color theme="1"/>
        <rFont val="Times New Roman"/>
        <family val="1"/>
        <charset val="204"/>
      </rPr>
      <t xml:space="preserve">Проживание: </t>
    </r>
    <r>
      <rPr>
        <sz val="9"/>
        <color theme="1"/>
        <rFont val="Times New Roman"/>
        <family val="1"/>
        <charset val="204"/>
      </rPr>
      <t xml:space="preserve">не предусмотрено. 2 отрядные игровые комнаты, 4 спальных комнаты, 4 туалета, 2 актовых зала, 1 изолятор.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</si>
  <si>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30.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</si>
  <si>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210.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</si>
  <si>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40.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</si>
  <si>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15.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</si>
  <si>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70.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</si>
  <si>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18.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</si>
  <si>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74.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</si>
  <si>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150.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</si>
  <si>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20.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</si>
  <si>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281.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</si>
  <si>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29.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</si>
  <si>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39.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</si>
  <si>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73.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</si>
  <si>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49.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</si>
  <si>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34.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</si>
  <si>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Мощность:</t>
    </r>
    <r>
      <rPr>
        <sz val="9"/>
        <color theme="1"/>
        <rFont val="Times New Roman"/>
        <family val="1"/>
        <charset val="204"/>
      </rPr>
      <t xml:space="preserve">124.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</si>
  <si>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82.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</si>
  <si>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</si>
  <si>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36.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</si>
  <si>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60.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</si>
  <si>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26.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</si>
  <si>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75.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</si>
  <si>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165.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</si>
  <si>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152.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</si>
  <si>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170.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</si>
  <si>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90.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</si>
  <si>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300.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</si>
  <si>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135.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</si>
  <si>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85.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</si>
  <si>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Мощность:</t>
    </r>
    <r>
      <rPr>
        <sz val="9"/>
        <color theme="1"/>
        <rFont val="Times New Roman"/>
        <family val="1"/>
        <charset val="204"/>
      </rPr>
      <t xml:space="preserve">23.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</si>
  <si>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</si>
  <si>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</si>
  <si>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200.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</si>
  <si>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56.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</si>
  <si>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</si>
  <si>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110.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</si>
  <si>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270. 
</t>
    </r>
    <r>
      <rPr>
        <b/>
        <sz val="9"/>
        <color theme="1"/>
        <rFont val="Times New Roman"/>
        <family val="1"/>
        <charset val="204"/>
      </rPr>
      <t xml:space="preserve">Проживание: </t>
    </r>
    <r>
      <rPr>
        <sz val="9"/>
        <color theme="1"/>
        <rFont val="Times New Roman"/>
        <family val="1"/>
        <charset val="204"/>
      </rPr>
      <t xml:space="preserve">не предусмотрено, удобства на этаже. Спортивный зал. Библиотека. Медпункт. 
</t>
    </r>
    <r>
      <rPr>
        <b/>
        <sz val="9"/>
        <color theme="1"/>
        <rFont val="Times New Roman"/>
        <family val="1"/>
        <charset val="204"/>
      </rPr>
      <t xml:space="preserve">Питание: </t>
    </r>
    <r>
      <rPr>
        <sz val="9"/>
        <color theme="1"/>
        <rFont val="Times New Roman"/>
        <family val="1"/>
        <charset val="204"/>
      </rPr>
      <t xml:space="preserve">двухразовое, столовая 200 мест.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</si>
  <si>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</si>
  <si>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</si>
  <si>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90.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</si>
  <si>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125.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</si>
  <si>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115.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</si>
  <si>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101.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</si>
  <si>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115.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</si>
  <si>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</si>
  <si>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300.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</si>
  <si>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</si>
  <si>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70.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</si>
  <si>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180.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</si>
  <si>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</si>
  <si>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</si>
  <si>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158.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</si>
  <si>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100.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</si>
  <si>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</si>
  <si>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100.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</si>
  <si>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280.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</si>
  <si>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70.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</si>
  <si>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Мощность в смену: 120.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</si>
  <si>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Мощность в смену: 150.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</si>
  <si>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80.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</si>
  <si>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140.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</si>
  <si>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54.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</si>
  <si>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Мощность:</t>
    </r>
    <r>
      <rPr>
        <sz val="9"/>
        <color theme="1"/>
        <rFont val="Times New Roman"/>
        <family val="1"/>
        <charset val="204"/>
      </rPr>
      <t xml:space="preserve">37.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</si>
  <si>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17.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</si>
  <si>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37.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</si>
  <si>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Мощность в смену: 80.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Медпункт. 
</t>
    </r>
    <r>
      <rPr>
        <b/>
        <sz val="9"/>
        <color theme="1"/>
        <rFont val="Times New Roman"/>
        <family val="1"/>
        <charset val="204"/>
      </rPr>
      <t xml:space="preserve">Питание: </t>
    </r>
    <r>
      <rPr>
        <sz val="9"/>
        <color theme="1"/>
        <rFont val="Times New Roman"/>
        <family val="1"/>
        <charset val="204"/>
      </rPr>
      <t xml:space="preserve">трехразовое, столовая 180 мест. </t>
    </r>
  </si>
  <si>
    <r>
      <t xml:space="preserve">Количество смен в год: </t>
    </r>
    <r>
      <rPr>
        <sz val="9"/>
        <color theme="1"/>
        <rFont val="Times New Roman"/>
        <family val="1"/>
        <charset val="204"/>
      </rPr>
      <t xml:space="preserve">1. 
Мощность в смену: 115.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Медпункт. 
</t>
    </r>
    <r>
      <rPr>
        <b/>
        <sz val="9"/>
        <color theme="1"/>
        <rFont val="Times New Roman"/>
        <family val="1"/>
        <charset val="204"/>
      </rPr>
      <t xml:space="preserve">Питание: </t>
    </r>
    <r>
      <rPr>
        <sz val="9"/>
        <color theme="1"/>
        <rFont val="Times New Roman"/>
        <family val="1"/>
        <charset val="204"/>
      </rPr>
      <t xml:space="preserve">трехразовое, столовая 80 мест.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</si>
  <si>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60.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столовая (на базе МАОУ СОШ № 2) 180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</si>
  <si>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122.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столовая 120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</si>
  <si>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55.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</si>
  <si>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38.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</si>
  <si>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85.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</si>
  <si>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</si>
  <si>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200.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</si>
  <si>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204.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</si>
  <si>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104.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</si>
  <si>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203.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</si>
  <si>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</si>
  <si>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300.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</si>
  <si>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185.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игровые комнаты-7 кабинетов.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</si>
  <si>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450.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</si>
  <si>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240.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</si>
  <si>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330.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игровые комнаты-15 кабинетов.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</si>
  <si>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375.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</si>
  <si>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70. 
</t>
    </r>
    <r>
      <rPr>
        <b/>
        <sz val="9"/>
        <color theme="1"/>
        <rFont val="Times New Roman"/>
        <family val="1"/>
        <charset val="204"/>
      </rPr>
      <t xml:space="preserve">Проживание: </t>
    </r>
    <r>
      <rPr>
        <sz val="9"/>
        <color theme="1"/>
        <rFont val="Times New Roman"/>
        <family val="1"/>
        <charset val="204"/>
      </rPr>
      <t xml:space="preserve">не предусмотрено. Спортзал.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</si>
  <si>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70. 
</t>
    </r>
    <r>
      <rPr>
        <b/>
        <sz val="9"/>
        <color theme="1"/>
        <rFont val="Times New Roman"/>
        <family val="1"/>
        <charset val="204"/>
      </rPr>
      <t xml:space="preserve">Проживание: </t>
    </r>
    <r>
      <rPr>
        <sz val="9"/>
        <color theme="1"/>
        <rFont val="Times New Roman"/>
        <family val="1"/>
        <charset val="204"/>
      </rPr>
      <t xml:space="preserve">не предусмотрено. Спортзал.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</si>
  <si>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85. 
</t>
    </r>
    <r>
      <rPr>
        <b/>
        <sz val="9"/>
        <color theme="1"/>
        <rFont val="Times New Roman"/>
        <family val="1"/>
        <charset val="204"/>
      </rPr>
      <t xml:space="preserve">Проживание: </t>
    </r>
    <r>
      <rPr>
        <sz val="9"/>
        <color theme="1"/>
        <rFont val="Times New Roman"/>
        <family val="1"/>
        <charset val="204"/>
      </rPr>
      <t xml:space="preserve">не предусмотрено. Спортзал.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</si>
  <si>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120. 
</t>
    </r>
    <r>
      <rPr>
        <b/>
        <sz val="9"/>
        <color theme="1"/>
        <rFont val="Times New Roman"/>
        <family val="1"/>
        <charset val="204"/>
      </rPr>
      <t xml:space="preserve">Проживание: </t>
    </r>
    <r>
      <rPr>
        <sz val="9"/>
        <color theme="1"/>
        <rFont val="Times New Roman"/>
        <family val="1"/>
        <charset val="204"/>
      </rPr>
      <t xml:space="preserve">не предусмотрено. Спортзал.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</si>
  <si>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80. 
</t>
    </r>
    <r>
      <rPr>
        <b/>
        <sz val="9"/>
        <color theme="1"/>
        <rFont val="Times New Roman"/>
        <family val="1"/>
        <charset val="204"/>
      </rPr>
      <t xml:space="preserve">Проживание: </t>
    </r>
    <r>
      <rPr>
        <sz val="9"/>
        <color theme="1"/>
        <rFont val="Times New Roman"/>
        <family val="1"/>
        <charset val="204"/>
      </rPr>
      <t xml:space="preserve">не предусмотрено. Спортзал.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</si>
  <si>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75. 
</t>
    </r>
    <r>
      <rPr>
        <b/>
        <sz val="9"/>
        <color theme="1"/>
        <rFont val="Times New Roman"/>
        <family val="1"/>
        <charset val="204"/>
      </rPr>
      <t xml:space="preserve">Проживание: </t>
    </r>
    <r>
      <rPr>
        <sz val="9"/>
        <color theme="1"/>
        <rFont val="Times New Roman"/>
        <family val="1"/>
        <charset val="204"/>
      </rPr>
      <t xml:space="preserve">не предусмотрено. Спортзал.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</si>
  <si>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150. 
</t>
    </r>
    <r>
      <rPr>
        <b/>
        <sz val="9"/>
        <color theme="1"/>
        <rFont val="Times New Roman"/>
        <family val="1"/>
        <charset val="204"/>
      </rPr>
      <t xml:space="preserve">Проживание: </t>
    </r>
    <r>
      <rPr>
        <sz val="9"/>
        <color theme="1"/>
        <rFont val="Times New Roman"/>
        <family val="1"/>
        <charset val="204"/>
      </rPr>
      <t xml:space="preserve">не предусмотрено. Спортзал.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</si>
  <si>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155. 
</t>
    </r>
    <r>
      <rPr>
        <b/>
        <sz val="9"/>
        <color theme="1"/>
        <rFont val="Times New Roman"/>
        <family val="1"/>
        <charset val="204"/>
      </rPr>
      <t xml:space="preserve">Проживание: </t>
    </r>
    <r>
      <rPr>
        <sz val="9"/>
        <color theme="1"/>
        <rFont val="Times New Roman"/>
        <family val="1"/>
        <charset val="204"/>
      </rPr>
      <t xml:space="preserve">не предусмотрено. Спортзал.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</si>
  <si>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160. 
</t>
    </r>
    <r>
      <rPr>
        <b/>
        <sz val="9"/>
        <color theme="1"/>
        <rFont val="Times New Roman"/>
        <family val="1"/>
        <charset val="204"/>
      </rPr>
      <t xml:space="preserve">Проживание: </t>
    </r>
    <r>
      <rPr>
        <sz val="9"/>
        <color theme="1"/>
        <rFont val="Times New Roman"/>
        <family val="1"/>
        <charset val="204"/>
      </rPr>
      <t xml:space="preserve">не предусмотрено. Спортзал.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</si>
  <si>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75. 
</t>
    </r>
    <r>
      <rPr>
        <b/>
        <sz val="9"/>
        <color theme="1"/>
        <rFont val="Times New Roman"/>
        <family val="1"/>
        <charset val="204"/>
      </rPr>
      <t xml:space="preserve">Проживание: </t>
    </r>
    <r>
      <rPr>
        <sz val="9"/>
        <color theme="1"/>
        <rFont val="Times New Roman"/>
        <family val="1"/>
        <charset val="204"/>
      </rPr>
      <t xml:space="preserve">не предусмотрено. Спортзал.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</si>
  <si>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80. 
</t>
    </r>
    <r>
      <rPr>
        <b/>
        <sz val="9"/>
        <color theme="1"/>
        <rFont val="Times New Roman"/>
        <family val="1"/>
        <charset val="204"/>
      </rPr>
      <t xml:space="preserve">Проживание: </t>
    </r>
    <r>
      <rPr>
        <sz val="9"/>
        <color theme="1"/>
        <rFont val="Times New Roman"/>
        <family val="1"/>
        <charset val="204"/>
      </rPr>
      <t xml:space="preserve">не предусмотрено. Спортзал.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</si>
  <si>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Мощность в смену: 60. 
</t>
    </r>
    <r>
      <rPr>
        <b/>
        <sz val="9"/>
        <color theme="1"/>
        <rFont val="Times New Roman"/>
        <family val="1"/>
        <charset val="204"/>
      </rPr>
      <t xml:space="preserve">Проживание: </t>
    </r>
    <r>
      <rPr>
        <sz val="9"/>
        <color theme="1"/>
        <rFont val="Times New Roman"/>
        <family val="1"/>
        <charset val="204"/>
      </rPr>
      <t xml:space="preserve">не предусмотрено. Спортзал.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</si>
  <si>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85. 
</t>
    </r>
    <r>
      <rPr>
        <b/>
        <sz val="9"/>
        <color theme="1"/>
        <rFont val="Times New Roman"/>
        <family val="1"/>
        <charset val="204"/>
      </rPr>
      <t xml:space="preserve">Проживание: </t>
    </r>
    <r>
      <rPr>
        <sz val="9"/>
        <color theme="1"/>
        <rFont val="Times New Roman"/>
        <family val="1"/>
        <charset val="204"/>
      </rPr>
      <t xml:space="preserve">не предусмотрено. Спортзал.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</si>
  <si>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110. 
</t>
    </r>
    <r>
      <rPr>
        <b/>
        <sz val="9"/>
        <color theme="1"/>
        <rFont val="Times New Roman"/>
        <family val="1"/>
        <charset val="204"/>
      </rPr>
      <t xml:space="preserve">Проживание: </t>
    </r>
    <r>
      <rPr>
        <sz val="9"/>
        <color theme="1"/>
        <rFont val="Times New Roman"/>
        <family val="1"/>
        <charset val="204"/>
      </rPr>
      <t xml:space="preserve">не предусмотрено. Спортзал.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</si>
  <si>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425. 
</t>
    </r>
    <r>
      <rPr>
        <b/>
        <sz val="9"/>
        <color theme="1"/>
        <rFont val="Times New Roman"/>
        <family val="1"/>
        <charset val="204"/>
      </rPr>
      <t xml:space="preserve">Проживание: </t>
    </r>
    <r>
      <rPr>
        <sz val="9"/>
        <color theme="1"/>
        <rFont val="Times New Roman"/>
        <family val="1"/>
        <charset val="204"/>
      </rPr>
      <t xml:space="preserve">Без проживания. Спортивный зал.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</si>
  <si>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Мощность в смену: 25.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Медпункт.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</si>
  <si>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25.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Медпункт. 
</t>
    </r>
    <r>
      <rPr>
        <b/>
        <sz val="9"/>
        <color rgb="FF000000"/>
        <rFont val="Times New Roman"/>
        <family val="1"/>
        <charset val="204"/>
      </rPr>
      <t xml:space="preserve">Питание: </t>
    </r>
    <r>
      <rPr>
        <sz val="9"/>
        <color rgb="FF000000"/>
        <rFont val="Times New Roman"/>
        <family val="1"/>
        <charset val="204"/>
      </rPr>
      <t xml:space="preserve">трехразовое. </t>
    </r>
  </si>
  <si>
    <r>
      <t xml:space="preserve">Количество смен в год: </t>
    </r>
    <r>
      <rPr>
        <sz val="9"/>
        <color theme="1"/>
        <rFont val="Times New Roman"/>
        <family val="1"/>
        <charset val="204"/>
      </rPr>
      <t xml:space="preserve">1. 
Мощностьт: 25.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Медпункт.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</si>
  <si>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110.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</si>
  <si>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205.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</si>
  <si>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141.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</si>
  <si>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</si>
  <si>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175.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</si>
  <si>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140.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</si>
  <si>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158.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</si>
  <si>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165.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</si>
  <si>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175.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</si>
  <si>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125.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</si>
  <si>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132.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</si>
  <si>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105.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</si>
  <si>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180.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</si>
  <si>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четырехразовое.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</si>
  <si>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четырехразовое.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</si>
  <si>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обеспечено четырехразовое питание.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</si>
  <si>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</si>
  <si>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на базе школы МАОУ СОШ №137.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</si>
  <si>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на базе школы МАОУ СОШ №21.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</si>
  <si>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на базе школы МАОУ СОШ №156.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</si>
  <si>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235.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</si>
  <si>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</si>
  <si>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160.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</si>
  <si>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115.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</si>
  <si>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227.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</si>
  <si>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180.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</si>
  <si>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199.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</si>
  <si>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150.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</si>
  <si>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118.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</si>
  <si>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180.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</si>
  <si>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92.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</si>
  <si>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170.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</si>
  <si>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175.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</si>
  <si>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195.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</si>
  <si>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140.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</si>
  <si>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208.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</si>
  <si>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110.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</si>
  <si>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107.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</si>
  <si>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220.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</si>
  <si>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210.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</si>
  <si>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170.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</si>
  <si>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56. 
</t>
    </r>
    <r>
      <rPr>
        <b/>
        <sz val="9"/>
        <color theme="1"/>
        <rFont val="Times New Roman"/>
        <family val="1"/>
        <charset val="204"/>
      </rPr>
      <t xml:space="preserve">Проживание: </t>
    </r>
    <r>
      <rPr>
        <sz val="9"/>
        <color theme="1"/>
        <rFont val="Times New Roman"/>
        <family val="1"/>
        <charset val="204"/>
      </rPr>
      <t xml:space="preserve">не предусмотрено. Присмотр и уход за детьми. Проведение воспитательных мероприятий. Проведение физкультурно-оздоровительных мероприятий. 
</t>
    </r>
    <r>
      <rPr>
        <b/>
        <sz val="9"/>
        <color theme="1"/>
        <rFont val="Times New Roman"/>
        <family val="1"/>
        <charset val="204"/>
      </rPr>
      <t xml:space="preserve">Питание: </t>
    </r>
    <r>
      <rPr>
        <sz val="9"/>
        <color theme="1"/>
        <rFont val="Times New Roman"/>
        <family val="1"/>
        <charset val="204"/>
      </rPr>
      <t xml:space="preserve">двухразовое (завтрак, обед), на базе столовой МАОУ Гимназия № 94 и МАОУ СОШ № 28. </t>
    </r>
  </si>
  <si>
    <r>
      <t xml:space="preserve">Количество смен в год: </t>
    </r>
    <r>
      <rPr>
        <sz val="9"/>
        <color theme="1"/>
        <rFont val="Times New Roman"/>
        <family val="1"/>
        <charset val="204"/>
      </rPr>
      <t xml:space="preserve">1. 
Мощность в смену: 75.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Медкабинет. 
</t>
    </r>
    <r>
      <rPr>
        <b/>
        <sz val="9"/>
        <color theme="1"/>
        <rFont val="Times New Roman"/>
        <family val="1"/>
        <charset val="204"/>
      </rPr>
      <t xml:space="preserve">Питание: </t>
    </r>
    <r>
      <rPr>
        <sz val="9"/>
        <color theme="1"/>
        <rFont val="Times New Roman"/>
        <family val="1"/>
        <charset val="204"/>
      </rPr>
      <t xml:space="preserve">двухразовое, столовая 100 мест. </t>
    </r>
  </si>
  <si>
    <r>
      <t>Количество смен в год:</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225.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Медпункт. 
</t>
    </r>
    <r>
      <rPr>
        <b/>
        <sz val="9"/>
        <color theme="1"/>
        <rFont val="Times New Roman"/>
        <family val="1"/>
        <charset val="204"/>
      </rPr>
      <t xml:space="preserve">Питание: </t>
    </r>
    <r>
      <rPr>
        <sz val="9"/>
        <color theme="1"/>
        <rFont val="Times New Roman"/>
        <family val="1"/>
        <charset val="204"/>
      </rPr>
      <t xml:space="preserve">двухразовое, столовая 225 мест.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</si>
  <si>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240.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Медпункт. 
</t>
    </r>
    <r>
      <rPr>
        <b/>
        <sz val="9"/>
        <color theme="1"/>
        <rFont val="Times New Roman"/>
        <family val="1"/>
        <charset val="204"/>
      </rPr>
      <t xml:space="preserve">Питание: </t>
    </r>
    <r>
      <rPr>
        <sz val="9"/>
        <color theme="1"/>
        <rFont val="Times New Roman"/>
        <family val="1"/>
        <charset val="204"/>
      </rPr>
      <t xml:space="preserve">двухразовое, столовая 250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</si>
  <si>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225.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</si>
  <si>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210.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</si>
  <si>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290.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</si>
  <si>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125.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</si>
  <si>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229.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</si>
  <si>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91.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</si>
  <si>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160.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</si>
  <si>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155.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</si>
  <si>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260.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</si>
  <si>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246.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</si>
  <si>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195.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</si>
  <si>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20. 
</t>
    </r>
    <r>
      <rPr>
        <b/>
        <sz val="9"/>
        <color theme="1"/>
        <rFont val="Times New Roman"/>
        <family val="1"/>
        <charset val="204"/>
      </rPr>
      <t xml:space="preserve">Проживание: </t>
    </r>
    <r>
      <rPr>
        <sz val="9"/>
        <color theme="1"/>
        <rFont val="Times New Roman"/>
        <family val="1"/>
        <charset val="204"/>
      </rPr>
      <t xml:space="preserve">не предусмотрено. Медицинское сопровождение. Имеется игровая комната, кабинет изодеятельности, спортивный зал, прогулочная площадка, спортивная площадка, баскетбольная площадка, поле для игры в футбол . Запланированные мероприятия: организация культурно – массовых, спортивных и развлекательных мероприятий, экскурсий, походов, мастер – классов. 
</t>
    </r>
    <r>
      <rPr>
        <b/>
        <sz val="9"/>
        <color theme="1"/>
        <rFont val="Times New Roman"/>
        <family val="1"/>
        <charset val="204"/>
      </rPr>
      <t xml:space="preserve">Питание: </t>
    </r>
    <r>
      <rPr>
        <sz val="9"/>
        <color theme="1"/>
        <rFont val="Times New Roman"/>
        <family val="1"/>
        <charset val="204"/>
      </rPr>
      <t xml:space="preserve">четырехразовое питание. </t>
    </r>
  </si>
  <si>
    <r>
      <t xml:space="preserve">Количество смен в год: </t>
    </r>
    <r>
      <rPr>
        <sz val="9"/>
        <color rgb="FF000000"/>
        <rFont val="Times New Roman"/>
        <family val="1"/>
        <charset val="204"/>
      </rPr>
      <t xml:space="preserve">0. 
</t>
    </r>
    <r>
      <rPr>
        <b/>
        <sz val="9"/>
        <color rgb="FF000000"/>
        <rFont val="Times New Roman"/>
        <family val="1"/>
        <charset val="204"/>
      </rPr>
      <t xml:space="preserve">Мощность: </t>
    </r>
    <r>
      <rPr>
        <sz val="9"/>
        <color rgb="FF000000"/>
        <rFont val="Times New Roman"/>
        <family val="1"/>
        <charset val="204"/>
      </rPr>
      <t xml:space="preserve">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трехразовое.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</si>
  <si>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30.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трехразовое.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</si>
  <si>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20.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трехразовое.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</si>
  <si>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100.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</si>
  <si>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15.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трехразовое. </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</si>
  <si>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четырехразовое.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</si>
  <si>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275.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</si>
  <si>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350.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</si>
  <si>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225.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</si>
  <si>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135.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</si>
  <si>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40.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трехразовое.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</si>
  <si>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</si>
  <si>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256.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</si>
  <si>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60.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</si>
  <si>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60.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</si>
  <si>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90.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</si>
  <si>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</si>
  <si>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245.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</si>
  <si>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46.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</si>
  <si>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</si>
  <si>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69.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</si>
  <si>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150.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</si>
  <si>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65.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</si>
  <si>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110.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</si>
  <si>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80.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</si>
  <si>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50.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</si>
  <si>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115.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</si>
  <si>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94.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</si>
  <si>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0. 
</t>
    </r>
    <r>
      <rPr>
        <b/>
        <sz val="9"/>
        <color rgb="FF000000"/>
        <rFont val="Times New Roman"/>
        <family val="1"/>
        <charset val="204"/>
      </rPr>
      <t xml:space="preserve">Мощность: </t>
    </r>
    <r>
      <rPr>
        <sz val="9"/>
        <color rgb="FF000000"/>
        <rFont val="Times New Roman"/>
        <family val="1"/>
        <charset val="204"/>
      </rPr>
      <t xml:space="preserve">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</si>
  <si>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200.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</si>
  <si>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60.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</si>
  <si>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75.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</si>
  <si>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140.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</si>
  <si>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83.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</si>
  <si>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100.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</si>
  <si>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66.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</si>
  <si>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105.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</si>
  <si>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103.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</si>
  <si>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144.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</si>
  <si>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95.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</si>
  <si>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114.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</si>
  <si>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530.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</si>
  <si>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80.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</si>
  <si>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rFont val="Times New Roman"/>
        <family val="1"/>
        <charset val="204"/>
      </rPr>
      <t xml:space="preserve">2. 
</t>
    </r>
    <r>
      <rPr>
        <b/>
        <sz val="9"/>
        <rFont val="Times New Roman"/>
        <family val="1"/>
        <charset val="204"/>
      </rPr>
      <t xml:space="preserve">Мощность: </t>
    </r>
    <r>
      <rPr>
        <sz val="9"/>
        <rFont val="Times New Roman"/>
        <family val="1"/>
        <charset val="204"/>
      </rPr>
      <t xml:space="preserve">50. 
</t>
    </r>
    <r>
      <rPr>
        <b/>
        <sz val="9"/>
        <rFont val="Times New Roman"/>
        <family val="1"/>
        <charset val="204"/>
      </rPr>
      <t xml:space="preserve">Проживание: </t>
    </r>
    <r>
      <rPr>
        <sz val="9"/>
        <rFont val="Times New Roman"/>
        <family val="1"/>
        <charset val="204"/>
      </rPr>
      <t xml:space="preserve">не предусмотрено. 
</t>
    </r>
    <r>
      <rPr>
        <b/>
        <sz val="9"/>
        <rFont val="Times New Roman"/>
        <family val="1"/>
        <charset val="204"/>
      </rPr>
      <t xml:space="preserve">Питание: </t>
    </r>
    <r>
      <rPr>
        <sz val="9"/>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</si>
  <si>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</si>
  <si>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Мощность:</t>
    </r>
    <r>
      <rPr>
        <sz val="9"/>
        <color theme="1"/>
        <rFont val="Times New Roman"/>
        <family val="1"/>
        <charset val="204"/>
      </rPr>
      <t xml:space="preserve">160.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</si>
  <si>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60. 
</t>
    </r>
    <r>
      <rPr>
        <b/>
        <sz val="9"/>
        <color theme="1"/>
        <rFont val="Times New Roman"/>
        <family val="1"/>
        <charset val="204"/>
      </rPr>
      <t xml:space="preserve">Проживание: </t>
    </r>
    <r>
      <rPr>
        <sz val="9"/>
        <color theme="1"/>
        <rFont val="Times New Roman"/>
        <family val="1"/>
        <charset val="204"/>
      </rPr>
      <t xml:space="preserve">не предусмотрено. Кирпичное, двухэтажное здание.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</si>
  <si>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60.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</si>
  <si>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65.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</si>
  <si>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270.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</si>
  <si>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95.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</si>
  <si>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154.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</si>
  <si>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56.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</si>
  <si>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60.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</si>
  <si>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</si>
  <si>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145.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</si>
  <si>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76.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</si>
  <si>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5.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</si>
  <si>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75.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пятиразовое.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</si>
  <si>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</si>
  <si>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</si>
  <si>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192.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</si>
  <si>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536.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</si>
  <si>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220.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</si>
  <si>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600.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</si>
  <si>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392.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</si>
  <si>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480.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</si>
  <si>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133.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</si>
  <si>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Библиотека.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</si>
  <si>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Библиотека.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</si>
  <si>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150.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Библиотека.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</si>
  <si>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0.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</si>
  <si>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120.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Библиотека.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</si>
  <si>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не предусмотрено. Библиотека.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</si>
  <si>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290.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Библиотека.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</si>
  <si>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Библиотека.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</si>
  <si>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16.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</si>
  <si>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48.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</si>
  <si>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40.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</si>
  <si>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275.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</si>
  <si>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45.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</si>
  <si>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85.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</si>
  <si>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120.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</si>
  <si>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99.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</si>
  <si>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50.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</si>
  <si>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60.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</si>
  <si>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65.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</si>
  <si>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35.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</si>
  <si>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33.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</si>
  <si>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55.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</si>
  <si>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125.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</si>
  <si>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36.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</si>
  <si>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56.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</si>
  <si>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54.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</si>
  <si>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45.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</si>
  <si>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95.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</si>
  <si>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35.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</si>
  <si>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</si>
  <si>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Мощность:</t>
    </r>
    <r>
      <rPr>
        <sz val="9"/>
        <color theme="1"/>
        <rFont val="Times New Roman"/>
        <family val="1"/>
        <charset val="204"/>
      </rPr>
      <t xml:space="preserve">15.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</si>
  <si>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6.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</si>
  <si>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80.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</si>
  <si>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35.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</si>
  <si>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40.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</si>
  <si>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63.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</si>
  <si>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350.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</si>
  <si>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130.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</si>
  <si>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60.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</si>
  <si>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155.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</si>
  <si>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85.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</si>
  <si>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28.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</si>
  <si>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65.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</si>
  <si>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5. 
</t>
    </r>
    <r>
      <rPr>
        <b/>
        <sz val="9"/>
        <color theme="1"/>
        <rFont val="Times New Roman"/>
        <family val="1"/>
        <charset val="204"/>
      </rPr>
      <t xml:space="preserve">Мощность: </t>
    </r>
    <r>
      <rPr>
        <sz val="9"/>
        <color theme="1"/>
        <rFont val="Times New Roman"/>
        <family val="1"/>
        <charset val="204"/>
      </rPr>
      <t xml:space="preserve">150.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</si>
  <si>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80.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</si>
  <si>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260.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</si>
  <si>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(завтрак, обед). </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</si>
  <si>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100.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Библиотека. Медпункт.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</si>
  <si>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60.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Библиотека. Медпункт. 
</t>
    </r>
    <r>
      <rPr>
        <b/>
        <sz val="9"/>
        <color theme="1"/>
        <rFont val="Times New Roman"/>
        <family val="1"/>
        <charset val="204"/>
      </rPr>
      <t xml:space="preserve">Питание: </t>
    </r>
    <r>
      <rPr>
        <sz val="9"/>
        <color theme="1"/>
        <rFont val="Times New Roman"/>
        <family val="1"/>
        <charset val="204"/>
      </rPr>
      <t xml:space="preserve">двухразовое, столовая 120 мест.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</si>
  <si>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не предусмотрено. Библиотека. Медпункт. 
</t>
    </r>
    <r>
      <rPr>
        <b/>
        <sz val="9"/>
        <color theme="1"/>
        <rFont val="Times New Roman"/>
        <family val="1"/>
        <charset val="204"/>
      </rPr>
      <t xml:space="preserve">Питание: </t>
    </r>
    <r>
      <rPr>
        <sz val="9"/>
        <color theme="1"/>
        <rFont val="Times New Roman"/>
        <family val="1"/>
        <charset val="204"/>
      </rPr>
      <t xml:space="preserve">двухразовое, столовая 80 мест. </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</si>
  <si>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40.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Библиотека. Медпункт. 
</t>
    </r>
    <r>
      <rPr>
        <b/>
        <sz val="9"/>
        <color theme="1"/>
        <rFont val="Times New Roman"/>
        <family val="1"/>
        <charset val="204"/>
      </rPr>
      <t xml:space="preserve">Питание: </t>
    </r>
    <r>
      <rPr>
        <sz val="9"/>
        <color theme="1"/>
        <rFont val="Times New Roman"/>
        <family val="1"/>
        <charset val="204"/>
      </rPr>
      <t xml:space="preserve">двухразовое, столовая 120 мест. </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</si>
  <si>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10. 
</t>
    </r>
    <r>
      <rPr>
        <b/>
        <sz val="9"/>
        <color theme="1"/>
        <rFont val="Times New Roman"/>
        <family val="1"/>
        <charset val="204"/>
      </rPr>
      <t xml:space="preserve">Проживание: </t>
    </r>
    <r>
      <rPr>
        <sz val="9"/>
        <color theme="1"/>
        <rFont val="Times New Roman"/>
        <family val="1"/>
        <charset val="204"/>
      </rPr>
      <t xml:space="preserve">не предусмотрено. Библиотека. Медпункт. 
</t>
    </r>
    <r>
      <rPr>
        <b/>
        <sz val="9"/>
        <color theme="1"/>
        <rFont val="Times New Roman"/>
        <family val="1"/>
        <charset val="204"/>
      </rPr>
      <t xml:space="preserve">Питание: </t>
    </r>
    <r>
      <rPr>
        <sz val="9"/>
        <color theme="1"/>
        <rFont val="Times New Roman"/>
        <family val="1"/>
        <charset val="204"/>
      </rPr>
      <t xml:space="preserve">двухразовое. Столовая 50 мест.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</si>
  <si>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90.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</si>
  <si>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Мощность:</t>
    </r>
    <r>
      <rPr>
        <sz val="9"/>
        <color rgb="FF000000"/>
        <rFont val="Times New Roman"/>
        <family val="1"/>
        <charset val="204"/>
      </rPr>
      <t xml:space="preserve">16.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</si>
  <si>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84.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</si>
  <si>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</si>
  <si>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190.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</si>
  <si>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rgb="FF000000"/>
        <rFont val="Times New Roman"/>
        <family val="1"/>
        <charset val="204"/>
      </rPr>
      <t xml:space="preserve">3. 
</t>
    </r>
    <r>
      <rPr>
        <b/>
        <sz val="9"/>
        <color rgb="FF000000"/>
        <rFont val="Times New Roman"/>
        <family val="1"/>
        <charset val="204"/>
      </rPr>
      <t xml:space="preserve">Мощность: </t>
    </r>
    <r>
      <rPr>
        <sz val="9"/>
        <color rgb="FF000000"/>
        <rFont val="Times New Roman"/>
        <family val="1"/>
        <charset val="204"/>
      </rPr>
      <t xml:space="preserve">100. 
</t>
    </r>
    <r>
      <rPr>
        <b/>
        <sz val="9"/>
        <color rgb="FF000000"/>
        <rFont val="Times New Roman"/>
        <family val="1"/>
        <charset val="204"/>
      </rPr>
      <t xml:space="preserve">Проживание: </t>
    </r>
    <r>
      <rPr>
        <sz val="9"/>
        <color rgb="FF000000"/>
        <rFont val="Times New Roman"/>
        <family val="1"/>
        <charset val="204"/>
      </rPr>
      <t xml:space="preserve">не предусмотрено. Лагерь организован на базе МАОУСОШ №9.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</si>
  <si>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3. 
</t>
    </r>
    <r>
      <rPr>
        <b/>
        <sz val="9"/>
        <color rgb="FF000000"/>
        <rFont val="Times New Roman"/>
        <family val="1"/>
        <charset val="204"/>
      </rPr>
      <t xml:space="preserve">Мощность: </t>
    </r>
    <r>
      <rPr>
        <sz val="9"/>
        <color rgb="FF000000"/>
        <rFont val="Times New Roman"/>
        <family val="1"/>
        <charset val="204"/>
      </rPr>
      <t xml:space="preserve">100.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</si>
  <si>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4. 
</t>
    </r>
    <r>
      <rPr>
        <b/>
        <sz val="9"/>
        <color rgb="FF000000"/>
        <rFont val="Times New Roman"/>
        <family val="1"/>
        <charset val="204"/>
      </rPr>
      <t xml:space="preserve">Мощность: </t>
    </r>
    <r>
      <rPr>
        <sz val="9"/>
        <color rgb="FF000000"/>
        <rFont val="Times New Roman"/>
        <family val="1"/>
        <charset val="204"/>
      </rPr>
      <t xml:space="preserve">100.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</si>
  <si>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3. 
</t>
    </r>
    <r>
      <rPr>
        <b/>
        <sz val="9"/>
        <color rgb="FF000000"/>
        <rFont val="Times New Roman"/>
        <family val="1"/>
        <charset val="204"/>
      </rPr>
      <t xml:space="preserve">Мощность: </t>
    </r>
    <r>
      <rPr>
        <sz val="9"/>
        <color rgb="FF000000"/>
        <rFont val="Times New Roman"/>
        <family val="1"/>
        <charset val="204"/>
      </rPr>
      <t xml:space="preserve">75. 
</t>
    </r>
    <r>
      <rPr>
        <b/>
        <sz val="9"/>
        <color rgb="FF000000"/>
        <rFont val="Times New Roman"/>
        <family val="1"/>
        <charset val="204"/>
      </rPr>
      <t xml:space="preserve">Проживание: </t>
    </r>
    <r>
      <rPr>
        <sz val="9"/>
        <color rgb="FF000000"/>
        <rFont val="Times New Roman"/>
        <family val="1"/>
        <charset val="204"/>
      </rPr>
      <t xml:space="preserve">не предусмотрено. Лагерь организован на базе СОШ №3.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</si>
  <si>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125. 
</t>
    </r>
    <r>
      <rPr>
        <b/>
        <sz val="9"/>
        <color rgb="FF000000"/>
        <rFont val="Times New Roman"/>
        <family val="1"/>
        <charset val="204"/>
      </rPr>
      <t xml:space="preserve">Проживание: </t>
    </r>
    <r>
      <rPr>
        <sz val="9"/>
        <color rgb="FF000000"/>
        <rFont val="Times New Roman"/>
        <family val="1"/>
        <charset val="204"/>
      </rPr>
      <t xml:space="preserve">не предусмотрено. Лагерь организован на базе СОШ №1.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</si>
  <si>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3. 
</t>
    </r>
    <r>
      <rPr>
        <b/>
        <sz val="9"/>
        <color rgb="FF000000"/>
        <rFont val="Times New Roman"/>
        <family val="1"/>
        <charset val="204"/>
      </rPr>
      <t xml:space="preserve">Мощность: </t>
    </r>
    <r>
      <rPr>
        <sz val="9"/>
        <color rgb="FF000000"/>
        <rFont val="Times New Roman"/>
        <family val="1"/>
        <charset val="204"/>
      </rPr>
      <t xml:space="preserve">40.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</si>
  <si>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30. 
</t>
    </r>
    <r>
      <rPr>
        <b/>
        <sz val="9"/>
        <color rgb="FF000000"/>
        <rFont val="Times New Roman"/>
        <family val="1"/>
        <charset val="204"/>
      </rPr>
      <t xml:space="preserve">Проживание: </t>
    </r>
    <r>
      <rPr>
        <sz val="9"/>
        <color rgb="FF000000"/>
        <rFont val="Times New Roman"/>
        <family val="1"/>
        <charset val="204"/>
      </rPr>
      <t xml:space="preserve">не предусмотрено. Физкультурно-оздоровительные сооружения: шведская стенка пристенная, козёл гимнастический, МАФ "рукоход", ЛАЗ-лестница "Зигзаг"; помещения культурно-массового назначения: библиотека (количество мест в читальном зале-2); игровые комнаты-1, актовый зал-количество посадочных мест 49; настольные игры (домино, шашки, лото) инвентарь для организации досуга (теннисный стол, ракетки, набор для игры в бадминтон, мячи, сетка волейбольная, баскетбольные корзины, канцелярские принадлежности). 
</t>
    </r>
    <r>
      <rPr>
        <b/>
        <sz val="9"/>
        <color rgb="FF000000"/>
        <rFont val="Times New Roman"/>
        <family val="1"/>
        <charset val="204"/>
      </rPr>
      <t xml:space="preserve">Питание: </t>
    </r>
    <r>
      <rPr>
        <sz val="9"/>
        <color rgb="FF000000"/>
        <rFont val="Times New Roman"/>
        <family val="1"/>
        <charset val="204"/>
      </rPr>
      <t xml:space="preserve">организовано в школьной столовой на 49 мест.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</si>
  <si>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80.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</si>
  <si>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32. 
</t>
    </r>
    <r>
      <rPr>
        <b/>
        <sz val="9"/>
        <color rgb="FF000000"/>
        <rFont val="Times New Roman"/>
        <family val="1"/>
        <charset val="204"/>
      </rPr>
      <t xml:space="preserve">Проживание: </t>
    </r>
    <r>
      <rPr>
        <sz val="9"/>
        <color rgb="FF000000"/>
        <rFont val="Times New Roman"/>
        <family val="1"/>
        <charset val="204"/>
      </rPr>
      <t xml:space="preserve">не предусмотрено. Для организации досуга детей имеются помещения культурно-массового назначения: игровые комнаты - 4, актовый зал - количество посадочных мест 55; наличие необходимой литературы, игр, инвентаря, оборудования, снаряжения для организации досуга в соответствии с возрастом детей и подростков, в том числе компьютерной техники. 
</t>
    </r>
    <r>
      <rPr>
        <b/>
        <sz val="9"/>
        <color rgb="FF000000"/>
        <rFont val="Times New Roman"/>
        <family val="1"/>
        <charset val="204"/>
      </rPr>
      <t xml:space="preserve">Питание: </t>
    </r>
    <r>
      <rPr>
        <sz val="9"/>
        <color rgb="FF000000"/>
        <rFont val="Times New Roman"/>
        <family val="1"/>
        <charset val="204"/>
      </rPr>
      <t xml:space="preserve">организовано в школьной столовой на 39 мест.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</si>
  <si>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72.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</si>
  <si>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220.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</si>
  <si>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4. 
</t>
    </r>
    <r>
      <rPr>
        <b/>
        <sz val="9"/>
        <color rgb="FF000000"/>
        <rFont val="Times New Roman"/>
        <family val="1"/>
        <charset val="204"/>
      </rPr>
      <t xml:space="preserve">Мощность: </t>
    </r>
    <r>
      <rPr>
        <sz val="9"/>
        <color rgb="FF000000"/>
        <rFont val="Times New Roman"/>
        <family val="1"/>
        <charset val="204"/>
      </rPr>
      <t xml:space="preserve">120. 
</t>
    </r>
    <r>
      <rPr>
        <b/>
        <sz val="9"/>
        <color rgb="FF000000"/>
        <rFont val="Times New Roman"/>
        <family val="1"/>
        <charset val="204"/>
      </rPr>
      <t xml:space="preserve">Проживание: </t>
    </r>
    <r>
      <rPr>
        <sz val="9"/>
        <color rgb="FF000000"/>
        <rFont val="Times New Roman"/>
        <family val="1"/>
        <charset val="204"/>
      </rPr>
      <t xml:space="preserve">не предусмотрено. Физкультурно-оздоровительные сооружения: спортивные площадки для баскетбола, волейбола, футбола; беговая дорожка, спортивный зал помещения культурно-массового назначения: актовый зал инвентарь для организации досуга: мячи, скакалки, обручи, кегли, стойки, эстафетные палочки; настольные игры. 
</t>
    </r>
    <r>
      <rPr>
        <b/>
        <sz val="9"/>
        <color rgb="FF000000"/>
        <rFont val="Times New Roman"/>
        <family val="1"/>
        <charset val="204"/>
      </rPr>
      <t xml:space="preserve">Питание: </t>
    </r>
    <r>
      <rPr>
        <sz val="9"/>
        <color rgb="FF000000"/>
        <rFont val="Times New Roman"/>
        <family val="1"/>
        <charset val="204"/>
      </rPr>
      <t xml:space="preserve">организовано в школьной столовой на 140 мест.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</si>
  <si>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75.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</si>
  <si>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75.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</si>
  <si>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40.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</si>
  <si>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50. 
</t>
    </r>
    <r>
      <rPr>
        <b/>
        <sz val="9"/>
        <color rgb="FF000000"/>
        <rFont val="Times New Roman"/>
        <family val="1"/>
        <charset val="204"/>
      </rPr>
      <t xml:space="preserve">Проживание: </t>
    </r>
    <r>
      <rPr>
        <sz val="9"/>
        <color rgb="FF000000"/>
        <rFont val="Times New Roman"/>
        <family val="1"/>
        <charset val="204"/>
      </rPr>
      <t xml:space="preserve">не предусмотрено. Дневной сон для детей 6-8 лет. 
</t>
    </r>
    <r>
      <rPr>
        <b/>
        <sz val="9"/>
        <color rgb="FF000000"/>
        <rFont val="Times New Roman"/>
        <family val="1"/>
        <charset val="204"/>
      </rPr>
      <t xml:space="preserve">Питание: </t>
    </r>
    <r>
      <rPr>
        <sz val="9"/>
        <color rgb="FF000000"/>
        <rFont val="Times New Roman"/>
        <family val="1"/>
        <charset val="204"/>
      </rPr>
      <t xml:space="preserve">трехразовое.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</si>
  <si>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40. 
</t>
    </r>
    <r>
      <rPr>
        <b/>
        <sz val="9"/>
        <color theme="1"/>
        <rFont val="Times New Roman"/>
        <family val="1"/>
        <charset val="204"/>
      </rPr>
      <t xml:space="preserve">Проживание: </t>
    </r>
    <r>
      <rPr>
        <sz val="9"/>
        <color theme="1"/>
        <rFont val="Times New Roman"/>
        <family val="1"/>
        <charset val="204"/>
      </rPr>
      <t xml:space="preserve">не предусмотрено. Организован дневной сон.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</si>
  <si>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25. 
</t>
    </r>
    <r>
      <rPr>
        <b/>
        <sz val="9"/>
        <color theme="1"/>
        <rFont val="Times New Roman"/>
        <family val="1"/>
        <charset val="204"/>
      </rPr>
      <t xml:space="preserve">Проживание: </t>
    </r>
    <r>
      <rPr>
        <sz val="9"/>
        <color theme="1"/>
        <rFont val="Times New Roman"/>
        <family val="1"/>
        <charset val="204"/>
      </rPr>
      <t xml:space="preserve">не предусмотрено. Дневной сон для детей 6-7 лет. 
</t>
    </r>
    <r>
      <rPr>
        <b/>
        <sz val="9"/>
        <color theme="1"/>
        <rFont val="Times New Roman"/>
        <family val="1"/>
        <charset val="204"/>
      </rPr>
      <t xml:space="preserve">Питание: </t>
    </r>
    <r>
      <rPr>
        <sz val="9"/>
        <color theme="1"/>
        <rFont val="Times New Roman"/>
        <family val="1"/>
        <charset val="204"/>
      </rPr>
      <t xml:space="preserve">трехразовое горячее питание. </t>
    </r>
  </si>
  <si>
    <r>
      <t xml:space="preserve">Количество смен в год: </t>
    </r>
    <r>
      <rPr>
        <sz val="9"/>
        <color rgb="FF000000"/>
        <rFont val="Times New Roman"/>
        <family val="1"/>
        <charset val="204"/>
      </rPr>
      <t xml:space="preserve">2. 
</t>
    </r>
    <r>
      <rPr>
        <b/>
        <sz val="9"/>
        <color rgb="FF000000"/>
        <rFont val="Times New Roman"/>
        <family val="1"/>
        <charset val="204"/>
      </rPr>
      <t xml:space="preserve">Мощность: </t>
    </r>
    <r>
      <rPr>
        <sz val="9"/>
        <color rgb="FF000000"/>
        <rFont val="Times New Roman"/>
        <family val="1"/>
        <charset val="204"/>
      </rPr>
      <t xml:space="preserve">20. 
</t>
    </r>
    <r>
      <rPr>
        <b/>
        <sz val="9"/>
        <color rgb="FF000000"/>
        <rFont val="Times New Roman"/>
        <family val="1"/>
        <charset val="204"/>
      </rPr>
      <t xml:space="preserve">Проживание: </t>
    </r>
    <r>
      <rPr>
        <sz val="9"/>
        <color rgb="FF000000"/>
        <rFont val="Times New Roman"/>
        <family val="1"/>
        <charset val="204"/>
      </rPr>
      <t xml:space="preserve">не предусмотрено, дневной сон для детей 6-8 лет. 
</t>
    </r>
    <r>
      <rPr>
        <b/>
        <sz val="9"/>
        <color rgb="FF000000"/>
        <rFont val="Times New Roman"/>
        <family val="1"/>
        <charset val="204"/>
      </rPr>
      <t xml:space="preserve">Питание: </t>
    </r>
    <r>
      <rPr>
        <sz val="9"/>
        <color rgb="FF000000"/>
        <rFont val="Times New Roman"/>
        <family val="1"/>
        <charset val="204"/>
      </rPr>
      <t xml:space="preserve">трехразовое горячее питание.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</si>
  <si>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25. 
</t>
    </r>
    <r>
      <rPr>
        <b/>
        <sz val="9"/>
        <color theme="1"/>
        <rFont val="Times New Roman"/>
        <family val="1"/>
        <charset val="204"/>
      </rPr>
      <t xml:space="preserve">Проживание: </t>
    </r>
    <r>
      <rPr>
        <sz val="9"/>
        <color theme="1"/>
        <rFont val="Times New Roman"/>
        <family val="1"/>
        <charset val="204"/>
      </rPr>
      <t xml:space="preserve">не предусмотрено. Дневной сон для детей 6-8 лет. 
</t>
    </r>
    <r>
      <rPr>
        <b/>
        <sz val="9"/>
        <color theme="1"/>
        <rFont val="Times New Roman"/>
        <family val="1"/>
        <charset val="204"/>
      </rPr>
      <t xml:space="preserve">Питание: </t>
    </r>
    <r>
      <rPr>
        <sz val="9"/>
        <color theme="1"/>
        <rFont val="Times New Roman"/>
        <family val="1"/>
        <charset val="204"/>
      </rPr>
      <t xml:space="preserve">трехразовое горячее питание.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</si>
  <si>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25. 
</t>
    </r>
    <r>
      <rPr>
        <b/>
        <sz val="9"/>
        <color theme="1"/>
        <rFont val="Times New Roman"/>
        <family val="1"/>
        <charset val="204"/>
      </rPr>
      <t xml:space="preserve">Проживание: </t>
    </r>
    <r>
      <rPr>
        <sz val="9"/>
        <color theme="1"/>
        <rFont val="Times New Roman"/>
        <family val="1"/>
        <charset val="204"/>
      </rPr>
      <t xml:space="preserve">не предусмотрено. Дневной сон для детей 6-8 лет. 
</t>
    </r>
    <r>
      <rPr>
        <b/>
        <sz val="9"/>
        <color theme="1"/>
        <rFont val="Times New Roman"/>
        <family val="1"/>
        <charset val="204"/>
      </rPr>
      <t xml:space="preserve">Питание: </t>
    </r>
    <r>
      <rPr>
        <sz val="9"/>
        <color theme="1"/>
        <rFont val="Times New Roman"/>
        <family val="1"/>
        <charset val="204"/>
      </rPr>
      <t xml:space="preserve">трехразовое горячее питание.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</si>
  <si>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20. 
</t>
    </r>
    <r>
      <rPr>
        <b/>
        <sz val="9"/>
        <color theme="1"/>
        <rFont val="Times New Roman"/>
        <family val="1"/>
        <charset val="204"/>
      </rPr>
      <t xml:space="preserve">Проживание: </t>
    </r>
    <r>
      <rPr>
        <sz val="9"/>
        <color theme="1"/>
        <rFont val="Times New Roman"/>
        <family val="1"/>
        <charset val="204"/>
      </rPr>
      <t xml:space="preserve">детей не предусмотрено. Дневной сон для детей 6-8 лет. 
</t>
    </r>
    <r>
      <rPr>
        <b/>
        <sz val="9"/>
        <color theme="1"/>
        <rFont val="Times New Roman"/>
        <family val="1"/>
        <charset val="204"/>
      </rPr>
      <t xml:space="preserve">Питание: </t>
    </r>
    <r>
      <rPr>
        <sz val="9"/>
        <color theme="1"/>
        <rFont val="Times New Roman"/>
        <family val="1"/>
        <charset val="204"/>
      </rPr>
      <t xml:space="preserve">трехразовое горячее питание.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</si>
  <si>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20. 
</t>
    </r>
    <r>
      <rPr>
        <b/>
        <sz val="9"/>
        <color theme="1"/>
        <rFont val="Times New Roman"/>
        <family val="1"/>
        <charset val="204"/>
      </rPr>
      <t xml:space="preserve">Проживание: </t>
    </r>
    <r>
      <rPr>
        <sz val="9"/>
        <color theme="1"/>
        <rFont val="Times New Roman"/>
        <family val="1"/>
        <charset val="204"/>
      </rPr>
      <t xml:space="preserve">не предусмотрено. Дневной сон для детей 6-8 лет. 
</t>
    </r>
    <r>
      <rPr>
        <b/>
        <sz val="9"/>
        <color theme="1"/>
        <rFont val="Times New Roman"/>
        <family val="1"/>
        <charset val="204"/>
      </rPr>
      <t xml:space="preserve">Питание: </t>
    </r>
    <r>
      <rPr>
        <sz val="9"/>
        <color theme="1"/>
        <rFont val="Times New Roman"/>
        <family val="1"/>
        <charset val="204"/>
      </rPr>
      <t xml:space="preserve">трехразовое горячее питание. </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</si>
  <si>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организованное.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</si>
  <si>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190.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</si>
  <si>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организованное четырехразовое.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</si>
  <si>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организованное четырехразовое.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</si>
  <si>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400.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</si>
  <si>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</si>
  <si>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122.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</si>
  <si>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Мощность:</t>
    </r>
    <r>
      <rPr>
        <sz val="9"/>
        <color theme="1"/>
        <rFont val="Times New Roman"/>
        <family val="1"/>
        <charset val="204"/>
      </rPr>
      <t xml:space="preserve">48.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</si>
  <si>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24.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</si>
  <si>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38.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</si>
  <si>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21.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</si>
  <si>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</si>
  <si>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38.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</si>
  <si>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</si>
  <si>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19.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</si>
  <si>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Мощность:</t>
    </r>
    <r>
      <rPr>
        <sz val="9"/>
        <color theme="1"/>
        <rFont val="Times New Roman"/>
        <family val="1"/>
        <charset val="204"/>
      </rPr>
      <t xml:space="preserve">45.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</si>
  <si>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177.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</si>
  <si>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45.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</si>
  <si>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</si>
  <si>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107.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</si>
  <si>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</si>
  <si>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125.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</si>
  <si>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</si>
  <si>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</si>
  <si>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115.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</si>
  <si>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200.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Медпункт. 
</t>
    </r>
    <r>
      <rPr>
        <b/>
        <sz val="9"/>
        <color theme="1"/>
        <rFont val="Times New Roman"/>
        <family val="1"/>
        <charset val="204"/>
      </rPr>
      <t>Питание:</t>
    </r>
    <r>
      <rPr>
        <sz val="9"/>
        <color theme="1"/>
        <rFont val="Times New Roman"/>
        <family val="1"/>
        <charset val="204"/>
      </rPr>
      <t xml:space="preserve">трехразовое, столовая 140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</si>
  <si>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100.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Медпункт. 
</t>
    </r>
    <r>
      <rPr>
        <b/>
        <sz val="9"/>
        <color theme="1"/>
        <rFont val="Times New Roman"/>
        <family val="1"/>
        <charset val="204"/>
      </rPr>
      <t>Питание:</t>
    </r>
    <r>
      <rPr>
        <sz val="9"/>
        <color theme="1"/>
        <rFont val="Times New Roman"/>
        <family val="1"/>
        <charset val="204"/>
      </rPr>
      <t xml:space="preserve">трехразовое, столовая 100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</si>
  <si>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130.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Медпункт. 
</t>
    </r>
    <r>
      <rPr>
        <b/>
        <sz val="9"/>
        <color theme="1"/>
        <rFont val="Times New Roman"/>
        <family val="1"/>
        <charset val="204"/>
      </rPr>
      <t>Питание:</t>
    </r>
    <r>
      <rPr>
        <sz val="9"/>
        <color theme="1"/>
        <rFont val="Times New Roman"/>
        <family val="1"/>
        <charset val="204"/>
      </rPr>
      <t xml:space="preserve">трехразовое, столовая 80 мест. </t>
    </r>
  </si>
  <si>
    <r>
      <t xml:space="preserve">Количество смен в год: </t>
    </r>
    <r>
      <rPr>
        <sz val="9"/>
        <color theme="1"/>
        <rFont val="Times New Roman"/>
        <family val="1"/>
        <charset val="204"/>
      </rPr>
      <t xml:space="preserve">1. 
Мощность в смену: 34.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Медпункт. 
</t>
    </r>
    <r>
      <rPr>
        <b/>
        <sz val="9"/>
        <color theme="1"/>
        <rFont val="Times New Roman"/>
        <family val="1"/>
        <charset val="204"/>
      </rPr>
      <t xml:space="preserve">Питание: </t>
    </r>
    <r>
      <rPr>
        <sz val="9"/>
        <color theme="1"/>
        <rFont val="Times New Roman"/>
        <family val="1"/>
        <charset val="204"/>
      </rPr>
      <t xml:space="preserve">трехразовое, столовая 50 мест. </t>
    </r>
  </si>
  <si>
    <r>
      <t xml:space="preserve">Количество смен в год: </t>
    </r>
    <r>
      <rPr>
        <sz val="9"/>
        <color theme="1"/>
        <rFont val="Times New Roman"/>
        <family val="1"/>
        <charset val="204"/>
      </rPr>
      <t xml:space="preserve">1. 
Мощность в смену: 100. 
</t>
    </r>
    <r>
      <rPr>
        <b/>
        <sz val="9"/>
        <color theme="1"/>
        <rFont val="Times New Roman"/>
        <family val="1"/>
        <charset val="204"/>
      </rPr>
      <t xml:space="preserve">Проживание: </t>
    </r>
    <r>
      <rPr>
        <sz val="9"/>
        <color theme="1"/>
        <rFont val="Times New Roman"/>
        <family val="1"/>
        <charset val="204"/>
      </rPr>
      <t xml:space="preserve">без проживания. Спортивный зал. Медпункт.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</si>
  <si>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130.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столовая 120 мест. </t>
    </r>
  </si>
  <si>
    <r>
      <t xml:space="preserve">Количество смен в год: </t>
    </r>
    <r>
      <rPr>
        <sz val="9"/>
        <color theme="1"/>
        <rFont val="Times New Roman"/>
        <family val="1"/>
        <charset val="204"/>
      </rPr>
      <t xml:space="preserve">1. 
Мощность в смену: 120. 
</t>
    </r>
    <r>
      <rPr>
        <b/>
        <sz val="9"/>
        <color theme="1"/>
        <rFont val="Times New Roman"/>
        <family val="1"/>
        <charset val="204"/>
      </rPr>
      <t xml:space="preserve">Проживание: </t>
    </r>
    <r>
      <rPr>
        <sz val="9"/>
        <color theme="1"/>
        <rFont val="Times New Roman"/>
        <family val="1"/>
        <charset val="204"/>
      </rPr>
      <t xml:space="preserve">без проживания. Спортивный зал. Медпункт.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</si>
  <si>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Мощность в смену: 60. 
</t>
    </r>
    <r>
      <rPr>
        <b/>
        <sz val="9"/>
        <color theme="1"/>
        <rFont val="Times New Roman"/>
        <family val="1"/>
        <charset val="204"/>
      </rPr>
      <t xml:space="preserve">Проживание: </t>
    </r>
    <r>
      <rPr>
        <sz val="9"/>
        <color theme="1"/>
        <rFont val="Times New Roman"/>
        <family val="1"/>
        <charset val="204"/>
      </rPr>
      <t xml:space="preserve">без проживания. Спортивный зал.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</si>
  <si>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Мощность в смену: 20. 
</t>
    </r>
    <r>
      <rPr>
        <b/>
        <sz val="9"/>
        <color theme="1"/>
        <rFont val="Times New Roman"/>
        <family val="1"/>
        <charset val="204"/>
      </rPr>
      <t xml:space="preserve">Проживание: </t>
    </r>
    <r>
      <rPr>
        <sz val="9"/>
        <color theme="1"/>
        <rFont val="Times New Roman"/>
        <family val="1"/>
        <charset val="204"/>
      </rPr>
      <t xml:space="preserve">без проживания. 
</t>
    </r>
    <r>
      <rPr>
        <b/>
        <sz val="9"/>
        <color theme="1"/>
        <rFont val="Times New Roman"/>
        <family val="1"/>
        <charset val="204"/>
      </rPr>
      <t xml:space="preserve">Питание: </t>
    </r>
    <r>
      <rPr>
        <sz val="9"/>
        <color theme="1"/>
        <rFont val="Times New Roman"/>
        <family val="1"/>
        <charset val="204"/>
      </rPr>
      <t xml:space="preserve">четырехразовое. </t>
    </r>
  </si>
  <si>
    <r>
      <t xml:space="preserve">Количество смен в год: </t>
    </r>
    <r>
      <rPr>
        <sz val="9"/>
        <color theme="1"/>
        <rFont val="Times New Roman"/>
        <family val="1"/>
        <charset val="204"/>
      </rPr>
      <t xml:space="preserve">1. 
Мощность в смену: 190. 
</t>
    </r>
    <r>
      <rPr>
        <b/>
        <sz val="9"/>
        <color theme="1"/>
        <rFont val="Times New Roman"/>
        <family val="1"/>
        <charset val="204"/>
      </rPr>
      <t xml:space="preserve">Проживание: </t>
    </r>
    <r>
      <rPr>
        <sz val="9"/>
        <color theme="1"/>
        <rFont val="Times New Roman"/>
        <family val="1"/>
        <charset val="204"/>
      </rPr>
      <t xml:space="preserve">без проживания. Спортивный зал. Медпункт.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</si>
  <si>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Мощность в смену: 25. 
</t>
    </r>
    <r>
      <rPr>
        <b/>
        <sz val="9"/>
        <color theme="1"/>
        <rFont val="Times New Roman"/>
        <family val="1"/>
        <charset val="204"/>
      </rPr>
      <t xml:space="preserve">Проживание: </t>
    </r>
    <r>
      <rPr>
        <sz val="9"/>
        <color theme="1"/>
        <rFont val="Times New Roman"/>
        <family val="1"/>
        <charset val="204"/>
      </rPr>
      <t xml:space="preserve">без проживания. Спортивный зал. Медпункт.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</si>
  <si>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Мощность в смену: 55. 
</t>
    </r>
    <r>
      <rPr>
        <b/>
        <sz val="9"/>
        <color theme="1"/>
        <rFont val="Times New Roman"/>
        <family val="1"/>
        <charset val="204"/>
      </rPr>
      <t xml:space="preserve">Проживание: </t>
    </r>
    <r>
      <rPr>
        <sz val="9"/>
        <color theme="1"/>
        <rFont val="Times New Roman"/>
        <family val="1"/>
        <charset val="204"/>
      </rPr>
      <t xml:space="preserve">без проживания. Спортивный зал. Медпункт.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</si>
  <si>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Мощность в смену: 40. 
</t>
    </r>
    <r>
      <rPr>
        <b/>
        <sz val="9"/>
        <color theme="1"/>
        <rFont val="Times New Roman"/>
        <family val="1"/>
        <charset val="204"/>
      </rPr>
      <t xml:space="preserve">Проживание: </t>
    </r>
    <r>
      <rPr>
        <sz val="9"/>
        <color theme="1"/>
        <rFont val="Times New Roman"/>
        <family val="1"/>
        <charset val="204"/>
      </rPr>
      <t xml:space="preserve">без проживания. Спортивный зал. Медпункт.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</si>
  <si>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Мощность в смену: 120. 
</t>
    </r>
    <r>
      <rPr>
        <b/>
        <sz val="9"/>
        <color theme="1"/>
        <rFont val="Times New Roman"/>
        <family val="1"/>
        <charset val="204"/>
      </rPr>
      <t xml:space="preserve">Проживание: </t>
    </r>
    <r>
      <rPr>
        <sz val="9"/>
        <color theme="1"/>
        <rFont val="Times New Roman"/>
        <family val="1"/>
        <charset val="204"/>
      </rPr>
      <t xml:space="preserve">без проживания. Спортивный зал. Медпункт. 
</t>
    </r>
    <r>
      <rPr>
        <b/>
        <sz val="9"/>
        <color theme="1"/>
        <rFont val="Times New Roman"/>
        <family val="1"/>
        <charset val="204"/>
      </rPr>
      <t xml:space="preserve">Питание: </t>
    </r>
    <r>
      <rPr>
        <sz val="9"/>
        <color theme="1"/>
        <rFont val="Times New Roman"/>
        <family val="1"/>
        <charset val="204"/>
      </rPr>
      <t xml:space="preserve">трехразовое, столовая 150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</si>
  <si>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без проживания. Столовая 36 мест. Спортивный зал.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</si>
  <si>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Мощность в смену: 187. 
</t>
    </r>
    <r>
      <rPr>
        <b/>
        <sz val="9"/>
        <color theme="1"/>
        <rFont val="Times New Roman"/>
        <family val="1"/>
        <charset val="204"/>
      </rPr>
      <t xml:space="preserve">Проживание: </t>
    </r>
    <r>
      <rPr>
        <sz val="9"/>
        <color theme="1"/>
        <rFont val="Times New Roman"/>
        <family val="1"/>
        <charset val="204"/>
      </rPr>
      <t xml:space="preserve">без проживания. Спортивный зал. Медпункт. 
</t>
    </r>
    <r>
      <rPr>
        <b/>
        <sz val="9"/>
        <color theme="1"/>
        <rFont val="Times New Roman"/>
        <family val="1"/>
        <charset val="204"/>
      </rPr>
      <t xml:space="preserve">Питание: </t>
    </r>
    <r>
      <rPr>
        <sz val="9"/>
        <color theme="1"/>
        <rFont val="Times New Roman"/>
        <family val="1"/>
        <charset val="204"/>
      </rPr>
      <t xml:space="preserve">трехразовое, столовая 150 мест. </t>
    </r>
  </si>
  <si>
    <r>
      <t xml:space="preserve">Количество смен в год: </t>
    </r>
    <r>
      <rPr>
        <sz val="9"/>
        <color theme="1"/>
        <rFont val="Times New Roman"/>
        <family val="1"/>
        <charset val="204"/>
      </rPr>
      <t xml:space="preserve">1. 
Мощность в смену: 80. 
</t>
    </r>
    <r>
      <rPr>
        <b/>
        <sz val="9"/>
        <color theme="1"/>
        <rFont val="Times New Roman"/>
        <family val="1"/>
        <charset val="204"/>
      </rPr>
      <t xml:space="preserve">Проживание: </t>
    </r>
    <r>
      <rPr>
        <sz val="9"/>
        <color theme="1"/>
        <rFont val="Times New Roman"/>
        <family val="1"/>
        <charset val="204"/>
      </rPr>
      <t xml:space="preserve">без проживания. Спортивный зал. Медпункт. 
</t>
    </r>
    <r>
      <rPr>
        <b/>
        <sz val="9"/>
        <color theme="1"/>
        <rFont val="Times New Roman"/>
        <family val="1"/>
        <charset val="204"/>
      </rPr>
      <t xml:space="preserve">Питание: </t>
    </r>
    <r>
      <rPr>
        <sz val="9"/>
        <color theme="1"/>
        <rFont val="Times New Roman"/>
        <family val="1"/>
        <charset val="204"/>
      </rPr>
      <t xml:space="preserve">трехразовое, столовая 50 мест. </t>
    </r>
  </si>
  <si>
    <r>
      <t xml:space="preserve">Количество смен в год: </t>
    </r>
    <r>
      <rPr>
        <sz val="9"/>
        <color theme="1"/>
        <rFont val="Times New Roman"/>
        <family val="1"/>
        <charset val="204"/>
      </rPr>
      <t xml:space="preserve">1. 
Мощность в смену: 35. 
</t>
    </r>
    <r>
      <rPr>
        <b/>
        <sz val="9"/>
        <color theme="1"/>
        <rFont val="Times New Roman"/>
        <family val="1"/>
        <charset val="204"/>
      </rPr>
      <t xml:space="preserve">Проживание: </t>
    </r>
    <r>
      <rPr>
        <sz val="9"/>
        <color theme="1"/>
        <rFont val="Times New Roman"/>
        <family val="1"/>
        <charset val="204"/>
      </rPr>
      <t xml:space="preserve">без проживания. Спортивный зал. 
</t>
    </r>
    <r>
      <rPr>
        <b/>
        <sz val="9"/>
        <color theme="1"/>
        <rFont val="Times New Roman"/>
        <family val="1"/>
        <charset val="204"/>
      </rPr>
      <t xml:space="preserve">Питание: </t>
    </r>
    <r>
      <rPr>
        <sz val="9"/>
        <color theme="1"/>
        <rFont val="Times New Roman"/>
        <family val="1"/>
        <charset val="204"/>
      </rPr>
      <t xml:space="preserve">трехразовое, столовая 35 мест.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</si>
  <si>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100.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</si>
  <si>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</si>
  <si>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Музыкальный зал.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</si>
  <si>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</si>
  <si>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</si>
  <si>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15. 
</t>
    </r>
    <r>
      <rPr>
        <b/>
        <sz val="9"/>
        <color theme="1"/>
        <rFont val="Times New Roman"/>
        <family val="1"/>
        <charset val="204"/>
      </rPr>
      <t xml:space="preserve">Проживание: </t>
    </r>
    <r>
      <rPr>
        <sz val="9"/>
        <color theme="1"/>
        <rFont val="Times New Roman"/>
        <family val="1"/>
        <charset val="204"/>
      </rPr>
      <t xml:space="preserve">не предусмотренно.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</si>
  <si>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100.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</si>
  <si>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70.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</si>
  <si>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380.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</si>
  <si>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49.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</si>
  <si>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110. 
</t>
    </r>
    <r>
      <rPr>
        <b/>
        <sz val="9"/>
        <color rgb="FF000000"/>
        <rFont val="Times New Roman"/>
        <family val="1"/>
        <charset val="204"/>
      </rPr>
      <t xml:space="preserve">Проживание: </t>
    </r>
    <r>
      <rPr>
        <sz val="9"/>
        <color rgb="FF000000"/>
        <rFont val="Times New Roman"/>
        <family val="1"/>
        <charset val="204"/>
      </rPr>
      <t xml:space="preserve">не предусмотрено. 
</t>
    </r>
    <r>
      <rPr>
        <b/>
        <sz val="9"/>
        <color rgb="FF000000"/>
        <rFont val="Times New Roman"/>
        <family val="1"/>
        <charset val="204"/>
      </rPr>
      <t xml:space="preserve">Питание: </t>
    </r>
    <r>
      <rPr>
        <sz val="9"/>
        <color rgb="FF000000"/>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</si>
  <si>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64.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</si>
  <si>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rgb="FF000000"/>
        <rFont val="Times New Roman"/>
        <family val="1"/>
        <charset val="204"/>
      </rPr>
      <t xml:space="preserve">1. 
Мощность в смену: 25.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t>
    </r>
    <r>
      <rPr>
        <b/>
        <sz val="9"/>
        <color rgb="FF000000"/>
        <rFont val="Times New Roman"/>
        <family val="1"/>
        <charset val="204"/>
      </rPr>
      <t xml:space="preserve">Питание: </t>
    </r>
    <r>
      <rPr>
        <sz val="9"/>
        <color rgb="FF000000"/>
        <rFont val="Times New Roman"/>
        <family val="1"/>
        <charset val="204"/>
      </rPr>
      <t xml:space="preserve">двухразовое, столовая 40 мест. </t>
    </r>
  </si>
  <si>
    <r>
      <t xml:space="preserve">Количество смен в год: </t>
    </r>
    <r>
      <rPr>
        <sz val="9"/>
        <color rgb="FF000000"/>
        <rFont val="Times New Roman"/>
        <family val="1"/>
        <charset val="204"/>
      </rPr>
      <t xml:space="preserve">1. 
Мощность в смену: 45.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t>
    </r>
    <r>
      <rPr>
        <b/>
        <sz val="9"/>
        <color rgb="FF000000"/>
        <rFont val="Times New Roman"/>
        <family val="1"/>
        <charset val="204"/>
      </rPr>
      <t xml:space="preserve">Питание: </t>
    </r>
    <r>
      <rPr>
        <sz val="9"/>
        <color rgb="FF000000"/>
        <rFont val="Times New Roman"/>
        <family val="1"/>
        <charset val="204"/>
      </rPr>
      <t xml:space="preserve">двухразовое, столовая 40 мест. </t>
    </r>
  </si>
  <si>
    <r>
      <t xml:space="preserve">Количество смен в год: </t>
    </r>
    <r>
      <rPr>
        <sz val="9"/>
        <color rgb="FF000000"/>
        <rFont val="Times New Roman"/>
        <family val="1"/>
        <charset val="204"/>
      </rPr>
      <t xml:space="preserve">0. 
</t>
    </r>
    <r>
      <rPr>
        <b/>
        <sz val="9"/>
        <color rgb="FF000000"/>
        <rFont val="Times New Roman"/>
        <family val="1"/>
        <charset val="204"/>
      </rPr>
      <t xml:space="preserve">Мощность: </t>
    </r>
    <r>
      <rPr>
        <sz val="9"/>
        <color rgb="FF000000"/>
        <rFont val="Times New Roman"/>
        <family val="1"/>
        <charset val="204"/>
      </rPr>
      <t xml:space="preserve">0.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t>
    </r>
    <r>
      <rPr>
        <b/>
        <sz val="9"/>
        <color rgb="FF000000"/>
        <rFont val="Times New Roman"/>
        <family val="1"/>
        <charset val="204"/>
      </rPr>
      <t xml:space="preserve">Питание: </t>
    </r>
    <r>
      <rPr>
        <sz val="9"/>
        <color rgb="FF000000"/>
        <rFont val="Times New Roman"/>
        <family val="1"/>
        <charset val="204"/>
      </rPr>
      <t xml:space="preserve">двухразовое, столовая 40 мест. </t>
    </r>
  </si>
  <si>
    <r>
      <t xml:space="preserve">Количество смен в год: </t>
    </r>
    <r>
      <rPr>
        <sz val="9"/>
        <color rgb="FF000000"/>
        <rFont val="Times New Roman"/>
        <family val="1"/>
        <charset val="204"/>
      </rPr>
      <t xml:space="preserve">1. 
Мощность в смену: 118.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Медицинский кабинет. 
</t>
    </r>
    <r>
      <rPr>
        <b/>
        <sz val="9"/>
        <color rgb="FF000000"/>
        <rFont val="Times New Roman"/>
        <family val="1"/>
        <charset val="204"/>
      </rPr>
      <t xml:space="preserve">Питание: </t>
    </r>
    <r>
      <rPr>
        <sz val="9"/>
        <color rgb="FF000000"/>
        <rFont val="Times New Roman"/>
        <family val="1"/>
        <charset val="204"/>
      </rPr>
      <t xml:space="preserve">двухразовое, столовая 80 мест. </t>
    </r>
  </si>
  <si>
    <r>
      <t xml:space="preserve">Количество смен в год: </t>
    </r>
    <r>
      <rPr>
        <sz val="9"/>
        <color rgb="FF000000"/>
        <rFont val="Times New Roman"/>
        <family val="1"/>
        <charset val="204"/>
      </rPr>
      <t xml:space="preserve">1. 
Мощность в смену: 140.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Медицинский кабинет. 
</t>
    </r>
    <r>
      <rPr>
        <b/>
        <sz val="9"/>
        <color rgb="FF000000"/>
        <rFont val="Times New Roman"/>
        <family val="1"/>
        <charset val="204"/>
      </rPr>
      <t xml:space="preserve">Питание: </t>
    </r>
    <r>
      <rPr>
        <sz val="9"/>
        <color rgb="FF000000"/>
        <rFont val="Times New Roman"/>
        <family val="1"/>
        <charset val="204"/>
      </rPr>
      <t xml:space="preserve">двухразовое, столовая 120 мест. </t>
    </r>
  </si>
  <si>
    <r>
      <t xml:space="preserve">Количество смен в год: </t>
    </r>
    <r>
      <rPr>
        <sz val="9"/>
        <color rgb="FF000000"/>
        <rFont val="Times New Roman"/>
        <family val="1"/>
        <charset val="204"/>
      </rPr>
      <t xml:space="preserve">1. 
Мощность в смену: 200.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Медицинский кабинет. 
</t>
    </r>
    <r>
      <rPr>
        <b/>
        <sz val="9"/>
        <color rgb="FF000000"/>
        <rFont val="Times New Roman"/>
        <family val="1"/>
        <charset val="204"/>
      </rPr>
      <t xml:space="preserve">Питание: </t>
    </r>
    <r>
      <rPr>
        <sz val="9"/>
        <color rgb="FF000000"/>
        <rFont val="Times New Roman"/>
        <family val="1"/>
        <charset val="204"/>
      </rPr>
      <t xml:space="preserve">двухразовое, столовая 150 мест.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</si>
  <si>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50.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t>
    </r>
    <r>
      <rPr>
        <b/>
        <sz val="9"/>
        <color rgb="FF000000"/>
        <rFont val="Times New Roman"/>
        <family val="1"/>
        <charset val="204"/>
      </rPr>
      <t xml:space="preserve">Питание: </t>
    </r>
    <r>
      <rPr>
        <sz val="9"/>
        <color rgb="FF000000"/>
        <rFont val="Times New Roman"/>
        <family val="1"/>
        <charset val="204"/>
      </rPr>
      <t xml:space="preserve">двухразовое, столовая 60 мест. </t>
    </r>
  </si>
  <si>
    <r>
      <t xml:space="preserve">Количество смен в год: </t>
    </r>
    <r>
      <rPr>
        <sz val="9"/>
        <color rgb="FF000000"/>
        <rFont val="Times New Roman"/>
        <family val="1"/>
        <charset val="204"/>
      </rPr>
      <t xml:space="preserve">1. 
Мощность в смену: 80.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t>
    </r>
    <r>
      <rPr>
        <b/>
        <sz val="9"/>
        <color rgb="FF000000"/>
        <rFont val="Times New Roman"/>
        <family val="1"/>
        <charset val="204"/>
      </rPr>
      <t xml:space="preserve">Питание: </t>
    </r>
    <r>
      <rPr>
        <sz val="9"/>
        <color rgb="FF000000"/>
        <rFont val="Times New Roman"/>
        <family val="1"/>
        <charset val="204"/>
      </rPr>
      <t xml:space="preserve">двухразовое, столовая 40 мест. </t>
    </r>
  </si>
  <si>
    <r>
      <t xml:space="preserve">Количество смен в год: </t>
    </r>
    <r>
      <rPr>
        <sz val="9"/>
        <color rgb="FF000000"/>
        <rFont val="Times New Roman"/>
        <family val="1"/>
        <charset val="204"/>
      </rPr>
      <t xml:space="preserve">1. 
Мощность в смену: 50.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t>
    </r>
    <r>
      <rPr>
        <b/>
        <sz val="9"/>
        <color rgb="FF000000"/>
        <rFont val="Times New Roman"/>
        <family val="1"/>
        <charset val="204"/>
      </rPr>
      <t xml:space="preserve">Питание: </t>
    </r>
    <r>
      <rPr>
        <sz val="9"/>
        <color rgb="FF000000"/>
        <rFont val="Times New Roman"/>
        <family val="1"/>
        <charset val="204"/>
      </rPr>
      <t xml:space="preserve">двухразовое, столовая 25 мест. </t>
    </r>
  </si>
  <si>
    <r>
      <t xml:space="preserve">Количество смен в год: </t>
    </r>
    <r>
      <rPr>
        <sz val="9"/>
        <color rgb="FF000000"/>
        <rFont val="Times New Roman"/>
        <family val="1"/>
        <charset val="204"/>
      </rPr>
      <t xml:space="preserve">1. 
Мощность в смену: 79.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t>
    </r>
    <r>
      <rPr>
        <b/>
        <sz val="9"/>
        <color rgb="FF000000"/>
        <rFont val="Times New Roman"/>
        <family val="1"/>
        <charset val="204"/>
      </rPr>
      <t xml:space="preserve">Питание: </t>
    </r>
    <r>
      <rPr>
        <sz val="9"/>
        <color rgb="FF000000"/>
        <rFont val="Times New Roman"/>
        <family val="1"/>
        <charset val="204"/>
      </rPr>
      <t xml:space="preserve">двухразовое, столовая 40 мест.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</si>
  <si>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155.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двухразовое, столовая 80 мест.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</si>
  <si>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165.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двухразовое, столовая 120 мест.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</si>
  <si>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170.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двухразовое, столовая 100 мест.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</si>
  <si>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36.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двухразовое, столовая 75 мест.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</si>
  <si>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двухразовое, столовая 60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</si>
  <si>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двухразовое, столовая 60 мест. </t>
    </r>
  </si>
  <si>
    <r>
      <t xml:space="preserve">Количество смен в год: </t>
    </r>
    <r>
      <rPr>
        <sz val="9"/>
        <color theme="1"/>
        <rFont val="Times New Roman"/>
        <family val="1"/>
        <charset val="204"/>
      </rPr>
      <t xml:space="preserve">1. 
Мощность в смену: 31.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двухразовое, столовая 100 мест. </t>
    </r>
  </si>
  <si>
    <r>
      <t xml:space="preserve">Количество смен в год: </t>
    </r>
    <r>
      <rPr>
        <sz val="9"/>
        <color theme="1"/>
        <rFont val="Times New Roman"/>
        <family val="1"/>
        <charset val="204"/>
      </rPr>
      <t xml:space="preserve">1. 
Мощность в смену: 35.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двухразовое, столовая 60 мест.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</si>
  <si>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двухразовое, столовая 80 мест.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</si>
  <si>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25.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двухразовое, столовая 24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</si>
  <si>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35.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двухразовое, столовая 54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</si>
  <si>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70.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</si>
  <si>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100.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не предусмотрено.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</si>
  <si>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62.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</si>
  <si>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18.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</si>
  <si>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4.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</si>
  <si>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rgb="FF000000"/>
        <rFont val="Times New Roman"/>
        <family val="1"/>
        <charset val="204"/>
      </rPr>
      <t xml:space="preserve">3. 
</t>
    </r>
    <r>
      <rPr>
        <b/>
        <sz val="9"/>
        <color rgb="FF000000"/>
        <rFont val="Times New Roman"/>
        <family val="1"/>
        <charset val="204"/>
      </rPr>
      <t xml:space="preserve">Мощность: </t>
    </r>
    <r>
      <rPr>
        <sz val="9"/>
        <color rgb="FF000000"/>
        <rFont val="Times New Roman"/>
        <family val="1"/>
        <charset val="204"/>
      </rPr>
      <t xml:space="preserve">45.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Библиотека. Медпункт. 
</t>
    </r>
    <r>
      <rPr>
        <b/>
        <sz val="9"/>
        <color rgb="FF000000"/>
        <rFont val="Times New Roman"/>
        <family val="1"/>
        <charset val="204"/>
      </rPr>
      <t xml:space="preserve">Питание: </t>
    </r>
    <r>
      <rPr>
        <sz val="9"/>
        <color rgb="FF000000"/>
        <rFont val="Times New Roman"/>
        <family val="1"/>
        <charset val="204"/>
      </rPr>
      <t xml:space="preserve">двухразовое, столовая 100 мест.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</si>
  <si>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40.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Библиотека. Медпункт. 
</t>
    </r>
    <r>
      <rPr>
        <b/>
        <sz val="9"/>
        <color rgb="FF000000"/>
        <rFont val="Times New Roman"/>
        <family val="1"/>
        <charset val="204"/>
      </rPr>
      <t xml:space="preserve">Питание: </t>
    </r>
    <r>
      <rPr>
        <sz val="9"/>
        <color rgb="FF000000"/>
        <rFont val="Times New Roman"/>
        <family val="1"/>
        <charset val="204"/>
      </rPr>
      <t xml:space="preserve">двухразовое, столовая 100 мест.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</si>
  <si>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Капитальное здание основное здание (2 этажа), водоснабжение и канализация централизованные; размещение по отрядам в комнатах не более 25 детей; площадки для волейбола, баскетбола, настольного тенниса, футбольное поле, библиотека, игровые комнаты, актовый зал, спортивный зал в наличии медицинский кабинет имеет лицензию. 
</t>
    </r>
    <r>
      <rPr>
        <b/>
        <sz val="9"/>
        <color theme="1"/>
        <rFont val="Times New Roman"/>
        <family val="1"/>
        <charset val="204"/>
      </rPr>
      <t xml:space="preserve">Питание: </t>
    </r>
    <r>
      <rPr>
        <sz val="9"/>
        <color theme="1"/>
        <rFont val="Times New Roman"/>
        <family val="1"/>
        <charset val="204"/>
      </rPr>
      <t xml:space="preserve">двухразовое, организовано в школьной столовой МУП МО г. Ирбит "Комбинат школьного и студенческого питания".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</si>
  <si>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45.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Библиотека. Медпункт. 
</t>
    </r>
    <r>
      <rPr>
        <b/>
        <sz val="9"/>
        <color rgb="FF000000"/>
        <rFont val="Times New Roman"/>
        <family val="1"/>
        <charset val="204"/>
      </rPr>
      <t xml:space="preserve">Питание: </t>
    </r>
    <r>
      <rPr>
        <sz val="9"/>
        <color rgb="FF000000"/>
        <rFont val="Times New Roman"/>
        <family val="1"/>
        <charset val="204"/>
      </rPr>
      <t xml:space="preserve">двухразовоее, столовая 100 мест.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</si>
  <si>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50.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Библиотека. Медпункт. 
</t>
    </r>
    <r>
      <rPr>
        <b/>
        <sz val="9"/>
        <color rgb="FF000000"/>
        <rFont val="Times New Roman"/>
        <family val="1"/>
        <charset val="204"/>
      </rPr>
      <t xml:space="preserve">Питание: </t>
    </r>
    <r>
      <rPr>
        <sz val="9"/>
        <color rgb="FF000000"/>
        <rFont val="Times New Roman"/>
        <family val="1"/>
        <charset val="204"/>
      </rPr>
      <t xml:space="preserve">двухразовое, столовая 100 мест.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</si>
  <si>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35.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Библиотека. Медпункт. 
</t>
    </r>
    <r>
      <rPr>
        <b/>
        <sz val="9"/>
        <color rgb="FF000000"/>
        <rFont val="Times New Roman"/>
        <family val="1"/>
        <charset val="204"/>
      </rPr>
      <t xml:space="preserve">Питание: </t>
    </r>
    <r>
      <rPr>
        <sz val="9"/>
        <color rgb="FF000000"/>
        <rFont val="Times New Roman"/>
        <family val="1"/>
        <charset val="204"/>
      </rPr>
      <t xml:space="preserve">двухразовое, столовая 100 мест.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</si>
  <si>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15. 
</t>
    </r>
    <r>
      <rPr>
        <b/>
        <sz val="9"/>
        <color rgb="FF000000"/>
        <rFont val="Times New Roman"/>
        <family val="1"/>
        <charset val="204"/>
      </rPr>
      <t xml:space="preserve">Проживание: </t>
    </r>
    <r>
      <rPr>
        <sz val="9"/>
        <color rgb="FF000000"/>
        <rFont val="Times New Roman"/>
        <family val="1"/>
        <charset val="204"/>
      </rPr>
      <t xml:space="preserve">не предусмотрено. Спортивный зал, Библиотека. Медпункт. 
</t>
    </r>
    <r>
      <rPr>
        <b/>
        <sz val="9"/>
        <color rgb="FF000000"/>
        <rFont val="Times New Roman"/>
        <family val="1"/>
        <charset val="204"/>
      </rPr>
      <t xml:space="preserve">Питание: </t>
    </r>
    <r>
      <rPr>
        <sz val="9"/>
        <color rgb="FF000000"/>
        <rFont val="Times New Roman"/>
        <family val="1"/>
        <charset val="204"/>
      </rPr>
      <t xml:space="preserve">двухразовое, столовая 100 мест. </t>
    </r>
  </si>
  <si>
    <r>
      <t xml:space="preserve">Количество смен в год: </t>
    </r>
    <r>
      <rPr>
        <sz val="9"/>
        <color rgb="FF000000"/>
        <rFont val="Times New Roman"/>
        <family val="1"/>
        <charset val="204"/>
      </rPr>
      <t xml:space="preserve">1. 
</t>
    </r>
    <r>
      <rPr>
        <b/>
        <sz val="9"/>
        <color rgb="FF000000"/>
        <rFont val="Times New Roman"/>
        <family val="1"/>
        <charset val="204"/>
      </rPr>
      <t xml:space="preserve">Мощность: </t>
    </r>
    <r>
      <rPr>
        <sz val="9"/>
        <color rgb="FF000000"/>
        <rFont val="Times New Roman"/>
        <family val="1"/>
        <charset val="204"/>
      </rPr>
      <t xml:space="preserve">20. 
</t>
    </r>
    <r>
      <rPr>
        <b/>
        <sz val="9"/>
        <color rgb="FF000000"/>
        <rFont val="Times New Roman"/>
        <family val="1"/>
        <charset val="204"/>
      </rPr>
      <t xml:space="preserve">Проживание: </t>
    </r>
    <r>
      <rPr>
        <sz val="9"/>
        <color rgb="FF000000"/>
        <rFont val="Times New Roman"/>
        <family val="1"/>
        <charset val="204"/>
      </rPr>
      <t xml:space="preserve">не предусмотрено. Баблиотека. 
</t>
    </r>
    <r>
      <rPr>
        <b/>
        <sz val="9"/>
        <color rgb="FF000000"/>
        <rFont val="Times New Roman"/>
        <family val="1"/>
        <charset val="204"/>
      </rPr>
      <t xml:space="preserve">Питание: </t>
    </r>
    <r>
      <rPr>
        <sz val="9"/>
        <color rgb="FF000000"/>
        <rFont val="Times New Roman"/>
        <family val="1"/>
        <charset val="204"/>
      </rPr>
      <t xml:space="preserve">двухразовое, столовая 48 мест.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</si>
  <si>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31. 
</t>
    </r>
    <r>
      <rPr>
        <b/>
        <sz val="9"/>
        <color theme="1"/>
        <rFont val="Times New Roman"/>
        <family val="1"/>
        <charset val="204"/>
      </rPr>
      <t xml:space="preserve">Проживание: </t>
    </r>
    <r>
      <rPr>
        <sz val="9"/>
        <color theme="1"/>
        <rFont val="Times New Roman"/>
        <family val="1"/>
        <charset val="204"/>
      </rPr>
      <t xml:space="preserve">капитальное здание основное здание (2 этажа), пристрой ( 4 этажа), капитальное здание основное здание (2 этажа), пристрой (4 этажа), водоснабжение и канализация централизованные; размещение по отрядам в комнатах не более 25 детей. Площадки для волейбола, баскетбола, настольного тенниса, футбольное поле, библиотека, игровые комнаты, актовый зал, спортивный зал в наличии. Медицинская помощь: оказывается медицинскими работниками ГАУЗ СО "Ирбитская ЦГБ", закрепленными за образовательным учреждением; медицинский кабинет имеет лицензию. 
</t>
    </r>
    <r>
      <rPr>
        <b/>
        <sz val="9"/>
        <color theme="1"/>
        <rFont val="Times New Roman"/>
        <family val="1"/>
        <charset val="204"/>
      </rPr>
      <t xml:space="preserve">Питание: </t>
    </r>
    <r>
      <rPr>
        <sz val="9"/>
        <color theme="1"/>
        <rFont val="Times New Roman"/>
        <family val="1"/>
        <charset val="204"/>
      </rPr>
      <t xml:space="preserve">двухразовое, организовано в школьной столовой МУП МО г. Ирбит "Комбинат школьного и студенческого питания".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</si>
  <si>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30. 
</t>
    </r>
    <r>
      <rPr>
        <b/>
        <sz val="9"/>
        <color theme="1"/>
        <rFont val="Times New Roman"/>
        <family val="1"/>
        <charset val="204"/>
      </rPr>
      <t xml:space="preserve">Проживание: </t>
    </r>
    <r>
      <rPr>
        <sz val="9"/>
        <color theme="1"/>
        <rFont val="Times New Roman"/>
        <family val="1"/>
        <charset val="204"/>
      </rPr>
      <t xml:space="preserve">не предусмотрено. Капитальное здание основное здание (4 этажа), водоснабжение и канализация централизованные; размещение по отрядам в комнатах не более 25 детей; площадки для волейбола, баскетбола, настольного тенниса, футбольное поле, библиотека, игровые комнаты, актовый зал, спортивный зал в наличии; медицинский кабинет имеет лицензию. Медицинская помощь оказывается медицинскими работниками ГАУЗ СО "Ирбитская ЦГБ", закрепленными за образовательным учреждением.  
</t>
    </r>
    <r>
      <rPr>
        <b/>
        <sz val="9"/>
        <color theme="1"/>
        <rFont val="Times New Roman"/>
        <family val="1"/>
        <charset val="204"/>
      </rPr>
      <t xml:space="preserve">Питание: </t>
    </r>
    <r>
      <rPr>
        <sz val="9"/>
        <color theme="1"/>
        <rFont val="Times New Roman"/>
        <family val="1"/>
        <charset val="204"/>
      </rPr>
      <t xml:space="preserve">двухразовое, организовано в школьной столовой МУП МО г. Ирбит "Комбинат школьного и студенческого питания". </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</si>
  <si>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40.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Библиотека. Медпункт. 
</t>
    </r>
    <r>
      <rPr>
        <b/>
        <sz val="9"/>
        <color theme="1"/>
        <rFont val="Times New Roman"/>
        <family val="1"/>
        <charset val="204"/>
      </rPr>
      <t xml:space="preserve">Питание: </t>
    </r>
    <r>
      <rPr>
        <sz val="9"/>
        <color theme="1"/>
        <rFont val="Times New Roman"/>
        <family val="1"/>
        <charset val="204"/>
      </rPr>
      <t xml:space="preserve">однократное, столовая 120 мест. </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</si>
  <si>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100.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Библиотека. Медпункт.  
</t>
    </r>
    <r>
      <rPr>
        <b/>
        <sz val="9"/>
        <color theme="1"/>
        <rFont val="Times New Roman"/>
        <family val="1"/>
        <charset val="204"/>
      </rPr>
      <t xml:space="preserve">Питание: </t>
    </r>
    <r>
      <rPr>
        <sz val="9"/>
        <color theme="1"/>
        <rFont val="Times New Roman"/>
        <family val="1"/>
        <charset val="204"/>
      </rPr>
      <t xml:space="preserve">однократное. </t>
    </r>
  </si>
  <si>
    <r>
      <t xml:space="preserve">Количество смен в год: </t>
    </r>
    <r>
      <rPr>
        <sz val="9"/>
        <color theme="1"/>
        <rFont val="Times New Roman"/>
        <family val="1"/>
        <charset val="204"/>
      </rPr>
      <t xml:space="preserve">4. 
</t>
    </r>
    <r>
      <rPr>
        <b/>
        <sz val="9"/>
        <color theme="1"/>
        <rFont val="Times New Roman"/>
        <family val="1"/>
        <charset val="204"/>
      </rPr>
      <t xml:space="preserve">Мощность: </t>
    </r>
    <r>
      <rPr>
        <sz val="9"/>
        <color theme="1"/>
        <rFont val="Times New Roman"/>
        <family val="1"/>
        <charset val="204"/>
      </rPr>
      <t xml:space="preserve">60.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Библиотека. Медпункт.
</t>
    </r>
    <r>
      <rPr>
        <b/>
        <sz val="9"/>
        <color theme="1"/>
        <rFont val="Times New Roman"/>
        <family val="1"/>
        <charset val="204"/>
      </rPr>
      <t xml:space="preserve">Питание: </t>
    </r>
    <r>
      <rPr>
        <sz val="9"/>
        <color theme="1"/>
        <rFont val="Times New Roman"/>
        <family val="1"/>
        <charset val="204"/>
      </rPr>
      <t xml:space="preserve">однократное, столовая 120 мест.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</si>
  <si>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Библиотека. Медпункт. 
</t>
    </r>
    <r>
      <rPr>
        <b/>
        <sz val="9"/>
        <color theme="1"/>
        <rFont val="Times New Roman"/>
        <family val="1"/>
        <charset val="204"/>
      </rPr>
      <t xml:space="preserve">Питание: </t>
    </r>
    <r>
      <rPr>
        <sz val="9"/>
        <color theme="1"/>
        <rFont val="Times New Roman"/>
        <family val="1"/>
        <charset val="204"/>
      </rPr>
      <t xml:space="preserve">однократное, столовая 80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</si>
  <si>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25. Проживание: не предусмотрено. Питание: однократное,  в школьной столовой МАОУ СОШ № 1 "Полиформ" (завтрак).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</si>
  <si>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10. Проживание: не предусмотрено. 
Питание: однократное, в школьной столовой МАОУ СОШ № 9. </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</si>
  <si>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10. 
</t>
    </r>
    <r>
      <rPr>
        <b/>
        <sz val="9"/>
        <color theme="1"/>
        <rFont val="Times New Roman"/>
        <family val="1"/>
        <charset val="204"/>
      </rPr>
      <t xml:space="preserve">Проживание: </t>
    </r>
    <r>
      <rPr>
        <sz val="9"/>
        <color theme="1"/>
        <rFont val="Times New Roman"/>
        <family val="1"/>
        <charset val="204"/>
      </rPr>
      <t xml:space="preserve">не предусмотрено. Запланирован капитальный ремонт здания.  
</t>
    </r>
    <r>
      <rPr>
        <b/>
        <sz val="9"/>
        <color theme="1"/>
        <rFont val="Times New Roman"/>
        <family val="1"/>
        <charset val="204"/>
      </rPr>
      <t>Питание:</t>
    </r>
    <r>
      <rPr>
        <sz val="9"/>
        <color theme="1"/>
        <rFont val="Times New Roman"/>
        <family val="1"/>
        <charset val="204"/>
      </rPr>
      <t xml:space="preserve"> однократное. </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</si>
  <si>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однократное</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</si>
  <si>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однократное. </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</si>
  <si>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 xml:space="preserve">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однократное.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</si>
  <si>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однократное.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</si>
  <si>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37.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однократное.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</si>
  <si>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однократное.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</si>
  <si>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26.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однократное, столовая 120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</si>
  <si>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26.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однократное, столовая 100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</si>
  <si>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однократное, столовая 75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</si>
  <si>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6.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однократное, столовая 60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</si>
  <si>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однократное, столовая 60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</si>
  <si>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5.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однократное, столовая 100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</si>
  <si>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5.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однократное, столовая 60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</si>
  <si>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7.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однократное, столовая 80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</si>
  <si>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5.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однократное, столовая 24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</si>
  <si>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t>
    </r>
    <r>
      <rPr>
        <b/>
        <sz val="9"/>
        <color theme="1"/>
        <rFont val="Times New Roman"/>
        <family val="1"/>
        <charset val="204"/>
      </rPr>
      <t xml:space="preserve">Питание: </t>
    </r>
    <r>
      <rPr>
        <sz val="9"/>
        <color theme="1"/>
        <rFont val="Times New Roman"/>
        <family val="1"/>
        <charset val="204"/>
      </rPr>
      <t xml:space="preserve">однократное. </t>
    </r>
  </si>
  <si>
    <t>В 2026 г:
Профилактическое мероприятие. Обязательный профилактический визит от 17.06.2026 №6625004100118149722 ТО Управления Роспотребнадзора по Свердловской области в городе Ирбит, Ирбитском, Слободо-Туринском, Тавдинском, Таборинском и Туринском районах. Нарушений нет.</t>
  </si>
  <si>
    <r>
      <t>В 2024 г.:</t>
    </r>
    <r>
      <rPr>
        <sz val="9"/>
        <color theme="1"/>
        <rFont val="Times New Roman"/>
        <family val="1"/>
        <charset val="204"/>
      </rPr>
      <t xml:space="preserve"> 
Предписание № 16 от 11.07.2024 года, выдано Межрегиональным управлением №32 ФМБА России. Срок исполнения 14.09.2026год. Предписание № 36 от 30 октября 2025 года, выдано Межрегиональным управлением №32 ФМБА России. Срок исполнения 07.09.2027 год.</t>
    </r>
  </si>
  <si>
    <r>
      <t>В 2025 г.:</t>
    </r>
    <r>
      <rPr>
        <sz val="9"/>
        <color theme="1"/>
        <rFont val="Times New Roman"/>
        <family val="1"/>
        <charset val="204"/>
      </rPr>
      <t xml:space="preserve"> 
Проф.визит МЧС России от 12.08.2025г. Замечаний нет. Проверка Роспотребнадзора от 18.07.2025г. Замечания устранены.</t>
    </r>
  </si>
  <si>
    <r>
      <t>В 2025 г.:</t>
    </r>
    <r>
      <rPr>
        <sz val="9"/>
        <color theme="1"/>
        <rFont val="Times New Roman"/>
        <family val="1"/>
        <charset val="204"/>
      </rPr>
      <t xml:space="preserve"> 
предписание Управления Роспотребнадзора по Свердловской области № 66-04-12/11-2692-2025 от 26.06.2025: 1 замечани6, срок исполнения 01.06.2026. Замечания устранены.  В 2026 г. проверки не проводились.</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</si>
  <si>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40. 
</t>
    </r>
    <r>
      <rPr>
        <b/>
        <sz val="9"/>
        <color theme="1"/>
        <rFont val="Times New Roman"/>
        <family val="1"/>
        <charset val="204"/>
      </rPr>
      <t xml:space="preserve">Проживание: </t>
    </r>
    <r>
      <rPr>
        <sz val="9"/>
        <color theme="1"/>
        <rFont val="Times New Roman"/>
        <family val="1"/>
        <charset val="204"/>
      </rPr>
      <t xml:space="preserve">в палатках на территории ДОЦ "Юность". 
</t>
    </r>
    <r>
      <rPr>
        <b/>
        <sz val="9"/>
        <color theme="1"/>
        <rFont val="Times New Roman"/>
        <family val="1"/>
        <charset val="204"/>
      </rPr>
      <t xml:space="preserve">Питание: </t>
    </r>
    <r>
      <rPr>
        <sz val="9"/>
        <color theme="1"/>
        <rFont val="Times New Roman"/>
        <family val="1"/>
        <charset val="204"/>
      </rPr>
      <t xml:space="preserve">через школьный блок питания (МБОУ СОШ № 1 им. Героя РФ Романова В.В.) - доставка служебным автотранспортом. </t>
    </r>
  </si>
  <si>
    <r>
      <t xml:space="preserve">Количество смен в год: </t>
    </r>
    <r>
      <rPr>
        <sz val="9"/>
        <rFont val="Times New Roman"/>
        <family val="1"/>
        <charset val="204"/>
      </rPr>
      <t xml:space="preserve">5. 
</t>
    </r>
    <r>
      <rPr>
        <b/>
        <sz val="9"/>
        <rFont val="Times New Roman"/>
        <family val="1"/>
        <charset val="204"/>
      </rPr>
      <t xml:space="preserve">Мощность: </t>
    </r>
    <r>
      <rPr>
        <sz val="9"/>
        <rFont val="Times New Roman"/>
        <family val="1"/>
        <charset val="204"/>
      </rPr>
      <t xml:space="preserve">60. 
</t>
    </r>
    <r>
      <rPr>
        <b/>
        <sz val="9"/>
        <rFont val="Times New Roman"/>
        <family val="1"/>
        <charset val="204"/>
      </rPr>
      <t xml:space="preserve">Проживание: </t>
    </r>
    <r>
      <rPr>
        <sz val="9"/>
        <rFont val="Times New Roman"/>
        <family val="1"/>
        <charset val="204"/>
      </rPr>
      <t xml:space="preserve">6 палаток, по 8-10 человек в палатке, удобства в отдельных зданиях. Медпункт. Клуб. 
</t>
    </r>
    <r>
      <rPr>
        <b/>
        <sz val="9"/>
        <rFont val="Times New Roman"/>
        <family val="1"/>
        <charset val="204"/>
      </rPr>
      <t xml:space="preserve">Питание: </t>
    </r>
    <r>
      <rPr>
        <sz val="9"/>
        <rFont val="Times New Roman"/>
        <family val="1"/>
        <charset val="204"/>
      </rPr>
      <t xml:space="preserve">пятиразовое. </t>
    </r>
  </si>
  <si>
    <r>
      <t xml:space="preserve">Количество смен в год: </t>
    </r>
    <r>
      <rPr>
        <sz val="9"/>
        <color theme="1"/>
        <rFont val="Times New Roman"/>
        <family val="1"/>
        <charset val="204"/>
      </rPr>
      <t xml:space="preserve">5. 
</t>
    </r>
    <r>
      <rPr>
        <b/>
        <sz val="9"/>
        <color theme="1"/>
        <rFont val="Times New Roman"/>
        <family val="1"/>
        <charset val="204"/>
      </rPr>
      <t xml:space="preserve">Мощность: </t>
    </r>
    <r>
      <rPr>
        <sz val="9"/>
        <color theme="1"/>
        <rFont val="Times New Roman"/>
        <family val="1"/>
        <charset val="204"/>
      </rPr>
      <t xml:space="preserve">40. 
</t>
    </r>
    <r>
      <rPr>
        <b/>
        <sz val="9"/>
        <color theme="1"/>
        <rFont val="Times New Roman"/>
        <family val="1"/>
        <charset val="204"/>
      </rPr>
      <t xml:space="preserve">Проживание: </t>
    </r>
    <r>
      <rPr>
        <sz val="9"/>
        <color theme="1"/>
        <rFont val="Times New Roman"/>
        <family val="1"/>
        <charset val="204"/>
      </rPr>
      <t xml:space="preserve">размещение в палатках от 3 до 8 человек. 
</t>
    </r>
    <r>
      <rPr>
        <b/>
        <sz val="9"/>
        <color theme="1"/>
        <rFont val="Times New Roman"/>
        <family val="1"/>
        <charset val="204"/>
      </rPr>
      <t xml:space="preserve">Питание: </t>
    </r>
    <r>
      <rPr>
        <sz val="9"/>
        <color theme="1"/>
        <rFont val="Times New Roman"/>
        <family val="1"/>
        <charset val="204"/>
      </rPr>
      <t xml:space="preserve">пятиразовое. </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</si>
  <si>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40. 
</t>
    </r>
    <r>
      <rPr>
        <b/>
        <sz val="9"/>
        <color theme="1"/>
        <rFont val="Times New Roman"/>
        <family val="1"/>
        <charset val="204"/>
      </rPr>
      <t xml:space="preserve">Проживание: </t>
    </r>
    <r>
      <rPr>
        <sz val="9"/>
        <color theme="1"/>
        <rFont val="Times New Roman"/>
        <family val="1"/>
        <charset val="204"/>
      </rPr>
      <t xml:space="preserve">в капитальном здании по 3-4 человека в комнате. 
</t>
    </r>
    <r>
      <rPr>
        <b/>
        <sz val="9"/>
        <color theme="1"/>
        <rFont val="Times New Roman"/>
        <family val="1"/>
        <charset val="204"/>
      </rPr>
      <t xml:space="preserve">Питание: </t>
    </r>
    <r>
      <rPr>
        <sz val="9"/>
        <color theme="1"/>
        <rFont val="Times New Roman"/>
        <family val="1"/>
        <charset val="204"/>
      </rPr>
      <t xml:space="preserve">шестиразовое.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</si>
  <si>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24.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</si>
  <si>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6. 
</t>
    </r>
    <r>
      <rPr>
        <b/>
        <sz val="9"/>
        <color theme="1"/>
        <rFont val="Times New Roman"/>
        <family val="1"/>
        <charset val="204"/>
      </rPr>
      <t xml:space="preserve">Мощность: </t>
    </r>
    <r>
      <rPr>
        <sz val="9"/>
        <color theme="1"/>
        <rFont val="Times New Roman"/>
        <family val="1"/>
        <charset val="204"/>
      </rPr>
      <t xml:space="preserve">120. 
</t>
    </r>
    <r>
      <rPr>
        <b/>
        <sz val="9"/>
        <color theme="1"/>
        <rFont val="Times New Roman"/>
        <family val="1"/>
        <charset val="204"/>
      </rPr>
      <t xml:space="preserve">Проживание: </t>
    </r>
    <r>
      <rPr>
        <sz val="9"/>
        <color theme="1"/>
        <rFont val="Times New Roman"/>
        <family val="1"/>
        <charset val="204"/>
      </rPr>
      <t xml:space="preserve">по 3-4 человека в номере. 
</t>
    </r>
    <r>
      <rPr>
        <b/>
        <sz val="9"/>
        <color theme="1"/>
        <rFont val="Times New Roman"/>
        <family val="1"/>
        <charset val="204"/>
      </rPr>
      <t xml:space="preserve">Питание: </t>
    </r>
    <r>
      <rPr>
        <sz val="9"/>
        <color theme="1"/>
        <rFont val="Times New Roman"/>
        <family val="1"/>
        <charset val="204"/>
      </rPr>
      <t xml:space="preserve">пятиразовое.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</si>
  <si>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73. 
</t>
    </r>
    <r>
      <rPr>
        <b/>
        <sz val="9"/>
        <color theme="1"/>
        <rFont val="Times New Roman"/>
        <family val="1"/>
        <charset val="204"/>
      </rPr>
      <t xml:space="preserve">Проживание: </t>
    </r>
    <r>
      <rPr>
        <sz val="9"/>
        <color theme="1"/>
        <rFont val="Times New Roman"/>
        <family val="1"/>
        <charset val="204"/>
      </rPr>
      <t xml:space="preserve">в корпусе № 2, 3 по 2-5 человека в комнате. 
</t>
    </r>
    <r>
      <rPr>
        <b/>
        <sz val="9"/>
        <color theme="1"/>
        <rFont val="Times New Roman"/>
        <family val="1"/>
        <charset val="204"/>
      </rPr>
      <t xml:space="preserve">Питание: </t>
    </r>
    <r>
      <rPr>
        <sz val="9"/>
        <color theme="1"/>
        <rFont val="Times New Roman"/>
        <family val="1"/>
        <charset val="204"/>
      </rPr>
      <t xml:space="preserve">пятиразовое.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</si>
  <si>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200. 
</t>
    </r>
    <r>
      <rPr>
        <b/>
        <sz val="9"/>
        <color theme="1"/>
        <rFont val="Times New Roman"/>
        <family val="1"/>
        <charset val="204"/>
      </rPr>
      <t xml:space="preserve">Проживание: </t>
    </r>
    <r>
      <rPr>
        <sz val="9"/>
        <color theme="1"/>
        <rFont val="Times New Roman"/>
        <family val="1"/>
        <charset val="204"/>
      </rPr>
      <t xml:space="preserve">в капитальном здании по 3-4 человека в комнате. 
</t>
    </r>
    <r>
      <rPr>
        <b/>
        <sz val="9"/>
        <color theme="1"/>
        <rFont val="Times New Roman"/>
        <family val="1"/>
        <charset val="204"/>
      </rPr>
      <t xml:space="preserve">Питание: </t>
    </r>
    <r>
      <rPr>
        <sz val="9"/>
        <color theme="1"/>
        <rFont val="Times New Roman"/>
        <family val="1"/>
        <charset val="204"/>
      </rPr>
      <t xml:space="preserve">пятиразовое.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</si>
  <si>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не предусмотрено. Медпункт. 
</t>
    </r>
    <r>
      <rPr>
        <b/>
        <sz val="9"/>
        <color theme="1"/>
        <rFont val="Times New Roman"/>
        <family val="1"/>
        <charset val="204"/>
      </rPr>
      <t xml:space="preserve">Питание: </t>
    </r>
    <r>
      <rPr>
        <sz val="9"/>
        <color theme="1"/>
        <rFont val="Times New Roman"/>
        <family val="1"/>
        <charset val="204"/>
      </rPr>
      <t xml:space="preserve">не предусмотрено. </t>
    </r>
  </si>
  <si>
    <r>
      <t xml:space="preserve">Количество смен в год: </t>
    </r>
    <r>
      <rPr>
        <sz val="9"/>
        <color theme="1"/>
        <rFont val="Times New Roman"/>
        <family val="1"/>
        <charset val="204"/>
      </rPr>
      <t xml:space="preserve">__. 
</t>
    </r>
    <r>
      <rPr>
        <b/>
        <sz val="9"/>
        <color theme="1"/>
        <rFont val="Times New Roman"/>
        <family val="1"/>
        <charset val="204"/>
      </rPr>
      <t xml:space="preserve">Мощность: </t>
    </r>
    <r>
      <rPr>
        <sz val="9"/>
        <color theme="1"/>
        <rFont val="Times New Roman"/>
        <family val="1"/>
        <charset val="204"/>
      </rPr>
      <t xml:space="preserve">____. 
</t>
    </r>
    <r>
      <rPr>
        <b/>
        <sz val="9"/>
        <color theme="1"/>
        <rFont val="Times New Roman"/>
        <family val="1"/>
        <charset val="204"/>
      </rPr>
      <t xml:space="preserve">Проживание: </t>
    </r>
    <r>
      <rPr>
        <sz val="9"/>
        <color theme="1"/>
        <rFont val="Times New Roman"/>
        <family val="1"/>
        <charset val="204"/>
      </rPr>
      <t xml:space="preserve">размещение детей и подростков в 4 - 5 местных номерах, оборудованных санузлами и душевыми кабинами в спальных корпусах с централизованной системой холодного и горячего водоснабжения. 
</t>
    </r>
    <r>
      <rPr>
        <b/>
        <sz val="9"/>
        <color theme="1"/>
        <rFont val="Times New Roman"/>
        <family val="1"/>
        <charset val="204"/>
      </rPr>
      <t xml:space="preserve">Питание: </t>
    </r>
    <r>
      <rPr>
        <sz val="9"/>
        <color theme="1"/>
        <rFont val="Times New Roman"/>
        <family val="1"/>
        <charset val="204"/>
      </rPr>
      <t xml:space="preserve">пятиразовое.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</si>
  <si>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80.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горячее.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</si>
  <si>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560. 
</t>
    </r>
    <r>
      <rPr>
        <b/>
        <sz val="9"/>
        <color theme="1"/>
        <rFont val="Times New Roman"/>
        <family val="1"/>
        <charset val="204"/>
      </rPr>
      <t xml:space="preserve">Проживание: </t>
    </r>
    <r>
      <rPr>
        <sz val="9"/>
        <color theme="1"/>
        <rFont val="Times New Roman"/>
        <family val="1"/>
        <charset val="204"/>
      </rPr>
      <t xml:space="preserve">в пяти спальных благоустроенных корпусах в комнатах по 4 - 8 человек. Каждый отряд размещается на отдельном этаже. Для каждого ребёнка кровать, стул, тумбочка, полочка в шкафу. Туалет и душ, комната гигиены на этаже. 
</t>
    </r>
    <r>
      <rPr>
        <b/>
        <sz val="9"/>
        <color theme="1"/>
        <rFont val="Times New Roman"/>
        <family val="1"/>
        <charset val="204"/>
      </rPr>
      <t xml:space="preserve">Питание: </t>
    </r>
    <r>
      <rPr>
        <sz val="9"/>
        <color theme="1"/>
        <rFont val="Times New Roman"/>
        <family val="1"/>
        <charset val="204"/>
      </rPr>
      <t xml:space="preserve">пятиразовое в отдельностоящей столовой на 300 посадочных мест.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</si>
  <si>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240. 
</t>
    </r>
    <r>
      <rPr>
        <b/>
        <sz val="9"/>
        <color theme="1"/>
        <rFont val="Times New Roman"/>
        <family val="1"/>
        <charset val="204"/>
      </rPr>
      <t xml:space="preserve">Проживание: </t>
    </r>
    <r>
      <rPr>
        <sz val="9"/>
        <color theme="1"/>
        <rFont val="Times New Roman"/>
        <family val="1"/>
        <charset val="204"/>
      </rPr>
      <t xml:space="preserve">двухэтажные и трехэтажные капитальные корпуса; централизованное горячее и холодное водоснабжение (2 артскважины). Актовый зал на 160 мест, летняя эстрада, кинозал на 300 места, футбольное поле, волейбольная и баскетбольная площадки, площадка для прыжков в длину и высоту, бадминтон, настольный теннис, беговая дорожка. 4 учебных комнаты: вокальная эстрадная студия, хореографический кружок, 3Д Волшебная ручка, волшебная кисточка, Электронный конструктор. 
</t>
    </r>
    <r>
      <rPr>
        <b/>
        <sz val="9"/>
        <color theme="1"/>
        <rFont val="Times New Roman"/>
        <family val="1"/>
        <charset val="204"/>
      </rPr>
      <t xml:space="preserve">Питание: </t>
    </r>
    <r>
      <rPr>
        <sz val="9"/>
        <color theme="1"/>
        <rFont val="Times New Roman"/>
        <family val="1"/>
        <charset val="204"/>
      </rPr>
      <t xml:space="preserve">нет данных.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</si>
  <si>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58.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двухразовое.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</si>
  <si>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60. 
</t>
    </r>
    <r>
      <rPr>
        <b/>
        <sz val="9"/>
        <color theme="1"/>
        <rFont val="Times New Roman"/>
        <family val="1"/>
        <charset val="204"/>
      </rPr>
      <t xml:space="preserve">Проживание: </t>
    </r>
    <r>
      <rPr>
        <sz val="9"/>
        <color theme="1"/>
        <rFont val="Times New Roman"/>
        <family val="1"/>
        <charset val="204"/>
      </rPr>
      <t xml:space="preserve">в номерах с удобствами в номере, гостиница "Сорока" (3 звезды). 
</t>
    </r>
    <r>
      <rPr>
        <b/>
        <sz val="9"/>
        <color theme="1"/>
        <rFont val="Times New Roman"/>
        <family val="1"/>
        <charset val="204"/>
      </rPr>
      <t xml:space="preserve">Питание: </t>
    </r>
    <r>
      <rPr>
        <sz val="9"/>
        <color theme="1"/>
        <rFont val="Times New Roman"/>
        <family val="1"/>
        <charset val="204"/>
      </rPr>
      <t xml:space="preserve">пятиразовое.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</si>
  <si>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не предусмотрено.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</si>
  <si>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не предусмотрено.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</si>
  <si>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40.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не предусмотрено.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</si>
  <si>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52.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не предусмотрено. </t>
    </r>
  </si>
  <si>
    <r>
      <t xml:space="preserve">Количество смен в год: </t>
    </r>
    <r>
      <rPr>
        <sz val="9"/>
        <rFont val="Times New Roman"/>
        <family val="1"/>
        <charset val="204"/>
      </rPr>
      <t xml:space="preserve">3. 
</t>
    </r>
    <r>
      <rPr>
        <b/>
        <sz val="9"/>
        <rFont val="Times New Roman"/>
        <family val="1"/>
        <charset val="204"/>
      </rPr>
      <t xml:space="preserve">Мощность: </t>
    </r>
    <r>
      <rPr>
        <sz val="9"/>
        <rFont val="Times New Roman"/>
        <family val="1"/>
        <charset val="204"/>
      </rPr>
      <t xml:space="preserve">50. 
</t>
    </r>
    <r>
      <rPr>
        <b/>
        <sz val="9"/>
        <rFont val="Times New Roman"/>
        <family val="1"/>
        <charset val="204"/>
      </rPr>
      <t xml:space="preserve">Проживание: </t>
    </r>
    <r>
      <rPr>
        <sz val="9"/>
        <rFont val="Times New Roman"/>
        <family val="1"/>
        <charset val="204"/>
      </rPr>
      <t xml:space="preserve">не предусмотрено. 
</t>
    </r>
    <r>
      <rPr>
        <b/>
        <sz val="9"/>
        <rFont val="Times New Roman"/>
        <family val="1"/>
        <charset val="204"/>
      </rPr>
      <t xml:space="preserve">Питание: </t>
    </r>
    <r>
      <rPr>
        <sz val="9"/>
        <rFont val="Times New Roman"/>
        <family val="1"/>
        <charset val="204"/>
      </rPr>
      <t xml:space="preserve">не предусмотрено. </t>
    </r>
  </si>
  <si>
    <r>
      <t xml:space="preserve">Количество смен в год: </t>
    </r>
    <r>
      <rPr>
        <sz val="9"/>
        <color theme="1"/>
        <rFont val="Times New Roman"/>
        <family val="1"/>
        <charset val="204"/>
      </rPr>
      <t xml:space="preserve">2.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Медпункт. 
</t>
    </r>
    <r>
      <rPr>
        <b/>
        <sz val="9"/>
        <color theme="1"/>
        <rFont val="Times New Roman"/>
        <family val="1"/>
        <charset val="204"/>
      </rPr>
      <t xml:space="preserve">Питание: </t>
    </r>
    <r>
      <rPr>
        <sz val="9"/>
        <color theme="1"/>
        <rFont val="Times New Roman"/>
        <family val="1"/>
        <charset val="204"/>
      </rPr>
      <t xml:space="preserve">двухразовое (завтрак, обед). Обеденный зал 60 мест. </t>
    </r>
  </si>
  <si>
    <r>
      <t xml:space="preserve">Количество смен в год: </t>
    </r>
    <r>
      <rPr>
        <sz val="9"/>
        <rFont val="Times New Roman"/>
        <family val="1"/>
        <charset val="204"/>
      </rPr>
      <t xml:space="preserve">2. 
</t>
    </r>
    <r>
      <rPr>
        <b/>
        <sz val="9"/>
        <rFont val="Times New Roman"/>
        <family val="1"/>
        <charset val="204"/>
      </rPr>
      <t xml:space="preserve">Мощность: </t>
    </r>
    <r>
      <rPr>
        <sz val="9"/>
        <rFont val="Times New Roman"/>
        <family val="1"/>
        <charset val="204"/>
      </rPr>
      <t xml:space="preserve">50. 
</t>
    </r>
    <r>
      <rPr>
        <b/>
        <sz val="9"/>
        <rFont val="Times New Roman"/>
        <family val="1"/>
        <charset val="204"/>
      </rPr>
      <t xml:space="preserve">Проживание: </t>
    </r>
    <r>
      <rPr>
        <sz val="9"/>
        <rFont val="Times New Roman"/>
        <family val="1"/>
        <charset val="204"/>
      </rPr>
      <t xml:space="preserve">не предусмотрено. 
</t>
    </r>
    <r>
      <rPr>
        <b/>
        <sz val="9"/>
        <rFont val="Times New Roman"/>
        <family val="1"/>
        <charset val="204"/>
      </rPr>
      <t xml:space="preserve">Питание: </t>
    </r>
    <r>
      <rPr>
        <sz val="9"/>
        <rFont val="Times New Roman"/>
        <family val="1"/>
        <charset val="204"/>
      </rPr>
      <t xml:space="preserve">не предусмотрено. </t>
    </r>
  </si>
  <si>
    <r>
      <t xml:space="preserve">Количество смен в год: </t>
    </r>
    <r>
      <rPr>
        <sz val="9"/>
        <color theme="1"/>
        <rFont val="Times New Roman"/>
        <family val="1"/>
        <charset val="204"/>
      </rPr>
      <t xml:space="preserve">нет данных. 
</t>
    </r>
    <r>
      <rPr>
        <b/>
        <sz val="9"/>
        <color theme="1"/>
        <rFont val="Times New Roman"/>
        <family val="1"/>
        <charset val="204"/>
      </rPr>
      <t xml:space="preserve">Мощность: </t>
    </r>
    <r>
      <rPr>
        <sz val="9"/>
        <color theme="1"/>
        <rFont val="Times New Roman"/>
        <family val="1"/>
        <charset val="204"/>
      </rPr>
      <t xml:space="preserve">нет данных.. 
</t>
    </r>
    <r>
      <rPr>
        <b/>
        <sz val="9"/>
        <color theme="1"/>
        <rFont val="Times New Roman"/>
        <family val="1"/>
        <charset val="204"/>
      </rPr>
      <t xml:space="preserve">Проживание: </t>
    </r>
    <r>
      <rPr>
        <sz val="9"/>
        <color theme="1"/>
        <rFont val="Times New Roman"/>
        <family val="1"/>
        <charset val="204"/>
      </rPr>
      <t xml:space="preserve">пансионат "Селен"- капитальные строения; по 2, 4 человека в номере; номера с удобствами в номерах и номера с удобствами на этаже. Тематические кружки. Трансфер до места и обратно включен в стоимость. 
</t>
    </r>
    <r>
      <rPr>
        <b/>
        <sz val="9"/>
        <color theme="1"/>
        <rFont val="Times New Roman"/>
        <family val="1"/>
        <charset val="204"/>
      </rPr>
      <t xml:space="preserve">Питание: </t>
    </r>
    <r>
      <rPr>
        <sz val="9"/>
        <color theme="1"/>
        <rFont val="Times New Roman"/>
        <family val="1"/>
        <charset val="204"/>
      </rPr>
      <t xml:space="preserve">шестиразовое. </t>
    </r>
  </si>
  <si>
    <r>
      <t xml:space="preserve">Количество смен в год: </t>
    </r>
    <r>
      <rPr>
        <sz val="9"/>
        <color theme="1"/>
        <rFont val="Times New Roman"/>
        <family val="1"/>
        <charset val="204"/>
      </rPr>
      <t xml:space="preserve">нет данных. 
</t>
    </r>
    <r>
      <rPr>
        <b/>
        <sz val="9"/>
        <color theme="1"/>
        <rFont val="Times New Roman"/>
        <family val="1"/>
        <charset val="204"/>
      </rPr>
      <t xml:space="preserve">Мощность: </t>
    </r>
    <r>
      <rPr>
        <sz val="9"/>
        <color theme="1"/>
        <rFont val="Times New Roman"/>
        <family val="1"/>
        <charset val="204"/>
      </rPr>
      <t xml:space="preserve">нет данных. 
</t>
    </r>
    <r>
      <rPr>
        <b/>
        <sz val="9"/>
        <color theme="1"/>
        <rFont val="Times New Roman"/>
        <family val="1"/>
        <charset val="204"/>
      </rPr>
      <t xml:space="preserve">Проживание: </t>
    </r>
    <r>
      <rPr>
        <sz val="9"/>
        <color theme="1"/>
        <rFont val="Times New Roman"/>
        <family val="1"/>
        <charset val="204"/>
      </rPr>
      <t xml:space="preserve">Размещение детей и подростков в 4 - 5 местных номерах, оборудованных санузлами и душевыми кабинами в спальных корпусах с централизованной системой холодного и горячего водоснабжения. Услуги по организации отдыха и оздоровления детей с учетом тематики Детский тематический лагерь "Профсоюз", Общество с ограниченной ответственностью Компания путешествий "Александрия". 
</t>
    </r>
    <r>
      <rPr>
        <b/>
        <sz val="9"/>
        <color theme="1"/>
        <rFont val="Times New Roman"/>
        <family val="1"/>
        <charset val="204"/>
      </rPr>
      <t xml:space="preserve">Питание: </t>
    </r>
    <r>
      <rPr>
        <sz val="9"/>
        <color theme="1"/>
        <rFont val="Times New Roman"/>
        <family val="1"/>
        <charset val="204"/>
      </rPr>
      <t xml:space="preserve">пятиразовое питание детей и подростков осуществляется по 14 дневному меню. </t>
    </r>
  </si>
  <si>
    <r>
      <t xml:space="preserve">Количество смен в год: </t>
    </r>
    <r>
      <rPr>
        <sz val="9"/>
        <color theme="1"/>
        <rFont val="Times New Roman"/>
        <family val="1"/>
        <charset val="204"/>
      </rPr>
      <t xml:space="preserve">нет данных.. 
</t>
    </r>
    <r>
      <rPr>
        <b/>
        <sz val="9"/>
        <color theme="1"/>
        <rFont val="Times New Roman"/>
        <family val="1"/>
        <charset val="204"/>
      </rPr>
      <t xml:space="preserve">Мощность: </t>
    </r>
    <r>
      <rPr>
        <sz val="9"/>
        <color theme="1"/>
        <rFont val="Times New Roman"/>
        <family val="1"/>
        <charset val="204"/>
      </rPr>
      <t xml:space="preserve">нет данных. 
</t>
    </r>
    <r>
      <rPr>
        <b/>
        <sz val="9"/>
        <color theme="1"/>
        <rFont val="Times New Roman"/>
        <family val="1"/>
        <charset val="204"/>
      </rPr>
      <t xml:space="preserve">Проживание: </t>
    </r>
    <r>
      <rPr>
        <sz val="9"/>
        <color theme="1"/>
        <rFont val="Times New Roman"/>
        <family val="1"/>
        <charset val="204"/>
      </rPr>
      <t xml:space="preserve">размещение детей и подростков в 4 - 5 местных номерах, оборудованных санузлами и душевыми кабинами в спальных корпусах с централизованной системой холодного и горячего водоснабжения. 
</t>
    </r>
    <r>
      <rPr>
        <b/>
        <sz val="9"/>
        <color theme="1"/>
        <rFont val="Times New Roman"/>
        <family val="1"/>
        <charset val="204"/>
      </rPr>
      <t xml:space="preserve">Питание: </t>
    </r>
    <r>
      <rPr>
        <sz val="9"/>
        <color theme="1"/>
        <rFont val="Times New Roman"/>
        <family val="1"/>
        <charset val="204"/>
      </rPr>
      <t xml:space="preserve">пятиразовое. </t>
    </r>
  </si>
  <si>
    <r>
      <t xml:space="preserve">Количество смен в год: </t>
    </r>
    <r>
      <rPr>
        <sz val="9"/>
        <color theme="1"/>
        <rFont val="Times New Roman"/>
        <family val="1"/>
        <charset val="204"/>
      </rPr>
      <t xml:space="preserve">3. 
</t>
    </r>
    <r>
      <rPr>
        <b/>
        <sz val="9"/>
        <color theme="1"/>
        <rFont val="Times New Roman"/>
        <family val="1"/>
        <charset val="204"/>
      </rPr>
      <t xml:space="preserve">Мощность: </t>
    </r>
    <r>
      <rPr>
        <sz val="9"/>
        <color theme="1"/>
        <rFont val="Times New Roman"/>
        <family val="1"/>
        <charset val="204"/>
      </rPr>
      <t xml:space="preserve">нет данных.. 
</t>
    </r>
    <r>
      <rPr>
        <b/>
        <sz val="9"/>
        <color theme="1"/>
        <rFont val="Times New Roman"/>
        <family val="1"/>
        <charset val="204"/>
      </rPr>
      <t xml:space="preserve">Проживание: </t>
    </r>
    <r>
      <rPr>
        <sz val="9"/>
        <color theme="1"/>
        <rFont val="Times New Roman"/>
        <family val="1"/>
        <charset val="204"/>
      </rPr>
      <t xml:space="preserve">размещение детей в каменных отапливаемых 2-х и 3-х этажных корпусах в номерах по 2 - 5 мест со всеми удобствами в номерах и на этаже, с централизованной системой холодного и горячего водоснабжения. 
</t>
    </r>
    <r>
      <rPr>
        <b/>
        <sz val="9"/>
        <color theme="1"/>
        <rFont val="Times New Roman"/>
        <family val="1"/>
        <charset val="204"/>
      </rPr>
      <t xml:space="preserve">Питание: </t>
    </r>
    <r>
      <rPr>
        <sz val="9"/>
        <color theme="1"/>
        <rFont val="Times New Roman"/>
        <family val="1"/>
        <charset val="204"/>
      </rPr>
      <t xml:space="preserve">пятиразовое, в соответствии с 14- дневным меню, утвержденным территориальным отделом управления Роспотребнадзора. </t>
    </r>
  </si>
  <si>
    <r>
      <t xml:space="preserve">Количество смен в год: </t>
    </r>
    <r>
      <rPr>
        <sz val="9"/>
        <color theme="1"/>
        <rFont val="Times New Roman"/>
        <family val="1"/>
        <charset val="204"/>
      </rPr>
      <t xml:space="preserve">нет данных.. 
</t>
    </r>
    <r>
      <rPr>
        <b/>
        <sz val="9"/>
        <color theme="1"/>
        <rFont val="Times New Roman"/>
        <family val="1"/>
        <charset val="204"/>
      </rPr>
      <t xml:space="preserve">Мощность: </t>
    </r>
    <r>
      <rPr>
        <sz val="9"/>
        <color theme="1"/>
        <rFont val="Times New Roman"/>
        <family val="1"/>
        <charset val="204"/>
      </rPr>
      <t xml:space="preserve">нет данных.. 
</t>
    </r>
    <r>
      <rPr>
        <b/>
        <sz val="9"/>
        <color theme="1"/>
        <rFont val="Times New Roman"/>
        <family val="1"/>
        <charset val="204"/>
      </rPr>
      <t xml:space="preserve">Проживание: </t>
    </r>
    <r>
      <rPr>
        <sz val="9"/>
        <color theme="1"/>
        <rFont val="Times New Roman"/>
        <family val="1"/>
        <charset val="204"/>
      </rPr>
      <t xml:space="preserve">размещение организовано в 4 - 5-местных номерах, оборудованных санузлами и душевыми кабинами в спальных корпусах с централизованной системой холодного и горячего водоснабжения. 
</t>
    </r>
    <r>
      <rPr>
        <b/>
        <sz val="9"/>
        <color theme="1"/>
        <rFont val="Times New Roman"/>
        <family val="1"/>
        <charset val="204"/>
      </rPr>
      <t xml:space="preserve">Питание: </t>
    </r>
    <r>
      <rPr>
        <sz val="9"/>
        <color theme="1"/>
        <rFont val="Times New Roman"/>
        <family val="1"/>
        <charset val="204"/>
      </rPr>
      <t xml:space="preserve">пятиразовое, осуществляется по 14 дневному меню, согласованному с Территориальным отделом Управления Роспотребнадзора.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</si>
  <si>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нет данных.. 
</t>
    </r>
    <r>
      <rPr>
        <b/>
        <sz val="9"/>
        <color theme="1"/>
        <rFont val="Times New Roman"/>
        <family val="1"/>
        <charset val="204"/>
      </rPr>
      <t xml:space="preserve">Проживание: </t>
    </r>
    <r>
      <rPr>
        <sz val="9"/>
        <color theme="1"/>
        <rFont val="Times New Roman"/>
        <family val="1"/>
        <charset val="204"/>
      </rPr>
      <t xml:space="preserve">4 спальных корпуса, размещение по 4 человека. Волейбольная и баскетбольная площадки, футбольное поле, площадка для бадминтона, актовый зал и летняя эстрада на 100 мест, игровые комнаты, помещения для работы кружков. 
</t>
    </r>
    <r>
      <rPr>
        <b/>
        <sz val="9"/>
        <color theme="1"/>
        <rFont val="Times New Roman"/>
        <family val="1"/>
        <charset val="204"/>
      </rPr>
      <t xml:space="preserve">Питание: </t>
    </r>
    <r>
      <rPr>
        <sz val="9"/>
        <color theme="1"/>
        <rFont val="Times New Roman"/>
        <family val="1"/>
        <charset val="204"/>
      </rPr>
      <t xml:space="preserve">пятиразовое. </t>
    </r>
  </si>
  <si>
    <r>
      <t xml:space="preserve">Количество смен в год: </t>
    </r>
    <r>
      <rPr>
        <sz val="9"/>
        <color theme="1"/>
        <rFont val="Times New Roman"/>
        <family val="1"/>
        <charset val="204"/>
      </rPr>
      <t xml:space="preserve">нет данных.. 
</t>
    </r>
    <r>
      <rPr>
        <b/>
        <sz val="9"/>
        <color theme="1"/>
        <rFont val="Times New Roman"/>
        <family val="1"/>
        <charset val="204"/>
      </rPr>
      <t xml:space="preserve">Мощность: </t>
    </r>
    <r>
      <rPr>
        <sz val="9"/>
        <color theme="1"/>
        <rFont val="Times New Roman"/>
        <family val="1"/>
        <charset val="204"/>
      </rPr>
      <t xml:space="preserve">94. 
</t>
    </r>
    <r>
      <rPr>
        <b/>
        <sz val="9"/>
        <color theme="1"/>
        <rFont val="Times New Roman"/>
        <family val="1"/>
        <charset val="204"/>
      </rPr>
      <t xml:space="preserve">Проживание: </t>
    </r>
    <r>
      <rPr>
        <sz val="9"/>
        <color theme="1"/>
        <rFont val="Times New Roman"/>
        <family val="1"/>
        <charset val="204"/>
      </rPr>
      <t xml:space="preserve">гостиница "Сорока" (3 звезды). 
</t>
    </r>
    <r>
      <rPr>
        <b/>
        <sz val="9"/>
        <color theme="1"/>
        <rFont val="Times New Roman"/>
        <family val="1"/>
        <charset val="204"/>
      </rPr>
      <t xml:space="preserve">Питание: </t>
    </r>
    <r>
      <rPr>
        <sz val="9"/>
        <color theme="1"/>
        <rFont val="Times New Roman"/>
        <family val="1"/>
        <charset val="204"/>
      </rPr>
      <t xml:space="preserve">ресторан "Гуси-Лебеди". </t>
    </r>
  </si>
  <si>
    <r>
      <t xml:space="preserve">Количество смен в год: </t>
    </r>
    <r>
      <rPr>
        <sz val="9"/>
        <color theme="1"/>
        <rFont val="Times New Roman"/>
        <family val="1"/>
        <charset val="204"/>
      </rPr>
      <t xml:space="preserve">7. 
</t>
    </r>
    <r>
      <rPr>
        <b/>
        <sz val="9"/>
        <color theme="1"/>
        <rFont val="Times New Roman"/>
        <family val="1"/>
        <charset val="204"/>
      </rPr>
      <t xml:space="preserve">Мощность: </t>
    </r>
    <r>
      <rPr>
        <sz val="9"/>
        <color theme="1"/>
        <rFont val="Times New Roman"/>
        <family val="1"/>
        <charset val="204"/>
      </rPr>
      <t xml:space="preserve">210. 
</t>
    </r>
    <r>
      <rPr>
        <b/>
        <sz val="9"/>
        <color theme="1"/>
        <rFont val="Times New Roman"/>
        <family val="1"/>
        <charset val="204"/>
      </rPr>
      <t xml:space="preserve">Проживание: </t>
    </r>
    <r>
      <rPr>
        <sz val="9"/>
        <color theme="1"/>
        <rFont val="Times New Roman"/>
        <family val="1"/>
        <charset val="204"/>
      </rPr>
      <t xml:space="preserve">в семи отдельно стоящих, капитальных, отапливаемых, одноэтажных спальных корпусах, по 4 человека в комфортабельных комнатах, горячее и холодное водоснабжение (3 артезианские скважины). 
</t>
    </r>
    <r>
      <rPr>
        <b/>
        <sz val="9"/>
        <color theme="1"/>
        <rFont val="Times New Roman"/>
        <family val="1"/>
        <charset val="204"/>
      </rPr>
      <t xml:space="preserve">Питание: </t>
    </r>
    <r>
      <rPr>
        <sz val="9"/>
        <color theme="1"/>
        <rFont val="Times New Roman"/>
        <family val="1"/>
        <charset val="204"/>
      </rPr>
      <t xml:space="preserve">шестиразовое. Столовая рассчитана на 250 мест, расположена в отдельно стоящем здании. </t>
    </r>
  </si>
  <si>
    <r>
      <t xml:space="preserve">Количество смен в год: </t>
    </r>
    <r>
      <rPr>
        <sz val="9"/>
        <color theme="1"/>
        <rFont val="Times New Roman"/>
        <family val="1"/>
        <charset val="204"/>
      </rPr>
      <t xml:space="preserve">10. 
</t>
    </r>
    <r>
      <rPr>
        <b/>
        <sz val="9"/>
        <color theme="1"/>
        <rFont val="Times New Roman"/>
        <family val="1"/>
        <charset val="204"/>
      </rPr>
      <t xml:space="preserve">Мощность: </t>
    </r>
    <r>
      <rPr>
        <sz val="9"/>
        <color theme="1"/>
        <rFont val="Times New Roman"/>
        <family val="1"/>
        <charset val="204"/>
      </rPr>
      <t xml:space="preserve">330. 
</t>
    </r>
    <r>
      <rPr>
        <b/>
        <sz val="9"/>
        <color theme="1"/>
        <rFont val="Times New Roman"/>
        <family val="1"/>
        <charset val="204"/>
      </rPr>
      <t xml:space="preserve">Проживание: </t>
    </r>
    <r>
      <rPr>
        <sz val="9"/>
        <color theme="1"/>
        <rFont val="Times New Roman"/>
        <family val="1"/>
        <charset val="204"/>
      </rPr>
      <t xml:space="preserve">капитальные здания - 2 этажа (спальные комнаты, игровые комнаты, помещения для кружков, туалетные комнаты). 
</t>
    </r>
    <r>
      <rPr>
        <b/>
        <sz val="9"/>
        <color theme="1"/>
        <rFont val="Times New Roman"/>
        <family val="1"/>
        <charset val="204"/>
      </rPr>
      <t xml:space="preserve">Питание: </t>
    </r>
    <r>
      <rPr>
        <sz val="9"/>
        <color theme="1"/>
        <rFont val="Times New Roman"/>
        <family val="1"/>
        <charset val="204"/>
      </rPr>
      <t xml:space="preserve">шестиразовое.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</si>
  <si>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50.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однократное. </t>
    </r>
  </si>
  <si>
    <r>
      <t xml:space="preserve">Количество смен в год: </t>
    </r>
    <r>
      <rPr>
        <sz val="9"/>
        <color theme="1"/>
        <rFont val="Times New Roman"/>
        <family val="1"/>
        <charset val="204"/>
      </rPr>
      <t xml:space="preserve">8. 
</t>
    </r>
    <r>
      <rPr>
        <b/>
        <sz val="9"/>
        <color theme="1"/>
        <rFont val="Times New Roman"/>
        <family val="1"/>
        <charset val="204"/>
      </rPr>
      <t xml:space="preserve">Мощность: </t>
    </r>
    <r>
      <rPr>
        <sz val="9"/>
        <color theme="1"/>
        <rFont val="Times New Roman"/>
        <family val="1"/>
        <charset val="204"/>
      </rPr>
      <t xml:space="preserve">175. 
</t>
    </r>
    <r>
      <rPr>
        <b/>
        <sz val="9"/>
        <color theme="1"/>
        <rFont val="Times New Roman"/>
        <family val="1"/>
        <charset val="204"/>
      </rPr>
      <t xml:space="preserve">Проживание: </t>
    </r>
    <r>
      <rPr>
        <sz val="9"/>
        <color theme="1"/>
        <rFont val="Times New Roman"/>
        <family val="1"/>
        <charset val="204"/>
      </rPr>
      <t xml:space="preserve">в шести отдельно стоящих, капитальных, отапливаемых, двухэтажных спальных корпусах, по 3 человека в комфортабельных комнатах с санузлами в номерах. Централизованное горячее и холодное водоснабжение (3 артезианские скважины). 
</t>
    </r>
    <r>
      <rPr>
        <b/>
        <sz val="9"/>
        <color theme="1"/>
        <rFont val="Times New Roman"/>
        <family val="1"/>
        <charset val="204"/>
      </rPr>
      <t xml:space="preserve">Питание: </t>
    </r>
    <r>
      <rPr>
        <sz val="9"/>
        <color theme="1"/>
        <rFont val="Times New Roman"/>
        <family val="1"/>
        <charset val="204"/>
      </rPr>
      <t xml:space="preserve">шестиразовое. Столовая рассчитана на 175 мест, расположена в отдельно стоящем корпусе (Клуб-столовая). </t>
    </r>
  </si>
  <si>
    <r>
      <t xml:space="preserve">Количество смен в год: </t>
    </r>
    <r>
      <rPr>
        <sz val="9"/>
        <color theme="1"/>
        <rFont val="Times New Roman"/>
        <family val="1"/>
        <charset val="204"/>
      </rPr>
      <t xml:space="preserve">1. 
</t>
    </r>
    <r>
      <rPr>
        <b/>
        <sz val="9"/>
        <color theme="1"/>
        <rFont val="Times New Roman"/>
        <family val="1"/>
        <charset val="204"/>
      </rPr>
      <t xml:space="preserve">Мощность: </t>
    </r>
    <r>
      <rPr>
        <sz val="9"/>
        <color theme="1"/>
        <rFont val="Times New Roman"/>
        <family val="1"/>
        <charset val="204"/>
      </rPr>
      <t xml:space="preserve">15.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четырехразовое. </t>
    </r>
  </si>
  <si>
    <r>
      <t xml:space="preserve">Количество смен в год: </t>
    </r>
    <r>
      <rPr>
        <sz val="9"/>
        <color theme="1"/>
        <rFont val="Times New Roman"/>
        <family val="1"/>
        <charset val="204"/>
      </rPr>
      <t xml:space="preserve">12. 
</t>
    </r>
    <r>
      <rPr>
        <b/>
        <sz val="9"/>
        <color theme="1"/>
        <rFont val="Times New Roman"/>
        <family val="1"/>
        <charset val="204"/>
      </rPr>
      <t xml:space="preserve">Мощность: </t>
    </r>
    <r>
      <rPr>
        <sz val="9"/>
        <color theme="1"/>
        <rFont val="Times New Roman"/>
        <family val="1"/>
        <charset val="204"/>
      </rPr>
      <t xml:space="preserve">20. 
</t>
    </r>
    <r>
      <rPr>
        <b/>
        <sz val="9"/>
        <color theme="1"/>
        <rFont val="Times New Roman"/>
        <family val="1"/>
        <charset val="204"/>
      </rPr>
      <t xml:space="preserve">Проживание: </t>
    </r>
    <r>
      <rPr>
        <sz val="9"/>
        <color theme="1"/>
        <rFont val="Times New Roman"/>
        <family val="1"/>
        <charset val="204"/>
      </rPr>
      <t xml:space="preserve">размещение детей в 4 8- местных номерах в деревянном 1 - этажном здании с удобствами на улице. 
</t>
    </r>
    <r>
      <rPr>
        <b/>
        <sz val="9"/>
        <color theme="1"/>
        <rFont val="Times New Roman"/>
        <family val="1"/>
        <charset val="204"/>
      </rPr>
      <t xml:space="preserve">Питание: </t>
    </r>
    <r>
      <rPr>
        <sz val="9"/>
        <color theme="1"/>
        <rFont val="Times New Roman"/>
        <family val="1"/>
        <charset val="204"/>
      </rPr>
      <t xml:space="preserve">пятиразовое. </t>
    </r>
  </si>
  <si>
    <t>Шамшуров  Сергей Юрьевич</t>
  </si>
  <si>
    <t>№ 14818 от 30.12.2011, бессрочно</t>
  </si>
  <si>
    <t>№ ЛО-66-01-002144 от 07.10.2013</t>
  </si>
  <si>
    <t>№66.01.37.000.М.001383.05.26 от 27.05.2026</t>
  </si>
  <si>
    <t>№66.01.37.000.М.001358.05.26 от 27.05.2026</t>
  </si>
  <si>
    <t>№66.-20-015-12/11-2511-2026 от 19.05.2026</t>
  </si>
  <si>
    <t>№66.01.37.000.М.000501.04.26 от 07.04.2026</t>
  </si>
  <si>
    <t>№66.01.37.000.М.001499.05.26 от 20.05.2026</t>
  </si>
  <si>
    <t>№66.01.37.000.М.000887.05.26 от 07.05.2026</t>
  </si>
  <si>
    <t>№66.01.37.000.М.000871.05.26 от 07.05.2026</t>
  </si>
  <si>
    <t>№66.01.37.000.М.004399.06.25 от 1.06.2025</t>
  </si>
  <si>
    <t>№66.01.37.000.М.000663.04.26 от 23.04.2026</t>
  </si>
  <si>
    <t>№66.01.37.000.М.000969.05.26 от 13.05.2026 г</t>
  </si>
  <si>
    <t>№66.01.37.000.М.001145.05.26 от 21.05.2026</t>
  </si>
  <si>
    <t>№66.01.37.000.М.001012.05.26 от 15.05.2026</t>
  </si>
  <si>
    <t>№66.01.37.000.М.000870.05.26 от 07.05.2026</t>
  </si>
  <si>
    <t>№66.01.37.000.М.001186.05.26 от 22.05.2026</t>
  </si>
  <si>
    <t>№66.01.37.000.М.001101.05.26  от 20.05.2026</t>
  </si>
  <si>
    <t>№Л035-01277-66/00196168 от 16.07.2012 г. Бессрочно.</t>
  </si>
  <si>
    <t>№66.01.37.000.М.000966.05.26 от 13.05.2026</t>
  </si>
  <si>
    <t>№66.91.04.000.М.000022.05.26, №66.91.04.000.М.000021.05.26, №66.91.04.000.М.000020.05.26, №66.91.04.000.М.000019.05.26 от 13.05.2026</t>
  </si>
  <si>
    <r>
      <t xml:space="preserve">Количество смен в год: 6. 
Мощность: </t>
    </r>
    <r>
      <rPr>
        <sz val="9"/>
        <color theme="1"/>
        <rFont val="Times New Roman"/>
        <family val="1"/>
        <charset val="204"/>
      </rPr>
      <t xml:space="preserve">175.
</t>
    </r>
    <r>
      <rPr>
        <b/>
        <sz val="9"/>
        <color theme="1"/>
        <rFont val="Times New Roman"/>
        <family val="1"/>
        <charset val="204"/>
      </rPr>
      <t xml:space="preserve">Проживание: </t>
    </r>
    <r>
      <rPr>
        <sz val="9"/>
        <color theme="1"/>
        <rFont val="Times New Roman"/>
        <family val="1"/>
        <charset val="204"/>
      </rPr>
      <t xml:space="preserve">благоустроенный двухэтажный корпус по 8 человек в корпусе, удобства на этаже. Четыре одноэтажных спальных корпуса, удобства вне корпусов в отдельно расположенных благоустроенных помещениях (зданиях). Спортивный зал. Медблок.
</t>
    </r>
    <r>
      <rPr>
        <b/>
        <sz val="9"/>
        <color theme="1"/>
        <rFont val="Times New Roman"/>
        <family val="1"/>
        <charset val="204"/>
      </rPr>
      <t xml:space="preserve">Питание: </t>
    </r>
    <r>
      <rPr>
        <sz val="9"/>
        <color theme="1"/>
        <rFont val="Times New Roman"/>
        <family val="1"/>
        <charset val="204"/>
      </rPr>
      <t>шестиразовое. Столовая на 240 мест.</t>
    </r>
  </si>
  <si>
    <t>№ЛО41-01021-66/0497965 от 22.01.2026</t>
  </si>
  <si>
    <t>Отсутствует. Договор № 19-2026/МСП от 31.03.2026</t>
  </si>
  <si>
    <t>Отсутствует. Договор № 109
от 14.01.2025</t>
  </si>
  <si>
    <t>Отсутствует. Договор № 24 с ГАУЗ СО "Карпинская ЦГБ" от 26.03.2026</t>
  </si>
  <si>
    <t>Отсутствует. Договор б/н от 24.01.2025</t>
  </si>
  <si>
    <t>№ЛО35-01277-66/00193407 от 14.12.2021 (бессрочная)</t>
  </si>
  <si>
    <t>Отсутствует. Договор с ООО «МСЧ Ванадий» (№ Л041-01021-66/00339266 от 28.09.2018)</t>
  </si>
  <si>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дети с тяжелыми нарушениями речи, 
дети с ментальными нарушениями; 
дети с соматическими заболеваниями, 
глухие и слабослышащие.  
</t>
    </r>
    <r>
      <rPr>
        <b/>
        <sz val="9"/>
        <color theme="1"/>
        <rFont val="Times New Roman"/>
        <family val="1"/>
        <charset val="204"/>
      </rPr>
      <t>Паспорт доступности  от _______.</t>
    </r>
  </si>
  <si>
    <t>№66.91.04.000.М.000022.05.26, №66.91.04.000.М.000021.05.26, №66.91.04.000.М.000020.05.26,  №66.91.04.000.М.000019.05.26 от 13.05.2026</t>
  </si>
  <si>
    <t>№ЛО-41-01021-66/00337897 от 14.03.2019</t>
  </si>
  <si>
    <t>№66.01.37.000.М.001104.05.26 от 20.05.2026</t>
  </si>
  <si>
    <t>№66.01.37.000.М.001123.05.26 от 20.05.2026</t>
  </si>
  <si>
    <t>№66.01.37.000.М.000737.04.26 от 30.04.2026</t>
  </si>
  <si>
    <t>№66.01.37.000.М.000407.03.26 от 25.03.2026</t>
  </si>
  <si>
    <t>№66.01.37.000.М.000379.03.26 от 20.03.2026</t>
  </si>
  <si>
    <t>№66.01.37.000.М.001106.05.26 от 20.05.2026</t>
  </si>
  <si>
    <t>№66.01.37.000.М.000377.03.26 от 20.03.2026</t>
  </si>
  <si>
    <t>№66.01.37.000.М.000908.05.26 от 08.05.2026</t>
  </si>
  <si>
    <r>
      <t xml:space="preserve">Дата ввода: </t>
    </r>
    <r>
      <rPr>
        <sz val="9"/>
        <color theme="1"/>
        <rFont val="Times New Roman"/>
        <family val="1"/>
        <charset val="204"/>
      </rPr>
      <t xml:space="preserve">
1973 год (административный корпус, спальные корпуса 1, 2, 3, столовая, здание охраны пожарного имущества, овощной склад, хоз. склад, прачечная с душевыми, изолятор),
1975 год (клуб с котельной, будка охранника, игровой павильон, павильон для кружковой работы, насосная у хлораторной, дизельная),
1995 год (гараж, насосная фекальных вод, проходная на хоз. дворе, основной склад с мастерской-гаражом),
1998 год (баня),
2002 год (игровой павильон)
2012 год (общежитие, здание сторожа, здания для временного проживания 1, 2, 3). </t>
    </r>
  </si>
  <si>
    <r>
      <t xml:space="preserve">Дата ввода: </t>
    </r>
    <r>
      <rPr>
        <sz val="9"/>
        <color theme="1"/>
        <rFont val="Times New Roman"/>
        <family val="1"/>
        <charset val="204"/>
      </rPr>
      <t xml:space="preserve">
1968 год (Спальный корпус № 1–№ 5, столовая, складские помещения, душевая/прачечная, медицинский корпус, клуб, административный корпус, общежитие для сотрудников, котельная, артезианские скважины, стадион, игровые площадки). </t>
    </r>
  </si>
  <si>
    <r>
      <t xml:space="preserve">Дата ввода: </t>
    </r>
    <r>
      <rPr>
        <sz val="9"/>
        <color theme="1"/>
        <rFont val="Times New Roman"/>
        <family val="1"/>
        <charset val="204"/>
      </rPr>
      <t xml:space="preserve">
1985 год (столовая), 
2011 год (столовая), 
1985 год (Административно - приемный корпус), 
1991 год (Корпус кружковых помещений), 
с 1985 по 2011 год (Спальные корпуса). 
</t>
    </r>
    <r>
      <rPr>
        <b/>
        <sz val="9"/>
        <color theme="1"/>
        <rFont val="Times New Roman"/>
        <family val="1"/>
        <charset val="204"/>
      </rPr>
      <t xml:space="preserve">Дата капитального ремонта: </t>
    </r>
    <r>
      <rPr>
        <sz val="9"/>
        <color theme="1"/>
        <rFont val="Times New Roman"/>
        <family val="1"/>
        <charset val="204"/>
      </rPr>
      <t xml:space="preserve">
с 2004 по 2006 год (Столовые), 
2015 год (Административно - приемный корпус), 
2024 год (Корпус кружковых помещений), 
с 2019 по 2024 год (Спальные корпуса). </t>
    </r>
  </si>
  <si>
    <r>
      <t xml:space="preserve">Дата ввода: </t>
    </r>
    <r>
      <rPr>
        <sz val="9"/>
        <color theme="1"/>
        <rFont val="Times New Roman"/>
        <family val="1"/>
        <charset val="204"/>
      </rPr>
      <t xml:space="preserve">
1951 г., 1986 г. 
1979 г. (Столовая), 
1965 г. (Санитарно-хозяйственный блок (прачечная, душевые)), 
1994 г. (Общежитие для сотрудников, двухэтажное здание), 
1997 г. (Спальный корпус № 1, 2, 3, 4), 
1999 г. (Центр досуга, Медпункт). 
</t>
    </r>
    <r>
      <rPr>
        <b/>
        <sz val="9"/>
        <color theme="1"/>
        <rFont val="Times New Roman"/>
        <family val="1"/>
        <charset val="204"/>
      </rPr>
      <t xml:space="preserve">Дата капитального ремонта: </t>
    </r>
    <r>
      <rPr>
        <sz val="9"/>
        <color theme="1"/>
        <rFont val="Times New Roman"/>
        <family val="1"/>
        <charset val="204"/>
      </rPr>
      <t xml:space="preserve">
2009 г. ,
2010 г. (Спальный корпус № 2 (2 этаж), Спальный корпус № 4 (1-2 этажа), Медпункт), 
2013 г. (Общежитие для сотрудников, двухэтажное здание), 
2014 г. (Санитарно-хозяйственный блок (прачечная, душевые)), 
2016 г. (Спальный корпус № 2, 1 этаж), 
2025 г. (Спальный корпус № 1 (1-2 этажи), Спальный корпус № 3 (1-2 этажа)), 
2026 г. (Столовая)</t>
    </r>
  </si>
  <si>
    <r>
      <t xml:space="preserve">Дата ввода: </t>
    </r>
    <r>
      <rPr>
        <sz val="9"/>
        <color theme="1"/>
        <rFont val="Times New Roman"/>
        <family val="1"/>
        <charset val="204"/>
      </rPr>
      <t xml:space="preserve">1964 год (здание насосной (литер Ц), здание павильона "Чебурашка" (литер Ж)),
1969 год (здание уборной (литер Х), здание изолятора (литер А)),
1971 год (здание библиотеки (литер П), здание клуба (литер Р), здание сушилки (литер Я), здание радиоузла (литер Н), здание склада продуктового (литер К), здание дом сторожа (литер Д), здание административного корпуса (литер В), здание спального корпуса № 2 (литер Т), здание спального корпуса № 3 (литер С)),
1972 год (здание столовой (литер Л), здание склада вещевого (литер Ю), здание спального корпуса № 1 (литер Ф)),
1975 год (здание трансформаторной подстанции (литер И), здание душевой, прачечной (литер Е)),
1985 год (здание умывалки (литер У), здание павильона "Природа и фантазия" (литер Б)),
2006 год (здание уборной (литер Э)),
2008 год (здание медицинского блока (литер Ш)). </t>
    </r>
  </si>
  <si>
    <r>
      <t xml:space="preserve">Дата ввода: </t>
    </r>
    <r>
      <rPr>
        <sz val="9"/>
        <color theme="1"/>
        <rFont val="Times New Roman"/>
        <family val="1"/>
        <charset val="204"/>
      </rPr>
      <t xml:space="preserve">
1959 год (амбулатория, детский спальный корпус № 1, детский спальный корпус № 2, детский спальный корпус № 3, детский спальный корпус № 4, детский спальный корпус № 7, детский спальный корпус № 8, клуб, здание летней кухни, овощехранилища, склад сухих продуктов, спальный корпус сотрудников № 1, трансформаторная подстанция),
1961 год (здание умывальника),
1962 год (котельная),
1970 год (туалет, туалет),
1979 год (здание ногомойки, здание ногомойки),
1980 год (павильон "Уралочка" № 1, павильон "Уралочка" № 4),
2006 год (клуб-столовая),
2014 год (медицинский блок),
2022 год (спальный корпус),
год не установлен (здание над пожарным водоемом, насосная, санитарно-бытовой корпус с прачечной). </t>
    </r>
  </si>
  <si>
    <r>
      <t xml:space="preserve">Дата ввода: </t>
    </r>
    <r>
      <rPr>
        <sz val="9"/>
        <color theme="1"/>
        <rFont val="Times New Roman"/>
        <family val="1"/>
        <charset val="204"/>
      </rPr>
      <t xml:space="preserve">
25.06.2017 (после капитального ремонта). </t>
    </r>
  </si>
  <si>
    <r>
      <t xml:space="preserve">Дата ввода: </t>
    </r>
    <r>
      <rPr>
        <sz val="9"/>
        <color theme="1"/>
        <rFont val="Times New Roman"/>
        <family val="1"/>
        <charset val="204"/>
      </rPr>
      <t xml:space="preserve">
1966 год (корпус № 2, корпус № 3, корпус № 4, насосная станция, столовая),
1987 год (корпус № 7, корпус № 8, корпус № 9),
2019 год (медицинский блок). </t>
    </r>
  </si>
  <si>
    <r>
      <t xml:space="preserve">Дата ввода: </t>
    </r>
    <r>
      <rPr>
        <sz val="9"/>
        <color theme="1"/>
        <rFont val="Times New Roman"/>
        <family val="1"/>
        <charset val="204"/>
      </rPr>
      <t xml:space="preserve">
1989 год (спальный корпус),
2005 год (столовая),
2008 год (культурно-досуговый центр, медицинский пункт),
2015 год (стадион),
2023 год (БВК). </t>
    </r>
  </si>
  <si>
    <r>
      <t xml:space="preserve">Дата ввода: </t>
    </r>
    <r>
      <rPr>
        <sz val="9"/>
        <color theme="1"/>
        <rFont val="Times New Roman"/>
        <family val="1"/>
        <charset val="204"/>
      </rPr>
      <t xml:space="preserve">
1972 год (спальные одноэтажные корпуса 1, 2, 3, 6, 7, здание клуба, здание мед.блока, здание столовой, здание банно-прачечной с котельной). </t>
    </r>
  </si>
  <si>
    <r>
      <t xml:space="preserve">Дата ввода: </t>
    </r>
    <r>
      <rPr>
        <sz val="9"/>
        <color theme="1"/>
        <rFont val="Times New Roman"/>
        <family val="1"/>
        <charset val="204"/>
      </rPr>
      <t xml:space="preserve">
1972 год (здание душевой-прачечной, склад продовольственный, ледник-овощехранилище),
1990 год (спальный корпус № 3, клуб-столовая корпус № 1),
1991 год (спальный корпус № 2),
1995 год (здание медицинского изолятора),
2004 год (дом сторожа),
2007 год (общежитие),
2010 год (здание административно-хозяйственное, беседка закрытая). 
</t>
    </r>
    <r>
      <rPr>
        <b/>
        <sz val="9"/>
        <color theme="1"/>
        <rFont val="Times New Roman"/>
        <family val="1"/>
        <charset val="204"/>
      </rPr>
      <t xml:space="preserve">Дата капитального ремонта: </t>
    </r>
    <r>
      <rPr>
        <sz val="9"/>
        <color theme="1"/>
        <rFont val="Times New Roman"/>
        <family val="1"/>
        <charset val="204"/>
      </rPr>
      <t xml:space="preserve">
2024 год (спальный корпус № 2). </t>
    </r>
  </si>
  <si>
    <r>
      <t xml:space="preserve">Дата ввода: </t>
    </r>
    <r>
      <rPr>
        <sz val="9"/>
        <color theme="1"/>
        <rFont val="Times New Roman"/>
        <family val="1"/>
        <charset val="204"/>
      </rPr>
      <t xml:space="preserve">
1970 (Спальные корпуса № 1 - № 8, столовая, медблок, клуб, библиотека и кружковые, слад, душевая, котельная). </t>
    </r>
  </si>
  <si>
    <r>
      <t xml:space="preserve">Дата ввода: </t>
    </r>
    <r>
      <rPr>
        <sz val="9"/>
        <color theme="1"/>
        <rFont val="Times New Roman"/>
        <family val="1"/>
        <charset val="204"/>
      </rPr>
      <t xml:space="preserve">
1977 год (спальный корпус № 1),
2014 год (клуб-столовая, медблок). 
</t>
    </r>
    <r>
      <rPr>
        <b/>
        <sz val="9"/>
        <color theme="1"/>
        <rFont val="Times New Roman"/>
        <family val="1"/>
        <charset val="204"/>
      </rPr>
      <t xml:space="preserve">Дата капитального ремонта: </t>
    </r>
    <r>
      <rPr>
        <sz val="9"/>
        <color theme="1"/>
        <rFont val="Times New Roman"/>
        <family val="1"/>
        <charset val="204"/>
      </rPr>
      <t xml:space="preserve">
2014 год (спальный корпус № 1, спальный корпус № 2). </t>
    </r>
  </si>
  <si>
    <t>Дата ввода:
1970 год (детский жилой корпус № 19),
1974 год (детский жилой корпус № 10),
2020 год (столовая)</t>
  </si>
  <si>
    <r>
      <t xml:space="preserve">Дата ввода: </t>
    </r>
    <r>
      <rPr>
        <sz val="9"/>
        <color theme="1"/>
        <rFont val="Times New Roman"/>
        <family val="1"/>
        <charset val="204"/>
      </rPr>
      <t xml:space="preserve">
1974 год (административное здание клуба-столовой, изолятор, медпункт, котельная, склад сыпучих продуктов, прачечная с душевыми, надворные туалеты № 1 и № 2, спальные корпуса № 1, 3, 4). Дата капитального ремонта/реконструкции: 2005 год (изолятор, медпункт),
2005–2009 годы (спальные корпуса № 1, 3, 4),
2014 год (административное здание клуба-столовой),
2015 год (котельная - реконструкция),
2017 год (склад сыпучих продуктов),
2018 год (надворные туалеты № 1 и № 2),
2019 год (прачечная с душевыми). </t>
    </r>
  </si>
  <si>
    <r>
      <t xml:space="preserve">Дата ввода: </t>
    </r>
    <r>
      <rPr>
        <sz val="9"/>
        <color theme="1"/>
        <rFont val="Times New Roman"/>
        <family val="1"/>
        <charset val="204"/>
      </rPr>
      <t xml:space="preserve">
1968 год (дизельная электростанция (Литер Я), насосная станция, пожарный водоем (Литер Т), спальный корпус № 3 (Литер Л, л, л1), спальный корпус № 4 (Литер П, п, п1, п2), площадка для волейбола, площадка для баскетбола, площадка для бадминтона, площадка для прыжков в высоту, площадка для прыжков в длину, беговая дорожка, футбольное поле, столовая),
1977 год (лечебный корпус № 2 (Литер Д, д, д1, д2)),
1983 год (склад-тарник (литер М, м)),
1988 год (продвещевой склад (литер У)),
1995 год (дом сторожа (Литер Ц)),
1996 год (здание охраны (литер Ш)),
1998 год (спальный корпус № 1 (Литер Ф, ф, ф1, ф2, ф3, ф)),
1999 год (спорткомплекс),
2007 год (насосная с артскважиной (Литер Ж, Ж1)),
2014 год (открытая эстрадная площадка, котельная). </t>
    </r>
  </si>
  <si>
    <r>
      <t xml:space="preserve">Дата ввода: </t>
    </r>
    <r>
      <rPr>
        <sz val="9"/>
        <color theme="1"/>
        <rFont val="Times New Roman"/>
        <family val="1"/>
        <charset val="204"/>
      </rPr>
      <t xml:space="preserve">
1962 год (здание банно-прачечной с котельной),
2013 год (спальный двухэтажный корпус),
2014 год (здание медицинского блока),
2019 год (здание столовой),
2023 год (спальный двухэтажный корпус). </t>
    </r>
  </si>
  <si>
    <r>
      <t xml:space="preserve">Дата ввода: </t>
    </r>
    <r>
      <rPr>
        <sz val="9"/>
        <color theme="1"/>
        <rFont val="Times New Roman"/>
        <family val="1"/>
        <charset val="204"/>
      </rPr>
      <t xml:space="preserve">
1962 год (спальные корпуса № 1–8, кружковые),
1970 год (уборные),
1977 год (клуб-столовая),
1979 год (душевые),
1982 год (умывальные, здание младших классов),
1987 год (коттедж),
2007 год (медицинский блок). 
</t>
    </r>
    <r>
      <rPr>
        <b/>
        <sz val="9"/>
        <color theme="1"/>
        <rFont val="Times New Roman"/>
        <family val="1"/>
        <charset val="204"/>
      </rPr>
      <t xml:space="preserve">Дата капитального ремонта: </t>
    </r>
    <r>
      <rPr>
        <sz val="9"/>
        <color theme="1"/>
        <rFont val="Times New Roman"/>
        <family val="1"/>
        <charset val="204"/>
      </rPr>
      <t xml:space="preserve">
2016 год (душевые, спальный корпус № 8),
2017 год (спальные корпуса № 1–4),
2018 год (спальные корпуса № 5–7),
2019 год (здание младших классов, кружковые). </t>
    </r>
  </si>
  <si>
    <r>
      <t xml:space="preserve">Дата ввода: </t>
    </r>
    <r>
      <rPr>
        <sz val="9"/>
        <color theme="1"/>
        <rFont val="Times New Roman"/>
        <family val="1"/>
        <charset val="204"/>
      </rPr>
      <t xml:space="preserve">
1956 год. 
</t>
    </r>
    <r>
      <rPr>
        <b/>
        <sz val="9"/>
        <color theme="1"/>
        <rFont val="Times New Roman"/>
        <family val="1"/>
        <charset val="204"/>
      </rPr>
      <t xml:space="preserve">Дата капитального ремонта: </t>
    </r>
    <r>
      <rPr>
        <sz val="9"/>
        <color theme="1"/>
        <rFont val="Times New Roman"/>
        <family val="1"/>
        <charset val="204"/>
      </rPr>
      <t xml:space="preserve">
2020 год (6 спальный корпус),
2023 год (3 спальный корпус). </t>
    </r>
  </si>
  <si>
    <r>
      <t xml:space="preserve">Дата ввода: </t>
    </r>
    <r>
      <rPr>
        <sz val="9"/>
        <color theme="1"/>
        <rFont val="Times New Roman"/>
        <family val="1"/>
        <charset val="204"/>
      </rPr>
      <t xml:space="preserve">
1960 год (спальный корпус № 1),
1965 год (спальный корпус № 3),
1994 год (штаб, административное здание, здание столовой, здание генераторной, котельная). 
</t>
    </r>
    <r>
      <rPr>
        <b/>
        <sz val="9"/>
        <color theme="1"/>
        <rFont val="Times New Roman"/>
        <family val="1"/>
        <charset val="204"/>
      </rPr>
      <t xml:space="preserve">Дата капитального ремонта: </t>
    </r>
    <r>
      <rPr>
        <sz val="9"/>
        <color theme="1"/>
        <rFont val="Times New Roman"/>
        <family val="1"/>
        <charset val="204"/>
      </rPr>
      <t xml:space="preserve">
2023 год (спальный корпус № 3),
2025 год (спальный корпус № 1). </t>
    </r>
  </si>
  <si>
    <r>
      <t xml:space="preserve">Дата ввода: </t>
    </r>
    <r>
      <rPr>
        <sz val="9"/>
        <color theme="1"/>
        <rFont val="Times New Roman"/>
        <family val="1"/>
        <charset val="204"/>
      </rPr>
      <t xml:space="preserve">
1952 год (столовая),
1958 год (здание бани, прачечная),
1969 год (овощехранилище),
1979 год (корпус №1),
1991 год (здание гаража-котельной). 2006 год (корпус №2),
2007 год (корпус №3). 
</t>
    </r>
    <r>
      <rPr>
        <b/>
        <sz val="9"/>
        <color theme="1"/>
        <rFont val="Times New Roman"/>
        <family val="1"/>
        <charset val="204"/>
      </rPr>
      <t xml:space="preserve">Дата капитального ремонта: </t>
    </r>
    <r>
      <rPr>
        <sz val="9"/>
        <color theme="1"/>
        <rFont val="Times New Roman"/>
        <family val="1"/>
        <charset val="204"/>
      </rPr>
      <t xml:space="preserve">
2015 год (здание бани, прачечная),
2016 год (столовая),
2018 год (корпус №1, корпус №2, корпус №3),
2019 год (здание гаража-котельной). </t>
    </r>
  </si>
  <si>
    <r>
      <t xml:space="preserve">Дата ввода: </t>
    </r>
    <r>
      <rPr>
        <sz val="9"/>
        <color theme="1"/>
        <rFont val="Times New Roman"/>
        <family val="1"/>
        <charset val="204"/>
      </rPr>
      <t xml:space="preserve">
1948 год (спальные корпуса № 1, 2, 3, 4, 6, 7, 8, 9). </t>
    </r>
  </si>
  <si>
    <r>
      <t xml:space="preserve">Дата ввода: </t>
    </r>
    <r>
      <rPr>
        <sz val="9"/>
        <color rgb="FF000000"/>
        <rFont val="Times New Roman"/>
        <family val="1"/>
        <charset val="204"/>
      </rPr>
      <t xml:space="preserve">
1952–1980 годы (основные здания — период постройки),
декабрь 2025 года (модульный быстровозводимый спальный корпус на 49 человек). 
</t>
    </r>
    <r>
      <rPr>
        <b/>
        <sz val="9"/>
        <color rgb="FF000000"/>
        <rFont val="Times New Roman"/>
        <family val="1"/>
        <charset val="204"/>
      </rPr>
      <t xml:space="preserve">Дата капитального ремонта: </t>
    </r>
    <r>
      <rPr>
        <sz val="9"/>
        <color rgb="FF000000"/>
        <rFont val="Times New Roman"/>
        <family val="1"/>
        <charset val="204"/>
      </rPr>
      <t xml:space="preserve">
2014 год (столовая),
2016 год (1-й корпус),
2017 год (клуб),
2018 год (3-й корпус),
2019 год (2-й корпус). </t>
    </r>
  </si>
  <si>
    <t>Дата ввода: 1993 год. Дата капитального ремонта: 2011 год (корпус № 1 и клуб-столовая)</t>
  </si>
  <si>
    <t>Дата ввода: 1954 год.</t>
  </si>
  <si>
    <r>
      <t xml:space="preserve">Дата ввода: </t>
    </r>
    <r>
      <rPr>
        <sz val="9"/>
        <color theme="1"/>
        <rFont val="Times New Roman"/>
        <family val="1"/>
        <charset val="204"/>
      </rPr>
      <t xml:space="preserve">
1963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2018-2025 (текущие ремонты)</t>
    </r>
  </si>
  <si>
    <t>№6.01.37.000.М.001626.06.26 от 02.05.2026</t>
  </si>
  <si>
    <t>№66.01.37.000.М.001599.06.26 от 02.06.2026</t>
  </si>
  <si>
    <t>№66.01.37.000.М.001219.05.26 от 22.05.2026</t>
  </si>
  <si>
    <t>№66.01.37.000.М.001277.05.26
от 26.05.2026</t>
  </si>
  <si>
    <t>№66.01.37.000.М.000779.05.26
от 04.05.2026</t>
  </si>
  <si>
    <t>В 2025 г.: 
Профилактический визит (24.06.2025год), предписание об устранении выявленных нарушений №66-09-15/16-7004-2025 от 24.06.2025 г. (Срок для устранения 25.05.2026год)</t>
  </si>
  <si>
    <t xml:space="preserve">№66.01.37.000.М.000967.05.26 от 13.05.2026 </t>
  </si>
  <si>
    <t xml:space="preserve">№66.01.37.000.М.001325.05.26 от 26.05.2026 </t>
  </si>
  <si>
    <t>№66.01.37.000.М.001509.05.26
от 28.05.2026</t>
  </si>
  <si>
    <t>№66.01.37.000.М.001559.05.26 от 29.05.2026</t>
  </si>
  <si>
    <t>№66.01.37.000.М.001239.05.26 от 22.05.2026</t>
  </si>
  <si>
    <t>№66.01.37.000.М.001275.05.26 от 26.05.2026</t>
  </si>
  <si>
    <t>№66.01.37.000.М.001560.05.26 от 29.05.2026</t>
  </si>
  <si>
    <t>№66.01.37.000.М.001778.06.26  от 24.06.2026</t>
  </si>
  <si>
    <t>№66.01.37.000.М.000338.03.26 от 16.03.2026</t>
  </si>
  <si>
    <t>№66.01.37.000.М.000336.03.26 от 16.03.2026</t>
  </si>
  <si>
    <t>№66.01.37.000.М.000380.03.26 от 20.03.2026год</t>
  </si>
  <si>
    <t>№66.01.37.000.М.000753.04.26 от 30.04.2026</t>
  </si>
  <si>
    <t>№66.01.37.000.М.000364.03.26 от 18.03.2026</t>
  </si>
  <si>
    <t>№66.01.37.000.M.000418.03.26 от 26.03.2026</t>
  </si>
  <si>
    <t>№66.01.37.000.М.001514.05.26 от 28.05.2026</t>
  </si>
  <si>
    <t>№66.01.37.000.М.000869.05.26 от 07.05.2026</t>
  </si>
  <si>
    <t>№66.01.37.000.М.001515.05.26 от 28.05.2026</t>
  </si>
  <si>
    <t>№66.01.37.000.М.001607.06.26 от 03.06.2026</t>
  </si>
  <si>
    <t>№66.01.37.000.М.001528.05.26 от 28.05.2026</t>
  </si>
  <si>
    <t>№66.01.37.000.М.001651.06.26 от 04.06.2026</t>
  </si>
  <si>
    <t>№66.01.37.000.М.000685.04.26 от 24.04.2026</t>
  </si>
  <si>
    <t>№66.01.37.000.М.000294.03.26 от 05.03.2026</t>
  </si>
  <si>
    <t>№66.01.37.000.М.001021.05.26 от 15.05.2026</t>
  </si>
  <si>
    <t>№66.01.37.000.М.000758.04.26 от 30.04.2026</t>
  </si>
  <si>
    <t>№66.01.37.000.М.000821.05.26 от 05.05.2026</t>
  </si>
  <si>
    <t>№66.01.37.000.М.000692.04.26 от 24.04.2026</t>
  </si>
  <si>
    <t>№66.01.37.000.М.000397.03.26 от 24.03.2026</t>
  </si>
  <si>
    <t>№66.01.37.000.М.000590.04.26 от 17.04.2026</t>
  </si>
  <si>
    <t>№66-20-002-12/22-786-2026 от 13.04.2026</t>
  </si>
  <si>
    <t>№66.01.37.000.М.000971.05.26 от 13.05.2026</t>
  </si>
  <si>
    <t>№66.01.37.000.М.000571.04.26 от 16.04.2026</t>
  </si>
  <si>
    <t>№66.01.37.000.М.001187.05.26 от 22.05.2026</t>
  </si>
  <si>
    <t>№66.01.37.000.М.000550.04.26 от 15.04.2026</t>
  </si>
  <si>
    <t xml:space="preserve"> №66.01.37.000.М.001034.05.26 от 15.05.2026</t>
  </si>
  <si>
    <t>№66.01.37.000.М.001152.05.26 от 21.05.2026</t>
  </si>
  <si>
    <t>№66.01.37.000.М.001223.05.26 от 22.05.2026</t>
  </si>
  <si>
    <t>№66.01.37.000.М.001036.05.26 от 15.05.2026</t>
  </si>
  <si>
    <t>№66.01.37.000.М.001122.05.26 от 20.05.2026</t>
  </si>
  <si>
    <t>№66.01.37.000.М.001258.05.26 от 26.05.2026</t>
  </si>
  <si>
    <t>№66.01.37.000.М.001260.05.26 от 26.05.2026</t>
  </si>
  <si>
    <t>№66.01.37.000.М.001162.05.26 от 21.05.2026</t>
  </si>
  <si>
    <t>№66.01.37.000.М.001107.05.26 от 20.05.2026</t>
  </si>
  <si>
    <t>№66.01.37.000.М.001149.05.26 от 21.05.2026</t>
  </si>
  <si>
    <t>№66.01.37.000.М.001181.05.26 от 22.05.2026</t>
  </si>
  <si>
    <t>№66.01.37.000.М.001105.05.26 от 20.05.2026</t>
  </si>
  <si>
    <t>№66.01.37.000.М.001147.05.26 от 21.05.2026</t>
  </si>
  <si>
    <t>№66.01.37.000.М.001076.05.26 от 18.05.2026</t>
  </si>
  <si>
    <t xml:space="preserve"> №66.01.37.000.М.001368.05.26 от 27.05.2026</t>
  </si>
  <si>
    <t>№66.01.37.000.М.001592.06.26   от 06.01.2026</t>
  </si>
  <si>
    <t xml:space="preserve"> №66.01.37.000.М.001205.05.26       от 22.05.2026</t>
  </si>
  <si>
    <t xml:space="preserve"> №66.01.37.000.М.001387.05.26    от 27.05.2026</t>
  </si>
  <si>
    <t xml:space="preserve"> №66.01.37.000.М.001201.05.26  от 22.05.2026</t>
  </si>
  <si>
    <t>№66.01.37.000.М.0013690526   от 27.05.2026</t>
  </si>
  <si>
    <t xml:space="preserve"> №66.01.37.000.М.0014140526   от 27.05.2026</t>
  </si>
  <si>
    <t xml:space="preserve"> №66.01.37.000.М.001442.05.26    от 28.05.2026</t>
  </si>
  <si>
    <t>№66.01.37.000.М.000690.04.26       от 24.04.2026</t>
  </si>
  <si>
    <t>№66.01.37.000.М.0012890526      от 26.05.2026</t>
  </si>
  <si>
    <t xml:space="preserve"> №66.01.37.000.М.0014430526    от 28.05.2026</t>
  </si>
  <si>
    <t xml:space="preserve"> №66.01.37.000.М.001415.05.26    от 27.05.2026</t>
  </si>
  <si>
    <t xml:space="preserve"> №66.01.37.000.М.0000510.04.26    от 08.04.2026</t>
  </si>
  <si>
    <t xml:space="preserve">№66.01.37.000.М.001085.05.26 от 18.05.2026   </t>
  </si>
  <si>
    <t>№66.01.37.000.М.001370.05.26   от 27.05.2026</t>
  </si>
  <si>
    <t>№66.01.37.000.М.001291.05.26 от 26.05.2026</t>
  </si>
  <si>
    <t>№66.01.37.000.М.001451.05.26 от 28.05.2026</t>
  </si>
  <si>
    <t>№66.01.37.000.М.000735.04.26 от 30.04.2026</t>
  </si>
  <si>
    <t>№66.01.37.000.М.001305.05.26 от 26.05.2026</t>
  </si>
  <si>
    <t xml:space="preserve">№66.01.37.000.М.000855.05.26 от 06.05.2026 </t>
  </si>
  <si>
    <t>№66.01.37.000.М.001722.06.26 от 11.06.2026</t>
  </si>
  <si>
    <t>№66.01.37.000.М.001538.05.26 от 29.05.2026</t>
  </si>
  <si>
    <t>№66.01.37.000.М.000465.04.2 от 02.04.2026</t>
  </si>
  <si>
    <t>№66.01.37.000.М.001178.05.26 от 21.05.2026</t>
  </si>
  <si>
    <t>№66.01.37.000.М.000800.05.26 от 04.05.2026</t>
  </si>
  <si>
    <t>№66.01.37.000.М.000686.04.26 от 24.04.2026</t>
  </si>
  <si>
    <t>№66.01.37.000.М.001074.05.2026 от 18.05.2026</t>
  </si>
  <si>
    <t>№66.01.37.000.М.000799.05.26 от 04.05.2026</t>
  </si>
  <si>
    <t>№66.01.37.000.М.000739.04.26 от 30.04.2026</t>
  </si>
  <si>
    <t>№66.01.37.000.М.000.798.05.26 от 04.05.2026</t>
  </si>
  <si>
    <t>№66.01.37.000.М.000801.05.26 от 04.05.2026</t>
  </si>
  <si>
    <t>№66.01.37.000.М.001133.05.26 от 20.05.2026</t>
  </si>
  <si>
    <t>№66.01.37.000.М.000570.04.26 от 16.04.2026</t>
  </si>
  <si>
    <t>№66.01.37.000.М.001121.05.26 от 20.05.2026</t>
  </si>
  <si>
    <t>№66.01.37.000.М.000745.04.26 от 30.04.2026</t>
  </si>
  <si>
    <t>№66.01.37000.М.001024.05.26 от 15.05.2026; 
№66.01.37.000.М.001025.05.26 от 15.05.2026; №66.01.37.000.М.001026.05.26 от 15.05.2026; №66.01.37.000.М.001027.05.26 от 15.05.2026</t>
  </si>
  <si>
    <t>№66.01.37.000.М.000802.05.26 от 04.05.2026</t>
  </si>
  <si>
    <t>№66.01.37.000.М.001541.05.26 от 29.05.2026</t>
  </si>
  <si>
    <t>№66.01.37.000.М.001006.05.26 от 15.05.2026</t>
  </si>
  <si>
    <t>№66.01.37.000.М.001436.05.26 от 28.05.2026</t>
  </si>
  <si>
    <t>№66.01.37.000.М.000929.05.26 от 12.05.2026</t>
  </si>
  <si>
    <t>№66.01.37.000.М.000782.05.26 от 04.05.2026</t>
  </si>
  <si>
    <t>№66.01.37.000.М.001666.06.26 от 08.06.2026</t>
  </si>
  <si>
    <t>№66.01.37.000.М.003567.04.26 от 16.04.2026</t>
  </si>
  <si>
    <t>№66.01.37.000.М.001405.05.26 от 27.05.2026</t>
  </si>
  <si>
    <t>№66.01.37.000.M.000896.05.26 от 07.05.2026</t>
  </si>
  <si>
    <t>№66.01.37.000.M.000556.04.26 от 15.04.2026</t>
  </si>
  <si>
    <t>№66.01.37.000.М.000767.04.26 от 30.04.2026</t>
  </si>
  <si>
    <t>№66.01.37.000.М.000875.05.26 от 07.05.2026</t>
  </si>
  <si>
    <t>№66.01.37.000.М.000396.03.26 от 24.03.2026</t>
  </si>
  <si>
    <t>№66.01.37.000.М.001287.035.26 от 26.05.2026</t>
  </si>
  <si>
    <t>№66.01.37.000.М.001526.05.26 от 28.05.2026</t>
  </si>
  <si>
    <t>№66.01.37.000.М.000414.03.26 от 26.03.2026</t>
  </si>
  <si>
    <t>№66.01.37.000.М.000362.03.26 от 18.03.2026</t>
  </si>
  <si>
    <t>№66.01.37.000.М.001496.05.26 от 28.05.2026</t>
  </si>
  <si>
    <t>№66.01.37.000М.001646.06.26 от 04.06.2026</t>
  </si>
  <si>
    <t>№66.01.37.000.М.001571.05.26 от 29.05.2026</t>
  </si>
  <si>
    <t>№66.01.37.000.М.000333.03.26 от 16.03.2026</t>
  </si>
  <si>
    <t>№66.01.37.000.М.0001307.05.26 от 26.03.2026</t>
  </si>
  <si>
    <t>№66.01.37.000.М.001336.05.26 от 27.05.2026</t>
  </si>
  <si>
    <t>№66.01.37.000.М.001108.05.26 от 20.05.2026</t>
  </si>
  <si>
    <t>№66.01.37.000.М.001334.05.26 от 27.05.2026</t>
  </si>
  <si>
    <t>№66.01.37.000.М.001566.05.26 от 29.05.2026</t>
  </si>
  <si>
    <t>№66.01.37.000.М.001335.05.26 от 27.05.2026</t>
  </si>
  <si>
    <t>№66.01.37.000.М.001374.05.26 от 27.05.2026</t>
  </si>
  <si>
    <t>№66.01.37.000.М.001298.05.26 от 26.05.2026</t>
  </si>
  <si>
    <t>№66.01.37.000.М.000768.04.26 от 30.04.2026</t>
  </si>
  <si>
    <t>№66.01.37.000.М.001650.06.26 от 04.06.2026</t>
  </si>
  <si>
    <t>№66.01.37.000.М.000772.05.26 от 04.05.2026</t>
  </si>
  <si>
    <t>№66.01.37.000.М.001382.05.26 от 27.05.2026</t>
  </si>
  <si>
    <t>№66.01.37.000.М.001352.05.26 от 27.05.2026</t>
  </si>
  <si>
    <t>№66.01.37.000.М.000516.04.26 от 10.04.2026</t>
  </si>
  <si>
    <t>№66.01.37.000.М.001556.05.26 от 29.05.2026</t>
  </si>
  <si>
    <t>№66.01.37.000.М.001156.05.26 от 21.05.2026</t>
  </si>
  <si>
    <t>№66.01.37.000.М.001014.05.26 от 15.05.2026</t>
  </si>
  <si>
    <t>№66.01.37.000.М.000899.05.26 от 07.05.2026</t>
  </si>
  <si>
    <t>№66.01.37.000.М.000898.05.26 от 07.05.2026</t>
  </si>
  <si>
    <t>№66.01.37.000.М.000383.03.26 от 20.03.2026</t>
  </si>
  <si>
    <t>№66.01.37.000.М.000382.03.26 от 20.03.2026</t>
  </si>
  <si>
    <t>№66.01.37.000.М.000623.04.26 от 20.04.2026</t>
  </si>
  <si>
    <t>№66.01.37.000.М.001146.05.26 от 21.05.2026</t>
  </si>
  <si>
    <t>№66.01.37.000.М.001151.05.26 от 21.05.2026</t>
  </si>
  <si>
    <t>№66.01.37.000.М.001073.05.26 от 18.05.2026</t>
  </si>
  <si>
    <t>№66.01.37.000.М.005057.10.25 от 22.10.2025</t>
  </si>
  <si>
    <t>№66.01.37.000.М.001132.05.26 от 20.05.2026</t>
  </si>
  <si>
    <t>№66.01.37.000.М.001406.05.26 от 27.05.2026</t>
  </si>
  <si>
    <t>№66.01.37.000.М.001235.05.26 от 22.05.2026</t>
  </si>
  <si>
    <t>№66.01.37.000.М.001462.05.26 от 28.05.2026</t>
  </si>
  <si>
    <t>№66.01.37.000.М.000621.04.26 от 20.04.2026</t>
  </si>
  <si>
    <t>№66.01.37.000.М.000891.05.26 от 07.05.2026</t>
  </si>
  <si>
    <t>№66.01.37.000.М.001165.05.26 от 21.05.2026</t>
  </si>
  <si>
    <t>№66.01.37.000.М.001266.05.26 от 25.05.2026</t>
  </si>
  <si>
    <t>№66.01.37.000.М.000730.04.26 от 29.04.2026</t>
  </si>
  <si>
    <t>№66.01.37.000.М.000429.03.26 от 27.03.2026</t>
  </si>
  <si>
    <t xml:space="preserve">№66.01.37.000.М.000361.03.26 от 18.03.2026
</t>
  </si>
  <si>
    <t>№66.01.37.000.М.001202.05.26 от 22.05.2026</t>
  </si>
  <si>
    <t>№66.01.37.000.М.000785.05.26 от 04.05.2026</t>
  </si>
  <si>
    <t>№66.01.37.000.М.001413.05.26 от 27.05.2026</t>
  </si>
  <si>
    <t>№66.01.37.000.М.001238.05.26 от 22.05.2026</t>
  </si>
  <si>
    <t>№66.01.37.000.М.001237.05.26 от 22.05.2026</t>
  </si>
  <si>
    <t>№66.01.37.000.М.001440.05.26 от 28.05.2026</t>
  </si>
  <si>
    <t>№66.01.37.000.М.001086.05.26 от 18.05.2026</t>
  </si>
  <si>
    <t>№66.01.37.000.М.001203.05.26 от22.05.2026</t>
  </si>
  <si>
    <t>№66.01.37.000.М.001089.05.26 от 18.05.2026</t>
  </si>
  <si>
    <t>№66.01.37.000.М.001205.05.26 от 22.05.2026</t>
  </si>
  <si>
    <t>№66.01.37.000.М.001214.05.26 от 22.05.2026</t>
  </si>
  <si>
    <t>№66.01.37.000.М.001090.05.26 от 18.05.2026</t>
  </si>
  <si>
    <t>№66.01.37.000.М.001215.05.26 от 22.05.2026</t>
  </si>
  <si>
    <t>№66.01.37.000.М.001088.05.26 от 18.05.2026</t>
  </si>
  <si>
    <t>№66.01.37.000.М.000784.05.26 от 04.05.2026</t>
  </si>
  <si>
    <t>№66.01.37.000.М.001200.05.26 от 22.05.2026</t>
  </si>
  <si>
    <t>№66.01.37.000.М.001157.05.26 от 21.05.2026</t>
  </si>
  <si>
    <t>№66.01.37.000.М.001198.05.26 от 22.05.2026</t>
  </si>
  <si>
    <t>№66.01.37.000.М.001199.05.26 от 22.05.2026</t>
  </si>
  <si>
    <t>№66.01.37.000.М.001204.05.26 от 22.05.2026</t>
  </si>
  <si>
    <t>№66.01.37.000.М.000218.02.26 от 17.02.2026</t>
  </si>
  <si>
    <t>№66.01.37.000.М.000217.02.26 от 17.02.2026</t>
  </si>
  <si>
    <t>№66.01.37.000.М.000576.04.26 от 16.04.2026</t>
  </si>
  <si>
    <t>№66.01.37.000.М.000574.04.26 от 16.04.2026</t>
  </si>
  <si>
    <t>№66.01.37.000.М.001525.05.26 от 28.05.2026</t>
  </si>
  <si>
    <t>№66.01.37.000.М.001062.05.26 от 18.05.2026</t>
  </si>
  <si>
    <t>№66.01.37.000.М.000917.05.26 от 08.05.2026</t>
  </si>
  <si>
    <t>№66.01.37.000.М.001117.05.26 от 20.05.2026</t>
  </si>
  <si>
    <t>№66.01.37.000.М.000447.04.26 от 01.04.2026</t>
  </si>
  <si>
    <t>№66.01.37.000.М.000788.05.26 от 04.05.2026</t>
  </si>
  <si>
    <t xml:space="preserve"> №66.01.37.000.М.000999.05.26 от 14.05.2026 </t>
  </si>
  <si>
    <t>№66.01.37.000.М.000856.05.26 от 06.05.2026</t>
  </si>
  <si>
    <t>№66.01.37.000.М.001421.05.26 от 27.05.2026</t>
  </si>
  <si>
    <t>№66.01.37.000.М.001609.06.26 от 02.06.2026</t>
  </si>
  <si>
    <t>№66.01.37.000.М.000781.05.26 от 04.05.2026</t>
  </si>
  <si>
    <t>№66.01.37.000.М.001015.05.26 от 15.05.2026</t>
  </si>
  <si>
    <t>№66.01.37.000.М.000719.04.26 от 29.04.2026</t>
  </si>
  <si>
    <t>№66.01.37.000.М.00398.03.26 от 24.03.2026</t>
  </si>
  <si>
    <t>№66.01.37.000.М.00615.04.26 от 20.04.2026</t>
  </si>
  <si>
    <t>№66.01.37.000.М.000771.05.26 от 04.05.2026</t>
  </si>
  <si>
    <t>№66.01.37.000.М.000773.05.26 от 04.05.2026</t>
  </si>
  <si>
    <t>№66.01.37.000.М.000589.04.26 от 17.04.2026</t>
  </si>
  <si>
    <t>№66.01.37.000.М.001761.06.26 от 22.06.2026</t>
  </si>
  <si>
    <t>№66.01.37.000.М.000612.04.26 от 20.04.2026</t>
  </si>
  <si>
    <t>№66.01.37.000.М.000863.05.26 от 06.05.2026</t>
  </si>
  <si>
    <t>№66.01.37.000.М.000681.04.26 от 24.04.2026</t>
  </si>
  <si>
    <t>№66.01.37.000.М.000632.04.26 от 21.04.2026</t>
  </si>
  <si>
    <t>№66.01.37.000.М.000634.04.26 от 21.04.2026</t>
  </si>
  <si>
    <t>№66.01.37.000.М.000666.04.26 от 23.04.2026</t>
  </si>
  <si>
    <t>№66.01.37.000.М.000717.04.26 от 29.04.2026</t>
  </si>
  <si>
    <t>№66.01.37.000.М.000725.04.26 от 29.04.2026</t>
  </si>
  <si>
    <t>№66.01.37.000.М.001763.06.26 от 22.06.2026</t>
  </si>
  <si>
    <t>№66.01.37.000.М.001581.05.26 от 29.05.2026</t>
  </si>
  <si>
    <t>№66.01.37.000.М.000822.05.26 от 05.05.2026</t>
  </si>
  <si>
    <t>№66.01.37.000.М.000680.04.26 от 24.04.2026</t>
  </si>
  <si>
    <t>№66.01.37.000.М.000718.04.26 от 29.04.2026</t>
  </si>
  <si>
    <t>№66.01.37.000.М.000428.03.26 от 27.03.2026</t>
  </si>
  <si>
    <t xml:space="preserve"> №66.01.37.000.М.000631.04.26 от 21.04.2026</t>
  </si>
  <si>
    <t xml:space="preserve"> №66.01.37.000.М.001138.05.26 от 21.05.2026 </t>
  </si>
  <si>
    <t>№66.01.37.000.М.001455.05.26 от 28.05.2026</t>
  </si>
  <si>
    <t>№66.01.37.000.М.001450.05.26 от 28.05.2026</t>
  </si>
  <si>
    <t>№66.01.37.000.М 0005056.10.25 от 22.10.2025</t>
  </si>
  <si>
    <t>№66.01.37.000.М 003450.04.25 от 25.04.2025</t>
  </si>
  <si>
    <t>№66.01.37.000.М.002918.03.25 от 03.03.2025</t>
  </si>
  <si>
    <t>№66.01.37.000.М.000448.04.26 от 01.04.2026</t>
  </si>
  <si>
    <t>№66.01.37.000.М.001689.06.26 от 09.06.2026</t>
  </si>
  <si>
    <t>№66.01.37.000.М.001172.05.06 от 21.05.2026</t>
  </si>
  <si>
    <t>№66.01.37.000.М.000794.05.26 от 04.05.2026</t>
  </si>
  <si>
    <t>№66.01.37.000.М.000932.05.26 от 12.05.2026</t>
  </si>
  <si>
    <t>№66.01.37.000.М.000972.05.26 от 13.05.2026</t>
  </si>
  <si>
    <t>№66.01.37.000.М.000694.04.26 от 24.04.2026</t>
  </si>
  <si>
    <t>№66.01.37.000.М.000880.05.26 от 07.05.2026</t>
  </si>
  <si>
    <t>№66.01.37.000.М.000783.05.26 от 04.05.2026</t>
  </si>
  <si>
    <t>№66.01.37.000.М.000943.05.26 от 12.05.2026</t>
  </si>
  <si>
    <t>№66.01.37.000.М.000697.04.26 от 24.04.2026</t>
  </si>
  <si>
    <t>№66.01.37.000.М.000696.04.26 от 24.04.2026</t>
  </si>
  <si>
    <t>№66.01.37.000.М.000942.05.26 от 12.05.2026</t>
  </si>
  <si>
    <t>№66.01.37.000.М.001197.05.26 от 22.05.2026</t>
  </si>
  <si>
    <t>№66.01.37.000.М.001030.05.26 от 15.05.2026</t>
  </si>
  <si>
    <t>№66.01.37.000.М.000693.04.26 от 24.04.2026</t>
  </si>
  <si>
    <t>№66.01.37.000.М.000659.04.26 от 22.04.2026</t>
  </si>
  <si>
    <t>№66.01.37.000.М.000660.04.26 от 22.04.2026</t>
  </si>
  <si>
    <t>№66.01.37.000.М.001546.05.26 от 29.05.2026</t>
  </si>
  <si>
    <t>№66.01.37.000.М.000780.05.26 от 04.05.2026</t>
  </si>
  <si>
    <t>№66.01.37.000.М.001340.05.26 от 27.05.2026</t>
  </si>
  <si>
    <t>№66.01.37.000.М.000723.04.26 от 29.04.2026</t>
  </si>
  <si>
    <t>№66.01.37.000.М.001211.05.26 от 22.05.2026</t>
  </si>
  <si>
    <t xml:space="preserve"> №66.01.37.000.М.001297.05.26 от 28.05.2026</t>
  </si>
  <si>
    <t xml:space="preserve"> №66.01.37.000.М.001465.05.26 от 28.05.2026</t>
  </si>
  <si>
    <t>№66.01.37.000.М.001516.05.26 от 28.05.2026</t>
  </si>
  <si>
    <t>№66.01.37.000.М.001375.05.26 от 27.05.2026</t>
  </si>
  <si>
    <t>В 2025 г.: 
предписание Роспотребнадзора №66-02-01/08-3314-2025 от 26.08.2025: 3 замечания. Замечания устранены. В 2026 г. проверки ГУ МЧС России не проводились.</t>
  </si>
  <si>
    <t xml:space="preserve">В 2025 г.: 
предписание Роспотребнадзора №66-02-01/30-2461-2025 от 17.06.2025: 4 замечания, срок исполнения до 25.08.2025г. Замечания устранены.
В 2025 г. проверки ГУ МЧС России не проводились.
</t>
  </si>
  <si>
    <t>В 2025 г.: 
предписание Роспотребнадзора №66-15-12/25-8411-2025 от 17.06.2025: 1 замечание, срок исполнения 17.07.2025. Устранено 1 замечание. В 2025 г. предписание Роспотребнадзора № 155/2025-231 от 12.12.2025: 3 замечания, срок исполнения 06.04.2026. Устранено 3 замечания.</t>
  </si>
  <si>
    <t>В 2025 г.: 
Предписание от Роспотребнадзора №66-03-11/11-3558-2025 от 26.06.2025 . Замечания устранены.</t>
  </si>
  <si>
    <t>В 2025 г.: 
Предписание от Роспотребнадзора №66-03-14/14-33262025 от 18.06.2025. Замечания устранены.</t>
  </si>
  <si>
    <t>В 2025 г.: 
Предписание от Роспотребнадзора №66-03-11/11-3317-2025 от 17.06.2025. Замечания устранены.</t>
  </si>
  <si>
    <t>В 2025 г.: 
Предписание от Роспотребнадзора №66-03-13/13-3324-2025 от 18.06.2025 г. Срок устранения -2026 год</t>
  </si>
  <si>
    <t>В 2025 г.: 
Предписание от Роспотребнадзора №66-03-14/14-3391-2025 от 20.06.2025. Замечания устранены.</t>
  </si>
  <si>
    <t>Управление Федеральной службы по надзору в сфере защиты прав потребителей и благополучия человека по Свердловской области. Предписание от 30.10.2025г. №66-05-001/01-7420-2025, выполнено частично</t>
  </si>
  <si>
    <t>В 2025 г.: 
Предписание Роспотребнадзора №66-09-13/16-7168-2025 от 27.06.2025: 3 замечания, срок исполнения 16.09.2025. Устранено 2 замечания, 1 перенесено на 01.11.2026.</t>
  </si>
  <si>
    <t>В 2025 г.: 
Предписание Роспотребнадзора №66-09-15/16-7003-2025 от 24.06.2025: 5 замечаний, срок исполнения 25.05.2026. Замечания устрапнены.</t>
  </si>
  <si>
    <t>В 2025 г.: 
. Предписание Роспотребнадзора №66-09-15/16-5608-2025 от 21.05.2025. Замечания устранены.</t>
  </si>
  <si>
    <t xml:space="preserve">В 2025 г.: 
Предписание Роспотребнадзора №66-09-12/16-6002-2025 от 29.05.2025: 4 замечания, срок исполнения 29.05.2026. </t>
  </si>
  <si>
    <t>В 2025 г.: 
Предписание №66-10-05/16-10770-2025 от 23.06.2025 ТО УФС по надзору в сфере защиты прав потребителей и благополучия человека по Свердловской области. Срок исполнения до 25.05.2026 г. Замечание устранено.</t>
  </si>
  <si>
    <t>В 2025 г.: 
Плановая проверка Управлением Федеральной службы по надзору в сфере защиты прав потребителей и благополучия человека по Свердловской области (предписание №66-10-12/11-8689-2025). 
Устранено</t>
  </si>
  <si>
    <t>В 2025 г.: 
Предписание об устранении выявленных нарушений обязательных требований от 28.05.2025 №66-10-12/11-9168-2025. Приказ от 09.06.2025 №66-10-12/11-10039-2025 "О снятии с контроля предписания</t>
  </si>
  <si>
    <t>В 2025 г.: 
Плановая выездная проверка Федеральной службы по надзору в сфере защиты прав потребителей и благополучия человека по Свердловской области №66-10-01/09-9998-2025 от 06.06.2025год, Акт проверки №66-10-12/11-110878-2025 от 25.06.2025, Предписание №66-10-12/11-10879-2025 от 25.06.2025г. одно нарушение, устранить до 25.05.2026г. Нарушение устранено</t>
  </si>
  <si>
    <t>В 2025 г.: 
Проверка Управлением Федеральной службы по надзору в сфере защиты прав потребителей и благополучия человека по Свердловской области (предписание №66-00-15/16-7227-2025 от 27.06.25). Устранено.</t>
  </si>
  <si>
    <t>В 2025 г.: 
Проверка Управлением Федеральной службы по надзору в сфере защиты прав потребителей и благополучия человека по Свердловской области (предписание №66-09-14/16-7477-2025 от 02.07.2025 год). Устранено.</t>
  </si>
  <si>
    <t>В 2025 г.: 
Проверка Управлением Федеральной службы по надзору в сфере защиты прав потребителей и благополучия человека по Свердловской области (предписание №66-09-14/16-2500-2025 от 03.07.2025 год). Устранено.</t>
  </si>
  <si>
    <t>В 2025 г.: 
30.05.2025 проведен обязательный профилактический визит территориальным отделом Управления Федеральной службы по надзору в сфере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10.06.2025 г. №66-15-12/25-7777-2025)</t>
  </si>
  <si>
    <t>В 2025 г.: 
05.06.2025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от 05.06.2025№66-15-12/25 Нарушений не выявлено</t>
  </si>
  <si>
    <t>В 2025 г.: 
19.06.2025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26.06.2025 №66-15-12/25-8938-2025. Нарушений не выявлено.</t>
  </si>
  <si>
    <t>В 2024-2025 г.: 
проверки проводились, протокол осмотра №6625004100118025603 от 14.05.25, без замечаний </t>
  </si>
  <si>
    <t>В 2025 г.: 
Профилактическая проверка №66250041000118087683 от 20.05.2025 Акт № 159/2025-225 от 10.06.2025 . Замечаний нет.</t>
  </si>
  <si>
    <t>В 2025 г.: 
Профилатическое мероприятие №66250041000118066404 от 16.05.2025 Замечаний нет</t>
  </si>
  <si>
    <t>В 2025 г.: 
Акт готовности образовательной организации Свердловской области к 2025-2026 учебному г. от 4 июля 2025
  Акт обязательного профилактического визита №66-10-11/11-10593-2025 от 19.06.2025</t>
  </si>
  <si>
    <t>В 2025 г.: 
Акт обязательного профилактического визита Управления Федеральной службы по надзору в сфере защиты прав и благополучия человека в Свердловской области №66-10-15/15-10401-2025 от 17.06.2025 г. - замечаний не выявлено.</t>
  </si>
  <si>
    <t>В 2025 г.: 
Предписание Роспотребнадзора от 14.03.2025г. №66-10-12/11-4352-2025</t>
  </si>
  <si>
    <t>Профилактический визит №66250041000117655872 от 02.04.2025, Акт готовности образовательной организации Свердловской области к 2025/2026 уч. г. от 10.07.25</t>
  </si>
  <si>
    <t>В 2025 г.: 
 31.07.2025год-Отдел надзорной деятельности и профилактической работы МО город Ирбит, Ирбитского МО и Байкаловского МР (предписаний нет).
10.10.2025год-Территориальный отдел Роспотребнадзора по Свердловской области в городе Ирбит, Ирбитском, Слободо-Туринском, Таборинском и Туринском районах (предписание от 06.06.2024г. №66-04-12/11-3972-2025, срок исполнения-11.10.2026год). Нарушения устранены</t>
  </si>
  <si>
    <t>В 2025 г.: 
Территориальный отдел Управления Роспотребнадзора по Свердловской области в городе Ирбите, Ирбитском, Слободо-Туринском, Тавдинском, Таборинском и Туринском районах. Плановая выездная проверка с 28.07.2025 г. по 08.08.2025 г. Акт №66-04-12/11-3223-2025. Плановое выполнение выявленных нарушений 06.07.2026</t>
  </si>
  <si>
    <t>В 2026 г.: 
Профилактический визит Роспотребнадзора №66260041000121798917 от 21.05.2026.Предписание №66-04-12/11-2079-2026 от 16.06.2026 Исполнить до 19.10.2026</t>
  </si>
  <si>
    <t>В 2024 г.: 
Профилактический визит Роспотребнадзора, предписание №66-04-12/11-1431-2024 от 02.04.2024</t>
  </si>
  <si>
    <t>В 2025 г.: 
Профилактический визит Роспотребнадзора, предписание №66- 04 -13/ 09-02-2582-202 от 20.06.2025, нарушения устранены полностью</t>
  </si>
  <si>
    <t>В 2025 г.: 
20.06.2025 профилактический визит (плановая), Роспотребнадзор предписание №66-04-12/11-2583-2025 от 20.06.2025г-нарушения устранены</t>
  </si>
  <si>
    <t>В 2025 г.: 
Профилактический визит №66250041000118146451, акт № 173/2025-222 от 18.06.2025, замечания устранены.</t>
  </si>
  <si>
    <t>В 2025 г.: 
Предписание Роспотребнадзора №66250041000118132812 от 23.05.2025, срок устранения до 01.07.2026.</t>
  </si>
  <si>
    <t>В 2025 г.: 
Предписания Роспотребнадзора № 175/2025-62 от 30.04.2025. Устранено частично. № 270/2025-62 от 20.06.2025. Замечания устранены. №66-05-17/4-2216-2025 от 04.12.2025 г. Замечания устранены. ГУ МЧС России по СО от 08.08.2025 № 2508/013-66/18/ПРП. Заменчания устранены.</t>
  </si>
  <si>
    <t>В 2025 г.: 
ФБУЗ "Центр гигиены и эпидемиологии в Свердловской области в городе Каменск-Уральский, Каменском районе, Сухоложском и Богдановичском районах"-проведена санитарно-эпидемиологическая экспертиза зданий, строений, сооружений, помещений, оборудования и иного имущества, используемые для осуществления деятельности по организации отдыха детей и их оздоровления с дневным пребыванием-выдано экспертное заключение о соответствии №66-20-005-12/43-1641-2025 от 22.05.2025год</t>
  </si>
  <si>
    <t>В 2025 г.: 
Проведена санитарно-эпидемиологическая экспертиза зданий, сооружений, помещений, сооружений, оборудования и иного имущества. Экспертное заключение№66-20-005-12/43-1541-2025 от 14.05.2025г</t>
  </si>
  <si>
    <t>В 2026 г.: 
проведена санитарно-эпидемиологическая экспертиза зданий, сооружений, помещений, сооружений, оборудования и иного имущества. Экспертное заключение№66-20-005-12/43-302-2026 от 03.02.2026год</t>
  </si>
  <si>
    <t xml:space="preserve">
В 2025 г.: 
 предписание Роспотребнадзора №66-14-15/07-2756-2025 от 26.06.2025: срок исполнения до 27.05.2026. Замечания устранены.</t>
  </si>
  <si>
    <t>В 2025 г.: 
предписание Роспотребнадзора №66-14-12/21-1072-2025 от 13.03.2025. Замечания устранены.</t>
  </si>
  <si>
    <t>В 2024 г.: 
предписание Роспотребнадзора №66-14-12/11-2951-2024 от 18.04.2024. Замечания устранены.</t>
  </si>
  <si>
    <t xml:space="preserve">В 2025 г.: 
предписания Роспотребнадзора №66-14-12/11-2274-2025 от 23.05.2025. Замечания устранены. </t>
  </si>
  <si>
    <t>В 2025 г.: 
предписание Роспотребнадзора №66-14-12/11-2882-2025 от 02.07.2025. Замечания устранены.</t>
  </si>
  <si>
    <t>В 2025 г.: 
предписание ГУ МЧС России №2508/015-66/36ВО/П от 12.09.2025: 7 замечаний, срок исполнения 16.03.2026. Устранено 5 замечаний. В 2026г. предписание Роспотребнадзора №66-06-12/09-765-2026 от 27.02.2026: 19 замечаний, срок исполнения 10.08.2026. Устранено 4 замечания</t>
  </si>
  <si>
    <t>В 2025 г.: 
предписание Роспотребнадзора №66-06-17/09-1684-2025 от 22.04.2025. Экспертиза проведена. В 2026 г. предписание Роспотребнадзора №66-06-06/15-134-2026 от 19.01.2026: 4 замечания, срок исполнения 06.04.2026.</t>
  </si>
  <si>
    <t>В 2025 г.: 
предписание Роспотребнадзора №66-06-05/07-3944-2025 от 01.09.2025: 7 замечаний, срок исполнения 19.01.2026 г. Устранено 5 замечаний. Предписание ГУ МЧС России № 2508/015-66/35-ВО/П от 12.01.2025: 7 замечаний, срок исполнения 16.03.2026, 14.09.2026, 20.10.2026. Устранено 2 замечания.</t>
  </si>
  <si>
    <t>В 2025 г.: 
предписание Роспотребнадзора №66-06-05/07-5009-202 от 17.10.2025: 13 замечаний, срок исполнения 09.02.2026. Устранено 4. В 2025 г. предписание ГУ МЧС России №2508/015-66/44-ВО/П от 12.09.2025: 5 замечаний, срок устранения 16.03.2026. Устранено 1 замечание.</t>
  </si>
  <si>
    <t>В 2025-2026 г.: 
По результатам Предписания о выявленных нарушениях обязательных требований от 02.03.2026г. №66-06-06/15-737-2026 Территориального отдела Управления Роспотребнадзора по Свердловской обл. в годКачканар, годКушва, годКрасноуральск, годНижняя Тура все требования выполнены. По результатам Представления Прокуратуры годКачканара об устранении нарушений федерального законодательства от 23.09.2025г. №02-11-2025 мероприятия выполнены в полном объеме, замечания устранены.</t>
  </si>
  <si>
    <t>В 2025 г.: 
Профилактический визит от 28.05.2025 №66-09-15/67-02-5989, нарушения устранены</t>
  </si>
  <si>
    <t>В 2025 г.: 
Акт внеплановой проверки №66250041000118385034 от 19.06.2025г. Федеральной службы по надзору в сфере защиты прав потребителей и благополучия человека, нарушения устранены.
Акт профилактического визита №66250061000218326519 от 11.06.2025г. Федерального государственного пожарного надзора, нарушения частично устранены.</t>
  </si>
  <si>
    <t>В 2025 г.: 
Акт плановой проверки от 24.06.2025 г. №12/2025-226.
Предписание об устранении выявленных нарушений №66-09-13/16-7030-2025 от 24.06.2025 Нарушения устранены.</t>
  </si>
  <si>
    <t>В 2024 г.: 
Филиал Федерального бюджетного учреждения здравоохранения "Центр гигиены и эпидемиологии в Свердловской области в городе Североуральск, городе Ивдель, городе Краснотурьинске и городе Карпинске" Экспертное заключение от 01.07.2024 года №66-12-12 / 09-3211-2024</t>
  </si>
  <si>
    <t xml:space="preserve">В 2025 г.: 
Внеплановая проверка Роспотребнадзора № 527/2025-23 от 12.12.2025 год, срок устранения до 02.09.2026 г. Профилактическое мероприятие №66250041000120040849 от 21.11.2025 г. , срок исполнения до 04.08.2026 г. </t>
  </si>
  <si>
    <t xml:space="preserve">В 2025 г.: 
Профилактический визит Роспотребнадзора №66250041000118099569 от 21.05.2025. Внеплановая выездная проверка №66-07-03/08-1748-2025 от 05.06.2025. Предписание выполнено. </t>
  </si>
  <si>
    <t>В 2025 г.: 
Приказ о снятии с контроля предписания от 19.09.2025 г. №66-07-01-2891-2025
Профилактический визит Роспотребнадзора предписание от 01.07.2024 № 14/2024-224, срок выполнения до 07.04.2025</t>
  </si>
  <si>
    <t>В 2024 г.: 
Профилактический визит от 02.10.2024 №66240041000115656040, предписание от 25.10.2024 № 184/2024-224</t>
  </si>
  <si>
    <t>В 2025 г.: 
Проведена проверка Роспотребнадзора предписание № 78/2025-224 от 04.07.2025г. Приказ о продлении сроков исполнения предписания от 03.03.2026 №66-07-01/01-791/1-2026</t>
  </si>
  <si>
    <t>В 2025 г.: 
Предписание Роспотребнадзора №66-06-06//15-2934-2025 от 08.07.2025: 1 замечание, срок исполнения 25.09.2026</t>
  </si>
  <si>
    <t>В 2025 г.: 
Предписание Роспотребнадзора №66-006-12/09-2542-2025 от 18.06.2025 года : 2 замечания, срок исполнения до 01.10.2025. Устранено 2 замечания</t>
  </si>
  <si>
    <t>В 2024 г.: 
Профилактический визит ТО Управления Роспотребнадзора по Свердловской области в г. Алапаевск, уведомление от 10.06.2024 года №66-02-01/08-3158-2024, предписаний нет, нарушения не выявлены</t>
  </si>
  <si>
    <t>В 2025 г.: 
Внеплановая выездная проверка территориальным отделом Управления Роспотребнадзора по Свердловской области в городе Алапаевск, Алапаевском, Артёмовском и Режевском районах №66250041000119762965 от 22.10.2025 г. Предписания 66-02-01/28-4508-2025 от 31.03.2025 г. Срок исполнения до 30.04.2026 год</t>
  </si>
  <si>
    <t>В 2025 г.: 
- Территориальный отдел Управление Федеральной службы по надзору в сфере защиты прав потребителей и благополучия человека по Свердловской области в городе Нижний Тагил, Пригородном, Верхнесалдинском районах, городе Нижняя Салда, городе Киров и Невьянском районе Дата проверки:
с 20.05.2025 г. по 02.06.2025 г. Предписание об устранении выявленных нарушений (ул. Верхняя Черепанова, 31б, ул. Выйская, 68 ) №66-09-17/16-6164-2025 от 02.06.2025 год-замечания устранены.
с 09.06.2025 г. по 24.06.2025 г. Предписание об устранении выявленных нарушений (ул. Верхняя Черепанова, 31б) №66-09-05/16-6936-2025 от 24.06.2025 год-выявленные замечания устранить до 01.09.2026г</t>
  </si>
  <si>
    <t>В 2025 г.: 
По результатам плановой проверки Роспотребнадзора выдано предписание №66-09-12/16-9349-2025 от 19.08.2025. 1. заключается договор на исследование хлорного раствора; 2. в начале 2026 г. планируется оборудовать окна москитными сетками</t>
  </si>
  <si>
    <t>В 2024 г.: 
Профилактический визит №662400410001100660810 от 21.05.2024г Предписаний нет.</t>
  </si>
  <si>
    <t>В 2026 г.: 
предписание Роспортребнадзора №66-09-17/42-7085 от 25.06.2025: 1 замечание, срок исполнения до 01.09.2025. Замечание устранено.</t>
  </si>
  <si>
    <t>В 2024 г.: 
Профилактический визит Территориальным отделом Управления Роспотребнадзора по Свердловской области
в городе Первоуральск, Шалинском, Нижнесергинском районах и городе Ревда от 18.12.24 №66-11-01/04 10540-2024</t>
  </si>
  <si>
    <t>В 2025 г.: 
Профилактическое мероприятие №66250041000117008675 от 23.01.2025г. предписание №18/2025-7 от 12.02.2025-не выполнено (срок до 04.08.2025год)
В 2024 г.: 
Профилактическое мероприятие №66240041000109230539 от 19.01.2024г. предписание №2/2024-231от 01.02.2024-не выполнено (срок до 15.08.2025год)</t>
  </si>
  <si>
    <t>В 2025 г.: 
плановая проверка Управления Федеральной службы по надзору в сфере защиты прав потребителей и благополучия человека по Свердловской обл. Предписание №66-15-06/14-11781-25 от 19.08.2025г. Предписание выполнено в полном объеме</t>
  </si>
  <si>
    <t xml:space="preserve">В 2025 г.: 
Плановая проверка филиала ФГУЗ «ЦГиЭ»-акт №66-15-12/25-1767-2025 от 21.01.2025год- предписание от 21.01.2025г выполнено. </t>
  </si>
  <si>
    <t>В 2025 г.: 
Профилактический визит Роспотребнадзора, решение №66-14-12/21-2708-2025 от 17.06.2025 г. Предписание от 03.10.2025 г. №66-14-12/21-4066-2025</t>
  </si>
  <si>
    <t>В 2025 г.: 
Предписание об устранении выявленных нарушений санитарно-эпидемиологических требований №66-14-12/12-1707-2025 от 18.04.2025 г, нарушения устранены. Предписание снято с контроля.</t>
  </si>
  <si>
    <t>В 2025 г.: 
Предписание об устранении выявленных нарушений санитарно-эпидемиологических требований №66-14-1212-2859-2025 от 03.07.2025г. Срок устранения-25.05.2026</t>
  </si>
  <si>
    <t>В 2025 г.: 
Плановая проверка Роспотребнадзора №66-14-13/12-2942-2025 от 07.07.2025, нарушения устранены. Предписание снято с контроля.</t>
  </si>
  <si>
    <t>В 2025 г.: 
Представление об устранении нарушений закона от 16.06.2025 г. №02-11-2025. (Нарушения устранены.) Предписание об устранении выявленных нарушений обязательных требований от 3.07.2025 г. №66-14-12/24-2851-2025. (Нарушения устранены.)</t>
  </si>
  <si>
    <t>В 2024 г.: 
Плановая проверка Роспотребнадзора №66-14-12/11-3049-2024 от 24.06.2024, срок устранения-29.05.2025</t>
  </si>
  <si>
    <t>В 2025 г.: 
Плановая проверка Роспотребнадзора: экспертное заключение №66-20-014-12/12-2082-2025 от 01.07.2025 г. По результатам проведенной выездной проверки нарушений требований законодательства не выявлено.</t>
  </si>
  <si>
    <t>В 2025 г.: 
Профилактический визит с 02.06.по 17.06.2025 Роспотребнадзор №66-20-011-17/25-1762-2025 от 17.06.2025 г. Предписаний нет</t>
  </si>
  <si>
    <t>В 2025 г.: 
Проф.визит Роспотребнадзора №66250041000117674205 от 04.04.2025г (без замечаний, нарушений не выявлено)</t>
  </si>
  <si>
    <t>В 2025 г.: 
Профилактический визит роспотребнадзора от 10.11.2025 №66250041000119910762</t>
  </si>
  <si>
    <t>В 2025 г.: 
Профвизит: Предписание Роспотребнадзора от 14.10.2025 №66-02-01/30-3822-2025. Нарушения устранены.</t>
  </si>
  <si>
    <t>В 2025 г.: 
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Алапаевск, Алапаевском, Артемовском и Режевском районах. Профилактический визит от 11.03.2025 №66-02-01/28-977-2025.01.2025 г. Предписание об устранении выявленных нарушений обязательных требований выполнено.</t>
  </si>
  <si>
    <t>В 2025 г.: 
Профилактический визит от 08.07.2025 № 2507/004-66/56-ВИ/Р МЧС России по Свердловской области, Котрольное( надзорное) мероприятие без взаимодействия с контрольным лицом от 18.04.2025г № 1142 Министерство образования и Молодежной политики Свердловской области, плановая выездная проверка Роспортребнадзор с 22.05.2025 по 04.06.2025 №66-02-01/08-2043</t>
  </si>
  <si>
    <t>В 2025 г.: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об устранении выявленных нарушений обязательных требований от 25.06.2025г. №66-13-05/12-2834-2025: 3 замечания.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об устранении выявленных нарушений обязательных требований от 26.09.2025 №66-13-06/27-4242-2025: 3 замечания.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 проведении экспертизы от 06.10.2025 №66-13-04/27-4365-2025: 2 испытания.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 проведении дополнительных санитарно-противоэпидемиологических (профилактических) мероприятий от 20.10.2025 №66-13-04/1519-2025: 4 замечания. Выполнены.</t>
  </si>
  <si>
    <t xml:space="preserve">В 2025 г.: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от 24.06.2025 №66-13-09/17-35-2025: 2 замечания. Выполнены. </t>
  </si>
  <si>
    <t xml:space="preserve">В 2025 г.: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от 18.06.2025 №66-13-08/158: 1 замечание, срок иполнения до 11.08.2025: 1 замечание. Выполнено. </t>
  </si>
  <si>
    <t>В 2024 г.: 
Предписание Территориальный отдел Управления Роспотребнадзора по Свердловской области в городе Серове, Серовском, Гаринском, Новолялинском районе и Верхотурским районах от 26.06.2025 №66-13-05/12-2868-2025. 1 замечание..Выполнено</t>
  </si>
  <si>
    <t>В 2025 г.: 
Предписание от Федеральной службыпо надзору в сфере защиты прав потребителей и благополучия человека. №66-10-12/11-11807-2025 от 08.07.2025; выявлено 3 замечания, срок исполнения 01.06.2026.</t>
  </si>
  <si>
    <t>В 2025 г.: 
Федеральная служба по надзору в сфере защиты прав потребителей и благополучия человека. Плановая документарная проверка №66-15-12/25 от 20.06.2025 год
Предписание об устранении выявленных нарушений санитарно-гигиенических требований № 87 /2025-231 от 20.06.2025 г.: 4 замечания, срок исполнения 11.08.2025год. Замечания устранены.</t>
  </si>
  <si>
    <t>В 2025 г.: 
Территориальный отдел в Чкаловском районе города Екатеринбурга, в город Полевской и в Сысертском районе Профилактическое мероприятие, акт №66250041000118236405 от 02.06.2025 Предписание № 107/2025-231 от 27.06.2025, 3 замечания, срок исполнения до 25.12.2025. Замечания устранены.</t>
  </si>
  <si>
    <t xml:space="preserve">В 2026 г.: 
Плановый профилактический визит Территориального отдела Управления Роспотребнадзора от 17.04.2025г Рекомендации по соблюдению обязательных требований №66-20-015-12/11-25342 от 13.05.2026 </t>
  </si>
  <si>
    <t>Профилактическое мероприятие №66250041000118216677 от
30.05.2025 г ФС по надзору в сфере защиты прав потребителей и благополучия человека по Свердловской области</t>
  </si>
  <si>
    <t xml:space="preserve">В 2025 г. Управлением Федеральной службы по надзору в сфере защиты прав потребителей и благополучия человека по Свердловской области была проведена внеплановая проверка. Выдано предписание №66-15-12/25-11311-2025г. Нарушения устранены: 1,5; 2,4,12; 2,86; 2,11,6. Нарушение 2,5,3 - находятся в процессе устранения </t>
  </si>
  <si>
    <t>В 2025 г.: 
Профилактический визит №66250041000118200877 от 29.05.2025 г. Управлением Федеральной службы по надзору и защите прав потребителей и благополучия человека по СО, замечания устранены.
Профилактический визит №66250041000118267919 от 04.06.2025 Управлением Федеральной службы по надзору и защите прав потребителей и благополучия человека по СО, замечания устранены.</t>
  </si>
  <si>
    <t>В 2025 г.: 
Профилактический визит Роспотребнадзор. Акт от 23.06.2025 №66-04-13/09-05-2609-2025. Нарушения устранены</t>
  </si>
  <si>
    <t>В 2025 г.: 
Профилактический визит Роспотребнадзор. Акт от 23.06.2025г. №66-04-13/09-02-2614-2025. Нарушения устранены</t>
  </si>
  <si>
    <t>В 2025 г.: 
Профилактический визит Роспотребнадзор. Акт от 23.06.2025г. №66-04-13/09-05-2620-2025. Нарушения устранены</t>
  </si>
  <si>
    <t>В 2025 г.: 
Профилактический визит Роспотребнадзор. Акт от 25.06.2025 №66-04-11/12-2696-2025. Замечания устранены Профилактический визит 29.08.2025г. МЧС России №66250061000219119111 выдано предписание № 2508/028-66/26-ВО/П Замечания устранены</t>
  </si>
  <si>
    <t>В 2025 г.: 
Профилактический визит Роспотребнадзор. Акт от 16.05.2025 №66250041000118068857. Нарушений не выявлено</t>
  </si>
  <si>
    <t>В 2025 г.: 
Профилактический визит Роспотребнадзор от 22.05.2025 №66250041000118121368. Замечания устранены</t>
  </si>
  <si>
    <t>В 2025 г.: 
Профилактический визит Роспотребнадзор. Акт от 23.06.2025 г. №66-04-13/09-05-2628-2025. Замечания устранены</t>
  </si>
  <si>
    <t>В 2025 г.: 
Плановый контроль Роспотребнадзор. Предписание №66-04-13/09-05-2377-2025 от 04.06.2025 №66-04-13/09-05-2626-2025 от 23.06.2025. Нарушения устранены</t>
  </si>
  <si>
    <t>В 2025 г.: 
Профилактический визит Талицкого отдела Управления Роспотребнадзора по Свердловской области от 27.06.2025 г. . Решение о проведении обязательного проф.визита №66250041000118392128 от 20.06.2025 г. Экспертное заключение №66-20-0414-12/12-2197-2025 от 08.07.2025 г. Нарушений нет.</t>
  </si>
  <si>
    <t>В 2025 г.: 
Профилактический визит Талицкого отдела Управления Роспотребнадзора по Свердловской области с 24.10.2025 по 07.11.2025г. 
В 2026 г.: 
Предписание от 12.01.2026 №66-14-12/28-8-2026.</t>
  </si>
  <si>
    <t>В 2025 г.: 
Профилактический визит Талицкого отдела Управления Роспотребнадзора от 16.06.2025 №66-14-12/11-2752-2025 Предписание выполнено</t>
  </si>
  <si>
    <t>В 2025 г.: 
Профилактический визит Роспотребнадзора-09.07.2024. Предписание №66-14-12/21-3571-2024, срок исполнения до 16.06.2025 г. (в процессе исполнения)</t>
  </si>
  <si>
    <t>В 2025 г.: 
Предписание Роспотребнадзора №66-14-12/11-2868-2025 от 02.07.2025, срок исполнения 01.06.2026 г. (в процессе исполнения)</t>
  </si>
  <si>
    <t xml:space="preserve">В 2025 г.: 
предписание Роспотребнадзора №66-14-12/21-3049-2025 от 10.10.2025: 4 замечания, срок исполнения 15.06.2026 г. Замечания устранены. </t>
  </si>
  <si>
    <t>В 2025 г.: 
предписание Роспотребнадзора №66-14-12/11-2757-2025: замечаний 14. Устранено 12 замечаний.
В 2025 г. предписание ГУ МЧС России № 2505/029- 66/4-ВО/П, замечаний 9. Устранено 2 замечания.</t>
  </si>
  <si>
    <t>В 2025 г.: 
предписание Роспотребнадзора №66-14-12/21-3464-2025: 8 замечаний, срок устранения 03.06.2026. Устранено 8 замечаний.</t>
  </si>
  <si>
    <t>В 2025 г.: 
предписание Роспотребнадзора №66-14-12/21-3085-2025 от 23.07.2025: 1 замечание, срок устранения 01.07.2026.</t>
  </si>
  <si>
    <t xml:space="preserve">В 2025 г.: 
предписание Роспотребнадзора №66-14-12/21-4229-2025 от 13.10.2025: 1 замечание. Устранено 1 замечание. В 2025 г. предписание Роспотребнадзора №66-14-12/21-4229-2025 от 13.10.2025: 1 замечание. Устранено 1 замечание. </t>
  </si>
  <si>
    <t>В 2025 г.: 
предписание Управления Роспотребнадзора по Свердловской области №66-04-12/11-2505-2025 от 17.06.2025: 7 замечаний, срок исполнения 25.05.2026. 5 замечаний устранены. 
В 2026 г.: 
проверки не проводились.</t>
  </si>
  <si>
    <t>В 2025 г.: 
предписание Управления Роспотребнадзора по Свердловской области №66-04-12/11-2692-2025 от 26.06.2025: 4 замечания, срок исполнения 01.06.2026. 2 замечания устранены. 
В 2026 г.: 
проверки не проводились.</t>
  </si>
  <si>
    <t>В 2025 г.: 
При проведении профилактического визита от 28.05.2025 №66-11-01/04-4180-2025. Меры по устранению нарушений проводятся.</t>
  </si>
  <si>
    <t>В 2025 г.: 
При проведении профилактического визита от 27.05.2025 №66-11-01/03-3773-2025. Меры по устранению нарушений проводятся.</t>
  </si>
  <si>
    <t>В 2025 г.: 
27.05.2025 №66-11-01/03-3773-2025. Меры по устранению нарушений проводятся.</t>
  </si>
  <si>
    <t xml:space="preserve">№66ЛО 1 №0006328 от 05.03.2018 </t>
  </si>
  <si>
    <t xml:space="preserve">№66ЛО35-01277-66/00194251 от 27.02.2018 </t>
  </si>
  <si>
    <t>№66-20-014/12-1482-2023 от 23.05.2022</t>
  </si>
  <si>
    <t>№66Л01 № 0003821 от 04.05.2012 г, бессрочно</t>
  </si>
  <si>
    <t>Программа утверждена приказ №66-ОД от 10.04.2016 
Ссылка: https://2ulybka.tvoysadik.ru/search?query=ПРОГРАММА+ЛАГЕРЯ+2026</t>
  </si>
  <si>
    <t>Муниципальное бюджетное общеобразовательное учреждение средняя общеобразовательная школа №66, 
 МБОУ СОШ №66</t>
  </si>
  <si>
    <t>№66.01.37.000.М.001441.05.26 от 28.05.2026</t>
  </si>
  <si>
    <t>№66.01.37.000.М.000.593.04.26 от 17.04.2026</t>
  </si>
  <si>
    <t>№66.01.37.000.М.001189.05.26 от 22.05.2026</t>
  </si>
  <si>
    <t>№66.01.37.000.М.001070.05.26 от 18.05.2026</t>
  </si>
  <si>
    <t>№66.01.37.000.М.000939.05.26 от 12.05.2026</t>
  </si>
  <si>
    <t>№66.01.37.000.М.001002.05.26 от 14.05.2026г.</t>
  </si>
  <si>
    <t>№66.01.37.000.М.000790.05.26 от 04.05.2026г.</t>
  </si>
  <si>
    <t xml:space="preserve"> №66.01.37.000.М.000998.05.26 от 14.05.2026 г.</t>
  </si>
  <si>
    <t xml:space="preserve">№66.01.37.000.М.000857.05.26 от 06.05.2026г. </t>
  </si>
  <si>
    <t>№66.01.37.000.М.000741.04.2026 от 30.04.2026</t>
  </si>
  <si>
    <t>№66.01.37.000.М.001150.05.26 от 21.05.2026</t>
  </si>
  <si>
    <t>№66.01.37.000.М.000995.05.26 от 14.05.2026</t>
  </si>
  <si>
    <t>№66.01.37.000.М.001588.06.26 от 01.06.2026</t>
  </si>
  <si>
    <t>№66.01.37.000.М.001644.06.26 от 04.06.2026 г.</t>
  </si>
  <si>
    <t>№66.01.37.000.M. 001687.06.26 от 09.06.2026</t>
  </si>
  <si>
    <t>№66.01.37.000.М.001746.06.26 от 18.06.2026</t>
  </si>
  <si>
    <r>
      <t xml:space="preserve">Дата ввода: </t>
    </r>
    <r>
      <rPr>
        <sz val="9"/>
        <color theme="1"/>
        <rFont val="Times New Roman"/>
        <family val="1"/>
        <charset val="204"/>
      </rPr>
      <t xml:space="preserve">
1981 год (здания А, А1, А2),
1996 год (пристрой Литер А3). 
</t>
    </r>
    <r>
      <rPr>
        <b/>
        <sz val="9"/>
        <color theme="1"/>
        <rFont val="Times New Roman"/>
        <family val="1"/>
        <charset val="204"/>
      </rPr>
      <t xml:space="preserve">Дата капитального ремонта: </t>
    </r>
    <r>
      <rPr>
        <sz val="9"/>
        <color theme="1"/>
        <rFont val="Times New Roman"/>
        <family val="1"/>
        <charset val="204"/>
      </rPr>
      <t xml:space="preserve">
2016 год (пристрой Литер А3). </t>
    </r>
  </si>
  <si>
    <r>
      <t xml:space="preserve">Дата ввода: </t>
    </r>
    <r>
      <rPr>
        <sz val="9"/>
        <color theme="1"/>
        <rFont val="Times New Roman"/>
        <family val="1"/>
        <charset val="204"/>
      </rPr>
      <t xml:space="preserve">
1977 год (корпус 1),
1996 год (корпус 2). 
</t>
    </r>
    <r>
      <rPr>
        <b/>
        <sz val="9"/>
        <color theme="1"/>
        <rFont val="Times New Roman"/>
        <family val="1"/>
        <charset val="204"/>
      </rPr>
      <t xml:space="preserve">Дата капитального ремонта: </t>
    </r>
    <r>
      <rPr>
        <sz val="9"/>
        <color theme="1"/>
        <rFont val="Times New Roman"/>
        <family val="1"/>
        <charset val="204"/>
      </rPr>
      <t xml:space="preserve">
2004 год (корпус 1),
2005 год (корпус 2). </t>
    </r>
  </si>
  <si>
    <r>
      <t xml:space="preserve">Дата ввода: </t>
    </r>
    <r>
      <rPr>
        <sz val="9"/>
        <color theme="1"/>
        <rFont val="Times New Roman"/>
        <family val="1"/>
        <charset val="204"/>
      </rPr>
      <t xml:space="preserve">
2 июня 2014 года (корпуса № 1 и № 2). 
</t>
    </r>
    <r>
      <rPr>
        <b/>
        <sz val="9"/>
        <color theme="1"/>
        <rFont val="Times New Roman"/>
        <family val="1"/>
        <charset val="204"/>
      </rPr>
      <t xml:space="preserve">Дата капитального ремонта: </t>
    </r>
    <r>
      <rPr>
        <sz val="9"/>
        <color theme="1"/>
        <rFont val="Times New Roman"/>
        <family val="1"/>
        <charset val="204"/>
      </rPr>
      <t xml:space="preserve">
апрель 2019 года (корпуса № 1 и № 2). </t>
    </r>
  </si>
  <si>
    <r>
      <t xml:space="preserve">Дата ввода: </t>
    </r>
    <r>
      <rPr>
        <sz val="9"/>
        <color theme="1"/>
        <rFont val="Times New Roman"/>
        <family val="1"/>
        <charset val="204"/>
      </rPr>
      <t xml:space="preserve">
1967 год (корпус № 2),
1975 год (спальный корпус № 4). 
</t>
    </r>
    <r>
      <rPr>
        <b/>
        <sz val="9"/>
        <color theme="1"/>
        <rFont val="Times New Roman"/>
        <family val="1"/>
        <charset val="204"/>
      </rPr>
      <t xml:space="preserve">Дата капитального ремонта: </t>
    </r>
    <r>
      <rPr>
        <sz val="9"/>
        <color theme="1"/>
        <rFont val="Times New Roman"/>
        <family val="1"/>
        <charset val="204"/>
      </rPr>
      <t xml:space="preserve">
2004 год (спальный корпус № 4),
2007 год (корпус № 2). </t>
    </r>
  </si>
  <si>
    <r>
      <t xml:space="preserve">Дата ввода: </t>
    </r>
    <r>
      <rPr>
        <sz val="9"/>
        <color theme="1"/>
        <rFont val="Times New Roman"/>
        <family val="1"/>
        <charset val="204"/>
      </rPr>
      <t xml:space="preserve">
1965 год. 
</t>
    </r>
    <r>
      <rPr>
        <b/>
        <sz val="9"/>
        <color theme="1"/>
        <rFont val="Times New Roman"/>
        <family val="1"/>
        <charset val="204"/>
      </rPr>
      <t xml:space="preserve">Дата капитального ремонта: </t>
    </r>
    <r>
      <rPr>
        <sz val="9"/>
        <color theme="1"/>
        <rFont val="Times New Roman"/>
        <family val="1"/>
        <charset val="204"/>
      </rPr>
      <t xml:space="preserve">
2005 год. </t>
    </r>
  </si>
  <si>
    <r>
      <t xml:space="preserve">Дата ввода: </t>
    </r>
    <r>
      <rPr>
        <sz val="9"/>
        <color theme="1"/>
        <rFont val="Times New Roman"/>
        <family val="1"/>
        <charset val="204"/>
      </rPr>
      <t xml:space="preserve">
1989 год (детский корпус). </t>
    </r>
  </si>
  <si>
    <r>
      <t xml:space="preserve">Дата ввода: </t>
    </r>
    <r>
      <rPr>
        <sz val="9"/>
        <color theme="1"/>
        <rFont val="Times New Roman"/>
        <family val="1"/>
        <charset val="204"/>
      </rPr>
      <t xml:space="preserve">
1998 год. </t>
    </r>
  </si>
  <si>
    <r>
      <t xml:space="preserve">Дата ввода: </t>
    </r>
    <r>
      <rPr>
        <sz val="9"/>
        <color theme="1"/>
        <rFont val="Times New Roman"/>
        <family val="1"/>
        <charset val="204"/>
      </rPr>
      <t xml:space="preserve">
1957 год (здание изолятора),
1971 год (здание бани-прачечной),
1982 год (здания административных корпусов № 1, 2, 3 — спальные),
2001 год (здание спального корпуса),
2002 год (здание клуба-столовой),
2009 год (здание медицинского корпуса). 
</t>
    </r>
    <r>
      <rPr>
        <b/>
        <sz val="9"/>
        <color theme="1"/>
        <rFont val="Times New Roman"/>
        <family val="1"/>
        <charset val="204"/>
      </rPr>
      <t xml:space="preserve">Дата капитального ремонта: </t>
    </r>
    <r>
      <rPr>
        <sz val="9"/>
        <color theme="1"/>
        <rFont val="Times New Roman"/>
        <family val="1"/>
        <charset val="204"/>
      </rPr>
      <t xml:space="preserve">
2013 год (здание изолятора),
2014 год (здания административных корпусов № 1, 2, 3),
2016 год (здание медицинского корпуса),
2019 год (здание бани-прачечной, здание клуба-столовой, здание спального корпуса). </t>
    </r>
  </si>
  <si>
    <r>
      <t xml:space="preserve">Дата ввода: </t>
    </r>
    <r>
      <rPr>
        <sz val="9"/>
        <color theme="1"/>
        <rFont val="Times New Roman"/>
        <family val="1"/>
        <charset val="204"/>
      </rPr>
      <t xml:space="preserve">
1984 год (клуб-столовая),
1985 год (жилой корпус № 1, жилые корпуса № 2 и 3, приёмно-медицинский корпус),
1989 год (плавательный бассейн). 
</t>
    </r>
    <r>
      <rPr>
        <b/>
        <sz val="9"/>
        <color theme="1"/>
        <rFont val="Times New Roman"/>
        <family val="1"/>
        <charset val="204"/>
      </rPr>
      <t xml:space="preserve">Дата капитального ремонта: </t>
    </r>
    <r>
      <rPr>
        <sz val="9"/>
        <color theme="1"/>
        <rFont val="Times New Roman"/>
        <family val="1"/>
        <charset val="204"/>
      </rPr>
      <t xml:space="preserve">
2015 год (жилые корпуса № 2 и 3, плавательный бассейн),
2016 год (жилой корпус № 1, клуб-столовая),
2018–2019,
2020 годы (приёмно-медицинский корпус). </t>
    </r>
  </si>
  <si>
    <r>
      <t xml:space="preserve">Дата ввода: </t>
    </r>
    <r>
      <rPr>
        <sz val="9"/>
        <color theme="1"/>
        <rFont val="Times New Roman"/>
        <family val="1"/>
        <charset val="204"/>
      </rPr>
      <t xml:space="preserve">
1955 год (спальные корпуса «Озерный», «Лесной», «Лунный», «Малахитовый», «Солнечный», «Радужный», «Веселый»; столовая; скважина № 1 «Ближняя»),
2000 год (стадион),
2007 год (котельная, склад «Овощной»),
2008 год (гаражные боксы 3),
2010 год (контрольно-пропускной пункт),
2014–2019 годы (игровые модули),
2016 год (гаражные боксы 4–5, хозяйственный блок, спортивные площадки — баскетбольная, волейбольная, прыжки в длину),
2017 год (прачечная),
2018 год (скважина № 2 «Лесная»),
2019 год (спальные корпуса «Юбилейный», «Уютный»; киноконцертный зал «Радуга»; комплекс уличных тренажёров под навесом). Дата капитального ремонта / реконструкции: 2008 год (спальный корпус «Озерный» — реконструкция),
2009 год (спальный корпус «Лесной» — реконструкция),
2011 год (спальный корпус «Радужный» — капитальный ремонт),
2012 год (спальный корпус «Солнечный» — капитальный ремонт),
2015 год (столовая — реконструкция; скважина № 1 «Ближняя» — капитальный ремонт). </t>
    </r>
  </si>
  <si>
    <r>
      <t xml:space="preserve">Дата ввода: </t>
    </r>
    <r>
      <rPr>
        <sz val="9"/>
        <color theme="1"/>
        <rFont val="Times New Roman"/>
        <family val="1"/>
        <charset val="204"/>
      </rPr>
      <t xml:space="preserve">
1955 год (скважина № 1 «Родничок большой»),
1958 год (скважина № 2 «Родничок малый»),
1987 год (спальный корпус «Радужный»),
1988 год (спальный корпус «Лесной»),
1996 год (столовая, склад «Овощной»),
1999 год (гаражные боксы 1–6),
2007 год (водолечебное отделение, котельная),
2010 год (контрольно-пропускной пункт),
2012 год (лечебно-профилактический комплекс, киноконцертный зал),
2013 год (спальный корпус «Юбилейный», гаражные боксы 7, хоз. блок),
2014 год (спальные корпуса «Прибрежный А», «Прибрежный Б», «Веселый А», «Веселый Б»; игровые модули),
2016 год (гаражные боксы 8–11, спортивные площадки — баскетбольная, волейбольная, прыжки в длину),
2017 год (прачечная, административное здание, «Бювет» для приёма минеральной воды; игровые модули),
2018 год (мангальная зона, банный комбинат),
2019 год (стадион с искусственным покрытием, «Мэрия» — учебные классы, очистные, комплекс уличных тренажёров под навесом). 
</t>
    </r>
    <r>
      <rPr>
        <b/>
        <sz val="9"/>
        <color theme="1"/>
        <rFont val="Times New Roman"/>
        <family val="1"/>
        <charset val="204"/>
      </rPr>
      <t xml:space="preserve">Дата капитального ремонта: </t>
    </r>
    <r>
      <rPr>
        <sz val="9"/>
        <color theme="1"/>
        <rFont val="Times New Roman"/>
        <family val="1"/>
        <charset val="204"/>
      </rPr>
      <t xml:space="preserve">
2010 год (скважина № 2 «Родничок малый»),
2011 год (спальный корпус «Лесной»),
2012 год (столовая),
2015 год (спальный корпус «Радужный», скважина № 1 «Родничок большой»),
2019 год (кабинет баротерапии). </t>
    </r>
  </si>
  <si>
    <r>
      <t xml:space="preserve">Дата ввода: </t>
    </r>
    <r>
      <rPr>
        <sz val="9"/>
        <color theme="1"/>
        <rFont val="Times New Roman"/>
        <family val="1"/>
        <charset val="204"/>
      </rPr>
      <t xml:space="preserve">
1981 г. </t>
    </r>
  </si>
  <si>
    <r>
      <t xml:space="preserve">Дата ввода: </t>
    </r>
    <r>
      <rPr>
        <sz val="9"/>
        <color theme="1"/>
        <rFont val="Times New Roman"/>
        <family val="1"/>
        <charset val="204"/>
      </rPr>
      <t xml:space="preserve">
1967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</si>
  <si>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1987 год. 
</t>
    </r>
    <r>
      <rPr>
        <b/>
        <sz val="9"/>
        <color theme="1"/>
        <rFont val="Times New Roman"/>
        <family val="1"/>
        <charset val="204"/>
      </rPr>
      <t xml:space="preserve">Дата капитального ремонта: </t>
    </r>
    <r>
      <rPr>
        <sz val="9"/>
        <color theme="1"/>
        <rFont val="Times New Roman"/>
        <family val="1"/>
        <charset val="204"/>
      </rPr>
      <t xml:space="preserve">
2008 год. </t>
    </r>
  </si>
  <si>
    <r>
      <t xml:space="preserve">Дата ввода: </t>
    </r>
    <r>
      <rPr>
        <sz val="9"/>
        <color theme="1"/>
        <rFont val="Times New Roman"/>
        <family val="1"/>
        <charset val="204"/>
      </rPr>
      <t xml:space="preserve">
1988 год. </t>
    </r>
  </si>
  <si>
    <r>
      <t xml:space="preserve">Дата ввода: </t>
    </r>
    <r>
      <rPr>
        <sz val="9"/>
        <color theme="1"/>
        <rFont val="Times New Roman"/>
        <family val="1"/>
        <charset val="204"/>
      </rPr>
      <t xml:space="preserve">
1976 год (спальный корпус № 1),
1977 год (клуб-столовая),
1988 год (лечебно-административный корпус),
1996 год (бассейн),
2007 год (спальный корпус № 2),
2023 год (спальный корпус № 3). 
</t>
    </r>
    <r>
      <rPr>
        <b/>
        <sz val="9"/>
        <color theme="1"/>
        <rFont val="Times New Roman"/>
        <family val="1"/>
        <charset val="204"/>
      </rPr>
      <t xml:space="preserve">Дата капитального ремонта: </t>
    </r>
    <r>
      <rPr>
        <sz val="9"/>
        <color theme="1"/>
        <rFont val="Times New Roman"/>
        <family val="1"/>
        <charset val="204"/>
      </rPr>
      <t xml:space="preserve">
2011 год (бассейн),
2012 год (лечебно-административный корпус),
2018 год (спальный корпус № 1),
2020 год (клуб-столовая),
2022 год (спальный корпус № 2). </t>
    </r>
  </si>
  <si>
    <r>
      <t xml:space="preserve">Дата ввода: </t>
    </r>
    <r>
      <rPr>
        <sz val="9"/>
        <color theme="1"/>
        <rFont val="Times New Roman"/>
        <family val="1"/>
        <charset val="204"/>
      </rPr>
      <t xml:space="preserve">
1983 г. 
</t>
    </r>
    <r>
      <rPr>
        <b/>
        <sz val="9"/>
        <color theme="1"/>
        <rFont val="Times New Roman"/>
        <family val="1"/>
        <charset val="204"/>
      </rPr>
      <t xml:space="preserve">Дата капитального ремонта: </t>
    </r>
    <r>
      <rPr>
        <sz val="9"/>
        <color theme="1"/>
        <rFont val="Times New Roman"/>
        <family val="1"/>
        <charset val="204"/>
      </rPr>
      <t xml:space="preserve">
ремонт кровли,
замена оконных конструкций в 2019 г.,
замена труб ХВС,
замена канализации,
установка вентиляции пищеблока,
установка дверных блоков номеров,
реконструкция полового покрытия пищеблока. </t>
    </r>
  </si>
  <si>
    <r>
      <t xml:space="preserve">Дата ввода: </t>
    </r>
    <r>
      <rPr>
        <sz val="9"/>
        <color theme="1"/>
        <rFont val="Times New Roman"/>
        <family val="1"/>
        <charset val="204"/>
      </rPr>
      <t xml:space="preserve">
1995 год. 
</t>
    </r>
    <r>
      <rPr>
        <b/>
        <sz val="9"/>
        <color theme="1"/>
        <rFont val="Times New Roman"/>
        <family val="1"/>
        <charset val="204"/>
      </rPr>
      <t xml:space="preserve">Дата капитального ремонта: </t>
    </r>
    <r>
      <rPr>
        <sz val="9"/>
        <color theme="1"/>
        <rFont val="Times New Roman"/>
        <family val="1"/>
        <charset val="204"/>
      </rPr>
      <t xml:space="preserve">
2015 год. </t>
    </r>
  </si>
  <si>
    <r>
      <t xml:space="preserve">Дата ввода: </t>
    </r>
    <r>
      <rPr>
        <sz val="9"/>
        <color theme="1"/>
        <rFont val="Times New Roman"/>
        <family val="1"/>
        <charset val="204"/>
      </rPr>
      <t xml:space="preserve">
1987 год. 
</t>
    </r>
    <r>
      <rPr>
        <b/>
        <sz val="9"/>
        <color theme="1"/>
        <rFont val="Times New Roman"/>
        <family val="1"/>
        <charset val="204"/>
      </rPr>
      <t xml:space="preserve">Дата капитального ремонта: </t>
    </r>
    <r>
      <rPr>
        <sz val="9"/>
        <color theme="1"/>
        <rFont val="Times New Roman"/>
        <family val="1"/>
        <charset val="204"/>
      </rPr>
      <t xml:space="preserve">
2021 год. </t>
    </r>
  </si>
  <si>
    <r>
      <t xml:space="preserve">Дата ввода: </t>
    </r>
    <r>
      <rPr>
        <sz val="9"/>
        <color theme="1"/>
        <rFont val="Times New Roman"/>
        <family val="1"/>
        <charset val="204"/>
      </rPr>
      <t xml:space="preserve">
1991 год (здания А, А1, А2). 
</t>
    </r>
    <r>
      <rPr>
        <b/>
        <sz val="9"/>
        <color theme="1"/>
        <rFont val="Times New Roman"/>
        <family val="1"/>
        <charset val="204"/>
      </rPr>
      <t xml:space="preserve">Дата капитального ремонта: </t>
    </r>
    <r>
      <rPr>
        <sz val="9"/>
        <color theme="1"/>
        <rFont val="Times New Roman"/>
        <family val="1"/>
        <charset val="204"/>
      </rPr>
      <t xml:space="preserve">
2023 год (здания А, А1, А2). </t>
    </r>
  </si>
  <si>
    <r>
      <t xml:space="preserve">Дата ввода: </t>
    </r>
    <r>
      <rPr>
        <sz val="9"/>
        <color theme="1"/>
        <rFont val="Times New Roman"/>
        <family val="1"/>
        <charset val="204"/>
      </rPr>
      <t xml:space="preserve">
1981 год,
1996 год. 
</t>
    </r>
    <r>
      <rPr>
        <b/>
        <sz val="9"/>
        <color theme="1"/>
        <rFont val="Times New Roman"/>
        <family val="1"/>
        <charset val="204"/>
      </rPr>
      <t xml:space="preserve">Дата капитального ремонта: </t>
    </r>
    <r>
      <rPr>
        <sz val="9"/>
        <color theme="1"/>
        <rFont val="Times New Roman"/>
        <family val="1"/>
        <charset val="204"/>
      </rPr>
      <t xml:space="preserve">
2016 год. </t>
    </r>
  </si>
  <si>
    <r>
      <t xml:space="preserve">Дата ввода: </t>
    </r>
    <r>
      <rPr>
        <sz val="9"/>
        <color theme="1"/>
        <rFont val="Times New Roman"/>
        <family val="1"/>
        <charset val="204"/>
      </rPr>
      <t xml:space="preserve">
декабрь 1977 года (корпус № 1, левое крыло; корпус № 2, правое крыло),
декабрь 1989 года (корпус № 1, правое крыло; корпус № 2, левое крыло). 
</t>
    </r>
    <r>
      <rPr>
        <b/>
        <sz val="9"/>
        <color theme="1"/>
        <rFont val="Times New Roman"/>
        <family val="1"/>
        <charset val="204"/>
      </rPr>
      <t xml:space="preserve">Дата капитального ремонта: </t>
    </r>
    <r>
      <rPr>
        <sz val="9"/>
        <color theme="1"/>
        <rFont val="Times New Roman"/>
        <family val="1"/>
        <charset val="204"/>
      </rPr>
      <t xml:space="preserve">
апрель 2009 года (корпус № 2, правое крыло - 2-й этаж),
апрель 2014 года (корпус № 1, правое крыло - 3-й этаж),
май 2015 года (корпус № 2, левое крыло - 3-й этаж),
апрель 2017 года (корпус № 2, правое крыло - 3-й этаж),
апрель 2018 года (корпус № 1, правое крыло - 2-й этаж),
май 2019 года (корпус № 1, левое крыло - 2-й и 3-й этажи). </t>
    </r>
  </si>
  <si>
    <r>
      <t xml:space="preserve">Дата ввода: </t>
    </r>
    <r>
      <rPr>
        <sz val="9"/>
        <color theme="1"/>
        <rFont val="Times New Roman"/>
        <family val="1"/>
        <charset val="204"/>
      </rPr>
      <t xml:space="preserve">
1936 г. 
</t>
    </r>
    <r>
      <rPr>
        <b/>
        <sz val="9"/>
        <color theme="1"/>
        <rFont val="Times New Roman"/>
        <family val="1"/>
        <charset val="204"/>
      </rPr>
      <t xml:space="preserve">Дата капитального ремонта: </t>
    </r>
    <r>
      <rPr>
        <sz val="9"/>
        <color theme="1"/>
        <rFont val="Times New Roman"/>
        <family val="1"/>
        <charset val="204"/>
      </rPr>
      <t xml:space="preserve">
2007 год. </t>
    </r>
  </si>
  <si>
    <r>
      <t xml:space="preserve">Дата ввода: </t>
    </r>
    <r>
      <rPr>
        <sz val="9"/>
        <color theme="1"/>
        <rFont val="Times New Roman"/>
        <family val="1"/>
        <charset val="204"/>
      </rPr>
      <t xml:space="preserve">
1961 г. (Здание по адресу ул. Павлова, д.33А, Гимнастический зал),
1992 г. (Спортивный зал ангарного типа),
1982 г. (Здание по адресу ул. Мира, д. 4),
2022 г. (Стадион),
1988 г (Здание по адресу ул. Серова, д. 6). </t>
    </r>
  </si>
  <si>
    <r>
      <t xml:space="preserve">Дата ввода: </t>
    </r>
    <r>
      <rPr>
        <sz val="9"/>
        <color rgb="FF000000"/>
        <rFont val="Times New Roman"/>
        <family val="1"/>
        <charset val="204"/>
      </rPr>
      <t xml:space="preserve">
1989 год. </t>
    </r>
  </si>
  <si>
    <r>
      <t xml:space="preserve">Дата ввода: </t>
    </r>
    <r>
      <rPr>
        <sz val="9"/>
        <color theme="1"/>
        <rFont val="Times New Roman"/>
        <family val="1"/>
        <charset val="204"/>
      </rPr>
      <t xml:space="preserve">
1969 год. </t>
    </r>
  </si>
  <si>
    <r>
      <t xml:space="preserve">Дата ввода: </t>
    </r>
    <r>
      <rPr>
        <sz val="9"/>
        <color theme="1"/>
        <rFont val="Times New Roman"/>
        <family val="1"/>
        <charset val="204"/>
      </rPr>
      <t xml:space="preserve">
1963 год. </t>
    </r>
  </si>
  <si>
    <r>
      <t xml:space="preserve">Дата ввода: </t>
    </r>
    <r>
      <rPr>
        <sz val="9"/>
        <color theme="1"/>
        <rFont val="Times New Roman"/>
        <family val="1"/>
        <charset val="204"/>
      </rPr>
      <t xml:space="preserve">
1972 год. </t>
    </r>
  </si>
  <si>
    <r>
      <t xml:space="preserve">Дата ввода: </t>
    </r>
    <r>
      <rPr>
        <sz val="9"/>
        <color theme="1"/>
        <rFont val="Times New Roman"/>
        <family val="1"/>
        <charset val="204"/>
      </rPr>
      <t xml:space="preserve">
1959 год. </t>
    </r>
  </si>
  <si>
    <r>
      <t xml:space="preserve">Дата ввода: </t>
    </r>
    <r>
      <rPr>
        <sz val="9"/>
        <color theme="1"/>
        <rFont val="Times New Roman"/>
        <family val="1"/>
        <charset val="204"/>
      </rPr>
      <t xml:space="preserve">
1967 год. </t>
    </r>
  </si>
  <si>
    <r>
      <t xml:space="preserve">Дата ввода: </t>
    </r>
    <r>
      <rPr>
        <sz val="9"/>
        <color theme="1"/>
        <rFont val="Times New Roman"/>
        <family val="1"/>
        <charset val="204"/>
      </rPr>
      <t xml:space="preserve">
1957 год. </t>
    </r>
  </si>
  <si>
    <r>
      <t xml:space="preserve">Дата ввода: </t>
    </r>
    <r>
      <rPr>
        <sz val="9"/>
        <color theme="1"/>
        <rFont val="Times New Roman"/>
        <family val="1"/>
        <charset val="204"/>
      </rPr>
      <t xml:space="preserve">
1958 год,
1985 г. (спортзал). </t>
    </r>
  </si>
  <si>
    <r>
      <t xml:space="preserve">Дата ввода: </t>
    </r>
    <r>
      <rPr>
        <sz val="9"/>
        <color theme="1"/>
        <rFont val="Times New Roman"/>
        <family val="1"/>
        <charset val="204"/>
      </rPr>
      <t xml:space="preserve">
1918 год. </t>
    </r>
  </si>
  <si>
    <r>
      <t xml:space="preserve">Дата ввода: </t>
    </r>
    <r>
      <rPr>
        <sz val="9"/>
        <color theme="1"/>
        <rFont val="Times New Roman"/>
        <family val="1"/>
        <charset val="204"/>
      </rPr>
      <t xml:space="preserve">
1965 год. 
</t>
    </r>
    <r>
      <rPr>
        <b/>
        <sz val="9"/>
        <color theme="1"/>
        <rFont val="Times New Roman"/>
        <family val="1"/>
        <charset val="204"/>
      </rPr>
      <t xml:space="preserve">Дата капитального ремонта: </t>
    </r>
    <r>
      <rPr>
        <sz val="9"/>
        <color theme="1"/>
        <rFont val="Times New Roman"/>
        <family val="1"/>
        <charset val="204"/>
      </rPr>
      <t xml:space="preserve">
2025 г. </t>
    </r>
  </si>
  <si>
    <r>
      <t xml:space="preserve">Дата ввода: </t>
    </r>
    <r>
      <rPr>
        <sz val="9"/>
        <color theme="1"/>
        <rFont val="Times New Roman"/>
        <family val="1"/>
        <charset val="204"/>
      </rPr>
      <t xml:space="preserve">
1914 год. 
</t>
    </r>
    <r>
      <rPr>
        <b/>
        <sz val="9"/>
        <color theme="1"/>
        <rFont val="Times New Roman"/>
        <family val="1"/>
        <charset val="204"/>
      </rPr>
      <t xml:space="preserve">Дата капитального ремонта: </t>
    </r>
    <r>
      <rPr>
        <sz val="9"/>
        <color theme="1"/>
        <rFont val="Times New Roman"/>
        <family val="1"/>
        <charset val="204"/>
      </rPr>
      <t xml:space="preserve">
2026 г. </t>
    </r>
  </si>
  <si>
    <r>
      <t xml:space="preserve">Дата ввода: </t>
    </r>
    <r>
      <rPr>
        <sz val="9"/>
        <color theme="1"/>
        <rFont val="Times New Roman"/>
        <family val="1"/>
        <charset val="204"/>
      </rPr>
      <t xml:space="preserve">
1976 год. 
</t>
    </r>
    <r>
      <rPr>
        <b/>
        <sz val="9"/>
        <color theme="1"/>
        <rFont val="Times New Roman"/>
        <family val="1"/>
        <charset val="204"/>
      </rPr>
      <t xml:space="preserve">Дата капитального ремонта: </t>
    </r>
    <r>
      <rPr>
        <sz val="9"/>
        <color theme="1"/>
        <rFont val="Times New Roman"/>
        <family val="1"/>
        <charset val="204"/>
      </rPr>
      <t xml:space="preserve">
2011 г. </t>
    </r>
  </si>
  <si>
    <r>
      <t xml:space="preserve">Дата ввода: </t>
    </r>
    <r>
      <rPr>
        <sz val="9"/>
        <color theme="1"/>
        <rFont val="Times New Roman"/>
        <family val="1"/>
        <charset val="204"/>
      </rPr>
      <t xml:space="preserve">
1958 год. 
</t>
    </r>
    <r>
      <rPr>
        <b/>
        <sz val="9"/>
        <color theme="1"/>
        <rFont val="Times New Roman"/>
        <family val="1"/>
        <charset val="204"/>
      </rPr>
      <t xml:space="preserve">Дата капитального ремонта: </t>
    </r>
    <r>
      <rPr>
        <sz val="9"/>
        <color theme="1"/>
        <rFont val="Times New Roman"/>
        <family val="1"/>
        <charset val="204"/>
      </rPr>
      <t xml:space="preserve">
2010 год. </t>
    </r>
  </si>
  <si>
    <r>
      <t xml:space="preserve">Дата ввода: </t>
    </r>
    <r>
      <rPr>
        <sz val="9"/>
        <color theme="1"/>
        <rFont val="Times New Roman"/>
        <family val="1"/>
        <charset val="204"/>
      </rPr>
      <t xml:space="preserve">
1968 г. 
</t>
    </r>
    <r>
      <rPr>
        <b/>
        <sz val="9"/>
        <color theme="1"/>
        <rFont val="Times New Roman"/>
        <family val="1"/>
        <charset val="204"/>
      </rPr>
      <t xml:space="preserve">Дата капитального ремонта: </t>
    </r>
    <r>
      <rPr>
        <sz val="9"/>
        <color theme="1"/>
        <rFont val="Times New Roman"/>
        <family val="1"/>
        <charset val="204"/>
      </rPr>
      <t xml:space="preserve">
2008 год,
2019 год. </t>
    </r>
  </si>
  <si>
    <r>
      <t xml:space="preserve">Дата ввода: </t>
    </r>
    <r>
      <rPr>
        <sz val="9"/>
        <color theme="1"/>
        <rFont val="Times New Roman"/>
        <family val="1"/>
        <charset val="204"/>
      </rPr>
      <t xml:space="preserve">
1983 год. 
</t>
    </r>
    <r>
      <rPr>
        <b/>
        <sz val="9"/>
        <color theme="1"/>
        <rFont val="Times New Roman"/>
        <family val="1"/>
        <charset val="204"/>
      </rPr>
      <t xml:space="preserve">Дата капитального ремонта: </t>
    </r>
    <r>
      <rPr>
        <sz val="9"/>
        <color theme="1"/>
        <rFont val="Times New Roman"/>
        <family val="1"/>
        <charset val="204"/>
      </rPr>
      <t xml:space="preserve">
2025 г. </t>
    </r>
  </si>
  <si>
    <r>
      <t xml:space="preserve">Дата ввода: </t>
    </r>
    <r>
      <rPr>
        <sz val="9"/>
        <color theme="1"/>
        <rFont val="Times New Roman"/>
        <family val="1"/>
        <charset val="204"/>
      </rPr>
      <t xml:space="preserve">
1912 год. 
</t>
    </r>
    <r>
      <rPr>
        <b/>
        <sz val="9"/>
        <color theme="1"/>
        <rFont val="Times New Roman"/>
        <family val="1"/>
        <charset val="204"/>
      </rPr>
      <t xml:space="preserve">Дата капитального ремонта: </t>
    </r>
    <r>
      <rPr>
        <sz val="9"/>
        <color theme="1"/>
        <rFont val="Times New Roman"/>
        <family val="1"/>
        <charset val="204"/>
      </rPr>
      <t xml:space="preserve">
2006 год. </t>
    </r>
  </si>
  <si>
    <r>
      <t xml:space="preserve">Дата ввода: </t>
    </r>
    <r>
      <rPr>
        <sz val="9"/>
        <color theme="1"/>
        <rFont val="Times New Roman"/>
        <family val="1"/>
        <charset val="204"/>
      </rPr>
      <t xml:space="preserve">
1983 год. </t>
    </r>
  </si>
  <si>
    <r>
      <t xml:space="preserve">Дата ввода: </t>
    </r>
    <r>
      <rPr>
        <sz val="9"/>
        <color theme="1"/>
        <rFont val="Times New Roman"/>
        <family val="1"/>
        <charset val="204"/>
      </rPr>
      <t xml:space="preserve">
1965 год. </t>
    </r>
  </si>
  <si>
    <r>
      <t xml:space="preserve">Дата ввода: </t>
    </r>
    <r>
      <rPr>
        <sz val="9"/>
        <color theme="1"/>
        <rFont val="Times New Roman"/>
        <family val="1"/>
        <charset val="204"/>
      </rPr>
      <t xml:space="preserve">
1969 год. 
</t>
    </r>
    <r>
      <rPr>
        <b/>
        <sz val="9"/>
        <color theme="1"/>
        <rFont val="Times New Roman"/>
        <family val="1"/>
        <charset val="204"/>
      </rPr>
      <t xml:space="preserve">Дата капитального ремонта: </t>
    </r>
    <r>
      <rPr>
        <sz val="9"/>
        <color theme="1"/>
        <rFont val="Times New Roman"/>
        <family val="1"/>
        <charset val="204"/>
      </rPr>
      <t xml:space="preserve">
2022 г. </t>
    </r>
  </si>
  <si>
    <r>
      <t xml:space="preserve">Дата ввода: </t>
    </r>
    <r>
      <rPr>
        <sz val="9"/>
        <color theme="1"/>
        <rFont val="Times New Roman"/>
        <family val="1"/>
        <charset val="204"/>
      </rPr>
      <t xml:space="preserve">
1985 год. </t>
    </r>
  </si>
  <si>
    <r>
      <t xml:space="preserve">Дата ввода: </t>
    </r>
    <r>
      <rPr>
        <sz val="9"/>
        <color theme="1"/>
        <rFont val="Times New Roman"/>
        <family val="1"/>
        <charset val="204"/>
      </rPr>
      <t xml:space="preserve">
1998 год. 
</t>
    </r>
    <r>
      <rPr>
        <b/>
        <sz val="9"/>
        <color theme="1"/>
        <rFont val="Times New Roman"/>
        <family val="1"/>
        <charset val="204"/>
      </rPr>
      <t xml:space="preserve">Дата капитального ремонта: </t>
    </r>
    <r>
      <rPr>
        <sz val="9"/>
        <color theme="1"/>
        <rFont val="Times New Roman"/>
        <family val="1"/>
        <charset val="204"/>
      </rPr>
      <t xml:space="preserve">
2025 г. </t>
    </r>
  </si>
  <si>
    <r>
      <t xml:space="preserve">Дата ввода: </t>
    </r>
    <r>
      <rPr>
        <sz val="9"/>
        <color theme="1"/>
        <rFont val="Times New Roman"/>
        <family val="1"/>
        <charset val="204"/>
      </rPr>
      <t xml:space="preserve">
1990 год. 
</t>
    </r>
    <r>
      <rPr>
        <b/>
        <sz val="9"/>
        <color theme="1"/>
        <rFont val="Times New Roman"/>
        <family val="1"/>
        <charset val="204"/>
      </rPr>
      <t xml:space="preserve">Дата капитального ремонта: </t>
    </r>
    <r>
      <rPr>
        <sz val="9"/>
        <color theme="1"/>
        <rFont val="Times New Roman"/>
        <family val="1"/>
        <charset val="204"/>
      </rPr>
      <t xml:space="preserve">
2024 г. </t>
    </r>
  </si>
  <si>
    <r>
      <t xml:space="preserve">Дата ввода: </t>
    </r>
    <r>
      <rPr>
        <sz val="9"/>
        <color theme="1"/>
        <rFont val="Times New Roman"/>
        <family val="1"/>
        <charset val="204"/>
      </rPr>
      <t xml:space="preserve">
1982 год. 
</t>
    </r>
    <r>
      <rPr>
        <b/>
        <sz val="9"/>
        <color theme="1"/>
        <rFont val="Times New Roman"/>
        <family val="1"/>
        <charset val="204"/>
      </rPr>
      <t xml:space="preserve">Дата капитального ремонта: </t>
    </r>
    <r>
      <rPr>
        <sz val="9"/>
        <color theme="1"/>
        <rFont val="Times New Roman"/>
        <family val="1"/>
        <charset val="204"/>
      </rPr>
      <t xml:space="preserve">
пищеблок - 2021 год. </t>
    </r>
  </si>
  <si>
    <r>
      <t xml:space="preserve">Дата ввода: </t>
    </r>
    <r>
      <rPr>
        <sz val="9"/>
        <color theme="1"/>
        <rFont val="Times New Roman"/>
        <family val="1"/>
        <charset val="204"/>
      </rPr>
      <t xml:space="preserve">
1989 год,
текущий ремонт-август 2019 год. </t>
    </r>
  </si>
  <si>
    <r>
      <t xml:space="preserve">Дата ввода: </t>
    </r>
    <r>
      <rPr>
        <sz val="9"/>
        <color theme="1"/>
        <rFont val="Times New Roman"/>
        <family val="1"/>
        <charset val="204"/>
      </rPr>
      <t xml:space="preserve">
1967 год. 
</t>
    </r>
    <r>
      <rPr>
        <b/>
        <sz val="9"/>
        <color theme="1"/>
        <rFont val="Times New Roman"/>
        <family val="1"/>
        <charset val="204"/>
      </rPr>
      <t xml:space="preserve">Дата капитального ремонта: </t>
    </r>
    <r>
      <rPr>
        <sz val="9"/>
        <color theme="1"/>
        <rFont val="Times New Roman"/>
        <family val="1"/>
        <charset val="204"/>
      </rPr>
      <t xml:space="preserve">
2025 г. </t>
    </r>
  </si>
  <si>
    <r>
      <t xml:space="preserve">Дата ввода: </t>
    </r>
    <r>
      <rPr>
        <sz val="9"/>
        <color theme="1"/>
        <rFont val="Times New Roman"/>
        <family val="1"/>
        <charset val="204"/>
      </rPr>
      <t xml:space="preserve">
1985 год. 
</t>
    </r>
    <r>
      <rPr>
        <b/>
        <sz val="9"/>
        <color theme="1"/>
        <rFont val="Times New Roman"/>
        <family val="1"/>
        <charset val="204"/>
      </rPr>
      <t xml:space="preserve">Дата капитального ремонта: </t>
    </r>
    <r>
      <rPr>
        <sz val="9"/>
        <color theme="1"/>
        <rFont val="Times New Roman"/>
        <family val="1"/>
        <charset val="204"/>
      </rPr>
      <t xml:space="preserve">
2011 год. </t>
    </r>
  </si>
  <si>
    <r>
      <t xml:space="preserve">Дата ввода: </t>
    </r>
    <r>
      <rPr>
        <sz val="9"/>
        <rFont val="Times New Roman"/>
        <family val="1"/>
        <charset val="204"/>
      </rPr>
      <t xml:space="preserve">
1966 год. </t>
    </r>
  </si>
  <si>
    <r>
      <t xml:space="preserve">Дата ввода: </t>
    </r>
    <r>
      <rPr>
        <sz val="9"/>
        <rFont val="Times New Roman"/>
        <family val="1"/>
        <charset val="204"/>
      </rPr>
      <t xml:space="preserve">
1980 год. </t>
    </r>
  </si>
  <si>
    <r>
      <t xml:space="preserve">Дата ввода: </t>
    </r>
    <r>
      <rPr>
        <sz val="9"/>
        <rFont val="Times New Roman"/>
        <family val="1"/>
        <charset val="204"/>
      </rPr>
      <t xml:space="preserve">
2020 год. </t>
    </r>
  </si>
  <si>
    <r>
      <t xml:space="preserve">Дата ввода: </t>
    </r>
    <r>
      <rPr>
        <sz val="9"/>
        <color theme="1"/>
        <rFont val="Times New Roman"/>
        <family val="1"/>
        <charset val="204"/>
      </rPr>
      <t xml:space="preserve">
2013 год. </t>
    </r>
  </si>
  <si>
    <r>
      <t xml:space="preserve">Дата ввода: </t>
    </r>
    <r>
      <rPr>
        <sz val="9"/>
        <color theme="1"/>
        <rFont val="Times New Roman"/>
        <family val="1"/>
        <charset val="204"/>
      </rPr>
      <t xml:space="preserve">
2015 год. </t>
    </r>
  </si>
  <si>
    <r>
      <t xml:space="preserve">Дата ввода: </t>
    </r>
    <r>
      <rPr>
        <sz val="9"/>
        <color theme="1"/>
        <rFont val="Times New Roman"/>
        <family val="1"/>
        <charset val="204"/>
      </rPr>
      <t xml:space="preserve">
1936 год,
1979 год. </t>
    </r>
  </si>
  <si>
    <r>
      <t xml:space="preserve">Дата ввода: </t>
    </r>
    <r>
      <rPr>
        <sz val="9"/>
        <color theme="1"/>
        <rFont val="Times New Roman"/>
        <family val="1"/>
        <charset val="204"/>
      </rPr>
      <t xml:space="preserve">
1940 год. </t>
    </r>
  </si>
  <si>
    <r>
      <t xml:space="preserve">Дата ввода: </t>
    </r>
    <r>
      <rPr>
        <sz val="9"/>
        <color theme="1"/>
        <rFont val="Times New Roman"/>
        <family val="1"/>
        <charset val="204"/>
      </rPr>
      <t xml:space="preserve">
1984 год. </t>
    </r>
  </si>
  <si>
    <r>
      <t xml:space="preserve">Дата ввода: </t>
    </r>
    <r>
      <rPr>
        <sz val="9"/>
        <color theme="1"/>
        <rFont val="Times New Roman"/>
        <family val="1"/>
        <charset val="204"/>
      </rPr>
      <t xml:space="preserve">
1970 год. 
</t>
    </r>
    <r>
      <rPr>
        <b/>
        <sz val="9"/>
        <color theme="1"/>
        <rFont val="Times New Roman"/>
        <family val="1"/>
        <charset val="204"/>
      </rPr>
      <t xml:space="preserve">Дата капитального ремонта: </t>
    </r>
    <r>
      <rPr>
        <sz val="9"/>
        <color theme="1"/>
        <rFont val="Times New Roman"/>
        <family val="1"/>
        <charset val="204"/>
      </rPr>
      <t xml:space="preserve">
2015 год. </t>
    </r>
  </si>
  <si>
    <r>
      <t xml:space="preserve">Дата ввода: </t>
    </r>
    <r>
      <rPr>
        <sz val="9"/>
        <color theme="1"/>
        <rFont val="Times New Roman"/>
        <family val="1"/>
        <charset val="204"/>
      </rPr>
      <t xml:space="preserve">
1989 год. </t>
    </r>
  </si>
  <si>
    <r>
      <t xml:space="preserve">Дата ввода: </t>
    </r>
    <r>
      <rPr>
        <sz val="9"/>
        <color theme="1"/>
        <rFont val="Times New Roman"/>
        <family val="1"/>
        <charset val="204"/>
      </rPr>
      <t xml:space="preserve">
1994 год. </t>
    </r>
  </si>
  <si>
    <r>
      <t xml:space="preserve">Дата ввода: </t>
    </r>
    <r>
      <rPr>
        <sz val="9"/>
        <color theme="1"/>
        <rFont val="Times New Roman"/>
        <family val="1"/>
        <charset val="204"/>
      </rPr>
      <t xml:space="preserve">
1968 год. </t>
    </r>
  </si>
  <si>
    <r>
      <t xml:space="preserve">Дата ввода: </t>
    </r>
    <r>
      <rPr>
        <sz val="9"/>
        <color theme="1"/>
        <rFont val="Times New Roman"/>
        <family val="1"/>
        <charset val="204"/>
      </rPr>
      <t xml:space="preserve">
1953,1975 год. 
</t>
    </r>
    <r>
      <rPr>
        <b/>
        <sz val="9"/>
        <color theme="1"/>
        <rFont val="Times New Roman"/>
        <family val="1"/>
        <charset val="204"/>
      </rPr>
      <t xml:space="preserve">Дата капитального ремонта: </t>
    </r>
    <r>
      <rPr>
        <sz val="9"/>
        <color theme="1"/>
        <rFont val="Times New Roman"/>
        <family val="1"/>
        <charset val="204"/>
      </rPr>
      <t xml:space="preserve">
2021 год. </t>
    </r>
  </si>
  <si>
    <r>
      <t xml:space="preserve">Дата ввода: </t>
    </r>
    <r>
      <rPr>
        <sz val="9"/>
        <color theme="1"/>
        <rFont val="Times New Roman"/>
        <family val="1"/>
        <charset val="204"/>
      </rPr>
      <t xml:space="preserve">
нет данных. 
</t>
    </r>
    <r>
      <rPr>
        <b/>
        <sz val="9"/>
        <color theme="1"/>
        <rFont val="Times New Roman"/>
        <family val="1"/>
        <charset val="204"/>
      </rPr>
      <t xml:space="preserve">Дата капитального ремонта: </t>
    </r>
    <r>
      <rPr>
        <sz val="9"/>
        <color theme="1"/>
        <rFont val="Times New Roman"/>
        <family val="1"/>
        <charset val="204"/>
      </rPr>
      <t xml:space="preserve">
2021 год. </t>
    </r>
  </si>
  <si>
    <r>
      <t xml:space="preserve">Дата ввода: </t>
    </r>
    <r>
      <rPr>
        <sz val="9"/>
        <color theme="1"/>
        <rFont val="Times New Roman"/>
        <family val="1"/>
        <charset val="204"/>
      </rPr>
      <t xml:space="preserve">
1976 год. 
</t>
    </r>
    <r>
      <rPr>
        <b/>
        <sz val="9"/>
        <color theme="1"/>
        <rFont val="Times New Roman"/>
        <family val="1"/>
        <charset val="204"/>
      </rPr>
      <t xml:space="preserve">Дата капитального ремонта: </t>
    </r>
    <r>
      <rPr>
        <sz val="9"/>
        <color theme="1"/>
        <rFont val="Times New Roman"/>
        <family val="1"/>
        <charset val="204"/>
      </rPr>
      <t xml:space="preserve">
2021 год. </t>
    </r>
  </si>
  <si>
    <r>
      <t xml:space="preserve">Дата ввода: </t>
    </r>
    <r>
      <rPr>
        <sz val="9"/>
        <color theme="1"/>
        <rFont val="Times New Roman"/>
        <family val="1"/>
        <charset val="204"/>
      </rPr>
      <t xml:space="preserve">
1976 год. 
</t>
    </r>
    <r>
      <rPr>
        <b/>
        <sz val="9"/>
        <color theme="1"/>
        <rFont val="Times New Roman"/>
        <family val="1"/>
        <charset val="204"/>
      </rPr>
      <t xml:space="preserve">Дата капитального ремонта: </t>
    </r>
    <r>
      <rPr>
        <sz val="9"/>
        <color theme="1"/>
        <rFont val="Times New Roman"/>
        <family val="1"/>
        <charset val="204"/>
      </rPr>
      <t xml:space="preserve">
2018 г. (пищеблок). </t>
    </r>
  </si>
  <si>
    <r>
      <t xml:space="preserve">Дата ввода: </t>
    </r>
    <r>
      <rPr>
        <sz val="9"/>
        <color theme="1"/>
        <rFont val="Times New Roman"/>
        <family val="1"/>
        <charset val="204"/>
      </rPr>
      <t xml:space="preserve">
1977 год. </t>
    </r>
  </si>
  <si>
    <r>
      <t xml:space="preserve">Дата ввода: </t>
    </r>
    <r>
      <rPr>
        <sz val="9"/>
        <color theme="1"/>
        <rFont val="Times New Roman"/>
        <family val="1"/>
        <charset val="204"/>
      </rPr>
      <t xml:space="preserve">
1973 год. </t>
    </r>
  </si>
  <si>
    <r>
      <t xml:space="preserve">Дата ввода: </t>
    </r>
    <r>
      <rPr>
        <sz val="9"/>
        <color theme="1"/>
        <rFont val="Times New Roman"/>
        <family val="1"/>
        <charset val="204"/>
      </rPr>
      <t xml:space="preserve">
2012 год. </t>
    </r>
  </si>
  <si>
    <r>
      <t xml:space="preserve">Дата ввода: </t>
    </r>
    <r>
      <rPr>
        <sz val="9"/>
        <color theme="1"/>
        <rFont val="Times New Roman"/>
        <family val="1"/>
        <charset val="204"/>
      </rPr>
      <t xml:space="preserve">
1953 год. </t>
    </r>
  </si>
  <si>
    <r>
      <t xml:space="preserve">Дата ввода: </t>
    </r>
    <r>
      <rPr>
        <sz val="9"/>
        <color theme="1"/>
        <rFont val="Times New Roman"/>
        <family val="1"/>
        <charset val="204"/>
      </rPr>
      <t xml:space="preserve">
1972 год. 
</t>
    </r>
    <r>
      <rPr>
        <b/>
        <sz val="9"/>
        <color theme="1"/>
        <rFont val="Times New Roman"/>
        <family val="1"/>
        <charset val="204"/>
      </rPr>
      <t xml:space="preserve">Дата капитального ремонта: </t>
    </r>
    <r>
      <rPr>
        <sz val="9"/>
        <color theme="1"/>
        <rFont val="Times New Roman"/>
        <family val="1"/>
        <charset val="204"/>
      </rPr>
      <t xml:space="preserve">
2013 год. </t>
    </r>
  </si>
  <si>
    <r>
      <t xml:space="preserve">Дата ввода: </t>
    </r>
    <r>
      <rPr>
        <sz val="9"/>
        <color theme="1"/>
        <rFont val="Times New Roman"/>
        <family val="1"/>
        <charset val="204"/>
      </rPr>
      <t xml:space="preserve">
1986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</si>
  <si>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1964 год. </t>
    </r>
  </si>
  <si>
    <r>
      <t xml:space="preserve">Дата ввода: </t>
    </r>
    <r>
      <rPr>
        <sz val="9"/>
        <color theme="1"/>
        <rFont val="Times New Roman"/>
        <family val="1"/>
        <charset val="204"/>
      </rPr>
      <t xml:space="preserve">
1990 год. </t>
    </r>
  </si>
  <si>
    <r>
      <t xml:space="preserve">Дата ввода: </t>
    </r>
    <r>
      <rPr>
        <sz val="9"/>
        <color theme="1"/>
        <rFont val="Times New Roman"/>
        <family val="1"/>
        <charset val="204"/>
      </rPr>
      <t xml:space="preserve">
1988 год,
2015 г. (Постройка футбольного поля),
2015 г. (Постройка площадки для баскетбола),
2015 г. (Постройка волейбольной площадки, беговой дорожки, дорожки для прыжков в длину). </t>
    </r>
  </si>
  <si>
    <r>
      <t xml:space="preserve">Дата ввода: </t>
    </r>
    <r>
      <rPr>
        <sz val="9"/>
        <color theme="1"/>
        <rFont val="Times New Roman"/>
        <family val="1"/>
        <charset val="204"/>
      </rPr>
      <t xml:space="preserve">
1976 год. </t>
    </r>
  </si>
  <si>
    <r>
      <t xml:space="preserve">Дата ввода: </t>
    </r>
    <r>
      <rPr>
        <sz val="9"/>
        <color theme="1"/>
        <rFont val="Times New Roman"/>
        <family val="1"/>
        <charset val="204"/>
      </rPr>
      <t xml:space="preserve">
2007 год. </t>
    </r>
  </si>
  <si>
    <r>
      <t xml:space="preserve">Дата ввода: </t>
    </r>
    <r>
      <rPr>
        <sz val="9"/>
        <color theme="1"/>
        <rFont val="Times New Roman"/>
        <family val="1"/>
        <charset val="204"/>
      </rPr>
      <t xml:space="preserve">
1974 год. 
</t>
    </r>
    <r>
      <rPr>
        <b/>
        <sz val="9"/>
        <color theme="1"/>
        <rFont val="Times New Roman"/>
        <family val="1"/>
        <charset val="204"/>
      </rPr>
      <t xml:space="preserve">Дата капитального ремонта: </t>
    </r>
    <r>
      <rPr>
        <sz val="9"/>
        <color theme="1"/>
        <rFont val="Times New Roman"/>
        <family val="1"/>
        <charset val="204"/>
      </rPr>
      <t xml:space="preserve">
2019 г. (спортзал). </t>
    </r>
  </si>
  <si>
    <r>
      <t xml:space="preserve">Дата ввода: </t>
    </r>
    <r>
      <rPr>
        <sz val="9"/>
        <color theme="1"/>
        <rFont val="Times New Roman"/>
        <family val="1"/>
        <charset val="204"/>
      </rPr>
      <t xml:space="preserve">
1989 год. 
</t>
    </r>
    <r>
      <rPr>
        <b/>
        <sz val="9"/>
        <color theme="1"/>
        <rFont val="Times New Roman"/>
        <family val="1"/>
        <charset val="204"/>
      </rPr>
      <t xml:space="preserve">Дата капитального ремонта: </t>
    </r>
    <r>
      <rPr>
        <sz val="9"/>
        <color theme="1"/>
        <rFont val="Times New Roman"/>
        <family val="1"/>
        <charset val="204"/>
      </rPr>
      <t xml:space="preserve">
2016 год. </t>
    </r>
  </si>
  <si>
    <r>
      <t xml:space="preserve">Дата ввода: </t>
    </r>
    <r>
      <rPr>
        <sz val="9"/>
        <color theme="1"/>
        <rFont val="Times New Roman"/>
        <family val="1"/>
        <charset val="204"/>
      </rPr>
      <t xml:space="preserve">
1961 год. </t>
    </r>
  </si>
  <si>
    <r>
      <t xml:space="preserve">Дата ввода: </t>
    </r>
    <r>
      <rPr>
        <sz val="9"/>
        <color theme="1"/>
        <rFont val="Times New Roman"/>
        <family val="1"/>
        <charset val="204"/>
      </rPr>
      <t xml:space="preserve">
2015 г. (здание по адресу р.п. Арти, ул. Ленина, д. 75),
1941 г. (Здание по адресу р.п. Арти, ул. Ленина, д. 71). 
</t>
    </r>
    <r>
      <rPr>
        <b/>
        <sz val="9"/>
        <color theme="1"/>
        <rFont val="Times New Roman"/>
        <family val="1"/>
        <charset val="204"/>
      </rPr>
      <t xml:space="preserve">Дата капитального ремонта: </t>
    </r>
    <r>
      <rPr>
        <sz val="9"/>
        <color theme="1"/>
        <rFont val="Times New Roman"/>
        <family val="1"/>
        <charset val="204"/>
      </rPr>
      <t xml:space="preserve">
2018 г. (Здание по адресу р.п. Арти, ул. Ленина, д. 71). </t>
    </r>
  </si>
  <si>
    <r>
      <t xml:space="preserve">Дата ввода: </t>
    </r>
    <r>
      <rPr>
        <sz val="9"/>
        <color theme="1"/>
        <rFont val="Times New Roman"/>
        <family val="1"/>
        <charset val="204"/>
      </rPr>
      <t xml:space="preserve">
1962 год. 
</t>
    </r>
    <r>
      <rPr>
        <b/>
        <sz val="9"/>
        <color theme="1"/>
        <rFont val="Times New Roman"/>
        <family val="1"/>
        <charset val="204"/>
      </rPr>
      <t xml:space="preserve">Дата капитального ремонта: </t>
    </r>
    <r>
      <rPr>
        <sz val="9"/>
        <color theme="1"/>
        <rFont val="Times New Roman"/>
        <family val="1"/>
        <charset val="204"/>
      </rPr>
      <t xml:space="preserve">
1997 год. </t>
    </r>
  </si>
  <si>
    <r>
      <t xml:space="preserve">Дата ввода: </t>
    </r>
    <r>
      <rPr>
        <sz val="9"/>
        <color theme="1"/>
        <rFont val="Times New Roman"/>
        <family val="1"/>
        <charset val="204"/>
      </rPr>
      <t xml:space="preserve">
1952 г. 
</t>
    </r>
    <r>
      <rPr>
        <b/>
        <sz val="9"/>
        <color theme="1"/>
        <rFont val="Times New Roman"/>
        <family val="1"/>
        <charset val="204"/>
      </rPr>
      <t xml:space="preserve">Дата капитального ремонта: </t>
    </r>
    <r>
      <rPr>
        <sz val="9"/>
        <color theme="1"/>
        <rFont val="Times New Roman"/>
        <family val="1"/>
        <charset val="204"/>
      </rPr>
      <t xml:space="preserve">
2000 год. </t>
    </r>
  </si>
  <si>
    <r>
      <t xml:space="preserve">Дата ввода: </t>
    </r>
    <r>
      <rPr>
        <sz val="9"/>
        <color theme="1"/>
        <rFont val="Times New Roman"/>
        <family val="1"/>
        <charset val="204"/>
      </rPr>
      <t xml:space="preserve">
1966 г. 
</t>
    </r>
    <r>
      <rPr>
        <b/>
        <sz val="9"/>
        <color theme="1"/>
        <rFont val="Times New Roman"/>
        <family val="1"/>
        <charset val="204"/>
      </rPr>
      <t xml:space="preserve">Дата капитального ремонта: </t>
    </r>
    <r>
      <rPr>
        <sz val="9"/>
        <color theme="1"/>
        <rFont val="Times New Roman"/>
        <family val="1"/>
        <charset val="204"/>
      </rPr>
      <t xml:space="preserve">
2013 год. </t>
    </r>
  </si>
  <si>
    <r>
      <t xml:space="preserve">Дата ввода: </t>
    </r>
    <r>
      <rPr>
        <sz val="9"/>
        <color theme="1"/>
        <rFont val="Times New Roman"/>
        <family val="1"/>
        <charset val="204"/>
      </rPr>
      <t xml:space="preserve">
1987 год. </t>
    </r>
  </si>
  <si>
    <r>
      <t xml:space="preserve">Дата ввода: </t>
    </r>
    <r>
      <rPr>
        <sz val="9"/>
        <color theme="1"/>
        <rFont val="Times New Roman"/>
        <family val="1"/>
        <charset val="204"/>
      </rPr>
      <t xml:space="preserve">
1978 год. </t>
    </r>
  </si>
  <si>
    <r>
      <t xml:space="preserve">Дата ввода: </t>
    </r>
    <r>
      <rPr>
        <sz val="9"/>
        <color theme="1"/>
        <rFont val="Times New Roman"/>
        <family val="1"/>
        <charset val="204"/>
      </rPr>
      <t xml:space="preserve">
1954 г. 
</t>
    </r>
    <r>
      <rPr>
        <b/>
        <sz val="9"/>
        <color theme="1"/>
        <rFont val="Times New Roman"/>
        <family val="1"/>
        <charset val="204"/>
      </rPr>
      <t xml:space="preserve">Дата капитального ремонта: </t>
    </r>
    <r>
      <rPr>
        <sz val="9"/>
        <color theme="1"/>
        <rFont val="Times New Roman"/>
        <family val="1"/>
        <charset val="204"/>
      </rPr>
      <t xml:space="preserve">
2009 год. </t>
    </r>
  </si>
  <si>
    <r>
      <t xml:space="preserve">Дата ввода: </t>
    </r>
    <r>
      <rPr>
        <sz val="9"/>
        <color theme="1"/>
        <rFont val="Times New Roman"/>
        <family val="1"/>
        <charset val="204"/>
      </rPr>
      <t xml:space="preserve">
1974 год. </t>
    </r>
  </si>
  <si>
    <r>
      <t xml:space="preserve">Дата ввода: </t>
    </r>
    <r>
      <rPr>
        <sz val="9"/>
        <color theme="1"/>
        <rFont val="Times New Roman"/>
        <family val="1"/>
        <charset val="204"/>
      </rPr>
      <t xml:space="preserve">
1992 год. </t>
    </r>
  </si>
  <si>
    <r>
      <t xml:space="preserve">Дата ввода: </t>
    </r>
    <r>
      <rPr>
        <sz val="9"/>
        <color theme="1"/>
        <rFont val="Times New Roman"/>
        <family val="1"/>
        <charset val="204"/>
      </rPr>
      <t xml:space="preserve">
1964 г.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</si>
  <si>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theme="1"/>
        <rFont val="Times New Roman"/>
        <family val="1"/>
        <charset val="204"/>
      </rPr>
      <t xml:space="preserve">
1954 год. </t>
    </r>
  </si>
  <si>
    <r>
      <t xml:space="preserve">Дата ввода: </t>
    </r>
    <r>
      <rPr>
        <sz val="9"/>
        <color rgb="FF000000"/>
        <rFont val="Times New Roman"/>
        <family val="1"/>
        <charset val="204"/>
      </rPr>
      <t xml:space="preserve">
1987год. </t>
    </r>
  </si>
  <si>
    <r>
      <t xml:space="preserve">Дата ввода: </t>
    </r>
    <r>
      <rPr>
        <sz val="9"/>
        <color rgb="FF000000"/>
        <rFont val="Times New Roman"/>
        <family val="1"/>
        <charset val="204"/>
      </rPr>
      <t xml:space="preserve">
1966 г. 
</t>
    </r>
    <r>
      <rPr>
        <b/>
        <sz val="9"/>
        <color rgb="FF000000"/>
        <rFont val="Times New Roman"/>
        <family val="1"/>
        <charset val="204"/>
      </rPr>
      <t xml:space="preserve">Дата капитального ремонта: </t>
    </r>
    <r>
      <rPr>
        <sz val="9"/>
        <color rgb="FF000000"/>
        <rFont val="Times New Roman"/>
        <family val="1"/>
        <charset val="204"/>
      </rPr>
      <t xml:space="preserve">
2019 год. </t>
    </r>
  </si>
  <si>
    <r>
      <t xml:space="preserve">Дата ввода: </t>
    </r>
    <r>
      <rPr>
        <sz val="9"/>
        <color rgb="FF000000"/>
        <rFont val="Times New Roman"/>
        <family val="1"/>
        <charset val="204"/>
      </rPr>
      <t xml:space="preserve">
1972 г. (Здание по адресу ул. Ленина),
1967 г. (Здание по адресу ул. Кирова). 
</t>
    </r>
    <r>
      <rPr>
        <b/>
        <sz val="9"/>
        <color rgb="FF000000"/>
        <rFont val="Times New Roman"/>
        <family val="1"/>
        <charset val="204"/>
      </rPr>
      <t xml:space="preserve">Дата капитального ремонта: </t>
    </r>
    <r>
      <rPr>
        <sz val="9"/>
        <color rgb="FF000000"/>
        <rFont val="Times New Roman"/>
        <family val="1"/>
        <charset val="204"/>
      </rPr>
      <t xml:space="preserve">
2018 г. (Здание по адресу ул. Кирова),
2019 г. (Здание по адресу ул. Ленина). </t>
    </r>
  </si>
  <si>
    <r>
      <t xml:space="preserve">Дата ввода: </t>
    </r>
    <r>
      <rPr>
        <sz val="9"/>
        <color rgb="FF000000"/>
        <rFont val="Times New Roman"/>
        <family val="1"/>
        <charset val="204"/>
      </rPr>
      <t xml:space="preserve">
1972 год. </t>
    </r>
  </si>
  <si>
    <r>
      <t xml:space="preserve">Дата ввода: </t>
    </r>
    <r>
      <rPr>
        <sz val="9"/>
        <color theme="1"/>
        <rFont val="Times New Roman"/>
        <family val="1"/>
        <charset val="204"/>
      </rPr>
      <t xml:space="preserve">
1967 г. 
</t>
    </r>
    <r>
      <rPr>
        <b/>
        <sz val="9"/>
        <color theme="1"/>
        <rFont val="Times New Roman"/>
        <family val="1"/>
        <charset val="204"/>
      </rPr>
      <t xml:space="preserve">Дата капитального ремонта: </t>
    </r>
    <r>
      <rPr>
        <sz val="9"/>
        <color theme="1"/>
        <rFont val="Times New Roman"/>
        <family val="1"/>
        <charset val="204"/>
      </rPr>
      <t xml:space="preserve">
2020 год. </t>
    </r>
  </si>
  <si>
    <r>
      <t xml:space="preserve">Дата ввода: </t>
    </r>
    <r>
      <rPr>
        <sz val="9"/>
        <color rgb="FF000000"/>
        <rFont val="Times New Roman"/>
        <family val="1"/>
        <charset val="204"/>
      </rPr>
      <t xml:space="preserve">
1987 год. </t>
    </r>
  </si>
  <si>
    <r>
      <t xml:space="preserve">Дата ввода: </t>
    </r>
    <r>
      <rPr>
        <sz val="9"/>
        <color rgb="FF000000"/>
        <rFont val="Times New Roman"/>
        <family val="1"/>
        <charset val="204"/>
      </rPr>
      <t xml:space="preserve">
2011 год. </t>
    </r>
  </si>
  <si>
    <r>
      <t xml:space="preserve">Дата ввода: </t>
    </r>
    <r>
      <rPr>
        <sz val="9"/>
        <color theme="1"/>
        <rFont val="Times New Roman"/>
        <family val="1"/>
        <charset val="204"/>
      </rPr>
      <t xml:space="preserve">
2000 год. </t>
    </r>
  </si>
  <si>
    <r>
      <t xml:space="preserve">Дата ввода: </t>
    </r>
    <r>
      <rPr>
        <sz val="9"/>
        <color rgb="FF000000"/>
        <rFont val="Times New Roman"/>
        <family val="1"/>
        <charset val="204"/>
      </rPr>
      <t xml:space="preserve">
1985 г. 
</t>
    </r>
    <r>
      <rPr>
        <b/>
        <sz val="9"/>
        <color rgb="FF000000"/>
        <rFont val="Times New Roman"/>
        <family val="1"/>
        <charset val="204"/>
      </rPr>
      <t xml:space="preserve">Дата капитального ремонта: </t>
    </r>
    <r>
      <rPr>
        <sz val="9"/>
        <color rgb="FF000000"/>
        <rFont val="Times New Roman"/>
        <family val="1"/>
        <charset val="204"/>
      </rPr>
      <t xml:space="preserve">
2025 год. </t>
    </r>
  </si>
  <si>
    <r>
      <t xml:space="preserve">Дата ввода: </t>
    </r>
    <r>
      <rPr>
        <sz val="9"/>
        <color rgb="FF000000"/>
        <rFont val="Times New Roman"/>
        <family val="1"/>
        <charset val="204"/>
      </rPr>
      <t xml:space="preserve">
1964 г. 
</t>
    </r>
    <r>
      <rPr>
        <b/>
        <sz val="9"/>
        <color rgb="FF000000"/>
        <rFont val="Times New Roman"/>
        <family val="1"/>
        <charset val="204"/>
      </rPr>
      <t xml:space="preserve">Дата капитального ремонта: </t>
    </r>
    <r>
      <rPr>
        <sz val="9"/>
        <color rgb="FF000000"/>
        <rFont val="Times New Roman"/>
        <family val="1"/>
        <charset val="204"/>
      </rPr>
      <t xml:space="preserve">
2019 год. </t>
    </r>
  </si>
  <si>
    <r>
      <t xml:space="preserve">Дата ввода: </t>
    </r>
    <r>
      <rPr>
        <sz val="9"/>
        <color rgb="FF000000"/>
        <rFont val="Times New Roman"/>
        <family val="1"/>
        <charset val="204"/>
      </rPr>
      <t xml:space="preserve">
1962 г. 
</t>
    </r>
    <r>
      <rPr>
        <b/>
        <sz val="9"/>
        <color rgb="FF000000"/>
        <rFont val="Times New Roman"/>
        <family val="1"/>
        <charset val="204"/>
      </rPr>
      <t xml:space="preserve">Дата капитального ремонта: </t>
    </r>
    <r>
      <rPr>
        <sz val="9"/>
        <color rgb="FF000000"/>
        <rFont val="Times New Roman"/>
        <family val="1"/>
        <charset val="204"/>
      </rPr>
      <t xml:space="preserve">
2023 год. </t>
    </r>
  </si>
  <si>
    <r>
      <t xml:space="preserve">Дата ввода: </t>
    </r>
    <r>
      <rPr>
        <sz val="9"/>
        <color rgb="FF000000"/>
        <rFont val="Times New Roman"/>
        <family val="1"/>
        <charset val="204"/>
      </rPr>
      <t xml:space="preserve">
1974 год. </t>
    </r>
  </si>
  <si>
    <r>
      <t xml:space="preserve">Дата ввода: </t>
    </r>
    <r>
      <rPr>
        <sz val="9"/>
        <color theme="1"/>
        <rFont val="Times New Roman"/>
        <family val="1"/>
        <charset val="204"/>
      </rPr>
      <t xml:space="preserve">
1999 год. </t>
    </r>
  </si>
  <si>
    <r>
      <t xml:space="preserve">Дата ввода: </t>
    </r>
    <r>
      <rPr>
        <sz val="9"/>
        <color theme="1"/>
        <rFont val="Times New Roman"/>
        <family val="1"/>
        <charset val="204"/>
      </rPr>
      <t xml:space="preserve">
1979 г.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</si>
  <si>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theme="1"/>
        <rFont val="Times New Roman"/>
        <family val="1"/>
        <charset val="204"/>
      </rPr>
      <t xml:space="preserve">
1970 год. </t>
    </r>
  </si>
  <si>
    <r>
      <t xml:space="preserve">Дата ввода: </t>
    </r>
    <r>
      <rPr>
        <sz val="9"/>
        <color theme="1"/>
        <rFont val="Times New Roman"/>
        <family val="1"/>
        <charset val="204"/>
      </rPr>
      <t xml:space="preserve">
1993 год.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</si>
  <si>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theme="1"/>
        <rFont val="Times New Roman"/>
        <family val="1"/>
        <charset val="204"/>
      </rPr>
      <t xml:space="preserve">
1991 год. </t>
    </r>
  </si>
  <si>
    <r>
      <t xml:space="preserve">Дата ввода: </t>
    </r>
    <r>
      <rPr>
        <sz val="9"/>
        <color theme="1"/>
        <rFont val="Times New Roman"/>
        <family val="1"/>
        <charset val="204"/>
      </rPr>
      <t xml:space="preserve">
1982 год. </t>
    </r>
  </si>
  <si>
    <r>
      <t xml:space="preserve">Дата ввода: </t>
    </r>
    <r>
      <rPr>
        <sz val="9"/>
        <color theme="1"/>
        <rFont val="Times New Roman"/>
        <family val="1"/>
        <charset val="204"/>
      </rPr>
      <t xml:space="preserve">
1975 год. </t>
    </r>
  </si>
  <si>
    <r>
      <t xml:space="preserve">Дата ввода: </t>
    </r>
    <r>
      <rPr>
        <sz val="9"/>
        <color theme="1"/>
        <rFont val="Times New Roman"/>
        <family val="1"/>
        <charset val="204"/>
      </rPr>
      <t xml:space="preserve">
1979 год. </t>
    </r>
  </si>
  <si>
    <r>
      <t xml:space="preserve">Дата ввода: </t>
    </r>
    <r>
      <rPr>
        <sz val="9"/>
        <color theme="1"/>
        <rFont val="Times New Roman"/>
        <family val="1"/>
        <charset val="204"/>
      </rPr>
      <t xml:space="preserve">
1956 год. </t>
    </r>
  </si>
  <si>
    <r>
      <t xml:space="preserve">Дата ввода: </t>
    </r>
    <r>
      <rPr>
        <sz val="9"/>
        <color theme="1"/>
        <rFont val="Times New Roman"/>
        <family val="1"/>
        <charset val="204"/>
      </rPr>
      <t xml:space="preserve">
1938 г. 
</t>
    </r>
    <r>
      <rPr>
        <b/>
        <sz val="9"/>
        <color theme="1"/>
        <rFont val="Times New Roman"/>
        <family val="1"/>
        <charset val="204"/>
      </rPr>
      <t xml:space="preserve">Дата капитального ремонта: </t>
    </r>
    <r>
      <rPr>
        <sz val="9"/>
        <color theme="1"/>
        <rFont val="Times New Roman"/>
        <family val="1"/>
        <charset val="204"/>
      </rPr>
      <t xml:space="preserve">
1969 год. </t>
    </r>
  </si>
  <si>
    <r>
      <t xml:space="preserve">Дата ввода: </t>
    </r>
    <r>
      <rPr>
        <sz val="9"/>
        <color theme="1"/>
        <rFont val="Times New Roman"/>
        <family val="1"/>
        <charset val="204"/>
      </rPr>
      <t xml:space="preserve">
1962 г.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</si>
  <si>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2022 год. </t>
    </r>
  </si>
  <si>
    <r>
      <t xml:space="preserve">Дата ввода: </t>
    </r>
    <r>
      <rPr>
        <sz val="9"/>
        <color rgb="FF000000"/>
        <rFont val="Times New Roman"/>
        <family val="1"/>
        <charset val="204"/>
      </rPr>
      <t xml:space="preserve">
1988 год. </t>
    </r>
  </si>
  <si>
    <r>
      <t xml:space="preserve">Дата ввода: </t>
    </r>
    <r>
      <rPr>
        <sz val="9"/>
        <color theme="1"/>
        <rFont val="Times New Roman"/>
        <family val="1"/>
        <charset val="204"/>
      </rPr>
      <t xml:space="preserve">
1977 г. 
</t>
    </r>
    <r>
      <rPr>
        <b/>
        <sz val="9"/>
        <color theme="1"/>
        <rFont val="Times New Roman"/>
        <family val="1"/>
        <charset val="204"/>
      </rPr>
      <t xml:space="preserve">Дата капитального ремонта: </t>
    </r>
    <r>
      <rPr>
        <sz val="9"/>
        <color theme="1"/>
        <rFont val="Times New Roman"/>
        <family val="1"/>
        <charset val="204"/>
      </rPr>
      <t xml:space="preserve">
2018 год. </t>
    </r>
  </si>
  <si>
    <r>
      <t xml:space="preserve">Дата ввода: </t>
    </r>
    <r>
      <rPr>
        <sz val="9"/>
        <color theme="1"/>
        <rFont val="Times New Roman"/>
        <family val="1"/>
        <charset val="204"/>
      </rPr>
      <t xml:space="preserve">
2024 год. </t>
    </r>
  </si>
  <si>
    <r>
      <t xml:space="preserve">Дата ввода: </t>
    </r>
    <r>
      <rPr>
        <sz val="9"/>
        <rFont val="Times New Roman"/>
        <family val="1"/>
        <charset val="204"/>
      </rPr>
      <t xml:space="preserve">
2007 год. </t>
    </r>
  </si>
  <si>
    <r>
      <t xml:space="preserve">Дата ввода: </t>
    </r>
    <r>
      <rPr>
        <sz val="9"/>
        <rFont val="Times New Roman"/>
        <family val="1"/>
        <charset val="204"/>
      </rPr>
      <t xml:space="preserve">
1972 год. 
</t>
    </r>
    <r>
      <rPr>
        <b/>
        <sz val="9"/>
        <rFont val="Times New Roman"/>
        <family val="1"/>
        <charset val="204"/>
      </rPr>
      <t xml:space="preserve">Дата капитального ремонта: </t>
    </r>
    <r>
      <rPr>
        <sz val="9"/>
        <rFont val="Times New Roman"/>
        <family val="1"/>
        <charset val="204"/>
      </rPr>
      <t xml:space="preserve">
2018 год. </t>
    </r>
  </si>
  <si>
    <r>
      <t xml:space="preserve">Дата ввода: </t>
    </r>
    <r>
      <rPr>
        <sz val="9"/>
        <rFont val="Times New Roman"/>
        <family val="1"/>
        <charset val="204"/>
      </rPr>
      <t xml:space="preserve">
1968 год. 
</t>
    </r>
    <r>
      <rPr>
        <b/>
        <sz val="9"/>
        <rFont val="Times New Roman"/>
        <family val="1"/>
        <charset val="204"/>
      </rPr>
      <t xml:space="preserve">Дата капитального ремонта: </t>
    </r>
    <r>
      <rPr>
        <sz val="9"/>
        <rFont val="Times New Roman"/>
        <family val="1"/>
        <charset val="204"/>
      </rPr>
      <t xml:space="preserve">
2014 год. </t>
    </r>
  </si>
  <si>
    <r>
      <t xml:space="preserve">Дата ввода: </t>
    </r>
    <r>
      <rPr>
        <sz val="9"/>
        <rFont val="Times New Roman"/>
        <family val="1"/>
        <charset val="204"/>
      </rPr>
      <t xml:space="preserve">
1965 год. </t>
    </r>
  </si>
  <si>
    <r>
      <t xml:space="preserve">Дата ввода: </t>
    </r>
    <r>
      <rPr>
        <sz val="9"/>
        <color theme="1"/>
        <rFont val="Times New Roman"/>
        <family val="1"/>
        <charset val="204"/>
      </rPr>
      <t xml:space="preserve">
1962 год. </t>
    </r>
  </si>
  <si>
    <r>
      <t xml:space="preserve">Дата ввода: </t>
    </r>
    <r>
      <rPr>
        <sz val="9"/>
        <color theme="1"/>
        <rFont val="Times New Roman"/>
        <family val="1"/>
        <charset val="204"/>
      </rPr>
      <t xml:space="preserve">
1941 год. </t>
    </r>
  </si>
  <si>
    <r>
      <t xml:space="preserve">Дата ввода: </t>
    </r>
    <r>
      <rPr>
        <sz val="9"/>
        <color theme="1"/>
        <rFont val="Times New Roman"/>
        <family val="1"/>
        <charset val="204"/>
      </rPr>
      <t xml:space="preserve">
1960 год. 
</t>
    </r>
    <r>
      <rPr>
        <b/>
        <sz val="9"/>
        <color theme="1"/>
        <rFont val="Times New Roman"/>
        <family val="1"/>
        <charset val="204"/>
      </rPr>
      <t xml:space="preserve">Дата капитального ремонта: </t>
    </r>
    <r>
      <rPr>
        <sz val="9"/>
        <color theme="1"/>
        <rFont val="Times New Roman"/>
        <family val="1"/>
        <charset val="204"/>
      </rPr>
      <t xml:space="preserve">
2023 год. </t>
    </r>
  </si>
  <si>
    <r>
      <t xml:space="preserve">Дата ввода: </t>
    </r>
    <r>
      <rPr>
        <sz val="9"/>
        <color theme="1"/>
        <rFont val="Times New Roman"/>
        <family val="1"/>
        <charset val="204"/>
      </rPr>
      <t xml:space="preserve">
1986 год. </t>
    </r>
  </si>
  <si>
    <r>
      <t xml:space="preserve">Дата ввода: </t>
    </r>
    <r>
      <rPr>
        <sz val="9"/>
        <color theme="1"/>
        <rFont val="Times New Roman"/>
        <family val="1"/>
        <charset val="204"/>
      </rPr>
      <t xml:space="preserve">
1948 год. </t>
    </r>
  </si>
  <si>
    <r>
      <t xml:space="preserve">Дата ввода: </t>
    </r>
    <r>
      <rPr>
        <sz val="9"/>
        <color theme="1"/>
        <rFont val="Times New Roman"/>
        <family val="1"/>
        <charset val="204"/>
      </rPr>
      <t xml:space="preserve">
1972 год. 
</t>
    </r>
    <r>
      <rPr>
        <b/>
        <sz val="9"/>
        <color theme="1"/>
        <rFont val="Times New Roman"/>
        <family val="1"/>
        <charset val="204"/>
      </rPr>
      <t xml:space="preserve">Дата капитального ремонта: </t>
    </r>
    <r>
      <rPr>
        <sz val="9"/>
        <color theme="1"/>
        <rFont val="Times New Roman"/>
        <family val="1"/>
        <charset val="204"/>
      </rPr>
      <t xml:space="preserve">
2010 год. </t>
    </r>
  </si>
  <si>
    <r>
      <t xml:space="preserve">Дата ввода: </t>
    </r>
    <r>
      <rPr>
        <sz val="9"/>
        <color theme="1"/>
        <rFont val="Times New Roman"/>
        <family val="1"/>
        <charset val="204"/>
      </rPr>
      <t xml:space="preserve">
1983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</si>
  <si>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1971 год. </t>
    </r>
  </si>
  <si>
    <r>
      <t xml:space="preserve">Дата ввода: </t>
    </r>
    <r>
      <rPr>
        <sz val="9"/>
        <color theme="1"/>
        <rFont val="Times New Roman"/>
        <family val="1"/>
        <charset val="204"/>
      </rPr>
      <t xml:space="preserve">
1952 год. </t>
    </r>
  </si>
  <si>
    <r>
      <t xml:space="preserve">Дата ввода: </t>
    </r>
    <r>
      <rPr>
        <sz val="9"/>
        <color theme="1"/>
        <rFont val="Times New Roman"/>
        <family val="1"/>
        <charset val="204"/>
      </rPr>
      <t xml:space="preserve">
1901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</si>
  <si>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2016 год. </t>
    </r>
  </si>
  <si>
    <r>
      <t xml:space="preserve">Дата ввода: </t>
    </r>
    <r>
      <rPr>
        <sz val="9"/>
        <color theme="1"/>
        <rFont val="Times New Roman"/>
        <family val="1"/>
        <charset val="204"/>
      </rPr>
      <t xml:space="preserve">
1976 год. 
</t>
    </r>
    <r>
      <rPr>
        <b/>
        <sz val="9"/>
        <color theme="1"/>
        <rFont val="Times New Roman"/>
        <family val="1"/>
        <charset val="204"/>
      </rPr>
      <t xml:space="preserve">Дата капитального ремонта: </t>
    </r>
    <r>
      <rPr>
        <sz val="9"/>
        <color theme="1"/>
        <rFont val="Times New Roman"/>
        <family val="1"/>
        <charset val="204"/>
      </rPr>
      <t xml:space="preserve">
2004 год. </t>
    </r>
  </si>
  <si>
    <r>
      <t xml:space="preserve">Дата ввода: </t>
    </r>
    <r>
      <rPr>
        <sz val="9"/>
        <color theme="1"/>
        <rFont val="Times New Roman"/>
        <family val="1"/>
        <charset val="204"/>
      </rPr>
      <t xml:space="preserve">
1968 год. 
</t>
    </r>
    <r>
      <rPr>
        <b/>
        <sz val="9"/>
        <color theme="1"/>
        <rFont val="Times New Roman"/>
        <family val="1"/>
        <charset val="204"/>
      </rPr>
      <t xml:space="preserve">Дата капитального ремонта: </t>
    </r>
    <r>
      <rPr>
        <sz val="9"/>
        <color theme="1"/>
        <rFont val="Times New Roman"/>
        <family val="1"/>
        <charset val="204"/>
      </rPr>
      <t xml:space="preserve">
2006 год. </t>
    </r>
  </si>
  <si>
    <r>
      <t xml:space="preserve">Дата ввода: </t>
    </r>
    <r>
      <rPr>
        <sz val="9"/>
        <color theme="1"/>
        <rFont val="Times New Roman"/>
        <family val="1"/>
        <charset val="204"/>
      </rPr>
      <t xml:space="preserve">
1987 г. (Здание по адресу ул. Спортивной, 10/1),
2009 г. (Здание по адресу ул.Сабурова, 3/1). </t>
    </r>
  </si>
  <si>
    <r>
      <t xml:space="preserve">Дата ввода: </t>
    </r>
    <r>
      <rPr>
        <sz val="9"/>
        <color theme="1"/>
        <rFont val="Times New Roman"/>
        <family val="1"/>
        <charset val="204"/>
      </rPr>
      <t xml:space="preserve">
1972. </t>
    </r>
  </si>
  <si>
    <r>
      <t xml:space="preserve">Дата ввода: </t>
    </r>
    <r>
      <rPr>
        <sz val="9"/>
        <color theme="1"/>
        <rFont val="Times New Roman"/>
        <family val="1"/>
        <charset val="204"/>
      </rPr>
      <t xml:space="preserve">
1975. </t>
    </r>
  </si>
  <si>
    <r>
      <t xml:space="preserve">Дата ввода: </t>
    </r>
    <r>
      <rPr>
        <sz val="9"/>
        <color theme="1"/>
        <rFont val="Times New Roman"/>
        <family val="1"/>
        <charset val="204"/>
      </rPr>
      <t xml:space="preserve">
2019 год. </t>
    </r>
  </si>
  <si>
    <r>
      <t xml:space="preserve">Дата ввода: </t>
    </r>
    <r>
      <rPr>
        <sz val="9"/>
        <color theme="1"/>
        <rFont val="Times New Roman"/>
        <family val="1"/>
        <charset val="204"/>
      </rPr>
      <t xml:space="preserve">
1980 год. </t>
    </r>
  </si>
  <si>
    <r>
      <t xml:space="preserve">Дата ввода: </t>
    </r>
    <r>
      <rPr>
        <sz val="9"/>
        <color theme="1"/>
        <rFont val="Times New Roman"/>
        <family val="1"/>
        <charset val="204"/>
      </rPr>
      <t xml:space="preserve">
1991 год. 
</t>
    </r>
    <r>
      <rPr>
        <b/>
        <sz val="9"/>
        <color theme="1"/>
        <rFont val="Times New Roman"/>
        <family val="1"/>
        <charset val="204"/>
      </rPr>
      <t xml:space="preserve">Дата капитального ремонта: </t>
    </r>
    <r>
      <rPr>
        <sz val="9"/>
        <color theme="1"/>
        <rFont val="Times New Roman"/>
        <family val="1"/>
        <charset val="204"/>
      </rPr>
      <t xml:space="preserve">
2023 год. </t>
    </r>
  </si>
  <si>
    <r>
      <t xml:space="preserve">Дата ввода: </t>
    </r>
    <r>
      <rPr>
        <sz val="9"/>
        <color theme="1"/>
        <rFont val="Times New Roman"/>
        <family val="1"/>
        <charset val="204"/>
      </rPr>
      <t xml:space="preserve">
1997 год. </t>
    </r>
  </si>
  <si>
    <r>
      <t xml:space="preserve">Дата ввода: </t>
    </r>
    <r>
      <rPr>
        <sz val="9"/>
        <color theme="1"/>
        <rFont val="Times New Roman"/>
        <family val="1"/>
        <charset val="204"/>
      </rPr>
      <t xml:space="preserve">
1977 г.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</si>
  <si>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1951 год. </t>
    </r>
  </si>
  <si>
    <r>
      <t xml:space="preserve">Дата ввода: </t>
    </r>
    <r>
      <rPr>
        <sz val="9"/>
        <color theme="1"/>
        <rFont val="Times New Roman"/>
        <family val="1"/>
        <charset val="204"/>
      </rPr>
      <t xml:space="preserve">
2020 год. </t>
    </r>
  </si>
  <si>
    <r>
      <t xml:space="preserve">Дата ввода: </t>
    </r>
    <r>
      <rPr>
        <sz val="9"/>
        <color theme="1"/>
        <rFont val="Times New Roman"/>
        <family val="1"/>
        <charset val="204"/>
      </rPr>
      <t xml:space="preserve">
1957 г. 
</t>
    </r>
    <r>
      <rPr>
        <b/>
        <sz val="9"/>
        <color theme="1"/>
        <rFont val="Times New Roman"/>
        <family val="1"/>
        <charset val="204"/>
      </rPr>
      <t xml:space="preserve">Дата капитального ремонта: </t>
    </r>
    <r>
      <rPr>
        <sz val="9"/>
        <color theme="1"/>
        <rFont val="Times New Roman"/>
        <family val="1"/>
        <charset val="204"/>
      </rPr>
      <t xml:space="preserve">
2000 год. </t>
    </r>
  </si>
  <si>
    <r>
      <t xml:space="preserve">Дата ввода: </t>
    </r>
    <r>
      <rPr>
        <sz val="9"/>
        <color theme="1"/>
        <rFont val="Times New Roman"/>
        <family val="1"/>
        <charset val="204"/>
      </rPr>
      <t xml:space="preserve">
1963 г. 
</t>
    </r>
    <r>
      <rPr>
        <b/>
        <sz val="9"/>
        <color theme="1"/>
        <rFont val="Times New Roman"/>
        <family val="1"/>
        <charset val="204"/>
      </rPr>
      <t xml:space="preserve">Дата капитального ремонта: </t>
    </r>
    <r>
      <rPr>
        <sz val="9"/>
        <color theme="1"/>
        <rFont val="Times New Roman"/>
        <family val="1"/>
        <charset val="204"/>
      </rPr>
      <t xml:space="preserve">
2018 год. </t>
    </r>
  </si>
  <si>
    <r>
      <t xml:space="preserve">Дата ввода: </t>
    </r>
    <r>
      <rPr>
        <sz val="9"/>
        <color theme="1"/>
        <rFont val="Times New Roman"/>
        <family val="1"/>
        <charset val="204"/>
      </rPr>
      <t xml:space="preserve">
2011 год. </t>
    </r>
  </si>
  <si>
    <r>
      <t xml:space="preserve">Дата ввода: </t>
    </r>
    <r>
      <rPr>
        <sz val="9"/>
        <color theme="1"/>
        <rFont val="Times New Roman"/>
        <family val="1"/>
        <charset val="204"/>
      </rPr>
      <t xml:space="preserve">
2005 год. </t>
    </r>
  </si>
  <si>
    <r>
      <t xml:space="preserve">Дата ввода: </t>
    </r>
    <r>
      <rPr>
        <sz val="9"/>
        <color theme="1"/>
        <rFont val="Times New Roman"/>
        <family val="1"/>
        <charset val="204"/>
      </rPr>
      <t xml:space="preserve">
2018 год. </t>
    </r>
  </si>
  <si>
    <r>
      <t xml:space="preserve">Дата ввода: </t>
    </r>
    <r>
      <rPr>
        <sz val="9"/>
        <color rgb="FF000000"/>
        <rFont val="Times New Roman"/>
        <family val="1"/>
        <charset val="204"/>
      </rPr>
      <t xml:space="preserve">
2022 год. </t>
    </r>
  </si>
  <si>
    <r>
      <t xml:space="preserve">Дата ввода: </t>
    </r>
    <r>
      <rPr>
        <sz val="9"/>
        <color theme="1"/>
        <rFont val="Times New Roman"/>
        <family val="1"/>
        <charset val="204"/>
      </rPr>
      <t xml:space="preserve">
2008 год. </t>
    </r>
  </si>
  <si>
    <r>
      <t xml:space="preserve">Дата ввода: </t>
    </r>
    <r>
      <rPr>
        <sz val="9"/>
        <color theme="1"/>
        <rFont val="Times New Roman"/>
        <family val="1"/>
        <charset val="204"/>
      </rPr>
      <t xml:space="preserve">
1979 г. 
</t>
    </r>
    <r>
      <rPr>
        <b/>
        <sz val="9"/>
        <color theme="1"/>
        <rFont val="Times New Roman"/>
        <family val="1"/>
        <charset val="204"/>
      </rPr>
      <t xml:space="preserve">Дата капитального ремонта: </t>
    </r>
    <r>
      <rPr>
        <sz val="9"/>
        <color theme="1"/>
        <rFont val="Times New Roman"/>
        <family val="1"/>
        <charset val="204"/>
      </rPr>
      <t xml:space="preserve">
2015 год. </t>
    </r>
  </si>
  <si>
    <r>
      <t xml:space="preserve">Дата ввода: </t>
    </r>
    <r>
      <rPr>
        <sz val="9"/>
        <color theme="1"/>
        <rFont val="Times New Roman"/>
        <family val="1"/>
        <charset val="204"/>
      </rPr>
      <t xml:space="preserve">
1938 год. </t>
    </r>
  </si>
  <si>
    <r>
      <t xml:space="preserve">Дата ввода: </t>
    </r>
    <r>
      <rPr>
        <sz val="9"/>
        <color theme="1"/>
        <rFont val="Times New Roman"/>
        <family val="1"/>
        <charset val="204"/>
      </rPr>
      <t xml:space="preserve">
нет данных. </t>
    </r>
  </si>
  <si>
    <r>
      <t xml:space="preserve">Дата ввода: </t>
    </r>
    <r>
      <rPr>
        <sz val="9"/>
        <color theme="1"/>
        <rFont val="Times New Roman"/>
        <family val="1"/>
        <charset val="204"/>
      </rPr>
      <t xml:space="preserve">
1958 год. </t>
    </r>
  </si>
  <si>
    <r>
      <t xml:space="preserve">Дата ввода: </t>
    </r>
    <r>
      <rPr>
        <sz val="9"/>
        <color theme="1"/>
        <rFont val="Times New Roman"/>
        <family val="1"/>
        <charset val="204"/>
      </rPr>
      <t xml:space="preserve">
1955 год. </t>
    </r>
  </si>
  <si>
    <r>
      <t xml:space="preserve">Дата ввода: </t>
    </r>
    <r>
      <rPr>
        <sz val="9"/>
        <color theme="1"/>
        <rFont val="Times New Roman"/>
        <family val="1"/>
        <charset val="204"/>
      </rPr>
      <t xml:space="preserve">
1969 год. 
</t>
    </r>
    <r>
      <rPr>
        <b/>
        <sz val="9"/>
        <color theme="1"/>
        <rFont val="Times New Roman"/>
        <family val="1"/>
        <charset val="204"/>
      </rPr>
      <t xml:space="preserve">Дата капитального ремонта: </t>
    </r>
    <r>
      <rPr>
        <sz val="9"/>
        <color theme="1"/>
        <rFont val="Times New Roman"/>
        <family val="1"/>
        <charset val="204"/>
      </rPr>
      <t xml:space="preserve">
2011 год. </t>
    </r>
  </si>
  <si>
    <r>
      <t xml:space="preserve">Дата ввода: </t>
    </r>
    <r>
      <rPr>
        <sz val="9"/>
        <color theme="1"/>
        <rFont val="Times New Roman"/>
        <family val="1"/>
        <charset val="204"/>
      </rPr>
      <t xml:space="preserve">
2001 год. </t>
    </r>
  </si>
  <si>
    <r>
      <t xml:space="preserve">Дата ввода: </t>
    </r>
    <r>
      <rPr>
        <sz val="9"/>
        <color theme="1"/>
        <rFont val="Times New Roman"/>
        <family val="1"/>
        <charset val="204"/>
      </rPr>
      <t xml:space="preserve">
1961 год. 
</t>
    </r>
    <r>
      <rPr>
        <b/>
        <sz val="9"/>
        <color theme="1"/>
        <rFont val="Times New Roman"/>
        <family val="1"/>
        <charset val="204"/>
      </rPr>
      <t xml:space="preserve">Дата капитального ремонта: </t>
    </r>
    <r>
      <rPr>
        <sz val="9"/>
        <color theme="1"/>
        <rFont val="Times New Roman"/>
        <family val="1"/>
        <charset val="204"/>
      </rPr>
      <t xml:space="preserve">
2020 год. </t>
    </r>
  </si>
  <si>
    <r>
      <t xml:space="preserve">Дата ввода: </t>
    </r>
    <r>
      <rPr>
        <sz val="9"/>
        <color theme="1"/>
        <rFont val="Times New Roman"/>
        <family val="1"/>
        <charset val="204"/>
      </rPr>
      <t xml:space="preserve">
1981 год. </t>
    </r>
  </si>
  <si>
    <r>
      <t xml:space="preserve">Дата ввода: </t>
    </r>
    <r>
      <rPr>
        <sz val="9"/>
        <color theme="1"/>
        <rFont val="Times New Roman"/>
        <family val="1"/>
        <charset val="204"/>
      </rPr>
      <t xml:space="preserve">
1965 год. 
</t>
    </r>
    <r>
      <rPr>
        <b/>
        <sz val="9"/>
        <color theme="1"/>
        <rFont val="Times New Roman"/>
        <family val="1"/>
        <charset val="204"/>
      </rPr>
      <t xml:space="preserve">Дата капитального ремонта: </t>
    </r>
    <r>
      <rPr>
        <sz val="9"/>
        <color theme="1"/>
        <rFont val="Times New Roman"/>
        <family val="1"/>
        <charset val="204"/>
      </rPr>
      <t xml:space="preserve">
2024 год. </t>
    </r>
  </si>
  <si>
    <r>
      <t xml:space="preserve">Дата ввода: </t>
    </r>
    <r>
      <rPr>
        <sz val="9"/>
        <color theme="1"/>
        <rFont val="Times New Roman"/>
        <family val="1"/>
        <charset val="204"/>
      </rPr>
      <t xml:space="preserve">
1961 год. 
</t>
    </r>
    <r>
      <rPr>
        <b/>
        <sz val="9"/>
        <color theme="1"/>
        <rFont val="Times New Roman"/>
        <family val="1"/>
        <charset val="204"/>
      </rPr>
      <t xml:space="preserve">Дата капитального ремонта: </t>
    </r>
    <r>
      <rPr>
        <sz val="9"/>
        <color theme="1"/>
        <rFont val="Times New Roman"/>
        <family val="1"/>
        <charset val="204"/>
      </rPr>
      <t xml:space="preserve">
2003 год. </t>
    </r>
  </si>
  <si>
    <r>
      <t xml:space="preserve">Дата ввода: </t>
    </r>
    <r>
      <rPr>
        <sz val="9"/>
        <color theme="1"/>
        <rFont val="Times New Roman"/>
        <family val="1"/>
        <charset val="204"/>
      </rPr>
      <t xml:space="preserve">
1966 год. </t>
    </r>
  </si>
  <si>
    <r>
      <t xml:space="preserve">Дата ввода: </t>
    </r>
    <r>
      <rPr>
        <sz val="9"/>
        <color theme="1"/>
        <rFont val="Times New Roman"/>
        <family val="1"/>
        <charset val="204"/>
      </rPr>
      <t xml:space="preserve">
1975 год. 
</t>
    </r>
    <r>
      <rPr>
        <b/>
        <sz val="9"/>
        <color theme="1"/>
        <rFont val="Times New Roman"/>
        <family val="1"/>
        <charset val="204"/>
      </rPr>
      <t xml:space="preserve">Дата капитального ремонта: </t>
    </r>
    <r>
      <rPr>
        <sz val="9"/>
        <color theme="1"/>
        <rFont val="Times New Roman"/>
        <family val="1"/>
        <charset val="204"/>
      </rPr>
      <t xml:space="preserve">
2025 год. </t>
    </r>
  </si>
  <si>
    <r>
      <t xml:space="preserve">Дата ввода: </t>
    </r>
    <r>
      <rPr>
        <sz val="9"/>
        <color rgb="FF000000"/>
        <rFont val="Times New Roman"/>
        <family val="1"/>
        <charset val="204"/>
      </rPr>
      <t xml:space="preserve">
1966 г. 
</t>
    </r>
    <r>
      <rPr>
        <b/>
        <sz val="9"/>
        <color rgb="FF000000"/>
        <rFont val="Times New Roman"/>
        <family val="1"/>
        <charset val="204"/>
      </rPr>
      <t xml:space="preserve">Дата капитального ремонта: </t>
    </r>
    <r>
      <rPr>
        <sz val="9"/>
        <color rgb="FF000000"/>
        <rFont val="Times New Roman"/>
        <family val="1"/>
        <charset val="204"/>
      </rPr>
      <t xml:space="preserve">
2009 год. </t>
    </r>
  </si>
  <si>
    <r>
      <t xml:space="preserve">Дата ввода: </t>
    </r>
    <r>
      <rPr>
        <sz val="9"/>
        <color theme="1"/>
        <rFont val="Times New Roman"/>
        <family val="1"/>
        <charset val="204"/>
      </rPr>
      <t xml:space="preserve">
1980г. 
</t>
    </r>
    <r>
      <rPr>
        <b/>
        <sz val="9"/>
        <color theme="1"/>
        <rFont val="Times New Roman"/>
        <family val="1"/>
        <charset val="204"/>
      </rPr>
      <t xml:space="preserve">Дата капитального ремонта: </t>
    </r>
    <r>
      <rPr>
        <sz val="9"/>
        <color theme="1"/>
        <rFont val="Times New Roman"/>
        <family val="1"/>
        <charset val="204"/>
      </rPr>
      <t xml:space="preserve">
2014 год. </t>
    </r>
  </si>
  <si>
    <r>
      <t xml:space="preserve">Дата ввода: </t>
    </r>
    <r>
      <rPr>
        <sz val="9"/>
        <color theme="1"/>
        <rFont val="Times New Roman"/>
        <family val="1"/>
        <charset val="204"/>
      </rPr>
      <t xml:space="preserve">
2010 год. </t>
    </r>
  </si>
  <si>
    <r>
      <t xml:space="preserve">Дата ввода: </t>
    </r>
    <r>
      <rPr>
        <sz val="9"/>
        <color theme="1"/>
        <rFont val="Times New Roman"/>
        <family val="1"/>
        <charset val="204"/>
      </rPr>
      <t xml:space="preserve">
19.08.2011 год. </t>
    </r>
  </si>
  <si>
    <r>
      <t xml:space="preserve">Дата ввода: </t>
    </r>
    <r>
      <rPr>
        <sz val="9"/>
        <color theme="1"/>
        <rFont val="Times New Roman"/>
        <family val="1"/>
        <charset val="204"/>
      </rPr>
      <t xml:space="preserve">
19.08.2013 год. </t>
    </r>
  </si>
  <si>
    <r>
      <t xml:space="preserve">Дата ввода: </t>
    </r>
    <r>
      <rPr>
        <sz val="9"/>
        <color theme="1"/>
        <rFont val="Times New Roman"/>
        <family val="1"/>
        <charset val="204"/>
      </rPr>
      <t xml:space="preserve">
15.12.2017 год. </t>
    </r>
  </si>
  <si>
    <r>
      <t xml:space="preserve">Дата ввода: </t>
    </r>
    <r>
      <rPr>
        <sz val="9"/>
        <color theme="1"/>
        <rFont val="Times New Roman"/>
        <family val="1"/>
        <charset val="204"/>
      </rPr>
      <t xml:space="preserve">
01.09.2017 год. </t>
    </r>
  </si>
  <si>
    <r>
      <t xml:space="preserve">Дата ввода: </t>
    </r>
    <r>
      <rPr>
        <sz val="9"/>
        <color theme="1"/>
        <rFont val="Times New Roman"/>
        <family val="1"/>
        <charset val="204"/>
      </rPr>
      <t xml:space="preserve">
22.04.2022 год. </t>
    </r>
  </si>
  <si>
    <r>
      <t xml:space="preserve">Дата ввода: </t>
    </r>
    <r>
      <rPr>
        <sz val="9"/>
        <color theme="1"/>
        <rFont val="Times New Roman"/>
        <family val="1"/>
        <charset val="204"/>
      </rPr>
      <t xml:space="preserve">
06.07.2020 год. </t>
    </r>
  </si>
  <si>
    <r>
      <t xml:space="preserve">Дата ввода: </t>
    </r>
    <r>
      <rPr>
        <sz val="9"/>
        <color theme="1"/>
        <rFont val="Times New Roman"/>
        <family val="1"/>
        <charset val="204"/>
      </rPr>
      <t xml:space="preserve">
22.07.2022 год. </t>
    </r>
  </si>
  <si>
    <r>
      <t xml:space="preserve">Дата ввода: </t>
    </r>
    <r>
      <rPr>
        <sz val="9"/>
        <color theme="1"/>
        <rFont val="Times New Roman"/>
        <family val="1"/>
        <charset val="204"/>
      </rPr>
      <t xml:space="preserve">
01.09.2024 год. </t>
    </r>
  </si>
  <si>
    <r>
      <t xml:space="preserve">Дата ввода: </t>
    </r>
    <r>
      <rPr>
        <sz val="9"/>
        <color theme="1"/>
        <rFont val="Times New Roman"/>
        <family val="1"/>
        <charset val="204"/>
      </rPr>
      <t xml:space="preserve">
27.08.2020 год. </t>
    </r>
  </si>
  <si>
    <r>
      <t xml:space="preserve">Дата ввода: </t>
    </r>
    <r>
      <rPr>
        <sz val="9"/>
        <color theme="1"/>
        <rFont val="Times New Roman"/>
        <family val="1"/>
        <charset val="204"/>
      </rPr>
      <t xml:space="preserve">
1974 г. 
</t>
    </r>
    <r>
      <rPr>
        <b/>
        <sz val="9"/>
        <color theme="1"/>
        <rFont val="Times New Roman"/>
        <family val="1"/>
        <charset val="204"/>
      </rPr>
      <t xml:space="preserve">Дата капитального ремонта: </t>
    </r>
    <r>
      <rPr>
        <sz val="9"/>
        <color theme="1"/>
        <rFont val="Times New Roman"/>
        <family val="1"/>
        <charset val="204"/>
      </rPr>
      <t xml:space="preserve">
2001 год. </t>
    </r>
  </si>
  <si>
    <r>
      <t xml:space="preserve">Дата ввода: </t>
    </r>
    <r>
      <rPr>
        <sz val="9"/>
        <color theme="1"/>
        <rFont val="Times New Roman"/>
        <family val="1"/>
        <charset val="204"/>
      </rPr>
      <t xml:space="preserve">
1976 г. 
</t>
    </r>
    <r>
      <rPr>
        <b/>
        <sz val="9"/>
        <color theme="1"/>
        <rFont val="Times New Roman"/>
        <family val="1"/>
        <charset val="204"/>
      </rPr>
      <t xml:space="preserve">Дата капитального ремонта: </t>
    </r>
    <r>
      <rPr>
        <sz val="9"/>
        <color theme="1"/>
        <rFont val="Times New Roman"/>
        <family val="1"/>
        <charset val="204"/>
      </rPr>
      <t xml:space="preserve">
2023 год. </t>
    </r>
  </si>
  <si>
    <r>
      <t xml:space="preserve">Дата ввода: </t>
    </r>
    <r>
      <rPr>
        <sz val="9"/>
        <color rgb="FF000000"/>
        <rFont val="Times New Roman"/>
        <family val="1"/>
        <charset val="204"/>
      </rPr>
      <t xml:space="preserve">
1979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1992 год. </t>
    </r>
  </si>
  <si>
    <r>
      <t xml:space="preserve">Дата ввода: </t>
    </r>
    <r>
      <rPr>
        <sz val="9"/>
        <color theme="1"/>
        <rFont val="Times New Roman"/>
        <family val="1"/>
        <charset val="204"/>
      </rPr>
      <t xml:space="preserve">
1980 год. 
</t>
    </r>
    <r>
      <rPr>
        <b/>
        <sz val="9"/>
        <color theme="1"/>
        <rFont val="Times New Roman"/>
        <family val="1"/>
        <charset val="204"/>
      </rPr>
      <t xml:space="preserve">Дата капитального ремонта: </t>
    </r>
    <r>
      <rPr>
        <sz val="9"/>
        <color theme="1"/>
        <rFont val="Times New Roman"/>
        <family val="1"/>
        <charset val="204"/>
      </rPr>
      <t xml:space="preserve">
2010 год. </t>
    </r>
  </si>
  <si>
    <r>
      <t xml:space="preserve">Дата ввода: </t>
    </r>
    <r>
      <rPr>
        <sz val="9"/>
        <color rgb="FF000000"/>
        <rFont val="Times New Roman"/>
        <family val="1"/>
        <charset val="204"/>
      </rPr>
      <t xml:space="preserve">
1993 год. </t>
    </r>
  </si>
  <si>
    <r>
      <t xml:space="preserve">Дата ввода: </t>
    </r>
    <r>
      <rPr>
        <sz val="9"/>
        <color theme="1"/>
        <rFont val="Times New Roman"/>
        <family val="1"/>
        <charset val="204"/>
      </rPr>
      <t xml:space="preserve">
01.09.2015 год. </t>
    </r>
  </si>
  <si>
    <r>
      <t xml:space="preserve">Дата ввода: </t>
    </r>
    <r>
      <rPr>
        <sz val="9"/>
        <color theme="1"/>
        <rFont val="Times New Roman"/>
        <family val="1"/>
        <charset val="204"/>
      </rPr>
      <t xml:space="preserve">
01.09.1966 г. 
</t>
    </r>
    <r>
      <rPr>
        <b/>
        <sz val="9"/>
        <color theme="1"/>
        <rFont val="Times New Roman"/>
        <family val="1"/>
        <charset val="204"/>
      </rPr>
      <t xml:space="preserve">Дата капитального ремонта: </t>
    </r>
    <r>
      <rPr>
        <sz val="9"/>
        <color theme="1"/>
        <rFont val="Times New Roman"/>
        <family val="1"/>
        <charset val="204"/>
      </rPr>
      <t xml:space="preserve">
1995 год. </t>
    </r>
  </si>
  <si>
    <r>
      <t xml:space="preserve">Дата ввода: </t>
    </r>
    <r>
      <rPr>
        <sz val="9"/>
        <color theme="1"/>
        <rFont val="Times New Roman"/>
        <family val="1"/>
        <charset val="204"/>
      </rPr>
      <t xml:space="preserve">
нет данных. 
</t>
    </r>
    <r>
      <rPr>
        <b/>
        <sz val="9"/>
        <color theme="1"/>
        <rFont val="Times New Roman"/>
        <family val="1"/>
        <charset val="204"/>
      </rPr>
      <t xml:space="preserve">Дата капитального ремонта: </t>
    </r>
    <r>
      <rPr>
        <sz val="9"/>
        <color theme="1"/>
        <rFont val="Times New Roman"/>
        <family val="1"/>
        <charset val="204"/>
      </rPr>
      <t xml:space="preserve">
2018 год. </t>
    </r>
  </si>
  <si>
    <r>
      <t xml:space="preserve">Дата ввода: </t>
    </r>
    <r>
      <rPr>
        <sz val="9"/>
        <color theme="1"/>
        <rFont val="Times New Roman"/>
        <family val="1"/>
        <charset val="204"/>
      </rPr>
      <t xml:space="preserve">
01.09.1961 год. </t>
    </r>
  </si>
  <si>
    <r>
      <t xml:space="preserve">Дата ввода: </t>
    </r>
    <r>
      <rPr>
        <sz val="9"/>
        <color theme="1"/>
        <rFont val="Times New Roman"/>
        <family val="1"/>
        <charset val="204"/>
      </rPr>
      <t xml:space="preserve">
1960 год. </t>
    </r>
  </si>
  <si>
    <r>
      <t xml:space="preserve">Дата ввода: </t>
    </r>
    <r>
      <rPr>
        <sz val="9"/>
        <color theme="1"/>
        <rFont val="Times New Roman"/>
        <family val="1"/>
        <charset val="204"/>
      </rPr>
      <t xml:space="preserve">
1975 г. (здание по адресу ул. Альпинистов. 27),
1954 г. ( Здание по адресу пер. Газовый, 2). </t>
    </r>
  </si>
  <si>
    <r>
      <t xml:space="preserve">Дата ввода: </t>
    </r>
    <r>
      <rPr>
        <sz val="9"/>
        <color theme="1"/>
        <rFont val="Times New Roman"/>
        <family val="1"/>
        <charset val="204"/>
      </rPr>
      <t xml:space="preserve">
1972 г. 
</t>
    </r>
    <r>
      <rPr>
        <b/>
        <sz val="9"/>
        <color theme="1"/>
        <rFont val="Times New Roman"/>
        <family val="1"/>
        <charset val="204"/>
      </rPr>
      <t xml:space="preserve">Дата капитального ремонта: </t>
    </r>
    <r>
      <rPr>
        <sz val="9"/>
        <color theme="1"/>
        <rFont val="Times New Roman"/>
        <family val="1"/>
        <charset val="204"/>
      </rPr>
      <t xml:space="preserve">
2004 год. </t>
    </r>
  </si>
  <si>
    <r>
      <t xml:space="preserve">Дата ввода: </t>
    </r>
    <r>
      <rPr>
        <sz val="9"/>
        <color theme="1"/>
        <rFont val="Times New Roman"/>
        <family val="1"/>
        <charset val="204"/>
      </rPr>
      <t xml:space="preserve">
1967 г. 
</t>
    </r>
    <r>
      <rPr>
        <b/>
        <sz val="9"/>
        <color theme="1"/>
        <rFont val="Times New Roman"/>
        <family val="1"/>
        <charset val="204"/>
      </rPr>
      <t xml:space="preserve">Дата капитального ремонта: </t>
    </r>
    <r>
      <rPr>
        <sz val="9"/>
        <color theme="1"/>
        <rFont val="Times New Roman"/>
        <family val="1"/>
        <charset val="204"/>
      </rPr>
      <t xml:space="preserve">
2011 год. </t>
    </r>
  </si>
  <si>
    <r>
      <t xml:space="preserve">Дата ввода: </t>
    </r>
    <r>
      <rPr>
        <sz val="9"/>
        <color theme="1"/>
        <rFont val="Times New Roman"/>
        <family val="1"/>
        <charset val="204"/>
      </rPr>
      <t xml:space="preserve">
1993 год. </t>
    </r>
  </si>
  <si>
    <r>
      <t xml:space="preserve">Дата ввода: </t>
    </r>
    <r>
      <rPr>
        <sz val="9"/>
        <color theme="1"/>
        <rFont val="Times New Roman"/>
        <family val="1"/>
        <charset val="204"/>
      </rPr>
      <t xml:space="preserve">
01.09. 2009 год. </t>
    </r>
  </si>
  <si>
    <r>
      <t xml:space="preserve">Дата ввода: </t>
    </r>
    <r>
      <rPr>
        <sz val="9"/>
        <color theme="1"/>
        <rFont val="Times New Roman"/>
        <family val="1"/>
        <charset val="204"/>
      </rPr>
      <t xml:space="preserve">
01.07.2020 год. </t>
    </r>
  </si>
  <si>
    <r>
      <t xml:space="preserve">Дата ввода: </t>
    </r>
    <r>
      <rPr>
        <sz val="9"/>
        <color theme="1"/>
        <rFont val="Times New Roman"/>
        <family val="1"/>
        <charset val="204"/>
      </rPr>
      <t xml:space="preserve">
1962 г. 
</t>
    </r>
    <r>
      <rPr>
        <b/>
        <sz val="9"/>
        <color theme="1"/>
        <rFont val="Times New Roman"/>
        <family val="1"/>
        <charset val="204"/>
      </rPr>
      <t xml:space="preserve">Дата капитального ремонта: </t>
    </r>
    <r>
      <rPr>
        <sz val="9"/>
        <color theme="1"/>
        <rFont val="Times New Roman"/>
        <family val="1"/>
        <charset val="204"/>
      </rPr>
      <t xml:space="preserve">
1999 год. </t>
    </r>
  </si>
  <si>
    <r>
      <t xml:space="preserve">Дата ввода: </t>
    </r>
    <r>
      <rPr>
        <sz val="9"/>
        <color theme="1"/>
        <rFont val="Times New Roman"/>
        <family val="1"/>
        <charset val="204"/>
      </rPr>
      <t xml:space="preserve">
1961 год. 
</t>
    </r>
    <r>
      <rPr>
        <b/>
        <sz val="9"/>
        <color theme="1"/>
        <rFont val="Times New Roman"/>
        <family val="1"/>
        <charset val="204"/>
      </rPr>
      <t xml:space="preserve">Дата капитального ремонта: </t>
    </r>
    <r>
      <rPr>
        <sz val="9"/>
        <color theme="1"/>
        <rFont val="Times New Roman"/>
        <family val="1"/>
        <charset val="204"/>
      </rPr>
      <t xml:space="preserve">
2025 год. </t>
    </r>
  </si>
  <si>
    <r>
      <t xml:space="preserve">Дата ввода: </t>
    </r>
    <r>
      <rPr>
        <sz val="9"/>
        <color theme="1"/>
        <rFont val="Times New Roman"/>
        <family val="1"/>
        <charset val="204"/>
      </rPr>
      <t xml:space="preserve">
1995 год. </t>
    </r>
  </si>
  <si>
    <r>
      <t xml:space="preserve">Дата ввода: </t>
    </r>
    <r>
      <rPr>
        <sz val="9"/>
        <color theme="1"/>
        <rFont val="Times New Roman"/>
        <family val="1"/>
        <charset val="204"/>
      </rPr>
      <t xml:space="preserve">
1935 г. 
</t>
    </r>
    <r>
      <rPr>
        <b/>
        <sz val="9"/>
        <color theme="1"/>
        <rFont val="Times New Roman"/>
        <family val="1"/>
        <charset val="204"/>
      </rPr>
      <t xml:space="preserve">Дата капитального ремонта: </t>
    </r>
    <r>
      <rPr>
        <sz val="9"/>
        <color theme="1"/>
        <rFont val="Times New Roman"/>
        <family val="1"/>
        <charset val="204"/>
      </rPr>
      <t xml:space="preserve">
2022 год. </t>
    </r>
  </si>
  <si>
    <r>
      <t xml:space="preserve">Дата ввода: </t>
    </r>
    <r>
      <rPr>
        <sz val="9"/>
        <color theme="1"/>
        <rFont val="Times New Roman"/>
        <family val="1"/>
        <charset val="204"/>
      </rPr>
      <t xml:space="preserve">
2009 год. </t>
    </r>
  </si>
  <si>
    <r>
      <t xml:space="preserve">Дата ввода: </t>
    </r>
    <r>
      <rPr>
        <sz val="9"/>
        <color theme="1"/>
        <rFont val="Times New Roman"/>
        <family val="1"/>
        <charset val="204"/>
      </rPr>
      <t xml:space="preserve">
1947 год. </t>
    </r>
  </si>
  <si>
    <r>
      <t xml:space="preserve">Дата ввода: </t>
    </r>
    <r>
      <rPr>
        <sz val="9"/>
        <color theme="1"/>
        <rFont val="Times New Roman"/>
        <family val="1"/>
        <charset val="204"/>
      </rPr>
      <t xml:space="preserve">
2023 год. </t>
    </r>
  </si>
  <si>
    <r>
      <t xml:space="preserve">Дата ввода: </t>
    </r>
    <r>
      <rPr>
        <sz val="9"/>
        <color theme="1"/>
        <rFont val="Times New Roman"/>
        <family val="1"/>
        <charset val="204"/>
      </rPr>
      <t xml:space="preserve">
1963 год. 
</t>
    </r>
    <r>
      <rPr>
        <b/>
        <sz val="9"/>
        <color theme="1"/>
        <rFont val="Times New Roman"/>
        <family val="1"/>
        <charset val="204"/>
      </rPr>
      <t xml:space="preserve">Дата капитального ремонта: </t>
    </r>
    <r>
      <rPr>
        <sz val="9"/>
        <color theme="1"/>
        <rFont val="Times New Roman"/>
        <family val="1"/>
        <charset val="204"/>
      </rPr>
      <t xml:space="preserve">
1993 год. </t>
    </r>
  </si>
  <si>
    <r>
      <t xml:space="preserve">Дата ввода: </t>
    </r>
    <r>
      <rPr>
        <sz val="9"/>
        <color theme="1"/>
        <rFont val="Times New Roman"/>
        <family val="1"/>
        <charset val="204"/>
      </rPr>
      <t xml:space="preserve">
1951 год,
1979 год. </t>
    </r>
  </si>
  <si>
    <r>
      <t xml:space="preserve">Дата ввода: </t>
    </r>
    <r>
      <rPr>
        <sz val="9"/>
        <color theme="1"/>
        <rFont val="Times New Roman"/>
        <family val="1"/>
        <charset val="204"/>
      </rPr>
      <t xml:space="preserve">
1936 год. </t>
    </r>
  </si>
  <si>
    <r>
      <t xml:space="preserve">Дата ввода: </t>
    </r>
    <r>
      <rPr>
        <sz val="9"/>
        <color theme="1"/>
        <rFont val="Times New Roman"/>
        <family val="1"/>
        <charset val="204"/>
      </rPr>
      <t xml:space="preserve">
1964 г. 
</t>
    </r>
    <r>
      <rPr>
        <b/>
        <sz val="9"/>
        <color theme="1"/>
        <rFont val="Times New Roman"/>
        <family val="1"/>
        <charset val="204"/>
      </rPr>
      <t xml:space="preserve">Дата капитального ремонта: </t>
    </r>
    <r>
      <rPr>
        <sz val="9"/>
        <color theme="1"/>
        <rFont val="Times New Roman"/>
        <family val="1"/>
        <charset val="204"/>
      </rPr>
      <t xml:space="preserve">
2020 год. </t>
    </r>
  </si>
  <si>
    <r>
      <t xml:space="preserve">Дата ввода: </t>
    </r>
    <r>
      <rPr>
        <sz val="9"/>
        <color theme="1"/>
        <rFont val="Times New Roman"/>
        <family val="1"/>
        <charset val="204"/>
      </rPr>
      <t xml:space="preserve">
1936 год. 
</t>
    </r>
    <r>
      <rPr>
        <b/>
        <sz val="9"/>
        <color theme="1"/>
        <rFont val="Times New Roman"/>
        <family val="1"/>
        <charset val="204"/>
      </rPr>
      <t xml:space="preserve">Дата капитального ремонта: </t>
    </r>
    <r>
      <rPr>
        <sz val="9"/>
        <color theme="1"/>
        <rFont val="Times New Roman"/>
        <family val="1"/>
        <charset val="204"/>
      </rPr>
      <t xml:space="preserve">
2018 год. </t>
    </r>
  </si>
  <si>
    <r>
      <t xml:space="preserve">Дата ввода: </t>
    </r>
    <r>
      <rPr>
        <sz val="9"/>
        <color rgb="FF000000"/>
        <rFont val="Times New Roman"/>
        <family val="1"/>
        <charset val="204"/>
      </rPr>
      <t xml:space="preserve">
2000 год. </t>
    </r>
  </si>
  <si>
    <r>
      <t xml:space="preserve">Дата ввода: </t>
    </r>
    <r>
      <rPr>
        <sz val="9"/>
        <color theme="1"/>
        <rFont val="Times New Roman"/>
        <family val="1"/>
        <charset val="204"/>
      </rPr>
      <t xml:space="preserve">
1954 год. 
</t>
    </r>
    <r>
      <rPr>
        <b/>
        <sz val="9"/>
        <color theme="1"/>
        <rFont val="Times New Roman"/>
        <family val="1"/>
        <charset val="204"/>
      </rPr>
      <t xml:space="preserve">Дата капитального ремонта: </t>
    </r>
    <r>
      <rPr>
        <sz val="9"/>
        <color theme="1"/>
        <rFont val="Times New Roman"/>
        <family val="1"/>
        <charset val="204"/>
      </rPr>
      <t xml:space="preserve">
2001 год. </t>
    </r>
  </si>
  <si>
    <r>
      <t xml:space="preserve">Дата ввода: </t>
    </r>
    <r>
      <rPr>
        <sz val="9"/>
        <color theme="1"/>
        <rFont val="Times New Roman"/>
        <family val="1"/>
        <charset val="204"/>
      </rPr>
      <t xml:space="preserve">
1963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</si>
  <si>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1935 г. (Литер А),
1989 г. (Литер А4),
1965 г. (Литер Б). 
</t>
    </r>
    <r>
      <rPr>
        <b/>
        <sz val="9"/>
        <color theme="1"/>
        <rFont val="Times New Roman"/>
        <family val="1"/>
        <charset val="204"/>
      </rPr>
      <t xml:space="preserve">Дата капитального ремонта: </t>
    </r>
    <r>
      <rPr>
        <sz val="9"/>
        <color theme="1"/>
        <rFont val="Times New Roman"/>
        <family val="1"/>
        <charset val="204"/>
      </rPr>
      <t xml:space="preserve">
2024 г. </t>
    </r>
  </si>
  <si>
    <r>
      <t xml:space="preserve">Дата ввода: </t>
    </r>
    <r>
      <rPr>
        <sz val="9"/>
        <color theme="1"/>
        <rFont val="Times New Roman"/>
        <family val="1"/>
        <charset val="204"/>
      </rPr>
      <t xml:space="preserve">
1956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</si>
  <si>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1952 г. 
</t>
    </r>
    <r>
      <rPr>
        <b/>
        <sz val="9"/>
        <color theme="1"/>
        <rFont val="Times New Roman"/>
        <family val="1"/>
        <charset val="204"/>
      </rPr>
      <t xml:space="preserve">Дата капитального ремонта: </t>
    </r>
    <r>
      <rPr>
        <sz val="9"/>
        <color theme="1"/>
        <rFont val="Times New Roman"/>
        <family val="1"/>
        <charset val="204"/>
      </rPr>
      <t xml:space="preserve">
2023 год. </t>
    </r>
  </si>
  <si>
    <r>
      <t xml:space="preserve">Дата ввода: </t>
    </r>
    <r>
      <rPr>
        <sz val="9"/>
        <color theme="1"/>
        <rFont val="Times New Roman"/>
        <family val="1"/>
        <charset val="204"/>
      </rPr>
      <t xml:space="preserve">
1950 год. 
</t>
    </r>
    <r>
      <rPr>
        <b/>
        <sz val="9"/>
        <color theme="1"/>
        <rFont val="Times New Roman"/>
        <family val="1"/>
        <charset val="204"/>
      </rPr>
      <t xml:space="preserve">Дата капитального ремонта: </t>
    </r>
    <r>
      <rPr>
        <sz val="9"/>
        <color theme="1"/>
        <rFont val="Times New Roman"/>
        <family val="1"/>
        <charset val="204"/>
      </rPr>
      <t xml:space="preserve">
1990 год. </t>
    </r>
  </si>
  <si>
    <r>
      <t xml:space="preserve">Дата ввода: </t>
    </r>
    <r>
      <rPr>
        <sz val="9"/>
        <color theme="1"/>
        <rFont val="Times New Roman"/>
        <family val="1"/>
        <charset val="204"/>
      </rPr>
      <t xml:space="preserve">
1989 год. 
</t>
    </r>
    <r>
      <rPr>
        <b/>
        <sz val="9"/>
        <color theme="1"/>
        <rFont val="Times New Roman"/>
        <family val="1"/>
        <charset val="204"/>
      </rPr>
      <t xml:space="preserve">Дата капитального ремонта: </t>
    </r>
    <r>
      <rPr>
        <sz val="9"/>
        <color theme="1"/>
        <rFont val="Times New Roman"/>
        <family val="1"/>
        <charset val="204"/>
      </rPr>
      <t xml:space="preserve">
2013 год. </t>
    </r>
  </si>
  <si>
    <r>
      <t xml:space="preserve">Дата ввода: </t>
    </r>
    <r>
      <rPr>
        <sz val="9"/>
        <color theme="1"/>
        <rFont val="Times New Roman"/>
        <family val="1"/>
        <charset val="204"/>
      </rPr>
      <t xml:space="preserve">
1950 год. 
</t>
    </r>
    <r>
      <rPr>
        <b/>
        <sz val="9"/>
        <color theme="1"/>
        <rFont val="Times New Roman"/>
        <family val="1"/>
        <charset val="204"/>
      </rPr>
      <t xml:space="preserve">Дата капитального ремонта: </t>
    </r>
    <r>
      <rPr>
        <sz val="9"/>
        <color theme="1"/>
        <rFont val="Times New Roman"/>
        <family val="1"/>
        <charset val="204"/>
      </rPr>
      <t xml:space="preserve">
1998 год. </t>
    </r>
  </si>
  <si>
    <r>
      <t xml:space="preserve">Дата ввода: </t>
    </r>
    <r>
      <rPr>
        <sz val="9"/>
        <color theme="1"/>
        <rFont val="Times New Roman"/>
        <family val="1"/>
        <charset val="204"/>
      </rPr>
      <t xml:space="preserve">
1958 год,
1981 год. 
</t>
    </r>
    <r>
      <rPr>
        <b/>
        <sz val="9"/>
        <color theme="1"/>
        <rFont val="Times New Roman"/>
        <family val="1"/>
        <charset val="204"/>
      </rPr>
      <t xml:space="preserve">Дата капитального ремонта: </t>
    </r>
    <r>
      <rPr>
        <sz val="9"/>
        <color theme="1"/>
        <rFont val="Times New Roman"/>
        <family val="1"/>
        <charset val="204"/>
      </rPr>
      <t xml:space="preserve">
2007 год. </t>
    </r>
  </si>
  <si>
    <r>
      <t xml:space="preserve">Дата ввода: </t>
    </r>
    <r>
      <rPr>
        <sz val="9"/>
        <color rgb="FF000000"/>
        <rFont val="Times New Roman"/>
        <family val="1"/>
        <charset val="204"/>
      </rPr>
      <t xml:space="preserve">
1935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2023 год. </t>
    </r>
  </si>
  <si>
    <r>
      <t xml:space="preserve">Дата ввода: </t>
    </r>
    <r>
      <rPr>
        <sz val="9"/>
        <color theme="1"/>
        <rFont val="Times New Roman"/>
        <family val="1"/>
        <charset val="204"/>
      </rPr>
      <t xml:space="preserve">
1967 год. 
</t>
    </r>
    <r>
      <rPr>
        <b/>
        <sz val="9"/>
        <color theme="1"/>
        <rFont val="Times New Roman"/>
        <family val="1"/>
        <charset val="204"/>
      </rPr>
      <t xml:space="preserve">Дата капитального ремонта: </t>
    </r>
    <r>
      <rPr>
        <sz val="9"/>
        <color theme="1"/>
        <rFont val="Times New Roman"/>
        <family val="1"/>
        <charset val="204"/>
      </rPr>
      <t xml:space="preserve">
2013 год. </t>
    </r>
  </si>
  <si>
    <r>
      <t xml:space="preserve">Дата ввода: </t>
    </r>
    <r>
      <rPr>
        <sz val="9"/>
        <color theme="1"/>
        <rFont val="Times New Roman"/>
        <family val="1"/>
        <charset val="204"/>
      </rPr>
      <t xml:space="preserve">
1935 год (Литер А),
1989 год (Литер А4),
1965 год (Литер Б) . 
</t>
    </r>
    <r>
      <rPr>
        <b/>
        <sz val="9"/>
        <color theme="1"/>
        <rFont val="Times New Roman"/>
        <family val="1"/>
        <charset val="204"/>
      </rPr>
      <t xml:space="preserve">Дата капитального ремонта: </t>
    </r>
    <r>
      <rPr>
        <sz val="9"/>
        <color theme="1"/>
        <rFont val="Times New Roman"/>
        <family val="1"/>
        <charset val="204"/>
      </rPr>
      <t xml:space="preserve">
2024 год. </t>
    </r>
  </si>
  <si>
    <r>
      <t xml:space="preserve">Дата ввода: </t>
    </r>
    <r>
      <rPr>
        <sz val="9"/>
        <color theme="1"/>
        <rFont val="Times New Roman"/>
        <family val="1"/>
        <charset val="204"/>
      </rPr>
      <t xml:space="preserve">
2007 год,
2008 год. </t>
    </r>
  </si>
  <si>
    <r>
      <t xml:space="preserve">Дата ввода: </t>
    </r>
    <r>
      <rPr>
        <sz val="9"/>
        <color rgb="FF000000"/>
        <rFont val="Times New Roman"/>
        <family val="1"/>
        <charset val="204"/>
      </rPr>
      <t xml:space="preserve">
1917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2007 год. </t>
    </r>
  </si>
  <si>
    <r>
      <t xml:space="preserve">Дата ввода: </t>
    </r>
    <r>
      <rPr>
        <sz val="9"/>
        <color theme="1"/>
        <rFont val="Times New Roman"/>
        <family val="1"/>
        <charset val="204"/>
      </rPr>
      <t xml:space="preserve">
1987 год,
2010 год (спортивная площадка). </t>
    </r>
  </si>
  <si>
    <r>
      <t xml:space="preserve">Дата ввода: </t>
    </r>
    <r>
      <rPr>
        <sz val="9"/>
        <color rgb="FF000000"/>
        <rFont val="Times New Roman"/>
        <family val="1"/>
        <charset val="204"/>
      </rPr>
      <t xml:space="preserve">
20.12.2023 год. </t>
    </r>
  </si>
  <si>
    <r>
      <t xml:space="preserve">Дата ввода: </t>
    </r>
    <r>
      <rPr>
        <sz val="9"/>
        <color theme="1"/>
        <rFont val="Times New Roman"/>
        <family val="1"/>
        <charset val="204"/>
      </rPr>
      <t xml:space="preserve">
1935 год. </t>
    </r>
  </si>
  <si>
    <r>
      <t xml:space="preserve">Дата ввода: </t>
    </r>
    <r>
      <rPr>
        <sz val="9"/>
        <color theme="1"/>
        <rFont val="Times New Roman"/>
        <family val="1"/>
        <charset val="204"/>
      </rPr>
      <t xml:space="preserve">
1965 г. 
</t>
    </r>
    <r>
      <rPr>
        <b/>
        <sz val="9"/>
        <color theme="1"/>
        <rFont val="Times New Roman"/>
        <family val="1"/>
        <charset val="204"/>
      </rPr>
      <t xml:space="preserve">Дата капитального ремонта: </t>
    </r>
    <r>
      <rPr>
        <sz val="9"/>
        <color theme="1"/>
        <rFont val="Times New Roman"/>
        <family val="1"/>
        <charset val="204"/>
      </rPr>
      <t xml:space="preserve">
1990 год. </t>
    </r>
  </si>
  <si>
    <r>
      <t xml:space="preserve">Дата ввода: </t>
    </r>
    <r>
      <rPr>
        <sz val="9"/>
        <color theme="1"/>
        <rFont val="Times New Roman"/>
        <family val="1"/>
        <charset val="204"/>
      </rPr>
      <t xml:space="preserve">
1986 год.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</si>
  <si>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rgb="FF000000"/>
        <rFont val="Times New Roman"/>
        <family val="1"/>
        <charset val="204"/>
      </rPr>
      <t xml:space="preserve">
1958 год. </t>
    </r>
  </si>
  <si>
    <r>
      <t xml:space="preserve">Дата ввода: </t>
    </r>
    <r>
      <rPr>
        <sz val="9"/>
        <color theme="1"/>
        <rFont val="Times New Roman"/>
        <family val="1"/>
        <charset val="204"/>
      </rPr>
      <t xml:space="preserve">
1968 г. (здание по адресу ул. Заводская, 17а),
1969 г. (здание по адресу ул. Заводская, 17б: ). </t>
    </r>
  </si>
  <si>
    <r>
      <t xml:space="preserve">Дата ввода: </t>
    </r>
    <r>
      <rPr>
        <sz val="9"/>
        <color theme="1"/>
        <rFont val="Times New Roman"/>
        <family val="1"/>
        <charset val="204"/>
      </rPr>
      <t xml:space="preserve">
1965год. </t>
    </r>
  </si>
  <si>
    <r>
      <t xml:space="preserve">Дата ввода: </t>
    </r>
    <r>
      <rPr>
        <sz val="9"/>
        <color theme="1"/>
        <rFont val="Times New Roman"/>
        <family val="1"/>
        <charset val="204"/>
      </rPr>
      <t xml:space="preserve">
2007год. </t>
    </r>
  </si>
  <si>
    <r>
      <t xml:space="preserve">Дата ввода: </t>
    </r>
    <r>
      <rPr>
        <sz val="9"/>
        <color theme="1"/>
        <rFont val="Times New Roman"/>
        <family val="1"/>
        <charset val="204"/>
      </rPr>
      <t xml:space="preserve">
1970год. </t>
    </r>
  </si>
  <si>
    <r>
      <t xml:space="preserve">Дата ввода: </t>
    </r>
    <r>
      <rPr>
        <sz val="9"/>
        <color theme="1"/>
        <rFont val="Times New Roman"/>
        <family val="1"/>
        <charset val="204"/>
      </rPr>
      <t xml:space="preserve">
1988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</si>
  <si>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1953 год.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</si>
  <si>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theme="1"/>
        <rFont val="Times New Roman"/>
        <family val="1"/>
        <charset val="204"/>
      </rPr>
      <t xml:space="preserve">
1895 г. (Здание №1),
1859 г. (Здание №2). </t>
    </r>
  </si>
  <si>
    <r>
      <t xml:space="preserve">Дата ввода: </t>
    </r>
    <r>
      <rPr>
        <sz val="9"/>
        <color theme="1"/>
        <rFont val="Times New Roman"/>
        <family val="1"/>
        <charset val="204"/>
      </rPr>
      <t xml:space="preserve">
1956 год,
1987 год. </t>
    </r>
  </si>
  <si>
    <r>
      <t xml:space="preserve">Дата ввода: </t>
    </r>
    <r>
      <rPr>
        <sz val="9"/>
        <color theme="1"/>
        <rFont val="Times New Roman"/>
        <family val="1"/>
        <charset val="204"/>
      </rPr>
      <t xml:space="preserve">
1967 год. 
</t>
    </r>
    <r>
      <rPr>
        <b/>
        <sz val="9"/>
        <color theme="1"/>
        <rFont val="Times New Roman"/>
        <family val="1"/>
        <charset val="204"/>
      </rPr>
      <t xml:space="preserve">Дата капитального ремонта: </t>
    </r>
    <r>
      <rPr>
        <sz val="9"/>
        <color theme="1"/>
        <rFont val="Times New Roman"/>
        <family val="1"/>
        <charset val="204"/>
      </rPr>
      <t xml:space="preserve">
2025 год. </t>
    </r>
  </si>
  <si>
    <r>
      <t xml:space="preserve">Дата ввода: </t>
    </r>
    <r>
      <rPr>
        <sz val="9"/>
        <color theme="1"/>
        <rFont val="Times New Roman"/>
        <family val="1"/>
        <charset val="204"/>
      </rPr>
      <t xml:space="preserve">
31.08.1969. </t>
    </r>
  </si>
  <si>
    <r>
      <t xml:space="preserve">Дата ввода: </t>
    </r>
    <r>
      <rPr>
        <sz val="9"/>
        <color theme="1"/>
        <rFont val="Times New Roman"/>
        <family val="1"/>
        <charset val="204"/>
      </rPr>
      <t xml:space="preserve">
06.10.1995. </t>
    </r>
  </si>
  <si>
    <r>
      <t xml:space="preserve">Дата ввода: </t>
    </r>
    <r>
      <rPr>
        <sz val="9"/>
        <color theme="1"/>
        <rFont val="Times New Roman"/>
        <family val="1"/>
        <charset val="204"/>
      </rPr>
      <t xml:space="preserve">
1971 год. 
</t>
    </r>
    <r>
      <rPr>
        <b/>
        <sz val="9"/>
        <color theme="1"/>
        <rFont val="Times New Roman"/>
        <family val="1"/>
        <charset val="204"/>
      </rPr>
      <t xml:space="preserve">Дата капитального ремонта: </t>
    </r>
    <r>
      <rPr>
        <sz val="9"/>
        <color theme="1"/>
        <rFont val="Times New Roman"/>
        <family val="1"/>
        <charset val="204"/>
      </rPr>
      <t xml:space="preserve">
2014 год. </t>
    </r>
  </si>
  <si>
    <r>
      <t xml:space="preserve">Дата ввода: </t>
    </r>
    <r>
      <rPr>
        <sz val="9"/>
        <color theme="1"/>
        <rFont val="Times New Roman"/>
        <family val="1"/>
        <charset val="204"/>
      </rPr>
      <t xml:space="preserve">
1961год.,
1980год. 
</t>
    </r>
    <r>
      <rPr>
        <b/>
        <sz val="9"/>
        <color theme="1"/>
        <rFont val="Times New Roman"/>
        <family val="1"/>
        <charset val="204"/>
      </rPr>
      <t xml:space="preserve">Дата капитального ремонта: </t>
    </r>
    <r>
      <rPr>
        <sz val="9"/>
        <color theme="1"/>
        <rFont val="Times New Roman"/>
        <family val="1"/>
        <charset val="204"/>
      </rPr>
      <t xml:space="preserve">
2008год. </t>
    </r>
  </si>
  <si>
    <r>
      <t xml:space="preserve">Дата ввода: </t>
    </r>
    <r>
      <rPr>
        <sz val="9"/>
        <color theme="1"/>
        <rFont val="Times New Roman"/>
        <family val="1"/>
        <charset val="204"/>
      </rPr>
      <t xml:space="preserve">
1964год. </t>
    </r>
  </si>
  <si>
    <r>
      <t xml:space="preserve">Дата ввода: </t>
    </r>
    <r>
      <rPr>
        <sz val="9"/>
        <color theme="1"/>
        <rFont val="Times New Roman"/>
        <family val="1"/>
        <charset val="204"/>
      </rPr>
      <t xml:space="preserve">
1977год. </t>
    </r>
  </si>
  <si>
    <r>
      <t xml:space="preserve">Дата ввода: </t>
    </r>
    <r>
      <rPr>
        <sz val="9"/>
        <color theme="1"/>
        <rFont val="Times New Roman"/>
        <family val="1"/>
        <charset val="204"/>
      </rPr>
      <t xml:space="preserve">
10.10.1968год. </t>
    </r>
  </si>
  <si>
    <r>
      <t xml:space="preserve">Дата ввода: </t>
    </r>
    <r>
      <rPr>
        <sz val="9"/>
        <color theme="1"/>
        <rFont val="Times New Roman"/>
        <family val="1"/>
        <charset val="204"/>
      </rPr>
      <t xml:space="preserve">
30.09.1982год. </t>
    </r>
  </si>
  <si>
    <r>
      <t xml:space="preserve">Дата ввода: </t>
    </r>
    <r>
      <rPr>
        <sz val="9"/>
        <color theme="1"/>
        <rFont val="Times New Roman"/>
        <family val="1"/>
        <charset val="204"/>
      </rPr>
      <t xml:space="preserve">
1973год 2020год. </t>
    </r>
  </si>
  <si>
    <r>
      <t xml:space="preserve">Дата ввода: </t>
    </r>
    <r>
      <rPr>
        <sz val="9"/>
        <color theme="1"/>
        <rFont val="Times New Roman"/>
        <family val="1"/>
        <charset val="204"/>
      </rPr>
      <t xml:space="preserve">
01.09.1980 год. </t>
    </r>
  </si>
  <si>
    <r>
      <t xml:space="preserve">Дата ввода: </t>
    </r>
    <r>
      <rPr>
        <sz val="9"/>
        <color theme="1"/>
        <rFont val="Times New Roman"/>
        <family val="1"/>
        <charset val="204"/>
      </rPr>
      <t xml:space="preserve">
01.09.1963год. </t>
    </r>
  </si>
  <si>
    <r>
      <t xml:space="preserve">Дата ввода: </t>
    </r>
    <r>
      <rPr>
        <sz val="9"/>
        <color theme="1"/>
        <rFont val="Times New Roman"/>
        <family val="1"/>
        <charset val="204"/>
      </rPr>
      <t xml:space="preserve">
1949 год. </t>
    </r>
  </si>
  <si>
    <r>
      <t xml:space="preserve">Дата ввода: </t>
    </r>
    <r>
      <rPr>
        <sz val="9"/>
        <color theme="1"/>
        <rFont val="Times New Roman"/>
        <family val="1"/>
        <charset val="204"/>
      </rPr>
      <t xml:space="preserve">
1939 год. </t>
    </r>
  </si>
  <si>
    <r>
      <t xml:space="preserve">Дата ввода: </t>
    </r>
    <r>
      <rPr>
        <sz val="9"/>
        <color theme="1"/>
        <rFont val="Times New Roman"/>
        <family val="1"/>
        <charset val="204"/>
      </rPr>
      <t xml:space="preserve">
1958 г. Капитальный ремонт не проводился. </t>
    </r>
  </si>
  <si>
    <r>
      <t xml:space="preserve">Дата ввода: </t>
    </r>
    <r>
      <rPr>
        <sz val="9"/>
        <color theme="1"/>
        <rFont val="Times New Roman"/>
        <family val="1"/>
        <charset val="204"/>
      </rPr>
      <t xml:space="preserve">
1937 год. 
</t>
    </r>
    <r>
      <rPr>
        <b/>
        <sz val="9"/>
        <color theme="1"/>
        <rFont val="Times New Roman"/>
        <family val="1"/>
        <charset val="204"/>
      </rPr>
      <t xml:space="preserve">Дата капитального ремонта: </t>
    </r>
    <r>
      <rPr>
        <sz val="9"/>
        <color theme="1"/>
        <rFont val="Times New Roman"/>
        <family val="1"/>
        <charset val="204"/>
      </rPr>
      <t xml:space="preserve">
2018 год. </t>
    </r>
  </si>
  <si>
    <r>
      <t xml:space="preserve">Дата ввода: </t>
    </r>
    <r>
      <rPr>
        <sz val="9"/>
        <color theme="1"/>
        <rFont val="Times New Roman"/>
        <family val="1"/>
        <charset val="204"/>
      </rPr>
      <t xml:space="preserve">
1954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</si>
  <si>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2002 год. </t>
    </r>
  </si>
  <si>
    <r>
      <t xml:space="preserve">Дата ввода: </t>
    </r>
    <r>
      <rPr>
        <sz val="9"/>
        <color theme="1"/>
        <rFont val="Times New Roman"/>
        <family val="1"/>
        <charset val="204"/>
      </rPr>
      <t xml:space="preserve">
1968 г. (Крытый каток с искусственным льдом "Каменск-Арена" по адресу ул. Ленина, д. 7),
1968 г. ( Лыжно-лодочная база "Металлист" по адресу ул. Гоголя, д. 44),
1918 г. (Здание по адресу Бульвар Комсомольский, д. 69),
2023 г. (Центр прогресса бокса "Витязь" по адресу ул. Кутузова, д. 23). 
</t>
    </r>
    <r>
      <rPr>
        <b/>
        <sz val="9"/>
        <color theme="1"/>
        <rFont val="Times New Roman"/>
        <family val="1"/>
        <charset val="204"/>
      </rPr>
      <t xml:space="preserve">Дата капитального ремонта: </t>
    </r>
    <r>
      <rPr>
        <sz val="9"/>
        <color theme="1"/>
        <rFont val="Times New Roman"/>
        <family val="1"/>
        <charset val="204"/>
      </rPr>
      <t xml:space="preserve">
2021 г. (Лыжно-лодочная база "Металлист" по адресу ул. Гоголя, д. 44). </t>
    </r>
  </si>
  <si>
    <r>
      <t xml:space="preserve">Дата ввода: </t>
    </r>
    <r>
      <rPr>
        <sz val="9"/>
        <color theme="1"/>
        <rFont val="Times New Roman"/>
        <family val="1"/>
        <charset val="204"/>
      </rPr>
      <t xml:space="preserve">
1983 г. (Здание пр. Победы, д.49),
1948 г. (Здание ул. Гагарина, д.1),
2023 г. (Здание ул. Кутузова, д.23),
1964 г (Здание ул. Центральная, 13). 
</t>
    </r>
    <r>
      <rPr>
        <b/>
        <sz val="9"/>
        <color theme="1"/>
        <rFont val="Times New Roman"/>
        <family val="1"/>
        <charset val="204"/>
      </rPr>
      <t xml:space="preserve">Дата капитального ремонта: </t>
    </r>
    <r>
      <rPr>
        <sz val="9"/>
        <color theme="1"/>
        <rFont val="Times New Roman"/>
        <family val="1"/>
        <charset val="204"/>
      </rPr>
      <t xml:space="preserve">
2023год. </t>
    </r>
  </si>
  <si>
    <r>
      <t xml:space="preserve">Дата ввода: </t>
    </r>
    <r>
      <rPr>
        <sz val="9"/>
        <color theme="1"/>
        <rFont val="Times New Roman"/>
        <family val="1"/>
        <charset val="204"/>
      </rPr>
      <t xml:space="preserve">
1959 год. 
</t>
    </r>
    <r>
      <rPr>
        <b/>
        <sz val="9"/>
        <color theme="1"/>
        <rFont val="Times New Roman"/>
        <family val="1"/>
        <charset val="204"/>
      </rPr>
      <t xml:space="preserve">Дата капитального ремонта: </t>
    </r>
    <r>
      <rPr>
        <sz val="9"/>
        <color theme="1"/>
        <rFont val="Times New Roman"/>
        <family val="1"/>
        <charset val="204"/>
      </rPr>
      <t xml:space="preserve">
2023 год. </t>
    </r>
  </si>
  <si>
    <r>
      <t xml:space="preserve">Дата ввода: </t>
    </r>
    <r>
      <rPr>
        <sz val="9"/>
        <color theme="1"/>
        <rFont val="Times New Roman"/>
        <family val="1"/>
        <charset val="204"/>
      </rPr>
      <t xml:space="preserve">
1988 год. 
</t>
    </r>
    <r>
      <rPr>
        <b/>
        <sz val="9"/>
        <color theme="1"/>
        <rFont val="Times New Roman"/>
        <family val="1"/>
        <charset val="204"/>
      </rPr>
      <t xml:space="preserve">Дата капитального ремонта: </t>
    </r>
    <r>
      <rPr>
        <sz val="9"/>
        <color theme="1"/>
        <rFont val="Times New Roman"/>
        <family val="1"/>
        <charset val="204"/>
      </rPr>
      <t xml:space="preserve">
2023 год. </t>
    </r>
  </si>
  <si>
    <r>
      <t xml:space="preserve">Дата ввода: </t>
    </r>
    <r>
      <rPr>
        <sz val="9"/>
        <color theme="1"/>
        <rFont val="Times New Roman"/>
        <family val="1"/>
        <charset val="204"/>
      </rPr>
      <t xml:space="preserve">
1980 год. 
</t>
    </r>
    <r>
      <rPr>
        <b/>
        <sz val="9"/>
        <color theme="1"/>
        <rFont val="Times New Roman"/>
        <family val="1"/>
        <charset val="204"/>
      </rPr>
      <t xml:space="preserve">Дата капитального ремонта: </t>
    </r>
    <r>
      <rPr>
        <sz val="9"/>
        <color theme="1"/>
        <rFont val="Times New Roman"/>
        <family val="1"/>
        <charset val="204"/>
      </rPr>
      <t xml:space="preserve">
2008 год. </t>
    </r>
  </si>
  <si>
    <r>
      <t xml:space="preserve">Дата ввода: </t>
    </r>
    <r>
      <rPr>
        <sz val="9"/>
        <color theme="1"/>
        <rFont val="Times New Roman"/>
        <family val="1"/>
        <charset val="204"/>
      </rPr>
      <t xml:space="preserve">
1983 год. 
</t>
    </r>
    <r>
      <rPr>
        <b/>
        <sz val="9"/>
        <color theme="1"/>
        <rFont val="Times New Roman"/>
        <family val="1"/>
        <charset val="204"/>
      </rPr>
      <t xml:space="preserve">Дата капитального ремонта: </t>
    </r>
    <r>
      <rPr>
        <sz val="9"/>
        <color theme="1"/>
        <rFont val="Times New Roman"/>
        <family val="1"/>
        <charset val="204"/>
      </rPr>
      <t xml:space="preserve">
2009 год. </t>
    </r>
  </si>
  <si>
    <r>
      <t xml:space="preserve">Дата ввода: </t>
    </r>
    <r>
      <rPr>
        <sz val="9"/>
        <color theme="1"/>
        <rFont val="Times New Roman"/>
        <family val="1"/>
        <charset val="204"/>
      </rPr>
      <t xml:space="preserve">
1971 г. (основное здание),
1973 г. (здание начальной школы). </t>
    </r>
  </si>
  <si>
    <r>
      <t xml:space="preserve">Дата ввода: </t>
    </r>
    <r>
      <rPr>
        <sz val="9"/>
        <color theme="1"/>
        <rFont val="Times New Roman"/>
        <family val="1"/>
        <charset val="204"/>
      </rPr>
      <t xml:space="preserve">
1958 г. (Основное здание),
1991 г. (пристрой). </t>
    </r>
  </si>
  <si>
    <r>
      <t xml:space="preserve">Дата ввода: </t>
    </r>
    <r>
      <rPr>
        <sz val="9"/>
        <color theme="1"/>
        <rFont val="Times New Roman"/>
        <family val="1"/>
        <charset val="204"/>
      </rPr>
      <t xml:space="preserve">
1971 г. 
</t>
    </r>
    <r>
      <rPr>
        <b/>
        <sz val="9"/>
        <color theme="1"/>
        <rFont val="Times New Roman"/>
        <family val="1"/>
        <charset val="204"/>
      </rPr>
      <t xml:space="preserve">Дата капитального ремонта: </t>
    </r>
    <r>
      <rPr>
        <sz val="9"/>
        <color theme="1"/>
        <rFont val="Times New Roman"/>
        <family val="1"/>
        <charset val="204"/>
      </rPr>
      <t xml:space="preserve">
2022 год. </t>
    </r>
  </si>
  <si>
    <r>
      <t xml:space="preserve">Дата ввода: </t>
    </r>
    <r>
      <rPr>
        <sz val="9"/>
        <color theme="1"/>
        <rFont val="Times New Roman"/>
        <family val="1"/>
        <charset val="204"/>
      </rPr>
      <t xml:space="preserve">
1967год. </t>
    </r>
  </si>
  <si>
    <r>
      <t xml:space="preserve">Дата ввода: </t>
    </r>
    <r>
      <rPr>
        <sz val="9"/>
        <color theme="1"/>
        <rFont val="Times New Roman"/>
        <family val="1"/>
        <charset val="204"/>
      </rPr>
      <t xml:space="preserve">
1960 г.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</si>
  <si>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1965 г.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</si>
  <si>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1974 г. 
</t>
    </r>
    <r>
      <rPr>
        <b/>
        <sz val="9"/>
        <color theme="1"/>
        <rFont val="Times New Roman"/>
        <family val="1"/>
        <charset val="204"/>
      </rPr>
      <t xml:space="preserve">Дата капитального ремонта: </t>
    </r>
    <r>
      <rPr>
        <sz val="9"/>
        <color theme="1"/>
        <rFont val="Times New Roman"/>
        <family val="1"/>
        <charset val="204"/>
      </rPr>
      <t xml:space="preserve">
2004 год. </t>
    </r>
  </si>
  <si>
    <r>
      <t xml:space="preserve">Дата ввода: </t>
    </r>
    <r>
      <rPr>
        <sz val="9"/>
        <color theme="1"/>
        <rFont val="Times New Roman"/>
        <family val="1"/>
        <charset val="204"/>
      </rPr>
      <t xml:space="preserve">
1987год. </t>
    </r>
  </si>
  <si>
    <r>
      <t xml:space="preserve">Дата ввода: </t>
    </r>
    <r>
      <rPr>
        <sz val="9"/>
        <color theme="1"/>
        <rFont val="Times New Roman"/>
        <family val="1"/>
        <charset val="204"/>
      </rPr>
      <t xml:space="preserve">
2006 год. </t>
    </r>
  </si>
  <si>
    <r>
      <t xml:space="preserve">Дата ввода: </t>
    </r>
    <r>
      <rPr>
        <sz val="9"/>
        <color theme="1"/>
        <rFont val="Times New Roman"/>
        <family val="1"/>
        <charset val="204"/>
      </rPr>
      <t xml:space="preserve">
1958 год. 
</t>
    </r>
    <r>
      <rPr>
        <b/>
        <sz val="9"/>
        <color theme="1"/>
        <rFont val="Times New Roman"/>
        <family val="1"/>
        <charset val="204"/>
      </rPr>
      <t xml:space="preserve">Дата капитального ремонта: </t>
    </r>
    <r>
      <rPr>
        <sz val="9"/>
        <color theme="1"/>
        <rFont val="Times New Roman"/>
        <family val="1"/>
        <charset val="204"/>
      </rPr>
      <t xml:space="preserve">
2008 год. </t>
    </r>
  </si>
  <si>
    <r>
      <t xml:space="preserve">Дата ввода: </t>
    </r>
    <r>
      <rPr>
        <sz val="9"/>
        <color theme="1"/>
        <rFont val="Times New Roman"/>
        <family val="1"/>
        <charset val="204"/>
      </rPr>
      <t xml:space="preserve">
1962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</si>
  <si>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rgb="FF000000"/>
        <rFont val="Times New Roman"/>
        <family val="1"/>
        <charset val="204"/>
      </rPr>
      <t xml:space="preserve">
1984 год. </t>
    </r>
  </si>
  <si>
    <r>
      <t xml:space="preserve">Дата ввода: </t>
    </r>
    <r>
      <rPr>
        <sz val="9"/>
        <color rgb="FF000000"/>
        <rFont val="Times New Roman"/>
        <family val="1"/>
        <charset val="204"/>
      </rPr>
      <t xml:space="preserve">
1991 год. </t>
    </r>
  </si>
  <si>
    <r>
      <t xml:space="preserve">Дата ввода: </t>
    </r>
    <r>
      <rPr>
        <sz val="9"/>
        <color theme="1"/>
        <rFont val="Times New Roman"/>
        <family val="1"/>
        <charset val="204"/>
      </rPr>
      <t xml:space="preserve">
1972 г. 
</t>
    </r>
    <r>
      <rPr>
        <b/>
        <sz val="9"/>
        <color theme="1"/>
        <rFont val="Times New Roman"/>
        <family val="1"/>
        <charset val="204"/>
      </rPr>
      <t xml:space="preserve">Дата капитального ремонта: </t>
    </r>
    <r>
      <rPr>
        <sz val="9"/>
        <color theme="1"/>
        <rFont val="Times New Roman"/>
        <family val="1"/>
        <charset val="204"/>
      </rPr>
      <t xml:space="preserve">
2005 год. </t>
    </r>
  </si>
  <si>
    <r>
      <t xml:space="preserve">Дата ввода: </t>
    </r>
    <r>
      <rPr>
        <sz val="9"/>
        <color theme="1"/>
        <rFont val="Times New Roman"/>
        <family val="1"/>
        <charset val="204"/>
      </rPr>
      <t xml:space="preserve">
2026 год. </t>
    </r>
  </si>
  <si>
    <r>
      <t xml:space="preserve">Дата ввода: </t>
    </r>
    <r>
      <rPr>
        <sz val="9"/>
        <color theme="1"/>
        <rFont val="Times New Roman"/>
        <family val="1"/>
        <charset val="204"/>
      </rPr>
      <t xml:space="preserve">
1968год. </t>
    </r>
  </si>
  <si>
    <r>
      <t xml:space="preserve">Дата ввода: </t>
    </r>
    <r>
      <rPr>
        <sz val="9"/>
        <color theme="1"/>
        <rFont val="Times New Roman"/>
        <family val="1"/>
        <charset val="204"/>
      </rPr>
      <t xml:space="preserve">
1956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</si>
  <si>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1956 год. 
</t>
    </r>
    <r>
      <rPr>
        <b/>
        <sz val="9"/>
        <color theme="1"/>
        <rFont val="Times New Roman"/>
        <family val="1"/>
        <charset val="204"/>
      </rPr>
      <t xml:space="preserve">Дата капитального ремонта: </t>
    </r>
    <r>
      <rPr>
        <sz val="9"/>
        <color theme="1"/>
        <rFont val="Times New Roman"/>
        <family val="1"/>
        <charset val="204"/>
      </rPr>
      <t xml:space="preserve">
2014 год. </t>
    </r>
  </si>
  <si>
    <r>
      <t xml:space="preserve">Дата ввода: </t>
    </r>
    <r>
      <rPr>
        <sz val="9"/>
        <color theme="1"/>
        <rFont val="Times New Roman"/>
        <family val="1"/>
        <charset val="204"/>
      </rPr>
      <t xml:space="preserve">
2005 год. 
</t>
    </r>
    <r>
      <rPr>
        <b/>
        <sz val="9"/>
        <color theme="1"/>
        <rFont val="Times New Roman"/>
        <family val="1"/>
        <charset val="204"/>
      </rPr>
      <t xml:space="preserve">Дата капитального ремонта: </t>
    </r>
    <r>
      <rPr>
        <sz val="9"/>
        <color theme="1"/>
        <rFont val="Times New Roman"/>
        <family val="1"/>
        <charset val="204"/>
      </rPr>
      <t xml:space="preserve">
2011 год. </t>
    </r>
  </si>
  <si>
    <r>
      <t xml:space="preserve">Дата ввода: </t>
    </r>
    <r>
      <rPr>
        <sz val="9"/>
        <color theme="1"/>
        <rFont val="Times New Roman"/>
        <family val="1"/>
        <charset val="204"/>
      </rPr>
      <t xml:space="preserve">
1961 г. (Здание по адресу Красноуральск, ул. Каляева, 35а).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</si>
  <si>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rFont val="Times New Roman"/>
        <family val="1"/>
        <charset val="204"/>
      </rPr>
      <t xml:space="preserve">
1974 год. </t>
    </r>
  </si>
  <si>
    <r>
      <t xml:space="preserve">Дата ввода: </t>
    </r>
    <r>
      <rPr>
        <sz val="9"/>
        <color theme="1"/>
        <rFont val="Times New Roman"/>
        <family val="1"/>
        <charset val="204"/>
      </rPr>
      <t xml:space="preserve">
1961г. 
</t>
    </r>
    <r>
      <rPr>
        <b/>
        <sz val="9"/>
        <color theme="1"/>
        <rFont val="Times New Roman"/>
        <family val="1"/>
        <charset val="204"/>
      </rPr>
      <t xml:space="preserve">Дата капитального ремонта: </t>
    </r>
    <r>
      <rPr>
        <sz val="9"/>
        <color theme="1"/>
        <rFont val="Times New Roman"/>
        <family val="1"/>
        <charset val="204"/>
      </rPr>
      <t xml:space="preserve">
2018 год. </t>
    </r>
  </si>
  <si>
    <r>
      <t xml:space="preserve">Дата ввода: </t>
    </r>
    <r>
      <rPr>
        <sz val="9"/>
        <color theme="1"/>
        <rFont val="Times New Roman"/>
        <family val="1"/>
        <charset val="204"/>
      </rPr>
      <t xml:space="preserve">
1913год.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</si>
  <si>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rgb="FF000000"/>
        <rFont val="Times New Roman"/>
        <family val="1"/>
        <charset val="204"/>
      </rPr>
      <t xml:space="preserve">
1983 год. </t>
    </r>
  </si>
  <si>
    <r>
      <t xml:space="preserve">Дата ввода: </t>
    </r>
    <r>
      <rPr>
        <sz val="9"/>
        <color rgb="FF000000"/>
        <rFont val="Times New Roman"/>
        <family val="1"/>
        <charset val="204"/>
      </rPr>
      <t xml:space="preserve">
1965 год. </t>
    </r>
  </si>
  <si>
    <r>
      <t xml:space="preserve">Дата ввода: </t>
    </r>
    <r>
      <rPr>
        <sz val="9"/>
        <color rgb="FF000000"/>
        <rFont val="Times New Roman"/>
        <family val="1"/>
        <charset val="204"/>
      </rPr>
      <t xml:space="preserve">
1973. 
</t>
    </r>
    <r>
      <rPr>
        <b/>
        <sz val="9"/>
        <color rgb="FF000000"/>
        <rFont val="Times New Roman"/>
        <family val="1"/>
        <charset val="204"/>
      </rPr>
      <t xml:space="preserve">Дата капитального ремонта: </t>
    </r>
    <r>
      <rPr>
        <sz val="9"/>
        <color rgb="FF000000"/>
        <rFont val="Times New Roman"/>
        <family val="1"/>
        <charset val="204"/>
      </rPr>
      <t xml:space="preserve">
2023. </t>
    </r>
  </si>
  <si>
    <r>
      <t xml:space="preserve">Дата ввода: </t>
    </r>
    <r>
      <rPr>
        <sz val="9"/>
        <color theme="1"/>
        <rFont val="Times New Roman"/>
        <family val="1"/>
        <charset val="204"/>
      </rPr>
      <t xml:space="preserve">
1990. 
</t>
    </r>
    <r>
      <rPr>
        <b/>
        <sz val="9"/>
        <color theme="1"/>
        <rFont val="Times New Roman"/>
        <family val="1"/>
        <charset val="204"/>
      </rPr>
      <t xml:space="preserve">Дата капитального ремонта: </t>
    </r>
    <r>
      <rPr>
        <sz val="9"/>
        <color theme="1"/>
        <rFont val="Times New Roman"/>
        <family val="1"/>
        <charset val="204"/>
      </rPr>
      <t xml:space="preserve">
2013. </t>
    </r>
  </si>
  <si>
    <r>
      <t xml:space="preserve">Дата ввода: </t>
    </r>
    <r>
      <rPr>
        <sz val="9"/>
        <color rgb="FF000000"/>
        <rFont val="Times New Roman"/>
        <family val="1"/>
        <charset val="204"/>
      </rPr>
      <t xml:space="preserve">
1981 год. </t>
    </r>
  </si>
  <si>
    <r>
      <t xml:space="preserve">Дата ввода: </t>
    </r>
    <r>
      <rPr>
        <sz val="9"/>
        <color theme="1"/>
        <rFont val="Times New Roman"/>
        <family val="1"/>
        <charset val="204"/>
      </rPr>
      <t xml:space="preserve">
1969 год. 
</t>
    </r>
    <r>
      <rPr>
        <b/>
        <sz val="9"/>
        <color theme="1"/>
        <rFont val="Times New Roman"/>
        <family val="1"/>
        <charset val="204"/>
      </rPr>
      <t xml:space="preserve">Дата капитального ремонта: </t>
    </r>
    <r>
      <rPr>
        <sz val="9"/>
        <color theme="1"/>
        <rFont val="Times New Roman"/>
        <family val="1"/>
        <charset val="204"/>
      </rPr>
      <t xml:space="preserve">
1995 год. </t>
    </r>
  </si>
  <si>
    <r>
      <t xml:space="preserve">Дата ввода: </t>
    </r>
    <r>
      <rPr>
        <sz val="9"/>
        <color theme="1"/>
        <rFont val="Times New Roman"/>
        <family val="1"/>
        <charset val="204"/>
      </rPr>
      <t xml:space="preserve">
1952 год. 
</t>
    </r>
    <r>
      <rPr>
        <b/>
        <sz val="9"/>
        <color theme="1"/>
        <rFont val="Times New Roman"/>
        <family val="1"/>
        <charset val="204"/>
      </rPr>
      <t xml:space="preserve">Дата капитального ремонта: </t>
    </r>
    <r>
      <rPr>
        <sz val="9"/>
        <color theme="1"/>
        <rFont val="Times New Roman"/>
        <family val="1"/>
        <charset val="204"/>
      </rPr>
      <t xml:space="preserve">
2011 год. </t>
    </r>
  </si>
  <si>
    <r>
      <t xml:space="preserve">Дата ввода: </t>
    </r>
    <r>
      <rPr>
        <sz val="9"/>
        <color theme="1"/>
        <rFont val="Times New Roman"/>
        <family val="1"/>
        <charset val="204"/>
      </rPr>
      <t xml:space="preserve">
1959 год. 
</t>
    </r>
    <r>
      <rPr>
        <b/>
        <sz val="9"/>
        <color theme="1"/>
        <rFont val="Times New Roman"/>
        <family val="1"/>
        <charset val="204"/>
      </rPr>
      <t xml:space="preserve">Дата капитального ремонта: </t>
    </r>
    <r>
      <rPr>
        <sz val="9"/>
        <color theme="1"/>
        <rFont val="Times New Roman"/>
        <family val="1"/>
        <charset val="204"/>
      </rPr>
      <t xml:space="preserve">
2002 год. </t>
    </r>
  </si>
  <si>
    <r>
      <t xml:space="preserve">Дата ввода: </t>
    </r>
    <r>
      <rPr>
        <sz val="9"/>
        <color theme="1"/>
        <rFont val="Times New Roman"/>
        <family val="1"/>
        <charset val="204"/>
      </rPr>
      <t xml:space="preserve">
1949 год. 
</t>
    </r>
    <r>
      <rPr>
        <b/>
        <sz val="9"/>
        <color theme="1"/>
        <rFont val="Times New Roman"/>
        <family val="1"/>
        <charset val="204"/>
      </rPr>
      <t xml:space="preserve">Дата капитального ремонта: </t>
    </r>
    <r>
      <rPr>
        <sz val="9"/>
        <color theme="1"/>
        <rFont val="Times New Roman"/>
        <family val="1"/>
        <charset val="204"/>
      </rPr>
      <t xml:space="preserve">
2007 год. </t>
    </r>
  </si>
  <si>
    <r>
      <t xml:space="preserve">Дата ввода: </t>
    </r>
    <r>
      <rPr>
        <sz val="9"/>
        <color theme="1"/>
        <rFont val="Times New Roman"/>
        <family val="1"/>
        <charset val="204"/>
      </rPr>
      <t xml:space="preserve">
1978 год. 
</t>
    </r>
    <r>
      <rPr>
        <b/>
        <sz val="9"/>
        <color theme="1"/>
        <rFont val="Times New Roman"/>
        <family val="1"/>
        <charset val="204"/>
      </rPr>
      <t xml:space="preserve">Дата капитального ремонта: </t>
    </r>
    <r>
      <rPr>
        <sz val="9"/>
        <color theme="1"/>
        <rFont val="Times New Roman"/>
        <family val="1"/>
        <charset val="204"/>
      </rPr>
      <t xml:space="preserve">
2010 год. </t>
    </r>
  </si>
  <si>
    <r>
      <t xml:space="preserve">Дата ввода: </t>
    </r>
    <r>
      <rPr>
        <sz val="9"/>
        <color theme="1"/>
        <rFont val="Times New Roman"/>
        <family val="1"/>
        <charset val="204"/>
      </rPr>
      <t xml:space="preserve">
1964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</si>
  <si>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1917 год. 
</t>
    </r>
    <r>
      <rPr>
        <b/>
        <sz val="9"/>
        <color theme="1"/>
        <rFont val="Times New Roman"/>
        <family val="1"/>
        <charset val="204"/>
      </rPr>
      <t xml:space="preserve">Дата капитального ремонта: </t>
    </r>
    <r>
      <rPr>
        <sz val="9"/>
        <color theme="1"/>
        <rFont val="Times New Roman"/>
        <family val="1"/>
        <charset val="204"/>
      </rPr>
      <t xml:space="preserve">
2013 год. </t>
    </r>
  </si>
  <si>
    <r>
      <t xml:space="preserve">Дата ввода: </t>
    </r>
    <r>
      <rPr>
        <sz val="9"/>
        <color theme="1"/>
        <rFont val="Times New Roman"/>
        <family val="1"/>
        <charset val="204"/>
      </rPr>
      <t xml:space="preserve">
1956 год. 
</t>
    </r>
    <r>
      <rPr>
        <b/>
        <sz val="9"/>
        <color theme="1"/>
        <rFont val="Times New Roman"/>
        <family val="1"/>
        <charset val="204"/>
      </rPr>
      <t xml:space="preserve">Дата капитального ремонта: </t>
    </r>
    <r>
      <rPr>
        <sz val="9"/>
        <color theme="1"/>
        <rFont val="Times New Roman"/>
        <family val="1"/>
        <charset val="204"/>
      </rPr>
      <t xml:space="preserve">
1996 год. </t>
    </r>
  </si>
  <si>
    <r>
      <t xml:space="preserve">Дата ввода: </t>
    </r>
    <r>
      <rPr>
        <sz val="9"/>
        <color theme="1"/>
        <rFont val="Times New Roman"/>
        <family val="1"/>
        <charset val="204"/>
      </rPr>
      <t xml:space="preserve">
1958 год. 
</t>
    </r>
    <r>
      <rPr>
        <b/>
        <sz val="9"/>
        <color theme="1"/>
        <rFont val="Times New Roman"/>
        <family val="1"/>
        <charset val="204"/>
      </rPr>
      <t xml:space="preserve">Дата капитального ремонта: </t>
    </r>
    <r>
      <rPr>
        <sz val="9"/>
        <color theme="1"/>
        <rFont val="Times New Roman"/>
        <family val="1"/>
        <charset val="204"/>
      </rPr>
      <t xml:space="preserve">
2015 год. </t>
    </r>
  </si>
  <si>
    <r>
      <t xml:space="preserve">Дата ввода: </t>
    </r>
    <r>
      <rPr>
        <sz val="9"/>
        <color rgb="FF000000"/>
        <rFont val="Times New Roman"/>
        <family val="1"/>
        <charset val="204"/>
      </rPr>
      <t xml:space="preserve">
1965. 
</t>
    </r>
    <r>
      <rPr>
        <b/>
        <sz val="9"/>
        <color rgb="FF000000"/>
        <rFont val="Times New Roman"/>
        <family val="1"/>
        <charset val="204"/>
      </rPr>
      <t xml:space="preserve">Дата капитального ремонта: </t>
    </r>
    <r>
      <rPr>
        <sz val="9"/>
        <color rgb="FF000000"/>
        <rFont val="Times New Roman"/>
        <family val="1"/>
        <charset val="204"/>
      </rPr>
      <t xml:space="preserve">
2015 год. </t>
    </r>
  </si>
  <si>
    <r>
      <t xml:space="preserve">Дата ввода: </t>
    </r>
    <r>
      <rPr>
        <sz val="9"/>
        <color theme="1"/>
        <rFont val="Times New Roman"/>
        <family val="1"/>
        <charset val="204"/>
      </rPr>
      <t xml:space="preserve">
1990 год. 
</t>
    </r>
    <r>
      <rPr>
        <b/>
        <sz val="9"/>
        <color theme="1"/>
        <rFont val="Times New Roman"/>
        <family val="1"/>
        <charset val="204"/>
      </rPr>
      <t xml:space="preserve">Дата капитального ремонта: </t>
    </r>
    <r>
      <rPr>
        <sz val="9"/>
        <color theme="1"/>
        <rFont val="Times New Roman"/>
        <family val="1"/>
        <charset val="204"/>
      </rPr>
      <t xml:space="preserve">
2015 год. </t>
    </r>
  </si>
  <si>
    <r>
      <t xml:space="preserve">Дата ввода: </t>
    </r>
    <r>
      <rPr>
        <sz val="9"/>
        <color theme="1"/>
        <rFont val="Times New Roman"/>
        <family val="1"/>
        <charset val="204"/>
      </rPr>
      <t xml:space="preserve">
1968 год. 
</t>
    </r>
    <r>
      <rPr>
        <b/>
        <sz val="9"/>
        <color theme="1"/>
        <rFont val="Times New Roman"/>
        <family val="1"/>
        <charset val="204"/>
      </rPr>
      <t xml:space="preserve">Дата капитального ремонта: </t>
    </r>
    <r>
      <rPr>
        <sz val="9"/>
        <color theme="1"/>
        <rFont val="Times New Roman"/>
        <family val="1"/>
        <charset val="204"/>
      </rPr>
      <t xml:space="preserve">
2015 год. </t>
    </r>
  </si>
  <si>
    <r>
      <t xml:space="preserve">Дата ввода: </t>
    </r>
    <r>
      <rPr>
        <sz val="9"/>
        <color theme="1"/>
        <rFont val="Times New Roman"/>
        <family val="1"/>
        <charset val="204"/>
      </rPr>
      <t xml:space="preserve">
1948 год. 
</t>
    </r>
    <r>
      <rPr>
        <b/>
        <sz val="9"/>
        <color theme="1"/>
        <rFont val="Times New Roman"/>
        <family val="1"/>
        <charset val="204"/>
      </rPr>
      <t xml:space="preserve">Дата капитального ремонта: </t>
    </r>
    <r>
      <rPr>
        <sz val="9"/>
        <color theme="1"/>
        <rFont val="Times New Roman"/>
        <family val="1"/>
        <charset val="204"/>
      </rPr>
      <t xml:space="preserve">
1960 год. </t>
    </r>
  </si>
  <si>
    <r>
      <t xml:space="preserve">Дата ввода: </t>
    </r>
    <r>
      <rPr>
        <sz val="9"/>
        <color theme="1"/>
        <rFont val="Times New Roman"/>
        <family val="1"/>
        <charset val="204"/>
      </rPr>
      <t xml:space="preserve">
1975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</si>
  <si>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1966 год. 
</t>
    </r>
    <r>
      <rPr>
        <b/>
        <sz val="9"/>
        <color theme="1"/>
        <rFont val="Times New Roman"/>
        <family val="1"/>
        <charset val="204"/>
      </rPr>
      <t xml:space="preserve">Дата капитального ремонта: </t>
    </r>
    <r>
      <rPr>
        <sz val="9"/>
        <color theme="1"/>
        <rFont val="Times New Roman"/>
        <family val="1"/>
        <charset val="204"/>
      </rPr>
      <t xml:space="preserve">
2016 год. </t>
    </r>
  </si>
  <si>
    <r>
      <t xml:space="preserve">Дата ввода: </t>
    </r>
    <r>
      <rPr>
        <sz val="9"/>
        <color theme="1"/>
        <rFont val="Times New Roman"/>
        <family val="1"/>
        <charset val="204"/>
      </rPr>
      <t xml:space="preserve">
1968 г.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</si>
  <si>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нет данных. 
</t>
    </r>
    <r>
      <rPr>
        <b/>
        <sz val="9"/>
        <color theme="1"/>
        <rFont val="Times New Roman"/>
        <family val="1"/>
        <charset val="204"/>
      </rPr>
      <t xml:space="preserve">Дата капитального ремонта: </t>
    </r>
    <r>
      <rPr>
        <sz val="9"/>
        <color theme="1"/>
        <rFont val="Times New Roman"/>
        <family val="1"/>
        <charset val="204"/>
      </rPr>
      <t xml:space="preserve">
2006 год. </t>
    </r>
  </si>
  <si>
    <r>
      <t xml:space="preserve">Дата ввода: </t>
    </r>
    <r>
      <rPr>
        <sz val="9"/>
        <color theme="1"/>
        <rFont val="Times New Roman"/>
        <family val="1"/>
        <charset val="204"/>
      </rPr>
      <t xml:space="preserve">
1932 год,
1982 год,
2017 год. </t>
    </r>
  </si>
  <si>
    <r>
      <t xml:space="preserve">Дата ввода: </t>
    </r>
    <r>
      <rPr>
        <sz val="9"/>
        <color theme="1"/>
        <rFont val="Times New Roman"/>
        <family val="1"/>
        <charset val="204"/>
      </rPr>
      <t xml:space="preserve">
1974 год. 
</t>
    </r>
    <r>
      <rPr>
        <b/>
        <sz val="9"/>
        <color theme="1"/>
        <rFont val="Times New Roman"/>
        <family val="1"/>
        <charset val="204"/>
      </rPr>
      <t xml:space="preserve">Дата капитального ремонта: </t>
    </r>
    <r>
      <rPr>
        <sz val="9"/>
        <color theme="1"/>
        <rFont val="Times New Roman"/>
        <family val="1"/>
        <charset val="204"/>
      </rPr>
      <t xml:space="preserve">
1996 год. </t>
    </r>
  </si>
  <si>
    <r>
      <t xml:space="preserve">Дата ввода: </t>
    </r>
    <r>
      <rPr>
        <sz val="9"/>
        <color theme="1"/>
        <rFont val="Times New Roman"/>
        <family val="1"/>
        <charset val="204"/>
      </rPr>
      <t xml:space="preserve">
1977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</si>
  <si>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2007 год. 
</t>
    </r>
    <r>
      <rPr>
        <b/>
        <sz val="9"/>
        <color theme="1"/>
        <rFont val="Times New Roman"/>
        <family val="1"/>
        <charset val="204"/>
      </rPr>
      <t xml:space="preserve">Дата капитального ремонта: </t>
    </r>
    <r>
      <rPr>
        <sz val="9"/>
        <color theme="1"/>
        <rFont val="Times New Roman"/>
        <family val="1"/>
        <charset val="204"/>
      </rPr>
      <t xml:space="preserve">
2013 год. </t>
    </r>
  </si>
  <si>
    <r>
      <t xml:space="preserve">Дата ввода: </t>
    </r>
    <r>
      <rPr>
        <sz val="9"/>
        <color theme="1"/>
        <rFont val="Times New Roman"/>
        <family val="1"/>
        <charset val="204"/>
      </rPr>
      <t xml:space="preserve">
1985год. 
</t>
    </r>
    <r>
      <rPr>
        <b/>
        <sz val="9"/>
        <color theme="1"/>
        <rFont val="Times New Roman"/>
        <family val="1"/>
        <charset val="204"/>
      </rPr>
      <t xml:space="preserve">Дата капитального ремонта: </t>
    </r>
    <r>
      <rPr>
        <sz val="9"/>
        <color theme="1"/>
        <rFont val="Times New Roman"/>
        <family val="1"/>
        <charset val="204"/>
      </rPr>
      <t xml:space="preserve">
2007 год. </t>
    </r>
  </si>
  <si>
    <r>
      <t xml:space="preserve">Дата ввода: </t>
    </r>
    <r>
      <rPr>
        <sz val="9"/>
        <color theme="1"/>
        <rFont val="Times New Roman"/>
        <family val="1"/>
        <charset val="204"/>
      </rPr>
      <t xml:space="preserve">
1979 год. 
</t>
    </r>
    <r>
      <rPr>
        <b/>
        <sz val="9"/>
        <color theme="1"/>
        <rFont val="Times New Roman"/>
        <family val="1"/>
        <charset val="204"/>
      </rPr>
      <t xml:space="preserve">Дата капитального ремонта: </t>
    </r>
    <r>
      <rPr>
        <sz val="9"/>
        <color theme="1"/>
        <rFont val="Times New Roman"/>
        <family val="1"/>
        <charset val="204"/>
      </rPr>
      <t xml:space="preserve">
2016 год. </t>
    </r>
  </si>
  <si>
    <r>
      <t xml:space="preserve">Дата ввода: </t>
    </r>
    <r>
      <rPr>
        <sz val="9"/>
        <color theme="1"/>
        <rFont val="Times New Roman"/>
        <family val="1"/>
        <charset val="204"/>
      </rPr>
      <t xml:space="preserve">
1982 год. 
</t>
    </r>
    <r>
      <rPr>
        <b/>
        <sz val="9"/>
        <color theme="1"/>
        <rFont val="Times New Roman"/>
        <family val="1"/>
        <charset val="204"/>
      </rPr>
      <t xml:space="preserve">Дата капитального ремонта: </t>
    </r>
    <r>
      <rPr>
        <sz val="9"/>
        <color theme="1"/>
        <rFont val="Times New Roman"/>
        <family val="1"/>
        <charset val="204"/>
      </rPr>
      <t xml:space="preserve">
2016 год. </t>
    </r>
  </si>
  <si>
    <r>
      <t xml:space="preserve">Дата ввода: </t>
    </r>
    <r>
      <rPr>
        <sz val="9"/>
        <color theme="1"/>
        <rFont val="Times New Roman"/>
        <family val="1"/>
        <charset val="204"/>
      </rPr>
      <t xml:space="preserve">
1987 год.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</si>
  <si>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theme="1"/>
        <rFont val="Times New Roman"/>
        <family val="1"/>
        <charset val="204"/>
      </rPr>
      <t xml:space="preserve">
1959 год,
2019 год. </t>
    </r>
  </si>
  <si>
    <r>
      <t xml:space="preserve">Дата ввода: </t>
    </r>
    <r>
      <rPr>
        <sz val="9"/>
        <color theme="1"/>
        <rFont val="Times New Roman"/>
        <family val="1"/>
        <charset val="204"/>
      </rPr>
      <t xml:space="preserve">
1996 год. </t>
    </r>
  </si>
  <si>
    <r>
      <t xml:space="preserve">Дата ввода: </t>
    </r>
    <r>
      <rPr>
        <sz val="9"/>
        <color theme="1"/>
        <rFont val="Times New Roman"/>
        <family val="1"/>
        <charset val="204"/>
      </rPr>
      <t xml:space="preserve">
1963 г. 
</t>
    </r>
    <r>
      <rPr>
        <b/>
        <sz val="9"/>
        <color theme="1"/>
        <rFont val="Times New Roman"/>
        <family val="1"/>
        <charset val="204"/>
      </rPr>
      <t xml:space="preserve">Дата капитального ремонта: </t>
    </r>
    <r>
      <rPr>
        <sz val="9"/>
        <color theme="1"/>
        <rFont val="Times New Roman"/>
        <family val="1"/>
        <charset val="204"/>
      </rPr>
      <t xml:space="preserve">
1999 год. </t>
    </r>
  </si>
  <si>
    <r>
      <t xml:space="preserve">Дата ввода: </t>
    </r>
    <r>
      <rPr>
        <sz val="9"/>
        <color theme="1"/>
        <rFont val="Times New Roman"/>
        <family val="1"/>
        <charset val="204"/>
      </rPr>
      <t xml:space="preserve">
1939 г. (Здание №1),
1972 г. (Здание №2). 
</t>
    </r>
    <r>
      <rPr>
        <b/>
        <sz val="9"/>
        <color theme="1"/>
        <rFont val="Times New Roman"/>
        <family val="1"/>
        <charset val="204"/>
      </rPr>
      <t xml:space="preserve">Дата капитального ремонта: </t>
    </r>
    <r>
      <rPr>
        <sz val="9"/>
        <color theme="1"/>
        <rFont val="Times New Roman"/>
        <family val="1"/>
        <charset val="204"/>
      </rPr>
      <t xml:space="preserve">
1999 г. (Здание №1). </t>
    </r>
  </si>
  <si>
    <r>
      <t xml:space="preserve">Дата ввода: </t>
    </r>
    <r>
      <rPr>
        <sz val="9"/>
        <color theme="1"/>
        <rFont val="Times New Roman"/>
        <family val="1"/>
        <charset val="204"/>
      </rPr>
      <t xml:space="preserve">
1950 г. </t>
    </r>
  </si>
  <si>
    <r>
      <t xml:space="preserve">Дата ввода: </t>
    </r>
    <r>
      <rPr>
        <sz val="9"/>
        <color theme="1"/>
        <rFont val="Times New Roman"/>
        <family val="1"/>
        <charset val="204"/>
      </rPr>
      <t xml:space="preserve">
1955 г. (Здание по адресу ул. Оплетина, д. 10),
2012 г. (Здание по адресу ул. ул. Верхняя Черепанова, 50). 
</t>
    </r>
    <r>
      <rPr>
        <b/>
        <sz val="9"/>
        <color theme="1"/>
        <rFont val="Times New Roman"/>
        <family val="1"/>
        <charset val="204"/>
      </rPr>
      <t xml:space="preserve">Дата капитального ремонта: </t>
    </r>
    <r>
      <rPr>
        <sz val="9"/>
        <color theme="1"/>
        <rFont val="Times New Roman"/>
        <family val="1"/>
        <charset val="204"/>
      </rPr>
      <t xml:space="preserve">
2008 г. (Здание по адресу ул. Оплетина, д. 10). </t>
    </r>
  </si>
  <si>
    <r>
      <t xml:space="preserve">Дата ввода: </t>
    </r>
    <r>
      <rPr>
        <sz val="9"/>
        <color theme="1"/>
        <rFont val="Times New Roman"/>
        <family val="1"/>
        <charset val="204"/>
      </rPr>
      <t xml:space="preserve">
1974 г. (Здание по адресу ул. Черноморская, 98),
1974 г. (Здание по адресу ул. Пархоменко, 115),
1949 г. (Здание по адресу ул. Кольцова, 3),
1991 г. ( Здание по адресу ул. Захарова, 1а),
1988 год (Здание по адресу Уральский пр-кт, 60а). 
</t>
    </r>
    <r>
      <rPr>
        <b/>
        <sz val="9"/>
        <color theme="1"/>
        <rFont val="Times New Roman"/>
        <family val="1"/>
        <charset val="204"/>
      </rPr>
      <t xml:space="preserve">Дата капитального ремонта: </t>
    </r>
    <r>
      <rPr>
        <sz val="9"/>
        <color theme="1"/>
        <rFont val="Times New Roman"/>
        <family val="1"/>
        <charset val="204"/>
      </rPr>
      <t xml:space="preserve">
1995 г. (Здание по адресу ул. Пархоменко, 115). </t>
    </r>
  </si>
  <si>
    <r>
      <t xml:space="preserve">Дата ввода: </t>
    </r>
    <r>
      <rPr>
        <sz val="9"/>
        <color theme="1"/>
        <rFont val="Times New Roman"/>
        <family val="1"/>
        <charset val="204"/>
      </rPr>
      <t xml:space="preserve">
1993 год. 
</t>
    </r>
    <r>
      <rPr>
        <b/>
        <sz val="9"/>
        <color theme="1"/>
        <rFont val="Times New Roman"/>
        <family val="1"/>
        <charset val="204"/>
      </rPr>
      <t xml:space="preserve">Дата капитального ремонта: </t>
    </r>
    <r>
      <rPr>
        <sz val="9"/>
        <color theme="1"/>
        <rFont val="Times New Roman"/>
        <family val="1"/>
        <charset val="204"/>
      </rPr>
      <t xml:space="preserve">
2008 год. </t>
    </r>
  </si>
  <si>
    <r>
      <t xml:space="preserve">Дата ввода: </t>
    </r>
    <r>
      <rPr>
        <sz val="9"/>
        <color theme="1"/>
        <rFont val="Times New Roman"/>
        <family val="1"/>
        <charset val="204"/>
      </rPr>
      <t xml:space="preserve">
1950 год. 
</t>
    </r>
    <r>
      <rPr>
        <b/>
        <sz val="9"/>
        <color theme="1"/>
        <rFont val="Times New Roman"/>
        <family val="1"/>
        <charset val="204"/>
      </rPr>
      <t xml:space="preserve">Дата капитального ремонта: </t>
    </r>
    <r>
      <rPr>
        <sz val="9"/>
        <color theme="1"/>
        <rFont val="Times New Roman"/>
        <family val="1"/>
        <charset val="204"/>
      </rPr>
      <t xml:space="preserve">
1999 год. </t>
    </r>
  </si>
  <si>
    <r>
      <t xml:space="preserve">Дата ввода: </t>
    </r>
    <r>
      <rPr>
        <sz val="9"/>
        <color theme="1"/>
        <rFont val="Times New Roman"/>
        <family val="1"/>
        <charset val="204"/>
      </rPr>
      <t xml:space="preserve">
1936 год. 
</t>
    </r>
    <r>
      <rPr>
        <b/>
        <sz val="9"/>
        <color theme="1"/>
        <rFont val="Times New Roman"/>
        <family val="1"/>
        <charset val="204"/>
      </rPr>
      <t xml:space="preserve">Дата капитального ремонта: </t>
    </r>
    <r>
      <rPr>
        <sz val="9"/>
        <color theme="1"/>
        <rFont val="Times New Roman"/>
        <family val="1"/>
        <charset val="204"/>
      </rPr>
      <t xml:space="preserve">
2008 год. </t>
    </r>
  </si>
  <si>
    <r>
      <t xml:space="preserve">Дата ввода: </t>
    </r>
    <r>
      <rPr>
        <sz val="9"/>
        <color theme="1"/>
        <rFont val="Times New Roman"/>
        <family val="1"/>
        <charset val="204"/>
      </rPr>
      <t xml:space="preserve">
1992 г. 
</t>
    </r>
    <r>
      <rPr>
        <b/>
        <sz val="9"/>
        <color theme="1"/>
        <rFont val="Times New Roman"/>
        <family val="1"/>
        <charset val="204"/>
      </rPr>
      <t xml:space="preserve">Дата капитального ремонта: </t>
    </r>
    <r>
      <rPr>
        <sz val="9"/>
        <color theme="1"/>
        <rFont val="Times New Roman"/>
        <family val="1"/>
        <charset val="204"/>
      </rPr>
      <t xml:space="preserve">
2007 год. </t>
    </r>
  </si>
  <si>
    <r>
      <t xml:space="preserve">Дата ввода: </t>
    </r>
    <r>
      <rPr>
        <sz val="9"/>
        <color rgb="FF000000"/>
        <rFont val="Times New Roman"/>
        <family val="1"/>
        <charset val="204"/>
      </rPr>
      <t xml:space="preserve">
1932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2011 год. </t>
    </r>
  </si>
  <si>
    <r>
      <t xml:space="preserve">Дата ввода: </t>
    </r>
    <r>
      <rPr>
        <sz val="9"/>
        <color rgb="FF000000"/>
        <rFont val="Times New Roman"/>
        <family val="1"/>
        <charset val="204"/>
      </rPr>
      <t xml:space="preserve">
1963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2014 год. </t>
    </r>
  </si>
  <si>
    <r>
      <t xml:space="preserve">Дата ввода: </t>
    </r>
    <r>
      <rPr>
        <sz val="9"/>
        <color rgb="FF000000"/>
        <rFont val="Times New Roman"/>
        <family val="1"/>
        <charset val="204"/>
      </rPr>
      <t xml:space="preserve">
2003 год. </t>
    </r>
  </si>
  <si>
    <r>
      <t xml:space="preserve">Дата ввода: </t>
    </r>
    <r>
      <rPr>
        <sz val="9"/>
        <color rgb="FF000000"/>
        <rFont val="Times New Roman"/>
        <family val="1"/>
        <charset val="204"/>
      </rPr>
      <t xml:space="preserve">
1976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2020 год. </t>
    </r>
  </si>
  <si>
    <r>
      <t xml:space="preserve">Дата ввода: </t>
    </r>
    <r>
      <rPr>
        <sz val="9"/>
        <color rgb="FF000000"/>
        <rFont val="Times New Roman"/>
        <family val="1"/>
        <charset val="204"/>
      </rPr>
      <t xml:space="preserve">
2013 год. </t>
    </r>
  </si>
  <si>
    <r>
      <t xml:space="preserve">Дата ввода: </t>
    </r>
    <r>
      <rPr>
        <sz val="9"/>
        <color theme="1"/>
        <rFont val="Times New Roman"/>
        <family val="1"/>
        <charset val="204"/>
      </rPr>
      <t xml:space="preserve">
1964 г. 
</t>
    </r>
    <r>
      <rPr>
        <b/>
        <sz val="9"/>
        <color theme="1"/>
        <rFont val="Times New Roman"/>
        <family val="1"/>
        <charset val="204"/>
      </rPr>
      <t xml:space="preserve">Дата капитального ремонта: </t>
    </r>
    <r>
      <rPr>
        <sz val="9"/>
        <color theme="1"/>
        <rFont val="Times New Roman"/>
        <family val="1"/>
        <charset val="204"/>
      </rPr>
      <t xml:space="preserve">
2021 г. (замена оконных блоков). </t>
    </r>
  </si>
  <si>
    <r>
      <t xml:space="preserve">Дата ввода: </t>
    </r>
    <r>
      <rPr>
        <sz val="9"/>
        <color theme="1"/>
        <rFont val="Times New Roman"/>
        <family val="1"/>
        <charset val="204"/>
      </rPr>
      <t xml:space="preserve">
1970г. 
</t>
    </r>
    <r>
      <rPr>
        <b/>
        <sz val="9"/>
        <color theme="1"/>
        <rFont val="Times New Roman"/>
        <family val="1"/>
        <charset val="204"/>
      </rPr>
      <t xml:space="preserve">Дата капитального ремонта: </t>
    </r>
    <r>
      <rPr>
        <sz val="9"/>
        <color theme="1"/>
        <rFont val="Times New Roman"/>
        <family val="1"/>
        <charset val="204"/>
      </rPr>
      <t xml:space="preserve">
2017-2018гг. (фасад здания). </t>
    </r>
  </si>
  <si>
    <r>
      <t xml:space="preserve">Дата ввода: </t>
    </r>
    <r>
      <rPr>
        <sz val="9"/>
        <color theme="1"/>
        <rFont val="Times New Roman"/>
        <family val="1"/>
        <charset val="204"/>
      </rPr>
      <t xml:space="preserve">
1977 год. 
</t>
    </r>
    <r>
      <rPr>
        <b/>
        <sz val="9"/>
        <color theme="1"/>
        <rFont val="Times New Roman"/>
        <family val="1"/>
        <charset val="204"/>
      </rPr>
      <t xml:space="preserve">Дата капитального ремонта: </t>
    </r>
    <r>
      <rPr>
        <sz val="9"/>
        <color theme="1"/>
        <rFont val="Times New Roman"/>
        <family val="1"/>
        <charset val="204"/>
      </rPr>
      <t xml:space="preserve">
2015 год. </t>
    </r>
  </si>
  <si>
    <r>
      <t xml:space="preserve">Дата ввода: </t>
    </r>
    <r>
      <rPr>
        <sz val="9"/>
        <color theme="1"/>
        <rFont val="Times New Roman"/>
        <family val="1"/>
        <charset val="204"/>
      </rPr>
      <t xml:space="preserve">
1967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</si>
  <si>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1986 год. 
</t>
    </r>
    <r>
      <rPr>
        <b/>
        <sz val="9"/>
        <color theme="1"/>
        <rFont val="Times New Roman"/>
        <family val="1"/>
        <charset val="204"/>
      </rPr>
      <t xml:space="preserve">Дата капитального ремонта: </t>
    </r>
    <r>
      <rPr>
        <sz val="9"/>
        <color theme="1"/>
        <rFont val="Times New Roman"/>
        <family val="1"/>
        <charset val="204"/>
      </rPr>
      <t xml:space="preserve">
2016 год. </t>
    </r>
  </si>
  <si>
    <r>
      <t xml:space="preserve">Дата ввода: </t>
    </r>
    <r>
      <rPr>
        <sz val="9"/>
        <color theme="1"/>
        <rFont val="Times New Roman"/>
        <family val="1"/>
        <charset val="204"/>
      </rPr>
      <t xml:space="preserve">
1961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</si>
  <si>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1973 год.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</si>
  <si>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theme="1"/>
        <rFont val="Times New Roman"/>
        <family val="1"/>
        <charset val="204"/>
      </rPr>
      <t xml:space="preserve">
16.12.2015 год. </t>
    </r>
  </si>
  <si>
    <r>
      <t xml:space="preserve">Дата ввода: </t>
    </r>
    <r>
      <rPr>
        <sz val="9"/>
        <color rgb="FF000000"/>
        <rFont val="Times New Roman"/>
        <family val="1"/>
        <charset val="204"/>
      </rPr>
      <t xml:space="preserve">
1969 г. 
</t>
    </r>
    <r>
      <rPr>
        <b/>
        <sz val="9"/>
        <color rgb="FF000000"/>
        <rFont val="Times New Roman"/>
        <family val="1"/>
        <charset val="204"/>
      </rPr>
      <t xml:space="preserve">Дата капитального ремонта: </t>
    </r>
    <r>
      <rPr>
        <sz val="9"/>
        <color rgb="FF000000"/>
        <rFont val="Times New Roman"/>
        <family val="1"/>
        <charset val="204"/>
      </rPr>
      <t xml:space="preserve">
2023 год. </t>
    </r>
  </si>
  <si>
    <r>
      <t xml:space="preserve">Дата ввода: </t>
    </r>
    <r>
      <rPr>
        <sz val="9"/>
        <color rgb="FF000000"/>
        <rFont val="Times New Roman"/>
        <family val="1"/>
        <charset val="204"/>
      </rPr>
      <t xml:space="preserve">
24.03.2014 год. </t>
    </r>
  </si>
  <si>
    <r>
      <t xml:space="preserve">Дата ввода: </t>
    </r>
    <r>
      <rPr>
        <sz val="9"/>
        <color theme="1"/>
        <rFont val="Times New Roman"/>
        <family val="1"/>
        <charset val="204"/>
      </rPr>
      <t xml:space="preserve">
10.28.2011 год. </t>
    </r>
  </si>
  <si>
    <r>
      <t xml:space="preserve">Дата ввода: </t>
    </r>
    <r>
      <rPr>
        <sz val="9"/>
        <color theme="1"/>
        <rFont val="Times New Roman"/>
        <family val="1"/>
        <charset val="204"/>
      </rPr>
      <t xml:space="preserve">
1978-1979 г. Дата капитального реммонта: 2023 год. </t>
    </r>
  </si>
  <si>
    <r>
      <t xml:space="preserve">Дата ввода: </t>
    </r>
    <r>
      <rPr>
        <sz val="9"/>
        <color theme="1"/>
        <rFont val="Times New Roman"/>
        <family val="1"/>
        <charset val="204"/>
      </rPr>
      <t xml:space="preserve">
1970г. 
</t>
    </r>
    <r>
      <rPr>
        <b/>
        <sz val="9"/>
        <color theme="1"/>
        <rFont val="Times New Roman"/>
        <family val="1"/>
        <charset val="204"/>
      </rPr>
      <t xml:space="preserve">Дата капитального ремонта: </t>
    </r>
    <r>
      <rPr>
        <sz val="9"/>
        <color theme="1"/>
        <rFont val="Times New Roman"/>
        <family val="1"/>
        <charset val="204"/>
      </rPr>
      <t xml:space="preserve">
2020 год. </t>
    </r>
  </si>
  <si>
    <r>
      <t xml:space="preserve">Дата ввода: </t>
    </r>
    <r>
      <rPr>
        <sz val="9"/>
        <color theme="1"/>
        <rFont val="Times New Roman"/>
        <family val="1"/>
        <charset val="204"/>
      </rPr>
      <t xml:space="preserve">
1979 год. 
</t>
    </r>
    <r>
      <rPr>
        <b/>
        <sz val="9"/>
        <color theme="1"/>
        <rFont val="Times New Roman"/>
        <family val="1"/>
        <charset val="204"/>
      </rPr>
      <t xml:space="preserve">Дата капитального ремонта: </t>
    </r>
    <r>
      <rPr>
        <sz val="9"/>
        <color theme="1"/>
        <rFont val="Times New Roman"/>
        <family val="1"/>
        <charset val="204"/>
      </rPr>
      <t xml:space="preserve">
2014 год. </t>
    </r>
  </si>
  <si>
    <r>
      <t xml:space="preserve">Дата ввода: </t>
    </r>
    <r>
      <rPr>
        <sz val="9"/>
        <color theme="1"/>
        <rFont val="Times New Roman"/>
        <family val="1"/>
        <charset val="204"/>
      </rPr>
      <t xml:space="preserve">
1984 год. 
</t>
    </r>
    <r>
      <rPr>
        <b/>
        <sz val="9"/>
        <color theme="1"/>
        <rFont val="Times New Roman"/>
        <family val="1"/>
        <charset val="204"/>
      </rPr>
      <t xml:space="preserve">Дата капитального ремонта: </t>
    </r>
    <r>
      <rPr>
        <sz val="9"/>
        <color theme="1"/>
        <rFont val="Times New Roman"/>
        <family val="1"/>
        <charset val="204"/>
      </rPr>
      <t xml:space="preserve">
1996 год. </t>
    </r>
  </si>
  <si>
    <r>
      <t xml:space="preserve">Дата ввода: </t>
    </r>
    <r>
      <rPr>
        <sz val="9"/>
        <color theme="1"/>
        <rFont val="Times New Roman"/>
        <family val="1"/>
        <charset val="204"/>
      </rPr>
      <t xml:space="preserve">
1970 г. 
</t>
    </r>
    <r>
      <rPr>
        <b/>
        <sz val="9"/>
        <color theme="1"/>
        <rFont val="Times New Roman"/>
        <family val="1"/>
        <charset val="204"/>
      </rPr>
      <t xml:space="preserve">Дата капитального ремонта: </t>
    </r>
    <r>
      <rPr>
        <sz val="9"/>
        <color theme="1"/>
        <rFont val="Times New Roman"/>
        <family val="1"/>
        <charset val="204"/>
      </rPr>
      <t xml:space="preserve">
2025 год. </t>
    </r>
  </si>
  <si>
    <r>
      <t xml:space="preserve">Дата ввода: </t>
    </r>
    <r>
      <rPr>
        <sz val="9"/>
        <color theme="1"/>
        <rFont val="Times New Roman"/>
        <family val="1"/>
        <charset val="204"/>
      </rPr>
      <t xml:space="preserve">
2003 год. </t>
    </r>
  </si>
  <si>
    <r>
      <t xml:space="preserve">Дата ввода: </t>
    </r>
    <r>
      <rPr>
        <sz val="9"/>
        <color theme="1"/>
        <rFont val="Times New Roman"/>
        <family val="1"/>
        <charset val="204"/>
      </rPr>
      <t xml:space="preserve">
1992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</si>
  <si>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rgb="FF000000"/>
        <rFont val="Times New Roman"/>
        <family val="1"/>
        <charset val="204"/>
      </rPr>
      <t xml:space="preserve">
1966 год. </t>
    </r>
  </si>
  <si>
    <r>
      <t xml:space="preserve">Дата ввода: </t>
    </r>
    <r>
      <rPr>
        <sz val="9"/>
        <color rgb="FF000000"/>
        <rFont val="Times New Roman"/>
        <family val="1"/>
        <charset val="204"/>
      </rPr>
      <t xml:space="preserve">
1963 год. </t>
    </r>
  </si>
  <si>
    <r>
      <t xml:space="preserve">Дата ввода: </t>
    </r>
    <r>
      <rPr>
        <sz val="9"/>
        <color rgb="FF000000"/>
        <rFont val="Times New Roman"/>
        <family val="1"/>
        <charset val="204"/>
      </rPr>
      <t xml:space="preserve">
1948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1987 год. </t>
    </r>
  </si>
  <si>
    <r>
      <t xml:space="preserve">Дата ввода: </t>
    </r>
    <r>
      <rPr>
        <sz val="9"/>
        <color theme="1"/>
        <rFont val="Times New Roman"/>
        <family val="1"/>
        <charset val="204"/>
      </rPr>
      <t xml:space="preserve">
1941 год,
2011 год (ремонт кровли). </t>
    </r>
  </si>
  <si>
    <r>
      <t xml:space="preserve">Дата ввода: </t>
    </r>
    <r>
      <rPr>
        <sz val="9"/>
        <color theme="1"/>
        <rFont val="Times New Roman"/>
        <family val="1"/>
        <charset val="204"/>
      </rPr>
      <t xml:space="preserve">
1916 год. 
</t>
    </r>
    <r>
      <rPr>
        <b/>
        <sz val="9"/>
        <color theme="1"/>
        <rFont val="Times New Roman"/>
        <family val="1"/>
        <charset val="204"/>
      </rPr>
      <t xml:space="preserve">Дата капитального ремонта: </t>
    </r>
    <r>
      <rPr>
        <sz val="9"/>
        <color theme="1"/>
        <rFont val="Times New Roman"/>
        <family val="1"/>
        <charset val="204"/>
      </rPr>
      <t xml:space="preserve">
2005 год,
2010 год (спортивный комплекс). </t>
    </r>
  </si>
  <si>
    <r>
      <t xml:space="preserve">Дата ввода: </t>
    </r>
    <r>
      <rPr>
        <sz val="9"/>
        <color theme="1"/>
        <rFont val="Times New Roman"/>
        <family val="1"/>
        <charset val="204"/>
      </rPr>
      <t xml:space="preserve">
1951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</si>
  <si>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1906 год. 
</t>
    </r>
    <r>
      <rPr>
        <b/>
        <sz val="9"/>
        <color theme="1"/>
        <rFont val="Times New Roman"/>
        <family val="1"/>
        <charset val="204"/>
      </rPr>
      <t xml:space="preserve">Дата капитального ремонта: </t>
    </r>
    <r>
      <rPr>
        <sz val="9"/>
        <color theme="1"/>
        <rFont val="Times New Roman"/>
        <family val="1"/>
        <charset val="204"/>
      </rPr>
      <t xml:space="preserve">
1999 год. </t>
    </r>
  </si>
  <si>
    <r>
      <t xml:space="preserve">Дата ввода: </t>
    </r>
    <r>
      <rPr>
        <sz val="9"/>
        <color theme="1"/>
        <rFont val="Times New Roman"/>
        <family val="1"/>
        <charset val="204"/>
      </rPr>
      <t xml:space="preserve">
1934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</si>
  <si>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1976 год.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</si>
  <si>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theme="1"/>
        <rFont val="Times New Roman"/>
        <family val="1"/>
        <charset val="204"/>
      </rPr>
      <t xml:space="preserve">
1984 год. 
</t>
    </r>
    <r>
      <rPr>
        <b/>
        <sz val="9"/>
        <color theme="1"/>
        <rFont val="Times New Roman"/>
        <family val="1"/>
        <charset val="204"/>
      </rPr>
      <t xml:space="preserve">Дата капитального ремонта: </t>
    </r>
    <r>
      <rPr>
        <sz val="9"/>
        <color theme="1"/>
        <rFont val="Times New Roman"/>
        <family val="1"/>
        <charset val="204"/>
      </rPr>
      <t xml:space="preserve">
2006 год. </t>
    </r>
  </si>
  <si>
    <r>
      <t xml:space="preserve">Дата ввода: </t>
    </r>
    <r>
      <rPr>
        <sz val="9"/>
        <color theme="1"/>
        <rFont val="Times New Roman"/>
        <family val="1"/>
        <charset val="204"/>
      </rPr>
      <t xml:space="preserve">
1903 год. 
</t>
    </r>
    <r>
      <rPr>
        <b/>
        <sz val="9"/>
        <color theme="1"/>
        <rFont val="Times New Roman"/>
        <family val="1"/>
        <charset val="204"/>
      </rPr>
      <t xml:space="preserve">Дата капитального ремонта: </t>
    </r>
    <r>
      <rPr>
        <sz val="9"/>
        <color theme="1"/>
        <rFont val="Times New Roman"/>
        <family val="1"/>
        <charset val="204"/>
      </rPr>
      <t xml:space="preserve">
2001 год. </t>
    </r>
  </si>
  <si>
    <r>
      <t xml:space="preserve">Дата ввода: </t>
    </r>
    <r>
      <rPr>
        <sz val="9"/>
        <color theme="1"/>
        <rFont val="Times New Roman"/>
        <family val="1"/>
        <charset val="204"/>
      </rPr>
      <t xml:space="preserve">
1980 год. 
</t>
    </r>
    <r>
      <rPr>
        <b/>
        <sz val="9"/>
        <color theme="1"/>
        <rFont val="Times New Roman"/>
        <family val="1"/>
        <charset val="204"/>
      </rPr>
      <t xml:space="preserve">Дата капитального ремонта: </t>
    </r>
    <r>
      <rPr>
        <sz val="9"/>
        <color theme="1"/>
        <rFont val="Times New Roman"/>
        <family val="1"/>
        <charset val="204"/>
      </rPr>
      <t xml:space="preserve">
2014 год. </t>
    </r>
  </si>
  <si>
    <r>
      <t xml:space="preserve">Дата ввода: </t>
    </r>
    <r>
      <rPr>
        <sz val="9"/>
        <color theme="1"/>
        <rFont val="Times New Roman"/>
        <family val="1"/>
        <charset val="204"/>
      </rPr>
      <t xml:space="preserve">
1905 год. 
</t>
    </r>
    <r>
      <rPr>
        <b/>
        <sz val="9"/>
        <color theme="1"/>
        <rFont val="Times New Roman"/>
        <family val="1"/>
        <charset val="204"/>
      </rPr>
      <t xml:space="preserve">Дата капитального ремонта: </t>
    </r>
    <r>
      <rPr>
        <sz val="9"/>
        <color theme="1"/>
        <rFont val="Times New Roman"/>
        <family val="1"/>
        <charset val="204"/>
      </rPr>
      <t xml:space="preserve">
2021 год. </t>
    </r>
  </si>
  <si>
    <r>
      <t xml:space="preserve">Дата ввода: </t>
    </r>
    <r>
      <rPr>
        <sz val="9"/>
        <color theme="1"/>
        <rFont val="Times New Roman"/>
        <family val="1"/>
        <charset val="204"/>
      </rPr>
      <t xml:space="preserve">
1983 год. 
</t>
    </r>
    <r>
      <rPr>
        <b/>
        <sz val="9"/>
        <color theme="1"/>
        <rFont val="Times New Roman"/>
        <family val="1"/>
        <charset val="204"/>
      </rPr>
      <t xml:space="preserve">Дата капитального ремонта: </t>
    </r>
    <r>
      <rPr>
        <sz val="9"/>
        <color theme="1"/>
        <rFont val="Times New Roman"/>
        <family val="1"/>
        <charset val="204"/>
      </rPr>
      <t xml:space="preserve">
2025 год. </t>
    </r>
  </si>
  <si>
    <r>
      <t xml:space="preserve">Дата ввода: </t>
    </r>
    <r>
      <rPr>
        <sz val="9"/>
        <color rgb="FF000000"/>
        <rFont val="Times New Roman"/>
        <family val="1"/>
        <charset val="204"/>
      </rPr>
      <t xml:space="preserve">
1968-1969 год. </t>
    </r>
  </si>
  <si>
    <r>
      <t xml:space="preserve">Дата ввода: </t>
    </r>
    <r>
      <rPr>
        <sz val="9"/>
        <color theme="1"/>
        <rFont val="Times New Roman"/>
        <family val="1"/>
        <charset val="204"/>
      </rPr>
      <t xml:space="preserve">
1949 год (здание начальной школы),
2011 год (здание старшей школы). </t>
    </r>
  </si>
  <si>
    <r>
      <t xml:space="preserve">Дата ввода: </t>
    </r>
    <r>
      <rPr>
        <sz val="9"/>
        <color theme="1"/>
        <rFont val="Times New Roman"/>
        <family val="1"/>
        <charset val="204"/>
      </rPr>
      <t xml:space="preserve">
1953 год. 
</t>
    </r>
    <r>
      <rPr>
        <b/>
        <sz val="9"/>
        <color theme="1"/>
        <rFont val="Times New Roman"/>
        <family val="1"/>
        <charset val="204"/>
      </rPr>
      <t xml:space="preserve">Дата капитального ремонта: </t>
    </r>
    <r>
      <rPr>
        <sz val="9"/>
        <color theme="1"/>
        <rFont val="Times New Roman"/>
        <family val="1"/>
        <charset val="204"/>
      </rPr>
      <t xml:space="preserve">
2003 год. </t>
    </r>
  </si>
  <si>
    <r>
      <t xml:space="preserve">Дата ввода: </t>
    </r>
    <r>
      <rPr>
        <sz val="9"/>
        <color theme="1"/>
        <rFont val="Times New Roman"/>
        <family val="1"/>
        <charset val="204"/>
      </rPr>
      <t xml:space="preserve">
1961 год. 
</t>
    </r>
    <r>
      <rPr>
        <b/>
        <sz val="9"/>
        <color theme="1"/>
        <rFont val="Times New Roman"/>
        <family val="1"/>
        <charset val="204"/>
      </rPr>
      <t xml:space="preserve">Дата капитального ремонта: </t>
    </r>
    <r>
      <rPr>
        <sz val="9"/>
        <color theme="1"/>
        <rFont val="Times New Roman"/>
        <family val="1"/>
        <charset val="204"/>
      </rPr>
      <t xml:space="preserve">
2000 год. </t>
    </r>
  </si>
  <si>
    <r>
      <t xml:space="preserve">Дата ввода: </t>
    </r>
    <r>
      <rPr>
        <sz val="9"/>
        <color theme="1"/>
        <rFont val="Times New Roman"/>
        <family val="1"/>
        <charset val="204"/>
      </rPr>
      <t xml:space="preserve">
1997 год. 
</t>
    </r>
    <r>
      <rPr>
        <b/>
        <sz val="9"/>
        <color theme="1"/>
        <rFont val="Times New Roman"/>
        <family val="1"/>
        <charset val="204"/>
      </rPr>
      <t xml:space="preserve">Дата капитального ремонта: </t>
    </r>
    <r>
      <rPr>
        <sz val="9"/>
        <color theme="1"/>
        <rFont val="Times New Roman"/>
        <family val="1"/>
        <charset val="204"/>
      </rPr>
      <t xml:space="preserve">
2007 год. </t>
    </r>
  </si>
  <si>
    <r>
      <t xml:space="preserve">Дата ввода: </t>
    </r>
    <r>
      <rPr>
        <sz val="9"/>
        <color theme="1"/>
        <rFont val="Times New Roman"/>
        <family val="1"/>
        <charset val="204"/>
      </rPr>
      <t xml:space="preserve">
2017 год. </t>
    </r>
  </si>
  <si>
    <r>
      <t xml:space="preserve">Дата ввода: </t>
    </r>
    <r>
      <rPr>
        <sz val="9"/>
        <color theme="1"/>
        <rFont val="Times New Roman"/>
        <family val="1"/>
        <charset val="204"/>
      </rPr>
      <t xml:space="preserve">
1961 год (старое здание школы),
1979 год (новое здание школы). 
</t>
    </r>
    <r>
      <rPr>
        <b/>
        <sz val="9"/>
        <color theme="1"/>
        <rFont val="Times New Roman"/>
        <family val="1"/>
        <charset val="204"/>
      </rPr>
      <t xml:space="preserve">Дата капитального ремонта: </t>
    </r>
    <r>
      <rPr>
        <sz val="9"/>
        <color theme="1"/>
        <rFont val="Times New Roman"/>
        <family val="1"/>
        <charset val="204"/>
      </rPr>
      <t xml:space="preserve">
2022 год (Новое здание школы). </t>
    </r>
  </si>
  <si>
    <r>
      <t xml:space="preserve">Дата ввода: </t>
    </r>
    <r>
      <rPr>
        <sz val="9"/>
        <color theme="1"/>
        <rFont val="Times New Roman"/>
        <family val="1"/>
        <charset val="204"/>
      </rPr>
      <t xml:space="preserve">
2021 год. </t>
    </r>
  </si>
  <si>
    <r>
      <t xml:space="preserve">Дата ввода: </t>
    </r>
    <r>
      <rPr>
        <sz val="9"/>
        <color theme="1"/>
        <rFont val="Times New Roman"/>
        <family val="1"/>
        <charset val="204"/>
      </rPr>
      <t xml:space="preserve">
1935 год. 
</t>
    </r>
    <r>
      <rPr>
        <b/>
        <sz val="9"/>
        <color theme="1"/>
        <rFont val="Times New Roman"/>
        <family val="1"/>
        <charset val="204"/>
      </rPr>
      <t xml:space="preserve">Дата капитального ремонта: </t>
    </r>
    <r>
      <rPr>
        <sz val="9"/>
        <color theme="1"/>
        <rFont val="Times New Roman"/>
        <family val="1"/>
        <charset val="204"/>
      </rPr>
      <t xml:space="preserve">
2003 год. </t>
    </r>
  </si>
  <si>
    <r>
      <t xml:space="preserve">Дата ввода: </t>
    </r>
    <r>
      <rPr>
        <sz val="9"/>
        <color theme="1"/>
        <rFont val="Times New Roman"/>
        <family val="1"/>
        <charset val="204"/>
      </rPr>
      <t xml:space="preserve">
1893 год,
1963 год. </t>
    </r>
  </si>
  <si>
    <r>
      <t xml:space="preserve">Дата ввода: </t>
    </r>
    <r>
      <rPr>
        <sz val="9"/>
        <color theme="1"/>
        <rFont val="Times New Roman"/>
        <family val="1"/>
        <charset val="204"/>
      </rPr>
      <t xml:space="preserve">
1938 год (Здание 1),
1968 год ( Здание 2). </t>
    </r>
  </si>
  <si>
    <r>
      <t xml:space="preserve">Дата ввода: </t>
    </r>
    <r>
      <rPr>
        <sz val="9"/>
        <color theme="1"/>
        <rFont val="Times New Roman"/>
        <family val="1"/>
        <charset val="204"/>
      </rPr>
      <t xml:space="preserve">
1989 год (Здание №1),
1961 год (Здание №2),
1937 год ( Здание №3),
1980 год ( Здание №4). </t>
    </r>
  </si>
  <si>
    <r>
      <t xml:space="preserve">Дата ввода: </t>
    </r>
    <r>
      <rPr>
        <sz val="9"/>
        <color rgb="FF000000"/>
        <rFont val="Times New Roman"/>
        <family val="1"/>
        <charset val="204"/>
      </rPr>
      <t xml:space="preserve">
1938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2008 год (реконструкция). </t>
    </r>
  </si>
  <si>
    <r>
      <t xml:space="preserve">Дата ввода: </t>
    </r>
    <r>
      <rPr>
        <sz val="9"/>
        <color theme="1"/>
        <rFont val="Times New Roman"/>
        <family val="1"/>
        <charset val="204"/>
      </rPr>
      <t xml:space="preserve">
1936 год,
1976 год (Пристрой). </t>
    </r>
  </si>
  <si>
    <r>
      <t xml:space="preserve">Дата ввода: </t>
    </r>
    <r>
      <rPr>
        <sz val="9"/>
        <color theme="1"/>
        <rFont val="Times New Roman"/>
        <family val="1"/>
        <charset val="204"/>
      </rPr>
      <t xml:space="preserve">
1972 год,
1994 год (начальная школа). </t>
    </r>
  </si>
  <si>
    <r>
      <t xml:space="preserve">Дата ввода: </t>
    </r>
    <r>
      <rPr>
        <sz val="9"/>
        <color theme="1"/>
        <rFont val="Times New Roman"/>
        <family val="1"/>
        <charset val="204"/>
      </rPr>
      <t xml:space="preserve">
1976 год,
2023 год (второй корпус). </t>
    </r>
  </si>
  <si>
    <r>
      <t xml:space="preserve">Дата ввода: </t>
    </r>
    <r>
      <rPr>
        <sz val="9"/>
        <color theme="1"/>
        <rFont val="Times New Roman"/>
        <family val="1"/>
        <charset val="204"/>
      </rPr>
      <t xml:space="preserve">
1990 год,
2021 год (второй корпус). </t>
    </r>
  </si>
  <si>
    <r>
      <t xml:space="preserve">Дата ввода: </t>
    </r>
    <r>
      <rPr>
        <sz val="9"/>
        <color theme="1"/>
        <rFont val="Times New Roman"/>
        <family val="1"/>
        <charset val="204"/>
      </rPr>
      <t xml:space="preserve">
1973 год. 
</t>
    </r>
    <r>
      <rPr>
        <b/>
        <sz val="9"/>
        <color theme="1"/>
        <rFont val="Times New Roman"/>
        <family val="1"/>
        <charset val="204"/>
      </rPr>
      <t xml:space="preserve">Дата капитального ремонта: </t>
    </r>
    <r>
      <rPr>
        <sz val="9"/>
        <color theme="1"/>
        <rFont val="Times New Roman"/>
        <family val="1"/>
        <charset val="204"/>
      </rPr>
      <t xml:space="preserve">
2014 год (реконструкция). </t>
    </r>
  </si>
  <si>
    <r>
      <t xml:space="preserve">Дата ввода: </t>
    </r>
    <r>
      <rPr>
        <sz val="9"/>
        <color theme="1"/>
        <rFont val="Times New Roman"/>
        <family val="1"/>
        <charset val="204"/>
      </rPr>
      <t xml:space="preserve">
1973 год (объекты не перечислены, уточнить). 
</t>
    </r>
    <r>
      <rPr>
        <b/>
        <sz val="9"/>
        <color theme="1"/>
        <rFont val="Times New Roman"/>
        <family val="1"/>
        <charset val="204"/>
      </rPr>
      <t xml:space="preserve">Дата капитального ремонта: </t>
    </r>
    <r>
      <rPr>
        <sz val="9"/>
        <color theme="1"/>
        <rFont val="Times New Roman"/>
        <family val="1"/>
        <charset val="204"/>
      </rPr>
      <t xml:space="preserve">
1994 год (пищеблок),
1995 год (баскетбольная площадка, футбольное поле). </t>
    </r>
  </si>
  <si>
    <r>
      <t xml:space="preserve">Дата ввода: </t>
    </r>
    <r>
      <rPr>
        <sz val="9"/>
        <color theme="1"/>
        <rFont val="Times New Roman"/>
        <family val="1"/>
        <charset val="204"/>
      </rPr>
      <t xml:space="preserve">
1995 год,
2014 год (Территория стадиона с физкультурно-спортивными сооружениями, площадками 4 750,2 кв.м.). </t>
    </r>
  </si>
  <si>
    <r>
      <t xml:space="preserve">Дата ввода: </t>
    </r>
    <r>
      <rPr>
        <sz val="9"/>
        <color theme="1"/>
        <rFont val="Times New Roman"/>
        <family val="1"/>
        <charset val="204"/>
      </rPr>
      <t xml:space="preserve">
1963 г. 
</t>
    </r>
    <r>
      <rPr>
        <b/>
        <sz val="9"/>
        <color theme="1"/>
        <rFont val="Times New Roman"/>
        <family val="1"/>
        <charset val="204"/>
      </rPr>
      <t xml:space="preserve">Дата капитального ремонта: </t>
    </r>
    <r>
      <rPr>
        <sz val="9"/>
        <color theme="1"/>
        <rFont val="Times New Roman"/>
        <family val="1"/>
        <charset val="204"/>
      </rPr>
      <t xml:space="preserve">
2022 год. </t>
    </r>
  </si>
  <si>
    <r>
      <t xml:space="preserve">Дата ввода: </t>
    </r>
    <r>
      <rPr>
        <sz val="9"/>
        <color theme="1"/>
        <rFont val="Times New Roman"/>
        <family val="1"/>
        <charset val="204"/>
      </rPr>
      <t xml:space="preserve">
1937 г. 
</t>
    </r>
    <r>
      <rPr>
        <b/>
        <sz val="9"/>
        <color theme="1"/>
        <rFont val="Times New Roman"/>
        <family val="1"/>
        <charset val="204"/>
      </rPr>
      <t xml:space="preserve">Дата капитального ремонта: </t>
    </r>
    <r>
      <rPr>
        <sz val="9"/>
        <color theme="1"/>
        <rFont val="Times New Roman"/>
        <family val="1"/>
        <charset val="204"/>
      </rPr>
      <t xml:space="preserve">
1999 год. </t>
    </r>
  </si>
  <si>
    <r>
      <t xml:space="preserve">Дата ввода: </t>
    </r>
    <r>
      <rPr>
        <sz val="9"/>
        <color theme="1"/>
        <rFont val="Times New Roman"/>
        <family val="1"/>
        <charset val="204"/>
      </rPr>
      <t xml:space="preserve">
1955 год. 
</t>
    </r>
    <r>
      <rPr>
        <b/>
        <sz val="9"/>
        <color theme="1"/>
        <rFont val="Times New Roman"/>
        <family val="1"/>
        <charset val="204"/>
      </rPr>
      <t xml:space="preserve">Дата капитального ремонта: </t>
    </r>
    <r>
      <rPr>
        <sz val="9"/>
        <color theme="1"/>
        <rFont val="Times New Roman"/>
        <family val="1"/>
        <charset val="204"/>
      </rPr>
      <t xml:space="preserve">
2005 год. </t>
    </r>
  </si>
  <si>
    <r>
      <t xml:space="preserve">Дата ввода: </t>
    </r>
    <r>
      <rPr>
        <sz val="9"/>
        <color theme="1"/>
        <rFont val="Times New Roman"/>
        <family val="1"/>
        <charset val="204"/>
      </rPr>
      <t xml:space="preserve">
1964 год (здание по адресу ул. Луганская, 1 (МАОУ СОШ № 28)),
1965 год (здание ул. Бажова, 139 (МАОУ гимназия № 94)). </t>
    </r>
  </si>
  <si>
    <r>
      <t xml:space="preserve">Дата ввода: </t>
    </r>
    <r>
      <rPr>
        <sz val="9"/>
        <color theme="1"/>
        <rFont val="Times New Roman"/>
        <family val="1"/>
        <charset val="204"/>
      </rPr>
      <t xml:space="preserve">
1936 год (основной корпус),
1976 год (пристрой со столовой). 
</t>
    </r>
    <r>
      <rPr>
        <b/>
        <sz val="9"/>
        <color theme="1"/>
        <rFont val="Times New Roman"/>
        <family val="1"/>
        <charset val="204"/>
      </rPr>
      <t xml:space="preserve">Дата капитального ремонта: </t>
    </r>
    <r>
      <rPr>
        <sz val="9"/>
        <color theme="1"/>
        <rFont val="Times New Roman"/>
        <family val="1"/>
        <charset val="204"/>
      </rPr>
      <t xml:space="preserve">
2003 год. </t>
    </r>
  </si>
  <si>
    <r>
      <t xml:space="preserve">Дата ввода: </t>
    </r>
    <r>
      <rPr>
        <sz val="9"/>
        <color theme="1"/>
        <rFont val="Times New Roman"/>
        <family val="1"/>
        <charset val="204"/>
      </rPr>
      <t xml:space="preserve">
1993 год,
2017 год (футбольное поле). </t>
    </r>
  </si>
  <si>
    <r>
      <t xml:space="preserve">Дата ввода: </t>
    </r>
    <r>
      <rPr>
        <sz val="9"/>
        <color theme="1"/>
        <rFont val="Times New Roman"/>
        <family val="1"/>
        <charset val="204"/>
      </rPr>
      <t xml:space="preserve">
1954 год.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</si>
  <si>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theme="1"/>
        <rFont val="Times New Roman"/>
        <family val="1"/>
        <charset val="204"/>
      </rPr>
      <t xml:space="preserve">
1976 год. 
</t>
    </r>
    <r>
      <rPr>
        <b/>
        <sz val="9"/>
        <color theme="1"/>
        <rFont val="Times New Roman"/>
        <family val="1"/>
        <charset val="204"/>
      </rPr>
      <t xml:space="preserve">Дата капитального ремонта: </t>
    </r>
    <r>
      <rPr>
        <sz val="9"/>
        <color theme="1"/>
        <rFont val="Times New Roman"/>
        <family val="1"/>
        <charset val="204"/>
      </rPr>
      <t xml:space="preserve">
205 год (фасада и части кровли). </t>
    </r>
  </si>
  <si>
    <r>
      <t xml:space="preserve">Дата ввода: </t>
    </r>
    <r>
      <rPr>
        <sz val="9"/>
        <color theme="1"/>
        <rFont val="Times New Roman"/>
        <family val="1"/>
        <charset val="204"/>
      </rPr>
      <t xml:space="preserve">
1975 год,
2019 год. </t>
    </r>
  </si>
  <si>
    <r>
      <t xml:space="preserve">Дата ввода: </t>
    </r>
    <r>
      <rPr>
        <sz val="9"/>
        <color theme="1"/>
        <rFont val="Times New Roman"/>
        <family val="1"/>
        <charset val="204"/>
      </rPr>
      <t xml:space="preserve">
1974 год. 
</t>
    </r>
    <r>
      <rPr>
        <b/>
        <sz val="9"/>
        <color theme="1"/>
        <rFont val="Times New Roman"/>
        <family val="1"/>
        <charset val="204"/>
      </rPr>
      <t xml:space="preserve">Дата капитального ремонта: </t>
    </r>
    <r>
      <rPr>
        <sz val="9"/>
        <color theme="1"/>
        <rFont val="Times New Roman"/>
        <family val="1"/>
        <charset val="204"/>
      </rPr>
      <t xml:space="preserve">
2013 год. </t>
    </r>
  </si>
  <si>
    <r>
      <t xml:space="preserve">Дата ввода: </t>
    </r>
    <r>
      <rPr>
        <sz val="9"/>
        <color theme="1"/>
        <rFont val="Times New Roman"/>
        <family val="1"/>
        <charset val="204"/>
      </rPr>
      <t xml:space="preserve">
1966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</si>
  <si>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1972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</si>
  <si>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1990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</si>
  <si>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1973 год. 
</t>
    </r>
    <r>
      <rPr>
        <b/>
        <sz val="9"/>
        <color theme="1"/>
        <rFont val="Times New Roman"/>
        <family val="1"/>
        <charset val="204"/>
      </rPr>
      <t xml:space="preserve">Дата капитального ремонта: </t>
    </r>
    <r>
      <rPr>
        <sz val="9"/>
        <color theme="1"/>
        <rFont val="Times New Roman"/>
        <family val="1"/>
        <charset val="204"/>
      </rPr>
      <t xml:space="preserve">
2018 год. </t>
    </r>
  </si>
  <si>
    <r>
      <t xml:space="preserve">Дата ввода: </t>
    </r>
    <r>
      <rPr>
        <sz val="9"/>
        <color theme="1"/>
        <rFont val="Times New Roman"/>
        <family val="1"/>
        <charset val="204"/>
      </rPr>
      <t xml:space="preserve">
1972 год . 
</t>
    </r>
    <r>
      <rPr>
        <b/>
        <sz val="9"/>
        <color theme="1"/>
        <rFont val="Times New Roman"/>
        <family val="1"/>
        <charset val="204"/>
      </rPr>
      <t xml:space="preserve">Дата капитального ремонта: </t>
    </r>
    <r>
      <rPr>
        <sz val="9"/>
        <color theme="1"/>
        <rFont val="Times New Roman"/>
        <family val="1"/>
        <charset val="204"/>
      </rPr>
      <t xml:space="preserve">
2025 год. </t>
    </r>
  </si>
  <si>
    <r>
      <t xml:space="preserve">Дата ввода: </t>
    </r>
    <r>
      <rPr>
        <sz val="9"/>
        <color theme="1"/>
        <rFont val="Times New Roman"/>
        <family val="1"/>
        <charset val="204"/>
      </rPr>
      <t xml:space="preserve">
1981 год. 
</t>
    </r>
    <r>
      <rPr>
        <b/>
        <sz val="9"/>
        <color theme="1"/>
        <rFont val="Times New Roman"/>
        <family val="1"/>
        <charset val="204"/>
      </rPr>
      <t xml:space="preserve">Дата капитального ремонта: </t>
    </r>
    <r>
      <rPr>
        <sz val="9"/>
        <color theme="1"/>
        <rFont val="Times New Roman"/>
        <family val="1"/>
        <charset val="204"/>
      </rPr>
      <t xml:space="preserve">
2021 год. </t>
    </r>
  </si>
  <si>
    <r>
      <t xml:space="preserve">Дата ввода: </t>
    </r>
    <r>
      <rPr>
        <sz val="9"/>
        <color theme="1"/>
        <rFont val="Times New Roman"/>
        <family val="1"/>
        <charset val="204"/>
      </rPr>
      <t xml:space="preserve">
1990 год. 
</t>
    </r>
    <r>
      <rPr>
        <b/>
        <sz val="9"/>
        <color theme="1"/>
        <rFont val="Times New Roman"/>
        <family val="1"/>
        <charset val="204"/>
      </rPr>
      <t xml:space="preserve">Дата капитального ремонта: </t>
    </r>
    <r>
      <rPr>
        <sz val="9"/>
        <color theme="1"/>
        <rFont val="Times New Roman"/>
        <family val="1"/>
        <charset val="204"/>
      </rPr>
      <t xml:space="preserve">
2023 год. </t>
    </r>
  </si>
  <si>
    <r>
      <t xml:space="preserve">Дата ввода: </t>
    </r>
    <r>
      <rPr>
        <sz val="9"/>
        <color theme="1"/>
        <rFont val="Times New Roman"/>
        <family val="1"/>
        <charset val="204"/>
      </rPr>
      <t xml:space="preserve">
1983 год (здание). 
</t>
    </r>
    <r>
      <rPr>
        <b/>
        <sz val="9"/>
        <color theme="1"/>
        <rFont val="Times New Roman"/>
        <family val="1"/>
        <charset val="204"/>
      </rPr>
      <t xml:space="preserve">Дата капитального ремонта: </t>
    </r>
    <r>
      <rPr>
        <sz val="9"/>
        <color theme="1"/>
        <rFont val="Times New Roman"/>
        <family val="1"/>
        <charset val="204"/>
      </rPr>
      <t xml:space="preserve">
2016 год (здание),
2020 год (спортзал). </t>
    </r>
  </si>
  <si>
    <r>
      <t xml:space="preserve">Дата ввода: </t>
    </r>
    <r>
      <rPr>
        <sz val="9"/>
        <color theme="1"/>
        <rFont val="Times New Roman"/>
        <family val="1"/>
        <charset val="204"/>
      </rPr>
      <t xml:space="preserve">
1966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</si>
  <si>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1980 год,. 
</t>
    </r>
    <r>
      <rPr>
        <b/>
        <sz val="9"/>
        <color theme="1"/>
        <rFont val="Times New Roman"/>
        <family val="1"/>
        <charset val="204"/>
      </rPr>
      <t xml:space="preserve">Дата капитального ремонта: </t>
    </r>
    <r>
      <rPr>
        <sz val="9"/>
        <color theme="1"/>
        <rFont val="Times New Roman"/>
        <family val="1"/>
        <charset val="204"/>
      </rPr>
      <t xml:space="preserve">
2025 год. </t>
    </r>
  </si>
  <si>
    <r>
      <t xml:space="preserve">Дата ввода: </t>
    </r>
    <r>
      <rPr>
        <sz val="9"/>
        <color theme="1"/>
        <rFont val="Times New Roman"/>
        <family val="1"/>
        <charset val="204"/>
      </rPr>
      <t xml:space="preserve">
1977 год. 
</t>
    </r>
    <r>
      <rPr>
        <b/>
        <sz val="9"/>
        <color theme="1"/>
        <rFont val="Times New Roman"/>
        <family val="1"/>
        <charset val="204"/>
      </rPr>
      <t xml:space="preserve">Дата капитального ремонта: </t>
    </r>
    <r>
      <rPr>
        <sz val="9"/>
        <color theme="1"/>
        <rFont val="Times New Roman"/>
        <family val="1"/>
        <charset val="204"/>
      </rPr>
      <t xml:space="preserve">
2024 год. </t>
    </r>
  </si>
  <si>
    <r>
      <t xml:space="preserve">Дата ввода: </t>
    </r>
    <r>
      <rPr>
        <sz val="9"/>
        <color theme="1"/>
        <rFont val="Times New Roman"/>
        <family val="1"/>
        <charset val="204"/>
      </rPr>
      <t xml:space="preserve">
1850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</si>
  <si>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1963 год. 
</t>
    </r>
    <r>
      <rPr>
        <b/>
        <sz val="9"/>
        <color theme="1"/>
        <rFont val="Times New Roman"/>
        <family val="1"/>
        <charset val="204"/>
      </rPr>
      <t xml:space="preserve">Дата капитального ремонта: </t>
    </r>
    <r>
      <rPr>
        <sz val="9"/>
        <color theme="1"/>
        <rFont val="Times New Roman"/>
        <family val="1"/>
        <charset val="204"/>
      </rPr>
      <t xml:space="preserve">
2021 год. </t>
    </r>
  </si>
  <si>
    <r>
      <t xml:space="preserve">Дата ввода: </t>
    </r>
    <r>
      <rPr>
        <sz val="9"/>
        <color theme="1"/>
        <rFont val="Times New Roman"/>
        <family val="1"/>
        <charset val="204"/>
      </rPr>
      <t xml:space="preserve">
1990 год. 
</t>
    </r>
    <r>
      <rPr>
        <b/>
        <sz val="9"/>
        <color theme="1"/>
        <rFont val="Times New Roman"/>
        <family val="1"/>
        <charset val="204"/>
      </rPr>
      <t xml:space="preserve">Дата капитального ремонта: </t>
    </r>
    <r>
      <rPr>
        <sz val="9"/>
        <color theme="1"/>
        <rFont val="Times New Roman"/>
        <family val="1"/>
        <charset val="204"/>
      </rPr>
      <t xml:space="preserve">
2021 год. </t>
    </r>
  </si>
  <si>
    <r>
      <t xml:space="preserve">Дата ввода: </t>
    </r>
    <r>
      <rPr>
        <sz val="9"/>
        <color theme="1"/>
        <rFont val="Times New Roman"/>
        <family val="1"/>
        <charset val="204"/>
      </rPr>
      <t xml:space="preserve">
1974 год. 
</t>
    </r>
    <r>
      <rPr>
        <b/>
        <sz val="9"/>
        <color theme="1"/>
        <rFont val="Times New Roman"/>
        <family val="1"/>
        <charset val="204"/>
      </rPr>
      <t xml:space="preserve">Дата капитального ремонта: </t>
    </r>
    <r>
      <rPr>
        <sz val="9"/>
        <color theme="1"/>
        <rFont val="Times New Roman"/>
        <family val="1"/>
        <charset val="204"/>
      </rPr>
      <t xml:space="preserve">
2022 год. </t>
    </r>
  </si>
  <si>
    <r>
      <t xml:space="preserve">Дата ввода: </t>
    </r>
    <r>
      <rPr>
        <sz val="9"/>
        <color theme="1"/>
        <rFont val="Times New Roman"/>
        <family val="1"/>
        <charset val="204"/>
      </rPr>
      <t xml:space="preserve">
1989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</si>
  <si>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1871 год (Здание начальной школы),
1897 год (Здание старшей школы),. 
</t>
    </r>
    <r>
      <rPr>
        <b/>
        <sz val="9"/>
        <color theme="1"/>
        <rFont val="Times New Roman"/>
        <family val="1"/>
        <charset val="204"/>
      </rPr>
      <t xml:space="preserve">Дата капитального ремонта: </t>
    </r>
    <r>
      <rPr>
        <sz val="9"/>
        <color theme="1"/>
        <rFont val="Times New Roman"/>
        <family val="1"/>
        <charset val="204"/>
      </rPr>
      <t xml:space="preserve">
2017 год (Здание начальной школы),
2022 год (Здание старшей школы). </t>
    </r>
  </si>
  <si>
    <r>
      <t xml:space="preserve">Дата ввода: </t>
    </r>
    <r>
      <rPr>
        <sz val="9"/>
        <color theme="1"/>
        <rFont val="Times New Roman"/>
        <family val="1"/>
        <charset val="204"/>
      </rPr>
      <t xml:space="preserve">
1958 год (Здание основной школы),
1980 год (Столовая, спортзал),
1980 год (Средняя школа),
1994 год (Младшая школа). 
</t>
    </r>
    <r>
      <rPr>
        <b/>
        <sz val="9"/>
        <color theme="1"/>
        <rFont val="Times New Roman"/>
        <family val="1"/>
        <charset val="204"/>
      </rPr>
      <t xml:space="preserve">Дата капитального ремонта: </t>
    </r>
    <r>
      <rPr>
        <sz val="9"/>
        <color theme="1"/>
        <rFont val="Times New Roman"/>
        <family val="1"/>
        <charset val="204"/>
      </rPr>
      <t xml:space="preserve">
2024 год. </t>
    </r>
  </si>
  <si>
    <r>
      <t xml:space="preserve">Дата ввода: </t>
    </r>
    <r>
      <rPr>
        <sz val="9"/>
        <color theme="1"/>
        <rFont val="Times New Roman"/>
        <family val="1"/>
        <charset val="204"/>
      </rPr>
      <t xml:space="preserve">
1943 год. 
</t>
    </r>
    <r>
      <rPr>
        <b/>
        <sz val="9"/>
        <color theme="1"/>
        <rFont val="Times New Roman"/>
        <family val="1"/>
        <charset val="204"/>
      </rPr>
      <t xml:space="preserve">Дата капитального ремонта: </t>
    </r>
    <r>
      <rPr>
        <sz val="9"/>
        <color theme="1"/>
        <rFont val="Times New Roman"/>
        <family val="1"/>
        <charset val="204"/>
      </rPr>
      <t xml:space="preserve">
1994 год. </t>
    </r>
  </si>
  <si>
    <r>
      <t xml:space="preserve">Дата ввода: </t>
    </r>
    <r>
      <rPr>
        <sz val="9"/>
        <color theme="1"/>
        <rFont val="Times New Roman"/>
        <family val="1"/>
        <charset val="204"/>
      </rPr>
      <t xml:space="preserve">
1975 год. 
</t>
    </r>
    <r>
      <rPr>
        <b/>
        <sz val="9"/>
        <color theme="1"/>
        <rFont val="Times New Roman"/>
        <family val="1"/>
        <charset val="204"/>
      </rPr>
      <t xml:space="preserve">Дата капитального ремонта: </t>
    </r>
    <r>
      <rPr>
        <sz val="9"/>
        <color theme="1"/>
        <rFont val="Times New Roman"/>
        <family val="1"/>
        <charset val="204"/>
      </rPr>
      <t xml:space="preserve">
2014 год. </t>
    </r>
  </si>
  <si>
    <r>
      <t xml:space="preserve">Дата ввода: </t>
    </r>
    <r>
      <rPr>
        <sz val="9"/>
        <color theme="1"/>
        <rFont val="Times New Roman"/>
        <family val="1"/>
        <charset val="204"/>
      </rPr>
      <t xml:space="preserve">
1957 год (здание),
2014 год (лыжная база "Масляна"),
2017 год (спортивная площадка для уличной гимнастики),
2019 год (лыжероллерная трасса). 
</t>
    </r>
    <r>
      <rPr>
        <b/>
        <sz val="9"/>
        <color theme="1"/>
        <rFont val="Times New Roman"/>
        <family val="1"/>
        <charset val="204"/>
      </rPr>
      <t xml:space="preserve">Дата капитального ремонта: </t>
    </r>
    <r>
      <rPr>
        <sz val="9"/>
        <color theme="1"/>
        <rFont val="Times New Roman"/>
        <family val="1"/>
        <charset val="204"/>
      </rPr>
      <t xml:space="preserve">
2014 год (реконструкция пищеблока). </t>
    </r>
  </si>
  <si>
    <r>
      <t xml:space="preserve">Дата ввода: </t>
    </r>
    <r>
      <rPr>
        <sz val="9"/>
        <color theme="1"/>
        <rFont val="Times New Roman"/>
        <family val="1"/>
        <charset val="204"/>
      </rPr>
      <t xml:space="preserve">
1961 год. 
</t>
    </r>
    <r>
      <rPr>
        <b/>
        <sz val="9"/>
        <color theme="1"/>
        <rFont val="Times New Roman"/>
        <family val="1"/>
        <charset val="204"/>
      </rPr>
      <t xml:space="preserve">Дата капитального ремонта: </t>
    </r>
    <r>
      <rPr>
        <sz val="9"/>
        <color theme="1"/>
        <rFont val="Times New Roman"/>
        <family val="1"/>
        <charset val="204"/>
      </rPr>
      <t xml:space="preserve">
2021 год. </t>
    </r>
  </si>
  <si>
    <r>
      <t xml:space="preserve">Дата ввода: </t>
    </r>
    <r>
      <rPr>
        <sz val="9"/>
        <color theme="1"/>
        <rFont val="Times New Roman"/>
        <family val="1"/>
        <charset val="204"/>
      </rPr>
      <t xml:space="preserve">
1957 год. 
</t>
    </r>
    <r>
      <rPr>
        <b/>
        <sz val="9"/>
        <color theme="1"/>
        <rFont val="Times New Roman"/>
        <family val="1"/>
        <charset val="204"/>
      </rPr>
      <t xml:space="preserve">Дата капитального ремонта: </t>
    </r>
    <r>
      <rPr>
        <sz val="9"/>
        <color theme="1"/>
        <rFont val="Times New Roman"/>
        <family val="1"/>
        <charset val="204"/>
      </rPr>
      <t xml:space="preserve">
2015 год. </t>
    </r>
  </si>
  <si>
    <r>
      <t xml:space="preserve">Дата ввода: </t>
    </r>
    <r>
      <rPr>
        <sz val="9"/>
        <color theme="1"/>
        <rFont val="Times New Roman"/>
        <family val="1"/>
        <charset val="204"/>
      </rPr>
      <t xml:space="preserve">
1971 год. 
</t>
    </r>
    <r>
      <rPr>
        <b/>
        <sz val="9"/>
        <color theme="1"/>
        <rFont val="Times New Roman"/>
        <family val="1"/>
        <charset val="204"/>
      </rPr>
      <t xml:space="preserve">Дата капитального ремонта: </t>
    </r>
    <r>
      <rPr>
        <sz val="9"/>
        <color theme="1"/>
        <rFont val="Times New Roman"/>
        <family val="1"/>
        <charset val="204"/>
      </rPr>
      <t xml:space="preserve">
2010 год. </t>
    </r>
  </si>
  <si>
    <r>
      <t xml:space="preserve">Дата ввода: </t>
    </r>
    <r>
      <rPr>
        <sz val="9"/>
        <color theme="1"/>
        <rFont val="Times New Roman"/>
        <family val="1"/>
        <charset val="204"/>
      </rPr>
      <t xml:space="preserve">
1965 год (Здание по адресу ул. Трудовая, 41),
1982 год (Здание по адресу ул. 8 марта, 111а). </t>
    </r>
  </si>
  <si>
    <r>
      <t xml:space="preserve">Дата ввода: </t>
    </r>
    <r>
      <rPr>
        <sz val="9"/>
        <color theme="1"/>
        <rFont val="Times New Roman"/>
        <family val="1"/>
        <charset val="204"/>
      </rPr>
      <t xml:space="preserve">
1990 год. 
</t>
    </r>
    <r>
      <rPr>
        <b/>
        <sz val="9"/>
        <color theme="1"/>
        <rFont val="Times New Roman"/>
        <family val="1"/>
        <charset val="204"/>
      </rPr>
      <t xml:space="preserve">Дата капитального ремонта: </t>
    </r>
    <r>
      <rPr>
        <sz val="9"/>
        <color theme="1"/>
        <rFont val="Times New Roman"/>
        <family val="1"/>
        <charset val="204"/>
      </rPr>
      <t xml:space="preserve">
2020 год. </t>
    </r>
  </si>
  <si>
    <r>
      <t xml:space="preserve">Дата ввода: </t>
    </r>
    <r>
      <rPr>
        <sz val="9"/>
        <rFont val="Times New Roman"/>
        <family val="1"/>
        <charset val="204"/>
      </rPr>
      <t xml:space="preserve">
1951 год. 
</t>
    </r>
    <r>
      <rPr>
        <b/>
        <sz val="9"/>
        <rFont val="Times New Roman"/>
        <family val="1"/>
        <charset val="204"/>
      </rPr>
      <t xml:space="preserve">Дата капитального ремонта: </t>
    </r>
    <r>
      <rPr>
        <sz val="9"/>
        <rFont val="Times New Roman"/>
        <family val="1"/>
        <charset val="204"/>
      </rPr>
      <t xml:space="preserve">
2022 год. </t>
    </r>
  </si>
  <si>
    <r>
      <t xml:space="preserve">Дата ввода: </t>
    </r>
    <r>
      <rPr>
        <sz val="9"/>
        <color theme="1"/>
        <rFont val="Times New Roman"/>
        <family val="1"/>
        <charset val="204"/>
      </rPr>
      <t xml:space="preserve">
1962 год (Здание №1),
1937 год (Здание №2),
1983 год (Здание №3). </t>
    </r>
  </si>
  <si>
    <r>
      <t xml:space="preserve">Дата ввода: </t>
    </r>
    <r>
      <rPr>
        <sz val="9"/>
        <color theme="1"/>
        <rFont val="Times New Roman"/>
        <family val="1"/>
        <charset val="204"/>
      </rPr>
      <t xml:space="preserve">
1988 год (Здание по адресу ул. Революции),
1975 год (Здание по адресу ул. Коммуны). </t>
    </r>
  </si>
  <si>
    <r>
      <t xml:space="preserve">Дата ввода: </t>
    </r>
    <r>
      <rPr>
        <sz val="9"/>
        <color theme="1"/>
        <rFont val="Times New Roman"/>
        <family val="1"/>
        <charset val="204"/>
      </rPr>
      <t xml:space="preserve">
1962 год. 
</t>
    </r>
    <r>
      <rPr>
        <b/>
        <sz val="9"/>
        <color theme="1"/>
        <rFont val="Times New Roman"/>
        <family val="1"/>
        <charset val="204"/>
      </rPr>
      <t xml:space="preserve">Дата капитального ремонта: </t>
    </r>
    <r>
      <rPr>
        <sz val="9"/>
        <color theme="1"/>
        <rFont val="Times New Roman"/>
        <family val="1"/>
        <charset val="204"/>
      </rPr>
      <t xml:space="preserve">
2011 год,
2020 год (спортивная площадка). </t>
    </r>
  </si>
  <si>
    <r>
      <t xml:space="preserve">Дата ввода: </t>
    </r>
    <r>
      <rPr>
        <sz val="9"/>
        <color theme="1"/>
        <rFont val="Times New Roman"/>
        <family val="1"/>
        <charset val="204"/>
      </rPr>
      <t xml:space="preserve">
1959 год,
1964 год,
1975 год. </t>
    </r>
  </si>
  <si>
    <r>
      <t xml:space="preserve">Дата ввода: </t>
    </r>
    <r>
      <rPr>
        <sz val="9"/>
        <color theme="1"/>
        <rFont val="Times New Roman"/>
        <family val="1"/>
        <charset val="204"/>
      </rPr>
      <t xml:space="preserve">
1935 год (Основное здание),
1988 год (пристрой). 
</t>
    </r>
    <r>
      <rPr>
        <b/>
        <sz val="9"/>
        <color theme="1"/>
        <rFont val="Times New Roman"/>
        <family val="1"/>
        <charset val="204"/>
      </rPr>
      <t xml:space="preserve">Дата капитального ремонта: </t>
    </r>
    <r>
      <rPr>
        <sz val="9"/>
        <color theme="1"/>
        <rFont val="Times New Roman"/>
        <family val="1"/>
        <charset val="204"/>
      </rPr>
      <t xml:space="preserve">
2014 год. </t>
    </r>
  </si>
  <si>
    <r>
      <t xml:space="preserve">Дата ввода: </t>
    </r>
    <r>
      <rPr>
        <sz val="9"/>
        <color theme="1"/>
        <rFont val="Times New Roman"/>
        <family val="1"/>
        <charset val="204"/>
      </rPr>
      <t xml:space="preserve">
1988 год ,
1985 год. </t>
    </r>
  </si>
  <si>
    <r>
      <t xml:space="preserve">Дата ввода: </t>
    </r>
    <r>
      <rPr>
        <sz val="9"/>
        <color theme="1"/>
        <rFont val="Times New Roman"/>
        <family val="1"/>
        <charset val="204"/>
      </rPr>
      <t xml:space="preserve">
1962 г. 
</t>
    </r>
    <r>
      <rPr>
        <b/>
        <sz val="9"/>
        <color theme="1"/>
        <rFont val="Times New Roman"/>
        <family val="1"/>
        <charset val="204"/>
      </rPr>
      <t xml:space="preserve">Дата капитального ремонта: </t>
    </r>
    <r>
      <rPr>
        <sz val="9"/>
        <color theme="1"/>
        <rFont val="Times New Roman"/>
        <family val="1"/>
        <charset val="204"/>
      </rPr>
      <t xml:space="preserve">
2021 год. </t>
    </r>
  </si>
  <si>
    <r>
      <t xml:space="preserve">Дата ввода: </t>
    </r>
    <r>
      <rPr>
        <sz val="9"/>
        <color theme="1"/>
        <rFont val="Times New Roman"/>
        <family val="1"/>
        <charset val="204"/>
      </rPr>
      <t xml:space="preserve">
1964 год. 
</t>
    </r>
    <r>
      <rPr>
        <b/>
        <sz val="9"/>
        <color theme="1"/>
        <rFont val="Times New Roman"/>
        <family val="1"/>
        <charset val="204"/>
      </rPr>
      <t xml:space="preserve">Дата капитального ремонта: </t>
    </r>
    <r>
      <rPr>
        <sz val="9"/>
        <color theme="1"/>
        <rFont val="Times New Roman"/>
        <family val="1"/>
        <charset val="204"/>
      </rPr>
      <t xml:space="preserve">
2021 год. </t>
    </r>
  </si>
  <si>
    <r>
      <t xml:space="preserve">Дата ввода: </t>
    </r>
    <r>
      <rPr>
        <sz val="9"/>
        <color theme="1"/>
        <rFont val="Times New Roman"/>
        <family val="1"/>
        <charset val="204"/>
      </rPr>
      <t xml:space="preserve">
1957 год (здание учебного корпуса),
1991 год (здание медицинского корпуса),
2000 год (здание спального корпуса),
2001 год (здание столовой). 
</t>
    </r>
    <r>
      <rPr>
        <b/>
        <sz val="9"/>
        <color theme="1"/>
        <rFont val="Times New Roman"/>
        <family val="1"/>
        <charset val="204"/>
      </rPr>
      <t xml:space="preserve">Дата капитального ремонта: </t>
    </r>
    <r>
      <rPr>
        <sz val="9"/>
        <color theme="1"/>
        <rFont val="Times New Roman"/>
        <family val="1"/>
        <charset val="204"/>
      </rPr>
      <t xml:space="preserve">
2018 год (здание столовой, здание медицинского корпуса),
2019 год (здание спального корпуса, здание учебного корпуса). </t>
    </r>
  </si>
  <si>
    <r>
      <t xml:space="preserve">Дата ввода: </t>
    </r>
    <r>
      <rPr>
        <sz val="9"/>
        <color theme="1"/>
        <rFont val="Times New Roman"/>
        <family val="1"/>
        <charset val="204"/>
      </rPr>
      <t xml:space="preserve">
1970 год. 
</t>
    </r>
    <r>
      <rPr>
        <b/>
        <sz val="9"/>
        <color theme="1"/>
        <rFont val="Times New Roman"/>
        <family val="1"/>
        <charset val="204"/>
      </rPr>
      <t xml:space="preserve">Дата капитального ремонта: </t>
    </r>
    <r>
      <rPr>
        <sz val="9"/>
        <color theme="1"/>
        <rFont val="Times New Roman"/>
        <family val="1"/>
        <charset val="204"/>
      </rPr>
      <t xml:space="preserve">
2021 год. </t>
    </r>
  </si>
  <si>
    <r>
      <t xml:space="preserve">Дата ввода: </t>
    </r>
    <r>
      <rPr>
        <sz val="9"/>
        <color theme="1"/>
        <rFont val="Times New Roman"/>
        <family val="1"/>
        <charset val="204"/>
      </rPr>
      <t xml:space="preserve">
август 2021г. </t>
    </r>
  </si>
  <si>
    <r>
      <t xml:space="preserve">Дата ввода: </t>
    </r>
    <r>
      <rPr>
        <sz val="9"/>
        <color theme="1"/>
        <rFont val="Times New Roman"/>
        <family val="1"/>
        <charset val="204"/>
      </rPr>
      <t xml:space="preserve">
2003 год (здание учебного корпуса),
2018 год (здание II (спортивный зал, столовая)). </t>
    </r>
  </si>
  <si>
    <r>
      <t xml:space="preserve">Дата ввода: </t>
    </r>
    <r>
      <rPr>
        <sz val="9"/>
        <color theme="1"/>
        <rFont val="Times New Roman"/>
        <family val="1"/>
        <charset val="204"/>
      </rPr>
      <t xml:space="preserve">
1957 год (здание учебного корпуса),
1991 год (здание медицинского корпуса),
2000 год (здание спального корпуса),
2001 год (здание столовой). 
</t>
    </r>
    <r>
      <rPr>
        <b/>
        <sz val="9"/>
        <color theme="1"/>
        <rFont val="Times New Roman"/>
        <family val="1"/>
        <charset val="204"/>
      </rPr>
      <t xml:space="preserve">Дата капитального ремонта: </t>
    </r>
    <r>
      <rPr>
        <sz val="9"/>
        <color theme="1"/>
        <rFont val="Times New Roman"/>
        <family val="1"/>
        <charset val="204"/>
      </rPr>
      <t xml:space="preserve">
2018 год (здание медицинского корпуса),
2022 год (здание спального корпуса, здание учебного корпуса, здание столовой). </t>
    </r>
  </si>
  <si>
    <r>
      <t xml:space="preserve">Дата ввода: </t>
    </r>
    <r>
      <rPr>
        <sz val="9"/>
        <color theme="1"/>
        <rFont val="Times New Roman"/>
        <family val="1"/>
        <charset val="204"/>
      </rPr>
      <t xml:space="preserve">
1987 год (многофункциональный спортивный комплекс (2 этажа) с двумя спортивными залами, ул. Свердлова, 1б),
2006 год (стадион ДЮСШ с футбольным полем, имеющим искусственное травяное покрытие, ул. Свердлова, 1б). 
</t>
    </r>
    <r>
      <rPr>
        <b/>
        <sz val="9"/>
        <color theme="1"/>
        <rFont val="Times New Roman"/>
        <family val="1"/>
        <charset val="204"/>
      </rPr>
      <t xml:space="preserve">Дата капитального ремонта: </t>
    </r>
    <r>
      <rPr>
        <sz val="9"/>
        <color theme="1"/>
        <rFont val="Times New Roman"/>
        <family val="1"/>
        <charset val="204"/>
      </rPr>
      <t xml:space="preserve">
2019 год (стадион ДЮСШ),
2021 год (многофункциональный спортивный комплекс). </t>
    </r>
  </si>
  <si>
    <r>
      <t xml:space="preserve">Дата ввода: </t>
    </r>
    <r>
      <rPr>
        <sz val="9"/>
        <color theme="1"/>
        <rFont val="Times New Roman"/>
        <family val="1"/>
        <charset val="204"/>
      </rPr>
      <t xml:space="preserve">
1967 год (здание 2 (Д/С "Дельфин" с бассейном длиной 25 м с шестью дорожками, зал для "сухих" тренировок, ул. Фурманова, 28)),
1980 год (здание № 1 (Многофункциональный спортивный комплекс (3 этажа) со спортивным залом, девять классов единоборств, игровая комната, площадка "Воркаут", тренажерный класс, ул. Автозаводская, 25)),
2012 год (здание 3 (Спортивно-стрелковый тир МБУ "С/К "Кедр", имеет стрелковые галереи для пневматической винтовки, беговые дорожки, площадку "Воркаут", ул. Ольховая, 69)). 
</t>
    </r>
    <r>
      <rPr>
        <b/>
        <sz val="9"/>
        <color theme="1"/>
        <rFont val="Times New Roman"/>
        <family val="1"/>
        <charset val="204"/>
      </rPr>
      <t xml:space="preserve">Дата капитального ремонта: </t>
    </r>
    <r>
      <rPr>
        <sz val="9"/>
        <color theme="1"/>
        <rFont val="Times New Roman"/>
        <family val="1"/>
        <charset val="204"/>
      </rPr>
      <t xml:space="preserve">
2015 год (здание 2),
2019 год (здание 1). </t>
    </r>
  </si>
  <si>
    <r>
      <t xml:space="preserve">Дата ввода: </t>
    </r>
    <r>
      <rPr>
        <sz val="9"/>
        <color theme="1"/>
        <rFont val="Times New Roman"/>
        <family val="1"/>
        <charset val="204"/>
      </rPr>
      <t xml:space="preserve">
1997 год. 
</t>
    </r>
    <r>
      <rPr>
        <b/>
        <sz val="9"/>
        <color theme="1"/>
        <rFont val="Times New Roman"/>
        <family val="1"/>
        <charset val="204"/>
      </rPr>
      <t xml:space="preserve">Дата капитального ремонта: </t>
    </r>
    <r>
      <rPr>
        <sz val="9"/>
        <color theme="1"/>
        <rFont val="Times New Roman"/>
        <family val="1"/>
        <charset val="204"/>
      </rPr>
      <t xml:space="preserve">
2021 год (2 и 3 этажа). </t>
    </r>
  </si>
  <si>
    <r>
      <t xml:space="preserve">Дата ввода: </t>
    </r>
    <r>
      <rPr>
        <sz val="9"/>
        <color theme="1"/>
        <rFont val="Times New Roman"/>
        <family val="1"/>
        <charset val="204"/>
      </rPr>
      <t xml:space="preserve">
1957 год (здание учебного корпуса),
1991 год (здание медицинского корпуса),
2000 год (здание спального корпуса),
2001 год (здание столовой). 
</t>
    </r>
    <r>
      <rPr>
        <b/>
        <sz val="9"/>
        <color theme="1"/>
        <rFont val="Times New Roman"/>
        <family val="1"/>
        <charset val="204"/>
      </rPr>
      <t xml:space="preserve">Дата капитального ремонта: </t>
    </r>
    <r>
      <rPr>
        <sz val="9"/>
        <color theme="1"/>
        <rFont val="Times New Roman"/>
        <family val="1"/>
        <charset val="204"/>
      </rPr>
      <t xml:space="preserve">
2021 год (здание медицинского корпуса),
2024 год (здания спального корпуса, столовой, учебного корпуса). </t>
    </r>
  </si>
  <si>
    <r>
      <t xml:space="preserve">Дата ввода: </t>
    </r>
    <r>
      <rPr>
        <sz val="9"/>
        <color theme="1"/>
        <rFont val="Times New Roman"/>
        <family val="1"/>
        <charset val="204"/>
      </rPr>
      <t xml:space="preserve">
1965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</si>
  <si>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1939 год (ул. Трубников, 60б),
1961 год (Магнитка Экскаваторщиков, 1),
1962 год (ул. Ватутина, 60),
1966 год (ул. Ватутина, 53б),
1968 год (ул. Вайнера, 7),
1969 год (ул. Советская, 8а),
1970 год (Вайнера, 21а),
1974 год (ул. Емлина, 18б),
1979 год (п. Новоуткинск, ул. 30 лет Октября, 8; ул. Юбилейная, 9),
1980 год (ул. Комсомольская, 19),
1984 год (п. Вересовка, ул. Заводская, 17),
1993 год (ул. Береговая, 58),
1996 год (ул. Емлина, 12б). </t>
    </r>
  </si>
  <si>
    <r>
      <t xml:space="preserve">Дата ввода: </t>
    </r>
    <r>
      <rPr>
        <sz val="9"/>
        <color theme="1"/>
        <rFont val="Times New Roman"/>
        <family val="1"/>
        <charset val="204"/>
      </rPr>
      <t xml:space="preserve">
12.05.1979 год. </t>
    </r>
  </si>
  <si>
    <r>
      <t xml:space="preserve">Дата ввода: </t>
    </r>
    <r>
      <rPr>
        <sz val="9"/>
        <color theme="1"/>
        <rFont val="Times New Roman"/>
        <family val="1"/>
        <charset val="204"/>
      </rPr>
      <t xml:space="preserve">
1936 год. 
</t>
    </r>
    <r>
      <rPr>
        <b/>
        <sz val="9"/>
        <color theme="1"/>
        <rFont val="Times New Roman"/>
        <family val="1"/>
        <charset val="204"/>
      </rPr>
      <t xml:space="preserve">Дата капитального ремонта: </t>
    </r>
    <r>
      <rPr>
        <sz val="9"/>
        <color theme="1"/>
        <rFont val="Times New Roman"/>
        <family val="1"/>
        <charset val="204"/>
      </rPr>
      <t xml:space="preserve">
1964 год. </t>
    </r>
  </si>
  <si>
    <r>
      <t xml:space="preserve">Дата ввода: </t>
    </r>
    <r>
      <rPr>
        <sz val="9"/>
        <color theme="1"/>
        <rFont val="Times New Roman"/>
        <family val="1"/>
        <charset val="204"/>
      </rPr>
      <t xml:space="preserve">
2014 год. </t>
    </r>
  </si>
  <si>
    <r>
      <t xml:space="preserve">Дата ввода: </t>
    </r>
    <r>
      <rPr>
        <sz val="9"/>
        <color theme="1"/>
        <rFont val="Times New Roman"/>
        <family val="1"/>
        <charset val="204"/>
      </rPr>
      <t xml:space="preserve">
1986 год (мкр. Зеленый Бор),
1990 год (мкр. Зеленый Бор-1, д. 24),
1991 год (мкр. Зеленый Бор-1, д. 25). </t>
    </r>
  </si>
  <si>
    <r>
      <t xml:space="preserve">Дата ввода: </t>
    </r>
    <r>
      <rPr>
        <sz val="9"/>
        <color theme="1"/>
        <rFont val="Times New Roman"/>
        <family val="1"/>
        <charset val="204"/>
      </rPr>
      <t xml:space="preserve">
1901 год. </t>
    </r>
  </si>
  <si>
    <r>
      <t xml:space="preserve">Дата ввода: </t>
    </r>
    <r>
      <rPr>
        <sz val="9"/>
        <color theme="1"/>
        <rFont val="Times New Roman"/>
        <family val="1"/>
        <charset val="204"/>
      </rPr>
      <t xml:space="preserve">
1913 год (здание начальной школы),
2002 год (здание пристроя к основному зданию),
2018 год (многофункциональная площадка). </t>
    </r>
  </si>
  <si>
    <r>
      <t xml:space="preserve">Дата ввода: </t>
    </r>
    <r>
      <rPr>
        <sz val="9"/>
        <color theme="1"/>
        <rFont val="Times New Roman"/>
        <family val="1"/>
        <charset val="204"/>
      </rPr>
      <t xml:space="preserve">
01.09. 1953год. 
</t>
    </r>
    <r>
      <rPr>
        <b/>
        <sz val="9"/>
        <color theme="1"/>
        <rFont val="Times New Roman"/>
        <family val="1"/>
        <charset val="204"/>
      </rPr>
      <t xml:space="preserve">Дата капитального ремонта: </t>
    </r>
    <r>
      <rPr>
        <sz val="9"/>
        <color theme="1"/>
        <rFont val="Times New Roman"/>
        <family val="1"/>
        <charset val="204"/>
      </rPr>
      <t xml:space="preserve">
2018 год. </t>
    </r>
  </si>
  <si>
    <r>
      <t xml:space="preserve">Дата ввода: </t>
    </r>
    <r>
      <rPr>
        <sz val="9"/>
        <color theme="1"/>
        <rFont val="Times New Roman"/>
        <family val="1"/>
        <charset val="204"/>
      </rPr>
      <t xml:space="preserve">
1979г. 
</t>
    </r>
    <r>
      <rPr>
        <b/>
        <sz val="9"/>
        <color theme="1"/>
        <rFont val="Times New Roman"/>
        <family val="1"/>
        <charset val="204"/>
      </rPr>
      <t xml:space="preserve">Дата капитального ремонта: </t>
    </r>
    <r>
      <rPr>
        <sz val="9"/>
        <color theme="1"/>
        <rFont val="Times New Roman"/>
        <family val="1"/>
        <charset val="204"/>
      </rPr>
      <t xml:space="preserve">
2025 год (спортивный зал). </t>
    </r>
  </si>
  <si>
    <r>
      <t xml:space="preserve">Дата ввода: </t>
    </r>
    <r>
      <rPr>
        <sz val="9"/>
        <color theme="1"/>
        <rFont val="Times New Roman"/>
        <family val="1"/>
        <charset val="204"/>
      </rPr>
      <t xml:space="preserve">
1985 год,
2015 год (пищеблок),
2020 год (спортивный зал, санузлы). </t>
    </r>
  </si>
  <si>
    <r>
      <t xml:space="preserve">Дата ввода: </t>
    </r>
    <r>
      <rPr>
        <sz val="9"/>
        <color theme="1"/>
        <rFont val="Times New Roman"/>
        <family val="1"/>
        <charset val="204"/>
      </rPr>
      <t xml:space="preserve">
1977 год,. 
</t>
    </r>
    <r>
      <rPr>
        <b/>
        <sz val="9"/>
        <color theme="1"/>
        <rFont val="Times New Roman"/>
        <family val="1"/>
        <charset val="204"/>
      </rPr>
      <t xml:space="preserve">Дата капитального ремонта: </t>
    </r>
    <r>
      <rPr>
        <sz val="9"/>
        <color theme="1"/>
        <rFont val="Times New Roman"/>
        <family val="1"/>
        <charset val="204"/>
      </rPr>
      <t xml:space="preserve">
2014 год (реконструкция). </t>
    </r>
  </si>
  <si>
    <r>
      <t xml:space="preserve">Дата ввода: </t>
    </r>
    <r>
      <rPr>
        <sz val="9"/>
        <color theme="1"/>
        <rFont val="Times New Roman"/>
        <family val="1"/>
        <charset val="204"/>
      </rPr>
      <t xml:space="preserve">
1962 год. 
</t>
    </r>
    <r>
      <rPr>
        <b/>
        <sz val="9"/>
        <color theme="1"/>
        <rFont val="Times New Roman"/>
        <family val="1"/>
        <charset val="204"/>
      </rPr>
      <t xml:space="preserve">Дата капитального ремонта: </t>
    </r>
    <r>
      <rPr>
        <sz val="9"/>
        <color theme="1"/>
        <rFont val="Times New Roman"/>
        <family val="1"/>
        <charset val="204"/>
      </rPr>
      <t xml:space="preserve">
2024 год. </t>
    </r>
  </si>
  <si>
    <r>
      <t xml:space="preserve">Дата ввода: </t>
    </r>
    <r>
      <rPr>
        <sz val="9"/>
        <color theme="1"/>
        <rFont val="Times New Roman"/>
        <family val="1"/>
        <charset val="204"/>
      </rPr>
      <t xml:space="preserve">
1980 год. 
</t>
    </r>
    <r>
      <rPr>
        <b/>
        <sz val="9"/>
        <color theme="1"/>
        <rFont val="Times New Roman"/>
        <family val="1"/>
        <charset val="204"/>
      </rPr>
      <t xml:space="preserve">Дата капитального ремонта: </t>
    </r>
    <r>
      <rPr>
        <sz val="9"/>
        <color theme="1"/>
        <rFont val="Times New Roman"/>
        <family val="1"/>
        <charset val="204"/>
      </rPr>
      <t xml:space="preserve">
2022 год. </t>
    </r>
  </si>
  <si>
    <r>
      <t xml:space="preserve">Дата ввода: </t>
    </r>
    <r>
      <rPr>
        <sz val="9"/>
        <color theme="1"/>
        <rFont val="Times New Roman"/>
        <family val="1"/>
        <charset val="204"/>
      </rPr>
      <t xml:space="preserve">
1985 г.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</si>
  <si>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rgb="FF000000"/>
        <rFont val="Times New Roman"/>
        <family val="1"/>
        <charset val="204"/>
      </rPr>
      <t xml:space="preserve">
1967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2023 год. </t>
    </r>
  </si>
  <si>
    <r>
      <t xml:space="preserve">Дата ввода: </t>
    </r>
    <r>
      <rPr>
        <sz val="9"/>
        <color rgb="FF000000"/>
        <rFont val="Times New Roman"/>
        <family val="1"/>
        <charset val="204"/>
      </rPr>
      <t xml:space="preserve">
1980 г. 
</t>
    </r>
    <r>
      <rPr>
        <b/>
        <sz val="9"/>
        <color rgb="FF000000"/>
        <rFont val="Times New Roman"/>
        <family val="1"/>
        <charset val="204"/>
      </rPr>
      <t xml:space="preserve">Дата капитального ремонта: </t>
    </r>
    <r>
      <rPr>
        <sz val="9"/>
        <color rgb="FF000000"/>
        <rFont val="Times New Roman"/>
        <family val="1"/>
        <charset val="204"/>
      </rPr>
      <t xml:space="preserve">
2018 год. </t>
    </r>
  </si>
  <si>
    <r>
      <t xml:space="preserve">Дата ввода: </t>
    </r>
    <r>
      <rPr>
        <sz val="9"/>
        <color rgb="FF000000"/>
        <rFont val="Times New Roman"/>
        <family val="1"/>
        <charset val="204"/>
      </rPr>
      <t xml:space="preserve">
1977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2023 год. </t>
    </r>
  </si>
  <si>
    <r>
      <t xml:space="preserve">Дата ввода: </t>
    </r>
    <r>
      <rPr>
        <sz val="9"/>
        <color rgb="FF000000"/>
        <rFont val="Times New Roman"/>
        <family val="1"/>
        <charset val="204"/>
      </rPr>
      <t xml:space="preserve">
1971 г. 
</t>
    </r>
    <r>
      <rPr>
        <b/>
        <sz val="9"/>
        <color rgb="FF000000"/>
        <rFont val="Times New Roman"/>
        <family val="1"/>
        <charset val="204"/>
      </rPr>
      <t xml:space="preserve">Дата капитального ремонта: </t>
    </r>
    <r>
      <rPr>
        <sz val="9"/>
        <color rgb="FF000000"/>
        <rFont val="Times New Roman"/>
        <family val="1"/>
        <charset val="204"/>
      </rPr>
      <t xml:space="preserve">
2017 год (спортивный зал),
2022 год. </t>
    </r>
  </si>
  <si>
    <r>
      <t xml:space="preserve">Дата ввода: </t>
    </r>
    <r>
      <rPr>
        <sz val="9"/>
        <color theme="1"/>
        <rFont val="Times New Roman"/>
        <family val="1"/>
        <charset val="204"/>
      </rPr>
      <t xml:space="preserve">
1989 год. 
</t>
    </r>
    <r>
      <rPr>
        <b/>
        <sz val="9"/>
        <color theme="1"/>
        <rFont val="Times New Roman"/>
        <family val="1"/>
        <charset val="204"/>
      </rPr>
      <t xml:space="preserve">Дата капитального ремонта: </t>
    </r>
    <r>
      <rPr>
        <sz val="9"/>
        <color theme="1"/>
        <rFont val="Times New Roman"/>
        <family val="1"/>
        <charset val="204"/>
      </rPr>
      <t xml:space="preserve">
2000 год. </t>
    </r>
  </si>
  <si>
    <r>
      <t xml:space="preserve">Дата ввода: </t>
    </r>
    <r>
      <rPr>
        <sz val="9"/>
        <color theme="1"/>
        <rFont val="Times New Roman"/>
        <family val="1"/>
        <charset val="204"/>
      </rPr>
      <t xml:space="preserve">
1972. 
</t>
    </r>
    <r>
      <rPr>
        <b/>
        <sz val="9"/>
        <color theme="1"/>
        <rFont val="Times New Roman"/>
        <family val="1"/>
        <charset val="204"/>
      </rPr>
      <t xml:space="preserve">Дата капитального ремонта: </t>
    </r>
    <r>
      <rPr>
        <sz val="9"/>
        <color theme="1"/>
        <rFont val="Times New Roman"/>
        <family val="1"/>
        <charset val="204"/>
      </rPr>
      <t xml:space="preserve">
2017. </t>
    </r>
  </si>
  <si>
    <r>
      <t xml:space="preserve">Дата ввода: </t>
    </r>
    <r>
      <rPr>
        <sz val="9"/>
        <color theme="1"/>
        <rFont val="Times New Roman"/>
        <family val="1"/>
        <charset val="204"/>
      </rPr>
      <t xml:space="preserve">
1984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(Замена отопления). </t>
    </r>
  </si>
  <si>
    <r>
      <t xml:space="preserve">Дата ввода: </t>
    </r>
    <r>
      <rPr>
        <sz val="9"/>
        <color theme="1"/>
        <rFont val="Times New Roman"/>
        <family val="1"/>
        <charset val="204"/>
      </rPr>
      <t xml:space="preserve">
1971 г. 
</t>
    </r>
    <r>
      <rPr>
        <b/>
        <sz val="9"/>
        <color theme="1"/>
        <rFont val="Times New Roman"/>
        <family val="1"/>
        <charset val="204"/>
      </rPr>
      <t xml:space="preserve">Дата капитального ремонта: </t>
    </r>
    <r>
      <rPr>
        <sz val="9"/>
        <color theme="1"/>
        <rFont val="Times New Roman"/>
        <family val="1"/>
        <charset val="204"/>
      </rPr>
      <t xml:space="preserve">
2011 год. </t>
    </r>
  </si>
  <si>
    <r>
      <t xml:space="preserve">Дата ввода: </t>
    </r>
    <r>
      <rPr>
        <sz val="9"/>
        <color theme="1"/>
        <rFont val="Times New Roman"/>
        <family val="1"/>
        <charset val="204"/>
      </rPr>
      <t xml:space="preserve">
1980 год. 
</t>
    </r>
    <r>
      <rPr>
        <b/>
        <sz val="9"/>
        <color theme="1"/>
        <rFont val="Times New Roman"/>
        <family val="1"/>
        <charset val="204"/>
      </rPr>
      <t xml:space="preserve">Дата капитального ремонта: </t>
    </r>
    <r>
      <rPr>
        <sz val="9"/>
        <color theme="1"/>
        <rFont val="Times New Roman"/>
        <family val="1"/>
        <charset val="204"/>
      </rPr>
      <t xml:space="preserve">
2023 год,
2025 год (замена оконных блоков, ремонт полов в кабинете технологии и пищеблоке). </t>
    </r>
  </si>
  <si>
    <r>
      <t xml:space="preserve">Дата ввода: </t>
    </r>
    <r>
      <rPr>
        <sz val="9"/>
        <color theme="1"/>
        <rFont val="Times New Roman"/>
        <family val="1"/>
        <charset val="204"/>
      </rPr>
      <t xml:space="preserve">
1905 г. 
</t>
    </r>
    <r>
      <rPr>
        <b/>
        <sz val="9"/>
        <color theme="1"/>
        <rFont val="Times New Roman"/>
        <family val="1"/>
        <charset val="204"/>
      </rPr>
      <t xml:space="preserve">Дата капитального ремонта: </t>
    </r>
    <r>
      <rPr>
        <sz val="9"/>
        <color theme="1"/>
        <rFont val="Times New Roman"/>
        <family val="1"/>
        <charset val="204"/>
      </rPr>
      <t xml:space="preserve">
2014 год. </t>
    </r>
  </si>
  <si>
    <r>
      <t xml:space="preserve">Дата ввода: </t>
    </r>
    <r>
      <rPr>
        <sz val="9"/>
        <color theme="1"/>
        <rFont val="Times New Roman"/>
        <family val="1"/>
        <charset val="204"/>
      </rPr>
      <t xml:space="preserve">
1936 г. 
</t>
    </r>
    <r>
      <rPr>
        <b/>
        <sz val="9"/>
        <color theme="1"/>
        <rFont val="Times New Roman"/>
        <family val="1"/>
        <charset val="204"/>
      </rPr>
      <t xml:space="preserve">Дата капитального ремонта: </t>
    </r>
    <r>
      <rPr>
        <sz val="9"/>
        <color theme="1"/>
        <rFont val="Times New Roman"/>
        <family val="1"/>
        <charset val="204"/>
      </rPr>
      <t xml:space="preserve">
1976 г.,
2026-2027 год. </t>
    </r>
  </si>
  <si>
    <r>
      <t xml:space="preserve">Дата ввода: </t>
    </r>
    <r>
      <rPr>
        <sz val="9"/>
        <color theme="1"/>
        <rFont val="Times New Roman"/>
        <family val="1"/>
        <charset val="204"/>
      </rPr>
      <t xml:space="preserve">
1963 год. 
</t>
    </r>
    <r>
      <rPr>
        <b/>
        <sz val="9"/>
        <color theme="1"/>
        <rFont val="Times New Roman"/>
        <family val="1"/>
        <charset val="204"/>
      </rPr>
      <t xml:space="preserve">Дата капитального ремонта: </t>
    </r>
    <r>
      <rPr>
        <sz val="9"/>
        <color theme="1"/>
        <rFont val="Times New Roman"/>
        <family val="1"/>
        <charset val="204"/>
      </rPr>
      <t xml:space="preserve">
2016 год. </t>
    </r>
  </si>
  <si>
    <r>
      <t xml:space="preserve">Дата ввода: </t>
    </r>
    <r>
      <rPr>
        <sz val="9"/>
        <color theme="1"/>
        <rFont val="Times New Roman"/>
        <family val="1"/>
        <charset val="204"/>
      </rPr>
      <t xml:space="preserve">
1987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</si>
  <si>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1969 год. 
</t>
    </r>
    <r>
      <rPr>
        <b/>
        <sz val="9"/>
        <color theme="1"/>
        <rFont val="Times New Roman"/>
        <family val="1"/>
        <charset val="204"/>
      </rPr>
      <t xml:space="preserve">Дата капитального ремонта: </t>
    </r>
    <r>
      <rPr>
        <sz val="9"/>
        <color theme="1"/>
        <rFont val="Times New Roman"/>
        <family val="1"/>
        <charset val="204"/>
      </rPr>
      <t xml:space="preserve">
2022 год. </t>
    </r>
  </si>
  <si>
    <r>
      <t xml:space="preserve">Дата ввода: </t>
    </r>
    <r>
      <rPr>
        <sz val="9"/>
        <color theme="1"/>
        <rFont val="Times New Roman"/>
        <family val="1"/>
        <charset val="204"/>
      </rPr>
      <t xml:space="preserve">
1971 год. 
</t>
    </r>
    <r>
      <rPr>
        <b/>
        <sz val="9"/>
        <color theme="1"/>
        <rFont val="Times New Roman"/>
        <family val="1"/>
        <charset val="204"/>
      </rPr>
      <t xml:space="preserve">Дата капитального ремонта: </t>
    </r>
    <r>
      <rPr>
        <sz val="9"/>
        <color theme="1"/>
        <rFont val="Times New Roman"/>
        <family val="1"/>
        <charset val="204"/>
      </rPr>
      <t xml:space="preserve">
2004 год. </t>
    </r>
  </si>
  <si>
    <r>
      <t xml:space="preserve">Дата ввода: </t>
    </r>
    <r>
      <rPr>
        <sz val="9"/>
        <color theme="1"/>
        <rFont val="Times New Roman"/>
        <family val="1"/>
        <charset val="204"/>
      </rPr>
      <t xml:space="preserve">
1952 г. 
</t>
    </r>
    <r>
      <rPr>
        <b/>
        <sz val="9"/>
        <color theme="1"/>
        <rFont val="Times New Roman"/>
        <family val="1"/>
        <charset val="204"/>
      </rPr>
      <t xml:space="preserve">Дата капитального ремонта: </t>
    </r>
    <r>
      <rPr>
        <sz val="9"/>
        <color theme="1"/>
        <rFont val="Times New Roman"/>
        <family val="1"/>
        <charset val="204"/>
      </rPr>
      <t xml:space="preserve">
2019 г. </t>
    </r>
  </si>
  <si>
    <r>
      <t xml:space="preserve">Дата ввода: </t>
    </r>
    <r>
      <rPr>
        <sz val="9"/>
        <color theme="1"/>
        <rFont val="Times New Roman"/>
        <family val="1"/>
        <charset val="204"/>
      </rPr>
      <t xml:space="preserve">
1966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</si>
  <si>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1963 г. 
</t>
    </r>
    <r>
      <rPr>
        <b/>
        <sz val="9"/>
        <color theme="1"/>
        <rFont val="Times New Roman"/>
        <family val="1"/>
        <charset val="204"/>
      </rPr>
      <t xml:space="preserve">Дата капитального ремонта: </t>
    </r>
    <r>
      <rPr>
        <sz val="9"/>
        <color theme="1"/>
        <rFont val="Times New Roman"/>
        <family val="1"/>
        <charset val="204"/>
      </rPr>
      <t xml:space="preserve">
2019 г. </t>
    </r>
  </si>
  <si>
    <r>
      <t xml:space="preserve">Дата ввода: </t>
    </r>
    <r>
      <rPr>
        <sz val="9"/>
        <color theme="1"/>
        <rFont val="Times New Roman"/>
        <family val="1"/>
        <charset val="204"/>
      </rPr>
      <t xml:space="preserve">
1908 год,
1967 год (пристрой к школе). </t>
    </r>
  </si>
  <si>
    <r>
      <t xml:space="preserve">Дата ввода: </t>
    </r>
    <r>
      <rPr>
        <sz val="9"/>
        <color theme="1"/>
        <rFont val="Times New Roman"/>
        <family val="1"/>
        <charset val="204"/>
      </rPr>
      <t xml:space="preserve">
1935 год,. 
</t>
    </r>
    <r>
      <rPr>
        <b/>
        <sz val="9"/>
        <color theme="1"/>
        <rFont val="Times New Roman"/>
        <family val="1"/>
        <charset val="204"/>
      </rPr>
      <t xml:space="preserve">Дата капитального ремонта: </t>
    </r>
    <r>
      <rPr>
        <sz val="9"/>
        <color theme="1"/>
        <rFont val="Times New Roman"/>
        <family val="1"/>
        <charset val="204"/>
      </rPr>
      <t xml:space="preserve">
2005 год. </t>
    </r>
  </si>
  <si>
    <r>
      <t xml:space="preserve">Дата ввода: </t>
    </r>
    <r>
      <rPr>
        <sz val="9"/>
        <color theme="1"/>
        <rFont val="Times New Roman"/>
        <family val="1"/>
        <charset val="204"/>
      </rPr>
      <t xml:space="preserve">
1983 год. 
</t>
    </r>
    <r>
      <rPr>
        <b/>
        <sz val="9"/>
        <color theme="1"/>
        <rFont val="Times New Roman"/>
        <family val="1"/>
        <charset val="204"/>
      </rPr>
      <t xml:space="preserve">Дата капитального ремонта: </t>
    </r>
    <r>
      <rPr>
        <sz val="9"/>
        <color theme="1"/>
        <rFont val="Times New Roman"/>
        <family val="1"/>
        <charset val="204"/>
      </rPr>
      <t xml:space="preserve">
2007 год. </t>
    </r>
  </si>
  <si>
    <r>
      <t xml:space="preserve">Дата ввода: </t>
    </r>
    <r>
      <rPr>
        <sz val="9"/>
        <color theme="1"/>
        <rFont val="Times New Roman"/>
        <family val="1"/>
        <charset val="204"/>
      </rPr>
      <t xml:space="preserve">
1959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</si>
  <si>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1966 год. 
</t>
    </r>
    <r>
      <rPr>
        <b/>
        <sz val="9"/>
        <color theme="1"/>
        <rFont val="Times New Roman"/>
        <family val="1"/>
        <charset val="204"/>
      </rPr>
      <t xml:space="preserve">Дата капитального ремонта: </t>
    </r>
    <r>
      <rPr>
        <sz val="9"/>
        <color theme="1"/>
        <rFont val="Times New Roman"/>
        <family val="1"/>
        <charset val="204"/>
      </rPr>
      <t xml:space="preserve">
2021 год. </t>
    </r>
  </si>
  <si>
    <r>
      <t xml:space="preserve">Дата ввода: </t>
    </r>
    <r>
      <rPr>
        <sz val="9"/>
        <color theme="1"/>
        <rFont val="Times New Roman"/>
        <family val="1"/>
        <charset val="204"/>
      </rPr>
      <t xml:space="preserve">
1998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</si>
  <si>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1939 год. 
</t>
    </r>
    <r>
      <rPr>
        <b/>
        <sz val="9"/>
        <color theme="1"/>
        <rFont val="Times New Roman"/>
        <family val="1"/>
        <charset val="204"/>
      </rPr>
      <t xml:space="preserve">Дата капитального ремонта: </t>
    </r>
    <r>
      <rPr>
        <sz val="9"/>
        <color theme="1"/>
        <rFont val="Times New Roman"/>
        <family val="1"/>
        <charset val="204"/>
      </rPr>
      <t xml:space="preserve">
2022 год. </t>
    </r>
  </si>
  <si>
    <r>
      <t xml:space="preserve">Дата ввода: </t>
    </r>
    <r>
      <rPr>
        <sz val="9"/>
        <color theme="1"/>
        <rFont val="Times New Roman"/>
        <family val="1"/>
        <charset val="204"/>
      </rPr>
      <t xml:space="preserve">
1957 год (Основное здание),
1974 год (Пристрой). </t>
    </r>
  </si>
  <si>
    <r>
      <t xml:space="preserve">Дата ввода: </t>
    </r>
    <r>
      <rPr>
        <sz val="9"/>
        <color theme="1"/>
        <rFont val="Times New Roman"/>
        <family val="1"/>
        <charset val="204"/>
      </rPr>
      <t xml:space="preserve">
1936 год. 
</t>
    </r>
    <r>
      <rPr>
        <b/>
        <sz val="9"/>
        <color theme="1"/>
        <rFont val="Times New Roman"/>
        <family val="1"/>
        <charset val="204"/>
      </rPr>
      <t xml:space="preserve">Дата капитального ремонта: </t>
    </r>
    <r>
      <rPr>
        <sz val="9"/>
        <color theme="1"/>
        <rFont val="Times New Roman"/>
        <family val="1"/>
        <charset val="204"/>
      </rPr>
      <t xml:space="preserve">
2023 год. </t>
    </r>
  </si>
  <si>
    <r>
      <t xml:space="preserve">Дата ввода: </t>
    </r>
    <r>
      <rPr>
        <sz val="9"/>
        <color theme="1"/>
        <rFont val="Times New Roman"/>
        <family val="1"/>
        <charset val="204"/>
      </rPr>
      <t xml:space="preserve">
1936 год. 
</t>
    </r>
    <r>
      <rPr>
        <b/>
        <sz val="9"/>
        <color theme="1"/>
        <rFont val="Times New Roman"/>
        <family val="1"/>
        <charset val="204"/>
      </rPr>
      <t xml:space="preserve">Дата капитального ремонта: </t>
    </r>
    <r>
      <rPr>
        <sz val="9"/>
        <color theme="1"/>
        <rFont val="Times New Roman"/>
        <family val="1"/>
        <charset val="204"/>
      </rPr>
      <t xml:space="preserve">
2025 год. </t>
    </r>
  </si>
  <si>
    <r>
      <t xml:space="preserve">Дата ввода: </t>
    </r>
    <r>
      <rPr>
        <sz val="9"/>
        <color theme="1"/>
        <rFont val="Times New Roman"/>
        <family val="1"/>
        <charset val="204"/>
      </rPr>
      <t xml:space="preserve">
1952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</si>
  <si>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1970 год. 
</t>
    </r>
    <r>
      <rPr>
        <b/>
        <sz val="9"/>
        <color theme="1"/>
        <rFont val="Times New Roman"/>
        <family val="1"/>
        <charset val="204"/>
      </rPr>
      <t xml:space="preserve">Дата капитального ремонта: </t>
    </r>
    <r>
      <rPr>
        <sz val="9"/>
        <color theme="1"/>
        <rFont val="Times New Roman"/>
        <family val="1"/>
        <charset val="204"/>
      </rPr>
      <t xml:space="preserve">
2018 год. </t>
    </r>
  </si>
  <si>
    <r>
      <t xml:space="preserve">Дата ввода: </t>
    </r>
    <r>
      <rPr>
        <sz val="9"/>
        <color theme="1"/>
        <rFont val="Times New Roman"/>
        <family val="1"/>
        <charset val="204"/>
      </rPr>
      <t xml:space="preserve">
1975 год. 
</t>
    </r>
    <r>
      <rPr>
        <b/>
        <sz val="9"/>
        <color theme="1"/>
        <rFont val="Times New Roman"/>
        <family val="1"/>
        <charset val="204"/>
      </rPr>
      <t xml:space="preserve">Дата капитального ремонта: </t>
    </r>
    <r>
      <rPr>
        <sz val="9"/>
        <color theme="1"/>
        <rFont val="Times New Roman"/>
        <family val="1"/>
        <charset val="204"/>
      </rPr>
      <t xml:space="preserve">
2011 год. </t>
    </r>
  </si>
  <si>
    <r>
      <t xml:space="preserve">Дата ввода: </t>
    </r>
    <r>
      <rPr>
        <sz val="9"/>
        <color theme="1"/>
        <rFont val="Times New Roman"/>
        <family val="1"/>
        <charset val="204"/>
      </rPr>
      <t xml:space="preserve">
1957 год.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</si>
  <si>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theme="1"/>
        <rFont val="Times New Roman"/>
        <family val="1"/>
        <charset val="204"/>
      </rPr>
      <t xml:space="preserve">
1985 год. 
</t>
    </r>
    <r>
      <rPr>
        <b/>
        <sz val="9"/>
        <color theme="1"/>
        <rFont val="Times New Roman"/>
        <family val="1"/>
        <charset val="204"/>
      </rPr>
      <t xml:space="preserve">Дата капитального ремонта: </t>
    </r>
    <r>
      <rPr>
        <sz val="9"/>
        <color theme="1"/>
        <rFont val="Times New Roman"/>
        <family val="1"/>
        <charset val="204"/>
      </rPr>
      <t xml:space="preserve">
2018 год. </t>
    </r>
  </si>
  <si>
    <r>
      <t xml:space="preserve">Дата ввода: </t>
    </r>
    <r>
      <rPr>
        <sz val="9"/>
        <color theme="1"/>
        <rFont val="Times New Roman"/>
        <family val="1"/>
        <charset val="204"/>
      </rPr>
      <t xml:space="preserve">
1946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</si>
  <si>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1936 год. 
</t>
    </r>
    <r>
      <rPr>
        <b/>
        <sz val="9"/>
        <color theme="1"/>
        <rFont val="Times New Roman"/>
        <family val="1"/>
        <charset val="204"/>
      </rPr>
      <t xml:space="preserve">Дата капитального ремонта: </t>
    </r>
    <r>
      <rPr>
        <sz val="9"/>
        <color theme="1"/>
        <rFont val="Times New Roman"/>
        <family val="1"/>
        <charset val="204"/>
      </rPr>
      <t xml:space="preserve">
1996 год. </t>
    </r>
  </si>
  <si>
    <r>
      <t xml:space="preserve">Дата ввода: </t>
    </r>
    <r>
      <rPr>
        <sz val="9"/>
        <color theme="1"/>
        <rFont val="Times New Roman"/>
        <family val="1"/>
        <charset val="204"/>
      </rPr>
      <t xml:space="preserve">
1957 год. 
</t>
    </r>
    <r>
      <rPr>
        <b/>
        <sz val="9"/>
        <color theme="1"/>
        <rFont val="Times New Roman"/>
        <family val="1"/>
        <charset val="204"/>
      </rPr>
      <t xml:space="preserve">Дата капитального ремонта: </t>
    </r>
    <r>
      <rPr>
        <sz val="9"/>
        <color theme="1"/>
        <rFont val="Times New Roman"/>
        <family val="1"/>
        <charset val="204"/>
      </rPr>
      <t xml:space="preserve">
2020 год. </t>
    </r>
  </si>
  <si>
    <r>
      <t xml:space="preserve">Дата ввода: </t>
    </r>
    <r>
      <rPr>
        <sz val="9"/>
        <color theme="1"/>
        <rFont val="Times New Roman"/>
        <family val="1"/>
        <charset val="204"/>
      </rPr>
      <t xml:space="preserve">
1977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</si>
  <si>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2001 год,
1978 год. </t>
    </r>
  </si>
  <si>
    <r>
      <t xml:space="preserve">Дата ввода: </t>
    </r>
    <r>
      <rPr>
        <sz val="9"/>
        <color theme="1"/>
        <rFont val="Times New Roman"/>
        <family val="1"/>
        <charset val="204"/>
      </rPr>
      <t xml:space="preserve">
1936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</si>
  <si>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1961 год. 
</t>
    </r>
    <r>
      <rPr>
        <b/>
        <sz val="9"/>
        <color theme="1"/>
        <rFont val="Times New Roman"/>
        <family val="1"/>
        <charset val="204"/>
      </rPr>
      <t xml:space="preserve">Дата капитального ремонта: </t>
    </r>
    <r>
      <rPr>
        <sz val="9"/>
        <color theme="1"/>
        <rFont val="Times New Roman"/>
        <family val="1"/>
        <charset val="204"/>
      </rPr>
      <t xml:space="preserve">
2000год. </t>
    </r>
  </si>
  <si>
    <r>
      <t xml:space="preserve">Дата ввода: </t>
    </r>
    <r>
      <rPr>
        <sz val="9"/>
        <color theme="1"/>
        <rFont val="Times New Roman"/>
        <family val="1"/>
        <charset val="204"/>
      </rPr>
      <t xml:space="preserve">
1957 год (здание № 1),
1960 год (здание № 5),
1961 год (здание № 7),
1962 год (здание № 6),
1965 год (здание № 2),
1972 год (здание № 4),
1974 год (здание № 8, здание № 9),
1990 год (здание № 3). 
</t>
    </r>
    <r>
      <rPr>
        <b/>
        <sz val="9"/>
        <color theme="1"/>
        <rFont val="Times New Roman"/>
        <family val="1"/>
        <charset val="204"/>
      </rPr>
      <t xml:space="preserve">Дата капитального ремонта: </t>
    </r>
    <r>
      <rPr>
        <sz val="9"/>
        <color theme="1"/>
        <rFont val="Times New Roman"/>
        <family val="1"/>
        <charset val="204"/>
      </rPr>
      <t xml:space="preserve">
2000 год (здание № 5). </t>
    </r>
  </si>
  <si>
    <r>
      <t xml:space="preserve">Дата ввода: </t>
    </r>
    <r>
      <rPr>
        <sz val="9"/>
        <color theme="1"/>
        <rFont val="Times New Roman"/>
        <family val="1"/>
        <charset val="204"/>
      </rPr>
      <t xml:space="preserve">
1992-1993 год. 
</t>
    </r>
    <r>
      <rPr>
        <b/>
        <sz val="9"/>
        <color theme="1"/>
        <rFont val="Times New Roman"/>
        <family val="1"/>
        <charset val="204"/>
      </rPr>
      <t xml:space="preserve">Дата капитального ремонта: </t>
    </r>
    <r>
      <rPr>
        <sz val="9"/>
        <color theme="1"/>
        <rFont val="Times New Roman"/>
        <family val="1"/>
        <charset val="204"/>
      </rPr>
      <t xml:space="preserve">
2006 год,
2007 год,
2013 год. </t>
    </r>
  </si>
  <si>
    <r>
      <t xml:space="preserve">Дата ввода: </t>
    </r>
    <r>
      <rPr>
        <sz val="9"/>
        <color theme="1"/>
        <rFont val="Times New Roman"/>
        <family val="1"/>
        <charset val="204"/>
      </rPr>
      <t xml:space="preserve">
1960 год (здание по адресу улица Красная, дом 17),
1976 год (здание по адресу улица Газетная, дом 45). 
</t>
    </r>
    <r>
      <rPr>
        <b/>
        <sz val="9"/>
        <color theme="1"/>
        <rFont val="Times New Roman"/>
        <family val="1"/>
        <charset val="204"/>
      </rPr>
      <t xml:space="preserve">Дата капитального ремонта: </t>
    </r>
    <r>
      <rPr>
        <sz val="9"/>
        <color theme="1"/>
        <rFont val="Times New Roman"/>
        <family val="1"/>
        <charset val="204"/>
      </rPr>
      <t xml:space="preserve">
2017 год (здание по адресу улица Газетная, дом 45). </t>
    </r>
  </si>
  <si>
    <r>
      <t xml:space="preserve">Дата ввода: </t>
    </r>
    <r>
      <rPr>
        <sz val="9"/>
        <color theme="1"/>
        <rFont val="Times New Roman"/>
        <family val="1"/>
        <charset val="204"/>
      </rPr>
      <t xml:space="preserve">
2008 год (здание по адресу Проспект Строителей, дом 20),
2014 год (здание по адресу улица Попова, дом 14а),
2019 год (здание по адресу улица Верхняя Черепанова, дом 37а; здание по адресу улица Ильича, дом 12). </t>
    </r>
  </si>
  <si>
    <r>
      <t xml:space="preserve">Дата ввода: </t>
    </r>
    <r>
      <rPr>
        <sz val="9"/>
        <color theme="1"/>
        <rFont val="Times New Roman"/>
        <family val="1"/>
        <charset val="204"/>
      </rPr>
      <t xml:space="preserve">
1961 год,
2014 год,
2015 год. </t>
    </r>
  </si>
  <si>
    <r>
      <t xml:space="preserve">Дата ввода: </t>
    </r>
    <r>
      <rPr>
        <sz val="9"/>
        <color theme="1"/>
        <rFont val="Times New Roman"/>
        <family val="1"/>
        <charset val="204"/>
      </rPr>
      <t xml:space="preserve">
1958 год (здание литер А),
1994 год (здание литер А1). </t>
    </r>
  </si>
  <si>
    <r>
      <t xml:space="preserve">Дата ввода: </t>
    </r>
    <r>
      <rPr>
        <sz val="9"/>
        <color theme="1"/>
        <rFont val="Times New Roman"/>
        <family val="1"/>
        <charset val="204"/>
      </rPr>
      <t xml:space="preserve">
1960 год,
1968 год (столовая). </t>
    </r>
  </si>
  <si>
    <r>
      <t xml:space="preserve">Дата ввода: </t>
    </r>
    <r>
      <rPr>
        <sz val="9"/>
        <color rgb="FF000000"/>
        <rFont val="Times New Roman"/>
        <family val="1"/>
        <charset val="204"/>
      </rPr>
      <t xml:space="preserve">
1952 год (здание школы). 
</t>
    </r>
    <r>
      <rPr>
        <b/>
        <sz val="9"/>
        <color rgb="FF000000"/>
        <rFont val="Times New Roman"/>
        <family val="1"/>
        <charset val="204"/>
      </rPr>
      <t xml:space="preserve">Дата капитального ремонта: </t>
    </r>
    <r>
      <rPr>
        <sz val="9"/>
        <color rgb="FF000000"/>
        <rFont val="Times New Roman"/>
        <family val="1"/>
        <charset val="204"/>
      </rPr>
      <t xml:space="preserve">
2016 год (кровля здания),
2022 год (канализация столовой). </t>
    </r>
  </si>
  <si>
    <r>
      <t xml:space="preserve">Дата ввода: </t>
    </r>
    <r>
      <rPr>
        <sz val="9"/>
        <color rgb="FF000000"/>
        <rFont val="Times New Roman"/>
        <family val="1"/>
        <charset val="204"/>
      </rPr>
      <t xml:space="preserve">
1992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2019 год,
2020 год (кровля). </t>
    </r>
  </si>
  <si>
    <r>
      <t xml:space="preserve">Дата ввода: </t>
    </r>
    <r>
      <rPr>
        <sz val="9"/>
        <color rgb="FF000000"/>
        <rFont val="Times New Roman"/>
        <family val="1"/>
        <charset val="204"/>
      </rPr>
      <t xml:space="preserve">
1953 год (здание),
2010 год (спортивно-игровая площадка),
2022 год (Workout-площадка). </t>
    </r>
  </si>
  <si>
    <r>
      <t xml:space="preserve">Дата ввода: </t>
    </r>
    <r>
      <rPr>
        <sz val="9"/>
        <color rgb="FF000000"/>
        <rFont val="Times New Roman"/>
        <family val="1"/>
        <charset val="204"/>
      </rPr>
      <t xml:space="preserve">
1988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2019 год (спортивный зал). </t>
    </r>
  </si>
  <si>
    <r>
      <t xml:space="preserve">Дата ввода: </t>
    </r>
    <r>
      <rPr>
        <sz val="9"/>
        <color theme="1"/>
        <rFont val="Times New Roman"/>
        <family val="1"/>
        <charset val="204"/>
      </rPr>
      <t xml:space="preserve">
1952 год,
1957 год (здание учебного корпуса). 
</t>
    </r>
    <r>
      <rPr>
        <b/>
        <sz val="9"/>
        <color theme="1"/>
        <rFont val="Times New Roman"/>
        <family val="1"/>
        <charset val="204"/>
      </rPr>
      <t xml:space="preserve">Дата капитального ремонта: </t>
    </r>
    <r>
      <rPr>
        <sz val="9"/>
        <color theme="1"/>
        <rFont val="Times New Roman"/>
        <family val="1"/>
        <charset val="204"/>
      </rPr>
      <t xml:space="preserve">
2018 год (здание столовой, здание медицинского корпуса),
2019 год (здание спального корпуса, здание учебного корпуса). </t>
    </r>
  </si>
  <si>
    <r>
      <t xml:space="preserve">Дата ввода: </t>
    </r>
    <r>
      <rPr>
        <sz val="9"/>
        <color theme="1"/>
        <rFont val="Times New Roman"/>
        <family val="1"/>
        <charset val="204"/>
      </rPr>
      <t xml:space="preserve">
1998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</si>
  <si>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1937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(кровли и фасада здания),
2019 год (замена оконных блоков). </t>
    </r>
  </si>
  <si>
    <r>
      <t xml:space="preserve">Дата ввода: </t>
    </r>
    <r>
      <rPr>
        <sz val="9"/>
        <color theme="1"/>
        <rFont val="Times New Roman"/>
        <family val="1"/>
        <charset val="204"/>
      </rPr>
      <t xml:space="preserve">
1987 год. 
</t>
    </r>
    <r>
      <rPr>
        <b/>
        <sz val="9"/>
        <color theme="1"/>
        <rFont val="Times New Roman"/>
        <family val="1"/>
        <charset val="204"/>
      </rPr>
      <t xml:space="preserve">Дата капитального ремонта: </t>
    </r>
    <r>
      <rPr>
        <sz val="9"/>
        <color theme="1"/>
        <rFont val="Times New Roman"/>
        <family val="1"/>
        <charset val="204"/>
      </rPr>
      <t xml:space="preserve">
2021-2023 года. </t>
    </r>
  </si>
  <si>
    <r>
      <t xml:space="preserve">Дата ввода: </t>
    </r>
    <r>
      <rPr>
        <sz val="9"/>
        <color theme="1"/>
        <rFont val="Times New Roman"/>
        <family val="1"/>
        <charset val="204"/>
      </rPr>
      <t xml:space="preserve">
03.01.2012 год. </t>
    </r>
  </si>
  <si>
    <r>
      <t xml:space="preserve">Дата ввода: </t>
    </r>
    <r>
      <rPr>
        <sz val="9"/>
        <color theme="1"/>
        <rFont val="Times New Roman"/>
        <family val="1"/>
        <charset val="204"/>
      </rPr>
      <t xml:space="preserve">
1963 год (основное здание),
2017 год (столовая). </t>
    </r>
  </si>
  <si>
    <r>
      <t xml:space="preserve">Дата ввода: </t>
    </r>
    <r>
      <rPr>
        <sz val="9"/>
        <color theme="1"/>
        <rFont val="Times New Roman"/>
        <family val="1"/>
        <charset val="204"/>
      </rPr>
      <t xml:space="preserve">
1964 год. 
</t>
    </r>
    <r>
      <rPr>
        <b/>
        <sz val="9"/>
        <color theme="1"/>
        <rFont val="Times New Roman"/>
        <family val="1"/>
        <charset val="204"/>
      </rPr>
      <t xml:space="preserve">Дата капитального ремонта: </t>
    </r>
    <r>
      <rPr>
        <sz val="9"/>
        <color theme="1"/>
        <rFont val="Times New Roman"/>
        <family val="1"/>
        <charset val="204"/>
      </rPr>
      <t xml:space="preserve">
1971 год. </t>
    </r>
  </si>
  <si>
    <r>
      <t xml:space="preserve">Дата ввода: </t>
    </r>
    <r>
      <rPr>
        <sz val="9"/>
        <color theme="1"/>
        <rFont val="Times New Roman"/>
        <family val="1"/>
        <charset val="204"/>
      </rPr>
      <t xml:space="preserve">
1957 год. 
</t>
    </r>
    <r>
      <rPr>
        <b/>
        <sz val="9"/>
        <color theme="1"/>
        <rFont val="Times New Roman"/>
        <family val="1"/>
        <charset val="204"/>
      </rPr>
      <t xml:space="preserve">Дата капитального ремонта: </t>
    </r>
    <r>
      <rPr>
        <sz val="9"/>
        <color theme="1"/>
        <rFont val="Times New Roman"/>
        <family val="1"/>
        <charset val="204"/>
      </rPr>
      <t xml:space="preserve">
2007 год. </t>
    </r>
  </si>
  <si>
    <r>
      <t xml:space="preserve">Дата ввода: </t>
    </r>
    <r>
      <rPr>
        <sz val="9"/>
        <color theme="1"/>
        <rFont val="Times New Roman"/>
        <family val="1"/>
        <charset val="204"/>
      </rPr>
      <t xml:space="preserve">
1971 год. 
</t>
    </r>
    <r>
      <rPr>
        <b/>
        <sz val="9"/>
        <color theme="1"/>
        <rFont val="Times New Roman"/>
        <family val="1"/>
        <charset val="204"/>
      </rPr>
      <t xml:space="preserve">Дата капитального ремонта: </t>
    </r>
    <r>
      <rPr>
        <sz val="9"/>
        <color theme="1"/>
        <rFont val="Times New Roman"/>
        <family val="1"/>
        <charset val="204"/>
      </rPr>
      <t xml:space="preserve">
2011 год. </t>
    </r>
  </si>
  <si>
    <r>
      <t xml:space="preserve">Дата ввода: </t>
    </r>
    <r>
      <rPr>
        <sz val="9"/>
        <color theme="1"/>
        <rFont val="Times New Roman"/>
        <family val="1"/>
        <charset val="204"/>
      </rPr>
      <t xml:space="preserve">
1964 г. 
</t>
    </r>
    <r>
      <rPr>
        <b/>
        <sz val="9"/>
        <color theme="1"/>
        <rFont val="Times New Roman"/>
        <family val="1"/>
        <charset val="204"/>
      </rPr>
      <t xml:space="preserve">Дата капитального ремонта: </t>
    </r>
    <r>
      <rPr>
        <sz val="9"/>
        <color theme="1"/>
        <rFont val="Times New Roman"/>
        <family val="1"/>
        <charset val="204"/>
      </rPr>
      <t xml:space="preserve">
2023 год. </t>
    </r>
  </si>
  <si>
    <r>
      <t xml:space="preserve">Дата ввода: </t>
    </r>
    <r>
      <rPr>
        <sz val="9"/>
        <color theme="1"/>
        <rFont val="Times New Roman"/>
        <family val="1"/>
        <charset val="204"/>
      </rPr>
      <t xml:space="preserve">
1956 год. 
</t>
    </r>
    <r>
      <rPr>
        <b/>
        <sz val="9"/>
        <color theme="1"/>
        <rFont val="Times New Roman"/>
        <family val="1"/>
        <charset val="204"/>
      </rPr>
      <t xml:space="preserve">Дата капитального ремонта: </t>
    </r>
    <r>
      <rPr>
        <sz val="9"/>
        <color theme="1"/>
        <rFont val="Times New Roman"/>
        <family val="1"/>
        <charset val="204"/>
      </rPr>
      <t xml:space="preserve">
2022 год. </t>
    </r>
  </si>
  <si>
    <r>
      <t xml:space="preserve">Дата ввода: </t>
    </r>
    <r>
      <rPr>
        <sz val="9"/>
        <color theme="1"/>
        <rFont val="Times New Roman"/>
        <family val="1"/>
        <charset val="204"/>
      </rPr>
      <t xml:space="preserve">
01.01.1962. </t>
    </r>
  </si>
  <si>
    <r>
      <t xml:space="preserve">Дата ввода: </t>
    </r>
    <r>
      <rPr>
        <sz val="9"/>
        <color theme="1"/>
        <rFont val="Times New Roman"/>
        <family val="1"/>
        <charset val="204"/>
      </rPr>
      <t xml:space="preserve">
1953 год (здание школы),
1976 год (здание столовой). 
</t>
    </r>
    <r>
      <rPr>
        <b/>
        <sz val="9"/>
        <color theme="1"/>
        <rFont val="Times New Roman"/>
        <family val="1"/>
        <charset val="204"/>
      </rPr>
      <t xml:space="preserve">Дата капитального ремонта: </t>
    </r>
    <r>
      <rPr>
        <sz val="9"/>
        <color theme="1"/>
        <rFont val="Times New Roman"/>
        <family val="1"/>
        <charset val="204"/>
      </rPr>
      <t xml:space="preserve">
2016 год (столовая),
2019 год (спортзал, входная группа). </t>
    </r>
  </si>
  <si>
    <r>
      <t xml:space="preserve">Дата ввода: </t>
    </r>
    <r>
      <rPr>
        <sz val="9"/>
        <color theme="1"/>
        <rFont val="Times New Roman"/>
        <family val="1"/>
        <charset val="204"/>
      </rPr>
      <t xml:space="preserve">
1978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</si>
  <si>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1962 г.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</si>
  <si>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1971 год,. 
</t>
    </r>
    <r>
      <rPr>
        <b/>
        <sz val="9"/>
        <color theme="1"/>
        <rFont val="Times New Roman"/>
        <family val="1"/>
        <charset val="204"/>
      </rPr>
      <t xml:space="preserve">Дата капитального ремонта: </t>
    </r>
    <r>
      <rPr>
        <sz val="9"/>
        <color theme="1"/>
        <rFont val="Times New Roman"/>
        <family val="1"/>
        <charset val="204"/>
      </rPr>
      <t xml:space="preserve">
2024 год. </t>
    </r>
  </si>
  <si>
    <r>
      <t xml:space="preserve">Дата ввода: </t>
    </r>
    <r>
      <rPr>
        <sz val="9"/>
        <color theme="1"/>
        <rFont val="Times New Roman"/>
        <family val="1"/>
        <charset val="204"/>
      </rPr>
      <t xml:space="preserve">
1963 год (здание 1-этажное),
1988 год (здание 3-х этажное). 
</t>
    </r>
    <r>
      <rPr>
        <b/>
        <sz val="9"/>
        <color theme="1"/>
        <rFont val="Times New Roman"/>
        <family val="1"/>
        <charset val="204"/>
      </rPr>
      <t xml:space="preserve">Дата капитального ремонта: </t>
    </r>
    <r>
      <rPr>
        <sz val="9"/>
        <color theme="1"/>
        <rFont val="Times New Roman"/>
        <family val="1"/>
        <charset val="204"/>
      </rPr>
      <t xml:space="preserve">
2012 год (здание 1-этажное),
2013 год (здание 3-х этажное). </t>
    </r>
  </si>
  <si>
    <r>
      <t xml:space="preserve">Дата ввода: </t>
    </r>
    <r>
      <rPr>
        <sz val="9"/>
        <color rgb="FF000000"/>
        <rFont val="Times New Roman"/>
        <family val="1"/>
        <charset val="204"/>
      </rPr>
      <t xml:space="preserve">
1958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2016 год. </t>
    </r>
  </si>
  <si>
    <r>
      <t xml:space="preserve">Дата ввода: </t>
    </r>
    <r>
      <rPr>
        <sz val="9"/>
        <color rgb="FF000000"/>
        <rFont val="Times New Roman"/>
        <family val="1"/>
        <charset val="204"/>
      </rPr>
      <t xml:space="preserve">
1975 год (п. Калья: помещение зала борьбы),
1977 год (п. Черемухово: здание лыжной базы),
1995 год (здание лыжной базы, пристрой),
2002 год (здание жилого корпуса № 1). </t>
    </r>
  </si>
  <si>
    <r>
      <t xml:space="preserve">Дата ввода: </t>
    </r>
    <r>
      <rPr>
        <sz val="9"/>
        <color rgb="FF000000"/>
        <rFont val="Times New Roman"/>
        <family val="1"/>
        <charset val="204"/>
      </rPr>
      <t xml:space="preserve">
1978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2022 год. </t>
    </r>
  </si>
  <si>
    <r>
      <t xml:space="preserve">Дата ввода: </t>
    </r>
    <r>
      <rPr>
        <sz val="9"/>
        <color theme="1"/>
        <rFont val="Times New Roman"/>
        <family val="1"/>
        <charset val="204"/>
      </rPr>
      <t xml:space="preserve">
1967 год. 
</t>
    </r>
    <r>
      <rPr>
        <b/>
        <sz val="9"/>
        <color theme="1"/>
        <rFont val="Times New Roman"/>
        <family val="1"/>
        <charset val="204"/>
      </rPr>
      <t xml:space="preserve">Дата капитального ремонта: </t>
    </r>
    <r>
      <rPr>
        <sz val="9"/>
        <color theme="1"/>
        <rFont val="Times New Roman"/>
        <family val="1"/>
        <charset val="204"/>
      </rPr>
      <t xml:space="preserve">
2014 год. </t>
    </r>
  </si>
  <si>
    <r>
      <t xml:space="preserve">Дата ввода: </t>
    </r>
    <r>
      <rPr>
        <sz val="9"/>
        <color theme="1"/>
        <rFont val="Times New Roman"/>
        <family val="1"/>
        <charset val="204"/>
      </rPr>
      <t xml:space="preserve">
1965 год. 
</t>
    </r>
    <r>
      <rPr>
        <b/>
        <sz val="9"/>
        <color theme="1"/>
        <rFont val="Times New Roman"/>
        <family val="1"/>
        <charset val="204"/>
      </rPr>
      <t xml:space="preserve">Дата капитального ремонта: </t>
    </r>
    <r>
      <rPr>
        <sz val="9"/>
        <color theme="1"/>
        <rFont val="Times New Roman"/>
        <family val="1"/>
        <charset val="204"/>
      </rPr>
      <t xml:space="preserve">
1972 год. </t>
    </r>
  </si>
  <si>
    <r>
      <t xml:space="preserve">Дата ввода: </t>
    </r>
    <r>
      <rPr>
        <sz val="9"/>
        <color theme="1"/>
        <rFont val="Times New Roman"/>
        <family val="1"/>
        <charset val="204"/>
      </rPr>
      <t xml:space="preserve">
1955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</si>
  <si>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1954 г. 
</t>
    </r>
    <r>
      <rPr>
        <b/>
        <sz val="9"/>
        <color theme="1"/>
        <rFont val="Times New Roman"/>
        <family val="1"/>
        <charset val="204"/>
      </rPr>
      <t xml:space="preserve">Дата капитального ремонта: </t>
    </r>
    <r>
      <rPr>
        <sz val="9"/>
        <color theme="1"/>
        <rFont val="Times New Roman"/>
        <family val="1"/>
        <charset val="204"/>
      </rPr>
      <t xml:space="preserve">
2018 г. (ремонт чердачных перекрытий и кровли). </t>
    </r>
  </si>
  <si>
    <r>
      <t xml:space="preserve">Дата ввода: </t>
    </r>
    <r>
      <rPr>
        <sz val="9"/>
        <color theme="1"/>
        <rFont val="Times New Roman"/>
        <family val="1"/>
        <charset val="204"/>
      </rPr>
      <t xml:space="preserve">
1975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</si>
  <si>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1936 г. 
</t>
    </r>
    <r>
      <rPr>
        <b/>
        <sz val="9"/>
        <color theme="1"/>
        <rFont val="Times New Roman"/>
        <family val="1"/>
        <charset val="204"/>
      </rPr>
      <t xml:space="preserve">Дата капитального ремонта: </t>
    </r>
    <r>
      <rPr>
        <sz val="9"/>
        <color theme="1"/>
        <rFont val="Times New Roman"/>
        <family val="1"/>
        <charset val="204"/>
      </rPr>
      <t xml:space="preserve">
2015 г. </t>
    </r>
  </si>
  <si>
    <r>
      <t xml:space="preserve">Дата ввода: </t>
    </r>
    <r>
      <rPr>
        <sz val="9"/>
        <color theme="1"/>
        <rFont val="Times New Roman"/>
        <family val="1"/>
        <charset val="204"/>
      </rPr>
      <t xml:space="preserve">
1965 г. 
</t>
    </r>
    <r>
      <rPr>
        <b/>
        <sz val="9"/>
        <color theme="1"/>
        <rFont val="Times New Roman"/>
        <family val="1"/>
        <charset val="204"/>
      </rPr>
      <t xml:space="preserve">Дата капитального ремонта: </t>
    </r>
    <r>
      <rPr>
        <sz val="9"/>
        <color theme="1"/>
        <rFont val="Times New Roman"/>
        <family val="1"/>
        <charset val="204"/>
      </rPr>
      <t xml:space="preserve">
2008 год. </t>
    </r>
  </si>
  <si>
    <r>
      <t xml:space="preserve">Дата ввода: </t>
    </r>
    <r>
      <rPr>
        <sz val="9"/>
        <color theme="1"/>
        <rFont val="Times New Roman"/>
        <family val="1"/>
        <charset val="204"/>
      </rPr>
      <t xml:space="preserve">
1959 год. 
</t>
    </r>
    <r>
      <rPr>
        <b/>
        <sz val="9"/>
        <color theme="1"/>
        <rFont val="Times New Roman"/>
        <family val="1"/>
        <charset val="204"/>
      </rPr>
      <t xml:space="preserve">Дата капитального ремонта: </t>
    </r>
    <r>
      <rPr>
        <sz val="9"/>
        <color theme="1"/>
        <rFont val="Times New Roman"/>
        <family val="1"/>
        <charset val="204"/>
      </rPr>
      <t xml:space="preserve">
2018 год. </t>
    </r>
  </si>
  <si>
    <r>
      <t xml:space="preserve">Дата ввода: </t>
    </r>
    <r>
      <rPr>
        <sz val="9"/>
        <color theme="1"/>
        <rFont val="Times New Roman"/>
        <family val="1"/>
        <charset val="204"/>
      </rPr>
      <t xml:space="preserve">
1961г.,
1985год. 
</t>
    </r>
    <r>
      <rPr>
        <b/>
        <sz val="9"/>
        <color theme="1"/>
        <rFont val="Times New Roman"/>
        <family val="1"/>
        <charset val="204"/>
      </rPr>
      <t xml:space="preserve">Дата капитального ремонта: </t>
    </r>
    <r>
      <rPr>
        <sz val="9"/>
        <color theme="1"/>
        <rFont val="Times New Roman"/>
        <family val="1"/>
        <charset val="204"/>
      </rPr>
      <t xml:space="preserve">
2011 год. </t>
    </r>
  </si>
  <si>
    <r>
      <t xml:space="preserve">Дата ввода: </t>
    </r>
    <r>
      <rPr>
        <sz val="9"/>
        <color theme="1"/>
        <rFont val="Times New Roman"/>
        <family val="1"/>
        <charset val="204"/>
      </rPr>
      <t xml:space="preserve">
1910 г. 
</t>
    </r>
    <r>
      <rPr>
        <b/>
        <sz val="9"/>
        <color theme="1"/>
        <rFont val="Times New Roman"/>
        <family val="1"/>
        <charset val="204"/>
      </rPr>
      <t xml:space="preserve">Дата капитального ремонта: </t>
    </r>
    <r>
      <rPr>
        <sz val="9"/>
        <color theme="1"/>
        <rFont val="Times New Roman"/>
        <family val="1"/>
        <charset val="204"/>
      </rPr>
      <t xml:space="preserve">
2013 год. </t>
    </r>
  </si>
  <si>
    <r>
      <t xml:space="preserve">Дата ввода: </t>
    </r>
    <r>
      <rPr>
        <sz val="9"/>
        <color theme="1"/>
        <rFont val="Times New Roman"/>
        <family val="1"/>
        <charset val="204"/>
      </rPr>
      <t xml:space="preserve">
1989 г.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</si>
  <si>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1974 г. 
</t>
    </r>
    <r>
      <rPr>
        <b/>
        <sz val="9"/>
        <color theme="1"/>
        <rFont val="Times New Roman"/>
        <family val="1"/>
        <charset val="204"/>
      </rPr>
      <t xml:space="preserve">Дата капитального ремонта: </t>
    </r>
    <r>
      <rPr>
        <sz val="9"/>
        <color theme="1"/>
        <rFont val="Times New Roman"/>
        <family val="1"/>
        <charset val="204"/>
      </rPr>
      <t xml:space="preserve">
2018 год. </t>
    </r>
  </si>
  <si>
    <r>
      <t xml:space="preserve">Дата ввода: </t>
    </r>
    <r>
      <rPr>
        <sz val="9"/>
        <color theme="1"/>
        <rFont val="Times New Roman"/>
        <family val="1"/>
        <charset val="204"/>
      </rPr>
      <t xml:space="preserve">
1986 г. 
</t>
    </r>
    <r>
      <rPr>
        <b/>
        <sz val="9"/>
        <color theme="1"/>
        <rFont val="Times New Roman"/>
        <family val="1"/>
        <charset val="204"/>
      </rPr>
      <t xml:space="preserve">Дата капитального ремонта: </t>
    </r>
    <r>
      <rPr>
        <sz val="9"/>
        <color theme="1"/>
        <rFont val="Times New Roman"/>
        <family val="1"/>
        <charset val="204"/>
      </rPr>
      <t xml:space="preserve">
2022 год. </t>
    </r>
  </si>
  <si>
    <r>
      <t xml:space="preserve">Дата ввода: </t>
    </r>
    <r>
      <rPr>
        <sz val="9"/>
        <color theme="1"/>
        <rFont val="Times New Roman"/>
        <family val="1"/>
        <charset val="204"/>
      </rPr>
      <t xml:space="preserve">
1983 г. 
</t>
    </r>
    <r>
      <rPr>
        <b/>
        <sz val="9"/>
        <color theme="1"/>
        <rFont val="Times New Roman"/>
        <family val="1"/>
        <charset val="204"/>
      </rPr>
      <t xml:space="preserve">Дата капитального ремонта: </t>
    </r>
    <r>
      <rPr>
        <sz val="9"/>
        <color theme="1"/>
        <rFont val="Times New Roman"/>
        <family val="1"/>
        <charset val="204"/>
      </rPr>
      <t xml:space="preserve">
2018 год (спортивный зал). </t>
    </r>
  </si>
  <si>
    <r>
      <t xml:space="preserve">Дата ввода: </t>
    </r>
    <r>
      <rPr>
        <sz val="9"/>
        <color theme="1"/>
        <rFont val="Times New Roman"/>
        <family val="1"/>
        <charset val="204"/>
      </rPr>
      <t xml:space="preserve">
1975 г. 
</t>
    </r>
    <r>
      <rPr>
        <b/>
        <sz val="9"/>
        <color theme="1"/>
        <rFont val="Times New Roman"/>
        <family val="1"/>
        <charset val="204"/>
      </rPr>
      <t xml:space="preserve">Дата капитального ремонта: </t>
    </r>
    <r>
      <rPr>
        <sz val="9"/>
        <color theme="1"/>
        <rFont val="Times New Roman"/>
        <family val="1"/>
        <charset val="204"/>
      </rPr>
      <t xml:space="preserve">
1989 год. </t>
    </r>
  </si>
  <si>
    <r>
      <t xml:space="preserve">Дата ввода: </t>
    </r>
    <r>
      <rPr>
        <sz val="9"/>
        <color theme="1"/>
        <rFont val="Times New Roman"/>
        <family val="1"/>
        <charset val="204"/>
      </rPr>
      <t xml:space="preserve">
1972 год,
2018 год. </t>
    </r>
  </si>
  <si>
    <r>
      <t xml:space="preserve">Дата ввода: </t>
    </r>
    <r>
      <rPr>
        <sz val="9"/>
        <color theme="1"/>
        <rFont val="Times New Roman"/>
        <family val="1"/>
        <charset val="204"/>
      </rPr>
      <t xml:space="preserve">
1969 г.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</si>
  <si>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1969 год. 
</t>
    </r>
    <r>
      <rPr>
        <b/>
        <sz val="9"/>
        <color theme="1"/>
        <rFont val="Times New Roman"/>
        <family val="1"/>
        <charset val="204"/>
      </rPr>
      <t xml:space="preserve">Дата капитального ремонта: </t>
    </r>
    <r>
      <rPr>
        <sz val="9"/>
        <color theme="1"/>
        <rFont val="Times New Roman"/>
        <family val="1"/>
        <charset val="204"/>
      </rPr>
      <t xml:space="preserve">
2011 год (кровли),
2015 год (фундамент). </t>
    </r>
  </si>
  <si>
    <r>
      <t xml:space="preserve">Дата ввода: </t>
    </r>
    <r>
      <rPr>
        <sz val="9"/>
        <color theme="1"/>
        <rFont val="Times New Roman"/>
        <family val="1"/>
        <charset val="204"/>
      </rPr>
      <t xml:space="preserve">
1962 год. 
</t>
    </r>
    <r>
      <rPr>
        <b/>
        <sz val="9"/>
        <color theme="1"/>
        <rFont val="Times New Roman"/>
        <family val="1"/>
        <charset val="204"/>
      </rPr>
      <t xml:space="preserve">Дата капитального ремонта: </t>
    </r>
    <r>
      <rPr>
        <sz val="9"/>
        <color theme="1"/>
        <rFont val="Times New Roman"/>
        <family val="1"/>
        <charset val="204"/>
      </rPr>
      <t xml:space="preserve">
2012 год (кровля). </t>
    </r>
  </si>
  <si>
    <r>
      <t xml:space="preserve">Дата ввода: </t>
    </r>
    <r>
      <rPr>
        <sz val="9"/>
        <color theme="1"/>
        <rFont val="Times New Roman"/>
        <family val="1"/>
        <charset val="204"/>
      </rPr>
      <t xml:space="preserve">
1908 год. 
</t>
    </r>
    <r>
      <rPr>
        <b/>
        <sz val="9"/>
        <color theme="1"/>
        <rFont val="Times New Roman"/>
        <family val="1"/>
        <charset val="204"/>
      </rPr>
      <t xml:space="preserve">Дата капитального ремонта: </t>
    </r>
    <r>
      <rPr>
        <sz val="9"/>
        <color theme="1"/>
        <rFont val="Times New Roman"/>
        <family val="1"/>
        <charset val="204"/>
      </rPr>
      <t xml:space="preserve">
2008 год (кровля). </t>
    </r>
  </si>
  <si>
    <r>
      <t xml:space="preserve">Дата ввода: </t>
    </r>
    <r>
      <rPr>
        <sz val="9"/>
        <color theme="1"/>
        <rFont val="Times New Roman"/>
        <family val="1"/>
        <charset val="204"/>
      </rPr>
      <t xml:space="preserve">
2025 год. 
</t>
    </r>
    <r>
      <rPr>
        <b/>
        <sz val="9"/>
        <color theme="1"/>
        <rFont val="Times New Roman"/>
        <family val="1"/>
        <charset val="204"/>
      </rPr>
      <t xml:space="preserve">Дата капитального ремонта: </t>
    </r>
    <r>
      <rPr>
        <sz val="9"/>
        <color theme="1"/>
        <rFont val="Times New Roman"/>
        <family val="1"/>
        <charset val="204"/>
      </rPr>
      <t xml:space="preserve">
2026 год. </t>
    </r>
  </si>
  <si>
    <r>
      <t xml:space="preserve">Дата ввода: </t>
    </r>
    <r>
      <rPr>
        <sz val="9"/>
        <color theme="1"/>
        <rFont val="Times New Roman"/>
        <family val="1"/>
        <charset val="204"/>
      </rPr>
      <t xml:space="preserve">
1975 г.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</si>
  <si>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1965 г. 
</t>
    </r>
    <r>
      <rPr>
        <b/>
        <sz val="9"/>
        <color theme="1"/>
        <rFont val="Times New Roman"/>
        <family val="1"/>
        <charset val="204"/>
      </rPr>
      <t xml:space="preserve">Дата капитального ремонта: </t>
    </r>
    <r>
      <rPr>
        <sz val="9"/>
        <color theme="1"/>
        <rFont val="Times New Roman"/>
        <family val="1"/>
        <charset val="204"/>
      </rPr>
      <t xml:space="preserve">
2005 год. </t>
    </r>
  </si>
  <si>
    <r>
      <t xml:space="preserve">Дата ввода: </t>
    </r>
    <r>
      <rPr>
        <sz val="9"/>
        <color theme="1"/>
        <rFont val="Times New Roman"/>
        <family val="1"/>
        <charset val="204"/>
      </rPr>
      <t xml:space="preserve">
1951 г. 
</t>
    </r>
    <r>
      <rPr>
        <b/>
        <sz val="9"/>
        <color theme="1"/>
        <rFont val="Times New Roman"/>
        <family val="1"/>
        <charset val="204"/>
      </rPr>
      <t xml:space="preserve">Дата капитального ремонта: </t>
    </r>
    <r>
      <rPr>
        <sz val="9"/>
        <color theme="1"/>
        <rFont val="Times New Roman"/>
        <family val="1"/>
        <charset val="204"/>
      </rPr>
      <t xml:space="preserve">
2004 год. </t>
    </r>
  </si>
  <si>
    <r>
      <t xml:space="preserve">Дата ввода: </t>
    </r>
    <r>
      <rPr>
        <sz val="9"/>
        <color theme="1"/>
        <rFont val="Times New Roman"/>
        <family val="1"/>
        <charset val="204"/>
      </rPr>
      <t xml:space="preserve">
1978 год. 
</t>
    </r>
    <r>
      <rPr>
        <b/>
        <sz val="9"/>
        <color theme="1"/>
        <rFont val="Times New Roman"/>
        <family val="1"/>
        <charset val="204"/>
      </rPr>
      <t xml:space="preserve">Дата капитального ремонта: </t>
    </r>
    <r>
      <rPr>
        <sz val="9"/>
        <color theme="1"/>
        <rFont val="Times New Roman"/>
        <family val="1"/>
        <charset val="204"/>
      </rPr>
      <t xml:space="preserve">
2025 год. </t>
    </r>
  </si>
  <si>
    <r>
      <t xml:space="preserve">Дата ввода: </t>
    </r>
    <r>
      <rPr>
        <sz val="9"/>
        <color theme="1"/>
        <rFont val="Times New Roman"/>
        <family val="1"/>
        <charset val="204"/>
      </rPr>
      <t xml:space="preserve">
1976 год (здание основной школы),
1983 год (здание начальной школы). 
</t>
    </r>
    <r>
      <rPr>
        <b/>
        <sz val="9"/>
        <color theme="1"/>
        <rFont val="Times New Roman"/>
        <family val="1"/>
        <charset val="204"/>
      </rPr>
      <t xml:space="preserve">Дата капитального ремонта: </t>
    </r>
    <r>
      <rPr>
        <sz val="9"/>
        <color theme="1"/>
        <rFont val="Times New Roman"/>
        <family val="1"/>
        <charset val="204"/>
      </rPr>
      <t xml:space="preserve">
2016 г. (Здание начальной школы). </t>
    </r>
  </si>
  <si>
    <r>
      <t xml:space="preserve">Дата ввода: </t>
    </r>
    <r>
      <rPr>
        <sz val="9"/>
        <color theme="1"/>
        <rFont val="Times New Roman"/>
        <family val="1"/>
        <charset val="204"/>
      </rPr>
      <t xml:space="preserve">
1961 год (основное здание),
1979 год (здание пристроя начальной школы). </t>
    </r>
  </si>
  <si>
    <r>
      <t xml:space="preserve">Дата ввода: </t>
    </r>
    <r>
      <rPr>
        <sz val="9"/>
        <color theme="1"/>
        <rFont val="Times New Roman"/>
        <family val="1"/>
        <charset val="204"/>
      </rPr>
      <t xml:space="preserve">
1936 г. 
</t>
    </r>
    <r>
      <rPr>
        <b/>
        <sz val="9"/>
        <color theme="1"/>
        <rFont val="Times New Roman"/>
        <family val="1"/>
        <charset val="204"/>
      </rPr>
      <t xml:space="preserve">Дата капитального ремонта: </t>
    </r>
    <r>
      <rPr>
        <sz val="9"/>
        <color theme="1"/>
        <rFont val="Times New Roman"/>
        <family val="1"/>
        <charset val="204"/>
      </rPr>
      <t xml:space="preserve">
2000 год,
2019 год (реконструкция 1 этажа) строительство столовой). </t>
    </r>
  </si>
  <si>
    <r>
      <t xml:space="preserve">Дата ввода: </t>
    </r>
    <r>
      <rPr>
        <sz val="9"/>
        <color theme="1"/>
        <rFont val="Times New Roman"/>
        <family val="1"/>
        <charset val="204"/>
      </rPr>
      <t xml:space="preserve">
1968 год (Здание по адресу с. Знаменское),
1999 год (здание по адресу с. Светлое). </t>
    </r>
  </si>
  <si>
    <r>
      <t xml:space="preserve">Дата ввода: </t>
    </r>
    <r>
      <rPr>
        <sz val="9"/>
        <color theme="1"/>
        <rFont val="Times New Roman"/>
        <family val="1"/>
        <charset val="204"/>
      </rPr>
      <t xml:space="preserve">
1995 год. 
</t>
    </r>
    <r>
      <rPr>
        <b/>
        <sz val="9"/>
        <color theme="1"/>
        <rFont val="Times New Roman"/>
        <family val="1"/>
        <charset val="204"/>
      </rPr>
      <t xml:space="preserve">Дата капитального ремонта: </t>
    </r>
    <r>
      <rPr>
        <sz val="9"/>
        <color theme="1"/>
        <rFont val="Times New Roman"/>
        <family val="1"/>
        <charset val="204"/>
      </rPr>
      <t xml:space="preserve">
2016 год. </t>
    </r>
  </si>
  <si>
    <r>
      <t xml:space="preserve">Дата ввода: </t>
    </r>
    <r>
      <rPr>
        <sz val="9"/>
        <color theme="1"/>
        <rFont val="Times New Roman"/>
        <family val="1"/>
        <charset val="204"/>
      </rPr>
      <t xml:space="preserve">
1987 г.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</si>
  <si>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theme="1"/>
        <rFont val="Times New Roman"/>
        <family val="1"/>
        <charset val="204"/>
      </rPr>
      <t xml:space="preserve">
1982. 
</t>
    </r>
    <r>
      <rPr>
        <b/>
        <sz val="9"/>
        <color theme="1"/>
        <rFont val="Times New Roman"/>
        <family val="1"/>
        <charset val="204"/>
      </rPr>
      <t xml:space="preserve">Дата капитального ремонта: </t>
    </r>
    <r>
      <rPr>
        <sz val="9"/>
        <color theme="1"/>
        <rFont val="Times New Roman"/>
        <family val="1"/>
        <charset val="204"/>
      </rPr>
      <t xml:space="preserve">
2026 год. </t>
    </r>
  </si>
  <si>
    <r>
      <t xml:space="preserve">Дата ввода: </t>
    </r>
    <r>
      <rPr>
        <sz val="9"/>
        <color theme="1"/>
        <rFont val="Times New Roman"/>
        <family val="1"/>
        <charset val="204"/>
      </rPr>
      <t xml:space="preserve">
1985 г. . 
</t>
    </r>
    <r>
      <rPr>
        <b/>
        <sz val="9"/>
        <color theme="1"/>
        <rFont val="Times New Roman"/>
        <family val="1"/>
        <charset val="204"/>
      </rPr>
      <t xml:space="preserve">Дата капитального ремонта: </t>
    </r>
    <r>
      <rPr>
        <sz val="9"/>
        <color theme="1"/>
        <rFont val="Times New Roman"/>
        <family val="1"/>
        <charset val="204"/>
      </rPr>
      <t xml:space="preserve">
2026 год (запланирован). </t>
    </r>
  </si>
  <si>
    <r>
      <t xml:space="preserve">Дата ввода: </t>
    </r>
    <r>
      <rPr>
        <sz val="9"/>
        <color theme="1"/>
        <rFont val="Times New Roman"/>
        <family val="1"/>
        <charset val="204"/>
      </rPr>
      <t xml:space="preserve">
1972 год (здание пер. Школьный, д. 4),
1974 год (здание ул. Юбилейная, д. 2),
1978 год (здание ул. Юбилейная, д. 23 Б),
1988 год (здание ул. Юбилейная, стр. 8),
2014 год (здание ул. Лесная, д. 1Б). </t>
    </r>
  </si>
  <si>
    <r>
      <t xml:space="preserve">Дата ввода: </t>
    </r>
    <r>
      <rPr>
        <sz val="9"/>
        <color theme="1"/>
        <rFont val="Times New Roman"/>
        <family val="1"/>
        <charset val="204"/>
      </rPr>
      <t xml:space="preserve">
1977 год (здание школы),
1988 год (здание интерната). </t>
    </r>
  </si>
  <si>
    <r>
      <t xml:space="preserve">Дата ввода: </t>
    </r>
    <r>
      <rPr>
        <sz val="9"/>
        <color theme="1"/>
        <rFont val="Times New Roman"/>
        <family val="1"/>
        <charset val="204"/>
      </rPr>
      <t xml:space="preserve">
1971 год. 
</t>
    </r>
    <r>
      <rPr>
        <b/>
        <sz val="9"/>
        <color theme="1"/>
        <rFont val="Times New Roman"/>
        <family val="1"/>
        <charset val="204"/>
      </rPr>
      <t xml:space="preserve">Дата капитального ремонта: </t>
    </r>
    <r>
      <rPr>
        <sz val="9"/>
        <color theme="1"/>
        <rFont val="Times New Roman"/>
        <family val="1"/>
        <charset val="204"/>
      </rPr>
      <t xml:space="preserve">
2008 год. </t>
    </r>
  </si>
  <si>
    <r>
      <t xml:space="preserve">Дата ввода: </t>
    </r>
    <r>
      <rPr>
        <sz val="9"/>
        <color theme="1"/>
        <rFont val="Times New Roman"/>
        <family val="1"/>
        <charset val="204"/>
      </rPr>
      <t xml:space="preserve">
1951 год. 
</t>
    </r>
    <r>
      <rPr>
        <b/>
        <sz val="9"/>
        <color theme="1"/>
        <rFont val="Times New Roman"/>
        <family val="1"/>
        <charset val="204"/>
      </rPr>
      <t xml:space="preserve">Дата капитального ремонта: </t>
    </r>
    <r>
      <rPr>
        <sz val="9"/>
        <color theme="1"/>
        <rFont val="Times New Roman"/>
        <family val="1"/>
        <charset val="204"/>
      </rPr>
      <t xml:space="preserve">
2015 год. </t>
    </r>
  </si>
  <si>
    <r>
      <t xml:space="preserve">Дата ввода: </t>
    </r>
    <r>
      <rPr>
        <sz val="9"/>
        <color theme="1"/>
        <rFont val="Times New Roman"/>
        <family val="1"/>
        <charset val="204"/>
      </rPr>
      <t xml:space="preserve">
1947 г. дата последнего капитального ремонта 2011 год. </t>
    </r>
  </si>
  <si>
    <r>
      <t xml:space="preserve">Дата ввода: </t>
    </r>
    <r>
      <rPr>
        <sz val="9"/>
        <color theme="1"/>
        <rFont val="Times New Roman"/>
        <family val="1"/>
        <charset val="204"/>
      </rPr>
      <t xml:space="preserve">
1990 год.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</si>
  <si>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theme="1"/>
        <rFont val="Times New Roman"/>
        <family val="1"/>
        <charset val="204"/>
      </rPr>
      <t xml:space="preserve">
1976 год. 
</t>
    </r>
    <r>
      <rPr>
        <b/>
        <sz val="9"/>
        <color theme="1"/>
        <rFont val="Times New Roman"/>
        <family val="1"/>
        <charset val="204"/>
      </rPr>
      <t xml:space="preserve">Дата капитального ремонта: </t>
    </r>
    <r>
      <rPr>
        <sz val="9"/>
        <color theme="1"/>
        <rFont val="Times New Roman"/>
        <family val="1"/>
        <charset val="204"/>
      </rPr>
      <t xml:space="preserve">
2013 год. </t>
    </r>
  </si>
  <si>
    <r>
      <t xml:space="preserve">Дата ввода: </t>
    </r>
    <r>
      <rPr>
        <sz val="9"/>
        <color theme="1"/>
        <rFont val="Times New Roman"/>
        <family val="1"/>
        <charset val="204"/>
      </rPr>
      <t xml:space="preserve">
1969год. 
</t>
    </r>
    <r>
      <rPr>
        <b/>
        <sz val="9"/>
        <color theme="1"/>
        <rFont val="Times New Roman"/>
        <family val="1"/>
        <charset val="204"/>
      </rPr>
      <t xml:space="preserve">Дата капитального ремонта: </t>
    </r>
    <r>
      <rPr>
        <sz val="9"/>
        <color theme="1"/>
        <rFont val="Times New Roman"/>
        <family val="1"/>
        <charset val="204"/>
      </rPr>
      <t xml:space="preserve">
1998 год,
2017 год. </t>
    </r>
  </si>
  <si>
    <r>
      <t xml:space="preserve">Дата ввода: </t>
    </r>
    <r>
      <rPr>
        <sz val="9"/>
        <color theme="1"/>
        <rFont val="Times New Roman"/>
        <family val="1"/>
        <charset val="204"/>
      </rPr>
      <t xml:space="preserve">
1969 год. 
</t>
    </r>
    <r>
      <rPr>
        <b/>
        <sz val="9"/>
        <color theme="1"/>
        <rFont val="Times New Roman"/>
        <family val="1"/>
        <charset val="204"/>
      </rPr>
      <t xml:space="preserve">Дата капитального ремонта: </t>
    </r>
    <r>
      <rPr>
        <sz val="9"/>
        <color theme="1"/>
        <rFont val="Times New Roman"/>
        <family val="1"/>
        <charset val="204"/>
      </rPr>
      <t xml:space="preserve">
2020 год. </t>
    </r>
  </si>
  <si>
    <r>
      <t xml:space="preserve">Дата ввода: </t>
    </r>
    <r>
      <rPr>
        <sz val="9"/>
        <color theme="1"/>
        <rFont val="Times New Roman"/>
        <family val="1"/>
        <charset val="204"/>
      </rPr>
      <t xml:space="preserve">
1885 год. 
</t>
    </r>
    <r>
      <rPr>
        <b/>
        <sz val="9"/>
        <color theme="1"/>
        <rFont val="Times New Roman"/>
        <family val="1"/>
        <charset val="204"/>
      </rPr>
      <t xml:space="preserve">Дата капитального ремонта: </t>
    </r>
    <r>
      <rPr>
        <sz val="9"/>
        <color theme="1"/>
        <rFont val="Times New Roman"/>
        <family val="1"/>
        <charset val="204"/>
      </rPr>
      <t xml:space="preserve">
2003 год. </t>
    </r>
  </si>
  <si>
    <r>
      <t xml:space="preserve">Дата ввода: </t>
    </r>
    <r>
      <rPr>
        <sz val="9"/>
        <color theme="1"/>
        <rFont val="Times New Roman"/>
        <family val="1"/>
        <charset val="204"/>
      </rPr>
      <t xml:space="preserve">
1980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</si>
  <si>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1968 год. 
</t>
    </r>
    <r>
      <rPr>
        <b/>
        <sz val="9"/>
        <color theme="1"/>
        <rFont val="Times New Roman"/>
        <family val="1"/>
        <charset val="204"/>
      </rPr>
      <t xml:space="preserve">Дата капитального ремонта: </t>
    </r>
    <r>
      <rPr>
        <sz val="9"/>
        <color theme="1"/>
        <rFont val="Times New Roman"/>
        <family val="1"/>
        <charset val="204"/>
      </rPr>
      <t xml:space="preserve">
2018 год. </t>
    </r>
  </si>
  <si>
    <r>
      <t xml:space="preserve">Дата ввода: </t>
    </r>
    <r>
      <rPr>
        <sz val="9"/>
        <color theme="1"/>
        <rFont val="Times New Roman"/>
        <family val="1"/>
        <charset val="204"/>
      </rPr>
      <t xml:space="preserve">
1943 год. </t>
    </r>
  </si>
  <si>
    <r>
      <t xml:space="preserve">Дата ввода: </t>
    </r>
    <r>
      <rPr>
        <sz val="9"/>
        <rFont val="Times New Roman"/>
        <family val="1"/>
        <charset val="204"/>
      </rPr>
      <t xml:space="preserve">
1939 г. 
</t>
    </r>
    <r>
      <rPr>
        <b/>
        <sz val="9"/>
        <rFont val="Times New Roman"/>
        <family val="1"/>
        <charset val="204"/>
      </rPr>
      <t xml:space="preserve">Дата капитального ремонта: </t>
    </r>
    <r>
      <rPr>
        <sz val="9"/>
        <rFont val="Times New Roman"/>
        <family val="1"/>
        <charset val="204"/>
      </rPr>
      <t xml:space="preserve">
2025 год. </t>
    </r>
  </si>
  <si>
    <r>
      <t xml:space="preserve">Дата ввода: </t>
    </r>
    <r>
      <rPr>
        <sz val="9"/>
        <rFont val="Times New Roman"/>
        <family val="1"/>
        <charset val="204"/>
      </rPr>
      <t xml:space="preserve">
1961 год,. 
</t>
    </r>
    <r>
      <rPr>
        <b/>
        <sz val="9"/>
        <rFont val="Times New Roman"/>
        <family val="1"/>
        <charset val="204"/>
      </rPr>
      <t xml:space="preserve">Дата капитального ремонта: </t>
    </r>
    <r>
      <rPr>
        <sz val="9"/>
        <rFont val="Times New Roman"/>
        <family val="1"/>
        <charset val="204"/>
      </rPr>
      <t xml:space="preserve">
2012 год. </t>
    </r>
  </si>
  <si>
    <r>
      <t xml:space="preserve">Дата ввода: </t>
    </r>
    <r>
      <rPr>
        <sz val="9"/>
        <rFont val="Times New Roman"/>
        <family val="1"/>
        <charset val="204"/>
      </rPr>
      <t xml:space="preserve">
1972 год. 
</t>
    </r>
    <r>
      <rPr>
        <b/>
        <sz val="9"/>
        <rFont val="Times New Roman"/>
        <family val="1"/>
        <charset val="204"/>
      </rPr>
      <t xml:space="preserve">Дата капитального ремонта: </t>
    </r>
    <r>
      <rPr>
        <sz val="9"/>
        <rFont val="Times New Roman"/>
        <family val="1"/>
        <charset val="204"/>
      </rPr>
      <t xml:space="preserve">
2016 год. </t>
    </r>
  </si>
  <si>
    <r>
      <t xml:space="preserve">Дата ввода: </t>
    </r>
    <r>
      <rPr>
        <sz val="9"/>
        <rFont val="Times New Roman"/>
        <family val="1"/>
        <charset val="204"/>
      </rPr>
      <t xml:space="preserve">
1988 год. </t>
    </r>
  </si>
  <si>
    <r>
      <t xml:space="preserve">Дата ввода: </t>
    </r>
    <r>
      <rPr>
        <sz val="9"/>
        <color theme="1"/>
        <rFont val="Times New Roman"/>
        <family val="1"/>
        <charset val="204"/>
      </rPr>
      <t xml:space="preserve">
1964 год.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</si>
  <si>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theme="1"/>
        <rFont val="Times New Roman"/>
        <family val="1"/>
        <charset val="204"/>
      </rPr>
      <t xml:space="preserve">
1961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</si>
  <si>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rFont val="Times New Roman"/>
        <family val="1"/>
        <charset val="204"/>
      </rPr>
      <t xml:space="preserve">
1965 год. 
</t>
    </r>
    <r>
      <rPr>
        <b/>
        <sz val="9"/>
        <rFont val="Times New Roman"/>
        <family val="1"/>
        <charset val="204"/>
      </rPr>
      <t xml:space="preserve">Дата капитального ремонта: </t>
    </r>
    <r>
      <rPr>
        <sz val="9"/>
        <rFont val="Times New Roman"/>
        <family val="1"/>
        <charset val="204"/>
      </rPr>
      <t xml:space="preserve">
2022 год. </t>
    </r>
  </si>
  <si>
    <r>
      <t xml:space="preserve">Дата ввода: </t>
    </r>
    <r>
      <rPr>
        <sz val="9"/>
        <color rgb="FF000000"/>
        <rFont val="Times New Roman"/>
        <family val="1"/>
        <charset val="204"/>
      </rPr>
      <t xml:space="preserve">
1961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2024 год. </t>
    </r>
  </si>
  <si>
    <r>
      <t xml:space="preserve">Дата ввода: </t>
    </r>
    <r>
      <rPr>
        <sz val="9"/>
        <color theme="1"/>
        <rFont val="Times New Roman"/>
        <family val="1"/>
        <charset val="204"/>
      </rPr>
      <t xml:space="preserve">
1980 год. 
</t>
    </r>
    <r>
      <rPr>
        <b/>
        <sz val="9"/>
        <color theme="1"/>
        <rFont val="Times New Roman"/>
        <family val="1"/>
        <charset val="204"/>
      </rPr>
      <t xml:space="preserve">Дата капитального ремонта: </t>
    </r>
    <r>
      <rPr>
        <sz val="9"/>
        <color theme="1"/>
        <rFont val="Times New Roman"/>
        <family val="1"/>
        <charset val="204"/>
      </rPr>
      <t xml:space="preserve">
2025 год. </t>
    </r>
  </si>
  <si>
    <r>
      <t xml:space="preserve">Дата ввода: </t>
    </r>
    <r>
      <rPr>
        <sz val="9"/>
        <color theme="1"/>
        <rFont val="Times New Roman"/>
        <family val="1"/>
        <charset val="204"/>
      </rPr>
      <t xml:space="preserve">
1969 год. 
</t>
    </r>
    <r>
      <rPr>
        <b/>
        <sz val="9"/>
        <color theme="1"/>
        <rFont val="Times New Roman"/>
        <family val="1"/>
        <charset val="204"/>
      </rPr>
      <t xml:space="preserve">Дата капитального ремонта: </t>
    </r>
    <r>
      <rPr>
        <sz val="9"/>
        <color theme="1"/>
        <rFont val="Times New Roman"/>
        <family val="1"/>
        <charset val="204"/>
      </rPr>
      <t xml:space="preserve">
2024 год. </t>
    </r>
  </si>
  <si>
    <r>
      <t xml:space="preserve">Дата ввода: </t>
    </r>
    <r>
      <rPr>
        <sz val="9"/>
        <color theme="1"/>
        <rFont val="Times New Roman"/>
        <family val="1"/>
        <charset val="204"/>
      </rPr>
      <t xml:space="preserve">
1975год. 
</t>
    </r>
    <r>
      <rPr>
        <b/>
        <sz val="9"/>
        <color theme="1"/>
        <rFont val="Times New Roman"/>
        <family val="1"/>
        <charset val="204"/>
      </rPr>
      <t xml:space="preserve">Дата капитального ремонта: </t>
    </r>
    <r>
      <rPr>
        <sz val="9"/>
        <color theme="1"/>
        <rFont val="Times New Roman"/>
        <family val="1"/>
        <charset val="204"/>
      </rPr>
      <t xml:space="preserve">
2013 год. </t>
    </r>
  </si>
  <si>
    <r>
      <t xml:space="preserve">Дата ввода: </t>
    </r>
    <r>
      <rPr>
        <sz val="9"/>
        <rFont val="Times New Roman"/>
        <family val="1"/>
        <charset val="204"/>
      </rPr>
      <t xml:space="preserve">
1938 год. </t>
    </r>
  </si>
  <si>
    <r>
      <t xml:space="preserve">Дата ввода: </t>
    </r>
    <r>
      <rPr>
        <sz val="9"/>
        <color rgb="FF000000"/>
        <rFont val="Times New Roman"/>
        <family val="1"/>
        <charset val="204"/>
      </rPr>
      <t xml:space="preserve">
1952 год. </t>
    </r>
  </si>
  <si>
    <r>
      <t xml:space="preserve">Дата ввода: </t>
    </r>
    <r>
      <rPr>
        <sz val="9"/>
        <color theme="1"/>
        <rFont val="Times New Roman"/>
        <family val="1"/>
        <charset val="204"/>
      </rPr>
      <t xml:space="preserve">
1980 год. 
</t>
    </r>
    <r>
      <rPr>
        <b/>
        <sz val="9"/>
        <color theme="1"/>
        <rFont val="Times New Roman"/>
        <family val="1"/>
        <charset val="204"/>
      </rPr>
      <t xml:space="preserve">Дата капитального ремонта: </t>
    </r>
    <r>
      <rPr>
        <sz val="9"/>
        <color theme="1"/>
        <rFont val="Times New Roman"/>
        <family val="1"/>
        <charset val="204"/>
      </rPr>
      <t xml:space="preserve">
2011 год. </t>
    </r>
  </si>
  <si>
    <r>
      <t xml:space="preserve">Дата ввода: </t>
    </r>
    <r>
      <rPr>
        <sz val="9"/>
        <color rgb="FF000000"/>
        <rFont val="Times New Roman"/>
        <family val="1"/>
        <charset val="204"/>
      </rPr>
      <t xml:space="preserve">
1985 год. </t>
    </r>
  </si>
  <si>
    <r>
      <t xml:space="preserve">Дата ввода: </t>
    </r>
    <r>
      <rPr>
        <sz val="9"/>
        <color rgb="FF000000"/>
        <rFont val="Times New Roman"/>
        <family val="1"/>
        <charset val="204"/>
      </rPr>
      <t xml:space="preserve">
нет данных. 
</t>
    </r>
    <r>
      <rPr>
        <b/>
        <sz val="9"/>
        <color rgb="FF000000"/>
        <rFont val="Times New Roman"/>
        <family val="1"/>
        <charset val="204"/>
      </rPr>
      <t xml:space="preserve">Дата капитального ремонта: </t>
    </r>
    <r>
      <rPr>
        <sz val="9"/>
        <color rgb="FF000000"/>
        <rFont val="Times New Roman"/>
        <family val="1"/>
        <charset val="204"/>
      </rPr>
      <t xml:space="preserve">
2016 год. </t>
    </r>
  </si>
  <si>
    <r>
      <t xml:space="preserve">Дата ввода: </t>
    </r>
    <r>
      <rPr>
        <sz val="9"/>
        <color rgb="FF000000"/>
        <rFont val="Times New Roman"/>
        <family val="1"/>
        <charset val="204"/>
      </rPr>
      <t xml:space="preserve">
1970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2018 год. </t>
    </r>
  </si>
  <si>
    <r>
      <t xml:space="preserve">Дата ввода: </t>
    </r>
    <r>
      <rPr>
        <sz val="9"/>
        <color theme="1"/>
        <rFont val="Times New Roman"/>
        <family val="1"/>
        <charset val="204"/>
      </rPr>
      <t xml:space="preserve">
1976 год. 
</t>
    </r>
    <r>
      <rPr>
        <b/>
        <sz val="9"/>
        <color theme="1"/>
        <rFont val="Times New Roman"/>
        <family val="1"/>
        <charset val="204"/>
      </rPr>
      <t xml:space="preserve">Дата капитального ремонта: </t>
    </r>
    <r>
      <rPr>
        <sz val="9"/>
        <color theme="1"/>
        <rFont val="Times New Roman"/>
        <family val="1"/>
        <charset val="204"/>
      </rPr>
      <t xml:space="preserve">
2018 год. </t>
    </r>
  </si>
  <si>
    <r>
      <t xml:space="preserve">Дата ввода: </t>
    </r>
    <r>
      <rPr>
        <sz val="9"/>
        <color rgb="FF000000"/>
        <rFont val="Times New Roman"/>
        <family val="1"/>
        <charset val="204"/>
      </rPr>
      <t xml:space="preserve">
1985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2023 год. </t>
    </r>
  </si>
  <si>
    <r>
      <t xml:space="preserve">Дата ввода: </t>
    </r>
    <r>
      <rPr>
        <sz val="9"/>
        <color rgb="FF000000"/>
        <rFont val="Times New Roman"/>
        <family val="1"/>
        <charset val="204"/>
      </rPr>
      <t xml:space="preserve">
1982 год. </t>
    </r>
  </si>
  <si>
    <r>
      <t xml:space="preserve">Дата ввода: </t>
    </r>
    <r>
      <rPr>
        <sz val="9"/>
        <color rgb="FF000000"/>
        <rFont val="Times New Roman"/>
        <family val="1"/>
        <charset val="204"/>
      </rPr>
      <t xml:space="preserve">
1951 год. </t>
    </r>
  </si>
  <si>
    <r>
      <t xml:space="preserve">Дата ввода: </t>
    </r>
    <r>
      <rPr>
        <sz val="9"/>
        <color rgb="FF000000"/>
        <rFont val="Times New Roman"/>
        <family val="1"/>
        <charset val="204"/>
      </rPr>
      <t xml:space="preserve">
1962 год. </t>
    </r>
  </si>
  <si>
    <r>
      <t xml:space="preserve">Дата ввода: </t>
    </r>
    <r>
      <rPr>
        <sz val="9"/>
        <color rgb="FF000000"/>
        <rFont val="Times New Roman"/>
        <family val="1"/>
        <charset val="204"/>
      </rPr>
      <t xml:space="preserve">
1893 год. </t>
    </r>
  </si>
  <si>
    <r>
      <t xml:space="preserve">Дата ввода: </t>
    </r>
    <r>
      <rPr>
        <sz val="9"/>
        <color rgb="FF000000"/>
        <rFont val="Times New Roman"/>
        <family val="1"/>
        <charset val="204"/>
      </rPr>
      <t xml:space="preserve">
1990 год. </t>
    </r>
  </si>
  <si>
    <r>
      <t xml:space="preserve">Дата ввода: </t>
    </r>
    <r>
      <rPr>
        <sz val="9"/>
        <color rgb="FF000000"/>
        <rFont val="Times New Roman"/>
        <family val="1"/>
        <charset val="204"/>
      </rPr>
      <t xml:space="preserve">
нет данных. </t>
    </r>
  </si>
  <si>
    <r>
      <t xml:space="preserve">Дата ввода: </t>
    </r>
    <r>
      <rPr>
        <sz val="9"/>
        <color rgb="FF000000"/>
        <rFont val="Times New Roman"/>
        <family val="1"/>
        <charset val="204"/>
      </rPr>
      <t xml:space="preserve">
1959 год. </t>
    </r>
  </si>
  <si>
    <r>
      <t xml:space="preserve">Дата ввода: </t>
    </r>
    <r>
      <rPr>
        <sz val="9"/>
        <color rgb="FF000000"/>
        <rFont val="Times New Roman"/>
        <family val="1"/>
        <charset val="204"/>
      </rPr>
      <t xml:space="preserve">
1981 г. 
</t>
    </r>
    <r>
      <rPr>
        <b/>
        <sz val="9"/>
        <color rgb="FF000000"/>
        <rFont val="Times New Roman"/>
        <family val="1"/>
        <charset val="204"/>
      </rPr>
      <t xml:space="preserve">Дата капитального ремонта: </t>
    </r>
    <r>
      <rPr>
        <sz val="9"/>
        <color rgb="FF000000"/>
        <rFont val="Times New Roman"/>
        <family val="1"/>
        <charset val="204"/>
      </rPr>
      <t xml:space="preserve">
2017 год. </t>
    </r>
  </si>
  <si>
    <r>
      <t xml:space="preserve">Дата ввода: </t>
    </r>
    <r>
      <rPr>
        <sz val="9"/>
        <color rgb="FF000000"/>
        <rFont val="Times New Roman"/>
        <family val="1"/>
        <charset val="204"/>
      </rPr>
      <t xml:space="preserve">
1961 год. </t>
    </r>
  </si>
  <si>
    <r>
      <t xml:space="preserve">Дата ввода: </t>
    </r>
    <r>
      <rPr>
        <sz val="9"/>
        <color theme="1"/>
        <rFont val="Times New Roman"/>
        <family val="1"/>
        <charset val="204"/>
      </rPr>
      <t xml:space="preserve">
1978 год. 
</t>
    </r>
    <r>
      <rPr>
        <b/>
        <sz val="9"/>
        <color theme="1"/>
        <rFont val="Times New Roman"/>
        <family val="1"/>
        <charset val="204"/>
      </rPr>
      <t xml:space="preserve">Дата капитального ремонта: </t>
    </r>
    <r>
      <rPr>
        <sz val="9"/>
        <color theme="1"/>
        <rFont val="Times New Roman"/>
        <family val="1"/>
        <charset val="204"/>
      </rPr>
      <t xml:space="preserve">
2020 год. </t>
    </r>
  </si>
  <si>
    <r>
      <t xml:space="preserve">Дата ввода: </t>
    </r>
    <r>
      <rPr>
        <sz val="9"/>
        <color theme="1"/>
        <rFont val="Times New Roman"/>
        <family val="1"/>
        <charset val="204"/>
      </rPr>
      <t xml:space="preserve">
1967 год. 
</t>
    </r>
    <r>
      <rPr>
        <b/>
        <sz val="9"/>
        <color theme="1"/>
        <rFont val="Times New Roman"/>
        <family val="1"/>
        <charset val="204"/>
      </rPr>
      <t xml:space="preserve">Дата капитального ремонта: </t>
    </r>
    <r>
      <rPr>
        <sz val="9"/>
        <color theme="1"/>
        <rFont val="Times New Roman"/>
        <family val="1"/>
        <charset val="204"/>
      </rPr>
      <t xml:space="preserve">
2019 г. </t>
    </r>
  </si>
  <si>
    <r>
      <t xml:space="preserve">Дата ввода: </t>
    </r>
    <r>
      <rPr>
        <sz val="9"/>
        <color theme="1"/>
        <rFont val="Times New Roman"/>
        <family val="1"/>
        <charset val="204"/>
      </rPr>
      <t xml:space="preserve">
1985 год. 
</t>
    </r>
    <r>
      <rPr>
        <b/>
        <sz val="9"/>
        <color theme="1"/>
        <rFont val="Times New Roman"/>
        <family val="1"/>
        <charset val="204"/>
      </rPr>
      <t xml:space="preserve">Дата капитального ремонта: </t>
    </r>
    <r>
      <rPr>
        <sz val="9"/>
        <color theme="1"/>
        <rFont val="Times New Roman"/>
        <family val="1"/>
        <charset val="204"/>
      </rPr>
      <t xml:space="preserve">
2021 год. </t>
    </r>
  </si>
  <si>
    <r>
      <t xml:space="preserve">Дата ввода: </t>
    </r>
    <r>
      <rPr>
        <sz val="9"/>
        <color theme="1"/>
        <rFont val="Times New Roman"/>
        <family val="1"/>
        <charset val="204"/>
      </rPr>
      <t xml:space="preserve">
1993 г. 
</t>
    </r>
    <r>
      <rPr>
        <b/>
        <sz val="9"/>
        <color theme="1"/>
        <rFont val="Times New Roman"/>
        <family val="1"/>
        <charset val="204"/>
      </rPr>
      <t xml:space="preserve">Дата капитального ремонта: </t>
    </r>
    <r>
      <rPr>
        <sz val="9"/>
        <color theme="1"/>
        <rFont val="Times New Roman"/>
        <family val="1"/>
        <charset val="204"/>
      </rPr>
      <t xml:space="preserve">
2022 год. </t>
    </r>
  </si>
  <si>
    <r>
      <t xml:space="preserve">Дата ввода: </t>
    </r>
    <r>
      <rPr>
        <sz val="9"/>
        <color theme="1"/>
        <rFont val="Times New Roman"/>
        <family val="1"/>
        <charset val="204"/>
      </rPr>
      <t xml:space="preserve">
1973 г. 
</t>
    </r>
    <r>
      <rPr>
        <b/>
        <sz val="9"/>
        <color theme="1"/>
        <rFont val="Times New Roman"/>
        <family val="1"/>
        <charset val="204"/>
      </rPr>
      <t xml:space="preserve">Дата капитального ремонта: </t>
    </r>
    <r>
      <rPr>
        <sz val="9"/>
        <color theme="1"/>
        <rFont val="Times New Roman"/>
        <family val="1"/>
        <charset val="204"/>
      </rPr>
      <t xml:space="preserve">
2018 год. </t>
    </r>
  </si>
  <si>
    <r>
      <t xml:space="preserve">Дата ввода: </t>
    </r>
    <r>
      <rPr>
        <sz val="9"/>
        <color theme="1"/>
        <rFont val="Times New Roman"/>
        <family val="1"/>
        <charset val="204"/>
      </rPr>
      <t xml:space="preserve">
1972 г. 
</t>
    </r>
    <r>
      <rPr>
        <b/>
        <sz val="9"/>
        <color theme="1"/>
        <rFont val="Times New Roman"/>
        <family val="1"/>
        <charset val="204"/>
      </rPr>
      <t xml:space="preserve">Дата капитального ремонта: </t>
    </r>
    <r>
      <rPr>
        <sz val="9"/>
        <color theme="1"/>
        <rFont val="Times New Roman"/>
        <family val="1"/>
        <charset val="204"/>
      </rPr>
      <t xml:space="preserve">
2020 г. </t>
    </r>
  </si>
  <si>
    <r>
      <t xml:space="preserve">Дата ввода: </t>
    </r>
    <r>
      <rPr>
        <sz val="9"/>
        <color theme="1"/>
        <rFont val="Times New Roman"/>
        <family val="1"/>
        <charset val="204"/>
      </rPr>
      <t xml:space="preserve">
1973 г.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</si>
  <si>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theme="1"/>
        <rFont val="Times New Roman"/>
        <family val="1"/>
        <charset val="204"/>
      </rPr>
      <t xml:space="preserve">
1968 г. 
</t>
    </r>
    <r>
      <rPr>
        <b/>
        <sz val="9"/>
        <color theme="1"/>
        <rFont val="Times New Roman"/>
        <family val="1"/>
        <charset val="204"/>
      </rPr>
      <t xml:space="preserve">Дата капитального ремонта: </t>
    </r>
    <r>
      <rPr>
        <sz val="9"/>
        <color theme="1"/>
        <rFont val="Times New Roman"/>
        <family val="1"/>
        <charset val="204"/>
      </rPr>
      <t xml:space="preserve">
2024 г. </t>
    </r>
  </si>
  <si>
    <r>
      <t xml:space="preserve">Дата ввода: </t>
    </r>
    <r>
      <rPr>
        <sz val="9"/>
        <color rgb="FF000000"/>
        <rFont val="Times New Roman"/>
        <family val="1"/>
        <charset val="204"/>
      </rPr>
      <t xml:space="preserve">
1984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2019 год. </t>
    </r>
  </si>
  <si>
    <r>
      <t xml:space="preserve">Дата ввода: </t>
    </r>
    <r>
      <rPr>
        <sz val="9"/>
        <color theme="1"/>
        <rFont val="Times New Roman"/>
        <family val="1"/>
        <charset val="204"/>
      </rPr>
      <t xml:space="preserve">
1981 год. 
</t>
    </r>
    <r>
      <rPr>
        <b/>
        <sz val="9"/>
        <color theme="1"/>
        <rFont val="Times New Roman"/>
        <family val="1"/>
        <charset val="204"/>
      </rPr>
      <t xml:space="preserve">Дата капитального ремонта: </t>
    </r>
    <r>
      <rPr>
        <sz val="9"/>
        <color theme="1"/>
        <rFont val="Times New Roman"/>
        <family val="1"/>
        <charset val="204"/>
      </rPr>
      <t xml:space="preserve">
2023 год. </t>
    </r>
  </si>
  <si>
    <r>
      <t xml:space="preserve">Дата ввода: </t>
    </r>
    <r>
      <rPr>
        <sz val="9"/>
        <color theme="1"/>
        <rFont val="Times New Roman"/>
        <family val="1"/>
        <charset val="204"/>
      </rPr>
      <t xml:space="preserve">
1972 год. 
</t>
    </r>
    <r>
      <rPr>
        <b/>
        <sz val="9"/>
        <color theme="1"/>
        <rFont val="Times New Roman"/>
        <family val="1"/>
        <charset val="204"/>
      </rPr>
      <t xml:space="preserve">Дата капитального ремонта: </t>
    </r>
    <r>
      <rPr>
        <sz val="9"/>
        <color theme="1"/>
        <rFont val="Times New Roman"/>
        <family val="1"/>
        <charset val="204"/>
      </rPr>
      <t xml:space="preserve">
2014 год. </t>
    </r>
  </si>
  <si>
    <r>
      <t xml:space="preserve">Дата ввода: </t>
    </r>
    <r>
      <rPr>
        <sz val="9"/>
        <color theme="1"/>
        <rFont val="Times New Roman"/>
        <family val="1"/>
        <charset val="204"/>
      </rPr>
      <t xml:space="preserve">
1954 год. 
</t>
    </r>
    <r>
      <rPr>
        <b/>
        <sz val="9"/>
        <color theme="1"/>
        <rFont val="Times New Roman"/>
        <family val="1"/>
        <charset val="204"/>
      </rPr>
      <t xml:space="preserve">Дата капитального ремонта: </t>
    </r>
    <r>
      <rPr>
        <sz val="9"/>
        <color theme="1"/>
        <rFont val="Times New Roman"/>
        <family val="1"/>
        <charset val="204"/>
      </rPr>
      <t xml:space="preserve">
2014 год. </t>
    </r>
  </si>
  <si>
    <r>
      <t xml:space="preserve">Дата ввода: </t>
    </r>
    <r>
      <rPr>
        <sz val="9"/>
        <color theme="1"/>
        <rFont val="Times New Roman"/>
        <family val="1"/>
        <charset val="204"/>
      </rPr>
      <t xml:space="preserve">
1964 г. 
</t>
    </r>
    <r>
      <rPr>
        <b/>
        <sz val="9"/>
        <color theme="1"/>
        <rFont val="Times New Roman"/>
        <family val="1"/>
        <charset val="204"/>
      </rPr>
      <t xml:space="preserve">Дата капитального ремонта: </t>
    </r>
    <r>
      <rPr>
        <sz val="9"/>
        <color theme="1"/>
        <rFont val="Times New Roman"/>
        <family val="1"/>
        <charset val="204"/>
      </rPr>
      <t xml:space="preserve">
2022 год. </t>
    </r>
  </si>
  <si>
    <r>
      <t xml:space="preserve">Дата ввода: </t>
    </r>
    <r>
      <rPr>
        <sz val="9"/>
        <color rgb="FF000000"/>
        <rFont val="Times New Roman"/>
        <family val="1"/>
        <charset val="204"/>
      </rPr>
      <t xml:space="preserve">
1967г. 
</t>
    </r>
    <r>
      <rPr>
        <b/>
        <sz val="9"/>
        <color rgb="FF000000"/>
        <rFont val="Times New Roman"/>
        <family val="1"/>
        <charset val="204"/>
      </rPr>
      <t xml:space="preserve">Дата капитального ремонта: </t>
    </r>
    <r>
      <rPr>
        <sz val="9"/>
        <color rgb="FF000000"/>
        <rFont val="Times New Roman"/>
        <family val="1"/>
        <charset val="204"/>
      </rPr>
      <t xml:space="preserve">
2022 год. </t>
    </r>
  </si>
  <si>
    <r>
      <t xml:space="preserve">Дата ввода: </t>
    </r>
    <r>
      <rPr>
        <sz val="9"/>
        <color rgb="FF000000"/>
        <rFont val="Times New Roman"/>
        <family val="1"/>
        <charset val="204"/>
      </rPr>
      <t xml:space="preserve">
1967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2022 год (спортивный зал). </t>
    </r>
  </si>
  <si>
    <r>
      <t xml:space="preserve">Дата ввода: </t>
    </r>
    <r>
      <rPr>
        <sz val="9"/>
        <color rgb="FF000000"/>
        <rFont val="Times New Roman"/>
        <family val="1"/>
        <charset val="204"/>
      </rPr>
      <t xml:space="preserve">
1990 год (здание школы),
2005 год (столовая). </t>
    </r>
  </si>
  <si>
    <r>
      <t xml:space="preserve">Дата ввода: </t>
    </r>
    <r>
      <rPr>
        <sz val="9"/>
        <color rgb="FF000000"/>
        <rFont val="Times New Roman"/>
        <family val="1"/>
        <charset val="204"/>
      </rPr>
      <t xml:space="preserve">
1977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2019 год. </t>
    </r>
  </si>
  <si>
    <r>
      <t xml:space="preserve">Дата ввода: </t>
    </r>
    <r>
      <rPr>
        <sz val="9"/>
        <color rgb="FF000000"/>
        <rFont val="Times New Roman"/>
        <family val="1"/>
        <charset val="204"/>
      </rPr>
      <t xml:space="preserve">
1986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2017 год (столовая),
2021 год (спортивный зал). </t>
    </r>
  </si>
  <si>
    <r>
      <t xml:space="preserve">Дата ввода: </t>
    </r>
    <r>
      <rPr>
        <sz val="9"/>
        <color theme="1"/>
        <rFont val="Times New Roman"/>
        <family val="1"/>
        <charset val="204"/>
      </rPr>
      <t xml:space="preserve">
1900 год. 
</t>
    </r>
    <r>
      <rPr>
        <b/>
        <sz val="9"/>
        <color theme="1"/>
        <rFont val="Times New Roman"/>
        <family val="1"/>
        <charset val="204"/>
      </rPr>
      <t xml:space="preserve">Дата капитального ремонта: </t>
    </r>
    <r>
      <rPr>
        <sz val="9"/>
        <color theme="1"/>
        <rFont val="Times New Roman"/>
        <family val="1"/>
        <charset val="204"/>
      </rPr>
      <t xml:space="preserve">
2006 год (ремонт пищеблока). </t>
    </r>
  </si>
  <si>
    <r>
      <t xml:space="preserve">Дата ввода: </t>
    </r>
    <r>
      <rPr>
        <sz val="9"/>
        <color theme="1"/>
        <rFont val="Times New Roman"/>
        <family val="1"/>
        <charset val="204"/>
      </rPr>
      <t xml:space="preserve">
1987 год. 
</t>
    </r>
    <r>
      <rPr>
        <b/>
        <sz val="9"/>
        <color theme="1"/>
        <rFont val="Times New Roman"/>
        <family val="1"/>
        <charset val="204"/>
      </rPr>
      <t xml:space="preserve">Дата капитального ремонта: </t>
    </r>
    <r>
      <rPr>
        <sz val="9"/>
        <color theme="1"/>
        <rFont val="Times New Roman"/>
        <family val="1"/>
        <charset val="204"/>
      </rPr>
      <t xml:space="preserve">
2024 год (текущий ремонт отопления, теплоснабжения, замена оконных блоков, теплоснабжения). </t>
    </r>
  </si>
  <si>
    <r>
      <t xml:space="preserve">Дата ввода: </t>
    </r>
    <r>
      <rPr>
        <sz val="9"/>
        <color theme="1"/>
        <rFont val="Times New Roman"/>
        <family val="1"/>
        <charset val="204"/>
      </rPr>
      <t xml:space="preserve">
1983 год. 
</t>
    </r>
    <r>
      <rPr>
        <b/>
        <sz val="9"/>
        <color theme="1"/>
        <rFont val="Times New Roman"/>
        <family val="1"/>
        <charset val="204"/>
      </rPr>
      <t xml:space="preserve">Дата капитального ремонта: </t>
    </r>
    <r>
      <rPr>
        <sz val="9"/>
        <color theme="1"/>
        <rFont val="Times New Roman"/>
        <family val="1"/>
        <charset val="204"/>
      </rPr>
      <t xml:space="preserve">
2018 год. </t>
    </r>
  </si>
  <si>
    <r>
      <t xml:space="preserve">Дата ввода: </t>
    </r>
    <r>
      <rPr>
        <sz val="9"/>
        <color theme="1"/>
        <rFont val="Times New Roman"/>
        <family val="1"/>
        <charset val="204"/>
      </rPr>
      <t xml:space="preserve">
1962 год. 
</t>
    </r>
    <r>
      <rPr>
        <b/>
        <sz val="9"/>
        <color theme="1"/>
        <rFont val="Times New Roman"/>
        <family val="1"/>
        <charset val="204"/>
      </rPr>
      <t xml:space="preserve">Дата капитального ремонта: </t>
    </r>
    <r>
      <rPr>
        <sz val="9"/>
        <color theme="1"/>
        <rFont val="Times New Roman"/>
        <family val="1"/>
        <charset val="204"/>
      </rPr>
      <t xml:space="preserve">
2014 год. </t>
    </r>
  </si>
  <si>
    <r>
      <t xml:space="preserve">Дата ввода: </t>
    </r>
    <r>
      <rPr>
        <sz val="9"/>
        <color rgb="FF000000"/>
        <rFont val="Times New Roman"/>
        <family val="1"/>
        <charset val="204"/>
      </rPr>
      <t xml:space="preserve">
1936 г. 
</t>
    </r>
    <r>
      <rPr>
        <b/>
        <sz val="9"/>
        <color rgb="FF000000"/>
        <rFont val="Times New Roman"/>
        <family val="1"/>
        <charset val="204"/>
      </rPr>
      <t xml:space="preserve">Дата капитального ремонта: </t>
    </r>
    <r>
      <rPr>
        <sz val="9"/>
        <color rgb="FF000000"/>
        <rFont val="Times New Roman"/>
        <family val="1"/>
        <charset val="204"/>
      </rPr>
      <t xml:space="preserve">
2007 г. </t>
    </r>
  </si>
  <si>
    <r>
      <t xml:space="preserve">Дата ввода: </t>
    </r>
    <r>
      <rPr>
        <sz val="9"/>
        <color rgb="FF000000"/>
        <rFont val="Times New Roman"/>
        <family val="1"/>
        <charset val="204"/>
      </rPr>
      <t xml:space="preserve">
1989. </t>
    </r>
  </si>
  <si>
    <r>
      <t xml:space="preserve">Дата ввода: </t>
    </r>
    <r>
      <rPr>
        <sz val="9"/>
        <color rgb="FF000000"/>
        <rFont val="Times New Roman"/>
        <family val="1"/>
        <charset val="204"/>
      </rPr>
      <t xml:space="preserve">
1969 г. </t>
    </r>
  </si>
  <si>
    <r>
      <t xml:space="preserve">Дата ввода: </t>
    </r>
    <r>
      <rPr>
        <sz val="9"/>
        <color rgb="FF000000"/>
        <rFont val="Times New Roman"/>
        <family val="1"/>
        <charset val="204"/>
      </rPr>
      <t xml:space="preserve">
1994 г. </t>
    </r>
  </si>
  <si>
    <r>
      <t xml:space="preserve">Дата ввода: </t>
    </r>
    <r>
      <rPr>
        <sz val="9"/>
        <color theme="1"/>
        <rFont val="Times New Roman"/>
        <family val="1"/>
        <charset val="204"/>
      </rPr>
      <t xml:space="preserve">
1959 г. </t>
    </r>
  </si>
  <si>
    <r>
      <t xml:space="preserve">Дата ввода: </t>
    </r>
    <r>
      <rPr>
        <sz val="9"/>
        <color rgb="FF000000"/>
        <rFont val="Times New Roman"/>
        <family val="1"/>
        <charset val="204"/>
      </rPr>
      <t xml:space="preserve">
1956 г. 
</t>
    </r>
    <r>
      <rPr>
        <b/>
        <sz val="9"/>
        <color rgb="FF000000"/>
        <rFont val="Times New Roman"/>
        <family val="1"/>
        <charset val="204"/>
      </rPr>
      <t xml:space="preserve">Дата капитального ремонта: </t>
    </r>
    <r>
      <rPr>
        <sz val="9"/>
        <color rgb="FF000000"/>
        <rFont val="Times New Roman"/>
        <family val="1"/>
        <charset val="204"/>
      </rPr>
      <t xml:space="preserve">
2014 г. </t>
    </r>
  </si>
  <si>
    <r>
      <t xml:space="preserve">Дата ввода: </t>
    </r>
    <r>
      <rPr>
        <sz val="9"/>
        <color theme="1"/>
        <rFont val="Times New Roman"/>
        <family val="1"/>
        <charset val="204"/>
      </rPr>
      <t xml:space="preserve">
1967 г. 
</t>
    </r>
    <r>
      <rPr>
        <b/>
        <sz val="9"/>
        <color theme="1"/>
        <rFont val="Times New Roman"/>
        <family val="1"/>
        <charset val="204"/>
      </rPr>
      <t xml:space="preserve">Дата капитального ремонта: </t>
    </r>
    <r>
      <rPr>
        <sz val="9"/>
        <color theme="1"/>
        <rFont val="Times New Roman"/>
        <family val="1"/>
        <charset val="204"/>
      </rPr>
      <t xml:space="preserve">
не проводился. </t>
    </r>
  </si>
  <si>
    <r>
      <t xml:space="preserve">Дата ввода: </t>
    </r>
    <r>
      <rPr>
        <sz val="9"/>
        <color rgb="FF000000"/>
        <rFont val="Times New Roman"/>
        <family val="1"/>
        <charset val="204"/>
      </rPr>
      <t xml:space="preserve">
1957 г. </t>
    </r>
  </si>
  <si>
    <r>
      <t xml:space="preserve">Дата ввода: </t>
    </r>
    <r>
      <rPr>
        <sz val="9"/>
        <color theme="1"/>
        <rFont val="Times New Roman"/>
        <family val="1"/>
        <charset val="204"/>
      </rPr>
      <t xml:space="preserve">
1895 г.,
1859 г. 
</t>
    </r>
    <r>
      <rPr>
        <b/>
        <sz val="9"/>
        <color theme="1"/>
        <rFont val="Times New Roman"/>
        <family val="1"/>
        <charset val="204"/>
      </rPr>
      <t xml:space="preserve">Дата капитального ремонта: </t>
    </r>
    <r>
      <rPr>
        <sz val="9"/>
        <color theme="1"/>
        <rFont val="Times New Roman"/>
        <family val="1"/>
        <charset val="204"/>
      </rPr>
      <t xml:space="preserve">
не проводился. </t>
    </r>
  </si>
  <si>
    <r>
      <t xml:space="preserve">Дата ввода: </t>
    </r>
    <r>
      <rPr>
        <sz val="9"/>
        <color theme="1"/>
        <rFont val="Times New Roman"/>
        <family val="1"/>
        <charset val="204"/>
      </rPr>
      <t xml:space="preserve">
1893 г.,
1963 г. </t>
    </r>
  </si>
  <si>
    <r>
      <t xml:space="preserve">Дата ввода: </t>
    </r>
    <r>
      <rPr>
        <sz val="9"/>
        <color theme="1"/>
        <rFont val="Times New Roman"/>
        <family val="1"/>
        <charset val="204"/>
      </rPr>
      <t xml:space="preserve">
1938 г.,
1968 г. 
</t>
    </r>
    <r>
      <rPr>
        <b/>
        <sz val="9"/>
        <color theme="1"/>
        <rFont val="Times New Roman"/>
        <family val="1"/>
        <charset val="204"/>
      </rPr>
      <t xml:space="preserve">Дата капитального ремонта: </t>
    </r>
    <r>
      <rPr>
        <sz val="9"/>
        <color theme="1"/>
        <rFont val="Times New Roman"/>
        <family val="1"/>
        <charset val="204"/>
      </rPr>
      <t xml:space="preserve">
не проводился. </t>
    </r>
  </si>
  <si>
    <r>
      <t xml:space="preserve">Дата ввода: </t>
    </r>
    <r>
      <rPr>
        <sz val="9"/>
        <color theme="1"/>
        <rFont val="Times New Roman"/>
        <family val="1"/>
        <charset val="204"/>
      </rPr>
      <t xml:space="preserve">
1961 г. </t>
    </r>
  </si>
  <si>
    <r>
      <t xml:space="preserve">Дата ввода: </t>
    </r>
    <r>
      <rPr>
        <sz val="9"/>
        <color rgb="FF000000"/>
        <rFont val="Times New Roman"/>
        <family val="1"/>
        <charset val="204"/>
      </rPr>
      <t xml:space="preserve">
1993 г. 
</t>
    </r>
    <r>
      <rPr>
        <b/>
        <sz val="9"/>
        <color rgb="FF000000"/>
        <rFont val="Times New Roman"/>
        <family val="1"/>
        <charset val="204"/>
      </rPr>
      <t xml:space="preserve">Дата капитального ремонта: </t>
    </r>
    <r>
      <rPr>
        <sz val="9"/>
        <color rgb="FF000000"/>
        <rFont val="Times New Roman"/>
        <family val="1"/>
        <charset val="204"/>
      </rPr>
      <t xml:space="preserve">
не проводился. </t>
    </r>
  </si>
  <si>
    <r>
      <t xml:space="preserve">Дата ввода: </t>
    </r>
    <r>
      <rPr>
        <sz val="9"/>
        <color theme="1"/>
        <rFont val="Times New Roman"/>
        <family val="1"/>
        <charset val="204"/>
      </rPr>
      <t xml:space="preserve">
1978 г.. 
</t>
    </r>
    <r>
      <rPr>
        <b/>
        <sz val="9"/>
        <color theme="1"/>
        <rFont val="Times New Roman"/>
        <family val="1"/>
        <charset val="204"/>
      </rPr>
      <t xml:space="preserve">Дата капитального ремонта: </t>
    </r>
    <r>
      <rPr>
        <sz val="9"/>
        <color theme="1"/>
        <rFont val="Times New Roman"/>
        <family val="1"/>
        <charset val="204"/>
      </rPr>
      <t xml:space="preserve">
не проводился. </t>
    </r>
  </si>
  <si>
    <r>
      <t xml:space="preserve">Дата капитального ремонта: </t>
    </r>
    <r>
      <rPr>
        <sz val="9"/>
        <color theme="1"/>
        <rFont val="Times New Roman"/>
        <family val="1"/>
        <charset val="204"/>
      </rPr>
      <t xml:space="preserve">
не проводился. </t>
    </r>
  </si>
  <si>
    <r>
      <t xml:space="preserve">Дата капитального ремонта: </t>
    </r>
    <r>
      <rPr>
        <sz val="9"/>
        <color theme="1"/>
        <rFont val="Times New Roman"/>
        <family val="1"/>
        <charset val="204"/>
      </rPr>
      <t xml:space="preserve">
2025 г. </t>
    </r>
  </si>
  <si>
    <r>
      <t xml:space="preserve">Дата ввода: </t>
    </r>
    <r>
      <rPr>
        <sz val="9"/>
        <color theme="1"/>
        <rFont val="Times New Roman"/>
        <family val="1"/>
        <charset val="204"/>
      </rPr>
      <t xml:space="preserve">
1976 г. 
</t>
    </r>
    <r>
      <rPr>
        <b/>
        <sz val="9"/>
        <color theme="1"/>
        <rFont val="Times New Roman"/>
        <family val="1"/>
        <charset val="204"/>
      </rPr>
      <t xml:space="preserve">Дата капитального ремонта: </t>
    </r>
    <r>
      <rPr>
        <sz val="9"/>
        <color theme="1"/>
        <rFont val="Times New Roman"/>
        <family val="1"/>
        <charset val="204"/>
      </rPr>
      <t xml:space="preserve">
2025 г. (фасада и части кровли). </t>
    </r>
  </si>
  <si>
    <r>
      <t xml:space="preserve">Дата ввода: </t>
    </r>
    <r>
      <rPr>
        <sz val="9"/>
        <color theme="1"/>
        <rFont val="Times New Roman"/>
        <family val="1"/>
        <charset val="204"/>
      </rPr>
      <t xml:space="preserve">
1980 г.,
1986 г. </t>
    </r>
  </si>
  <si>
    <r>
      <t xml:space="preserve">Дата ввода: </t>
    </r>
    <r>
      <rPr>
        <sz val="9"/>
        <color rgb="FF000000"/>
        <rFont val="Times New Roman"/>
        <family val="1"/>
        <charset val="204"/>
      </rPr>
      <t xml:space="preserve">
1956 г.. 
</t>
    </r>
    <r>
      <rPr>
        <b/>
        <sz val="9"/>
        <color rgb="FF000000"/>
        <rFont val="Times New Roman"/>
        <family val="1"/>
        <charset val="204"/>
      </rPr>
      <t xml:space="preserve">Дата капитального ремонта: </t>
    </r>
    <r>
      <rPr>
        <sz val="9"/>
        <color rgb="FF000000"/>
        <rFont val="Times New Roman"/>
        <family val="1"/>
        <charset val="204"/>
      </rPr>
      <t xml:space="preserve">
2017 г. </t>
    </r>
  </si>
  <si>
    <r>
      <t xml:space="preserve">Дата ввода: </t>
    </r>
    <r>
      <rPr>
        <sz val="9"/>
        <color theme="1"/>
        <rFont val="Times New Roman"/>
        <family val="1"/>
        <charset val="204"/>
      </rPr>
      <t xml:space="preserve">
1956 г. 
</t>
    </r>
    <r>
      <rPr>
        <b/>
        <sz val="9"/>
        <color theme="1"/>
        <rFont val="Times New Roman"/>
        <family val="1"/>
        <charset val="204"/>
      </rPr>
      <t xml:space="preserve">Дата капитального ремонта: </t>
    </r>
    <r>
      <rPr>
        <sz val="9"/>
        <color theme="1"/>
        <rFont val="Times New Roman"/>
        <family val="1"/>
        <charset val="204"/>
      </rPr>
      <t xml:space="preserve">
2014 г. </t>
    </r>
  </si>
  <si>
    <r>
      <t xml:space="preserve">Дата ввода: </t>
    </r>
    <r>
      <rPr>
        <sz val="9"/>
        <color theme="1"/>
        <rFont val="Times New Roman"/>
        <family val="1"/>
        <charset val="204"/>
      </rPr>
      <t xml:space="preserve">
1968 г. </t>
    </r>
  </si>
  <si>
    <r>
      <t xml:space="preserve">Дата ввода: </t>
    </r>
    <r>
      <rPr>
        <sz val="9"/>
        <color theme="1"/>
        <rFont val="Times New Roman"/>
        <family val="1"/>
        <charset val="204"/>
      </rPr>
      <t xml:space="preserve">
2005 г. 
</t>
    </r>
    <r>
      <rPr>
        <b/>
        <sz val="9"/>
        <color theme="1"/>
        <rFont val="Times New Roman"/>
        <family val="1"/>
        <charset val="204"/>
      </rPr>
      <t xml:space="preserve">Дата капитального ремонта: </t>
    </r>
    <r>
      <rPr>
        <sz val="9"/>
        <color theme="1"/>
        <rFont val="Times New Roman"/>
        <family val="1"/>
        <charset val="204"/>
      </rPr>
      <t xml:space="preserve">
2011 г. (кровля). </t>
    </r>
  </si>
  <si>
    <r>
      <t xml:space="preserve">Дата ввода: </t>
    </r>
    <r>
      <rPr>
        <sz val="9"/>
        <color theme="1"/>
        <rFont val="Times New Roman"/>
        <family val="1"/>
        <charset val="204"/>
      </rPr>
      <t xml:space="preserve">
1985 г. </t>
    </r>
  </si>
  <si>
    <r>
      <t xml:space="preserve">Дата ввода: </t>
    </r>
    <r>
      <rPr>
        <sz val="9"/>
        <color theme="1"/>
        <rFont val="Times New Roman"/>
        <family val="1"/>
        <charset val="204"/>
      </rPr>
      <t xml:space="preserve">
1967 г. 
</t>
    </r>
    <r>
      <rPr>
        <b/>
        <sz val="9"/>
        <color theme="1"/>
        <rFont val="Times New Roman"/>
        <family val="1"/>
        <charset val="204"/>
      </rPr>
      <t xml:space="preserve">Дата капитального ремонта: </t>
    </r>
    <r>
      <rPr>
        <sz val="9"/>
        <color theme="1"/>
        <rFont val="Times New Roman"/>
        <family val="1"/>
        <charset val="204"/>
      </rPr>
      <t xml:space="preserve">
2023 г. </t>
    </r>
  </si>
  <si>
    <r>
      <t xml:space="preserve">Дата ввода: </t>
    </r>
    <r>
      <rPr>
        <sz val="9"/>
        <color theme="1"/>
        <rFont val="Times New Roman"/>
        <family val="1"/>
        <charset val="204"/>
      </rPr>
      <t xml:space="preserve">
1965 г. 
</t>
    </r>
    <r>
      <rPr>
        <b/>
        <sz val="9"/>
        <color theme="1"/>
        <rFont val="Times New Roman"/>
        <family val="1"/>
        <charset val="204"/>
      </rPr>
      <t xml:space="preserve">Дата капитального ремонта: </t>
    </r>
    <r>
      <rPr>
        <sz val="9"/>
        <color theme="1"/>
        <rFont val="Times New Roman"/>
        <family val="1"/>
        <charset val="204"/>
      </rPr>
      <t xml:space="preserve">
не проводился. </t>
    </r>
  </si>
  <si>
    <r>
      <t xml:space="preserve">Дата ввода: </t>
    </r>
    <r>
      <rPr>
        <sz val="9"/>
        <color theme="1"/>
        <rFont val="Times New Roman"/>
        <family val="1"/>
        <charset val="204"/>
      </rPr>
      <t xml:space="preserve">
1980г. </t>
    </r>
  </si>
  <si>
    <r>
      <t xml:space="preserve">Дата ввода: </t>
    </r>
    <r>
      <rPr>
        <sz val="9"/>
        <color theme="1"/>
        <rFont val="Times New Roman"/>
        <family val="1"/>
        <charset val="204"/>
      </rPr>
      <t xml:space="preserve">
нет данных. 
</t>
    </r>
    <r>
      <rPr>
        <b/>
        <sz val="9"/>
        <color theme="1"/>
        <rFont val="Times New Roman"/>
        <family val="1"/>
        <charset val="204"/>
      </rPr>
      <t xml:space="preserve">Дата капитального ремонта: </t>
    </r>
    <r>
      <rPr>
        <sz val="9"/>
        <color theme="1"/>
        <rFont val="Times New Roman"/>
        <family val="1"/>
        <charset val="204"/>
      </rPr>
      <t xml:space="preserve">
2018 г. </t>
    </r>
  </si>
  <si>
    <r>
      <t xml:space="preserve">Дата ввода: </t>
    </r>
    <r>
      <rPr>
        <sz val="9"/>
        <color theme="1"/>
        <rFont val="Times New Roman"/>
        <family val="1"/>
        <charset val="204"/>
      </rPr>
      <t xml:space="preserve">
1980 г.. 
</t>
    </r>
    <r>
      <rPr>
        <b/>
        <sz val="9"/>
        <color theme="1"/>
        <rFont val="Times New Roman"/>
        <family val="1"/>
        <charset val="204"/>
      </rPr>
      <t xml:space="preserve">Дата капитального ремонта: </t>
    </r>
    <r>
      <rPr>
        <sz val="9"/>
        <color theme="1"/>
        <rFont val="Times New Roman"/>
        <family val="1"/>
        <charset val="204"/>
      </rPr>
      <t xml:space="preserve">
2023г.,
2025г. (замена оконных блоков 1, 2 (частичная), 3 этажа здания школы. Ремонт полов в кабинете технологии и пищеблоке.). </t>
    </r>
  </si>
  <si>
    <r>
      <t xml:space="preserve">Дата ввода: </t>
    </r>
    <r>
      <rPr>
        <sz val="9"/>
        <color theme="1"/>
        <rFont val="Times New Roman"/>
        <family val="1"/>
        <charset val="204"/>
      </rPr>
      <t xml:space="preserve">
1999 г.. 
</t>
    </r>
    <r>
      <rPr>
        <b/>
        <sz val="9"/>
        <color theme="1"/>
        <rFont val="Times New Roman"/>
        <family val="1"/>
        <charset val="204"/>
      </rPr>
      <t xml:space="preserve">Дата капитального ремонта: </t>
    </r>
    <r>
      <rPr>
        <sz val="9"/>
        <color theme="1"/>
        <rFont val="Times New Roman"/>
        <family val="1"/>
        <charset val="204"/>
      </rPr>
      <t xml:space="preserve">
2012 г. </t>
    </r>
  </si>
  <si>
    <r>
      <t xml:space="preserve">Дата ввода: </t>
    </r>
    <r>
      <rPr>
        <sz val="9"/>
        <color theme="1"/>
        <rFont val="Times New Roman"/>
        <family val="1"/>
        <charset val="204"/>
      </rPr>
      <t xml:space="preserve">
1992 г.. 
</t>
    </r>
    <r>
      <rPr>
        <b/>
        <sz val="9"/>
        <color theme="1"/>
        <rFont val="Times New Roman"/>
        <family val="1"/>
        <charset val="204"/>
      </rPr>
      <t xml:space="preserve">Дата капитального ремонта: </t>
    </r>
    <r>
      <rPr>
        <sz val="9"/>
        <color theme="1"/>
        <rFont val="Times New Roman"/>
        <family val="1"/>
        <charset val="204"/>
      </rPr>
      <t xml:space="preserve">
2012 г. </t>
    </r>
  </si>
  <si>
    <r>
      <t xml:space="preserve">Дата ввода: </t>
    </r>
    <r>
      <rPr>
        <sz val="9"/>
        <color theme="1"/>
        <rFont val="Times New Roman"/>
        <family val="1"/>
        <charset val="204"/>
      </rPr>
      <t xml:space="preserve">
1989 г.. 
</t>
    </r>
    <r>
      <rPr>
        <b/>
        <sz val="9"/>
        <color theme="1"/>
        <rFont val="Times New Roman"/>
        <family val="1"/>
        <charset val="204"/>
      </rPr>
      <t xml:space="preserve">Дата капитального ремонта: </t>
    </r>
    <r>
      <rPr>
        <sz val="9"/>
        <color theme="1"/>
        <rFont val="Times New Roman"/>
        <family val="1"/>
        <charset val="204"/>
      </rPr>
      <t xml:space="preserve">
2012 г. </t>
    </r>
  </si>
  <si>
    <r>
      <t xml:space="preserve">Дата ввода: </t>
    </r>
    <r>
      <rPr>
        <sz val="9"/>
        <color theme="1"/>
        <rFont val="Times New Roman"/>
        <family val="1"/>
        <charset val="204"/>
      </rPr>
      <t xml:space="preserve">
1999 г. </t>
    </r>
  </si>
  <si>
    <r>
      <t xml:space="preserve">Дата ввода: </t>
    </r>
    <r>
      <rPr>
        <sz val="9"/>
        <color theme="1"/>
        <rFont val="Times New Roman"/>
        <family val="1"/>
        <charset val="204"/>
      </rPr>
      <t xml:space="preserve">
1983 г. </t>
    </r>
  </si>
  <si>
    <r>
      <t xml:space="preserve">Дата ввода: </t>
    </r>
    <r>
      <rPr>
        <sz val="9"/>
        <color theme="1"/>
        <rFont val="Times New Roman"/>
        <family val="1"/>
        <charset val="204"/>
      </rPr>
      <t xml:space="preserve">
1960 г.,
1968 г. (столовая). </t>
    </r>
  </si>
  <si>
    <r>
      <t xml:space="preserve">Дата ввода: </t>
    </r>
    <r>
      <rPr>
        <sz val="9"/>
        <color theme="1"/>
        <rFont val="Times New Roman"/>
        <family val="1"/>
        <charset val="204"/>
      </rPr>
      <t xml:space="preserve">
1964 г. </t>
    </r>
  </si>
  <si>
    <r>
      <t xml:space="preserve">Дата ввода: </t>
    </r>
    <r>
      <rPr>
        <sz val="9"/>
        <color theme="1"/>
        <rFont val="Times New Roman"/>
        <family val="1"/>
        <charset val="204"/>
      </rPr>
      <t xml:space="preserve">
1974 г. </t>
    </r>
  </si>
  <si>
    <r>
      <t xml:space="preserve">Дата ввода: </t>
    </r>
    <r>
      <rPr>
        <sz val="9"/>
        <color theme="1"/>
        <rFont val="Times New Roman"/>
        <family val="1"/>
        <charset val="204"/>
      </rPr>
      <t xml:space="preserve">
1988 г. </t>
    </r>
  </si>
  <si>
    <r>
      <t xml:space="preserve">Дата ввода: </t>
    </r>
    <r>
      <rPr>
        <sz val="9"/>
        <color theme="1"/>
        <rFont val="Times New Roman"/>
        <family val="1"/>
        <charset val="204"/>
      </rPr>
      <t xml:space="preserve">
1954 г. </t>
    </r>
  </si>
  <si>
    <r>
      <t xml:space="preserve">Дата ввода: </t>
    </r>
    <r>
      <rPr>
        <sz val="9"/>
        <color theme="1"/>
        <rFont val="Times New Roman"/>
        <family val="1"/>
        <charset val="204"/>
      </rPr>
      <t xml:space="preserve">
1978 г. </t>
    </r>
  </si>
  <si>
    <r>
      <t xml:space="preserve">Дата ввода: </t>
    </r>
    <r>
      <rPr>
        <sz val="9"/>
        <color theme="1"/>
        <rFont val="Times New Roman"/>
        <family val="1"/>
        <charset val="204"/>
      </rPr>
      <t xml:space="preserve">
1967 г. 
</t>
    </r>
    <r>
      <rPr>
        <b/>
        <sz val="9"/>
        <color theme="1"/>
        <rFont val="Times New Roman"/>
        <family val="1"/>
        <charset val="204"/>
      </rPr>
      <t xml:space="preserve">Дата капитального ремонта: </t>
    </r>
    <r>
      <rPr>
        <sz val="9"/>
        <color theme="1"/>
        <rFont val="Times New Roman"/>
        <family val="1"/>
        <charset val="204"/>
      </rPr>
      <t xml:space="preserve">
2016 г. (ремонт крыши). </t>
    </r>
  </si>
  <si>
    <r>
      <t xml:space="preserve">Дата ввода: </t>
    </r>
    <r>
      <rPr>
        <sz val="9"/>
        <color theme="1"/>
        <rFont val="Times New Roman"/>
        <family val="1"/>
        <charset val="204"/>
      </rPr>
      <t xml:space="preserve">
1965 г. . 
</t>
    </r>
    <r>
      <rPr>
        <b/>
        <sz val="9"/>
        <color theme="1"/>
        <rFont val="Times New Roman"/>
        <family val="1"/>
        <charset val="204"/>
      </rPr>
      <t xml:space="preserve">Дата капитального ремонта: </t>
    </r>
    <r>
      <rPr>
        <sz val="9"/>
        <color theme="1"/>
        <rFont val="Times New Roman"/>
        <family val="1"/>
        <charset val="204"/>
      </rPr>
      <t xml:space="preserve">
1972 г. </t>
    </r>
  </si>
  <si>
    <r>
      <t xml:space="preserve">Дата ввода: </t>
    </r>
    <r>
      <rPr>
        <sz val="9"/>
        <color theme="1"/>
        <rFont val="Times New Roman"/>
        <family val="1"/>
        <charset val="204"/>
      </rPr>
      <t xml:space="preserve">
1955 г.. 
</t>
    </r>
    <r>
      <rPr>
        <b/>
        <sz val="9"/>
        <color theme="1"/>
        <rFont val="Times New Roman"/>
        <family val="1"/>
        <charset val="204"/>
      </rPr>
      <t xml:space="preserve">Дата капитального ремонта: </t>
    </r>
    <r>
      <rPr>
        <sz val="9"/>
        <color theme="1"/>
        <rFont val="Times New Roman"/>
        <family val="1"/>
        <charset val="204"/>
      </rPr>
      <t xml:space="preserve">
2019 г. </t>
    </r>
  </si>
  <si>
    <r>
      <t xml:space="preserve">Дата ввода: </t>
    </r>
    <r>
      <rPr>
        <sz val="9"/>
        <color theme="1"/>
        <rFont val="Times New Roman"/>
        <family val="1"/>
        <charset val="204"/>
      </rPr>
      <t xml:space="preserve">
1975 г. </t>
    </r>
  </si>
  <si>
    <r>
      <t xml:space="preserve">Дата ввода: </t>
    </r>
    <r>
      <rPr>
        <sz val="9"/>
        <color theme="1"/>
        <rFont val="Times New Roman"/>
        <family val="1"/>
        <charset val="204"/>
      </rPr>
      <t xml:space="preserve">
16.10.2023 г. </t>
    </r>
  </si>
  <si>
    <r>
      <t xml:space="preserve">Дата ввода: </t>
    </r>
    <r>
      <rPr>
        <sz val="9"/>
        <color theme="1"/>
        <rFont val="Times New Roman"/>
        <family val="1"/>
        <charset val="204"/>
      </rPr>
      <t xml:space="preserve">
1936 г. </t>
    </r>
  </si>
  <si>
    <r>
      <t xml:space="preserve">Дата ввода: </t>
    </r>
    <r>
      <rPr>
        <sz val="9"/>
        <color theme="1"/>
        <rFont val="Times New Roman"/>
        <family val="1"/>
        <charset val="204"/>
      </rPr>
      <t xml:space="preserve">
1965 г.. 
</t>
    </r>
    <r>
      <rPr>
        <b/>
        <sz val="9"/>
        <color theme="1"/>
        <rFont val="Times New Roman"/>
        <family val="1"/>
        <charset val="204"/>
      </rPr>
      <t xml:space="preserve">Дата капитального ремонта: </t>
    </r>
    <r>
      <rPr>
        <sz val="9"/>
        <color theme="1"/>
        <rFont val="Times New Roman"/>
        <family val="1"/>
        <charset val="204"/>
      </rPr>
      <t xml:space="preserve">
2008 г. </t>
    </r>
  </si>
  <si>
    <r>
      <t xml:space="preserve">Дата ввода: </t>
    </r>
    <r>
      <rPr>
        <sz val="9"/>
        <color theme="1"/>
        <rFont val="Times New Roman"/>
        <family val="1"/>
        <charset val="204"/>
      </rPr>
      <t xml:space="preserve">
1961 г.,
1985 г. 
</t>
    </r>
    <r>
      <rPr>
        <b/>
        <sz val="9"/>
        <color theme="1"/>
        <rFont val="Times New Roman"/>
        <family val="1"/>
        <charset val="204"/>
      </rPr>
      <t xml:space="preserve">Дата капитального ремонта: </t>
    </r>
    <r>
      <rPr>
        <sz val="9"/>
        <color theme="1"/>
        <rFont val="Times New Roman"/>
        <family val="1"/>
        <charset val="204"/>
      </rPr>
      <t xml:space="preserve">
2011 г. </t>
    </r>
  </si>
  <si>
    <r>
      <t xml:space="preserve">Дата ввода: </t>
    </r>
    <r>
      <rPr>
        <sz val="9"/>
        <color theme="1"/>
        <rFont val="Times New Roman"/>
        <family val="1"/>
        <charset val="204"/>
      </rPr>
      <t xml:space="preserve">
1986 г. </t>
    </r>
  </si>
  <si>
    <r>
      <t xml:space="preserve">Дата ввода: </t>
    </r>
    <r>
      <rPr>
        <sz val="9"/>
        <color theme="1"/>
        <rFont val="Times New Roman"/>
        <family val="1"/>
        <charset val="204"/>
      </rPr>
      <t xml:space="preserve">
1957 г. </t>
    </r>
  </si>
  <si>
    <r>
      <t xml:space="preserve">Дата ввода: </t>
    </r>
    <r>
      <rPr>
        <sz val="9"/>
        <color theme="1"/>
        <rFont val="Times New Roman"/>
        <family val="1"/>
        <charset val="204"/>
      </rPr>
      <t xml:space="preserve">
1978 г. 
</t>
    </r>
    <r>
      <rPr>
        <b/>
        <sz val="9"/>
        <color theme="1"/>
        <rFont val="Times New Roman"/>
        <family val="1"/>
        <charset val="204"/>
      </rPr>
      <t xml:space="preserve">Дата капитального ремонта: </t>
    </r>
    <r>
      <rPr>
        <sz val="9"/>
        <color theme="1"/>
        <rFont val="Times New Roman"/>
        <family val="1"/>
        <charset val="204"/>
      </rPr>
      <t xml:space="preserve">
2020 г. </t>
    </r>
  </si>
  <si>
    <r>
      <t xml:space="preserve">Дата ввода: </t>
    </r>
    <r>
      <rPr>
        <sz val="9"/>
        <color theme="1"/>
        <rFont val="Times New Roman"/>
        <family val="1"/>
        <charset val="204"/>
      </rPr>
      <t xml:space="preserve">
1967 г. 
</t>
    </r>
    <r>
      <rPr>
        <b/>
        <sz val="9"/>
        <color theme="1"/>
        <rFont val="Times New Roman"/>
        <family val="1"/>
        <charset val="204"/>
      </rPr>
      <t xml:space="preserve">Дата капитального ремонта: </t>
    </r>
    <r>
      <rPr>
        <sz val="9"/>
        <color theme="1"/>
        <rFont val="Times New Roman"/>
        <family val="1"/>
        <charset val="204"/>
      </rPr>
      <t xml:space="preserve">
2019 г. </t>
    </r>
  </si>
  <si>
    <r>
      <t xml:space="preserve">Дата ввода: </t>
    </r>
    <r>
      <rPr>
        <sz val="9"/>
        <color rgb="FF000000"/>
        <rFont val="Times New Roman"/>
        <family val="1"/>
        <charset val="204"/>
      </rPr>
      <t xml:space="preserve">
1985 г. 
</t>
    </r>
    <r>
      <rPr>
        <b/>
        <sz val="9"/>
        <color rgb="FF000000"/>
        <rFont val="Times New Roman"/>
        <family val="1"/>
        <charset val="204"/>
      </rPr>
      <t xml:space="preserve">Дата капитального ремонта: </t>
    </r>
    <r>
      <rPr>
        <sz val="9"/>
        <color rgb="FF000000"/>
        <rFont val="Times New Roman"/>
        <family val="1"/>
        <charset val="204"/>
      </rPr>
      <t xml:space="preserve">
2021 г. </t>
    </r>
  </si>
  <si>
    <r>
      <t xml:space="preserve">Дата ввода: </t>
    </r>
    <r>
      <rPr>
        <sz val="9"/>
        <color theme="1"/>
        <rFont val="Times New Roman"/>
        <family val="1"/>
        <charset val="204"/>
      </rPr>
      <t xml:space="preserve">
1993 г. 
</t>
    </r>
    <r>
      <rPr>
        <b/>
        <sz val="9"/>
        <color theme="1"/>
        <rFont val="Times New Roman"/>
        <family val="1"/>
        <charset val="204"/>
      </rPr>
      <t xml:space="preserve">Дата капитального ремонта: </t>
    </r>
    <r>
      <rPr>
        <sz val="9"/>
        <color theme="1"/>
        <rFont val="Times New Roman"/>
        <family val="1"/>
        <charset val="204"/>
      </rPr>
      <t xml:space="preserve">
2022 г. </t>
    </r>
  </si>
  <si>
    <r>
      <t xml:space="preserve">Дата ввода: </t>
    </r>
    <r>
      <rPr>
        <sz val="9"/>
        <color theme="1"/>
        <rFont val="Times New Roman"/>
        <family val="1"/>
        <charset val="204"/>
      </rPr>
      <t xml:space="preserve">
1973 г. 
</t>
    </r>
    <r>
      <rPr>
        <b/>
        <sz val="9"/>
        <color theme="1"/>
        <rFont val="Times New Roman"/>
        <family val="1"/>
        <charset val="204"/>
      </rPr>
      <t xml:space="preserve">Дата капитального ремонта: </t>
    </r>
    <r>
      <rPr>
        <sz val="9"/>
        <color theme="1"/>
        <rFont val="Times New Roman"/>
        <family val="1"/>
        <charset val="204"/>
      </rPr>
      <t xml:space="preserve">
2012 г. </t>
    </r>
  </si>
  <si>
    <r>
      <t xml:space="preserve">Дата ввода: </t>
    </r>
    <r>
      <rPr>
        <sz val="9"/>
        <color theme="1"/>
        <rFont val="Times New Roman"/>
        <family val="1"/>
        <charset val="204"/>
      </rPr>
      <t xml:space="preserve">
1964 г. 
</t>
    </r>
    <r>
      <rPr>
        <b/>
        <sz val="9"/>
        <color theme="1"/>
        <rFont val="Times New Roman"/>
        <family val="1"/>
        <charset val="204"/>
      </rPr>
      <t xml:space="preserve">Дата капитального ремонта: </t>
    </r>
    <r>
      <rPr>
        <sz val="9"/>
        <color theme="1"/>
        <rFont val="Times New Roman"/>
        <family val="1"/>
        <charset val="204"/>
      </rPr>
      <t xml:space="preserve">
2019 г. </t>
    </r>
  </si>
  <si>
    <r>
      <t xml:space="preserve">Дата ввода: </t>
    </r>
    <r>
      <rPr>
        <sz val="9"/>
        <color theme="1"/>
        <rFont val="Times New Roman"/>
        <family val="1"/>
        <charset val="204"/>
      </rPr>
      <t xml:space="preserve">
1981 г. 
</t>
    </r>
    <r>
      <rPr>
        <b/>
        <sz val="9"/>
        <color theme="1"/>
        <rFont val="Times New Roman"/>
        <family val="1"/>
        <charset val="204"/>
      </rPr>
      <t xml:space="preserve">Дата капитального ремонта: </t>
    </r>
    <r>
      <rPr>
        <sz val="9"/>
        <color theme="1"/>
        <rFont val="Times New Roman"/>
        <family val="1"/>
        <charset val="204"/>
      </rPr>
      <t xml:space="preserve">
2023 году. </t>
    </r>
  </si>
  <si>
    <r>
      <t xml:space="preserve">Дата ввода: </t>
    </r>
    <r>
      <rPr>
        <sz val="9"/>
        <color theme="1"/>
        <rFont val="Times New Roman"/>
        <family val="1"/>
        <charset val="204"/>
      </rPr>
      <t xml:space="preserve">
1983 г.. 
</t>
    </r>
    <r>
      <rPr>
        <b/>
        <sz val="9"/>
        <color theme="1"/>
        <rFont val="Times New Roman"/>
        <family val="1"/>
        <charset val="204"/>
      </rPr>
      <t xml:space="preserve">Дата капитального ремонта: </t>
    </r>
    <r>
      <rPr>
        <sz val="9"/>
        <color theme="1"/>
        <rFont val="Times New Roman"/>
        <family val="1"/>
        <charset val="204"/>
      </rPr>
      <t xml:space="preserve">
2018 г. </t>
    </r>
  </si>
  <si>
    <r>
      <t xml:space="preserve">Дата ввода: </t>
    </r>
    <r>
      <rPr>
        <sz val="9"/>
        <color theme="1"/>
        <rFont val="Times New Roman"/>
        <family val="1"/>
        <charset val="204"/>
      </rPr>
      <t xml:space="preserve">
1973 г. 
</t>
    </r>
    <r>
      <rPr>
        <b/>
        <sz val="9"/>
        <color theme="1"/>
        <rFont val="Times New Roman"/>
        <family val="1"/>
        <charset val="204"/>
      </rPr>
      <t xml:space="preserve">Дата капитального ремонта: </t>
    </r>
    <r>
      <rPr>
        <sz val="9"/>
        <color theme="1"/>
        <rFont val="Times New Roman"/>
        <family val="1"/>
        <charset val="204"/>
      </rPr>
      <t xml:space="preserve">
2009 г. </t>
    </r>
  </si>
  <si>
    <r>
      <t xml:space="preserve">Дата ввода: </t>
    </r>
    <r>
      <rPr>
        <sz val="9"/>
        <color rgb="FF000000"/>
        <rFont val="Times New Roman"/>
        <family val="1"/>
        <charset val="204"/>
      </rPr>
      <t xml:space="preserve">
1971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2017 год (спортивный зал),
2022 год. </t>
    </r>
  </si>
  <si>
    <r>
      <t xml:space="preserve">Дата ввода: </t>
    </r>
    <r>
      <rPr>
        <sz val="9"/>
        <color theme="1"/>
        <rFont val="Times New Roman"/>
        <family val="1"/>
        <charset val="204"/>
      </rPr>
      <t xml:space="preserve">
1972 год. 
</t>
    </r>
    <r>
      <rPr>
        <b/>
        <sz val="9"/>
        <color theme="1"/>
        <rFont val="Times New Roman"/>
        <family val="1"/>
        <charset val="204"/>
      </rPr>
      <t xml:space="preserve">Дата капитального ремонта: </t>
    </r>
    <r>
      <rPr>
        <sz val="9"/>
        <color theme="1"/>
        <rFont val="Times New Roman"/>
        <family val="1"/>
        <charset val="204"/>
      </rPr>
      <t xml:space="preserve">
2017 г. </t>
    </r>
  </si>
  <si>
    <r>
      <t xml:space="preserve">Дата ввода: </t>
    </r>
    <r>
      <rPr>
        <sz val="9"/>
        <color theme="1"/>
        <rFont val="Times New Roman"/>
        <family val="1"/>
        <charset val="204"/>
      </rPr>
      <t xml:space="preserve">
1966 г. 
</t>
    </r>
    <r>
      <rPr>
        <b/>
        <sz val="9"/>
        <color theme="1"/>
        <rFont val="Times New Roman"/>
        <family val="1"/>
        <charset val="204"/>
      </rPr>
      <t xml:space="preserve">Дата капитального ремонта: </t>
    </r>
    <r>
      <rPr>
        <sz val="9"/>
        <color theme="1"/>
        <rFont val="Times New Roman"/>
        <family val="1"/>
        <charset val="204"/>
      </rPr>
      <t xml:space="preserve">
2024 год (текущий ремонт электропроводки, кабинетов, ограждение территории). </t>
    </r>
  </si>
  <si>
    <r>
      <t xml:space="preserve">Дата ввода: </t>
    </r>
    <r>
      <rPr>
        <sz val="9"/>
        <color theme="1"/>
        <rFont val="Times New Roman"/>
        <family val="1"/>
        <charset val="204"/>
      </rPr>
      <t xml:space="preserve">
1987 г. Дата капитального ремонта: 2024 год (Текущий ремонт отопления,
теплоснабжения,
замена оконных блоков,
теплоснабжения) </t>
    </r>
  </si>
  <si>
    <r>
      <t xml:space="preserve">Дата ввода: </t>
    </r>
    <r>
      <rPr>
        <sz val="9"/>
        <color theme="1"/>
        <rFont val="Times New Roman"/>
        <family val="1"/>
        <charset val="204"/>
      </rPr>
      <t xml:space="preserve">
1993 г. Дата капитального реомнта:  2024 год (текущий ремонт видеонаблюдения,
сигнализации, замена оконных блоков)</t>
    </r>
  </si>
  <si>
    <r>
      <t xml:space="preserve">Дата ввода: </t>
    </r>
    <r>
      <rPr>
        <sz val="9"/>
        <color theme="1"/>
        <rFont val="Times New Roman"/>
        <family val="1"/>
        <charset val="204"/>
      </rPr>
      <t xml:space="preserve">
1979 г. </t>
    </r>
  </si>
  <si>
    <r>
      <t xml:space="preserve">Дата ввода: </t>
    </r>
    <r>
      <rPr>
        <sz val="9"/>
        <rFont val="Times New Roman"/>
        <family val="1"/>
        <charset val="204"/>
      </rPr>
      <t xml:space="preserve">
1959 год (амбулатория, детские спальные корпуса № 1, 2, 3, 4, 7, 8, клуб, здание летней кухни, овощехранилища, склад сухих продуктов, спальный корпус сотрудников № 1, трансформаторная подстанция),
1961 год (здание умывальника),
1962 год (котельная),
1970 год (туалеты — 2 объекта),
1979 год (здания ногомойки — 2 объекта),
1980 год (павильоны «Уралочка» № 1 и № 4),
2006 год (клуб-столовая),
2014 год (медицинский блок),
2022 год (спальный корпус). </t>
    </r>
  </si>
  <si>
    <r>
      <t xml:space="preserve">Дата ввода: </t>
    </r>
    <r>
      <rPr>
        <sz val="9"/>
        <color theme="1"/>
        <rFont val="Times New Roman"/>
        <family val="1"/>
        <charset val="204"/>
      </rPr>
      <t xml:space="preserve">
1990 год (жилые корпуса, медицинский блок, столовая, объекты досуга),
2023 год (досуговый центр). 
</t>
    </r>
    <r>
      <rPr>
        <b/>
        <sz val="9"/>
        <color theme="1"/>
        <rFont val="Times New Roman"/>
        <family val="1"/>
        <charset val="204"/>
      </rPr>
      <t xml:space="preserve">Дата капитального ремонта: </t>
    </r>
    <r>
      <rPr>
        <sz val="9"/>
        <color theme="1"/>
        <rFont val="Times New Roman"/>
        <family val="1"/>
        <charset val="204"/>
      </rPr>
      <t xml:space="preserve">
2014 и 2019 годы (жилые корпуса),
2015 год (медицинский блок),
2016 год (столовая),
2018 год (веранда, спортивная площадка). </t>
    </r>
  </si>
  <si>
    <r>
      <t xml:space="preserve">Дата ввода: </t>
    </r>
    <r>
      <rPr>
        <sz val="9"/>
        <color theme="1"/>
        <rFont val="Times New Roman"/>
        <family val="1"/>
        <charset val="204"/>
      </rPr>
      <t xml:space="preserve">
1976 г. (жилой корпус). 
</t>
    </r>
    <r>
      <rPr>
        <b/>
        <sz val="9"/>
        <color theme="1"/>
        <rFont val="Times New Roman"/>
        <family val="1"/>
        <charset val="204"/>
      </rPr>
      <t xml:space="preserve">Дата капитального ремонта: </t>
    </r>
    <r>
      <rPr>
        <sz val="9"/>
        <color theme="1"/>
        <rFont val="Times New Roman"/>
        <family val="1"/>
        <charset val="204"/>
      </rPr>
      <t xml:space="preserve">
2009 г. </t>
    </r>
  </si>
  <si>
    <r>
      <t xml:space="preserve">Дата ввода: </t>
    </r>
    <r>
      <rPr>
        <sz val="9"/>
        <color theme="1"/>
        <rFont val="Times New Roman"/>
        <family val="1"/>
        <charset val="204"/>
      </rPr>
      <t xml:space="preserve">
нет данных. 
</t>
    </r>
    <r>
      <rPr>
        <b/>
        <sz val="9"/>
        <color theme="1"/>
        <rFont val="Times New Roman"/>
        <family val="1"/>
        <charset val="204"/>
      </rPr>
      <t xml:space="preserve">Дата капитального ремонта: </t>
    </r>
    <r>
      <rPr>
        <sz val="9"/>
        <color theme="1"/>
        <rFont val="Times New Roman"/>
        <family val="1"/>
        <charset val="204"/>
      </rPr>
      <t xml:space="preserve">
2017 г. </t>
    </r>
  </si>
  <si>
    <r>
      <t xml:space="preserve">Дата ввода: </t>
    </r>
    <r>
      <rPr>
        <sz val="9"/>
        <color theme="1"/>
        <rFont val="Times New Roman"/>
        <family val="1"/>
        <charset val="204"/>
      </rPr>
      <t xml:space="preserve">
1982 год (здание базы),
1984 год (здание бани, беседка),
2004 год (здание столовой),
2008 год (спортивная площадка). </t>
    </r>
  </si>
  <si>
    <r>
      <t xml:space="preserve">Дата ввода: </t>
    </r>
    <r>
      <rPr>
        <sz val="9"/>
        <color theme="1"/>
        <rFont val="Times New Roman"/>
        <family val="1"/>
        <charset val="204"/>
      </rPr>
      <t xml:space="preserve">
1964 год (здание «Бассейна»),
1966 год (здание «Администрации»),
1978 год (клуб-столовая),
2012 год (здание «Вахты»). 
</t>
    </r>
    <r>
      <rPr>
        <b/>
        <sz val="9"/>
        <color theme="1"/>
        <rFont val="Times New Roman"/>
        <family val="1"/>
        <charset val="204"/>
      </rPr>
      <t xml:space="preserve">Дата капитального ремонта: </t>
    </r>
    <r>
      <rPr>
        <sz val="9"/>
        <color theme="1"/>
        <rFont val="Times New Roman"/>
        <family val="1"/>
        <charset val="204"/>
      </rPr>
      <t xml:space="preserve">
2025 год (реновация). </t>
    </r>
  </si>
  <si>
    <r>
      <t xml:space="preserve">Дата ввода: </t>
    </r>
    <r>
      <rPr>
        <sz val="9"/>
        <color rgb="FF000000"/>
        <rFont val="Times New Roman"/>
        <family val="1"/>
        <charset val="204"/>
      </rPr>
      <t xml:space="preserve">
1976 г. </t>
    </r>
  </si>
  <si>
    <r>
      <t xml:space="preserve">Дата ввода: </t>
    </r>
    <r>
      <rPr>
        <sz val="9"/>
        <color theme="1"/>
        <rFont val="Times New Roman"/>
        <family val="1"/>
        <charset val="204"/>
      </rPr>
      <t xml:space="preserve">
1973 год (4 жилых двухэтажных корпуса, клуб-столовая). 
</t>
    </r>
    <r>
      <rPr>
        <b/>
        <sz val="9"/>
        <color theme="1"/>
        <rFont val="Times New Roman"/>
        <family val="1"/>
        <charset val="204"/>
      </rPr>
      <t xml:space="preserve">Дата капитального ремонта: </t>
    </r>
    <r>
      <rPr>
        <sz val="9"/>
        <color theme="1"/>
        <rFont val="Times New Roman"/>
        <family val="1"/>
        <charset val="204"/>
      </rPr>
      <t xml:space="preserve">
2024 год (4 жилых двухэтажных корпуса, клуб-столовая). </t>
    </r>
  </si>
  <si>
    <r>
      <t xml:space="preserve">Дата ввода: </t>
    </r>
    <r>
      <rPr>
        <sz val="9"/>
        <color theme="1"/>
        <rFont val="Times New Roman"/>
        <family val="1"/>
        <charset val="204"/>
      </rPr>
      <t xml:space="preserve">
1973 г. 
</t>
    </r>
    <r>
      <rPr>
        <b/>
        <sz val="9"/>
        <color theme="1"/>
        <rFont val="Times New Roman"/>
        <family val="1"/>
        <charset val="204"/>
      </rPr>
      <t xml:space="preserve">Дата капитального ремонта: </t>
    </r>
    <r>
      <rPr>
        <sz val="9"/>
        <color theme="1"/>
        <rFont val="Times New Roman"/>
        <family val="1"/>
        <charset val="204"/>
      </rPr>
      <t xml:space="preserve">
2024 г. (реконструкция). </t>
    </r>
  </si>
  <si>
    <r>
      <t xml:space="preserve">Дата ввода: </t>
    </r>
    <r>
      <rPr>
        <sz val="9"/>
        <color theme="1"/>
        <rFont val="Times New Roman"/>
        <family val="1"/>
        <charset val="204"/>
      </rPr>
      <t xml:space="preserve">
1967 год (здание общежития, учебные мастерские),
1977 год (учебный корпус). </t>
    </r>
  </si>
  <si>
    <r>
      <t xml:space="preserve">Дата ввода: </t>
    </r>
    <r>
      <rPr>
        <sz val="9"/>
        <color theme="1"/>
        <rFont val="Times New Roman"/>
        <family val="1"/>
        <charset val="204"/>
      </rPr>
      <t xml:space="preserve">
1977 года ( учебно-бытовой корпус),
1978 год (общежитие). </t>
    </r>
  </si>
  <si>
    <r>
      <t xml:space="preserve">Дата ввода: </t>
    </r>
    <r>
      <rPr>
        <sz val="9"/>
        <color theme="1"/>
        <rFont val="Times New Roman"/>
        <family val="1"/>
        <charset val="204"/>
      </rPr>
      <t xml:space="preserve">
1955 год (скважина № 1 «Родничок большой»),
1958 год (скважина № 2 «Родничок малый»),
1987 год (спальный корпус «Радужный»),
1988 год (спальный корпус «Лесной»),
1996 год (столовая, склад «Овощной»),
1999 год (гаражные боксы 1–6),
2007 год (водолечебное отделение, котельная),
2010 год (контрольно-пропускной пункт),
2012 год (лечебно-профилактический комплекс, киноконцертный зал),
2013 год (спальный корпус «Юбилейный», гаражный бокс 7, хоз. блок),
2014 год (спальные корпуса «Прибрежный А», «Прибрежный Б», «Веселый А», «Веселый Б»),
2014–2017 годы (игровые модули),
2016 год (гаражные боксы 8–11, спортивные площадки — баскетбольная, волейбольная, прыжки в длину),
2017 год (прачечная, «Бювет» для приёма минеральной воды, административное здание),
2018 год (мангальная зона, банный комбинат),
2019 год (стадион с искусственным покрытием, «Мэрия» — учебные классы, очистные, комплекс уличных тренажёров под навесом). 
</t>
    </r>
    <r>
      <rPr>
        <b/>
        <sz val="9"/>
        <color theme="1"/>
        <rFont val="Times New Roman"/>
        <family val="1"/>
        <charset val="204"/>
      </rPr>
      <t xml:space="preserve">Дата капитального ремонта: </t>
    </r>
    <r>
      <rPr>
        <sz val="9"/>
        <color theme="1"/>
        <rFont val="Times New Roman"/>
        <family val="1"/>
        <charset val="204"/>
      </rPr>
      <t xml:space="preserve">
2010 год (скважина № 2 «Родничок малый»),
2011 год (спальный корпус «Лесной»),
2012 год (столовая),
2015 год (спальный корпус «Радужный», скважина № 1 «Родничок большой»),
2019 год (кабинет баротерапии). </t>
    </r>
  </si>
  <si>
    <r>
      <t xml:space="preserve">Дата ввода: </t>
    </r>
    <r>
      <rPr>
        <sz val="9"/>
        <color theme="1"/>
        <rFont val="Times New Roman"/>
        <family val="1"/>
        <charset val="204"/>
      </rPr>
      <t xml:space="preserve">
1955 год (спальные корпуса «Озерный», «Лесной», «Лунный», «Малахитовый», «Солнечный», «Радужный», «Веселый»; столовая; скважина № 1 «Ближняя»),
2000 год (стадион),
2007 год (котельная, склад «Овощной»),
2008 год (гаражные боксы 3),
2010 год (контрольно-пропускной пункт),
2014–2019 годы (игровые модули),
2016 год (гаражные боксы 4–5, хозяйственный блок, спортивные площадки — баскетбольная, волейбольная, прыжки в длину),
2017 год (прачечная),
2018 год (скважина № 2 «Лесная»),
2019 год (спальные корпуса «Юбилейный», «Уютный»; киноконцертный зал «Радуга»; комплекс уличных тренажёров под навесом). 
</t>
    </r>
    <r>
      <rPr>
        <b/>
        <sz val="9"/>
        <color theme="1"/>
        <rFont val="Times New Roman"/>
        <family val="1"/>
        <charset val="204"/>
      </rPr>
      <t xml:space="preserve">Дата капитального ремонта: </t>
    </r>
    <r>
      <rPr>
        <sz val="9"/>
        <color theme="1"/>
        <rFont val="Times New Roman"/>
        <family val="1"/>
        <charset val="204"/>
      </rPr>
      <t xml:space="preserve">
2008 год (спальный корпус «Озерный» — реконструкция),
2009 год (спальный корпус «Лесной» — реконструкция),
2011 год (спальный корпус «Радужный» — капитальный ремонт),
2012 год (спальный корпус «Солнечный» — капитальный ремонт),
2015 год (столовая — реконструкция; скважина № 1 «Ближняя» — капитальный ремонт). </t>
    </r>
  </si>
  <si>
    <r>
      <t xml:space="preserve">Дата ввода: </t>
    </r>
    <r>
      <rPr>
        <sz val="9"/>
        <color theme="1"/>
        <rFont val="Times New Roman"/>
        <family val="1"/>
        <charset val="204"/>
      </rPr>
      <t xml:space="preserve">
1968 год (здание Дворца спорта),
2019 год (ледовая арена),
2022 год (медкабинеты). </t>
    </r>
  </si>
  <si>
    <r>
      <t xml:space="preserve">Дата ввода: </t>
    </r>
    <r>
      <rPr>
        <sz val="9"/>
        <color theme="1"/>
        <rFont val="Times New Roman"/>
        <family val="1"/>
        <charset val="204"/>
      </rPr>
      <t xml:space="preserve">
1980 г. </t>
    </r>
  </si>
  <si>
    <r>
      <t xml:space="preserve">Дата ввода: </t>
    </r>
    <r>
      <rPr>
        <sz val="9"/>
        <color theme="1"/>
        <rFont val="Times New Roman"/>
        <family val="1"/>
        <charset val="204"/>
      </rPr>
      <t xml:space="preserve">
2012 г. </t>
    </r>
  </si>
  <si>
    <r>
      <t xml:space="preserve">Дата ввода: </t>
    </r>
    <r>
      <rPr>
        <sz val="9"/>
        <color rgb="FF000000"/>
        <rFont val="Times New Roman"/>
        <family val="1"/>
        <charset val="204"/>
      </rPr>
      <t xml:space="preserve">
1950 г. (столовая),
1974 г. (спальные корпуса № 7,8). </t>
    </r>
  </si>
  <si>
    <r>
      <t xml:space="preserve">Дата ввода: </t>
    </r>
    <r>
      <rPr>
        <sz val="9"/>
        <color rgb="FF000000"/>
        <rFont val="Times New Roman"/>
        <family val="1"/>
        <charset val="204"/>
      </rPr>
      <t xml:space="preserve">
2024 г. </t>
    </r>
  </si>
  <si>
    <r>
      <t xml:space="preserve">Дата ввода: </t>
    </r>
    <r>
      <rPr>
        <sz val="9"/>
        <color theme="1"/>
        <rFont val="Times New Roman"/>
        <family val="1"/>
        <charset val="204"/>
      </rPr>
      <t xml:space="preserve">
1966 г. (учебное здание с лабораторным корпусом и теплой галереей). 
</t>
    </r>
    <r>
      <rPr>
        <b/>
        <sz val="9"/>
        <color theme="1"/>
        <rFont val="Times New Roman"/>
        <family val="1"/>
        <charset val="204"/>
      </rPr>
      <t xml:space="preserve">Дата капитального ремонта: </t>
    </r>
    <r>
      <rPr>
        <sz val="9"/>
        <color theme="1"/>
        <rFont val="Times New Roman"/>
        <family val="1"/>
        <charset val="204"/>
      </rPr>
      <t xml:space="preserve">
не производился. </t>
    </r>
  </si>
  <si>
    <r>
      <t xml:space="preserve">Дата ввода: </t>
    </r>
    <r>
      <rPr>
        <sz val="9"/>
        <color theme="1"/>
        <rFont val="Times New Roman"/>
        <family val="1"/>
        <charset val="204"/>
      </rPr>
      <t xml:space="preserve">
1969 г. </t>
    </r>
  </si>
  <si>
    <r>
      <t xml:space="preserve">Дата ввода: </t>
    </r>
    <r>
      <rPr>
        <sz val="9"/>
        <color theme="1"/>
        <rFont val="Times New Roman"/>
        <family val="1"/>
        <charset val="204"/>
      </rPr>
      <t xml:space="preserve">
1937 г. (учебный корпус),
1960 г. (пристрой - столовая),
1962 г. (пристрой - актовый, спортивный залы). </t>
    </r>
  </si>
  <si>
    <r>
      <t xml:space="preserve">Дата ввода: </t>
    </r>
    <r>
      <rPr>
        <sz val="9"/>
        <color theme="1"/>
        <rFont val="Times New Roman"/>
        <family val="1"/>
        <charset val="204"/>
      </rPr>
      <t xml:space="preserve">
1976 г. 
</t>
    </r>
    <r>
      <rPr>
        <b/>
        <sz val="9"/>
        <color theme="1"/>
        <rFont val="Times New Roman"/>
        <family val="1"/>
        <charset val="204"/>
      </rPr>
      <t xml:space="preserve">Дата капитального ремонта: </t>
    </r>
    <r>
      <rPr>
        <sz val="9"/>
        <color theme="1"/>
        <rFont val="Times New Roman"/>
        <family val="1"/>
        <charset val="204"/>
      </rPr>
      <t xml:space="preserve">
2024 г.,
2026 г. (спортивный зал). </t>
    </r>
  </si>
  <si>
    <r>
      <t xml:space="preserve">Дата ввода: </t>
    </r>
    <r>
      <rPr>
        <sz val="9"/>
        <color theme="1"/>
        <rFont val="Times New Roman"/>
        <family val="1"/>
        <charset val="204"/>
      </rPr>
      <t xml:space="preserve">
1966 г. (Здание учебного корпуса № 1 (литер А)),
1969 г. (Здание учебно-производственного корпуса № 1 (литер В)). 
</t>
    </r>
    <r>
      <rPr>
        <b/>
        <sz val="9"/>
        <color theme="1"/>
        <rFont val="Times New Roman"/>
        <family val="1"/>
        <charset val="204"/>
      </rPr>
      <t xml:space="preserve">Дата капитального ремонта: </t>
    </r>
    <r>
      <rPr>
        <sz val="9"/>
        <color theme="1"/>
        <rFont val="Times New Roman"/>
        <family val="1"/>
        <charset val="204"/>
      </rPr>
      <t xml:space="preserve">
2025 г. </t>
    </r>
  </si>
  <si>
    <r>
      <t xml:space="preserve">Дата ввода: </t>
    </r>
    <r>
      <rPr>
        <sz val="9"/>
        <color theme="1"/>
        <rFont val="Times New Roman"/>
        <family val="1"/>
        <charset val="204"/>
      </rPr>
      <t xml:space="preserve">
1967 г. (учебный корпус). 
</t>
    </r>
    <r>
      <rPr>
        <b/>
        <sz val="9"/>
        <color theme="1"/>
        <rFont val="Times New Roman"/>
        <family val="1"/>
        <charset val="204"/>
      </rPr>
      <t xml:space="preserve">Дата капитального ремонта: </t>
    </r>
    <r>
      <rPr>
        <sz val="9"/>
        <color theme="1"/>
        <rFont val="Times New Roman"/>
        <family val="1"/>
        <charset val="204"/>
      </rPr>
      <t xml:space="preserve">
2024 г. </t>
    </r>
  </si>
  <si>
    <r>
      <t xml:space="preserve">Дата ввода: </t>
    </r>
    <r>
      <rPr>
        <sz val="9"/>
        <color theme="1"/>
        <rFont val="Times New Roman"/>
        <family val="1"/>
        <charset val="204"/>
      </rPr>
      <t xml:space="preserve">
1847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</si>
  <si>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r>
      <t xml:space="preserve">Дата ввода: </t>
    </r>
    <r>
      <rPr>
        <sz val="9"/>
        <color theme="1"/>
        <rFont val="Times New Roman"/>
        <family val="1"/>
        <charset val="204"/>
      </rPr>
      <t xml:space="preserve">
1951 год. 
</t>
    </r>
    <r>
      <rPr>
        <b/>
        <sz val="9"/>
        <color theme="1"/>
        <rFont val="Times New Roman"/>
        <family val="1"/>
        <charset val="204"/>
      </rPr>
      <t xml:space="preserve">Дата капитального ремонта: </t>
    </r>
    <r>
      <rPr>
        <sz val="9"/>
        <color theme="1"/>
        <rFont val="Times New Roman"/>
        <family val="1"/>
        <charset val="204"/>
      </rPr>
      <t xml:space="preserve">
2013 год. </t>
    </r>
  </si>
  <si>
    <r>
      <t xml:space="preserve">Дата ввода: </t>
    </r>
    <r>
      <rPr>
        <sz val="9"/>
        <color theme="1"/>
        <rFont val="Times New Roman"/>
        <family val="1"/>
        <charset val="204"/>
      </rPr>
      <t xml:space="preserve">
1969 год. 
</t>
    </r>
    <r>
      <rPr>
        <b/>
        <sz val="9"/>
        <color theme="1"/>
        <rFont val="Times New Roman"/>
        <family val="1"/>
        <charset val="204"/>
      </rPr>
      <t xml:space="preserve">Дата капитального ремонта: </t>
    </r>
    <r>
      <rPr>
        <sz val="9"/>
        <color theme="1"/>
        <rFont val="Times New Roman"/>
        <family val="1"/>
        <charset val="204"/>
      </rPr>
      <t xml:space="preserve">
2022 год (ремонт части здания). </t>
    </r>
  </si>
  <si>
    <r>
      <t xml:space="preserve">Дата ввода: </t>
    </r>
    <r>
      <rPr>
        <sz val="9"/>
        <color theme="1"/>
        <rFont val="Times New Roman"/>
        <family val="1"/>
        <charset val="204"/>
      </rPr>
      <t xml:space="preserve">
1893 год (Здание Учебного корпуса). 
</t>
    </r>
    <r>
      <rPr>
        <b/>
        <sz val="9"/>
        <color theme="1"/>
        <rFont val="Times New Roman"/>
        <family val="1"/>
        <charset val="204"/>
      </rPr>
      <t xml:space="preserve">Дата капитального ремонта: </t>
    </r>
    <r>
      <rPr>
        <sz val="9"/>
        <color theme="1"/>
        <rFont val="Times New Roman"/>
        <family val="1"/>
        <charset val="204"/>
      </rPr>
      <t xml:space="preserve">
2014 год. </t>
    </r>
  </si>
  <si>
    <r>
      <t xml:space="preserve">Дата ввода: </t>
    </r>
    <r>
      <rPr>
        <sz val="9"/>
        <color theme="1"/>
        <rFont val="Times New Roman"/>
        <family val="1"/>
        <charset val="204"/>
      </rPr>
      <t xml:space="preserve">
1959 год (Учебный корпус),  1987 год (Учебно-спортивный корпус). </t>
    </r>
  </si>
  <si>
    <r>
      <t xml:space="preserve">Дата ввода: </t>
    </r>
    <r>
      <rPr>
        <sz val="9"/>
        <color theme="1"/>
        <rFont val="Times New Roman"/>
        <family val="1"/>
        <charset val="204"/>
      </rPr>
      <t xml:space="preserve">
1931 год (Здание Учебного корпуса). 
</t>
    </r>
    <r>
      <rPr>
        <b/>
        <sz val="9"/>
        <color theme="1"/>
        <rFont val="Times New Roman"/>
        <family val="1"/>
        <charset val="204"/>
      </rPr>
      <t xml:space="preserve">Дата капитального ремонта: </t>
    </r>
    <r>
      <rPr>
        <sz val="9"/>
        <color theme="1"/>
        <rFont val="Times New Roman"/>
        <family val="1"/>
        <charset val="204"/>
      </rPr>
      <t xml:space="preserve">
2022 год (кровля),
2023 год,
2024 год (частичный капитальный ремонт фасада). </t>
    </r>
  </si>
  <si>
    <r>
      <t xml:space="preserve">Дата ввода: </t>
    </r>
    <r>
      <rPr>
        <sz val="9"/>
        <color theme="1"/>
        <rFont val="Times New Roman"/>
        <family val="1"/>
        <charset val="204"/>
      </rPr>
      <t xml:space="preserve">
01.09.1953 г.</t>
    </r>
  </si>
  <si>
    <t>Ссылка на документы: https://n-utka26.uralschool.ru/?section_id=258</t>
  </si>
  <si>
    <t>Ссылка:  https://70prv.tvoysadik.ru/</t>
  </si>
  <si>
    <t>Объект частично доступен для детей с ОВЗ и детей-инвалидов.</t>
  </si>
  <si>
    <t>№66.01.37.000.М.001939.07.26 от 27.07.2026</t>
  </si>
  <si>
    <t>12.08.2026-28.08.2026</t>
  </si>
  <si>
    <r>
      <t>Муниципальное автономное учреждение детский оздоровительный лагерь «им.Титова», МАУ ДОЛ «им.Титова» (</t>
    </r>
    <r>
      <rPr>
        <b/>
        <sz val="9"/>
        <color theme="1"/>
        <rFont val="Times New Roman"/>
        <family val="1"/>
        <charset val="204"/>
      </rPr>
      <t>Детский оздоровительный лагерь «им.Титова»)</t>
    </r>
  </si>
  <si>
    <r>
      <t>Муниципальное автономное учреждение детский оздоровительный лагерь «Буревестник», 
МАУ ДОЛ «Буревестник» (</t>
    </r>
    <r>
      <rPr>
        <b/>
        <sz val="9"/>
        <color theme="1"/>
        <rFont val="Times New Roman"/>
        <family val="1"/>
        <charset val="204"/>
      </rPr>
      <t>Детский оздоровительный лагерь «Буревестник»)</t>
    </r>
  </si>
  <si>
    <r>
      <t xml:space="preserve">Муниципальное автономное учреждение «Загородный оздоровительный лагерь для детей «Чайка», 
 </t>
    </r>
    <r>
      <rPr>
        <b/>
        <sz val="9"/>
        <color rgb="FF000000"/>
        <rFont val="Times New Roman"/>
        <family val="1"/>
        <charset val="204"/>
      </rPr>
      <t>МАУ «ЗОЛ для детей «Чайка» (Загородный оздоровительный лагерь для детей «Чайка»)</t>
    </r>
  </si>
  <si>
    <r>
      <t>Общество с ограниченной ответственностью Санаторий-профилакторий «Чистые ключи»,  
ООО СП «Чистые ключи» (</t>
    </r>
    <r>
      <rPr>
        <b/>
        <sz val="9"/>
        <color theme="1"/>
        <rFont val="Times New Roman"/>
        <family val="1"/>
        <charset val="204"/>
      </rPr>
      <t>Санаторий-профилакторий «Чистые ключи»)</t>
    </r>
  </si>
  <si>
    <t>08.06.2026-21.06.2026, 24.06.2026-14.07.2026, 17.07.2026-30.07.2026, 02.08.2026-15.08.2026, 18.08.2026-29.08.2026</t>
  </si>
  <si>
    <t>№ 15693 от 05.03.2012</t>
  </si>
  <si>
    <t>№Л035-01277-66/00196155 от 14.09.2016</t>
  </si>
  <si>
    <t>Л035-01277-66/00195920 от 12.07.2021</t>
  </si>
  <si>
    <t>№ Л035-01277-66/01367222 от  29.08.2024</t>
  </si>
  <si>
    <t>№ Л035-01277-66/00612139 от 24.08.2022</t>
  </si>
  <si>
    <t>№ 20437 от 10.11.2020</t>
  </si>
  <si>
    <t>№Л035-01277-66/00193606 от 01.10.2020</t>
  </si>
  <si>
    <t>№ 19108 от 31.10.2016</t>
  </si>
  <si>
    <t>№17626 от 20.03.2014</t>
  </si>
  <si>
    <t>№17006 от 18.02.2013</t>
  </si>
  <si>
    <t>№ 19072 от 14.10.2016</t>
  </si>
  <si>
    <t>№ Л035-01277-66/00195949 от 07.06.2012</t>
  </si>
  <si>
    <t>№Л035-01277-66/00196378 от 13.10.2011</t>
  </si>
  <si>
    <t>№Л035-01277-66/00195673 от 02.04.2013 № 513-ли</t>
  </si>
  <si>
    <t>№ Л035-01277-66/00276014 от 04.06.2016 бессрочно.</t>
  </si>
  <si>
    <t>№ Л035-01277-66/00194385  от 03.02.2017 г, бессрочно</t>
  </si>
  <si>
    <t>№ Л 035-01277-66//00194772 от  05.03.2015 г. бессрочно</t>
  </si>
  <si>
    <t xml:space="preserve">№ Л035- 01277-66/00196069 от  09.11.2027,  бессрочно. </t>
  </si>
  <si>
    <t xml:space="preserve">№ 15703 от 30.03.2012 </t>
  </si>
  <si>
    <t xml:space="preserve"> № 15001 от 08.09.2011</t>
  </si>
  <si>
    <t>№19418 от 30.05.2017</t>
  </si>
  <si>
    <t>№ Л035-01277-66/00194271 от 15.05.2017</t>
  </si>
  <si>
    <t>№ Л035-01277-66/00194282 от 12.12.2017</t>
  </si>
  <si>
    <t>№Л035-01277-66/00195516 от 25.07.2013  №17347</t>
  </si>
  <si>
    <t>№Л035-01277-66/00195008 от 12.04.2016</t>
  </si>
  <si>
    <t>№ЛОЗ5-01277-66/00194027 от 12.12.2017 год</t>
  </si>
  <si>
    <t>№ 19721 от 16.05.2018</t>
  </si>
  <si>
    <t>№ 20023 от 08.05.2019</t>
  </si>
  <si>
    <t>№Л035-01277-66/00612138 от 24.08.2022</t>
  </si>
  <si>
    <t>№ Л035-01277-66/02261878 от 30.04.2025. Бессрочная</t>
  </si>
  <si>
    <t>№ ЛО35-01277-66/00194992 от 21.03.2016</t>
  </si>
  <si>
    <t xml:space="preserve"> № 14734 от 10.08.2011 </t>
  </si>
  <si>
    <t>№Л035-01277-66-001195139 от 11.02.2016</t>
  </si>
  <si>
    <t>№ Л035-01277-66/00195902 от 01.03.2012</t>
  </si>
  <si>
    <t>№Л041-01021-66/00348598 от 14.04.2020</t>
  </si>
  <si>
    <t>Отсутствует. Договор ДГНТЗ-015391 от 26.11.2018</t>
  </si>
  <si>
    <r>
      <t xml:space="preserve">Количество смен: в год: 5. </t>
    </r>
    <r>
      <rPr>
        <b/>
        <sz val="9"/>
        <color theme="1"/>
        <rFont val="Times New Roman"/>
        <family val="1"/>
        <charset val="204"/>
      </rPr>
      <t xml:space="preserve">Мощность: </t>
    </r>
    <r>
      <rPr>
        <sz val="9"/>
        <color theme="1"/>
        <rFont val="Times New Roman"/>
        <family val="1"/>
        <charset val="204"/>
      </rPr>
      <t xml:space="preserve">128.
</t>
    </r>
    <r>
      <rPr>
        <b/>
        <sz val="9"/>
        <color theme="1"/>
        <rFont val="Times New Roman"/>
        <family val="1"/>
        <charset val="204"/>
      </rPr>
      <t xml:space="preserve">Проживание: </t>
    </r>
    <r>
      <rPr>
        <sz val="9"/>
        <color theme="1"/>
        <rFont val="Times New Roman"/>
        <family val="1"/>
        <charset val="204"/>
      </rPr>
      <t xml:space="preserve">в двух двухэтажных корпусах. Четырёхместные комнаты. Централизованное горячее, холодное водоснабжение, душевые комнаты на этажах. Библиотека, актовый зал, волейбольная и баскетбольная площадки, футбольное поле, игровые комнаты, летняя эстрада, дискозал, спортивный городок.
</t>
    </r>
    <r>
      <rPr>
        <b/>
        <sz val="9"/>
        <color theme="1"/>
        <rFont val="Times New Roman"/>
        <family val="1"/>
        <charset val="204"/>
      </rPr>
      <t xml:space="preserve">Питание: </t>
    </r>
    <r>
      <rPr>
        <sz val="9"/>
        <color theme="1"/>
        <rFont val="Times New Roman"/>
        <family val="1"/>
        <charset val="204"/>
      </rPr>
      <t>шестиразовое, столовая 150 мест.</t>
    </r>
  </si>
  <si>
    <r>
      <t xml:space="preserve">Количество смен в год: 5. </t>
    </r>
    <r>
      <rPr>
        <b/>
        <sz val="9"/>
        <color theme="1"/>
        <rFont val="Times New Roman"/>
        <family val="1"/>
        <charset val="204"/>
      </rPr>
      <t xml:space="preserve">Мощность: </t>
    </r>
    <r>
      <rPr>
        <sz val="9"/>
        <color theme="1"/>
        <rFont val="Times New Roman"/>
        <family val="1"/>
        <charset val="204"/>
      </rPr>
      <t xml:space="preserve">160.
</t>
    </r>
    <r>
      <rPr>
        <b/>
        <sz val="9"/>
        <color theme="1"/>
        <rFont val="Times New Roman"/>
        <family val="1"/>
        <charset val="204"/>
      </rPr>
      <t xml:space="preserve">Проживание: </t>
    </r>
    <r>
      <rPr>
        <sz val="9"/>
        <color theme="1"/>
        <rFont val="Times New Roman"/>
        <family val="1"/>
        <charset val="204"/>
      </rPr>
      <t xml:space="preserve">три двухэтажных корпуса и один одноэтажный. Четырёхместные комнаты. Централизованное горячее, холодное водоснабжение, канализация. Душ в корпусах. Условия для занятий спортом: крытый ангар, футбольное поле, волейбольная, баскетбольная площадки, беговая дорожка. Помещения для кружковой работы, летняя эстрада, библиотека.
</t>
    </r>
    <r>
      <rPr>
        <b/>
        <sz val="9"/>
        <color theme="1"/>
        <rFont val="Times New Roman"/>
        <family val="1"/>
        <charset val="204"/>
      </rPr>
      <t xml:space="preserve">Питание: </t>
    </r>
    <r>
      <rPr>
        <sz val="9"/>
        <color theme="1"/>
        <rFont val="Times New Roman"/>
        <family val="1"/>
        <charset val="204"/>
      </rPr>
      <t>шестиразовое, столовая 150 мест.</t>
    </r>
  </si>
  <si>
    <r>
      <t xml:space="preserve">Количество смен в год: 5. </t>
    </r>
    <r>
      <rPr>
        <b/>
        <sz val="9"/>
        <color theme="1"/>
        <rFont val="Times New Roman"/>
        <family val="1"/>
        <charset val="204"/>
      </rPr>
      <t xml:space="preserve">Мощность: </t>
    </r>
    <r>
      <rPr>
        <sz val="9"/>
        <color theme="1"/>
        <rFont val="Times New Roman"/>
        <family val="1"/>
        <charset val="204"/>
      </rPr>
      <t xml:space="preserve">128.
</t>
    </r>
    <r>
      <rPr>
        <b/>
        <sz val="9"/>
        <color theme="1"/>
        <rFont val="Times New Roman"/>
        <family val="1"/>
        <charset val="204"/>
      </rPr>
      <t xml:space="preserve">Проживание: </t>
    </r>
    <r>
      <rPr>
        <sz val="9"/>
        <color theme="1"/>
        <rFont val="Times New Roman"/>
        <family val="1"/>
        <charset val="204"/>
      </rPr>
      <t xml:space="preserve">два двухэтажных корпуса, четырёхместные комнаты, душевые, туалеты на этажах, столовая, актовый зал, танцевальный зал. Спортплощадки для баскетбола, волейбола, прыжков в длину, высоту, игровые комнаты, библиотека с читальным залом,, игровая площадка с малыми формами.
</t>
    </r>
    <r>
      <rPr>
        <b/>
        <sz val="9"/>
        <color theme="1"/>
        <rFont val="Times New Roman"/>
        <family val="1"/>
        <charset val="204"/>
      </rPr>
      <t xml:space="preserve">Питание: </t>
    </r>
    <r>
      <rPr>
        <sz val="9"/>
        <color theme="1"/>
        <rFont val="Times New Roman"/>
        <family val="1"/>
        <charset val="204"/>
      </rPr>
      <t>шестиразовое, столовая 150 мест.</t>
    </r>
  </si>
  <si>
    <r>
      <t xml:space="preserve">Количество смен в год: 5. </t>
    </r>
    <r>
      <rPr>
        <b/>
        <sz val="9"/>
        <color theme="1"/>
        <rFont val="Times New Roman"/>
        <family val="1"/>
        <charset val="204"/>
      </rPr>
      <t xml:space="preserve">Мощность: </t>
    </r>
    <r>
      <rPr>
        <sz val="9"/>
        <color theme="1"/>
        <rFont val="Times New Roman"/>
        <family val="1"/>
        <charset val="204"/>
      </rPr>
      <t xml:space="preserve">110.
</t>
    </r>
    <r>
      <rPr>
        <b/>
        <sz val="9"/>
        <color theme="1"/>
        <rFont val="Times New Roman"/>
        <family val="1"/>
        <charset val="204"/>
      </rPr>
      <t xml:space="preserve">Проживание: </t>
    </r>
    <r>
      <rPr>
        <sz val="9"/>
        <color theme="1"/>
        <rFont val="Times New Roman"/>
        <family val="1"/>
        <charset val="204"/>
      </rPr>
      <t xml:space="preserve">три жилых корпуса: два одноэтажных с четырехместными комнатами и один двухэтажный с восьмиместными комнатами. Три корпуса законсервированы, т.к. требуется капитальный ремонт. Душ в корпусах, в летний период функционируют уличные душевые. Клуб: кружковые комнаты, библиотека. Комплексная спортивная площадка, два уличных детских спортивных комплекса, малые уличные формы.
</t>
    </r>
    <r>
      <rPr>
        <b/>
        <sz val="9"/>
        <color theme="1"/>
        <rFont val="Times New Roman"/>
        <family val="1"/>
        <charset val="204"/>
      </rPr>
      <t xml:space="preserve">Питание: </t>
    </r>
    <r>
      <rPr>
        <sz val="9"/>
        <color theme="1"/>
        <rFont val="Times New Roman"/>
        <family val="1"/>
        <charset val="204"/>
      </rPr>
      <t>шестиразовое, столовая 150 мест.</t>
    </r>
  </si>
  <si>
    <r>
      <t xml:space="preserve">Количество смен в год: </t>
    </r>
    <r>
      <rPr>
        <sz val="9"/>
        <color theme="1"/>
        <rFont val="Times New Roman"/>
        <family val="1"/>
        <charset val="204"/>
      </rPr>
      <t xml:space="preserve">0.
</t>
    </r>
    <r>
      <rPr>
        <b/>
        <sz val="9"/>
        <color theme="1"/>
        <rFont val="Times New Roman"/>
        <family val="1"/>
        <charset val="204"/>
      </rPr>
      <t xml:space="preserve">Мощность: </t>
    </r>
    <r>
      <rPr>
        <sz val="9"/>
        <color theme="1"/>
        <rFont val="Times New Roman"/>
        <family val="1"/>
        <charset val="204"/>
      </rPr>
      <t>246. Проживание: Закрыт на капитальный ремонт. Питание: нет данных.</t>
    </r>
  </si>
  <si>
    <t>Отсутствует. Договор № 25/0 от 01.01.2012</t>
  </si>
  <si>
    <t xml:space="preserve"> Отсутствует. Договор с ГБУЗ СО "Артемовская ЦРБ" (№ ЛО-66-01-002587 от 15.05.2014) № б/н от 11.01.2021</t>
  </si>
  <si>
    <t>Отсутствует. Договор с ГБУЗ СО "Артемовская ЦБР" б/н от 09.01.2020</t>
  </si>
  <si>
    <t>Отсутствует. Договор оказания медицинских услуг  с ГАУЗ СО "Артинская ЦРБ"  № 2 от 26.03.2025г</t>
  </si>
  <si>
    <t xml:space="preserve">Отсутствует. Договор оказания медицинских услуг с ГАУЗ СО "Артинская ЦРБ" № 8 от 11.01.2016г </t>
  </si>
  <si>
    <t>Отсутствует. Договор с ГАУЗ ДГБ № 15 Свердловской области "г. Екатеринбурга" от 04.08.2023</t>
  </si>
  <si>
    <t>Отсутствует. 
Договор  ГАУЗ СО"ДГБ №15" № б/н от 29.05.2025</t>
  </si>
  <si>
    <t>Отсутствует. Договор б/н          с МАУ"ДГП № 15" от 25.08.2025 г.</t>
  </si>
  <si>
    <t>Отсутствует. Договор с ГАУЗ СО "Североуральская ЦГБ" (№ ЛО41-01021-66/00361372, 28 .05.2019 г)</t>
  </si>
  <si>
    <t>Отсутствует. Договор с ГАУЗ СО "Североуральская ЦГБ" (№ ЛО-66-01-004662, 04.05.2017 год)</t>
  </si>
  <si>
    <t>Отсутствует. Соглашение о взаимодействии оказания медицинской помощи несовершеннолетним. с ГБУЗ СО "Североуральская ЦГБ" от 01.01.2015</t>
  </si>
  <si>
    <t>Отсутствует. Соглашение № 25 от 26.03.2018</t>
  </si>
  <si>
    <t>Отсутствует. Договор с ГАУЗ СО "Красноуральская ЦРБ" № 32 от 17.03.2025</t>
  </si>
  <si>
    <t>Отсутствует. Договор  с ГАУЗ СО "Красноуральская ЦРБ" №23 от 09.02.2026 г.</t>
  </si>
  <si>
    <t>Отсутствует. Договор с ГАУЗ СО "Красноуфимская РБ" (№ ЛО-66-01-006292, 19.12.2019)</t>
  </si>
  <si>
    <t>Отсутствует. Договор с ГАУЗ СО "Красноуфимская РБ" (№ЛО-66-01-006697, 12.11.2020)</t>
  </si>
  <si>
    <t>Отсутствует. Соглашение о взаимодействии с ГАУЗ СО «ЦРБ г. Кушва» от 09.01.2024</t>
  </si>
  <si>
    <t>Отсутствует. Договор об организации медицинского обслуживания  с ГАУЗ СО "Невьянская ЦРБ" № 88 Б от 17.02.2022</t>
  </si>
  <si>
    <t>Отсутствует. Договор  с ГАУЗ СО "Невьянская ЦРБ" № 128Б от 04.04.2022 г.</t>
  </si>
  <si>
    <t>Отсутствует. Договор об организации медицинского обслуживания  с ГАУЗ СО "Невьянская ЦРБ" № 83 Б от 17.02.2022</t>
  </si>
  <si>
    <r>
      <t>В 2025 г.:</t>
    </r>
    <r>
      <rPr>
        <sz val="9"/>
        <color theme="1"/>
        <rFont val="Times New Roman"/>
        <family val="1"/>
        <charset val="204"/>
      </rPr>
      <t xml:space="preserve"> 
Обязательный профилактический визит с 17.06.2025 по 30.06.2025 Территориальный отдел Управления Роспотребнадзора по СО в г. Н. Тагил, Пригородном, Верхнесалдинском районах, г. Н. Салда, г. Кировграде, Невьянском районе. №66250041000118183570 от 28.05.2025год</t>
    </r>
  </si>
  <si>
    <t>Отсутствует. Договор об организации медицинского обслуживания  с ГАУЗ СО Невьянская ЦРБ № 100 Б от 21.03.2022</t>
  </si>
  <si>
    <t>Отсутствует. Договор об организации медицинского обслуживания  с ГАУЗ СО "Невьянская ЦРБ" № 92 Б от 17.02.2022</t>
  </si>
  <si>
    <t>Отсутствует. Договор об организации медицинского обслуживания  с ГАУЗ СО "Невьянская ЦРБ" № 82 Б от 17.02.2022</t>
  </si>
  <si>
    <r>
      <t>В 2025 г.:</t>
    </r>
    <r>
      <rPr>
        <sz val="9"/>
        <color theme="1"/>
        <rFont val="Times New Roman"/>
        <family val="1"/>
        <charset val="204"/>
      </rPr>
      <t xml:space="preserve"> 
Обязательный профилактический визит с 19.06.2025 Территориальный отдел Управления Роспотребнадзора по СО в г. Н. Тагил, Пригородном, Верхнесалдинском районах, г. Н. Салда, г. Кировграде, Невьянском районе. №66250041000118221435 </t>
    </r>
  </si>
  <si>
    <r>
      <t>В 2025 г.:</t>
    </r>
    <r>
      <rPr>
        <sz val="9"/>
        <color theme="1"/>
        <rFont val="Times New Roman"/>
        <family val="1"/>
        <charset val="204"/>
      </rPr>
      <t xml:space="preserve"> 
Обязательный профилактический визит с 17.06.2025 по 30.06.2025 Территориальный отдел Управления Роспотребнадзора по СО в г. Н. Тагил, Пригородном, Верхнесалдинском районах, г. Н. Салда, г. Кировграде, Невьянском районе. №66250041000118184531 от 28.05.2025годи предписание №66-09-15/16-7001-2025 от 24.06.2025год</t>
    </r>
  </si>
  <si>
    <t xml:space="preserve">Отсутствует. Договор об организации медицинского обслуживанияс ГАУЗ СО «Невьянская ЦРБ»  № 87 Б от 17.02.2022 </t>
  </si>
  <si>
    <t>Отсутствует. Приказ главного врача ГАУЗ СО "Нижнесергинская ЦРБ  «О закреплении медицинских специалистов за ДДУ и СОШ» № 50-Р от 28.01.2026</t>
  </si>
  <si>
    <t>Отсутствует. Приказ главного врача ГАУЗ СО "Нижнесергинская ЦРБ  «Об организации медицинского обеспечения летней оздоровительной кампании в 2026 год» № 238-р от 06.05.2026</t>
  </si>
  <si>
    <t>Отсутствует. Письмо ГАУЗ СО Нижнесергинсая ЦРБ «Об обеспечении медицинскими работниками оздоровительных лагерей дневного пребывания  № 383  от 16.03.2026</t>
  </si>
  <si>
    <t>Отсутствует. Договор  с ГАУЗ СО «Нижнесергинская ЦРБ» № 1/2026 от 19.05.2026</t>
  </si>
  <si>
    <t xml:space="preserve">Отсутствует. Договор № 1 от 21.05.2024 </t>
  </si>
  <si>
    <t>Отсутствует. Договор  с ГАУЗ СО «Нижнесергинская ЦРБ» № 1/2026 от 24.03.2026</t>
  </si>
  <si>
    <t xml:space="preserve">
Отсутствует. Приказ главного врача ГАУЗ СО "Нижнесергинская ЦРБ  «Об организации медицинского обеспечения летней оздоровительной кампании в 2026 год» № 238-р от 06.05.2026</t>
  </si>
  <si>
    <t>Отсутствует. Договор с ГБУЗ СО "Нижнетуринская ЦГБ" от 20.03.2026</t>
  </si>
  <si>
    <t>Отсутствует. Договор с ГБУЗ СО "Нижнетуринская ЦГБ" от 06.04.2026</t>
  </si>
  <si>
    <t>Отсутствует. Договор с ГАУЗ СО "ДГБ г. Нижний Тагил" (№ Л041-01021-66/00366346, 24.10.2019)</t>
  </si>
  <si>
    <t>Отсутствует. Договор с ГАУЗ СО "ДГБ г. Нижний Тагил" (№ ЛО-66-01-004053, 16.05.2016)</t>
  </si>
  <si>
    <r>
      <t xml:space="preserve">Муниципальное бюджетное учреждение дополнительного образования «Спортивная школа №2», </t>
    </r>
    <r>
      <rPr>
        <b/>
        <sz val="9"/>
        <color theme="1"/>
        <rFont val="Times New Roman"/>
        <family val="1"/>
        <charset val="204"/>
      </rPr>
      <t xml:space="preserve">
МБУ ДО «СШ №2» 
(Лагерь дневного пребывания)</t>
    </r>
  </si>
  <si>
    <t>Отсутствует. Приказ об организации медицинской деятельности Управления по физической культуре и спорту и молодежной политике  (№ ЛО41-01021-66/00637788, 13.01.2023) № 324 от 12.09.2023</t>
  </si>
  <si>
    <t>№66.01.37.000.М.000337.03.26 от 16.03.2026</t>
  </si>
  <si>
    <t xml:space="preserve">Отсутствует. Договор "О оказании услуг по медицинскому обслуживанию обучающихся" с ГАУЗ СО "Новолялинская районная больница № 4  от 12.01.2026 </t>
  </si>
  <si>
    <t>Отсутствует. Договор  "О оказании услуг по медицинскому обслуживанию обучающихся"
с ГАУЗ СО "Новолялинская районная больница"  №14 от 12.01.2026</t>
  </si>
  <si>
    <t>Отсутствует. Договор 
"О оказании услуг 
по медицинскому обслуживанию обучающихся"
с ГАУЗ СО "Новолялинская районная больница"  
№5 от 12.01.2026</t>
  </si>
  <si>
    <t xml:space="preserve">Отсутствует. Договор 
"О окозании услуг 
по медицинскому обслуживанию обучающихся"
с ГАУЗ СО "Новолялинская районная больница" № 15 от 12.01.2026 
</t>
  </si>
  <si>
    <t xml:space="preserve">Отсутствует. Договор
№ 13
"О оказании услуг 
по медицинскому обслуживанию обучающихся"
с ГАУЗ СО "Новолялинская районная больница"  от 12.01.2026 </t>
  </si>
  <si>
    <t xml:space="preserve">Отсутствует. Договор 
№ 6
"О оказании услуг 
по медицинскому обслуживанию обучающихся"
с ГАУЗ СО "Новолялинская районная больница" от 12.01.2026 </t>
  </si>
  <si>
    <t xml:space="preserve">Отсутствует. Договор 
№ 17
"О оказании услуг
по медицинскому обслуживанию обучающихся"
с ГАУЗ СО "Новолялинская районная больница" от 12.01.2026 </t>
  </si>
  <si>
    <t xml:space="preserve">Отсутствует. Договор 
№ 23
"О совместной деятельности по медицинскому обслуживанию обучающихся"
с ГАУЗ СО "Новолялинская районная больница" от 12.01.2026 </t>
  </si>
  <si>
    <t xml:space="preserve">Отсутствует. Договор 
№ 22
"О совместной деятельности 
по медицинскому обслуживанию обучающихся"
с ГАУЗ СО "Новолялинская районная больница" от 12.01.2026 </t>
  </si>
  <si>
    <t>Отсутствует. Соглашение о взаимодействии №619/мч-23  между ФГБУЗ ЦМСЧ №31 ФМБА России и МАОУ "СОШ № 45" от 14.09.2023</t>
  </si>
  <si>
    <t>Отсутствует. Соглашение о взаимодействии №255/мч-23  между ФГБУЗ ЦМСЧ №31 ФМБА России и МАОУ "СОШ №48" от 15.03.2023</t>
  </si>
  <si>
    <t>Отсутствует. Соглашение о взаимодействии №23-301/698/мч-23  между ФГБУЗ ЦМСЧ №31 ФМБА России и МАОУ "Школа-интернат № 53" от 13.10.2023</t>
  </si>
  <si>
    <t xml:space="preserve">Отсутствует. Соглашение о взаимодействии №270мч-23 между ФГБУЗ ЦМСЧ №31 ФМБА России и МАОУ "СОШ № 54" от 13.10.2023 </t>
  </si>
  <si>
    <t>Отсутствует. Соглашение о взаимодействии №284/мч-23 между ФГБУЗ ЦМСЧ №31 ФМБА России и МАОУ "Лицей № 56" от 21.03.2023</t>
  </si>
  <si>
    <t xml:space="preserve">Отсутствует. Соглашение о взаимодействии №615/мч-23 между ФГБУЗ ЦМСЧ №31 ФМБА России и МАОУ "Лицей №58" от 13.09.2023 </t>
  </si>
  <si>
    <t xml:space="preserve">Отсутствует. Соглашение о взаимодействии №243/мч-23 между ФГБУЗ ЦМСЧ №31 ФМБА России и МАОУ "Гимназия" от 09.03.2023 </t>
  </si>
  <si>
    <t>№66.ФУ.02.000.М.000016.05.26 от 20.05.2026</t>
  </si>
  <si>
    <t>№66.ФУ.02.000.М.000021.05.26 от 20.05.2026</t>
  </si>
  <si>
    <t>№66.фу.02.000.М.000019.05.26 от 20.05.2026</t>
  </si>
  <si>
    <t>Отсутствует. Соглашение о взаимодействии № 287/мч-23  между ФГБУЗ ЦМСЧ №31 ФМБА России и МАОУ "СОШ д.Починок" от 20.03.2023</t>
  </si>
  <si>
    <t>№66.ФУ.02.000.М.000011.05.26  от 20.05.2026</t>
  </si>
  <si>
    <t>№66.ФУ.02.000.М.000023.05.26 от 21.05.2026</t>
  </si>
  <si>
    <t>Отсутствует. Соглашение о взаимодействии №248/мч-23  между ФГБУЗ ЦМСЧ №31 ФМБА России и МБУ ДО "ДШИ" от 13.03.2023</t>
  </si>
  <si>
    <t>Отсутствует. Соглашение о взаимодействии №297/мч-23 между ФГБУЗ ЦМСЧ №31 ФМБА России и МАОУ "СОШ с.Тарасково" от 20.03.2023</t>
  </si>
  <si>
    <t>Отсутствует. Соглашение о взаимодействии №267/мч-23  между ФГБУЗ ЦМСЧ №31 ФМБА России и МБУ ДО "ДХШ" от 17.03.2023</t>
  </si>
  <si>
    <t>№66.ФУ.02.000.М.000024.05.26 от 21.05.2026</t>
  </si>
  <si>
    <t>№66.ФУ.02.000.М.000012.05.26 от 20.05.2026</t>
  </si>
  <si>
    <t>Отсутствует. Соглашение о взаимодействии №253/мч-23  между ФГБУЗ ЦМСЧ №31 ФМБА России и МАУ ДО "СЮТ" от 16.03.2023</t>
  </si>
  <si>
    <t xml:space="preserve">Отсутствует. Соглашение о взаимодействии между ФГБУЗ ЦМСЧ № 31 ФМБА России и ГБОУ СО "Новоуральская школа № 1" по организации медицинского обеспечения оздоровительного лагеря с дневным пребыванием детей № 116/ми-26 от 10.03.2026 </t>
  </si>
  <si>
    <t xml:space="preserve">Отсутствует. Соглашение о взаимодействии с ГБУЗ СО "Краснотурьинская городская больница" № б/н от 01.01.2017 г. </t>
  </si>
  <si>
    <t>№66.01.37.000.М.000246.02.26 от 26.02.2026</t>
  </si>
  <si>
    <t>№66.01.37.000.М.000520.04.26 от 10.04.2026</t>
  </si>
  <si>
    <t xml:space="preserve">Отсутствует. Соглашение с ГАУЗ СО "ДГБ г. Первоуральск" (лицензия 
№ ЛО-66-01-006356, 12.02.2020 год) № б/н от 09.01.2024 г. </t>
  </si>
  <si>
    <t>Отсутствует. Договор с ГАУЗ СО "ПОЛЕВСКАЯ ЦРБ" (№ ЛО041-01021-66/00319578, 14.03.2018)</t>
  </si>
  <si>
    <t>Отсутствует. Договор с ГАУЗ СО "ПОЛЕВСКАЯ ЦРБ" (№ЛО-66-01-003519, 06.08.2015)</t>
  </si>
  <si>
    <t>Отсутствует. Договор № 17 об оказании безвозмездных медицинских услуг  с ГАУЗ СО "ПОЛЕВСКАЯ ЦРБ"(№ ЛО-66-01-004588, 24.03.2017) от 09.01.2018г</t>
  </si>
  <si>
    <t xml:space="preserve">Отсутствует. Договор  об оказании безвозмездных медицинских услуг( № ЛО-66-01-004588 от 24.03.2017г. ) №24 от 09.01.2018г. </t>
  </si>
  <si>
    <t>Отсутствует. Договор с ГАУЗ СО "ПОЛЕВСКАЯ ЦРБ" (№ЛО-66-01-004588, 24.03.2017 год)</t>
  </si>
  <si>
    <t>Отсутствует. Договор с ГАУЗ СО "ПОЛЕВСКАЯ ЦРБ" ( №ЛО-66-01-004000, 07.04.2016, Приложение №30)</t>
  </si>
  <si>
    <r>
      <t>В 2026 г.:</t>
    </r>
    <r>
      <rPr>
        <sz val="9"/>
        <color theme="1"/>
        <rFont val="Times New Roman"/>
        <family val="1"/>
        <charset val="204"/>
      </rPr>
      <t xml:space="preserve"> 
профилактический визит №258/2026-231 от 03.03.2026 г. 
Предписание №29/2026-234 от 23.03.2026 г. -выполнено
</t>
    </r>
  </si>
  <si>
    <r>
      <t>В 2026 г.:</t>
    </r>
    <r>
      <rPr>
        <sz val="9"/>
        <color theme="1"/>
        <rFont val="Times New Roman"/>
        <family val="1"/>
        <charset val="204"/>
      </rPr>
      <t xml:space="preserve"> 
мероприятия по предписанию выполнены в срок до 27 марта 2026 г.</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</si>
  <si>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Профилактическое мероприятие № 7/2025-231 от 14.02.2025-нарушения выявлены. В 2026 г.: ожидается проверка.</t>
    </r>
  </si>
  <si>
    <t>В 2025 г.: 
Профилактический визит Роспотребнадзора Срок исполнения предписания №66-14-12/12-3005-2025 от 09.07.2025 , срок исполнения-25.05.2026</t>
  </si>
  <si>
    <t>В 2025 г.: 
предписание Роспотребнадзора №66-14-12/21-2916-2025 от 15.07.2025, 2 замечания, срок исполнения - 15.06.2026 г. Замечания устранены</t>
  </si>
  <si>
    <t>В 2025 г.: 
Предписание об устранении выявленных нарушении обязательных требовании от №66-14-12/21-3018-2025 от 15.08.2025 год, срок исполнения-08.06.2026</t>
  </si>
  <si>
    <t>В 2025 г.: 
Профилактический визит Роспотребнадзор №66250041000118332146 от 11.06.2025 Предписание №66-14-12/21-2913-2025 от 15.07.2025 г. Срок исполнения 15.06.2026</t>
  </si>
  <si>
    <t>Отсутствует. Договор № 48/у-26 от 09.01.2026</t>
  </si>
  <si>
    <t>В 2025 г.: 
Профилактический визит Роспотребнадзора №66-14-12/12-3002-2025 от 09.07.2025, срок устранения 25.05.2026</t>
  </si>
  <si>
    <t>Отсутствует. Договор  (№ ЛО-66-01-006583, 23.07.2020 )
 от 16.06.2022</t>
  </si>
  <si>
    <r>
      <t>В 2025 г.:</t>
    </r>
    <r>
      <rPr>
        <sz val="9"/>
        <color rgb="FF000000"/>
        <rFont val="Times New Roman"/>
        <family val="1"/>
        <charset val="204"/>
      </rPr>
      <t xml:space="preserve"> 
Плановая проверка от 24.11.2025 г. в сфере защиты прав потребителей и благополучия человека</t>
    </r>
  </si>
  <si>
    <t>Отсутствует. Соглашение с ГАУЗ СО "Режевская ЦРБ" от 09.02.2023</t>
  </si>
  <si>
    <t>Отсутствует. Соглашение с ГАУЗ СО "Режевская ЦРБ" о совместной организации медицинского обслуживания от 09.01.2019</t>
  </si>
  <si>
    <t>№66.01.37.000.М.001192.05.26 от 22.05.2026</t>
  </si>
  <si>
    <t>Отсутствует. Соглашение о совместной организации медицинского обслуживания с ГАУЗ СО "Режевская ЦРБ"  от 09.10.2018 г.</t>
  </si>
  <si>
    <t xml:space="preserve">Отсутствует. Соглашение с ГАУЗ СО "Режевская ЦРБ" (Лицензия ЛО-66-01-006514, 28.05.2020) от 19.05.2023г </t>
  </si>
  <si>
    <t>Отсутствует. Соглашение  с ГАУЗ СО "Режевская ЦРБ" от 10.10.2016 г.</t>
  </si>
  <si>
    <t>№66.01.37.000.М.001359.05.26 от 27.05.2026</t>
  </si>
  <si>
    <t>№66.01.37.000.М.000616.04.26 от 20.04.2026</t>
  </si>
  <si>
    <r>
      <t>В 2025 г.:</t>
    </r>
    <r>
      <rPr>
        <sz val="9"/>
        <color rgb="FF000000"/>
        <rFont val="Times New Roman"/>
        <family val="1"/>
        <charset val="204"/>
      </rPr>
      <t xml:space="preserve"> 
Министрество образования Свердловской области, профилактический визит от 26.11.2025г. Федеральный государственный пожарный надзор, профилактичес кий визит от 14.07.2025г. Федеральный государственый саниторно-эпидемиологический контроль, профилактический визит от 06.02.2025г. Финансовое управление Администраци РМО Свердловской области, финансовая проверка 02.2025</t>
    </r>
  </si>
  <si>
    <t>Отсутствует. Соглашение с ГАУЗ СО "Режевская ЦРБ" от 09.01.2019 г.</t>
  </si>
  <si>
    <t>Отсутствует. Соглашение с ГАУЗ СО "Режевская ЦРБ" от 18.01.2022 г.</t>
  </si>
  <si>
    <t>Отсутствует. Соглашение с ГАУЗ СО "Режевская ЦРБ" от 13.02.2022 г.</t>
  </si>
  <si>
    <t>Отсутствует. Соглашение о совместной организации медицинского обслуживания с ГАУЗ СО "Режевская ЦРБ" от 09.01.2018 г.</t>
  </si>
  <si>
    <t>Отсутствует. Соглашение с ГАУЗ СО "Режевская ЦРБ" от 09.01.2017 г.</t>
  </si>
  <si>
    <t>Отсутствует. Соглашение о совместной организации медицинского обслуживания обучающихся с ГАУЗ СО "Режевская ЦРБ" №166/22 от 01.08.2022</t>
  </si>
  <si>
    <t>Отсутствует. Соглашение №27/23 с ГАУЗ "Режевская ЦРБ" от 11.11.2023</t>
  </si>
  <si>
    <t>Отсутствует. Соглашение о совместной организации медицинского обслуживания обучающихся с ГАУЗ СО "Режевская ЦРБ" (бессрочно) от 19.09.2019</t>
  </si>
  <si>
    <t>Отсутствует. Соглашение о совместной организации медицинского обслуживания обучающихся с ГАУЗ Свердловской области "Режевская ЦРБ" №169/22 от 01.08.2022 г.</t>
  </si>
  <si>
    <t>№66.01.37.000.М.001068.05.26 от 18.05.2026</t>
  </si>
  <si>
    <t>№66.01.37.000.М.000481.04.26 от 03.04.2026</t>
  </si>
  <si>
    <t>№66.01.37.000.М.000913.05.26 от 08.05.2026</t>
  </si>
  <si>
    <t>№66.01.37.000.М.000370.03.26 от 19.03.2026</t>
  </si>
  <si>
    <t>№66.01.37.000.М.000947.05.26 от 12.05.2026</t>
  </si>
  <si>
    <t>Отсутствует. Соглашение с ГАУЗ СО "Режевская ЦРБ" о совместной организации медицинского обслуживания воспитанников МБОУ от 23.11.2018</t>
  </si>
  <si>
    <t>№66.01.37.000.М.001032.05.26 от 15.05.2026</t>
  </si>
  <si>
    <t>№66.01.37.000.М.000378.03.26 от 20.03.2026</t>
  </si>
  <si>
    <t>№66.01.37.000.М.001401.05.26 от 27.05.2026</t>
  </si>
  <si>
    <t>№66.01.37.000.М.000975.05.26 от 13.05.2026</t>
  </si>
  <si>
    <t>№66.01.37.000.М.001017.05.26 от 15.05.2026</t>
  </si>
  <si>
    <t>№66.01.37.000.М.001422.05.26 от 27.05.2026</t>
  </si>
  <si>
    <t>№66.01.37.000.М.001386.05.26 от 27.05.2026</t>
  </si>
  <si>
    <r>
      <t xml:space="preserve">Количество смен в год: </t>
    </r>
    <r>
      <rPr>
        <sz val="9"/>
        <color theme="1"/>
        <rFont val="Times New Roman"/>
        <family val="1"/>
        <charset val="204"/>
      </rPr>
      <t xml:space="preserve">1. 
Мощность: 130. 
</t>
    </r>
    <r>
      <rPr>
        <b/>
        <sz val="9"/>
        <color theme="1"/>
        <rFont val="Times New Roman"/>
        <family val="1"/>
        <charset val="204"/>
      </rPr>
      <t xml:space="preserve">Проживание: </t>
    </r>
    <r>
      <rPr>
        <sz val="9"/>
        <color theme="1"/>
        <rFont val="Times New Roman"/>
        <family val="1"/>
        <charset val="204"/>
      </rPr>
      <t xml:space="preserve">не предусмотрено. Спортивный зал. Медпункт. 
</t>
    </r>
    <r>
      <rPr>
        <b/>
        <sz val="9"/>
        <color theme="1"/>
        <rFont val="Times New Roman"/>
        <family val="1"/>
        <charset val="204"/>
      </rPr>
      <t xml:space="preserve">Питание: </t>
    </r>
    <r>
      <rPr>
        <sz val="9"/>
        <color theme="1"/>
        <rFont val="Times New Roman"/>
        <family val="1"/>
        <charset val="204"/>
      </rPr>
      <t xml:space="preserve">трехразовое, столовая 90 мест. </t>
    </r>
  </si>
  <si>
    <r>
      <t xml:space="preserve">Количество смен в год: </t>
    </r>
    <r>
      <rPr>
        <sz val="9"/>
        <color theme="1"/>
        <rFont val="Times New Roman"/>
        <family val="1"/>
        <charset val="204"/>
      </rPr>
      <t xml:space="preserve">1. 
Мощность: 365. 
</t>
    </r>
    <r>
      <rPr>
        <b/>
        <sz val="9"/>
        <color theme="1"/>
        <rFont val="Times New Roman"/>
        <family val="1"/>
        <charset val="204"/>
      </rPr>
      <t xml:space="preserve">Проживание: </t>
    </r>
    <r>
      <rPr>
        <sz val="9"/>
        <color theme="1"/>
        <rFont val="Times New Roman"/>
        <family val="1"/>
        <charset val="204"/>
      </rPr>
      <t xml:space="preserve">не предусмотрено.Спортивный зал. Медпункт. 
</t>
    </r>
    <r>
      <rPr>
        <b/>
        <sz val="9"/>
        <color theme="1"/>
        <rFont val="Times New Roman"/>
        <family val="1"/>
        <charset val="204"/>
      </rPr>
      <t xml:space="preserve">Питание: </t>
    </r>
    <r>
      <rPr>
        <sz val="9"/>
        <color theme="1"/>
        <rFont val="Times New Roman"/>
        <family val="1"/>
        <charset val="204"/>
      </rPr>
      <t xml:space="preserve">трехразовое, столовая 365 мест. </t>
    </r>
  </si>
  <si>
    <t>Отсутствует. Договор № 10 с ГАУЗ СО "Арамильская городская больница" от 11.01.2021</t>
  </si>
  <si>
    <r>
      <t>В 2024 г.:</t>
    </r>
    <r>
      <rPr>
        <sz val="9"/>
        <color theme="1"/>
        <rFont val="Times New Roman"/>
        <family val="1"/>
        <charset val="204"/>
      </rPr>
      <t xml:space="preserve"> 
27.05.2024-профилактический визит Роспотребнадзора</t>
    </r>
  </si>
  <si>
    <t>Отсутствует. Договор оказания медицинских услуг  с ГАУЗ СО "Артинская ЦРБ" № 9 от 01.09.2022</t>
  </si>
  <si>
    <t>Отсутствует. 
Договор оказания медицинских услуг  с ГАУЗ СО "Артинская ЦРБ" № 9 от 01.09.2022г</t>
  </si>
  <si>
    <t>Отсутствует. Договор оказания медицинских услуг  с ГАУЗ СО "Артинская ЦРБ" № 9 от 01.09.2022г</t>
  </si>
  <si>
    <t>Отсутствует. 
Договор оказания медицинских услуг  с ГАУЗ СО "Артинская ЦРБ" № 11 от 22.03.2024г.</t>
  </si>
  <si>
    <t>Отсутствует. Договор  оказания медицинских услуг с ГАУЗ СО "Артинская ЦРБ" (пролонгирован на 2026 год) № 2 от 10.01.2023</t>
  </si>
  <si>
    <r>
      <t xml:space="preserve">Дата ввода: </t>
    </r>
    <r>
      <rPr>
        <sz val="9"/>
        <color theme="1"/>
        <rFont val="Times New Roman"/>
        <family val="1"/>
        <charset val="204"/>
      </rPr>
      <t xml:space="preserve">
1999 год. 
</t>
    </r>
    <r>
      <rPr>
        <b/>
        <sz val="9"/>
        <color theme="1"/>
        <rFont val="Times New Roman"/>
        <family val="1"/>
        <charset val="204"/>
      </rPr>
      <t xml:space="preserve">Дата капитального ремонта: </t>
    </r>
    <r>
      <rPr>
        <sz val="9"/>
        <color theme="1"/>
        <rFont val="Times New Roman"/>
        <family val="1"/>
        <charset val="204"/>
      </rPr>
      <t xml:space="preserve">
2014 год (замена пола в спортзале)</t>
    </r>
  </si>
  <si>
    <r>
      <t xml:space="preserve">Дата ввода: </t>
    </r>
    <r>
      <rPr>
        <sz val="9"/>
        <color theme="1"/>
        <rFont val="Times New Roman"/>
        <family val="1"/>
        <charset val="204"/>
      </rPr>
      <t xml:space="preserve">
1974 год. 
</t>
    </r>
    <r>
      <rPr>
        <b/>
        <sz val="9"/>
        <color theme="1"/>
        <rFont val="Times New Roman"/>
        <family val="1"/>
        <charset val="204"/>
      </rPr>
      <t xml:space="preserve">Дата капитального ремонта: </t>
    </r>
    <r>
      <rPr>
        <sz val="9"/>
        <color theme="1"/>
        <rFont val="Times New Roman"/>
        <family val="1"/>
        <charset val="204"/>
      </rPr>
      <t xml:space="preserve">
2015 год (крыши и крыльца )</t>
    </r>
  </si>
  <si>
    <r>
      <t xml:space="preserve">Дата ввода: </t>
    </r>
    <r>
      <rPr>
        <sz val="9"/>
        <color theme="1"/>
        <rFont val="Times New Roman"/>
        <family val="1"/>
        <charset val="204"/>
      </rPr>
      <t xml:space="preserve">
1971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(замена окон) </t>
    </r>
  </si>
  <si>
    <r>
      <t xml:space="preserve">Дата ввода: </t>
    </r>
    <r>
      <rPr>
        <sz val="9"/>
        <color theme="1"/>
        <rFont val="Times New Roman"/>
        <family val="1"/>
        <charset val="204"/>
      </rPr>
      <t xml:space="preserve">
1988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(замена кровли и окон)</t>
    </r>
  </si>
  <si>
    <r>
      <t xml:space="preserve">Дата ввода: </t>
    </r>
    <r>
      <rPr>
        <sz val="9"/>
        <color theme="1"/>
        <rFont val="Times New Roman"/>
        <family val="1"/>
        <charset val="204"/>
      </rPr>
      <t xml:space="preserve">
1982 год. 
</t>
    </r>
    <r>
      <rPr>
        <b/>
        <sz val="9"/>
        <color theme="1"/>
        <rFont val="Times New Roman"/>
        <family val="1"/>
        <charset val="204"/>
      </rPr>
      <t xml:space="preserve">Дата капитального ремонта: </t>
    </r>
    <r>
      <rPr>
        <sz val="9"/>
        <color theme="1"/>
        <rFont val="Times New Roman"/>
        <family val="1"/>
        <charset val="204"/>
      </rPr>
      <t xml:space="preserve">
204 год (кровля крыши), 
2018 год (спортивный зал). </t>
    </r>
  </si>
  <si>
    <r>
      <t xml:space="preserve">Дата ввода: </t>
    </r>
    <r>
      <rPr>
        <sz val="9"/>
        <color theme="1"/>
        <rFont val="Times New Roman"/>
        <family val="1"/>
        <charset val="204"/>
      </rPr>
      <t xml:space="preserve">
1984 год. 
</t>
    </r>
    <r>
      <rPr>
        <b/>
        <sz val="9"/>
        <color theme="1"/>
        <rFont val="Times New Roman"/>
        <family val="1"/>
        <charset val="204"/>
      </rPr>
      <t xml:space="preserve">Дата капитального ремонта: </t>
    </r>
    <r>
      <rPr>
        <sz val="9"/>
        <color theme="1"/>
        <rFont val="Times New Roman"/>
        <family val="1"/>
        <charset val="204"/>
      </rPr>
      <t xml:space="preserve">
2012 год (пищеблок),
2014 год (спортивный зал),
2016 год (сооружение нежилого назначения) </t>
    </r>
  </si>
  <si>
    <r>
      <t xml:space="preserve">Дата ввода: </t>
    </r>
    <r>
      <rPr>
        <sz val="9"/>
        <color theme="1"/>
        <rFont val="Times New Roman"/>
        <family val="1"/>
        <charset val="204"/>
      </rPr>
      <t xml:space="preserve">
1989 год. 
</t>
    </r>
    <r>
      <rPr>
        <b/>
        <sz val="9"/>
        <color theme="1"/>
        <rFont val="Times New Roman"/>
        <family val="1"/>
        <charset val="204"/>
      </rPr>
      <t xml:space="preserve">Дата капитального ремонта: </t>
    </r>
    <r>
      <rPr>
        <sz val="9"/>
        <color theme="1"/>
        <rFont val="Times New Roman"/>
        <family val="1"/>
        <charset val="204"/>
      </rPr>
      <t xml:space="preserve">
2018 год (кровля) </t>
    </r>
  </si>
  <si>
    <t>Отсутствует. Договор оказания медицинских услуг с ГАУЗ СО "Артинская ЦРБ" № 2 от 10.01.2025</t>
  </si>
  <si>
    <t>Отсутствует.
Договор  оказания медицинских услуг с ГАУЗ СО "Артинская ЦРБ" (пролонгирован на 2026 год) № 2 от 10.01.2023г</t>
  </si>
  <si>
    <t>Отсутствует. Договор оказания медицинских услуг  с ГАУЗ СО "Артинская ЦРБ" № 10 от 30.01.2025г</t>
  </si>
  <si>
    <t>Отсутствует. Договор оказания медицинских услуг  с ГАУЗ СО "Артинская ЦРБ" № 6 от 10.01.2024г</t>
  </si>
  <si>
    <t>Отсутствует. Договор оказания медицинских услуг  с ГАУЗ СО "Артинская ЦРБ" № 4 от 10.01.2023г</t>
  </si>
  <si>
    <t>Отсутствует. Договор оказания медицинских услуг  с ГАУЗ СО "Артинская ЦРБ" № 7 от 01.04.2018г</t>
  </si>
  <si>
    <t>Отсутствует. Договор  оказания медицинских услуг с ГАУЗ СО "Артинская ЦРБ" (пролонгирован на 2026 год) № 2 от 10.01.2023г</t>
  </si>
  <si>
    <t>Отсутствует. 
Договор оказания медицинских услуг  с ГАУЗ СО "Артинская ЦРБ" № 6 от 09.01.2020г</t>
  </si>
  <si>
    <t>Отсутствует. Договор оказания медицинских услуг  с ГАУЗ СО "Артинская ЦРБ" № 1 от 09.01.2023г</t>
  </si>
  <si>
    <t>Отсутствует. Договор оказания медицинских услуг  с ГАУЗ СО "Артинская ЦРБ" № 7 от 26.03.2025г</t>
  </si>
  <si>
    <t>Отсутствует. Договор  с ГАУЗ СО "ГБ г. Асбеста" (бессрочно) № 13 от 09.01.2019 г.</t>
  </si>
  <si>
    <t>Отсутствует. Договор  с ГАУЗ СО "ГБ г. Асбеста" № 6 от 09.01.2019 г.</t>
  </si>
  <si>
    <t>Отсутствует. Договор  с ГАУЗ СО "Городская больница г. Асбест"от 09.01.2019 г.</t>
  </si>
  <si>
    <t>Отсутствует. Договор  с ГАУЗ СО "Городская больница г. Асбест" от 09.01.2019 г.</t>
  </si>
  <si>
    <t xml:space="preserve">Отсутствует. Договор о медицинском обслуживании обучающихся. Срок действия-бессрочно. (Лицензия № ФС -66-01-001976,  28.12.2016) № 3 от 09.01.2019 г. </t>
  </si>
  <si>
    <t>Отсутствует. Договор  с ГАУЗ СО "Городская больница г. Асбест" № 7 от 09.01.2019 г.</t>
  </si>
  <si>
    <r>
      <t xml:space="preserve">Дата ввода: </t>
    </r>
    <r>
      <rPr>
        <sz val="9"/>
        <color theme="1"/>
        <rFont val="Times New Roman"/>
        <family val="1"/>
        <charset val="204"/>
      </rPr>
      <t xml:space="preserve">
1941 год (Здание № 1), 
1988 год (здание № 2), 
1992 год (здание № 3) </t>
    </r>
  </si>
  <si>
    <t>Отсутствует. Договор с ГАУЗ СО "Городская больница г. Асбест" № 12 от 01.01.2019 г.</t>
  </si>
  <si>
    <t>Отсутствует. Договор с ГАУЗ СО "Городская больница г. Асбест" № 10 от 09.01.2019 г.</t>
  </si>
  <si>
    <t>Отсутствует. Договор с ГАУЗ СО "Городская больница г. Асбест" (бессрочно) № 9 от 09.01.2019 г.</t>
  </si>
  <si>
    <t>Отсутствует. Договор № 9 о безвозмездном пользовании (бессрочно) с ГАУЗ СО "ГБ г. Асбест"  от 26.09.2019 г.</t>
  </si>
  <si>
    <t>Отсутствует. Договор №1  с ГАУЗ СО "Городская больница г. Асбест" от 09.01.2019 г.</t>
  </si>
  <si>
    <t>Отсутствует. Договор № 2 с ГАУЗ СО "Городская больница г. Асбест"- (бессрочно) от 09.01.2020 г.</t>
  </si>
  <si>
    <t>Отсутствует. Договор об оказании медицинской помощи с ГАУЗ СО "ГБ г. Асбест" (бессрочно) №7 от 04.02.2020</t>
  </si>
  <si>
    <t>Отсутствует. Дополнительное соглашение к Договору №1 23.01.2020 об организации медицинского обслуживания обучающихся в образовательном учреждении № 5 от 01.01.2025</t>
  </si>
  <si>
    <r>
      <t xml:space="preserve">Дата ввода: </t>
    </r>
    <r>
      <rPr>
        <sz val="9"/>
        <color rgb="FF000000"/>
        <rFont val="Times New Roman"/>
        <family val="1"/>
        <charset val="204"/>
      </rPr>
      <t xml:space="preserve">
1988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2024 год. </t>
    </r>
  </si>
  <si>
    <r>
      <t xml:space="preserve">Дата ввода: </t>
    </r>
    <r>
      <rPr>
        <sz val="9"/>
        <color theme="1"/>
        <rFont val="Times New Roman"/>
        <family val="1"/>
        <charset val="204"/>
      </rPr>
      <t xml:space="preserve">
1990 г. 
</t>
    </r>
    <r>
      <rPr>
        <b/>
        <sz val="9"/>
        <color theme="1"/>
        <rFont val="Times New Roman"/>
        <family val="1"/>
        <charset val="204"/>
      </rPr>
      <t xml:space="preserve">Дата капитального ремонта: </t>
    </r>
    <r>
      <rPr>
        <sz val="9"/>
        <color theme="1"/>
        <rFont val="Times New Roman"/>
        <family val="1"/>
        <charset val="204"/>
      </rPr>
      <t xml:space="preserve">
2020 год (спортивный зал) </t>
    </r>
  </si>
  <si>
    <r>
      <t xml:space="preserve">Дата ввода: </t>
    </r>
    <r>
      <rPr>
        <sz val="9"/>
        <color theme="1"/>
        <rFont val="Times New Roman"/>
        <family val="1"/>
        <charset val="204"/>
      </rPr>
      <t xml:space="preserve">
1969 г. 
</t>
    </r>
    <r>
      <rPr>
        <b/>
        <sz val="9"/>
        <color theme="1"/>
        <rFont val="Times New Roman"/>
        <family val="1"/>
        <charset val="204"/>
      </rPr>
      <t xml:space="preserve">Дата капитального ремонта: </t>
    </r>
    <r>
      <rPr>
        <sz val="9"/>
        <color theme="1"/>
        <rFont val="Times New Roman"/>
        <family val="1"/>
        <charset val="204"/>
      </rPr>
      <t xml:space="preserve">
2017 год (столовая и спортивный зал) </t>
    </r>
  </si>
  <si>
    <t>Отсутствует. Договор №10/2023 с ГАУЗ СО "Белоярская ЦРБ"от 03.02.2023</t>
  </si>
  <si>
    <r>
      <t xml:space="preserve">Дата ввода: </t>
    </r>
    <r>
      <rPr>
        <sz val="9"/>
        <color theme="1"/>
        <rFont val="Times New Roman"/>
        <family val="1"/>
        <charset val="204"/>
      </rPr>
      <t xml:space="preserve">
1977 год. 
</t>
    </r>
    <r>
      <rPr>
        <b/>
        <sz val="9"/>
        <color theme="1"/>
        <rFont val="Times New Roman"/>
        <family val="1"/>
        <charset val="204"/>
      </rPr>
      <t xml:space="preserve">Дата капитального ремонта: </t>
    </r>
    <r>
      <rPr>
        <sz val="9"/>
        <color theme="1"/>
        <rFont val="Times New Roman"/>
        <family val="1"/>
        <charset val="204"/>
      </rPr>
      <t xml:space="preserve">
2024 год (кровля) </t>
    </r>
  </si>
  <si>
    <r>
      <t xml:space="preserve">Дата ввода: </t>
    </r>
    <r>
      <rPr>
        <sz val="9"/>
        <color theme="1"/>
        <rFont val="Times New Roman"/>
        <family val="1"/>
        <charset val="204"/>
      </rPr>
      <t xml:space="preserve">
1987 год. 
</t>
    </r>
    <r>
      <rPr>
        <b/>
        <sz val="9"/>
        <color theme="1"/>
        <rFont val="Times New Roman"/>
        <family val="1"/>
        <charset val="204"/>
      </rPr>
      <t xml:space="preserve">Дата капитального ремонта: </t>
    </r>
    <r>
      <rPr>
        <sz val="9"/>
        <color theme="1"/>
        <rFont val="Times New Roman"/>
        <family val="1"/>
        <charset val="204"/>
      </rPr>
      <t xml:space="preserve">
2021 год (спортивная площадка для сдачи норм ГТО)</t>
    </r>
  </si>
  <si>
    <r>
      <t xml:space="preserve">Дата ввода: </t>
    </r>
    <r>
      <rPr>
        <sz val="9"/>
        <color theme="1"/>
        <rFont val="Times New Roman"/>
        <family val="1"/>
        <charset val="204"/>
      </rPr>
      <t xml:space="preserve">
1938 г. 
</t>
    </r>
    <r>
      <rPr>
        <b/>
        <sz val="9"/>
        <color theme="1"/>
        <rFont val="Times New Roman"/>
        <family val="1"/>
        <charset val="204"/>
      </rPr>
      <t xml:space="preserve">Дата капитального ремонта: </t>
    </r>
    <r>
      <rPr>
        <sz val="9"/>
        <color theme="1"/>
        <rFont val="Times New Roman"/>
        <family val="1"/>
        <charset val="204"/>
      </rPr>
      <t xml:space="preserve">
2018 год (фасад,бассейн)</t>
    </r>
  </si>
  <si>
    <r>
      <t xml:space="preserve">Дата ввода: </t>
    </r>
    <r>
      <rPr>
        <sz val="9"/>
        <color theme="1"/>
        <rFont val="Times New Roman"/>
        <family val="1"/>
        <charset val="204"/>
      </rPr>
      <t xml:space="preserve">
1974 г. 
</t>
    </r>
    <r>
      <rPr>
        <b/>
        <sz val="9"/>
        <color theme="1"/>
        <rFont val="Times New Roman"/>
        <family val="1"/>
        <charset val="204"/>
      </rPr>
      <t xml:space="preserve">Дата капитального ремонта: </t>
    </r>
    <r>
      <rPr>
        <sz val="9"/>
        <color theme="1"/>
        <rFont val="Times New Roman"/>
        <family val="1"/>
        <charset val="204"/>
      </rPr>
      <t xml:space="preserve">
2015 год (спортивный зал)</t>
    </r>
  </si>
  <si>
    <r>
      <t xml:space="preserve">Дата ввода: </t>
    </r>
    <r>
      <rPr>
        <sz val="9"/>
        <color theme="1"/>
        <rFont val="Times New Roman"/>
        <family val="1"/>
        <charset val="204"/>
      </rPr>
      <t xml:space="preserve">
1967 г. 
</t>
    </r>
    <r>
      <rPr>
        <b/>
        <sz val="9"/>
        <color theme="1"/>
        <rFont val="Times New Roman"/>
        <family val="1"/>
        <charset val="204"/>
      </rPr>
      <t xml:space="preserve">Дата капитального ремонта: </t>
    </r>
    <r>
      <rPr>
        <sz val="9"/>
        <color theme="1"/>
        <rFont val="Times New Roman"/>
        <family val="1"/>
        <charset val="204"/>
      </rPr>
      <t xml:space="preserve">
2020 год (стадион)</t>
    </r>
  </si>
  <si>
    <r>
      <t xml:space="preserve">Дата ввода: </t>
    </r>
    <r>
      <rPr>
        <sz val="9"/>
        <color theme="1"/>
        <rFont val="Times New Roman"/>
        <family val="1"/>
        <charset val="204"/>
      </rPr>
      <t xml:space="preserve">
1961 г. 
</t>
    </r>
    <r>
      <rPr>
        <b/>
        <sz val="9"/>
        <color theme="1"/>
        <rFont val="Times New Roman"/>
        <family val="1"/>
        <charset val="204"/>
      </rPr>
      <t xml:space="preserve">Дата капитального ремонта: </t>
    </r>
    <r>
      <rPr>
        <sz val="9"/>
        <color theme="1"/>
        <rFont val="Times New Roman"/>
        <family val="1"/>
        <charset val="204"/>
      </rPr>
      <t xml:space="preserve">
2020 год (кровля) </t>
    </r>
  </si>
  <si>
    <r>
      <t xml:space="preserve">Дата ввода: </t>
    </r>
    <r>
      <rPr>
        <sz val="9"/>
        <color theme="1"/>
        <rFont val="Times New Roman"/>
        <family val="1"/>
        <charset val="204"/>
      </rPr>
      <t xml:space="preserve">
1983 г. 
</t>
    </r>
    <r>
      <rPr>
        <b/>
        <sz val="9"/>
        <color theme="1"/>
        <rFont val="Times New Roman"/>
        <family val="1"/>
        <charset val="204"/>
      </rPr>
      <t xml:space="preserve">Дата капитального ремонта: </t>
    </r>
    <r>
      <rPr>
        <sz val="9"/>
        <color theme="1"/>
        <rFont val="Times New Roman"/>
        <family val="1"/>
        <charset val="204"/>
      </rPr>
      <t xml:space="preserve">
2018 год (пищеблок и обеденный зал)</t>
    </r>
  </si>
  <si>
    <r>
      <t xml:space="preserve">Дата ввода: </t>
    </r>
    <r>
      <rPr>
        <sz val="9"/>
        <color theme="1"/>
        <rFont val="Times New Roman"/>
        <family val="1"/>
        <charset val="204"/>
      </rPr>
      <t xml:space="preserve">
1959 г. 
</t>
    </r>
    <r>
      <rPr>
        <b/>
        <sz val="9"/>
        <color theme="1"/>
        <rFont val="Times New Roman"/>
        <family val="1"/>
        <charset val="204"/>
      </rPr>
      <t xml:space="preserve">Дата капитального ремонта: </t>
    </r>
    <r>
      <rPr>
        <sz val="9"/>
        <color theme="1"/>
        <rFont val="Times New Roman"/>
        <family val="1"/>
        <charset val="204"/>
      </rPr>
      <t xml:space="preserve">
2019 год (спортивный зал)</t>
    </r>
  </si>
  <si>
    <r>
      <t xml:space="preserve">Дата ввода: </t>
    </r>
    <r>
      <rPr>
        <sz val="9"/>
        <color theme="1"/>
        <rFont val="Times New Roman"/>
        <family val="1"/>
        <charset val="204"/>
      </rPr>
      <t xml:space="preserve">
1964 г. 
</t>
    </r>
    <r>
      <rPr>
        <b/>
        <sz val="9"/>
        <color theme="1"/>
        <rFont val="Times New Roman"/>
        <family val="1"/>
        <charset val="204"/>
      </rPr>
      <t xml:space="preserve">Дата капитального ремонта: </t>
    </r>
    <r>
      <rPr>
        <sz val="9"/>
        <color theme="1"/>
        <rFont val="Times New Roman"/>
        <family val="1"/>
        <charset val="204"/>
      </rPr>
      <t xml:space="preserve">
2020 год (кровля, фасад)</t>
    </r>
  </si>
  <si>
    <r>
      <t xml:space="preserve">Дата ввода: </t>
    </r>
    <r>
      <rPr>
        <sz val="9"/>
        <color theme="1"/>
        <rFont val="Times New Roman"/>
        <family val="1"/>
        <charset val="204"/>
      </rPr>
      <t xml:space="preserve">
1955 г. ,
1976 год (пристрой) 
</t>
    </r>
    <r>
      <rPr>
        <b/>
        <sz val="9"/>
        <color theme="1"/>
        <rFont val="Times New Roman"/>
        <family val="1"/>
        <charset val="204"/>
      </rPr>
      <t xml:space="preserve">Дата капитального ремонта: </t>
    </r>
    <r>
      <rPr>
        <sz val="9"/>
        <color theme="1"/>
        <rFont val="Times New Roman"/>
        <family val="1"/>
        <charset val="204"/>
      </rPr>
      <t xml:space="preserve">
2019 год (система электроснабжения)</t>
    </r>
  </si>
  <si>
    <t xml:space="preserve">Дата ввода: 
2019 год. </t>
  </si>
  <si>
    <r>
      <t xml:space="preserve">Дата ввода: </t>
    </r>
    <r>
      <rPr>
        <sz val="9"/>
        <color theme="1"/>
        <rFont val="Times New Roman"/>
        <family val="1"/>
        <charset val="204"/>
      </rPr>
      <t xml:space="preserve">
1943 г.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</si>
  <si>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t>Отсутствует. Договор с ГБУЗ СО "Верх-Нейвинская городская поликлиника" № 01-2016/01 от 11.01.2016 г.</t>
  </si>
  <si>
    <t>Отсутствует. Соглашение о сотрудничестве  с ГАУЗ СО Верхнепышминская ЦГБ им. П.Д.Бородина"(Лицензия ЦГБ  № ЛО-66-01-0064-86, 29.04.2020) от 03.11.2022 г.</t>
  </si>
  <si>
    <t>Отсутствует. Приказ ГАУЗ СО "Верхнепышминская ЦГБ имени П.Д. Бородина"  № 386 (лицензия № ЛО-66-01-004381, 22.11.2016 год) от 06.05.2025</t>
  </si>
  <si>
    <t>Отсутствует. Договор об оказании медицинских услуг в МБОУ "СОШ № 19" от 28.03.2023</t>
  </si>
  <si>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(экспертное заключение №66-20-013-12/18-2415-2025 от 22.10.2025г. Несоответствует. Частично устранено</t>
    </r>
  </si>
  <si>
    <r>
      <rPr>
        <b/>
        <sz val="9"/>
        <color theme="1"/>
        <rFont val="Times New Roman"/>
        <family val="1"/>
        <charset val="204"/>
      </rPr>
      <t xml:space="preserve">В 2022-2023 г.: </t>
    </r>
    <r>
      <rPr>
        <sz val="9"/>
        <color theme="1"/>
        <rFont val="Times New Roman"/>
        <family val="1"/>
        <charset val="204"/>
      </rPr>
      <t xml:space="preserve">
Предписаний нет</t>
    </r>
  </si>
  <si>
    <t>№ 18818 от 28.06.2016, бессрочно</t>
  </si>
  <si>
    <t>Отсутствует. Соглашение о взаимодействии  с ГАУЗ СО "Волчанская ГБ" от 11.01.2021 г.</t>
  </si>
  <si>
    <t>Отсутствует. Соглашение о взаимодействии с ГАУЗ СО "Волчанская ГБ" от 01.01.2021 г.</t>
  </si>
  <si>
    <t>Отсутствует. Договор с ГБУЗ СО "Дегтярская ГБ" (ЛО-66-01-006063, 26.07.2029)</t>
  </si>
  <si>
    <r>
      <t xml:space="preserve">Дата ввода: </t>
    </r>
    <r>
      <rPr>
        <sz val="9"/>
        <color rgb="FF000000"/>
        <rFont val="Times New Roman"/>
        <family val="1"/>
        <charset val="204"/>
      </rPr>
      <t xml:space="preserve">
1964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2021 год (кабинеты технологии). </t>
    </r>
  </si>
  <si>
    <t>Отсутствует. Договор с ООО "Аймед" о сопровождении от 12.05.2022</t>
  </si>
  <si>
    <r>
      <t xml:space="preserve">Количество смен в год: </t>
    </r>
    <r>
      <rPr>
        <sz val="9"/>
        <color theme="1"/>
        <rFont val="Times New Roman"/>
        <family val="1"/>
        <charset val="204"/>
      </rPr>
      <t xml:space="preserve">3. 
</t>
    </r>
    <r>
      <rPr>
        <b/>
        <sz val="9"/>
        <color theme="1"/>
        <rFont val="Times New Roman"/>
        <family val="1"/>
        <charset val="204"/>
      </rPr>
      <t>Мощность:</t>
    </r>
    <r>
      <rPr>
        <sz val="9"/>
        <color theme="1"/>
        <rFont val="Times New Roman"/>
        <family val="1"/>
        <charset val="204"/>
      </rPr>
      <t xml:space="preserve"> нет данных.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</si>
  <si>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r>
      <t xml:space="preserve">Количество смен в год: </t>
    </r>
    <r>
      <rPr>
        <sz val="9"/>
        <color theme="1"/>
        <rFont val="Times New Roman"/>
        <family val="1"/>
        <charset val="204"/>
      </rPr>
      <t xml:space="preserve">5. 
</t>
    </r>
    <r>
      <rPr>
        <b/>
        <sz val="9"/>
        <color theme="1"/>
        <rFont val="Times New Roman"/>
        <family val="1"/>
        <charset val="204"/>
      </rPr>
      <t xml:space="preserve">Мощность:  </t>
    </r>
    <r>
      <rPr>
        <sz val="9"/>
        <color theme="1"/>
        <rFont val="Times New Roman"/>
        <family val="1"/>
        <charset val="204"/>
      </rPr>
      <t xml:space="preserve">нет данных. 
</t>
    </r>
    <r>
      <rPr>
        <b/>
        <sz val="9"/>
        <color theme="1"/>
        <rFont val="Times New Roman"/>
        <family val="1"/>
        <charset val="204"/>
      </rPr>
      <t xml:space="preserve">Проживание: </t>
    </r>
    <r>
      <rPr>
        <sz val="9"/>
        <color theme="1"/>
        <rFont val="Times New Roman"/>
        <family val="1"/>
        <charset val="204"/>
      </rPr>
      <t xml:space="preserve">не предусмотрено. 
</t>
    </r>
    <r>
      <rPr>
        <b/>
        <sz val="9"/>
        <color theme="1"/>
        <rFont val="Times New Roman"/>
        <family val="1"/>
        <charset val="204"/>
      </rPr>
      <t xml:space="preserve">Питание: </t>
    </r>
    <r>
      <rPr>
        <sz val="9"/>
        <color theme="1"/>
        <rFont val="Times New Roman"/>
        <family val="1"/>
        <charset val="204"/>
      </rPr>
      <t xml:space="preserve">трехразовое. </t>
    </r>
  </si>
  <si>
    <t xml:space="preserve">Отсутствует. Договор (№ЛО-66-01-006178, 04.10.2019 год)  от 01.01.2025 г. </t>
  </si>
  <si>
    <t xml:space="preserve">Отсутствует. Договор (№ЛО-66-01-006178, 04.10.2019 год,
№ Л041-01021-66/00361010, 04.10.2019 год) от 08.04.2025 г. </t>
  </si>
  <si>
    <r>
      <t>В 2025 г.:</t>
    </r>
    <r>
      <rPr>
        <sz val="9"/>
        <color theme="1"/>
        <rFont val="Times New Roman"/>
        <family val="1"/>
        <charset val="204"/>
      </rPr>
      <t xml:space="preserve"> 
По предписанию №66-08-13/14-13963-2025 от 25.06.2025 нарушения устранены.</t>
    </r>
  </si>
  <si>
    <t xml:space="preserve">Отсутствует. Договор (№ЛО-66-01-006178, 04.10.2019 год, № Л041-01021-66/00361010, 04.10.2019 г. )  от 26.10.2021 г. </t>
  </si>
  <si>
    <t xml:space="preserve">Отсутствует. Договор 123/Л-2025/1-66.01.37.000.М.003961 (№ЛО-66-01-006178, 04.10.2019 г. ) от 23.05.2025 </t>
  </si>
  <si>
    <t>Отсутствует. Договор №133 Л-2025 (№ЛО-66-01-006178, 04.10.2019 г. ) от 22.04.2025</t>
  </si>
  <si>
    <t>Отсутствует. Договор от 02.04.2025 год</t>
  </si>
  <si>
    <t>Отсутствует.  Договор №64/11/Л/Л с ГАУЗ СО ДГКБ № 11 от 04.05.2026</t>
  </si>
  <si>
    <t>Отсутствует. Договор №109/11/Л/Л с ГАУЗ СО ДГКБ № 11 от 04.05.2026</t>
  </si>
  <si>
    <t>Отсутствует. Договор с ГАУЗ СО ДГКБ № 11</t>
  </si>
  <si>
    <t>Отсутствует. Договор №175/11/Л/Л с ГАУЗ СО ДГКБ № 11 от 04.05.2026</t>
  </si>
  <si>
    <t>№ ЛО35-01277-66/00276167 от 24.02.2011</t>
  </si>
  <si>
    <r>
      <t xml:space="preserve">Дата ввода: </t>
    </r>
    <r>
      <rPr>
        <sz val="9"/>
        <color theme="1"/>
        <rFont val="Times New Roman"/>
        <family val="1"/>
        <charset val="204"/>
      </rPr>
      <t xml:space="preserve">
1982 год</t>
    </r>
  </si>
  <si>
    <r>
      <t>В 2025 г.:</t>
    </r>
    <r>
      <rPr>
        <sz val="9"/>
        <color theme="1"/>
        <rFont val="Times New Roman"/>
        <family val="1"/>
        <charset val="204"/>
      </rPr>
      <t xml:space="preserve"> 
06.06.2025 проведен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30.05.2025 №66-15-12/25-7531-2025. Нарушений не выявлено</t>
    </r>
  </si>
  <si>
    <t>Отсутствует. Договор № 69/05  с ГАУЗ СО ДГБ №8 г. Екатеринбурга (ЛО-66-006503, 22.05.2020) от 27.05.2026 г.</t>
  </si>
  <si>
    <t>Отсутствует. Договор № 28/03 с ГАУЗ СО ДГБ №8 г. Екатеринбурга (Ли-66-010059-50/172019, 17.05.2019)</t>
  </si>
  <si>
    <t>Отсутствует. 
Договор с ГАУЗ СО «ДГКБ № 9» № б/н от 25.01.2019 г</t>
  </si>
  <si>
    <t xml:space="preserve">Отсутствует. 
Договор с ГАУЗ СО "ДГКБ №9" №564 от 01.11.2014 г. </t>
  </si>
  <si>
    <t xml:space="preserve">Отсутствует. Договор с МАУ "ДГКБ № 9" от 01.01.2016 г. </t>
  </si>
  <si>
    <t>Отсутствует. Договор с ГАУЗ СО "ДГП №13" №277\06 от 07.05.2025</t>
  </si>
  <si>
    <t>Отсутствует. Договор с ГАУЗ СО "ДГП №13" № 278/06 от 07.05.2025</t>
  </si>
  <si>
    <t>Отсутствует. Договор с ДГП№13 от 12.05.2025</t>
  </si>
  <si>
    <t>Отсутствует. Договор № 75/06 от 27.03.2026</t>
  </si>
  <si>
    <t>Отсутствует. Договор № 222  (лицензия  № ЛО-66-01-000862, 05.08.2010) от 03.08.2009</t>
  </si>
  <si>
    <t>Отсутствует. Договор № 218/06 от 10.04.2025</t>
  </si>
  <si>
    <t xml:space="preserve">Отсутствует. Договор № 92/06 с МАУ «ДГП №13» от 17.02.2025 </t>
  </si>
  <si>
    <t xml:space="preserve">Отсутствует. Договор на оказание услуг медицинской помощи детям № 154/06 с МАУ "ДГП №13"  от 24.02.2025 </t>
  </si>
  <si>
    <t>Отсутствует. Договор №229 (Лицензия № ЛО-66-01-005946, 17.05.2019) от 03.08.2019</t>
  </si>
  <si>
    <t>Отсутствует. Договор на оказание услуг медицинской помощи детям  № 30/06  (Лицензия №Л041-01021-66/00376289, 06.08.2020)  от 12.02.2026 г.</t>
  </si>
  <si>
    <r>
      <t>В 2025 г.:</t>
    </r>
    <r>
      <rPr>
        <sz val="9"/>
        <color theme="1"/>
        <rFont val="Times New Roman"/>
        <family val="1"/>
        <charset val="204"/>
      </rPr>
      <t xml:space="preserve"> 
Обязательный профилактический визит №66250041000117500077 от 17.03.2025 и профилактическое мероприятие №6625004100011804313 от 20.05.2025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 Нарушения устранены</t>
    </r>
  </si>
  <si>
    <t>Отсутствует. Договор №231 (Лицензия ЛО -66-01-004208,  11.08.2016) от 03.08.2009</t>
  </si>
  <si>
    <t>Договор  № 342/06 с МАУ "ДГП №13" от 26.06.2025 г.</t>
  </si>
  <si>
    <t>Отсутствует. Договор  № 342/06 с МАУ "ДГП №13" от 26.06.2025 г.</t>
  </si>
  <si>
    <t>Отсутствует. Договор МАУ «ДГП №13»</t>
  </si>
  <si>
    <r>
      <t xml:space="preserve">Дата ввода: </t>
    </r>
    <r>
      <rPr>
        <sz val="9"/>
        <color theme="1"/>
        <rFont val="Times New Roman"/>
        <family val="1"/>
        <charset val="204"/>
      </rPr>
      <t xml:space="preserve">
1953 год (здание по адресу ул. Севастопольская, д. 1) ,
1963 год (здание по адресу пер.Коломенский, д. 3). 
</t>
    </r>
    <r>
      <rPr>
        <b/>
        <sz val="9"/>
        <color theme="1"/>
        <rFont val="Times New Roman"/>
        <family val="1"/>
        <charset val="204"/>
      </rPr>
      <t xml:space="preserve">Дата капитального ремонта: </t>
    </r>
    <r>
      <rPr>
        <sz val="9"/>
        <color theme="1"/>
        <rFont val="Times New Roman"/>
        <family val="1"/>
        <charset val="204"/>
      </rPr>
      <t xml:space="preserve">
2023 год (Здание по адресу ул. Севастопольская, д. 1),
2021 год (Здание по адресу пер.Коломенский, д. 3). </t>
    </r>
  </si>
  <si>
    <t>Отсутствует. Договор № 228/09 с ГАУЗ СО "ДГП № 13"  от 29.02.2024 г.</t>
  </si>
  <si>
    <t>Отсутствует. Договор 
№238 с МАУ "ДГП № 13"  от 13.06.2017</t>
  </si>
  <si>
    <t>Отсутствует. Договор № 239 с МАУ "ДГП № 13"  от 13.06.2017 г.</t>
  </si>
  <si>
    <t>Отсутствует. Договор № 31/06 от 12.03.2026</t>
  </si>
  <si>
    <r>
      <t xml:space="preserve">Дата ввода: </t>
    </r>
    <r>
      <rPr>
        <sz val="9"/>
        <color theme="1"/>
        <rFont val="Times New Roman"/>
        <family val="1"/>
        <charset val="204"/>
      </rPr>
      <t xml:space="preserve">
1959 год. 
</t>
    </r>
    <r>
      <rPr>
        <b/>
        <sz val="9"/>
        <color theme="1"/>
        <rFont val="Times New Roman"/>
        <family val="1"/>
        <charset val="204"/>
      </rPr>
      <t xml:space="preserve">Дата капитального ремонта: </t>
    </r>
    <r>
      <rPr>
        <sz val="9"/>
        <color theme="1"/>
        <rFont val="Times New Roman"/>
        <family val="1"/>
        <charset val="204"/>
      </rPr>
      <t xml:space="preserve">
2013 год. </t>
    </r>
  </si>
  <si>
    <t>Отсутствует. Соглашение № 108 от 05.09.2017</t>
  </si>
  <si>
    <t>Отсутствует. Договор № 246 с МАУ "ДГП № 13" от 13.06.2017 г.</t>
  </si>
  <si>
    <t>Отсутствует. Договор № 247 с МАУ "ДГП № 13" от 13.06.2017 г.</t>
  </si>
  <si>
    <t>Отсутствует. Договор № 253 с МАУ "ДГП № 13" от 13.06.2017 г.</t>
  </si>
  <si>
    <r>
      <t>В 2025 г.:</t>
    </r>
    <r>
      <rPr>
        <sz val="9"/>
        <color theme="1"/>
        <rFont val="Times New Roman"/>
        <family val="1"/>
        <charset val="204"/>
      </rPr>
      <t xml:space="preserve"> 
Профилактическое мероприятие №66250041000118113545 от 22.05.2025.Замечаний нет. </t>
    </r>
  </si>
  <si>
    <t>Отсутствует. Договор № 255 с МАУ "ДГП № 13" от 13.06.2017 г.</t>
  </si>
  <si>
    <t>Отсутствует. Договор № 258 с МАУ "ДГП № 13" от 13.06.2017 г.</t>
  </si>
  <si>
    <t>Отсутствует. Договор № 259 с МАУ "ДГП № 13" от 13.06.2017 г.</t>
  </si>
  <si>
    <t>Отсутствует. Договор № 260 с МАУ "ДГП № 13" от 13.06.2017 г.</t>
  </si>
  <si>
    <t>Отсутствует. Договор №304/06 от 23.05.2025 год</t>
  </si>
  <si>
    <r>
      <t xml:space="preserve">Объект условно (частично) для детей с ОВЗ и детей-инвалидов по следующим нозологиям: </t>
    </r>
    <r>
      <rPr>
        <sz val="9"/>
        <color theme="1"/>
        <rFont val="Times New Roman"/>
        <family val="1"/>
        <charset val="204"/>
      </rPr>
      <t xml:space="preserve">
дети с нарушениями речи, дети с нарушениями зрения, дети с соматическмими нарушениями. В наличии поручни. Доступные входные группы. Нозологии:  
</t>
    </r>
    <r>
      <rPr>
        <b/>
        <sz val="9"/>
        <color theme="1"/>
        <rFont val="Times New Roman"/>
        <family val="1"/>
        <charset val="204"/>
      </rPr>
      <t>Паспорт доступности от 29.01.2024</t>
    </r>
  </si>
  <si>
    <r>
      <t>В 2025 г.:</t>
    </r>
    <r>
      <rPr>
        <sz val="9"/>
        <color theme="1"/>
        <rFont val="Times New Roman"/>
        <family val="1"/>
        <charset val="204"/>
      </rPr>
      <t xml:space="preserve"> 
Профилактический визит №66250041000117655872 от 02.04.2025. Акт готовности образовательной организации Свердловской обл. к 2025/2026 уч. г. от 10.07.2025</t>
    </r>
  </si>
  <si>
    <t>Отсутствует. Договор от 24.08.2020 г. с МАУ ДГБ 15. Дополнительное соглашение от 11.01.2021</t>
  </si>
  <si>
    <t>Отсутствует. 
Договор № б.н. ГАУЗ СО «ДГБ №15» от 25.08.2025</t>
  </si>
  <si>
    <t>Отсутствует. Договор с ГАУЗ СО "ДГБ № 15" (лицензия ГАУЗ СО "ДГБ № 15" № ЛО-66-01-003015,  25.11.2014)  от 01.11.2025 г.</t>
  </si>
  <si>
    <t>Отсутствует. Дополнительное соглашение к Договору № б/н от 01.09.2018 г. с МАУ"ДГП № 15" от 24.08.2021 год</t>
  </si>
  <si>
    <t>Отсутствует.  Договор  ГАУЗ СО «ДГБ №15» от 24.10.2025</t>
  </si>
  <si>
    <t>Отсутствует. Доп соглашение к договору об организации медицинского обслуживания  (№ ЛО-66-01-006092, 15.08.2019 г.) в МАОУ СОШ№ 80 от 01.09.2021г</t>
  </si>
  <si>
    <t>Отсутствует. Договор ГАУЗ СО "ДГБ№ 15"  от 19.03.2026</t>
  </si>
  <si>
    <t>Отсутствует. Договор  МАУ ДГП 15 (ЛО-66-01-003757, 10 декабря 2015 года) от 24.08.2021</t>
  </si>
  <si>
    <r>
      <t>В 2025 г.:</t>
    </r>
    <r>
      <rPr>
        <sz val="9"/>
        <color theme="1"/>
        <rFont val="Times New Roman"/>
        <family val="1"/>
        <charset val="204"/>
      </rPr>
      <t xml:space="preserve"> 
Акт готовности образовательной организации Свердловской области к 2025-2026 учебному году  от 17 июля 2025</t>
    </r>
  </si>
  <si>
    <t>Отсутствует. Договор с МАУ"ДГП № 15"  от 24.08.2021</t>
  </si>
  <si>
    <t>Отсутствует. Договор б\н об организации медицинского обслуживания в Муниципальном автономном общеобразовательном учреждении гимназии № 99 от 08.08.2022год</t>
  </si>
  <si>
    <t>Отсутствует. Договор № б/н с ГАУЗ СО ДГБ № 15 от 10.08.2022</t>
  </si>
  <si>
    <t xml:space="preserve"> Отсутствует. Договор об организации мед.сопровождения (№ ЛО-66-01-003015, 25.11.2014 год) № б/н от 25.08.2025 </t>
  </si>
  <si>
    <t>Отсутствует. Приказ ГАУЗ СО "ДГБ № 15" № 162 от 03.05.2023 год</t>
  </si>
  <si>
    <t>Отсутствует. 
Договор ГАУЗ СО ДГБ№15 б/н от 09.09.2025 год</t>
  </si>
  <si>
    <t xml:space="preserve">Отсутствует. Договор с ГАУЗ СО "ДГБ №15" (Лицензия №ЛО-66-01-003015, 25.11.2014г. ) от 01.11.2025г. </t>
  </si>
  <si>
    <r>
      <t xml:space="preserve">Дата ввода: </t>
    </r>
    <r>
      <rPr>
        <sz val="9"/>
        <color theme="1"/>
        <rFont val="Times New Roman"/>
        <family val="1"/>
        <charset val="204"/>
      </rPr>
      <t xml:space="preserve">
1959 год</t>
    </r>
  </si>
  <si>
    <t>Отсутствует. Договор  № 1 о сотрудничестве и совместной деятельности с ГБУЗ СО "Ивдельская ЦРБ" от 11.01.2017</t>
  </si>
  <si>
    <t xml:space="preserve">Отсутствует. Договор на медицинское обслуживание (Лицензия на осуществление медицинской деятельности № Л041-01021-66/00369442, 27.03.2020) №1 от 29.12.2025 </t>
  </si>
  <si>
    <t>Отсутствует. Договор №2 на медицинское обслуживание от 09.01.2020 г.</t>
  </si>
  <si>
    <r>
      <t xml:space="preserve">Дата ввода: </t>
    </r>
    <r>
      <rPr>
        <sz val="9"/>
        <color theme="1"/>
        <rFont val="Times New Roman"/>
        <family val="1"/>
        <charset val="204"/>
      </rPr>
      <t xml:space="preserve">
1968 год. 
</t>
    </r>
    <r>
      <rPr>
        <b/>
        <sz val="9"/>
        <color theme="1"/>
        <rFont val="Times New Roman"/>
        <family val="1"/>
        <charset val="204"/>
      </rPr>
      <t xml:space="preserve">Дата капитального ремонта:  
</t>
    </r>
    <r>
      <rPr>
        <sz val="9"/>
        <color theme="1"/>
        <rFont val="Times New Roman"/>
        <family val="1"/>
        <charset val="204"/>
      </rPr>
      <t>2022 год</t>
    </r>
  </si>
  <si>
    <r>
      <t xml:space="preserve">Дата ввода: </t>
    </r>
    <r>
      <rPr>
        <sz val="9"/>
        <color theme="1"/>
        <rFont val="Times New Roman"/>
        <family val="1"/>
        <charset val="204"/>
      </rPr>
      <t xml:space="preserve">
1972 год 
Дата капитального ремонта:  
2015 год</t>
    </r>
  </si>
  <si>
    <t>Отсутствует. Договор о медицинском обслуживаниии  с ГБУЗ "Каменская центральная районная больница" от 10.02.2026 г.</t>
  </si>
  <si>
    <r>
      <t xml:space="preserve">Дата ввода: </t>
    </r>
    <r>
      <rPr>
        <sz val="9"/>
        <color theme="1"/>
        <rFont val="Times New Roman"/>
        <family val="1"/>
        <charset val="204"/>
      </rPr>
      <t xml:space="preserve">
31.08.1990год.. 
</t>
    </r>
    <r>
      <rPr>
        <b/>
        <sz val="9"/>
        <color theme="1"/>
        <rFont val="Times New Roman"/>
        <family val="1"/>
        <charset val="204"/>
      </rPr>
      <t xml:space="preserve">Дата капитального ремонта: </t>
    </r>
    <r>
      <rPr>
        <sz val="9"/>
        <color theme="1"/>
        <rFont val="Times New Roman"/>
        <family val="1"/>
        <charset val="204"/>
      </rPr>
      <t xml:space="preserve">
2018 год (спортивный зал). </t>
    </r>
  </si>
  <si>
    <t>Отсутствует. Дополнительное соглашение №1 к Договору №77 с ГАУЗ СО "ДГБ г. Каменск-Уральский" от 01.01.2015</t>
  </si>
  <si>
    <r>
      <t xml:space="preserve">Дата ввода: </t>
    </r>
    <r>
      <rPr>
        <sz val="9"/>
        <color theme="1"/>
        <rFont val="Times New Roman"/>
        <family val="1"/>
        <charset val="204"/>
      </rPr>
      <t xml:space="preserve">
1961 год,
Дата капитального ремонта: 2018 год (отдельных помещений)</t>
    </r>
  </si>
  <si>
    <r>
      <t xml:space="preserve">Дата ввода: </t>
    </r>
    <r>
      <rPr>
        <sz val="9"/>
        <color theme="1"/>
        <rFont val="Times New Roman"/>
        <family val="1"/>
        <charset val="204"/>
      </rPr>
      <t xml:space="preserve">
1962 год. Дата капитального ремонта: 2018 год. </t>
    </r>
  </si>
  <si>
    <t>Отсутствует. Дополнительное соглашение №1 к Договору № 73  с ГАУЗ СО "ДГБ г. Каменск-Уральский" от 01.01.2015</t>
  </si>
  <si>
    <r>
      <t xml:space="preserve">Дата ввода: </t>
    </r>
    <r>
      <rPr>
        <sz val="9"/>
        <color theme="1"/>
        <rFont val="Times New Roman"/>
        <family val="1"/>
        <charset val="204"/>
      </rPr>
      <t xml:space="preserve">
02.05.2023 год. </t>
    </r>
  </si>
  <si>
    <t xml:space="preserve">Отсутствует. Договор № б/н на медицинское обслуживание с ГАУЗ СО "Камышловская ЦРБ" от 31.03.2025 г. </t>
  </si>
  <si>
    <t>Отсутствует. Договор  № 1 на медицинское обслуживание с ГАУЗ СО "Камышловская ЦРБ" от 31.03.2025 г.</t>
  </si>
  <si>
    <t>Отсутствует. Договор № б/н от 01.04.2025 года</t>
  </si>
  <si>
    <t>Отсутствует. Договор № 11 от 17.04.2026</t>
  </si>
  <si>
    <t xml:space="preserve">Отсутствует. Договор № 21 с ГАУЗ СО "Карпинская ЦГБ" </t>
  </si>
  <si>
    <t>Отсутствует. Договор № 20 с ГАУЗ СО "Карпинская ЦГБ"  об организации медицинского обслуживания детей в оздоровительном лагере с дневным пребыванием детей при муниципальном автономном учреждении дополнительного образования спортивной школе  от 28.02.2025 г.</t>
  </si>
  <si>
    <t>Отсутствует. Договор № 22 с ГАУЗ СО "Карпинская ЦГБ"   об организации медицинского обслуживания детей в оздоровительном лагере с дневным пребыванием детей при муниципальном автономном учреждении дополнительного образования "Станция туризма и экскурсий "Конжак" от 28.02.2025 г.</t>
  </si>
  <si>
    <r>
      <t xml:space="preserve">Дата ввода: </t>
    </r>
    <r>
      <rPr>
        <sz val="9"/>
        <color theme="1"/>
        <rFont val="Times New Roman"/>
        <family val="1"/>
        <charset val="204"/>
      </rPr>
      <t xml:space="preserve">
2010 год. 
</t>
    </r>
  </si>
  <si>
    <r>
      <t xml:space="preserve">Дата ввода: </t>
    </r>
    <r>
      <rPr>
        <sz val="9"/>
        <color theme="1"/>
        <rFont val="Times New Roman"/>
        <family val="1"/>
        <charset val="204"/>
      </rPr>
      <t xml:space="preserve">
2020 год. 
</t>
    </r>
  </si>
  <si>
    <t>Отсутствует. Договор № 45/2024-Ш  (№ ЛО-66-01-001514, 06.09.2012) от 15.01.2024</t>
  </si>
  <si>
    <t>Отсутствует. Договор  №99/2024-НМП от 13.05.2024</t>
  </si>
  <si>
    <r>
      <t xml:space="preserve">Дата ввода: </t>
    </r>
    <r>
      <rPr>
        <sz val="9"/>
        <color theme="1"/>
        <rFont val="Times New Roman"/>
        <family val="1"/>
        <charset val="204"/>
      </rPr>
      <t xml:space="preserve">
1965 год
Дата капитального ремонта:  2021 год. </t>
    </r>
  </si>
  <si>
    <t>Отсутствует. Договор с ГАУЗ СО "Красноуральская ЦРБ" № 26 от 27.02.2026 год</t>
  </si>
  <si>
    <t>Отсутствует. Договор с ГАУЗ СО "Красноуральская ГБ" №34 от 04.03.2024 год</t>
  </si>
  <si>
    <t xml:space="preserve">Отсутствует. Соглашение о взаимодействии с ГАУЗ СО "ЦРБ г. Кушва"(№ЛО-66-01-002871, 16.09.2014)  от 09.01.2025 </t>
  </si>
  <si>
    <r>
      <t xml:space="preserve">Дата ввода: </t>
    </r>
    <r>
      <rPr>
        <sz val="9"/>
        <color theme="1"/>
        <rFont val="Times New Roman"/>
        <family val="1"/>
        <charset val="204"/>
      </rPr>
      <t xml:space="preserve">
1958 год (Здание 1),
1973 год(Здание 2),
1958 год (Здание 3),
1983 год (Здание 4). 
</t>
    </r>
    <r>
      <rPr>
        <b/>
        <sz val="9"/>
        <color theme="1"/>
        <rFont val="Times New Roman"/>
        <family val="1"/>
        <charset val="204"/>
      </rPr>
      <t xml:space="preserve">Дата капитального ремонта: </t>
    </r>
    <r>
      <rPr>
        <sz val="9"/>
        <color theme="1"/>
        <rFont val="Times New Roman"/>
        <family val="1"/>
        <charset val="204"/>
      </rPr>
      <t xml:space="preserve">
2010 год (Здание 1),
2009 год (Здание 3). </t>
    </r>
  </si>
  <si>
    <r>
      <t xml:space="preserve">Дата ввода: </t>
    </r>
    <r>
      <rPr>
        <sz val="9"/>
        <color theme="1"/>
        <rFont val="Times New Roman"/>
        <family val="1"/>
        <charset val="204"/>
      </rPr>
      <t xml:space="preserve">
1989 год.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</si>
  <si>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t xml:space="preserve">Отсутствует. 
Договор №121Б с ГБУЗ СО "Невьянская ЦРБ" от 08.08.2023 </t>
  </si>
  <si>
    <t>Отсутствует. Договор
 № 5/2023  от 22.05.2023 год</t>
  </si>
  <si>
    <t>Отсутствует. Договор с ГБУЗ СО "Нижнетуринская ЦГБ" от 09.01.2025</t>
  </si>
  <si>
    <t>Отсутствует. Договор с ГБУЗ СО "Нижнетуринская ЦГБ" от 24.12.2025</t>
  </si>
  <si>
    <t>Отсутствует. Договор с ГБУЗ СО "Нижнетуринская ЦГБ" от 23.12.2025</t>
  </si>
  <si>
    <t>Отсутствует. Договор № 02ин/2025 от 01.01.2025 год</t>
  </si>
  <si>
    <r>
      <t xml:space="preserve">Дата ввода: </t>
    </r>
    <r>
      <rPr>
        <sz val="9"/>
        <color theme="1"/>
        <rFont val="Times New Roman"/>
        <family val="1"/>
        <charset val="204"/>
      </rPr>
      <t xml:space="preserve">
1992 г. Дата капитального ремонта: 2007 год.</t>
    </r>
  </si>
  <si>
    <t>Отсутствует. Договор оказания услуг №б/н с ГАУЗ СО "ДГБ г. Первоуральск" от 29.05.2017 год</t>
  </si>
  <si>
    <t>Отсутствует. Договор с ГАУЗ СО "ПОЛЕВСКАЯ ЦРБ" (№ ЛО-66-01-005266, 14.03.2018 год)</t>
  </si>
  <si>
    <t>Отсутствует. Соглашение о совместной организации медицинского обслуживания воспитанников ОУ № 168/22 от 01.08.2022 г</t>
  </si>
  <si>
    <t>Отсутствует. Соглашение с ГАУЗ СО "Режевская ЦРБ" от 25.01.2019 год</t>
  </si>
  <si>
    <t>Отсутствует. Договор с ГАУЗ СО "Североуральская ЦГБ" (№ ЛО-66-01-004662, 04.05.2017 г) от 06.03.2020</t>
  </si>
  <si>
    <t>Отсутствует. Договор с ГАУЗ СО «Верхнепышминская ЦГБ им. П.Д. Бородина»; (№ЛО-66-01-006774, 25.12.2020 год)</t>
  </si>
  <si>
    <t>Отсутствует. Договор № 1 с ГАУЗ СО "Сухоложская РБ"   от 09.02.2025</t>
  </si>
  <si>
    <t>Отсутствует. Договор с ГАУЗ СО "СУХОЛОЖСКАЯ РБ" (№ ЛО -66-01-006439, 27.03.2020)</t>
  </si>
  <si>
    <t>Отсутствует. Договор с ГАУЗ СО «Сухоложская РБ»  от 03.10.2016</t>
  </si>
  <si>
    <t>Отсутствует. Договор № 1  от 09.01.2024</t>
  </si>
  <si>
    <r>
      <t xml:space="preserve">Дата ввода: </t>
    </r>
    <r>
      <rPr>
        <sz val="9"/>
        <color theme="1"/>
        <rFont val="Times New Roman"/>
        <family val="1"/>
        <charset val="204"/>
      </rPr>
      <t xml:space="preserve">
1983 год. 
</t>
    </r>
    <r>
      <rPr>
        <b/>
        <sz val="9"/>
        <color theme="1"/>
        <rFont val="Times New Roman"/>
        <family val="1"/>
        <charset val="204"/>
      </rPr>
      <t xml:space="preserve">Дата капитального ремонта: </t>
    </r>
    <r>
      <rPr>
        <sz val="9"/>
        <color theme="1"/>
        <rFont val="Times New Roman"/>
        <family val="1"/>
        <charset val="204"/>
      </rPr>
      <t xml:space="preserve">
2017 год. </t>
    </r>
  </si>
  <si>
    <t>Отсутствует. Приказ № 155,  06.04.2026</t>
  </si>
  <si>
    <r>
      <t xml:space="preserve">Дата ввода: </t>
    </r>
    <r>
      <rPr>
        <sz val="9"/>
        <color rgb="FF000000"/>
        <rFont val="Times New Roman"/>
        <family val="1"/>
        <charset val="204"/>
      </rPr>
      <t xml:space="preserve">
нет данных </t>
    </r>
  </si>
  <si>
    <r>
      <t xml:space="preserve">Дата ввода: </t>
    </r>
    <r>
      <rPr>
        <sz val="9"/>
        <color theme="1"/>
        <rFont val="Times New Roman"/>
        <family val="1"/>
        <charset val="204"/>
      </rPr>
      <t xml:space="preserve">
1972 год. Дата капитального ремонта: 2018 год (крыша)</t>
    </r>
  </si>
  <si>
    <r>
      <t xml:space="preserve">Дата ввода: </t>
    </r>
    <r>
      <rPr>
        <sz val="9"/>
        <color theme="1"/>
        <rFont val="Times New Roman"/>
        <family val="1"/>
        <charset val="204"/>
      </rPr>
      <t xml:space="preserve">
1988 год. Дата капитального ремонта: 2017 год (кровля). </t>
    </r>
  </si>
  <si>
    <t>Отсутствует. Договор с ГБУЗ СО "Сысертская ЦРБ" (Л041-01021-66/00348103, 08.09.2020)</t>
  </si>
  <si>
    <t>Отсутствует. Договор № б.н. от 07.05.2024</t>
  </si>
  <si>
    <t>Отсутствует. Договор с ГБУЗ СО "Сысертская ЦРБ" от 09.01.2025г</t>
  </si>
  <si>
    <t xml:space="preserve">Отсутствует. Договор о медицинском обслуживании дошкольного образовательного учреждения от 21.01.2026 года. </t>
  </si>
  <si>
    <t>Отсутствует. Договор с ГАУЗ СО "Сысертская центральная районная больница" от 27.01.2026</t>
  </si>
  <si>
    <r>
      <t xml:space="preserve">Дата ввода: </t>
    </r>
    <r>
      <rPr>
        <sz val="9"/>
        <color theme="1"/>
        <rFont val="Times New Roman"/>
        <family val="1"/>
        <charset val="204"/>
      </rPr>
      <t xml:space="preserve">
1989 год</t>
    </r>
  </si>
  <si>
    <r>
      <t xml:space="preserve">Дата ввода: </t>
    </r>
    <r>
      <rPr>
        <sz val="9"/>
        <color theme="1"/>
        <rFont val="Times New Roman"/>
        <family val="1"/>
        <charset val="204"/>
      </rPr>
      <t xml:space="preserve">
14.02.1971 год. Дата капитального ремонта:  01.10.2008 год. </t>
    </r>
  </si>
  <si>
    <t>Отсутствует. Договор о медицинском обслуживании Дошкольного образовательного учреждения от 21.01.2026</t>
  </si>
  <si>
    <r>
      <t xml:space="preserve">Дата ввода: </t>
    </r>
    <r>
      <rPr>
        <sz val="9"/>
        <color theme="1"/>
        <rFont val="Times New Roman"/>
        <family val="1"/>
        <charset val="204"/>
      </rPr>
      <t xml:space="preserve">
1990 год,
2014 год (второе здание). </t>
    </r>
  </si>
  <si>
    <r>
      <t xml:space="preserve">Дата ввода: </t>
    </r>
    <r>
      <rPr>
        <sz val="9"/>
        <color theme="1"/>
        <rFont val="Times New Roman"/>
        <family val="1"/>
        <charset val="204"/>
      </rPr>
      <t xml:space="preserve">
1986 год. Дата капитального ремонта:
 2017 год (замена крыши). </t>
    </r>
  </si>
  <si>
    <r>
      <t xml:space="preserve">Дата ввода: </t>
    </r>
    <r>
      <rPr>
        <sz val="9"/>
        <color theme="1"/>
        <rFont val="Times New Roman"/>
        <family val="1"/>
        <charset val="204"/>
      </rPr>
      <t xml:space="preserve">
1987 год. Дата капитального ремонта: 2016 год. </t>
    </r>
  </si>
  <si>
    <r>
      <t xml:space="preserve">Дата ввода: </t>
    </r>
    <r>
      <rPr>
        <sz val="9"/>
        <color theme="1"/>
        <rFont val="Times New Roman"/>
        <family val="1"/>
        <charset val="204"/>
      </rPr>
      <t xml:space="preserve">
1968 год. Дата капитального ремонта: 2015 год. </t>
    </r>
  </si>
  <si>
    <t xml:space="preserve">Дата ввода: 
2007 год. </t>
  </si>
  <si>
    <r>
      <t xml:space="preserve">Дата ввода: </t>
    </r>
    <r>
      <rPr>
        <sz val="9"/>
        <color theme="1"/>
        <rFont val="Times New Roman"/>
        <family val="1"/>
        <charset val="204"/>
      </rPr>
      <t xml:space="preserve">
1967 год. Дата капитального ремонта: 2005 год. </t>
    </r>
  </si>
  <si>
    <r>
      <t xml:space="preserve">Дата ввода: </t>
    </r>
    <r>
      <rPr>
        <sz val="9"/>
        <color theme="1"/>
        <rFont val="Times New Roman"/>
        <family val="1"/>
        <charset val="204"/>
      </rPr>
      <t xml:space="preserve">
1980 год. Дата капитального ремонта: 2012 год. </t>
    </r>
  </si>
  <si>
    <r>
      <t xml:space="preserve">Дата ввода: </t>
    </r>
    <r>
      <rPr>
        <sz val="9"/>
        <color rgb="FF000000"/>
        <rFont val="Times New Roman"/>
        <family val="1"/>
        <charset val="204"/>
      </rPr>
      <t xml:space="preserve">
1960 год. 
</t>
    </r>
    <r>
      <rPr>
        <b/>
        <sz val="9"/>
        <color rgb="FF000000"/>
        <rFont val="Times New Roman"/>
        <family val="1"/>
        <charset val="204"/>
      </rPr>
      <t xml:space="preserve">Дата капитального ремонта: </t>
    </r>
    <r>
      <rPr>
        <sz val="9"/>
        <color rgb="FF000000"/>
        <rFont val="Times New Roman"/>
        <family val="1"/>
        <charset val="204"/>
      </rPr>
      <t xml:space="preserve">
2020 год (столовая)</t>
    </r>
  </si>
  <si>
    <t>В 2023 г.: 
Профилактический визит Талицкого отдела Управления Роспотребнадзора по Свердловской области с 13.12.2023 по 26.12.2023: Предписание об устранении выявленных нарушений от 26.12.2023 №6614-12/11-5251-2023. Частично устранены.</t>
  </si>
  <si>
    <t>Отсутствует. Договор с ГАУЗ СО "Талицкая ЦРБ" № 9 от 09.01.2025</t>
  </si>
  <si>
    <t>Отсутствует. Договор  № 24 с ГАУЗ СО "Талицкая ЦРБ" от 09.02.2026</t>
  </si>
  <si>
    <t>Отсутствует.Соглашение на оказание первичной медико-санитарной помощи обучающимся с ГАУЗ СО "Тугулымской ЦРБ" от 01.12.2024</t>
  </si>
  <si>
    <r>
      <t xml:space="preserve">Дата ввода: </t>
    </r>
    <r>
      <rPr>
        <sz val="9"/>
        <color theme="1"/>
        <rFont val="Times New Roman"/>
        <family val="1"/>
        <charset val="204"/>
      </rPr>
      <t xml:space="preserve">
1993 год.
Дата капитального ремонта: 2024 год (оконные блоки)</t>
    </r>
  </si>
  <si>
    <t>Отсутствует. Договор  с  ГАУЗ СО "ДГКБ №11 г Екатеринбург" № 25 /11/Л от 13.03.2025 г.</t>
  </si>
  <si>
    <t>623108, Свердловская обл., г. Первоуральск, ул. Народной Стройки, 13; тел.: 8 (3430) 22-12-24; email: m.strana-2015@yandex.ru</t>
  </si>
  <si>
    <r>
      <t xml:space="preserve">Муниципальное учреждение «Молодежный центр «Факел», 
 </t>
    </r>
    <r>
      <rPr>
        <b/>
        <sz val="9"/>
        <color theme="1"/>
        <rFont val="Times New Roman"/>
        <family val="1"/>
        <charset val="204"/>
      </rPr>
      <t xml:space="preserve"> МУ «МЦ «ФАКЕЛ» (Молодежный центр «Факел»)</t>
    </r>
  </si>
  <si>
    <t>№66.01.37.000.М.223932.05.25 от 22.05.2025</t>
  </si>
  <si>
    <t>№66.01.37.000.М.000874.05.26 от 07.05.2026</t>
  </si>
  <si>
    <t>№66.01.37.000.М.000592.04.26. от 17.04.2026</t>
  </si>
  <si>
    <t>№66.01.37.000.М.001095.05.26 от 18.05.2026</t>
  </si>
  <si>
    <t>№66.01.37.000.М.001338 .05 .26 от 22.05.2026</t>
  </si>
  <si>
    <t>№66.01.37.000.М.001339 .05 .26 от 22.05.2026</t>
  </si>
  <si>
    <t>№66.01.37.000.М.000422.03.26 от 26.03.2026</t>
  </si>
  <si>
    <t>№66.01.37.000.М.001313.05.26 от 26.05.2026</t>
  </si>
  <si>
    <t>№66.01.37.000.М.003180.05.26 
от 27.05.2026</t>
  </si>
  <si>
    <t>№66.01.37.000.М.004262.05.25
от 31.05.2025</t>
  </si>
  <si>
    <t>№66.01.37.000.М.001180.05.26
от 22.05.2026</t>
  </si>
  <si>
    <t>№66.01.37.000.М.000906.05 .26 от 07.05.2026</t>
  </si>
  <si>
    <t>№66.01.37.000.М.001184.05 .26 от 22.05.2026</t>
  </si>
  <si>
    <t>№66.01.37.000.М.000991.05.26 от 14.05.2026</t>
  </si>
  <si>
    <t>№66.01.37.000.М.004034.05.25 от 26.05.2025</t>
  </si>
  <si>
    <t>№66.01.37.000.М.000823.05.24 от 02.05.2024</t>
  </si>
  <si>
    <t>№66.01.37.000.М.001127.05.24 от 16.05.2024</t>
  </si>
  <si>
    <t>№66.01.37.000.М.000868.05.26 от 07.05.2026</t>
  </si>
  <si>
    <t>№66.01.37.000.М.001160.05.26 от 21.05.2026</t>
  </si>
  <si>
    <t>№66.01.37.000.М.000432.04.21 от 08.04.2021</t>
  </si>
  <si>
    <t>№66.01.37.000.М.000434.04.21 от 08.04.2021</t>
  </si>
  <si>
    <t>№66.01.37.000.М.000553.04.21 от 21.04.2021</t>
  </si>
  <si>
    <t>№66.01.37.000.М.000324.03.24 от 22.03.2024</t>
  </si>
  <si>
    <t>№66.01.37.000.М.000872.05.26 от 07.05.2026</t>
  </si>
  <si>
    <t>№66.01.37.000.М.001439.05.26 от 28.05.2026</t>
  </si>
  <si>
    <t>№66.01.37.000.М.001388.05.26 от 27.05.2026</t>
  </si>
  <si>
    <t>№66.01.37.000.М.004430.06.25 от 23.06.2025</t>
  </si>
  <si>
    <t>№66.01.37.000.М.001848.07.20 от 17.07.2020</t>
  </si>
  <si>
    <t>№66.01.37.000.М.000640.04.23 от 24.04.2023</t>
  </si>
  <si>
    <t>№66.01.37.000.М.005044.10.25 от 20.10.2025</t>
  </si>
  <si>
    <t>№66.01.37.000.М.001338.05.24 от 23.05.2024</t>
  </si>
  <si>
    <t>№66.01.37.000.М.003084.03.25 от 24.03.2025</t>
  </si>
  <si>
    <t>№66.01.37.000.М.005040.10.25 от 20.10.2025</t>
  </si>
  <si>
    <t>№66.01.37.000.М.005003.10.25 от 10.10.2025</t>
  </si>
  <si>
    <t>№66.01.37.000.М.000.442.04.24 от 08.04.2024</t>
  </si>
  <si>
    <t>№66.01.37.000.М.001510.06.24 от 04.06.2024</t>
  </si>
  <si>
    <t>№66.01.37.000.М.000392.03.26 от 20.03.2026</t>
  </si>
  <si>
    <t>№66.01.37.000.М.000204.02.26 от 13.02.2026</t>
  </si>
  <si>
    <t>№66.01.37.000.М.000302.03.24 от 19.03.2024</t>
  </si>
  <si>
    <t xml:space="preserve"> №66.01.37.000.М.000787.05.26 от 04.05.2026</t>
  </si>
  <si>
    <t>№66.01.37.000.М.001578.05.23 от 31.05.2023</t>
  </si>
  <si>
    <t>№66.01.37.000.М.000565.04.26 от 16.04.2026</t>
  </si>
  <si>
    <t>№66.01.37.000.М.004874.09.25 от 09.09.2025</t>
  </si>
  <si>
    <t>№66.01.37.000.М.002952.03.25 от 06.03.2025</t>
  </si>
  <si>
    <t xml:space="preserve">№66.01.37.000.М.000363.03.26 от 18.03.2026 </t>
  </si>
  <si>
    <t>№66.01.37.000.М.000579.04.26  от 17.04.2026</t>
  </si>
  <si>
    <t>№66.01.37.000.М.000579.04.26 от 17.04.2026</t>
  </si>
  <si>
    <t>№66.01.37.000.М.000450.04.26 от 01.04.2026</t>
  </si>
  <si>
    <t>№66.01.37.000.М.002929.03.25 от 03.03.2025</t>
  </si>
  <si>
    <t>№66.01.37.000.М.003952.05.25 от 23.05.2025</t>
  </si>
  <si>
    <t>№66.01.37.000.М.000594.04.26 от 17.04.2026</t>
  </si>
  <si>
    <t>№66.01.37.000.М.005011.10.25 от 14.10.2025</t>
  </si>
  <si>
    <t>№66.01.37.000.М.001193.05.26 от 22.05.2026</t>
  </si>
  <si>
    <t>№66.01.37.000.М.000977.05.24 от 07.05.2024</t>
  </si>
  <si>
    <t>№66.01.37.000.М.003672.05.25 от 14.05.2025</t>
  </si>
  <si>
    <t>№66.01.37.000.М.002304.10.20 от 22.10.2020</t>
  </si>
  <si>
    <t>№66.01.37.000.М.000601.04.24 от 17.04.2024</t>
  </si>
  <si>
    <t>№66.01.37.000.М.001242.05.24 от 21.05.2024</t>
  </si>
  <si>
    <t>№66.01.37.000.М.001101.05.24 от 15.05.2024</t>
  </si>
  <si>
    <t>№66.01.37.000.М.001844.07.24 от 29.07.2024</t>
  </si>
  <si>
    <t>№66.01.37.000.М.004268.05.25 от 30.05.2025</t>
  </si>
  <si>
    <t>№66.01.37.000.М.001394.05.26 от 27.05.2026</t>
  </si>
  <si>
    <t>№66.01.37.000.М.001453.05.24 от 30.05.2024</t>
  </si>
  <si>
    <t>№66.01.37.000.М.000861.05.23 от 04.05.2023</t>
  </si>
  <si>
    <t>№66.01.37.000.М.004575.07.25 от 22.07.2025</t>
  </si>
  <si>
    <t>№66.01.37.000.М.004541.07.25 от 16.07.2025</t>
  </si>
  <si>
    <t>№66.01.37.000.М.005063.10.25 от 22.10.2025</t>
  </si>
  <si>
    <t>№66.01.37.000.М.004967.09.25 от 30.09.2025</t>
  </si>
  <si>
    <t>№66.01.37.000.М.000777.05.23 от 02.05.2023</t>
  </si>
  <si>
    <t>№66.01.37.000.М.001210.05.24 от 20.05.2024</t>
  </si>
  <si>
    <t>№66.01.37.000.М.005121.10.25 от 30.10.2025</t>
  </si>
  <si>
    <t>№66.01.37.000.М.000327.03.21 от 19.02.2021</t>
  </si>
  <si>
    <t>№66.01.37.000.М.000638.04.26 от 21.04.2026</t>
  </si>
  <si>
    <t>№66.01.37.000.М.000741.04.24 от 25.04.2024</t>
  </si>
  <si>
    <t>№66.01.37.000.М.001709.06.24 от 26.06.2024</t>
  </si>
  <si>
    <t>№66.01.37.000.М.003602.05.25 от 07.05.2025</t>
  </si>
  <si>
    <t>№66.01.37.000.М.001119.05.26 от 20.05.2026</t>
  </si>
  <si>
    <t>№66.01.37.000.М.001758.06.26 от 19.06.2026</t>
  </si>
  <si>
    <t>№66.01.37.000.М.000911.05.26 от 08.05.2026</t>
  </si>
  <si>
    <t>№66.01.37.000.М.00062.05.26 от 20.04.2026</t>
  </si>
  <si>
    <t>№66.01.37.000.М.001724.06.26 от 11.06.2026</t>
  </si>
  <si>
    <t>№66.01.37.000.М.000451.04.26 от 01.04.2026</t>
  </si>
  <si>
    <t>№66.01.37.000.М.001707.06.26 от 10.06.2026</t>
  </si>
  <si>
    <t>№66.01.37.000.М.004543.07.25 от 16.07.2025</t>
  </si>
  <si>
    <t>№66.01.37.000.М.000910.05.26 от 08.05.2026</t>
  </si>
  <si>
    <t>№66.01.37.000.М.005264.11.25 от 25.11.2025</t>
  </si>
  <si>
    <t>№66.01.37.000.М.004695.08.25 от 11.08.2025, №66.01.37.000.М.000416.03.26 от 26.03.2026</t>
  </si>
  <si>
    <t>№66.01.37.000.М.004572.07.25 от 22.07.2025</t>
  </si>
  <si>
    <t>№66.01.37.000.М.003900.05.25 от 22.05.2025</t>
  </si>
  <si>
    <t>№66.01.37.000.М.000502.04.26 от 07.04.2026</t>
  </si>
  <si>
    <t>№66.01.37.000.М.001552.06.24 от 06.06.2024</t>
  </si>
  <si>
    <t>№66.01.37.000.М.003858.05.25 от 21.05.2025</t>
  </si>
  <si>
    <t>№66.01.37.000.М.000245.02.26 от 26.02.2026</t>
  </si>
  <si>
    <t>№66.01.37.000.М.000637.04.26 от 21.04.2026</t>
  </si>
  <si>
    <t>№66.01.37.000.М.000716.04.26 от 29.04.2026</t>
  </si>
  <si>
    <t>№66.01.37.000.М.000244.02.26 от 26.02.2026</t>
  </si>
  <si>
    <t>№66.01.37.000.М.000715.04.26 от 29.04.2026</t>
  </si>
  <si>
    <t>№66.01.37.000.М.000639.04.26 от 21.04.2026</t>
  </si>
  <si>
    <t>№666.01.37.000.М.001834.07.20 от 15.07.2020</t>
  </si>
  <si>
    <t>№66.01.37.000.М.000810.04.24 от 27.04.2024</t>
  </si>
  <si>
    <t>№66.01.37.000.М.000581.04.26 от 17.04.2026</t>
  </si>
  <si>
    <t>№66.01.37.000.М.000804.04.24 от 27.04.2024</t>
  </si>
  <si>
    <t>№66.01.37.000.М.000848.05.26 от 06.05.2026</t>
  </si>
  <si>
    <t>№66.01.37.000.М.000561.04.24 от 16.04.2024</t>
  </si>
  <si>
    <t>№66.01.37.000.М.000609.04.26 от 20.04.2026</t>
  </si>
  <si>
    <t>№66.01.37.000.М.001519.05.26 от 28.05.2026</t>
  </si>
  <si>
    <t>№66.01.37.000.М.001540.05.26 от 29.05.2026</t>
  </si>
  <si>
    <t>№66.01.37.000.М.001134.05.24 от 16.05.2024</t>
  </si>
  <si>
    <t>№66.01.37.000.М.001871.08.24 от 01.08.2024</t>
  </si>
  <si>
    <t>№66.01.37.000.М.003935.05.25 от 22.05.2025</t>
  </si>
  <si>
    <t>№66.01.37.000.М.001950.08.21 от 05.08.2021</t>
  </si>
  <si>
    <t>№66.01.37.000.М.002787.11.23 от 22.11.2023</t>
  </si>
  <si>
    <t>№66.01.37.000.М.002422.10.22 от 31.10.2022</t>
  </si>
  <si>
    <t>№66.01.37.000.М.002326.10.24 от 24.10.2024</t>
  </si>
  <si>
    <t>№66.01.37.000.М.003239.04.25 от 09.04.2025</t>
  </si>
  <si>
    <t>№66.01.37.000.М.001875.07.26 от 2026-07-15 от 17.07.2026</t>
  </si>
  <si>
    <t>№66.01.37.000.М.001427.05.26 от 27.05.2026</t>
  </si>
  <si>
    <t>№66.01.37.000.М.000912.05.26 от 08.05.2026</t>
  </si>
  <si>
    <t>№66.01.37.000.М.001520.05.26 от 28.05.2026</t>
  </si>
  <si>
    <t>№66.ФУ.02.000.М.000014.05.26 от 20.05.2026</t>
  </si>
  <si>
    <t>№66.фу.02.000.М.000020.05.26 от 20.05.2026</t>
  </si>
  <si>
    <t>№66.ФУ.02.000.М.000013.05.26 от 20.05.2026</t>
  </si>
  <si>
    <t>№66.01.37.000.М.000636.04.26 от 21.04.2026</t>
  </si>
  <si>
    <t>№66.01.37.000.М.001113.05.26 от 20.05.2026</t>
  </si>
  <si>
    <t>№66.01.37.000.М.001481.05.26 от 28.05.2026</t>
  </si>
  <si>
    <t>№66.01.37.000.М.000886.05.26 от 07.05.2026</t>
  </si>
  <si>
    <t>№66.01.37.000.М.000885.05.26 от 07.05.2026</t>
  </si>
  <si>
    <t>№66.01.37.000.М.001591.06.26 от 01.06.2026</t>
  </si>
  <si>
    <t>№66.01.37.000.М.001372.05.26 от 27.05.2026</t>
  </si>
  <si>
    <t>№66.ФУ.02.000.М.000027.05.26 от 21.05.2026</t>
  </si>
  <si>
    <t>№66.01.37.000.М.001424.05.26 от 27.05.2026</t>
  </si>
  <si>
    <t>№66.01.37.000.М.001210.05.26 от 22.05.2026</t>
  </si>
  <si>
    <t>№ЛО-66-01-004736 от 19.06.2017</t>
  </si>
  <si>
    <t>№ЛО-66-01-005911 от 19.04.2019</t>
  </si>
  <si>
    <t>№ЛО-66-01-005188 от 18.01.2018</t>
  </si>
  <si>
    <t>№Л035-01277-66/00763601
от 10.11.2023</t>
  </si>
  <si>
    <t>№Л035-01277-66/01019044
от 12.01.2024</t>
  </si>
  <si>
    <t>№Л035-01277-66/00193508 от 02.03.2020. Бессрочно.</t>
  </si>
  <si>
    <t>№ЛО-35-01277-66/03079497 от 29.08.2025</t>
  </si>
  <si>
    <t>№Л035-01277-66/00754705 от 31.10.2023</t>
  </si>
  <si>
    <t>№20408 от 11.09.2020</t>
  </si>
  <si>
    <t>№Л035-01277-66/00195417 от 11.11.2015</t>
  </si>
  <si>
    <t>№14943
от 26.12.2011</t>
  </si>
  <si>
    <t>№19981 от 29.03.2019</t>
  </si>
  <si>
    <t xml:space="preserve">№18560 (Серия 66Л01 №0004919) от 25.04.2016
</t>
  </si>
  <si>
    <t>№20163 
от 21.11.2019</t>
  </si>
  <si>
    <t>№20163 от 21.11.2019</t>
  </si>
  <si>
    <t>№Л035-01277-66/00673211 от 25.08.2023</t>
  </si>
  <si>
    <t>№Л035-01277-66/00193949 от 11.11.2019 (бессрочно).</t>
  </si>
  <si>
    <t>№Л035-01277-66/00195110 от 23.06.2016</t>
  </si>
  <si>
    <t>№Л035-01277-66/00195110
от 23.06.2016</t>
  </si>
  <si>
    <t>№Л035-01277-66/00194025 от 14.06.2018</t>
  </si>
  <si>
    <t>№20431 от 22.10.2020</t>
  </si>
  <si>
    <t>№Л041-01021-66/01042576 от 01.02.2024</t>
  </si>
  <si>
    <t>№ЛО-66-01-005615 от 05.10.2018</t>
  </si>
  <si>
    <t>№ЛО-66-01-005394 от 05.06.2018</t>
  </si>
  <si>
    <t>№ЛО-66-01-005701 от 30.11.2018</t>
  </si>
  <si>
    <t>№ЛО-66-01-005095 от 04.12.2017</t>
  </si>
  <si>
    <t>№ЛО 66-01-005588 от 12.09.2018</t>
  </si>
  <si>
    <t>№ЛО-66-01-005094
от 04.12.2017</t>
  </si>
  <si>
    <t>№ЛО-66-01-005153 от 26.12.2017</t>
  </si>
  <si>
    <t>№Л041-01021-66/04284107 от 03.02.2026</t>
  </si>
  <si>
    <t>№Л041-01021-66/04677985  от 27.03.2026</t>
  </si>
  <si>
    <t>№ЛО-66-01-005090 от 04.12.2017</t>
  </si>
  <si>
    <t>№ЛО-66-01-002672 от 26.06.2014</t>
  </si>
  <si>
    <t>№ЛО-66-01-003638 от 15.10.2015</t>
  </si>
  <si>
    <t>№Л041-01021-66/00382009 от 10.03.2015</t>
  </si>
  <si>
    <t>№ЛО-66-01-003226 от 25.05.2022</t>
  </si>
  <si>
    <t>№ЛО-66-01-006234 от 15.11.2019</t>
  </si>
  <si>
    <t>№ЛО-66-01-004828 от 31.07.2017. Бессрочно.</t>
  </si>
  <si>
    <t>№ЛО-66-01-006544 от 25.06.2020</t>
  </si>
  <si>
    <t>№ЛО35-01277-66/00195065 от 15.02.2016</t>
  </si>
  <si>
    <t>№ЛО35-01277-66/00196518 от 05.05.2011</t>
  </si>
  <si>
    <t>№ЛО35-01277-66/00193925 от 14.04.2020</t>
  </si>
  <si>
    <t>№ЛО -35-01277-66/00195601 от 29.05.2013</t>
  </si>
  <si>
    <t>№Л035-01277-66/00276098 от 18.01.2012</t>
  </si>
  <si>
    <t>№ЛО35-01277-66/001195987 от 16.01.2012</t>
  </si>
  <si>
    <t>№Л035-01277-66/00267135 от 24.05.2016</t>
  </si>
  <si>
    <t>№ЛО035-01277-66/00195739 от 23.01.2012</t>
  </si>
  <si>
    <t>№ЛО-66-01-006615 от 08.09.2020год</t>
  </si>
  <si>
    <t>№Л035-01277-66/00276004 от 27.04.2016</t>
  </si>
  <si>
    <t>№Л035-01277-66/00195784 от 16.01.2012</t>
  </si>
  <si>
    <t xml:space="preserve"> №ЛО35-01277-66/00195162 от 23.05.2016</t>
  </si>
  <si>
    <t>№Л035-01277-66/00194584 от 04.05.2016</t>
  </si>
  <si>
    <t>№Л035-01277-66/00196020
от 02.02.2012</t>
  </si>
  <si>
    <t>№Л035-01277-66/00195788 от 24.01.2012</t>
  </si>
  <si>
    <t>№Л035-01277-66/00195887
от 24.01.2012</t>
  </si>
  <si>
    <t>№Л035-01277-66/00195511
от 11.04.2013</t>
  </si>
  <si>
    <t>№Л035-01277-66/00193486 
от 25.02.2020</t>
  </si>
  <si>
    <t>№Л035-01277-66/00195579 от 01.03.2013</t>
  </si>
  <si>
    <t>№Л035-01277-66/00195860 от 17.02.2012</t>
  </si>
  <si>
    <t>№Л035-01277-66/00194324 от 14.12.2017</t>
  </si>
  <si>
    <t>№Л035-01277-66/00193477 
от 10.02.2020</t>
  </si>
  <si>
    <t>№Л035-01277-66/00196111
от 24.01.2012</t>
  </si>
  <si>
    <t>№Л035-01277-66/00193577 
 от 27.02.2020</t>
  </si>
  <si>
    <t>№Л035-01277-66/00196435 от 02.11.2011</t>
  </si>
  <si>
    <t>№Л035-01277-66/00196380 от 21.10.2011</t>
  </si>
  <si>
    <t>№Л035-01277-66/00196106 от 10.05.2012</t>
  </si>
  <si>
    <t>№Л035-01277-66/00196517 
от 13.10.2001</t>
  </si>
  <si>
    <t>№Л035-01277-66/00195260
от 22.10.2015</t>
  </si>
  <si>
    <t>№Л035-01277-66/00195655 
от 01.07.2015</t>
  </si>
  <si>
    <t xml:space="preserve">№Л035-01277-66/00195639 от 19.03.2013  </t>
  </si>
  <si>
    <t>№Л-035-01277-66/00195703 от 19.03.2013</t>
  </si>
  <si>
    <t>№Л035-01277-66/00195483 от 21.03.2013</t>
  </si>
  <si>
    <t>№Л035-01277-66/00196214 от 27.01.2012</t>
  </si>
  <si>
    <t>№Л35-01277-66/00276105 от 31.01.2012</t>
  </si>
  <si>
    <t xml:space="preserve">№Л035-01277-66/00276096 от 05.06.2012 </t>
  </si>
  <si>
    <t>№Л035-01277-66/00195825 от 07.03.2012</t>
  </si>
  <si>
    <t xml:space="preserve"> №Л035-01277-66/00196079 от 07.06.2012    </t>
  </si>
  <si>
    <t xml:space="preserve">№Л035-01277-66/00276104 от 05.06.2012  </t>
  </si>
  <si>
    <t xml:space="preserve">№Л035-01277-66/00195746 от 05.06.2012 </t>
  </si>
  <si>
    <t>№Л035-01277-66/00195883 от 20.04.2012</t>
  </si>
  <si>
    <t>№Л035-01277-66/00276120 от 01.06.2012</t>
  </si>
  <si>
    <t>№Л035-01277-66/00195858 от 28.02.2012</t>
  </si>
  <si>
    <t>№Л035-01277-66/00195773 от 10.02.2012</t>
  </si>
  <si>
    <t>№Л035-01277-66/00194869 от 16.08.2016</t>
  </si>
  <si>
    <t>№Л035-01277-66/00194226</t>
  </si>
  <si>
    <t>№ЛО35-01277-66/00194066 от 30.03.2018</t>
  </si>
  <si>
    <t xml:space="preserve">№Л035-01277-66/00196434 
от 03.08.2011 </t>
  </si>
  <si>
    <t>№Л035-01277-66/00195586 от 28.05.2013</t>
  </si>
  <si>
    <t xml:space="preserve">№ЛО35-01277-66/00193868 от 30.09 2019 </t>
  </si>
  <si>
    <t xml:space="preserve">№Л035-01277-66/00193790 от 17.07.2019 </t>
  </si>
  <si>
    <t xml:space="preserve"> №Л035-01277-66/00195787 от 14.02.2012</t>
  </si>
  <si>
    <t>№Л035-01277-66/00196235</t>
  </si>
  <si>
    <t>№Л035-01277-66/00194998 от 21.06.2016. Бессрочно.</t>
  </si>
  <si>
    <t>№Л035-01277-66/00195673№ от 02.04.2013 № 513-ли .</t>
  </si>
  <si>
    <t>№Л035-01277-66/00193829 от 20.12.2019</t>
  </si>
  <si>
    <t xml:space="preserve">
№Л035-01277-66/00196122 от 24.08.2012</t>
  </si>
  <si>
    <t>№ЛО35-01277-66/00196083 от 21.05.2014</t>
  </si>
  <si>
    <t xml:space="preserve"> №Л035-01277-66/00195949 от 07.06.2012 </t>
  </si>
  <si>
    <t xml:space="preserve">№Л035-01277-66/00196079 от 07.06.2012 </t>
  </si>
  <si>
    <t>№Л035-01277-66/00276104 от 05.06.2012</t>
  </si>
  <si>
    <t>№Л041-01021-66/00347277 от 16.01.2020</t>
  </si>
  <si>
    <t xml:space="preserve">Отсутствует. Договор на медицинское обслуживание (№ ЛО-66-01-004490, 27.01.2017 г.) </t>
  </si>
  <si>
    <r>
      <t xml:space="preserve">Дата ввода: </t>
    </r>
    <r>
      <rPr>
        <sz val="9"/>
        <color theme="1"/>
        <rFont val="Times New Roman"/>
        <family val="1"/>
        <charset val="204"/>
      </rPr>
      <t xml:space="preserve">
1983 год. 
</t>
    </r>
    <r>
      <rPr>
        <b/>
        <sz val="9"/>
        <color theme="1"/>
        <rFont val="Times New Roman"/>
        <family val="1"/>
        <charset val="204"/>
      </rPr>
      <t xml:space="preserve">Дата капитального ремонта: </t>
    </r>
    <r>
      <rPr>
        <sz val="9"/>
        <color theme="1"/>
        <rFont val="Times New Roman"/>
        <family val="1"/>
        <charset val="204"/>
      </rPr>
      <t xml:space="preserve">
2021 год. </t>
    </r>
  </si>
  <si>
    <r>
      <t xml:space="preserve">Дата ввода: </t>
    </r>
    <r>
      <rPr>
        <sz val="9"/>
        <color theme="1"/>
        <rFont val="Times New Roman"/>
        <family val="1"/>
        <charset val="204"/>
      </rPr>
      <t xml:space="preserve">
1973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(физкультурно-оздоровительные сооружения), 
2013 год (пищеблок). </t>
    </r>
  </si>
  <si>
    <r>
      <t xml:space="preserve">Дата ввода: </t>
    </r>
    <r>
      <rPr>
        <sz val="9"/>
        <color theme="1"/>
        <rFont val="Times New Roman"/>
        <family val="1"/>
        <charset val="204"/>
      </rPr>
      <t xml:space="preserve">
1961 год. 
</t>
    </r>
    <r>
      <rPr>
        <b/>
        <sz val="9"/>
        <color theme="1"/>
        <rFont val="Times New Roman"/>
        <family val="1"/>
        <charset val="204"/>
      </rPr>
      <t xml:space="preserve">Дата капитального ремонта: </t>
    </r>
    <r>
      <rPr>
        <sz val="9"/>
        <color theme="1"/>
        <rFont val="Times New Roman"/>
        <family val="1"/>
        <charset val="204"/>
      </rPr>
      <t xml:space="preserve">
2007-2009 год (кровля, полы), 
2001-2012 год (окна). </t>
    </r>
  </si>
  <si>
    <r>
      <t xml:space="preserve">Дата ввода: </t>
    </r>
    <r>
      <rPr>
        <sz val="9"/>
        <color theme="1"/>
        <rFont val="Times New Roman"/>
        <family val="1"/>
        <charset val="204"/>
      </rPr>
      <t xml:space="preserve">
1968 год. 
</t>
    </r>
    <r>
      <rPr>
        <b/>
        <sz val="9"/>
        <color theme="1"/>
        <rFont val="Times New Roman"/>
        <family val="1"/>
        <charset val="204"/>
      </rPr>
      <t xml:space="preserve">Дата капитального ремонта: </t>
    </r>
    <r>
      <rPr>
        <sz val="9"/>
        <color theme="1"/>
        <rFont val="Times New Roman"/>
        <family val="1"/>
        <charset val="204"/>
      </rPr>
      <t xml:space="preserve">
2007 год. </t>
    </r>
  </si>
  <si>
    <r>
      <t xml:space="preserve">Дата ввода: </t>
    </r>
    <r>
      <rPr>
        <sz val="9"/>
        <color theme="1"/>
        <rFont val="Times New Roman"/>
        <family val="1"/>
        <charset val="204"/>
      </rPr>
      <t xml:space="preserve">
01.12.1998 г. 
</t>
    </r>
    <r>
      <rPr>
        <b/>
        <sz val="9"/>
        <color theme="1"/>
        <rFont val="Times New Roman"/>
        <family val="1"/>
        <charset val="204"/>
      </rPr>
      <t xml:space="preserve">Дата капитального ремонта: </t>
    </r>
    <r>
      <rPr>
        <sz val="9"/>
        <color theme="1"/>
        <rFont val="Times New Roman"/>
        <family val="1"/>
        <charset val="204"/>
      </rPr>
      <t xml:space="preserve">
2008 год. </t>
    </r>
  </si>
  <si>
    <r>
      <t xml:space="preserve">Дата ввода: </t>
    </r>
    <r>
      <rPr>
        <sz val="9"/>
        <color theme="1"/>
        <rFont val="Times New Roman"/>
        <family val="1"/>
        <charset val="204"/>
      </rPr>
      <t xml:space="preserve">
1982 год. 
</t>
    </r>
    <r>
      <rPr>
        <b/>
        <sz val="9"/>
        <color theme="1"/>
        <rFont val="Times New Roman"/>
        <family val="1"/>
        <charset val="204"/>
      </rPr>
      <t xml:space="preserve">Дата капитального ремонта: </t>
    </r>
    <r>
      <rPr>
        <sz val="9"/>
        <color theme="1"/>
        <rFont val="Times New Roman"/>
        <family val="1"/>
        <charset val="204"/>
      </rPr>
      <t xml:space="preserve">
2019 год. </t>
    </r>
  </si>
  <si>
    <r>
      <t xml:space="preserve">Дата ввода: </t>
    </r>
    <r>
      <rPr>
        <sz val="9"/>
        <color theme="1"/>
        <rFont val="Times New Roman"/>
        <family val="1"/>
        <charset val="204"/>
      </rPr>
      <t xml:space="preserve">
07.03.2013 год. </t>
    </r>
  </si>
  <si>
    <r>
      <t xml:space="preserve">Дата ввода: </t>
    </r>
    <r>
      <rPr>
        <sz val="9"/>
        <color theme="1"/>
        <rFont val="Times New Roman"/>
        <family val="1"/>
        <charset val="204"/>
      </rPr>
      <t xml:space="preserve">
1953 год</t>
    </r>
  </si>
  <si>
    <r>
      <t xml:space="preserve">Дата ввода: </t>
    </r>
    <r>
      <rPr>
        <sz val="9"/>
        <color theme="1"/>
        <rFont val="Times New Roman"/>
        <family val="1"/>
        <charset val="204"/>
      </rPr>
      <t xml:space="preserve">
1999 год.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</si>
  <si>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theme="1"/>
        <rFont val="Times New Roman"/>
        <family val="1"/>
        <charset val="204"/>
      </rPr>
      <t xml:space="preserve">
1996 год,.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</si>
  <si>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theme="1"/>
        <rFont val="Times New Roman"/>
        <family val="1"/>
        <charset val="204"/>
      </rPr>
      <t xml:space="preserve">
1992 год. 
</t>
    </r>
    <r>
      <rPr>
        <b/>
        <sz val="9"/>
        <color theme="1"/>
        <rFont val="Times New Roman"/>
        <family val="1"/>
        <charset val="204"/>
      </rPr>
      <t xml:space="preserve">Дата капитального ремонта: </t>
    </r>
    <r>
      <rPr>
        <sz val="9"/>
        <color theme="1"/>
        <rFont val="Times New Roman"/>
        <family val="1"/>
        <charset val="204"/>
      </rPr>
      <t xml:space="preserve">
2012 год. </t>
    </r>
  </si>
  <si>
    <r>
      <t xml:space="preserve">Дата ввода: </t>
    </r>
    <r>
      <rPr>
        <sz val="9"/>
        <color theme="1"/>
        <rFont val="Times New Roman"/>
        <family val="1"/>
        <charset val="204"/>
      </rPr>
      <t xml:space="preserve">
01.09.1939 г. 
</t>
    </r>
    <r>
      <rPr>
        <b/>
        <sz val="9"/>
        <color theme="1"/>
        <rFont val="Times New Roman"/>
        <family val="1"/>
        <charset val="204"/>
      </rPr>
      <t xml:space="preserve">Дата капитального ремонта: </t>
    </r>
    <r>
      <rPr>
        <sz val="9"/>
        <color theme="1"/>
        <rFont val="Times New Roman"/>
        <family val="1"/>
        <charset val="204"/>
      </rPr>
      <t xml:space="preserve">
2011 год. </t>
    </r>
  </si>
  <si>
    <r>
      <t xml:space="preserve">Дата ввода: </t>
    </r>
    <r>
      <rPr>
        <sz val="9"/>
        <color theme="1"/>
        <rFont val="Times New Roman"/>
        <family val="1"/>
        <charset val="204"/>
      </rPr>
      <t xml:space="preserve">
1957 г.</t>
    </r>
  </si>
  <si>
    <r>
      <t xml:space="preserve">Дата ввода: </t>
    </r>
    <r>
      <rPr>
        <sz val="9"/>
        <color theme="1"/>
        <rFont val="Times New Roman"/>
        <family val="1"/>
        <charset val="204"/>
      </rPr>
      <t xml:space="preserve">
1972 г. </t>
    </r>
  </si>
  <si>
    <r>
      <t xml:space="preserve">Дата ввода: </t>
    </r>
    <r>
      <rPr>
        <sz val="9"/>
        <color theme="1"/>
        <rFont val="Times New Roman"/>
        <family val="1"/>
        <charset val="204"/>
      </rPr>
      <t xml:space="preserve">
1971 г. </t>
    </r>
  </si>
  <si>
    <r>
      <t xml:space="preserve">Дата ввода: </t>
    </r>
    <r>
      <rPr>
        <sz val="9"/>
        <color theme="1"/>
        <rFont val="Times New Roman"/>
        <family val="1"/>
        <charset val="204"/>
      </rPr>
      <t xml:space="preserve">
1962 г. </t>
    </r>
  </si>
  <si>
    <r>
      <t xml:space="preserve">Дата ввода: </t>
    </r>
    <r>
      <rPr>
        <sz val="9"/>
        <color theme="1"/>
        <rFont val="Times New Roman"/>
        <family val="1"/>
        <charset val="204"/>
      </rPr>
      <t xml:space="preserve">
1960 год. 
</t>
    </r>
    <r>
      <rPr>
        <b/>
        <sz val="9"/>
        <color theme="1"/>
        <rFont val="Times New Roman"/>
        <family val="1"/>
        <charset val="204"/>
      </rPr>
      <t xml:space="preserve">Дата капитального ремонта: </t>
    </r>
    <r>
      <rPr>
        <sz val="9"/>
        <color theme="1"/>
        <rFont val="Times New Roman"/>
        <family val="1"/>
        <charset val="204"/>
      </rPr>
      <t xml:space="preserve">
2025 год (столовая, спортивный зал, актовый за). </t>
    </r>
  </si>
  <si>
    <t>Отсутствует. Договор об оказании медицинского обслуживания обучающихся с ГБУЗ "Махневская районная больница" №1 от 01.06.2018</t>
  </si>
  <si>
    <t>Отсутствует. Договор об организации медицинского обслуживания  с ГАУЗ СО "Невьянская ЦРБ" № 90 Б от 17.02.2022</t>
  </si>
  <si>
    <t>Отсутствует. Договор об организации медицинского обслуживания  с ГАУЗ СО "Невьянская ЦРБ" № 90 Б от 17.02.2022 г.</t>
  </si>
  <si>
    <t xml:space="preserve">Отсутствует. Договор об организации медицинского обслуживания с ГАУЗ СО "Невьянская ЦРБ" № 89 Б от 21.02.2022 г. </t>
  </si>
  <si>
    <t>Отсутствует. Договор об организации медицинского обслуживания  с ГАУЗ СО "Невьянская ЦРБ" № 86 Б от 17.02.2022 г.</t>
  </si>
  <si>
    <t>Отсутствует. Договор об организации медицинского обслуживания с ГБУЗ СО "Невьянская ЦРБ" № 129 Б от 17.03.2022 г.</t>
  </si>
  <si>
    <t>Отсутствует. Договор об организации медицинского обслуживания с ГАУЗ СО "Невьянская ЦРБ" № 64 Б от 17.02.2022 г.</t>
  </si>
  <si>
    <t>Отсутствует. Договор об организации медицинского обслуживания с ГАУЗ СО "Невьянская ЦРБ"  № 84 Б от 17.02.2022 г.</t>
  </si>
  <si>
    <t xml:space="preserve">Отсутствует. Договор об организации медицинского обслуживанияс ГАУЗ СО "Невьянская ЦРБ"  № 91 Б от 17.02.2022 г. </t>
  </si>
  <si>
    <r>
      <t xml:space="preserve">Дата ввода: </t>
    </r>
    <r>
      <rPr>
        <sz val="9"/>
        <color theme="1"/>
        <rFont val="Times New Roman"/>
        <family val="1"/>
        <charset val="204"/>
      </rPr>
      <t xml:space="preserve">
1957 год. 
</t>
    </r>
    <r>
      <rPr>
        <b/>
        <sz val="9"/>
        <color theme="1"/>
        <rFont val="Times New Roman"/>
        <family val="1"/>
        <charset val="204"/>
      </rPr>
      <t xml:space="preserve">Дата капитального ремонта: </t>
    </r>
    <r>
      <rPr>
        <sz val="9"/>
        <color theme="1"/>
        <rFont val="Times New Roman"/>
        <family val="1"/>
        <charset val="204"/>
      </rPr>
      <t xml:space="preserve">
2022 год. </t>
    </r>
  </si>
  <si>
    <t xml:space="preserve">Отсутствует. Договор на медицинское обслуживание с ГБУЗ СО «Полевская ЦГБ» (№ ЛО-66-01-004588, 24.03.2017) №2 от 09.01.2017 </t>
  </si>
  <si>
    <t>Отсутствует. Соглашение о взаимодействии  с ГАУЗ СО "ЦРБ г. Кушва" от 04.03.2026</t>
  </si>
  <si>
    <t>№ 14094 от 06.09.2011</t>
  </si>
  <si>
    <t>624222, Свердловская обл., г. Нижняя Тура, п. Косья, ул. Ленина, д.35; тел.: 8(908)918-01-63; email: kosya_school@mail.ru</t>
  </si>
  <si>
    <t>624230, Свердловская обл., г. Нижняя Тура, п. Платина, ул. Школьная, д. 1; тел.: 8(953)069-62-74; email: platina school@mail.ru</t>
  </si>
  <si>
    <t>624238, Свердловская обл., г. Нижняя Тура, п. Ис, ул. Ленина, д.118; тел.: 8(34342)93-2-03, 8(34342)93-3-96; email: isovskaya.shkola @mail.ru</t>
  </si>
  <si>
    <t>624220, Свердловская обл., г. Нижняя Тура, ул. Чкалова, 11; тел.: 8(34342) 2-59-94, 8(34342)2-59-00; email: 1173101@mail.ru</t>
  </si>
  <si>
    <t>623080, Свердловская обл., Нижнесергинский м.р-н, г. Михайловск, ул. Кирова, д. 43а; тел.: 8(34398)2-61-01; email: uniorcentr@mail.ru</t>
  </si>
  <si>
    <t>623090, Свердловская обл., Нижнесергинский м.р-н, г. Нижние Серги, ул. Нагорная, д. 20-Б; тел.: 8(34398)2-19-65, 8(34398)27-9-65, 8(34398)2-10-26; email: zentr.11@yandex.ru</t>
  </si>
  <si>
    <t>623061, Свердловская обл., Нижнесергинский м.р-н, с. Первомайское, ул. Ленина, д. 44; тел.: 8(965)539-30-68; email: pervomaischool@mail.ru</t>
  </si>
  <si>
    <t>623070, Свердловская обл., Нижнесергинский м.р-н, пгт. Верхние Серги, ул. Ленина, д.68; тел.: 8(34398)2-46-85; email: schoolvs-ten@mail.ru</t>
  </si>
  <si>
    <t>623090, Свердловская обл., Нижнесергинский м.р-н, г. Нижние Серги, ул. Титова д. 70; тел.: 8(34398)2-13-05, 8(34398)2-11-39; email: shcool_ns@mail.ru</t>
  </si>
  <si>
    <t>623080, Свердловская обл., Нижнесергинский м.р-н, г. Михайловск, ул. Кирова дом 26; тел.: 8(34398) 6-74-98, 8(34398)6-72-24; email: genja_kuklinova@mail.ru</t>
  </si>
  <si>
    <t>623090, Свердловская обл., Нижнесергинский м.р-н, г. Михайловск, ул. Кирова дом 57; тел.: 8(34398)6-72-83; email: sokolkina1@yandex.ru</t>
  </si>
  <si>
    <t>624194, Свердловская обл., г. Невьянск, ул. Долгих, 69, 2-17-36, , 624192, Свердловская обл., г. Невьянск, ул. Красноармейская, 13; тел.: 8(34356)2-17-36, 8(34356)2-24-44; еmail: nevscola4@mail.ru , school_3_66@mail.ru</t>
  </si>
  <si>
    <t>https://soshkonevo.uralschool.ru/</t>
  </si>
  <si>
    <t>624185 Свердловская обл., Невьянский район, с. Конево, ул.5-ти Коммунаров, д. 9а; тел.: 8(34356) 3-21-46; еmail: Nco_sobol@mail.ru</t>
  </si>
  <si>
    <t>https://kalinovo.uralschool.ru/</t>
  </si>
  <si>
    <t>624180, Свердловская обл., Невьянский район, п. Аять, ул. Ленина, д. 8; тел.: 8(922)225-43-45; еmail: mouayat@mail.ru</t>
  </si>
  <si>
    <t>624194, Свердловская обл., г. Невьянск, ул. Долгих, 69; тел.: 8(34356)2-17-36; еmail: nevscola4@mail.ru</t>
  </si>
  <si>
    <t>624192, Свердловская обл., г. Невьянск, ул. Карла Маркса, 6; тел.: 8(34356)2-18-50; еmail: difenbahia@bk.ru</t>
  </si>
  <si>
    <t>624200, Свердловская обл., г. Лесной, пр-кт Коммунистический, д.32; тел.: 8(34342)6-27-01; еmail: cdk@edu-lesnoy.ru</t>
  </si>
  <si>
    <t>620000, Свердловская обл., г. Ревда, территория ДОЛ "Мечта"; тел.: 8(343)213-81-17; email:  krtik@yandex.ru</t>
  </si>
  <si>
    <t>624021, Свердловская обл., Сысертский р-н, 1,1 км западней п. Верхняя Сысерть; тел.: 8(34374) 2-55-38; email: 89521433333@yandex.ru</t>
  </si>
  <si>
    <t>624641, Свердловская обл., Алапаевский р-н, с. Нижняя Синячиха, ул. Устье, д. 11; тел.: 8(34346)7-52-32; email: mymcfakel@mail.ru</t>
  </si>
  <si>
    <t>623950, Свердловская обл.,  г. Тавда, ул. Мельничная, д. 14; тел.: 8(34360)5-01-80, 5-01-81; email: tavda.rodnichok@mail.ru</t>
  </si>
  <si>
    <t>623811, Свердловская обл., Ирбитский р-н, урочище "Белая горка", 3км+195 м. (слева) автомобильной дороги "д. Речкалова - д. Симонова".
623811, Свердловская обл., Ирбитское МО, урочище "Белая горка" 3км+415 м. (слева) автомобильной дороги "д. Речкалова - д. Симонова"; тел.: 8(34355)6-45-32, 5-18-90; email: info@salytzol.ru</t>
  </si>
  <si>
    <t>623856, Свердловская обл., г. Ирбит, ул. Советская, д. 41; тел.: 8(34355)6-43-07; email: info@irbitschool5.ru</t>
  </si>
  <si>
    <t>623830, Свердловская обл., Ирбитский р-н, д. Бердюгина, ул. Школьная, зд. 4; тел.: 8(34355)6-63-02; email: 113101@list.ru</t>
  </si>
  <si>
    <t>623840, Свердловская обл., Ирбитский р-н, д. Гаёва, ул. Школьная, д. 18; тел.: 8(34355)3-06-97; email: gaeva_schkola@mail.ru</t>
  </si>
  <si>
    <t>623825, Свердловская обл., Ирбитский р-н, с. Горки, ул. Советская, д. 3; тел.: 8(34355)5-71-41; email: schkola.gorki@yandex.ru</t>
  </si>
  <si>
    <t>623805, Свердловская обл., Ирбитский р-н, д. Дубская, ул. Школьная, д. 6; тел.: 8(34355)3-04-34; email: dubskaya35@mail.ru</t>
  </si>
  <si>
    <t>623847, Свердловская обл., Ирбитский р-н, п. Зайково, ул. Коммунистическая, д. 156; тел.: 8(34355)3-41-68; email: zaikovoschool@yandex.ru</t>
  </si>
  <si>
    <t>623848, Свердловская обл., Ирбитский р-н, п. Зайково, ул. Школьная, д. 10; тел.: 8(34355)5-42-26; email: school113115@mail.ru</t>
  </si>
  <si>
    <t>623802, Свердловская обл., Ирбитский р-н, д. Новгодова, ул. Школьная, д. 3; тел.: 8(34355)3-55-33; email: novgorodovaou@mail.ru</t>
  </si>
  <si>
    <t>623822, Свердловская обл., Ирбитский р-н, с. Килачёвское, ул. Ленина, стр. 36Б; тел.: 8(34355)3-27-30; email: kil.school66@mail.ru</t>
  </si>
  <si>
    <t>623821, Свердловская обл., Ирбитский р-н, с. Белослудское, ул. Космонавтов, д. 2; тел.: 8(34355)3-99-52; email: belayashkola1@rambler.ru</t>
  </si>
  <si>
    <t>623808, Свердловская обл., Ирбитский р-н, с. Чернорицкое, ул. Пролетарская, д. 39; тел.: 8(34355)3-35-50; email: chernorick-scool@mail.ru.</t>
  </si>
  <si>
    <t>623841, Свердловская обл., Ирбитский р-н, с. Кирга, ул. Толбузина, д. 16; тел.: 8(34355)3-03-40; email: school_kirga@mail.ru</t>
  </si>
  <si>
    <t>623832, Свердловская обл., Ирбитский р-н, с. Ключи, ул. Урицкого, д. 5; тел.: 8(34355)3-01-26; email: klyuchiwkola@mail.ru</t>
  </si>
  <si>
    <t>623834, Свердловская обл., Ирбитский р-н, с. Ницинское, ул. Центральная, д. 61; тел.: 8(34355)3-06-97; email: nicinskayashkola@mail.ru</t>
  </si>
  <si>
    <t>623817, Свердловская обл., Ирбитский р-н, с. Осинцевское, ул. Молодежная, д. 13; тел.: 8(34355)5-13-20; email: osincevskayashola@yandex.ru</t>
  </si>
  <si>
    <t>623855, Свердловская обл., Ирбитский р-н, пгт. Пионерский, ул. Ожиганова, здание 10; тел.: 8(34355)4-52-73; email: 113110@mail.ru</t>
  </si>
  <si>
    <t>623814, Свердловская обл., Ирбитский р-н, с. Пьянково, ул. Юбилейная, 29В; тел.: 8(34355)5-15-30; email: shc_pjankovo@mail.ru</t>
  </si>
  <si>
    <t>623811, Свердловская обл., Ирбитский р-н, д. Речкалова, ул. Школьная, д. 5; тел.: 8(34355)5-17-32; email: 113119@mail.ru</t>
  </si>
  <si>
    <t>623810, Свердловская обл., Ирбитский р-н, д. Кириллова, ул. Центральная, д. 56; тел.: 8(34355)4-40-29; email: 010147@mail.ru</t>
  </si>
  <si>
    <t>623835, Свердловская обл., Ирбитский р-н, с. Рудное, ул. Центральная, здание 25Б; тел.: 8(34355)3-56-30; email: rudno.schola@mail.ru</t>
  </si>
  <si>
    <t>623827, Свердловская обл., Ирбитский р-н, с. Стриганское, ул. Октябрьская, стр. 55; тел.: 8(34355)5-61-18; email: dir.striganka@mail.ru</t>
  </si>
  <si>
    <t>623836, Свердловская обл., Ирбитский р-н, д. Фомина, ул. Советская, д. 63; тел.: 8(34355)4-42-43; email: fomino@list.ru</t>
  </si>
  <si>
    <t>623834, Свердловская обл., Ирбитский р-н, с. Харловское, ул. Советская, д. 4А; тел.: 8(34355)3-22-24; email: harlovo@yandex.ru</t>
  </si>
  <si>
    <t>623842, Свердловская обл., Ирбитский р-н, с. Чёрновское, ул. 60 лет Октября, д. 18; тел.: 8(34355)3-53-30; email: shkola113112@yandex.ru</t>
  </si>
  <si>
    <t>623842, Свердловская обл., Ирбитский р-н, с. Чубаровское, ул. Октябрьская, д. 12В; тел.: 8(34355)3-98-87; email: chubarovo89@mail.ru</t>
  </si>
  <si>
    <t>623803, Свердловская обл., Ирбитский р-н, с. Знаменское, ул. Свердлова, д. 6; тел.: 8(34355)3-36-97; email: znamenka_shkola@mail.ru</t>
  </si>
  <si>
    <t>623856, Свердловская обл., г. Ирбит, ул. Пролетарская, д. 61; тел.: 8(34355)6-48-66; email: info@irbit-cdt.ru</t>
  </si>
  <si>
    <t>623856, Свердловская обл., г. Ирбит, ул. Первомайская, д. 62а; тел.: 8(34355)6-37-20; email: irbitsad21@mail.ru</t>
  </si>
  <si>
    <t>623854, Свердловская обл., г. Ирбит, ул. Логинова, д. 22; тел.: 8(34355)7-77-18; email: school18irbit@yandex.ru</t>
  </si>
  <si>
    <t>623850, Свердловская обл., г. Ирбит, ул. Пролетарская, д. 46; тел.: 8(34355)6-43-22; email: school_3_irbit@mail.ru</t>
  </si>
  <si>
    <t>623856, Свердловская обл, Ирбит г, Советская ул, дом № 41; тел.: 8(34355)6-41-92; email: irbitschool9@mail.ru
Юридический: 
623856, Свердловская обл., г. Ирбит, ул. Мальгина, д. 27</t>
  </si>
  <si>
    <t>623851, Свердловская обл., г. Ирбит, ул. Максима Горького, д. № 3; тел.: 8(34355)6-41-94, 8(34355)6-42-01; email: school_10_irbit@mail.ru</t>
  </si>
  <si>
    <t>623850, Свердловская обл., г. Ирбит, ул. Свободы, д. 24; тел.: 8 (34355) 6-38-57, 8(34355) 6-38-54; email: irbit-school1@mail.ru</t>
  </si>
  <si>
    <t>623850, Свердловская обл., г. Ирбит, ул. Свободы, дом 24; тел.: 8(34355)6-38-57, 6-38-54; email: irbit-school1@mail.ru</t>
  </si>
  <si>
    <t>623850, Свердловская обл., г. Ирбит, ул. Пролетарская,
д. 46;
тел.: 8(34355)6-43-22; email: school_3_irbit@mail.ru</t>
  </si>
  <si>
    <t xml:space="preserve">623850, Свердловская обл., г. Ирбит, ул. Пролетарская, д. 46; тел.: 8(34355)6-41-92; email: irbitschool9@mail.ru
Юридический: 
623856, Свердловская обл., г. Ирбит, ул. Мальгина, д. 27   </t>
  </si>
  <si>
    <t>623851, Свердловская обл., г. Ирбит,  ул. Максима Горького, д. № 3 ; тел.: 8(34355) 6-41-94, 8(34355)6-42-01; email: school_10_irbit@mail.ru</t>
  </si>
  <si>
    <t>https://bsschool.ucoz.ru/</t>
  </si>
  <si>
    <t>623462, Свердловская обл., Каменский р-н, пгт. Мартюш, ул. Титова, д. 3; тел.: 8(3439) 31-09-34; email: 123101@list.ru</t>
  </si>
  <si>
    <t>623462, Свердловская обл., Каменский р-н, с. Покровское, Покровское лесничество, Квартал 57; тел.: 8(3439)37-16-34; email: kolosokcamp@mail.ru</t>
  </si>
  <si>
    <t>623103, Свердловская обл., г. Первоуральск, ул. Сантехизделий, д. 36; тел.: 8(3439)27-87-07; email: AKazyritskaya@dinur.ru</t>
  </si>
  <si>
    <t>623459, Свердловская обл., Каменский р-н, с. Позариха, ул. Механизаторов, д. 31; тел.: 8(3439)37-61-82; email: 123102@list.ru</t>
  </si>
  <si>
    <t>623489, Свердловская обл., Каменский р-н, с. Кисловское , ул. Ленина, д. 47; тел.: 8(3439)37-25-43; email: moukislovo@yandex.ru</t>
  </si>
  <si>
    <t>623460, Свердловская обл., Каменский р-н, с. Колчедан, ул. Ленина, д. 38; тел.: 8(3439)37-33-97; email: colchedansoh@mail.ru</t>
  </si>
  <si>
    <t>623480, Свердловская обл., Каменский р-н, с. Покровское, ул. Рабочая, д. 1; тел.: 8(3439)37-12-01; email: 123109@mail.ru</t>
  </si>
  <si>
    <t>623468, Свердловская обл., Каменский р-н, с. Травянское, ул. Ворошилова, дом 9а; тел.: 8(3439)372243; email: tr123112@yandex.ru</t>
  </si>
  <si>
    <t>623403, Свердловская обл., Каменский р-н, с. Черемхово, ул. Ленина, д. 41; тел.: 8(3439)37-68-71, 8(3439)37-68-71; email: cheremhovo-school@yandex.ru</t>
  </si>
  <si>
    <t>623415, Свердловская обл., г. Каменск-Уральский, ул. 2-я Рабочая, д. 51; тел.: 8(3439)54-55-05; email: school14_ku@mail.ru</t>
  </si>
  <si>
    <t>623400, Свердловская обл., г. Каменск-Уральский, ул. Мусоргского, д. 9; тел.: 8(3439)31-65-83; email: school19kamensk@mail.ru</t>
  </si>
  <si>
    <t>623401, Свердловская обл., г. Каменск-Уральский, ул. Олега Кошевого, д. 11; тел.: 8(3439)32-72-24; email: school30_ku@mail.ru</t>
  </si>
  <si>
    <t>623418,Свердловская обл., г. Каменск-Уральский, ул. Прокопьева, д. 25; тел.: 8(3439)36-47-50; email: kadet-38@yandex.ru</t>
  </si>
  <si>
    <t>623101, Свердловская обл., г. Первоуральск, ул. Ватутина, д. 73-Б; тел.: 8(3439)64-15-5; email: work@school3-prv.ru</t>
  </si>
  <si>
    <t>624282, Свердловская обл., г. Асбест, п. Белокаменный, ул. Заречная, д. 19; тел.: 8(34365)6-42-46; email: zarya96asbest@mail.ru</t>
  </si>
  <si>
    <t>624285, Свердловская обл., пгт. Рефтинский, в 3,5 км от посёлка, в лесном массиве, на берегу Рефтинского водохранилища; тел.: 8(34365)9-93-66, 8(34365)99-2-66, 8(967)850-75-69; email: iskorkamou@mail.ru</t>
  </si>
  <si>
    <t>623650, Свердловская обл., Тугулымский р-н, д. Гурина; тел.: 8(34367)2-16-50; email: gurino1@mail.ru</t>
  </si>
  <si>
    <t>624002, г. Арамиль, ул. Космонавтов, д. 1; тел.: 8(34341)98; email: detsad8-ago@mail.ru</t>
  </si>
  <si>
    <t>624365, Свердловская обл., г. Качканар, п. Валериановск, 1,5 км оздоровительный лагерь "Чайка"; тел.: 8(34341)6-44-57 (офис), 8(34341)4-99-36 (лагерь); email: Tamara.Karskanova@evraz.com</t>
  </si>
  <si>
    <t>624351, Свердловская обл., г. Качканар, 4 микрорайон, д. 64; тел.: 8(34341)6-91-52; email: school3@kgo66.ru</t>
  </si>
  <si>
    <t>624351, Свердловская обл., г. Качканар, ул. Мира, д. 40; тел.: 8(34341)3-54-21; email: school5@kgo66.ru</t>
  </si>
  <si>
    <t>624351, Свердловская обл., г. Качканар, 8 микрорайон, д. 30; тел.: 8(34341)3-57-14; email: liceum6@yandex.ru</t>
  </si>
  <si>
    <t>624350, Свердловская обл., г. Качканар, ул. Бажова, д. 11А; тел.: 8(34341)6-88-87; еmail: kskosh14@mail.ru</t>
  </si>
  <si>
    <t>624350, Свердловская обл., г. Качканар, ул. Маяковского, д. 1а; тел.: 8(34341)3-54-31; email: ddt_kch@mail.ru</t>
  </si>
  <si>
    <t>624350, Свердловская обл., г. Качканар, 5 микрорайон, д. 62; тел.: 8(34341)6-25-98; email: muz.school@kgo66.ru</t>
  </si>
  <si>
    <t>624350, Свердловская обл., г. Качканар, 8 микрорайон, д. 31; тел.: 8(34341)6-86-83, 8(34341)6-86-80; email: art.school@kgo66.ru</t>
  </si>
  <si>
    <t>624351, Свердловская обл., г. Качканар, 8 микрорайон, д. 25; тел.: 8(34341)3-56-96; email: sambo@kgo 66.ru</t>
  </si>
  <si>
    <t>624351, Свердловская обл., г. Качканар, 4 микрорайон, д. 62; тел.: 8(34341)3-43-82; email: olimp@kgo66.ru</t>
  </si>
  <si>
    <t>624480, Свердловская обл., г. Североуральск, п. Бокситы, Петропавловское участковое лесничество, Государственное учреждение Свердловской области "Карпинское лесничество" квартал 65 (выдел 17); тел.: 8(34380)2-98-97; email: zaglager60@mail.ru</t>
  </si>
  <si>
    <t>624343, Свердловская обл., г. Красноуральск, п. Дачный, ул. Пионерская, д. 18; тел.: 8(34343) 2-99-34; email: spsunny@mail.ru</t>
  </si>
  <si>
    <t>624300,  Свердловская обл. г. Кушва, ул. Суворова, д. 43; тел.: 8(34343)2-99-07, 2-99-34; email: sots-k2022@mail.ru</t>
  </si>
  <si>
    <t>623780, Свердловская обл., Артемовский р-н, г. Артемовский, ул. Комсомольская, д. 6; тел.: 8(34363)2-53-36; email: childrenart1@mail.ru</t>
  </si>
  <si>
    <t>623771, Свердловская обл., Артемовский р-н, п. Сосновый Бор; тел.: 8(34363)4-53-22, 8(34363)4-52-36; email: pavlik-morozov08@yandex.ru</t>
  </si>
  <si>
    <t>623780, Свердловская обл., Артемовский р-н , с. Большое Трифоново; тел.: 8(34363)2-22-33; email: pavlik-morozov08@yandex.ru</t>
  </si>
  <si>
    <t>Свердловская обл., Артемовский р-н, г. Артемовский, ул. Лесная, д. 23; тел.: 8(34363)2-90-64; email: mou_sosh3@inbox.ru</t>
  </si>
  <si>
    <t>623795, Свердловская обл., Артемовский р-н, с. Покровское, ул. Максима Горького, д. 1; тел.: 8(34363)4-04-68; email: school4pokrov@mail.ru</t>
  </si>
  <si>
    <t>623780, Свердловская обл., Артемовский р-н, с. Большое Трифоново, ул. Совхозная, д. 4А; тел.: 8(34363)4-72-30; email: artschool5@mail.ru</t>
  </si>
  <si>
    <t>623780, Свердловская обл., Артемовский р-н, г. Артемовский, ул. Чайковского, д. 2; тел.: 8(34363)2-47-40; email: scoola6@mail.ru</t>
  </si>
  <si>
    <t>623794, Свердловская обл., Артемовский р-н, п. Буланаш, ул. Комсомольская, д. 7; тел.: 8(34363)5-50-64; email: school8.07@list.ru</t>
  </si>
  <si>
    <t>623794, Свердловская обл., Артемовский р-н, п. Буланаш, ул. Комсомольская, д. 21; тел.: 8(34363)5-57-47; email: school9@yandex.ru</t>
  </si>
  <si>
    <t>623782, Свердловская обл., Артемовский р-н, г. Артемовский, ул. Пригородная, д.2 А; тел.: 8(34363)2-67-73; email: artschool10@mail.ru</t>
  </si>
  <si>
    <t>623794 Свердловская обл., Артемовский р-н, г. Артёмовский, ул. Терешковой, д.15; тел.: 8(34363)2-14-06; email: school12art@mail.ru</t>
  </si>
  <si>
    <t>623770, Артемовский р-н, п. Красногвардейский, ул. Усиевича, д.16; тел.: 8(34363)4-42-44; email: school14@bk.ru</t>
  </si>
  <si>
    <t>623780, Свердловская обл., Артёмовский р-н, п. Сосновый Бор,ул. Черемушки, д. 5; тел.: 8(34363)4-53-10; email: ou16@mail.ru</t>
  </si>
  <si>
    <t>623780, Свердловская обл., Артемовский р-н, с. Шогринское, ул. 8 Марта, д. 36 А; тел.: 8(34363)4-82-25; email: artschool17@mail.ru</t>
  </si>
  <si>
    <t>623780, Свердловская обл., Артемовский р-н, с. Мостовское, ул. Ленина, д. 14; тел.: 8(34363)4-22-72; email: shkola18@mail.ru</t>
  </si>
  <si>
    <t>623700, Свердловская обл., Артемовский р-н, с. Лебедкино, ул. Ленина, д. 29; тел.: 8(34363)4-11-97; email: 19-lebedkino@mail.ru</t>
  </si>
  <si>
    <t>623782 Свердловская обл., г. Артемовский, ул. Кронштадтская, д. 12; тел.: 8(34363)2-05-19; email: licey.21.art@gmail.com</t>
  </si>
  <si>
    <t>623780, Свердловская обл., Артемовский р-н, г. Артемовский, ул. Первомайская, д. 65; тел.: 8(34363)2-16-50; email: dhch24@yandex.ru</t>
  </si>
  <si>
    <t>623794, Свердловская обл., Артемовский р-н, п. Буланаш, ул. Вахрушева, д. 4; тел.: 8(34363)5-45-93; email: sportschool25@mail.ru</t>
  </si>
  <si>
    <t>623782, Свердловская обл., г. Артемовский, ул. Свободы, д. 82; тел.: 8(34363)5-71-56; email: myschool56@mail.ru</t>
  </si>
  <si>
    <t>623780, Свердловская обл., Артемовский р-н, п. Незевай, ул. Школьная, д. 1; тел.: 8(34363)4-93-88; email: myschool56@mail.ru</t>
  </si>
  <si>
    <t>623794, Свердловская обл., Артемовский р-н, п. Буланаш, ул. Максима Горького, д. 8; тел.: 8(34363)5-49-00; email: moy_myk23@mail.ru</t>
  </si>
  <si>
    <t>623782, Свердловская обл., Артемовский р-н, г. Артемовский, ул. Терешковой, д. 15; тел.: 8(34363)5-72-66; email: favorit27203@mail.ru</t>
  </si>
  <si>
    <t>623783, Свердловская обл., Артемовский р-н, г. Артемовский, ул. Котовского, д. 4; тел.: 8(34363)5-72-75; email: shkola2art@mail.ru</t>
  </si>
  <si>
    <t>623780, Свердловская обл., Артёмовский р-н, с. Мироново, пер. Школьный, д. 5; тел.: 8(34363)4-33-80; email: mironovoschool@mail.ru</t>
  </si>
  <si>
    <t>623346, Свердловская обл., Артинский р-н, д. Нижний Бардым, ул. Школьная, 7; тел.: 8(34391) 6-36-37; email: nigniybard@yandex.ru</t>
  </si>
  <si>
    <t>623357, Свердловская обл., Артинский р-н, д. Усть-Манчаж, ул. Школьная, д. 4; тел.: 8(34391)6-45-41; email: oos-ust-monchazhskay@yandex.ru</t>
  </si>
  <si>
    <t>623340, Свердловская обл., Артинский р-н, рп. Арти, ул. Лесная, д. 2; тел.: 8(34391) 2-15-38; email: arti-licey@bk.ru</t>
  </si>
  <si>
    <t>623352, Свердловская обл., Артинский р-н, д. Усть-Югуш, ул. Лесная, д. 2; тел.: 8(34391) 6-21-34; email: uste-lesnaia22008@yandex.ru</t>
  </si>
  <si>
    <t>623340, Свердловская обл., Артинский р-н, рп. Арти, ул. Ленина, д. 141а; тел.: 8(34391) 6-41-66; email: dush-arti@mail.ru</t>
  </si>
  <si>
    <t>623362, Свердловская обл., Артинский р-н, с. Бараба, ул. Юбилейная, д. 6; тел.: 8(34391) 4-65-99; email: shkola_baraba@mail.ru</t>
  </si>
  <si>
    <t>623353, Свердловская обл., Артинский р-н, с. Курки, ул. Заречная, д. 45; тел.: 8(34391) 6-26-36; email: kurkis@yandex.ru</t>
  </si>
  <si>
    <t>623369, Свердловская обл., Артинский р-н, д. Малые Карзи, ул. Юбилейная, дом 5; тел.: 8(34391) 4-42-92; email: carzi-shcola@yandex.ru</t>
  </si>
  <si>
    <t>623365, Свердловская обл., Артинский р-н, с. Малая Тавра, ул. Советская, д. 1; тел.: 8(34391) 4-43-84; email: oymts@mail.ru</t>
  </si>
  <si>
    <t>623360, Свердловская обл., Артинский р-н, с. Манчаж, ул. 8 Марта, д. 63-а; тел.: 8(34391) 3-34-43; email: mou_manchag@mail.ru</t>
  </si>
  <si>
    <t>623357, Свердловская обл., Артинский р-н, с. Поташка, ул. Октябрьская, д. 28; тел.: 8(34391) 4-34-21; email: Potachca1@yandex.ru</t>
  </si>
  <si>
    <t>623357, Свердловская обл., Артинский р-н, д. Артя-Шигири, ул. Школьная, дом 8; тел.: 8(34391) 4-36-16; email: rezedar@yandex.ru</t>
  </si>
  <si>
    <t>623358, Свердловская обл., Артинский р-н, д. Березовка, ул. Трактовая, д. 3; тел.: 8(34391) 4-34-21; email: Potachca1@yandex.ru</t>
  </si>
  <si>
    <t>623361, Свердловская обл., Артинский р-н, с. Сажино, ул. Чухарева, д. 1а; тел.: 8(34391) 3-72-20, 3-71-64; email: sazhinoschool@mail.ru</t>
  </si>
  <si>
    <t>623359, Свердловская обл., Артинский р-н, с. Свердловское, ул. Ленина, д. 21; тел.: 8(34391) 4-75-95, 4-75-92; email: sverdlowo@yandex.ru</t>
  </si>
  <si>
    <t>623355, Свердловская обл., Артинский р-н, с. Старые Арти, ул. Ленина, д. 81; тел.: 8(34391)62-38-4; email: shkol-st-arti@mail.ru</t>
  </si>
  <si>
    <t>623359, Свердловская обл., Артинский р-н, с. Сухановка, ул. Ленина, дом 112; тел.: 8(34391) 4-22-37; email: suxanovka@yandex.ru</t>
  </si>
  <si>
    <t>623340, Свердловская обл., Артинский р-н, рп. Арти, ул. Ленина, д. 75; тел.: 8(34391) 6-40-20; email: mboy_cdt@mail.ru</t>
  </si>
  <si>
    <t>623340, Свердловская обл., Артинский р-н, рп. Арти, ул. Нефедова, д. 44 а; тел.: 8(34391) 2-13-64; email: asosh-1@yandex.ru</t>
  </si>
  <si>
    <t>623230, Свердловская обл., Ачитский р-н, пгт Ачит, ул. Ленина, д. 4, ул. Кирова, д. 6; тел.: 8(34391)7-19-81; email: 043101_57@mail.ru</t>
  </si>
  <si>
    <t>623225, Свердловская обл., Ачитский р-н, с. Бакряж, ул. Заречная, д. 1; тел.: 8(34391)7-61-46; email: bakashit@mail.ru</t>
  </si>
  <si>
    <t>623246, Свердловская обл., Ачитский р-н, с. Большой Ут, ул. Нагорная, д. 1; тел.: 8(34391)7-23-74; email: ut-uo@mail.ru</t>
  </si>
  <si>
    <t>623233, Свердловская обл., Ачитский р-н, д. Верх-Тиса, ул. Центральная, д. 1; тел.: 8(34391)7-34-21; email: verx-tisa@mail.ru</t>
  </si>
  <si>
    <t>623240, Свердловская обл., Ачитский р-н, п. Заря, ул. Советская, д. 20; тел.: 8(34391)7-52-80; email: skola-zar@yandex.ru</t>
  </si>
  <si>
    <t>623223, Свердловская обл., Ачитский р-н, с. Ключ, ул. Мира, д. 22; тел.: 8(34391)7-35-32; email: kluch_ou@mail.ru</t>
  </si>
  <si>
    <t>623246 Свердловская обл., Ачитский р-н, д. Марийские Карши, ул. Ленина, д. 22 А; тел.: 8(34391)7-25-93; email: mou_moosch@mail.ru</t>
  </si>
  <si>
    <t>623220, Свердловская обл., Ачитский р-н, д. Нижний Арий, ул. 50 лет Октября, д. 1а; тел.: 8(34391)7-27-39; email: ariy_ou@mail.ru</t>
  </si>
  <si>
    <t>623244, Свердловская обл., Ачитский р-н, с. Русский Потам, ул. Ленина, д. 37; тел.: 8(34391)7-25-43; email: rpsch2012@yandex.ru</t>
  </si>
  <si>
    <t>623220, Свердловская обл., Ачитский р-н, п. Уфимский, ул. Специалистов, д. 12; тел.: 8(34391)7-21-54; email: Ufimka-skola@yandex.ru</t>
  </si>
  <si>
    <t>623220, Свердловская обл., Ачитский р-н, с. Карги, ул. Ленина, д. 26; тел.: 8(34391)7-32-12; email: filial.kargi@bk.ru</t>
  </si>
  <si>
    <t>623241, Свердловская обл., Ачитский р-н, с. Афанасьевское, ул. Советская, д. 1; тел.: 8(34391)7-42-16; email: afsosh@mail.ru</t>
  </si>
  <si>
    <t>624051, Свердловская обл., Белоярский р-н, с. Бруснятское, ул. Советская, стр. 33; тел.: 8(34377)4-41-44; email: 20070672@mail.ru</t>
  </si>
  <si>
    <t>624042, Свердловская обл., Белоярский р-н, с. Большебрусянское, ул. Школьная, стр. 1; тел.: 8(34377) 4-12-66; email: bolbrus-school7@mail.ru</t>
  </si>
  <si>
    <t>624055, Свердловская обл., Белоярский р-н, с. Косулино, ул. Ленина, стр. 80А; тел.: 8(34377) 4-62-11; email: schkola8bel@mail.ru</t>
  </si>
  <si>
    <t>624046, Свердловская обл., Белоярский р-н, п. Совхозный, ул. Первомайская, стр. 4б; тел.: 8(34377)4-51-80; email: sovh_school10@mail.ru</t>
  </si>
  <si>
    <t>624037, Свердловская обл., Белоярский р-н, п. Студенческий, ул. Лесная, стр. 5; тел.: 8(34377)4-35-27; email: stu-school12@yandex.ru</t>
  </si>
  <si>
    <t>624056, Свердловская обл., Белоярский р-н, п. Гагарский, ул. Школьная, стр. 1г; тел.: 8(34377)4-78-02; email: bel-school14@mail.ru</t>
  </si>
  <si>
    <t>624038, Свердловская обл., Белоярский р-н, с. Кочневское, ул. Ударников, стр. 5; тел.: 8(34377)4-22-98; email: kochnevo_school_@mail.ru</t>
  </si>
  <si>
    <t>624033, Свердловская обл., Белоярский р-н, пгт Белоярский, ул. Молодежная, стр. 42а; тел.: 8(34377)4-75-49; email: bel.shkola18@yandex.ru</t>
  </si>
  <si>
    <t>624044, Свердловская обл., Белоярский р-н, с. Черноусово, ул. Школьная, д. 80а; тел.: 8(34377)4-14-14; email: mou192007@yandex.ru</t>
  </si>
  <si>
    <t>624043, Свердловская обл., Белоярский р-н, с. Логиново, ул. 8 Марта, стр. 56; тел.: 8(34377)4-13-71; email: Shkola-212007@yandex.ru</t>
  </si>
  <si>
    <t>624000, Свердловская обл., пгт Белоярский, ул. Машинистов, стр. 6А; тел.: 8(34377)4-71-47; email: bcosh96@mail.ru</t>
  </si>
  <si>
    <t>624054, Свердловская обл., пгт.Уральский, ул. им. Ю.А.Гагарина, д. 213; тел.: 8(34377)35-910; email: moysosh_uralski@mail.ru</t>
  </si>
  <si>
    <t>624030, Свердловская обл., Белоярский р-н, пгт Белоярский, ул. Центральная, стр. 1; тел.: 8(34377)2-17-59; email: belsredn1@mail.ru</t>
  </si>
  <si>
    <t>623702, Свердловская обл., Берёзовский м.о. , г. Березовский, ул. Смирнова, стр. 3а; тел.: 8(34369)6-14-00; email: bgo_ou3@mail.ru</t>
  </si>
  <si>
    <t>623702, Свердловская обл., Берёзовский м.о. г. Березовский, ул. Косых, стр. 3; тел.: 8(34369)4-63-48; email: bgo_ou5@mail.ru</t>
  </si>
  <si>
    <t>623704, Свердловская обл., Берёзовский м.о. г. Березовский, ул. Академика Королёва, стр. 1; тел.: 8(34369)6-12-37; email: bgo_ou7@mail.ru</t>
  </si>
  <si>
    <t>623706, Свердловская обл., Берёзовский м.о., г. Березовский, ул. Парковая, стр. 10; тел.: 8(34369)4-74-28; email: bgo_ou8@mail.ru</t>
  </si>
  <si>
    <t>623701, Свердловская обл., Берёзовский м.о. ,г ород Березовский, ул. Брусницына, стр. 4; тел.: 8(34369)4-66-77; email: bgo_ou9@mail.ru</t>
  </si>
  <si>
    <t>623720, Свердловская обл., Березовский муниципальный округ п. Монетный, ул. Максима Горького, стр. 2А; тел.: 8(34369)3-40-80; email: bgo_ou10@mail.ru</t>
  </si>
  <si>
    <t>623725,Свердловская обл., Березовский муниципальный округ , п. Ключевск, ул. Чернышева, стр. 8; тел.: 8(34369)3-60-80; email: bgo_ou11@mail.ru</t>
  </si>
  <si>
    <t>623710,Свердловская обл., Березовский муниципальный округ,п. Лосиный, ул. Уральская, стр. 13; тел.: 8(34369)3-81-90; email: bgo_ou21@mail.ru</t>
  </si>
  <si>
    <t>623711, Свердловская обл., Березовский муниципальный округ, п. Кедровка, ул. Школьная , стр. 1; тел.: 8(34369)4-96-89; email: bgo_ou23@mail.ru</t>
  </si>
  <si>
    <t>623718,Свердловская обл., Березовский муниципальный округ, п. Старопышминск, ул. Советская, стр. 1; тел.: 8(34369)3-72-93; email: bgo_ou29@mail.tu</t>
  </si>
  <si>
    <t>623719, Свердловская обл., Березовский муниципальный округ, п. Сарапулка, ул. Ленина,стр. 50; тел.: 8(34369)5-56-05; email: bgo_ou30@mail.ru</t>
  </si>
  <si>
    <t>623721,Свердловская обл., Березовский муниципальный округ, п. Монетный, ул. Лермонтова, стр. 9; тел.: 8(34369)3-45-71; email: bgo_ou32@mail.ru</t>
  </si>
  <si>
    <t>623700, Свердловская обл., Березовский м.о., г. Березовский, ул. Ленина, стр. 48; тел.: 8(34369)4-44-08; email: bgo_ou33@mail.ru</t>
  </si>
  <si>
    <t>623701, Свердловская обл., Березовский муниципальный округ, г. Березовский, ул. Спортивная, стр. 9; тел.: 8(34369)4-01-55 ; email: bgo_ou55@mail.ru</t>
  </si>
  <si>
    <t>623701, Свердловская обл., г. Березовский, ул. Театральная, д.17 ; тел.: 8(34369)4-66-44; email: Teatralnaya17@yandex.ru</t>
  </si>
  <si>
    <t>623701, Свердловская обл., г. Березовский, ул. Театральная, дом 21, кв. 71-72; тел.: 8(34369)4-37-67; email: rc_bmbuk@mail.ru</t>
  </si>
  <si>
    <t>623700, Свердловская обл., Березовский м.о., г. Березовский, ул. Ленина, стр. 22; тел.: 8(34369) 4-73-23; email: bgo_cdt@mail.ru</t>
  </si>
  <si>
    <t>623700, Свердловская обл., Берёзовский м.о., г. Березовский, ул. Ленина, стр. 24; тел.: 8(34369)4-96-50; email: bgo_ou1@mail.ru</t>
  </si>
  <si>
    <t>623070, Свердловская обл., Нижнесергинский р-н, пгт. Верхние Серги, район Козинского водохранилища; тел.: 8(34398)2-41-44; email: sputnik14@bk.ru</t>
  </si>
  <si>
    <t>623050, Свердловская обл., Нижнесергинский р-н, пгт Бисерть, ул. Октябрьская, д. 10; тел.: 8(34398)6-21-87; email: bisert-schkola@yandex.ru</t>
  </si>
  <si>
    <t>623051, Свердловская обл., Нижнесергинский р-н, пгт Бисерть, ул. Чапаева, д. 7; тел.: 8(34398)6-16-30; email: bisertschool2@yandex.ru</t>
  </si>
  <si>
    <t>623053, Свердловская обл., Нижнесергинский р-н, с. Киргишаны, ул. Школьная, д. 4; тел.: 8(34398)6-36-19; email: kirg-school@yandex.ru</t>
  </si>
  <si>
    <t>623050, Свердловская обл., Нижнесергинский р-н, пгт Бисерть, ул. Дзержинского, д. 2а; тел.: 8(34398)6-14-11; email: ddtbgo@yandex.ru</t>
  </si>
  <si>
    <t>623380, Свердловская обл., Полевской м.о., территория Детский оздоровительный лагерь Лесная сказка; тел.: 8(34350)5-19-90; email: dolskazka@yandex.ru</t>
  </si>
  <si>
    <t>623380, Свердловская обл.,  г. Полевской, 3 км. южнее деревни Раскуиха;  тел.: 8(34350) 4-55-44, доб. 78 543; email: pogrel92@mail.ru</t>
  </si>
  <si>
    <t>623530, Свердловская обл., г. Богданович, ул. Кунавина, д. 31; тел.: 8(34376)5-08-26; email: sosh_2@uobgd.ru</t>
  </si>
  <si>
    <t>623530, Свердловская обл., г. Богданович, ул. Советская, д. 2; тел.: 8(34376)5-65-31; email: sosh_3@uobgd.ru</t>
  </si>
  <si>
    <t>623530, Свердловская обл., г. Богданович, ул. Школьная, д. 2; тел.: 8(34376)5-38-50; email: sosh_4@uobgd.ru</t>
  </si>
  <si>
    <t>623532, Свердловская обл., г. Богданович, ул. Школьная, д. 5; тел.: 8(34376)5-34-41; email: sosh_5@uobgd.ru</t>
  </si>
  <si>
    <t>623530, Свердловская обл., г. Богданович, ул. Рокицанская, д. 6-а; тел.: 8(34376)5-15-21; email: sosh_9@uobgd.ru</t>
  </si>
  <si>
    <t>623521, Свердловская обл., Богдановичский р-н, с. Байны, ул. 8 Марта, д. 5; тел.: 8(34376)3-23-74; email: baj_sosh@uobgd.ru</t>
  </si>
  <si>
    <t>623509, Свердловская обл., Богдановичский р-н, с. Бараба, ул. Ленина, д. 63А; тел.: 8(34376)3-63-33; email: bar_sosh@uobgd.ru</t>
  </si>
  <si>
    <t>623511, Свердловская обл., Богдановичский р-н, с. Волковское, пер. Коммунаров, д. 4; тел.: 8(34376)3-35-36; email: vol_sosh@uobgd.ru</t>
  </si>
  <si>
    <t>623513, Свердловская обл., Богдановичский р-н, с. Гарашкинское, ул. Ильича, д. 15а; тел.: 8(34376)3-45-48; email: Gar_sosh@uobgd.ru</t>
  </si>
  <si>
    <t>623508, Свердловская обл., Богдановичский р-н, с. Грязновское ул. Зарывных, дом 2; тел.: 8(34376)3-53-49; email: Grja_sosh@uobgd.ru</t>
  </si>
  <si>
    <t>623512, Свердловская обл., Богдановичский р-н, с. Ильинское, ул. Ленина, д. 22б; тел.: 8(34376)3-83-86; email: il_sosh@uobgd.ru</t>
  </si>
  <si>
    <t>623506, Свердловская обл., Богдановичский р-н, с. Каменноозерское, ул. 8 Марта, д.4; тел.: 8(34376)3-31-99; email: Kam_oosh@uobgd.ru</t>
  </si>
  <si>
    <t>623503, Свердловская обл., Богдановичский р-н, п. Полдневой, ул. Вокзальная, дом 5; тел.: 8(34376)3-27-89; email: pol_oosh@uobgd.ru</t>
  </si>
  <si>
    <t>623505, Свердловская обл., Богдановичский р-н, с. Троицкое, ул. Пургина, д.4; тел.: 8(34376)3-74-47; email: Tro_sosh@uobgd.ru</t>
  </si>
  <si>
    <t>623501, Свердловская обл., Богдановичский р-н, с. Тыгиш, ул. Юбилейная, д. 99; тел.: 8(34376)3-13-03; email: tug_sosh@uobgd.ru</t>
  </si>
  <si>
    <t>623515, Свердловская обл., Богдановический р-н, с. Чернокоровское, ул. Комсомольская, д. 47а; тел.: 8(34376)3-36-25; email: cher_sosh@uobgd.ru</t>
  </si>
  <si>
    <t>623505, Свердловская обл., г. Богданович, ул. Партизанская, д. 20А; тел.: 8(34376)5-69-85; email: dush-09@mail.ru</t>
  </si>
  <si>
    <t>623530, Сердловская обл, г. Богданович, ул. Спортивная, д. 16 А; тел.: 8(34376)5-64-05; email: xk.fakel@yandex.ru</t>
  </si>
  <si>
    <t>623530, Свердловская обл., г. Богданович, ул. Ленина, д. 3; тел.: 8(34376)5-67-04; email: sosh_1@uobgd.ru</t>
  </si>
  <si>
    <t>624760, Свердловская обл., г. Верхняя Салда, Загородный оздоровительный лагерь "Лесная сказка"; тел.: 8(34345) 5-06-65; email: elena_chukavina@mail.ru</t>
  </si>
  <si>
    <t>624760, Свердловская обл., г. Верхняя Салда, ул. 25 Октября, д. 18; тел.: 8(34345)5-35-10; email: schoolone.35@mail.ru</t>
  </si>
  <si>
    <t>624766, Свердловская обл., г. Верхняя Салда, ул. Энгельса, д. 87, корпус 2; тел.: 8(34345)5-59-00; email: vs_school2@mail.ru.</t>
  </si>
  <si>
    <t>624760, Свердловская обл., г. Верхняя Салда, ул. Спортивная, д. 10; тел.: 8(34345)4-72-00; email: 083104@mail.ru.</t>
  </si>
  <si>
    <t>624766, Свердловская обл., г. Верхняя Салда, ул. Фрунзе, д. 23; тел.: 8(34345)5-29-61; email: vsschool9@mail.ru.</t>
  </si>
  <si>
    <t>624760, Свердловская обл., г. Верхняя Салда, ул. Энгельса, д. 40; тел.: 8(34345)5-35-25; email: vs-school14@mail.ru</t>
  </si>
  <si>
    <t>624761,Свердловская обл., г. Верхняя Салда, ул. Народная Стройка, д. 1А; тел.: 8(34345)5-01-20; email: kadet-school@mail.ru</t>
  </si>
  <si>
    <t>624786, Свердловская обл., Верхнесалдинский р-н, д. Никитино, ул. Центральная, д.12; тел.: 8(34345)4-25-43; email: nikitino-shkola@mail.ru</t>
  </si>
  <si>
    <t>624782, Свердловская обл., Верхнесалдинский р-н, д. Нелоба, ул. Центральная, д. 83; тел.: 8(34345) 5-12-01; email: neloba@list.ru</t>
  </si>
  <si>
    <t>624760, Свердловская обл., г. Верхняя Салда, ул. Спортивная, д. 10/1; тел.: 8(34345)5-46-48; email: dushvs@mail.ru</t>
  </si>
  <si>
    <t>624741 Свердловская обл., г. Нижняя Салда, ул. Карла Либкнехта, д. 79; тел.: 8(34345)3-05-60; email: shkola5ns@mail.ru</t>
  </si>
  <si>
    <t>624740, Свердловская обл., г. Нижняя Салда, ул. Строителей, д. 21; тел.: 8(34345)3-14-40; email: n.salda.ddt@mail.ru</t>
  </si>
  <si>
    <t>624740, Свердловская обл., г. Нижняя Салда, ул. Фрунзе, д. 11; тел.: 8(34345)3-09-80; email: schola10NS@yandex.ru</t>
  </si>
  <si>
    <t>624751, Россия, Свердловская обл., г. Нижняя Салда, с. Акинфиево, ул. Центральная, д. 52; тел.: 8(34345)4-72-88; email: akinfievo@mail.ru</t>
  </si>
  <si>
    <t>624741, Свердловская обл., г. Нижняя Салда, ул. Карла Либкнехта, д. 79; тел.: 8(34345)3-05-60;  email: shkola5ns@mail.ru</t>
  </si>
  <si>
    <t>624740, Свердловская обл., г. Нижняя Салда, ул. Фрунзе, д. 11; тел.: 8(34345)3-09-80;  email: schola10NS@yandex.ru</t>
  </si>
  <si>
    <t>624760, Свердловская обл., г.  Верхняя Салда, база отдыха "Тирус"; тел.: 8(34345)6-03-30; email: kulichenko_sv@vsmpo-avisma.ru</t>
  </si>
  <si>
    <t>624790, Свердловская обл., пгт. Свободный, ул. Карбышева, д. 70, ул. Кузнецова, дом 71; тел.: 8(34345)5-81-13, 8(34345)5-81-15; email: ousv@mail.ru</t>
  </si>
  <si>
    <t>623937, Свердловская обл., Слободо-Туринский р-н, с. Краснослободское, ул. Октябрьская, д. 38; тел.: 8(34361)2-51-93; email: krasnoslsoh@mail.ru</t>
  </si>
  <si>
    <t>623933, Свердловская обл., Слободо-Туринский р-н, с. Куминовское, ул. Советская, 5; тел.: 8(34361)2-31-40; email: kuminsoh@mail.ru</t>
  </si>
  <si>
    <t>623939, Свердловская обл., Слободо-Туринский р-н, с. Липчинское, ул. Ленина, д. 14; тел.: 8(34361)2-76-10; email: lipsoh@mail.ru</t>
  </si>
  <si>
    <t>623942, Свердловская обл., Слободо-Туринский р-н, д. Макуй, пер. Центральный, д. 1; тел.: 8(34361)2-45-14; email: makuewskooh@mail.ru</t>
  </si>
  <si>
    <t>623944, Свердловская обл., Слободо-Туринский р-н, с. Ницинское, ул. Советская, 29; тел.: 8(34361)2-62-40; email: pma_nicink@mail.ru</t>
  </si>
  <si>
    <t>623946, Свердловская обл., Слободо-Туринский р-н, д. Решетникова, ул. Школьная, д.25; тел.: 8(34361)2-72-24; email: rehetnsoh2@mail.ru</t>
  </si>
  <si>
    <t>623942, Свердловская обл., Слободо-Туринский р-н, с. Сладковское, ул. Южная, д. 5-а; тел.: 8(34361)2-44-93; email: sladkowsoh@mail.ru</t>
  </si>
  <si>
    <t>623930,  Свердловская обл., Слободо-Туринский р-н, с. Туринская Слобода, ул. Ленина, д.№ 12; тел.: 8(34361)2-13-90; email: school1-sloboda@mail.ru</t>
  </si>
  <si>
    <t>623936, Свердловская обл., Слободо-Туринский р-н, с. Тимофеево, ул. Гагарина, д. 7а; тел.: 8(34361)2-74-85; email: timoh_sad@mail.ru</t>
  </si>
  <si>
    <t>623943, Свердловская обл., Слободо-Туринский р-н, с. Усть-Ницинское, ул. Школьная, д. 8; тел.: 8(34361)2-78-96; email: ust-nizsoh@mail.ru</t>
  </si>
  <si>
    <t>623941, Свердловская обл., Слободо-Туринский р-н, с. Храмцово, ул. Колхозная, д.1а; тел.: 8(34361)2-71-77; email: hramcowo@mail.ru</t>
  </si>
  <si>
    <t>623930, Свердловская обл., Слободо-Туринский р-н, с. Туринская Слобода, ул. Первомайская, д. 2; тел.: 8(34361)2-15-37; email: cvr.eldorado@yandex.Ru</t>
  </si>
  <si>
    <t>623938, Свердловская обл., Слободо-Туринский р-н, д. Ермакова , д.60; тел.: 8(34361)2-03-69; email: ermakooh@mail.ru</t>
  </si>
  <si>
    <t>624997, Свердловская обл., г. Серов, ул. 8 Марта, д. 16; тел.: 8(34385) 9-80-82; email: 23shkola@list.ru</t>
  </si>
  <si>
    <t>624993, Свердловская обл., г. Серов, ул. Ленина, д. 193; тел.: 8(34385)-6-21-77; email: cdt-serov@mail.ru</t>
  </si>
  <si>
    <t>624975, Свердловская обл., Серовский р-н, п. Восточный, ул. Школьная, д. 2; тел.: 8(34385)4-47-86; email: vost1@rambler.ru</t>
  </si>
  <si>
    <t>624975, Свердловская обл., Серовский р-н, п. Восточный, пер. Парковый, д. 1; тел.: 8(34385)4-40-74; email: vost.vsh2@mail.ru</t>
  </si>
  <si>
    <t>624971, Свердловская обл., Серовский р-н, п.г.т. Сосьва, ул. Карла Маркса, д. 19; тел.: 8(34385) 4-42-96; email: skola4@bk.ru</t>
  </si>
  <si>
    <t>624965, Свердловская обл., Серовский р-н, с. Кошай, ул. Ворошилова, д. 48; тел.: 8(34385)4-78-41; email: shkola_koshay@mail.ru</t>
  </si>
  <si>
    <t>624961, Свердловская обл., Серовский р-н, с. Романово, ул. Центральная, д. 30а; тел.: 8(34385)4-79-21; email: school07rom@mail.ru</t>
  </si>
  <si>
    <t>624975, Свердловская обл., Серовский р-н, п. Восточный, ул. Таёжная, д. 2а; тел.: 8(34385)4-77-15; email: vostdysh@mail.ru</t>
  </si>
  <si>
    <t>624971, Свердловская обл., Серовский р-н, пгт. Сосьва, ул. Балдина, д. 49; тел.: 8(34385)4-41-47; email: ddt_soswa@mail.ru</t>
  </si>
  <si>
    <t>624975, Свердловская обл., Серовский р-н, п. Восточный, пер. Парковый, д.1; тел.: 8(34385)4-41-47; email: ddt_soswa@mail.ru</t>
  </si>
  <si>
    <t>624992, Свердловская обл., г. Серов, ул. Карла Маркса, д. 23; тел.: 8(34385)7-52-78; email: Ecole20serov@rambler.ru</t>
  </si>
  <si>
    <t>624800, Свердловская обл., Сухоложский р-н, г. Сухой Лог, ул. Юбилейная, д. 11; тел.: 8(34373)4-36-55; email: gimnazia1slog@yаndex.ru</t>
  </si>
  <si>
    <t>624800, Свердловская обл., Сухоложский р-н, г. Сухой Лог, ул. Победы, д. 4; тел.: 8(34373)4-37-18; email: maouschool2@yandex.ru</t>
  </si>
  <si>
    <t>624825, Свердловская обл., Сухоложский р-н, п. Алтынай, ул. Ленина, д. 96; тел.: 8(34373)9-32-34; email: moysoh3sl@yandex.ru</t>
  </si>
  <si>
    <t>624810, Свердловская обл., Сухоложский р-н, с. Курьи, ул. Школьная, д. 12а; тел.: 8(34373)9-12-67; email: schoolkuryi@yandex.ru</t>
  </si>
  <si>
    <t>624802, Свердловская обл., Сухоложский р-н, г. Сухой Лог, ул. Гоголя дом 12; тел.: 8(34373)6-52-12; email: maoy.soh5@yandex.ru</t>
  </si>
  <si>
    <t>624803, Свердловская обл., Сухоложский р-н, г. Сухой Лог, пер. Школьный, д. 2а; тел.: 8(34373)4-31-06; email: sosh6sl@yandex.ru</t>
  </si>
  <si>
    <t>624800, Свердловская обл., Сухоложский р-н, г. Сухой Лог, ул. Кирова, д. 1, пер. Фрунзе, д.11А; тел.: 8(34373)4-39-25; email: shkola7sl@mail.ru</t>
  </si>
  <si>
    <t>624822, Свердловская обл., Сухоложский р-н, с. Знаменское, ул. Горького, д.19; тел.: 8(34373)4-42-91; email: znam.scool@mail.ru. 624822, Свердловская обл., Сухоложский р-н, с. Светлое, ул. Ленина, д.23А; тел.: 8(34373)6-22-46; email: znam.scool@mail.ru</t>
  </si>
  <si>
    <t>624814, Свердловская обл., Сухоложский р-н, с. Рудянское, ул. Калинина, д.19А; тел.: 8(34373)9-62-33; email: mb0uoosh9@yandex.ru</t>
  </si>
  <si>
    <t>624829, Свердловская обл., Сухоложский р-н, с. Новопышминское, ул. Ленина, д. 70; тел.: 8(34373)9-92-45; email: maousosh10slog@yandex.ru</t>
  </si>
  <si>
    <t>624819, Свердловская обл., Сухоложский р-н, с. Филатовское, ул. Ленина, д. 70А; тел.: 8(34373)9-72-47; email: sh.filatovsky@yandex.ru</t>
  </si>
  <si>
    <t>624804, Свердловская обл., Сухоложский р-н, г. Сухой Лог, ул. Юбилейная, д.29А; тел.: 8(34373)4-36-31; email: soh17sl@yandex.ru</t>
  </si>
  <si>
    <t>624804, Свердловская обл., Сухоложский р-н, г. Сухой Лог, ул. Юбилейная, д.8а; тел.: 8(34373)-4-33-83; email: maudocdosl@yandex.ru</t>
  </si>
  <si>
    <t>624019, Свердловская обл., Сысертский р-н, п. Бобровский, ул. Лесная, д. 2; тел.: 8(34374)3-26-39; email: shool-2-2007@mail.ru</t>
  </si>
  <si>
    <t>624005, Свердловская обл., Сысертский р-н, п. Октябрьский, ул. Чапаева, д. 2б; тел.: 8(34374)4-34-70; еmail: oktschool_18@mail.ru</t>
  </si>
  <si>
    <t>624021, Свердловская обл., г. Сысерть , микрорайон "Новый", д. 29; тел.: 8(34374)7-00-21; email: detsad.fomenko@mail.ru</t>
  </si>
  <si>
    <t>624021, Свердловская обл., Сысертский р-н, г. Сысерть, микрорайон "Новый", д. 25; тел.: 8(34374)7-00-72; email: a_tarkhanova@mail.ru</t>
  </si>
  <si>
    <t>624021, Свердловская обл., Сысертский р-н, п. Школьный, ул. Пионерская, д. 20, стр. 1 стр. 1; тел.: 8(34374)6-09-08; email: ssksh-i@mail.ru</t>
  </si>
  <si>
    <t>624006, Свердловская обл., Сысертский р-н, п. Большой Исток, ул. Ленина, д. 115; тел.: 8(34374)72-88-8; email: bistok5school@mail.ru</t>
  </si>
  <si>
    <t>624021, Свердловская обл., г. Сысерть, ул. Свердлова, д. 80; тел.: 8(34374)71-41-9; email: school6_sysert@mail.ru</t>
  </si>
  <si>
    <t>6624016, Свердловская обл., Сысертский р-н, с. Патруши, ул. Российская, д. 17; тел.: 8(34374) 6-41-49; email: school-seven2006@yandex.ru</t>
  </si>
  <si>
    <t>624021, Свердловская обл., Сысертский р-н, с. Кашино, ул. Школьная, д. 13; тел.: 8(34374)6-31-51; email: Ekaterina1951@yandex.ru</t>
  </si>
  <si>
    <t>624015, Свердловская обл., Сысертский р-н, с. Щелкун, пер. Школьный, д. 1; тел.: 8(34374) 6-92-29; email: schelcun_shkola9@mail.ru</t>
  </si>
  <si>
    <t>624016, Свердловская обл., Сысертский р-н, д. Большое Седельниково, ул. 1 Мая, д. 3; тел.: 8(34374) 36-9-59; email: shkola10bs@yandex.ru</t>
  </si>
  <si>
    <t>624006, Свердловская обл., Сысертский р-н, п. Большой Исток, ул. Степана Разина, д. 11А-2; тел.: 8 (34374)7-22-52; email: b-istokoosh11@mail.ru</t>
  </si>
  <si>
    <t>624021, Свердловская обл., Сысертский р-н, п. Асбест, ул. Пролетарская дом 5; тел.: 8(34374) 68-20-4; email: shkola-sad22010@mail.ru</t>
  </si>
  <si>
    <t>624019, Свердловская обл., Сысертский р-н, п. Бобровский, ул. Демина, д. 13; тел.: 8(34374) 3-25-84; email: bobr_school13@mail.ru</t>
  </si>
  <si>
    <t>624021, Свердловская обл., г. Сысерть, ул. Коммуны, д. 1; тел.: 8(34374) 7-14-07; email: ou14sysert@yandex.ru</t>
  </si>
  <si>
    <t>624021, Свердловская обл., г. Сысерть, ул. Тимирязева, д. 132; тел.: 8(34374) 7-14-83; email: shkola15sysert2019@mail.ru</t>
  </si>
  <si>
    <t>624027, Свердловская обл., Сысертский р-н, с. Никольское, ул. 1 Мая, д. 76; тел.: 8 (34374) 2-01-06; email: hcola16@mail.ru</t>
  </si>
  <si>
    <t>624027, Свердловская обл., Сысертский р-н, с. Новоипатово, ул. Мира, д. 3; тел.: 8(34374) 6-46-18; email: ipatovo19@mail.ru</t>
  </si>
  <si>
    <t>624021, Свердловская обл., Сысертский р-н, г. Сысерть, ул. Орджоникидзе, д. 48; тел.: 8(34374) 7-10-15; email: sysert_shkola23@mail.ru</t>
  </si>
  <si>
    <t>624006, Свердловская обл., Сысертский р-н, п. Большой Исток, ул. Трудовая, д. 48; тел.: 8(34374) 2-86-46; email: school_b-istok@mail.ru</t>
  </si>
  <si>
    <t>624021, Свердловская обл., Сысертский р-н, п. Верхняя Сысерть, ул. Ленина, д. 42; тел.: 8 (34374) 5-32-80; email: wsysert_35school@mail.ru,</t>
  </si>
  <si>
    <t>624021, Свердловская обл., г. Сысерть, ул. Карла Маркса, д. 92; тел.: 8(34374) 7-40-47; email: olga661966@mail.ru</t>
  </si>
  <si>
    <t>624022, Свердловская обл., г. Сысерть, ул. Свердлова, д. 80-а; тел.: 8(34374) 7-14-22, 7-14-25; email: scdtt@mail.ru</t>
  </si>
  <si>
    <t>624021, Свердловская обл Сысертский р-н, г. Сысерть, ул. Орджоникидзе, д. 12; тел.: 8(34374)7-03-90; email: mkdou.1@mail.ru</t>
  </si>
  <si>
    <t>624021, Свердловская обл., г. Сысерть, ул. Карла Маркса, д. 132; тел.: 8(34374) 7-40-15; email: 2madou@mail.ru</t>
  </si>
  <si>
    <t>624016, Свердловская обл., Сысертский р-н, с. Патруши, ул. Колхозная, д. 23-В; тел.: 8 (34374) 53-271; email: det.sad-17@yandex.ru</t>
  </si>
  <si>
    <t>624021, Свердловская обл., г. Сысерть, ул. Р. Люксембург, д. 57; тел.: 8(34374)7-07-41; email: madoy25sysert@yandex.ru</t>
  </si>
  <si>
    <t>624021, Свердловская обл., г. Сысерть, ул. Механизаторов, д. 18; тел.: 8(34374) 7-47-45; email: madoy27.sysert@yandex.ru</t>
  </si>
  <si>
    <t>624006, Свердловская обл., Сысертский р-н, п. Большой Исток, ул. Гагарина, д. 20; тел.: 8(34374) 7-28-45; email: bi_mdou37@mail.ru</t>
  </si>
  <si>
    <t>6624021, Свердловская обл., Сысертский р-н, г. Сысерть, ул. Красноармейская, д. 1; тел.: 8(34374) 7-47-38; email: mrdoy38@mail.ru</t>
  </si>
  <si>
    <t>624006, Свердловская обл., Сысертский р-н, п. Большой Исток, ул. Парковая, дом 2а; тел.: 8(34374)7-28-70; email: sorokinasv76@mail.ru</t>
  </si>
  <si>
    <t>624021, Свердловская обл., г. Сысерть, ул. Орджоникидзе, д. 29; тел.: 8(34374) 7-14-01; email: sysert44@yandex.ru</t>
  </si>
  <si>
    <t>624006, Свердловская обл., Сысертский р-н, п. Большой Исток, ул. Степана Разина , д. 8; тел.: 8(34374)7-29-77; email: madou58.00@mail.ru</t>
  </si>
  <si>
    <t>624013, Свердловская обл., Сысертский р-н, п. Двуреченск, ул. Клубная, д. 10а; тел.: 8 (34374)2-75-37; email: dvur_shol3@mail.ru</t>
  </si>
  <si>
    <t>623950, Свердловская обл., г. Тавда, ул. Карла Маркса, д. 13; тел.: 8(34360)3-00-14; email: school2tavda@yandex.ru</t>
  </si>
  <si>
    <t>623950 Свердловская обл., г. Тавда, ул. Свердлова, д. 83д; тел.: 8(34360)5-27-23, 8(34360)5-31-85; email: 273103@mail.ru</t>
  </si>
  <si>
    <t>623950, Свердловская обл., г. Тавда, ул. Чехова, д. 30, ул. Нахимова, д. 7; тел.: 8(34360)3-27-98; email: 041926@mail.ru</t>
  </si>
  <si>
    <t>623950 Свердловская обл., г. Тавда, ул. Ленина, д. 53; тел.: 8(34360) 5-21-85; email: tavda-shkola9@mail.ru</t>
  </si>
  <si>
    <t>623950, Свердловская обл., г. Тавда, ул. Омская, д. 1; тел.: 8(34360) 5-10-90; email: 273105@mail.ru</t>
  </si>
  <si>
    <t>623950, Свердловская обл., г. Тавда, ул. Строителей, д. 5; тел.: 8(34360)4-53-01; email: mou12@bk.ru</t>
  </si>
  <si>
    <t>623957, Свердловская обл., г. Тавда, ул. Транспортная, д. 2; тел.: 8(34360)5-35-62; email: shkola14tavda@mail.ru</t>
  </si>
  <si>
    <t>623955, Свердловская обл., г. Тавда, ул. Карла Маркса, д. 42а; тел.: 8(34360)3-00-17; email: mou-sosch18@mail.ru</t>
  </si>
  <si>
    <t>623960, Свердловская обл., Тавдинский район,п. Азанка, ул. Ленина, д. 14; тел.: 8(34360)5-07-71; email: school-azanka@mail.ru</t>
  </si>
  <si>
    <t>623966, Свердловская обл., Тавдинский район, с. Городище, ул. Гагарина, д. 85-а; тел.: 8(34360)3-25-77; email: GCS100@mail.ru</t>
  </si>
  <si>
    <t>623965, Свердловская обл., Тавдинский район, с. Кошуки, ул. Мира, д. 1; тел.: 8(34360)3-34-46; email: scoolkosuki@mail.ru</t>
  </si>
  <si>
    <t>623950 Свердловская обл., г. Тавда, ул. Ломоносова, д. 6; тел.: 8(34360)3-33-72; email: tavdasportschool@list.ru</t>
  </si>
  <si>
    <t>623950, Свердловская обл., г. Тавда, ул. Ленина, д. 71; тел.: 8(34360)5-22-56; email: garmonia_2005@mail.ru</t>
  </si>
  <si>
    <t>623950, Свердловская обл., г. Тавда, ул. Пушкина, д. 29; тел.: 8(34360)5-34-90; email: tavda_sosh1@mail.ru</t>
  </si>
  <si>
    <t>623030, Свердловская обл., Шалинский район, п. Шаля, ул. Свердлова, д. 26; тел.: 8(34358)2-31-08; email: sh90-shalya@yandex.ru</t>
  </si>
  <si>
    <t>622000, Свердловская обл., 
м.о. город Нижний Тагил, 
п. Евстюниха, Екатеринбург - Серов территория, 156-ой километр; 
тел.: 8(3435)49-80-13, 8-906-85-64-193; email: Alla.Tsapina@evraz.com</t>
  </si>
  <si>
    <t>622001, Свердловская обл., г. Нижний Тагил, п. Антоновский; тел.: 8(3435)41-13-38; email: center_otdycha@mail.ru</t>
  </si>
  <si>
    <t>622026, Свердловская обл., г. Нижний Тагил, п. Евстюниха; тел.: 8(3435)41-13-38; email: center_otdycha@mail.ru</t>
  </si>
  <si>
    <t>622211, Свердловская обл., г. Нижний Тагил, Пригородный р-н, с. Николо-Павловское; тел.: 8(3435)41-13-38; email: center_otdycha@mail.ru</t>
  </si>
  <si>
    <t>622911, Свердловская обл., г. Нижний Тагил, Пригородный р-н, ж/д ст. "Анатольская"; тел.: 8(3435)41-13-38; email: center_otdycha@mail.ru</t>
  </si>
  <si>
    <t>622936, Свердловская обл., г. Нижний Тагил, Пригородный р-н, с. Покровское; тел.: 8(3435)41-13-38; email: center_otdycha@mail.ru</t>
  </si>
  <si>
    <t>622000, Свердловская обл., Пригородный р-н, в 600 метрах юго- восточнее станции "Анатольская"; тел.: 8(3435) 24-34-88; email: zolotoy_lug@mail.ru</t>
  </si>
  <si>
    <t>622911, Свердловская обл., Пригородный р-н, п. Леневка,  п/о Николо-Павловское;  тел.: 8(3435) 37-83-22; email: zvezdnynt@yandex.ru</t>
  </si>
  <si>
    <t>622001, Свердловская обл., г. Нижний Тагил, территория Сосновый бор, здание 1; тел.: 8(3435)96-37-35; email: bor-nt@mail.ru</t>
  </si>
  <si>
    <t>622002, Свердловская обл., г. Нижний Тагил, ул. Оплетина, д. 11А; тел.: 8(3435)45-00-40; email: sh1-inform13@ rambler.ru</t>
  </si>
  <si>
    <t>622042, Свердловская обл., г. Нижний Тагил, ул. Карла Либкнехта, д. 30; тел.: 8(3435)43-47-85; email: co_1@mail.ru</t>
  </si>
  <si>
    <t>622014, Свердловская обл., г. Нижний Тагил, ул. Перова, д. 133; тел.: 8(3435)29-53-53; email: school3ntagil@mail.ru</t>
  </si>
  <si>
    <t>622018, Свердловская обл., г. Нижний Тагил, ул. Энтузиастов, д. 1А; тел.: 8(3435)33-54-17; email: mou4ntagil@yandex.ru</t>
  </si>
  <si>
    <t>622005, Свердловская обл., г. Нижний Тагил, ул. Попова, д. 17; тел.: 8(3435)32-50-00; email: school5_nt@mail.ru</t>
  </si>
  <si>
    <t>622013, Свердловская обл., г. Нижний Тагил, ул. Октябрьской революции, д. 2; тел.: 8(3435)25-39-534; email: n.tagil.school-6 @mail.ru</t>
  </si>
  <si>
    <t>622007, Свердловская обл., г. Нижний Тагил, ул. Тельмана, д. 19; тел.: 8(3435)33-53-70; email: school7nt@mail.ru</t>
  </si>
  <si>
    <t>622052, Свердловская обл., г. Нижний Тагил, ул. Пихтовая, д. 16; тел.: 8(3435)29-55-02; email: Shcool8nt@rambler.ru</t>
  </si>
  <si>
    <t>622980, Свердловская обл., Пригородный р-н, п. Висимо-Уткинск, ул. Розы Люксембург, д. 2В; тел.: 8(3435)91-76-12; email: mou_8_v-utkinsk@mail.ru</t>
  </si>
  <si>
    <t>622051, Свердловская обл., г. Нижний Тагил, ул. Ильича, д. 12; тел.: 8(3435)33-55-69; email: pochta@school9-nt.ru</t>
  </si>
  <si>
    <t>622931, Свердловская обл , г. Нижний Тагил , с. Серебрянка , ул. Советская дом 3; тел.: 8(3435)91-88-43; email: serebro.shkola-11@mail.ru</t>
  </si>
  <si>
    <t>622042, Свердловская обл., г. Нижний Тагил, ул. Жуковского, д. 5а; тел.: 8(3435) 43-40-79; email: mou-sosh12@ yandex.ru</t>
  </si>
  <si>
    <t>622980, Свердловская обл., г. Нижний Тагил, д. Усть-Утка, ул. Советская, д. 12; тел.: 8(3435)91-77-97; email: ystytka@mail.ru</t>
  </si>
  <si>
    <t>622012, Свердловская обл., г. Нижний Тагил, ул. Щорса, д. 8; тел.: 8(3435)97-84-55; email: school13-07@mail.ru</t>
  </si>
  <si>
    <t>622001, Свердловская обл., г. Нижний Тагил, ул. Газетная, д. 27, ул. Газетная, д. 27а; тел.: 8(3435)41-70-75; email: gimnaziya18@e-tagil.ru</t>
  </si>
  <si>
    <t>622018, Свердловская обл., г. Нижний Тагил, ул. Алтайская, д. 35; тел.: 8(3435)29-06-05; email: sch201@mail.ru</t>
  </si>
  <si>
    <t>622001, Свердловская обл., г. Нижний Тагил, ул. Некрасова, д. 1; тел.: 8(3435)48-86-41; email: nt_kadet_21@mail.ru</t>
  </si>
  <si>
    <t>622002, Свердловская обл., г. Нижний Тагил, ул. Черных, д. 86; тел.: 8(3435)24-74-77; email: gospital_23@mail.ru</t>
  </si>
  <si>
    <t>622014, Свердловская обл., г. Нижний Тагил, ул. Сланцевая, д. 13а; тел.: 8(3435)41-65-23; email: sduschor_1@mail.ru</t>
  </si>
  <si>
    <t>622015, Свердловская обл., г. Нижний Тагил, ул. Гагарина, д. 11; тел.: 8(3435)29-15-36; email: sсhool_25@bk.ru</t>
  </si>
  <si>
    <t>622022, Свердловская обл., г. Нижний Тагил, ул. Верхняя Черепанова, д. 17а; тел.: 8(3435)48-35-06; email: sсhool30@mail.ru</t>
  </si>
  <si>
    <t>622034, Свердловская обл., г. Нижний Тагил, ул. Карла Маркса, д. 67; тел.: 8(3435)41-23-32; email: schule32@inbox.ru</t>
  </si>
  <si>
    <t>622001, Свердловская обл., г. Нижний Тагил, ул. Красноармейская , д. 107; тел.: 8(3435)45-24-00; email: moy33@mail.ru</t>
  </si>
  <si>
    <t>622014, Свердловская обл., г. Нижний Тагил, ул. Горняка, д. 25; тел.: 8(3435)33-89-75; email: nt-shcola34@mail.ru</t>
  </si>
  <si>
    <t>622007, Свердловская обл., г. Нижний Тагил, ул. Патона, д. 7; тел.: 8(3435)29-83-91; email: 23097373@ mail.ru</t>
  </si>
  <si>
    <t>622048, Свердловская обл., г. Нижний Тагил, ул. Зари, д. 32; тел.: 8(3435)531-47-31; email: school36ntagil@yandex.ru</t>
  </si>
  <si>
    <t>622048, Свердловская обл., г. Нижний Тагил, ул. Зари, д. 46Б; тел.: 8(3435)31-33-34; email: ou38@уandex.ru</t>
  </si>
  <si>
    <t>622052, Свердловская обл., г. Нижний Тагил, ул. Зари, д. 8; тел.: 8(3435)33-45-66; email: licej39@mail.ru</t>
  </si>
  <si>
    <t>622049, Свердловская обл., г. Нижний Тагил, Октябрьский пр-кт, д. 16; тел.: 8(3435)44-70-36; email: 563124@mail.ru</t>
  </si>
  <si>
    <t>622048, Свердловская обл., г. Нижний Тагил, ул. Калинина, д. 2а; тел.: 8(3435)33-75-43; email: school41@inbox.ru</t>
  </si>
  <si>
    <t>622048, Свердловская обл., г. Нижний Тагил, ул. Зари, д. 30; тел.: 8(3435)31-04-08; email: skhool43@yandex.ru</t>
  </si>
  <si>
    <t>622034, Свердловская обл., г. Нижний Тагил, ул. Пархоменко, д. 13; тел.: 8(3435)41-91-14; email: ntschool44@mail.ru</t>
  </si>
  <si>
    <t>622036, Свердловская обл., г. Нижний Тагил, ул. Новострой, д. 11; тел.: 8(3435)41-08-13; email: moy_45@mail.ru</t>
  </si>
  <si>
    <t>622001, Свердловская обл., г. Нижний Тагил, ул. Радищева, д. 3; тел.: 8(3435)41-75-00; email: skola48@mail.ru</t>
  </si>
  <si>
    <t>622021, Свердловская обл., г. Нижний Тагил, ул. Гвардейская, д. 58; тел.: 8(3435)32-44-84; email: school49nt@mail.ru</t>
  </si>
  <si>
    <t>6220002, Свердловская обл., г. Нижний Тагил, ул. Фрунзе, д. 25а; тел.: 8(3435)45-67-76; email: ntagilschool50@mail.ru</t>
  </si>
  <si>
    <t>622052, Свердловская обл., г. Нижний Тагил, ул. Парковая, д. 13; тел.: 8(3435)33-24-46; email: school55nt@mail.ru</t>
  </si>
  <si>
    <t>622005, Свердловская обл., г. Нижний Тагил, ул. Гвардейская, д. 20, ул. Гвардейская, д. 12; тел.: 8(3435)47-85-58; email: mousosh56@bk.ru</t>
  </si>
  <si>
    <t>622042, Свердловская обл., г. Нижний Тагил, ул. Пархоменко, д. 109; тел.: 8(3435)43-06-90; email: mou58_nt@mail.ru</t>
  </si>
  <si>
    <t>622035, Свердловская обл., г. Нижний Тагил, ул. Тимирязева, д. 109; тел.: 8(3435)33-33-62; email: moy61@list.ru</t>
  </si>
  <si>
    <t>622034, Свердловская обл., г. Нижний Тагил, пр-кт Строителей, д. 15; тел.: 8(3435)25-34-66; email: sch642007@yandex.ru</t>
  </si>
  <si>
    <t>622031, Свердловская обл., г. Нижний Тагил, ул. Решетникова, д. 29; тел.: 8(3435)47-80-65; email: shool65-nt@mail.ru</t>
  </si>
  <si>
    <t>622005, Свердловская обл., г. Нижний Тагил, ул. Черноморская, д. 106; тел.: 8(3435)97-78-98; email: Schkola66@yandex.ru</t>
  </si>
  <si>
    <t>622049, Свердловская обл., г. Нижний Тагил, Октябрьский пр-кт, д. 16А; тел.: 8(3435)44-67-12; email: sduschor_1@mail.ru</t>
  </si>
  <si>
    <t>622052, Свердловская обл., г. Нижний Тагил, ул. Ильича, д. 22; тел.: 8(3435)33-40-07; email: school70ntagil@mail.ru</t>
  </si>
  <si>
    <t>622016, Свердловская обл., г. Нижний Тагил, ул. Известковая, д. 9; тел.: 8(3435)48-18-65; email: svntschool71@mail.ru</t>
  </si>
  <si>
    <t>622042, Свердловская обл., г. Нижний Тагил, ул. Победы, д. 35; тел.: 8(3435)43-56-40; email: school75@list.ru</t>
  </si>
  <si>
    <t>622051, Свердловская обл., г. Нижний Тагил, ул. Коминтерна, д. 59; тел.: 8(3435)33-02-83; email: sportsschool77@mail.ru</t>
  </si>
  <si>
    <t>622049, Свердловская обл., г. Нижний Тагил, ул. Тагилстроевская, д. 1б; тел.: 8(3435)45-08-71; email: mou81@mail.ru</t>
  </si>
  <si>
    <t>622042, Свердловская обл., г. Нижний Тагил, пр-кт Мира, д. 67; тел.: 8(3435)43-22-28; email: school@nt85.ru</t>
  </si>
  <si>
    <t>622007, Свердловская обл., г. Нижний Тагил, ул. Коминтерна, д. 42; тел.: 8(3435)41-65-23; email: gimnazia86@yandex.ru</t>
  </si>
  <si>
    <t>622051, Свердловская обл., г. Нижний Тагил, ул. Окунева, д. 45; тел.: 8(3435)33-42-94; email: shkola87@inbox.ru</t>
  </si>
  <si>
    <t>622004, Свердловская обл., г. Нижний Тагил, ул. Бобкова, д. 3; тел.: 8(3435)32-60-38; email: 563152@mail.ru</t>
  </si>
  <si>
    <t>622049, Свердловская обл., г. Нижний Тагил, ул. А.З. Смелянского, стр. 5; тел.: 8(3435)47-81-02; email: shcool100nt@mail.ru</t>
  </si>
  <si>
    <t>622016, Свердловская обл., г. Нижний Тагил, ул. Гвардейская, д. 72; тел.: 8(3435)29-85-20; email: 563154@mail.ru</t>
  </si>
  <si>
    <t>622036, Свердловская обл., г. Нижний Тагил, ул. Газетная, д. 83а; тел.: 8(3435)29-40-65; email: mougm@mail.ru</t>
  </si>
  <si>
    <t>622051, Свердловская обл., г. Нижний Тагил, ул. Энтузиастов, д. 15; тел.: 8(3435)33-18-49; email: liceum51@mail.ru</t>
  </si>
  <si>
    <t>622049, Свердловская обл., г. Нижний Тагил, ул. Тагилстроевская, д. 1А; тел.: 8(3435)44-37-90; email: ntpg.tagil@mail.ru</t>
  </si>
  <si>
    <t>622018, Свердловская обл., г. Нижний Тагил, ул. Пархоменко, д. 37; тел.: 8(3435)41-04-93; email: gdmnt@yandex.ru</t>
  </si>
  <si>
    <t>622001, Свердловская обл., г. Нижний Тагил, ул. Челюскинцев, д. 61; тел.: 8(3435)25-33-92; email: polus.nt@mail.ru</t>
  </si>
  <si>
    <t>622034, Свердловская обл., г. Нижний Тагил, ул. Пархоменко, д. 18; тел.: 8(3435)41-29-93; email: ecoedu-nt@yandex.ru</t>
  </si>
  <si>
    <t>622013, Свердловская обл., г. Нижний Тагил, ул. Красногвардейская, дом 15; тел.: 8(3435)25-04-40; email: gddut.secretar@gmail.com</t>
  </si>
  <si>
    <t>622051, Свердловская обл., г. Нижний Тагил, ул. Коминтерна, дом 41; тел.: 8(3435)25-04-40; email: DDDUT@yandex.ru</t>
  </si>
  <si>
    <t>622002, Свердловская обл., г. Нижний Тагил, ул. Оплетина, д. 10; тел.: 8(3435)24-08-98; email: mir-centrNT@yandex.ru 
622022, Свердловская обл., г. Нижний Тагил, ул. Верхняя Черепанова, 50; тел.: 8(3435)48-74-77; email: cdt-v@mail.ru (структурное подразделение "Выйский")</t>
  </si>
  <si>
    <t>622016, Свердловская обл., г. Нижний Тагил, ул. Космонавтов, д. 12; тел.: 8(3435)48-06-32; email: moudodlddt@mail.ru; 
622016, Свердловская обл., г. Нижний Тагил, ул. Лебяжинская, д. 15; тел.: 8(3435)48-95-62 ( структурное подразделение "Мечта"); 
622002, Свердловская обл., г. Нижний Тагил, ул. Островского, д. 9; тел.: 8(3435)41-52-61 ( структурное подразделение "Художественно-эстетическая школа"); 
622002, Свердловская обл., г. Нижний Тагил, ул. Аганичева, д. 24; тел.: 8(3435)48-42-22 ( структурное подразделение "Разведчик"); 
622034, Свердловская обл., г. Нижний Тагил, пр-кт Мира, д. 18; тел.: 8(3435) 41-13-12 (структурное подразделение "Меридиан"); 
622034, Свердловская обл., г. Нижний Тагил, пр-кт Строителей, д. 7; тел.: 8(3435) 41-29-12 (структурное подразделение "Бригантина"); 
Свердловская обл., г. Нижний Тагил, ул. Вязовская, д. 11; тел.: 8(3435) 41-14-24 (структурное подразделение "Надежда"); 
Свердловская обл., г. Нижний Тагил, ул. Космонавтов, д.33/ул. Фрунзе, д. 58; тел.: 8(3435) 48-60-68 (структурное подразделение "Спутник"); 
622016, Свердловская обл., г. Нижний Тагил, ул. Зерновая, д. 12; тел.: 8(3435)48-60-68 (структурное подразделение "Шахтерский огонек").</t>
  </si>
  <si>
    <t>622005, Свердловская обл., г. Нижний Тагил, ул. Черноморская, д. 98; тел.: 8(3435)97-78-95; email: ddt-tc@mail.ru; 
ул. Пархоменко, д. 115; тел.: 8(3435)43-68-47, 
ул. Захарова, д. 1а, СП"Контакт"; тел.: 8(3435)44-29-01, 
Уральский пр-кт, д. 60а, СП "Энтузиаст"; тел.: 8(3435)45-16-05; 
ул. Кольцова, д. 32, СП "Рудничок"; тел.: 8(3435)33-89-34</t>
  </si>
  <si>
    <t>622022, Свердловская обл., г. Нижний Тагил, ул. В-Черепанова, д. 31б.  
622022, Свердловская обл., г. Нижний Тагил, ул. Выйская, д.68; тел.: 8(3435)48-41-64 (ул. В-Черепанова, д. 31б), 8(3435)48-71-14 (ул. Выйская, д.68); email: sdushor3nt@mail.ru</t>
  </si>
  <si>
    <t>622051, Свердловская обл., г. Нижний Тагил, ул. Сибирская, д. 19, 
622000, Свердловская обл., г. Нижний Тагил, ул. Верхняя Черепанова, д. 31б; тел.: 8(3435)33-20-59; email: dush4_nt@mail.ru</t>
  </si>
  <si>
    <t>622042 Свердловская обл., г. Нижний Тагил, ул. Красная, д. 17; тел.: 8(3435)43-34-05; email: ntcavs2009@mail.ru</t>
  </si>
  <si>
    <t>622051, Свердловская обл., г. Нижний Тагил, ул. Коминтерна, д. 59; тел.: 8(3435)33-63-77; email: school-sputnik@mail.ru</t>
  </si>
  <si>
    <t>622034, Свердловская обл., г. Нижний Тагил, ул. Попова, д. 14 а; тел.: 8(3435)41-73-98, 25-08-71; email: dush-n-tagil@mail.ru</t>
  </si>
  <si>
    <t>622036, Свердловская обл., г. Нижний Тагил, ул. Пархоменко, д. 37; тел.: 8(3435)42-00-20; еmail: st.sobol@mail.ru</t>
  </si>
  <si>
    <t>622016, Свердловская обл., г. Нижний Тагил, ул. Космонавтов, д. 10; тел.: 8(3435) 48-06-54; email: tssport@yandex.ru</t>
  </si>
  <si>
    <t>622002,  Свердловская обл., муниципальное образование г. Нижний Тагил, г. Нижний Тагил, ул. Космонавтов, д.36, помещение 1000; тел.: 8(3435)24-35-10; email: uralochka.ntagil@mail.ru</t>
  </si>
  <si>
    <t>622034, Свердловская обл., г. Нижний Тагил, ул. Октябрьской революции, д. 44; тел.: 8(3435)25-10-01, 25-10-29; email: unost-nt@rambler.ru</t>
  </si>
  <si>
    <t>622049, Свердловская обл., г. Нижний Тагил, Уральский пр-кт, д. 65; тел.: 8(3435)23-03-78, 23-03-75;
ул. Тагилстроевская, д. 10; тел.: 8 (3435)23-01-23; 
ул. Выйская, дом 53; тел.: 8(3435)23-00-53; email: Jupiter-sport@yandex.ru</t>
  </si>
  <si>
    <t>624080, Свердловская обл., г.о. Верхняя Пышма, п. Санаторный, южный берег оз. Балтым, МАУ ЗОЛ "Медная горка"; тел.: 8(34368) 3-69-69; email: info@medgorka.ru</t>
  </si>
  <si>
    <t>624080, Свердловская обл., г. Верхняя Пышма, с. Балтым, ул. Первомайская, 38; тел.: 8(34368)3-05-62; email: sosh9baltym@mail.ru</t>
  </si>
  <si>
    <t>624090, Свердловская обл., г. Верхняя Пышма, ул.Чистова, д.9; тел.: 8(34368)52-937; email: vpschool22@yandex.ru</t>
  </si>
  <si>
    <t>624092, Свердловская обл., г.о. Верхняя Пышма, ул. Петрова, д. 43; тел.: 8(34368)4-01-20; email: mou_25@mail.ru</t>
  </si>
  <si>
    <t>624090, Свердловская обл., г. Верхняя Пышма, ул. Менделеева, д. 7; тел.: 8(34368) 5-33-81; email: domikddtM7@yandex.ru</t>
  </si>
  <si>
    <t>624080,  Свердловская обл.,
 г.о. Верхняя Пышма, 
п. Санаторный, 
южный берег озера Балтым, 
МАУ ЗОЛ "Медная горка";
 тел.: 8(34368) 3-69-69;
email: info@medgorka.ru</t>
  </si>
  <si>
    <t>624091, Свердловская обл., г. Верхняя Пышма, ул. Красноармейская, д.6; тел.: 8(34368)7-75-01, (34368)7-75-06; email: shc1-vp@yandex.ru</t>
  </si>
  <si>
    <t>624082, Свердловская обл., г. Верхняя Пышма, п. Исеть, ул. Мира, здание 18; тел.: 8(34368)9-35-10; email: shn7iset@mail.ru</t>
  </si>
  <si>
    <t>624090, Свердловская обл., г. Верхняя Пышма, ул. Чистова, д. 4; тел.: 8(34368)3-60-40, 8(34368)3-61-61; email: sh33vp@gmail.com</t>
  </si>
  <si>
    <t>624092, Свердловская обл., г. Верхняя Пышма, ул. Петрова, д. 45; тел.: 8(34368)4-00-47; email: mdc_a.parusa@mail.ru</t>
  </si>
  <si>
    <t>624090, Свердловская обл., г. Верхняя Пышма, ул. Щорса, д. 1а; тел.: 8(34368)5-42-95; email: mou_muk@mail.ru</t>
  </si>
  <si>
    <t>624071, Свердловская обл., г. Среднеуральск, ул. Лермонтова, д. 4; тел.: 8(34368)2-42-21; email: shkola5.sugres @yandex.ru</t>
  </si>
  <si>
    <t>624070, Свердловская обл., г. Среднеуральск, ул. Куйбышева, д. 6Г; тел.: 8(34368)7-13-38; email: mbudoddt_96@mail.ru</t>
  </si>
  <si>
    <t>624800, Свердловская обл., Сухоложский р-н, г. Сухой Лог, ул. Юбилейная, д.23 Б, 
624800, Свердловская обл., Сухоложский р-н, г. Сухой Лог, ул. Юбилейная, д. 2, 
624800, Свердловская обл., Сухоложский р-н, г. Сухой Лог, ул. Юбилейная, д.8, 
624800, Свердловская обл., Сухоложский р-н, г. Сухой Лог, пер. Школьный, д. 4, 
624800, Свердловская обл., Сухоложский р-н, г. Сухой Лог, ул. Лесная, д. 1Б; тел.: 8(34373)4-02-27; email: dushslog@yandex.ru</t>
  </si>
  <si>
    <t>623281, Свердловская обл., г. Ревда, ул. Павла Зыкина, д.18; тел.: 8(34397)3-25-45; email: shkola2revda@mail.ru</t>
  </si>
  <si>
    <t>623280, Свердловская обл., г. Ревда, ул. Российская, д. 44; тел.: 8(34397)3-50-87; email: school3revda@yandex.ru</t>
  </si>
  <si>
    <t>623287, Свердловская обл., г. Ревда, ул. Совхозная, д.12; тел.: 8(34397)9-11-66; email: 213106@mail.ru</t>
  </si>
  <si>
    <t>623285, Свердловская обл., г. Ревда, ул. Кирзавод, д.30А; тел.: 8(34397)2-73-72; email: shkola_9_17@mail.ru</t>
  </si>
  <si>
    <t>623280, Свердловская обл., г. Ревда, ул.. Спортивная, 16; тел.: 8(34397)5-49-33; еmail: 213107@mail.ru</t>
  </si>
  <si>
    <t>623277, Свердловская обл., г. Ревда, с. Мариинск, ул. Рассветная, д.2а; тел.: 8(34397)3-70-44; email: school13.team@mail.ru</t>
  </si>
  <si>
    <t>623280 Свердловская обл., г. Ревда, п. Крылатовский, ул. Кунгурская, д.42; тел.: 8(34397)3-66-25; email: mail@ou22.ru</t>
  </si>
  <si>
    <t>623286, Свердловская обл., г. Ревда, ул. Мира, д. 30; тел.: 8(34397)5-62-66; email: school28r@mail.ru</t>
  </si>
  <si>
    <t>623286, Свердловская обл., г. Ревда, ул. Карла Либкнехта, д. 64; тел.: 8(34397)3-54-50; еmail: school.29@mail.ru</t>
  </si>
  <si>
    <t>623280, Свердловская обл., г. Ревда, ул. Азина, д. 58; тел.: 8(34397)3-33-48; email: evrogimn@mail.ru</t>
  </si>
  <si>
    <t>623286, Свердловская обл., г. Ревда, ул. Жуковского, д. 22; тел.: 8(34397)5-45-79; email: sportschool-rev@mail.ru</t>
  </si>
  <si>
    <t>623280, Свердловская обл., г. Ревда, ул. Цветников, д.36; тел.: 8(34397)3-44-01; email: s1-66@mail.ru</t>
  </si>
  <si>
    <t>620050, Свердловская обл., г. Ревда, ул. Цветников, д.58; тел.: 8(34397)5-11-17/90; email: revshkola11@ yandex.ru</t>
  </si>
  <si>
    <t>623270, Свердловская обл., г. Дегтярск, ул. Уральских танкистов, д. 12; тел.: 8(34397)6-04-06; email: sosh_30@mail.ru</t>
  </si>
  <si>
    <t>623116, Свердловская обл., г. Первоуральск, территория ФОК Гагаринский, владение 1, стр. 10; тел.: 8(900)041-42-00; email: fok@rimera.com</t>
  </si>
  <si>
    <t>623400, Свердловская обл., Каменский район,  в 0,5 км по направлению на восток от д. Потаскуева; тел.: 8(900)047-65-00; email: mask-gorka@mail.ru</t>
  </si>
  <si>
    <t>624200, Свердловская обл., г. Лесной,  пр-д Тенистый, д. 5; тел.: 8(902)877-84-71; email: spsolnce@mail.ru</t>
  </si>
  <si>
    <t>624285, Свердловская обл., п. Рефтинский ул. Молодежная 5/1; тел.: 8(902)26-44-179; email: energiya_reft@mail.ru</t>
  </si>
  <si>
    <t>623285, Свердловская обл., м.о. Ревда, г. Ревда, пер. Осенний, зд. 4; тел.: 8(912)047-43-11; email: dolynost@yandex.ru</t>
  </si>
  <si>
    <t>624175, Свердловская обл., Невьянский г.о., территория ДОЛ Каменный Цветок; тел.: 8(912)245-30-07;  email: kam_cv@mail.ru</t>
  </si>
  <si>
    <t>623376, Свердловская обл., Полевской р-н, с. Курганово; тел.: 8(343) 379-98-07, 317-93-84, 8(912)636-67-66; email: tmc009@mail.ru</t>
  </si>
  <si>
    <t>624001, Свердловская обл., г. Сысерть, Черновская дорога, 4 км, МБУ ДОЛ "Красная гвоздика"; тел.: 8(912)687-65-27; email: kgvozdika81@mail.ru</t>
  </si>
  <si>
    <t>624440, Свердловская обл., г. Краснотурьинск,  ул. Металлургов, д. 30,  пер. Новокирпичный 198-а; тел.: 8(912)604-66-14; email: detjm@mail.ru</t>
  </si>
  <si>
    <t>620110 Свердловская обл г. Екатеринбург, ул. Академика Парина, стр. 6; тел.: 8(343)287-11-23; email: soch123@eduekb.ru</t>
  </si>
  <si>
    <t>624204, Свердловская обл., г. Лесной, ул. Горького, д. 11; тел.: 8(34342)2-90-23; email: sch67@edu-lesnoy.ru</t>
  </si>
  <si>
    <t>624200, Свердловская обл., г. Лесной, ул. Кирова, д. 60; тел.: 8(34342)6-52-34; еmail: sch72@edu-lesnoy.ru</t>
  </si>
  <si>
    <t>624205, Свердловская обл., г. Лесной, ул. Ленина, д. 10; тел.: 8(34342) 4-81-75, 48-9-78; еmail: sch73@edu-lesnoy.ru</t>
  </si>
  <si>
    <t>624203, Свердловская обл., г. Лесной, ул. Победы, д. 30А; тел.: 8(34342)6-43-03; email: lyceum@edu-lesnoy.ru</t>
  </si>
  <si>
    <t>624203, Свердловская обл., г. Лесной, ул. Ленина, д. 56; тел.: 8(34342)4-73-31; email: artschool.lesnoy@yandex.ru</t>
  </si>
  <si>
    <t>624200, Свердловская обл., г. Лесной, ул. Белинского, д.49; тел.: 8(34342)4-74-28; email: cdt@edu-lesnoy.ru</t>
  </si>
  <si>
    <t>624213, Свердловская обл., г. Лесной, п. Таёжный, ул. Школьная, дом 11; тел.: 8(34342)9-97-00; email: sch8@edu-lesnoy.ru</t>
  </si>
  <si>
    <t>624740,  Свердловская обл., г. Нижняя Салда, ул. Строителей, д. 14; тел.: 8(34345)3-14-57; email: nsgim@mail.ru</t>
  </si>
  <si>
    <t>624640, Свердловская обл., Алапаевский р-н , п. Курорт-Самоцвет, ул. Курортная, д. 30; тел.: 8(34346)7-13-12; email: info@kurortsamocvet.ru</t>
  </si>
  <si>
    <t>624605, Свердловская обл., г. Алапаевск, ул. Розы Люксембург, д. 58; тел.: 8(34346)34300; email: pervaya-alapaevsk@yandex.ru</t>
  </si>
  <si>
    <t>624600,Свердловская обл., г. Алапаевск, ул. Фрунзе, д. 42; тел.: 8(34346)24468; email: 4schola@rambler.ru</t>
  </si>
  <si>
    <t>624602, Свердловская обл., г. Алапаевск, ул.. Клубная, д. 20; тел.: 8(34346)27687; email: mouo5@mail.ru</t>
  </si>
  <si>
    <t>624612, Свердловская обл., г. Алапаевск, п. Западный, ул. Мира, д. 1; тел.: 8(34346)32897; email: zapadnijshool8@yandex.ru</t>
  </si>
  <si>
    <t>624600, Свердловская обл., г. Алапаевск, ул. Урицкого, д. 147; тел.: 8(34346)22622; email: bestschool10@mail.ru</t>
  </si>
  <si>
    <t>624603, Свердловская обл., г. Алапаевск, ул. Мира, д. 7; тел.: 8(34346)29664; email: info@school12al.ru</t>
  </si>
  <si>
    <t>624604, Свердловская обл., г. Алапаевск, ул. Краснофлотцев, д. 73; тел.: 8(34346)33284; email: School115A2007@mail.ru</t>
  </si>
  <si>
    <t>624611, Свердловская обл., г. Алапаевск, п. Асбестовский, ул. Школьная, д. 33; тел.: 8(34346)70237; email: mbou17@mail.ru</t>
  </si>
  <si>
    <t>624615, Свердловская обл., г. Алапаевск, п. Зыряновский, ул. Шахтеров, д. 30А; тел.: 8(34346)71287; email: shcolazirynovka18@yandex.ru</t>
  </si>
  <si>
    <t>624610, Свердловская обл., г. Алапаевск, п. Нейво-Шайтанский, ул. Спиридонова, д. 38; тел.: 8(34346)74624; email: 20schola@mail.ru</t>
  </si>
  <si>
    <t>624601, Свердловская обл., г. Алапаевск, ул. Павлова, д. 12; тел.: 8(34346)21465; email: mkou.dod.ddt@mail.ru</t>
  </si>
  <si>
    <t>624600, Свердловская обл, г. Алапаевск, ул. Фрунзе, д. 42; тел.: 8(34346)24468; email: 4schola@rambler.ru</t>
  </si>
  <si>
    <t>624612, Свердловская обл., г. Алапаевск, пос. Западный, ул. Мира, д. 1; тел.: 8(34346)32897; email: zapadnijshool8@yandex.ru</t>
  </si>
  <si>
    <t>624600, Свердловская обл., г. Алапаевск, ул. Урицкого, дом 147; тел.: 8(34346)22622; email: bestschool10@mail.ru</t>
  </si>
  <si>
    <t>624611, Свердловская обл., г. Алапаевск, пос. Асбестовский, ул. Школьная, д. 33; тел.: 8(34346)70237; email: mbou17@mail.ru</t>
  </si>
  <si>
    <t>623994, Свердловская обл., Таборинский
р-н,
д. Кузнецово, ул.Южная, д.23; тел.: 8(34347)- 2-16-40; email:
Ksosh2008@yаndex.ru</t>
  </si>
  <si>
    <t>623995, Свердловская обл., Таборинский р-н, д. Оверино,ул. Школьная, д. 4; тел.: 8(34347)2-17-16; email: chool_overino@mail.ru</t>
  </si>
  <si>
    <t>Свердловская обл., Таборинский р-н, д. Озерки, ул. Центральная, д. 30; тел.: 8(34347)2-71-30; email: saulichvalentina@rambler.ru</t>
  </si>
  <si>
    <t>623993,
Свердловская обл., Таборинский р-н, д. Пальмино, ул. Новая, д.15;
тел.: 8(34347)2-61-34; email:
mkoypalminskayaoosh@mail.ru</t>
  </si>
  <si>
    <t>623990, Свердловская обл., Таборинский р-н, с.Таборы, ул.Советская, дом 2;
тел.: 8(34347)2-13-24, 8(34347)2-11-04; email:
tabory_school@mail.ru</t>
  </si>
  <si>
    <t>623854, Свердловская обл., г. Ирбит, ул. Логинова, д. 14; тел.: 8(34355)4-25-04; email: school8_irbit@mail.ru</t>
  </si>
  <si>
    <t>623854, Свердловская обл., г. Ирбит, ул. Логинова, д. 14;
тел.: 8(34355)4-25-04; email: school8_irbit@mail.ru</t>
  </si>
  <si>
    <t>624162,
Свердловская обл., муниципальный округ Верхний Тагил, г. Верхний Тагил, ул. Строительная, д. 48; тел.: 8(34357)2-00-28, 2-00-27; email: tvscool4@yandex.ru</t>
  </si>
  <si>
    <t>624154, Свердловская обл., муниципальный округ Верхний Тагил, п. Половинный, ул. Харламова, д. 6А; тел.: 8(34357)2-00-94; email: polovinka-school10@rambler.ru</t>
  </si>
  <si>
    <t>6624162, Свердловская обл., муниципальный округ Верхний Тагил, г. Верхний Тагил, ул. Маяковского, д. 2А; тел.: 8(34357)2-48-04; email: mododzdyu@yandeex.ru</t>
  </si>
  <si>
    <t>624162,
Свердловская обл., муниципальный округ Верхний Тагил, г. Верхний Тагил, ул. Ленина, д. 63; тел.: 8(34357)2-59-82; email: dschi-vtagil@yandex.ru</t>
  </si>
  <si>
    <t>624155, Свердловская обл., п. Нейво-Рудянка, ул., Ржанникова, зд. 10; тел.: 8(34357)4-26-60, 8(34357) 4-26-64; email: n-rudinfo@mail.ru</t>
  </si>
  <si>
    <t>Свердловская обл., Сысертский р-н, п.  Верхняя Сысерть; тел.: 8(343)293-00-60; email: yunost@unosturala.ru</t>
  </si>
  <si>
    <t>624140, Свердловская обл., г. Кировград, п. Ежовский, ул. Ежовский рудник, д. 30; тел.: 8(343)293-00-60; email: zelenbor@unosturala.ru</t>
  </si>
  <si>
    <t>624140, Свердловская обл., г. Кировград, п. Ежовский, ул. Ежовский рудник, д. 30; тел.: 8(343)293-00-60; email: lenevskii@unosturala.ru</t>
  </si>
  <si>
    <t xml:space="preserve">624170, Свердловская обл., Невьянский р-н, п. Верх-Нейвинский, ул. Ленина, д. 59; тел.: 8(343)293-00-60 (доб 121,122), 8 (34370) 5-93-16; email: uralochka@unosturala.ru 
Юридический адрес: 
620144,  Свердловская обл., г. Екатеринбург, ул. 8-е Марта, д. 176а
</t>
  </si>
  <si>
    <t>624190, Свердловская обл., Невьянский г.о., территория Загородный образовательный центр Таватуй; тел.: 8(343)288-74-63; email: contact@zsfond.ru.</t>
  </si>
  <si>
    <t>620014, Свердловская обл., г. Екатеринбург, ул. Хохрякова, 29а, ул. Народной Воли, д. 19; тел.: 8(343)257-42-86; email: gimnaziya5@eduekb.ru</t>
  </si>
  <si>
    <t>620014, Свердловская обл., г. Екатеринбург, ул. Вайнера, 54; тел.: 8(343)257-30-86; email: soch10@eduekb.ru</t>
  </si>
  <si>
    <t>620142, Свердловская обл., г. Екатеринбург, ул. Белинского, 123; тел.: 8(343)210-36-98; email: soch17@eduekb.ru</t>
  </si>
  <si>
    <t>620016, Свердловская обл., г. Екатеринбург, п. Совхозный, ул. Городская, 2б; тел.: 8(343)221-44-36; email: soch55@eduekb.ru</t>
  </si>
  <si>
    <t>620149, Свердловская обл., г. Екатеринбург, ул. Громова, 138а; тел.: 8(343)240-95-76; email: soch64@eduekb.ru</t>
  </si>
  <si>
    <t>620147, Свердловская обл., г. Екатеринбург, ул. Академика Постовского, 8; тел.: 8(343)267-10-46; email: soch65@eduekb.ru</t>
  </si>
  <si>
    <t>620144, Свердловская обл., г. Екатеринбург, ул. Серова, 10; тел.: 8(343)257-33-42; email: gimnaziya70@eduekb.ru</t>
  </si>
  <si>
    <t>620149, Свердловская обл., г. Екатеринбург, ул. Серафимы Дерябиной, 49а; тел.: 8(343)240-50-24; email: soch85@eduekb.ru</t>
  </si>
  <si>
    <t>620142, Свердловская обл., г. Екатеринбург, ул. 8 Марта, 89; тел.: 8(343)251-00-30; email: soch93@eduekb.ru</t>
  </si>
  <si>
    <t>620146, Свердловская обл., г. Екатеринбург, ул. Волгоградская, 45а; тел.: 8(343)240-08-05; email: licey109@eduekb.ru</t>
  </si>
  <si>
    <t>620130, Свердловская обл., г. Екатеринбург, ул. Степана Разина 71; тел.: 8(343)210-30-44; email: gimnaziya120@eduekb.ru</t>
  </si>
  <si>
    <t>620147, Свердловская обл., г. Екатеринбург, проезд Решетникова 10; тел.: 8(343)22-77-140; email: soch140@eduekb.ru</t>
  </si>
  <si>
    <t>620149, Свердловская обл., г. Екатеринбург, бульвар Денисова-Уральского, 3; тел.: 8(343)267-25-46; email: soch154@eduekb.ru</t>
  </si>
  <si>
    <t>620146, Свердловская обл., г. Екатеринбург, проезд Решетникова, 20; тел.: 8(343)240-88-46; email: licey159@eduekb.ru</t>
  </si>
  <si>
    <t>620146, Свердловская обл., г. Екатеринбург, бульвар Денисова-Уральского, 9А; тел.: 8(343)267-29-08; email: gymnazy161@eduekb.ru</t>
  </si>
  <si>
    <t>620026, Свердловская обл., г. Екатеринбург, ул. Народной воли, 21; тел.: 8(343)257-43-42; email: licey173@eduekb.ru</t>
  </si>
  <si>
    <t>620144, Свердловская обл., г. Екатеринбург, ул. Серова, 12; тел.: 8(343)269-14-72; email: soch175@eduekb.ru</t>
  </si>
  <si>
    <t>620026, Свердловская обл., г. Екатеринбург, ул. Розы Люксембург, 46; тел.: 8(343)269-45-05; email: mdou12@eduekb.ru</t>
  </si>
  <si>
    <t>620146, Свердловская обл., г. Екатеринбург, ул. Академика Бардина, 35; тел.: 8(343)223-52-25; email: mdou21@eduekb.ru</t>
  </si>
  <si>
    <t>620146, Свердловская обл., г. Екатеринбург, ул. Чкалова, 119а; тел.: 8(343)240-34-30; email: mdou29@eduekb.ru</t>
  </si>
  <si>
    <t>620146, Свердловская обл., г. Екатеринбург, ул. Академика Бардина, 47А; тел.: 8(343)240-17-40; email: mdou31@eduekb.ru</t>
  </si>
  <si>
    <t>620146, Свердловская обл., г. Екатеринбург, ул. Начдива Онуфриева, д.60а; тел.: 8(343)240-07-41; email: mdou88@eduekb.ru</t>
  </si>
  <si>
    <t>620149, Свердловская обл., г. Екатеринбург, ул. Громова, д. 144а; тел.: 8(343)240-72-72; email: mdou195@eduekb.ru</t>
  </si>
  <si>
    <t>620146, Свердловская обл., г. Екатеринбург, ул. Чкалова, 117а; тел.: 8(343)240-27-56; email: mdou561@eduekb.ru</t>
  </si>
  <si>
    <t>620146, Свердловская обл., г. Екатеринбург, проезд Решетникова, 10а; тел.: 8(343)240-28-28; email: mdou573@eduekb.ru</t>
  </si>
  <si>
    <t>620146, Свердловская обл., г. Екатеринбург, бульвар Денисова-Уральского, д. 3а; тел.: 8(343)267-45-26; email: sportsoch2@eduekb.ru</t>
  </si>
  <si>
    <t>620010, Свердловская обл., г. Екатеринбург, пер. Газовый, д. 2; тел.: 8(343)258-10-30; email: soch20@eduekb.ru</t>
  </si>
  <si>
    <t>620085, Свердловская обл., г. Екатеринбург, ул. Патриса Лумумбы, д. 79; тел.: 8(343)256-83-77; email: soch21@eduekb.ru</t>
  </si>
  <si>
    <t>620085, Свердловская обл., г. Екатеринбург, ул. Крестинского, д. 33; тел.: 8(343)266-18-27; email: soch32@eduekb.ru</t>
  </si>
  <si>
    <t>620085, Свердловская обл., г. Екатеринбург, ул. Санаторная, д.20; тел.: 8(343)256-41-31, 8(343)256-43-97; email: soch44@eduekb.ru</t>
  </si>
  <si>
    <t>620024, Свердловская обл., г. Екатеринбург, ул. Бисертская, д.6Б; тел.: 8(343)255-67-87; email: soch52@eduekb.ru</t>
  </si>
  <si>
    <t>620087, Свердловская обл., г. Екатеринбург, пер. Короткий, д. 7; тел.: 8(343)210-75-98; email: soch59@eduekb.ru</t>
  </si>
  <si>
    <t>620085, Свердловская обл., г. Екатеринбург, ул. Ферганская, д. 22а; тел.: 8(343)297-10-01; email: soch61@eduekb.ru</t>
  </si>
  <si>
    <t>620085, Свердловская обл., г. Екатеринбург, ул. Листопадная, д. 4; тел.: 8(343)255-99-99; email: soch84@eduekb.ru</t>
  </si>
  <si>
    <t>620010, Свердловская обл., г. Екатеринбург, пер. Многостаночников, д. 21; тел.: 8(343)258-11-62; email: soch86@eduekb.ru</t>
  </si>
  <si>
    <t>620085, Свердловская обл., г. Екатеринбург, ул. Ферганская, д. 22; тел.: 8(343)256-04-455; email: soch87@eduekb.ru</t>
  </si>
  <si>
    <t>620076, г. Екатеринбург, ул. Павлодарская, д. 40; тел.: 8(343)218-36-41,  8(343)218-36-39; email: soch91@eduekb.ru</t>
  </si>
  <si>
    <t>620130, Свердловская обл., г. Екатеринбург, ул. Чайковского, д. 70; тел.: 8(343)210-29-29; email: soch102@eduekb.ru</t>
  </si>
  <si>
    <t>620085, Свердловская обл., г. Екатеринбург, ул. Титова, д.28а; тел.: 8(343)210-84-40; email: soch106@eduekb.ru</t>
  </si>
  <si>
    <t>620023, Свердловская обл., г. Екатеринбург, ул. Гаршина, д. 8б; тел.: 8(343)263-48-85; email: soch131@eduekb.ru</t>
  </si>
  <si>
    <t>62010, Свердловская обл., г. Екатеринбург, ул. Бородина, д.1; тел.: 8(343)258-41-94, 8(343)258-34-14; email: soch132@eduekb.ru</t>
  </si>
  <si>
    <t>620010, Свердловская обл., г. Екатеринбург, ул. Альпинистов, д. 27; тел.: 8(343)258-04-11; email: licey135@eduekb.ru</t>
  </si>
  <si>
    <t>620130, Свердловская обл., г. Екатеринбург, с. Горный Щит, ул. Ленина, д.15а; тел.: 8(343)266-03-33; email: soch142@eduekb.ru</t>
  </si>
  <si>
    <t>620103, Свердловская обл., г. Екатеринбург, ул. Эскадронная, д. 24; тел.: 8(343)255-84-84; email: soch156@eduekb.ru</t>
  </si>
  <si>
    <t>620073, Свердловская обл., г. Екатеринбург, ул. Крестинского, д. 45; тел.: 8(343)218-58-93, 8(343)218-57-76; email: gimnaziya177@eduekb.ru</t>
  </si>
  <si>
    <t>620073, Свердловская обл., г. Екатеринбург, ул. Крестинского, д. 43; тел.: 8(343)218-48-58, 8(343)218-48-57; email: licey180@eduekb.ru</t>
  </si>
  <si>
    <t>620089, Свердловская обл., г. Екатеринбург, ул. Крестинского, д. 45; тел.: 8(343)218-98-65, 8(343)218-93-72; email: soch197@eduekb.ru</t>
  </si>
  <si>
    <t>620089, Свердловская обл., г. Екатеринбург, ул. Крестинского, д. 39; тел.: 8(343)218-37-90, 8(343)218-44-14; email: soch200@eduekb.ru</t>
  </si>
  <si>
    <t>620103, Свердловская обл., г. Екатеринбург, ул. Рощинская, д.23; тел.: 8(343)227-88-41; email: soch300@eduekb.ru</t>
  </si>
  <si>
    <t>620085, Свердловская обл., г. Екатеринбург, ул. Сухоложская, д. 8А; тел.: 8(343)205-91-26; email: mdou398@eduekb.ru</t>
  </si>
  <si>
    <t>620085, Свердловская обл., г. Екатеринбург, ул. Титова, д. 34; тел.: 8(343)297-16-33, 8(343)297-15-70; email: ddt-raduga@eduekb.ru</t>
  </si>
  <si>
    <t>620010, Свердловская обл., г. Екатеринбург, ул. Грибоедова, д. 11а; тел.: 8(343)227-46-39; email: do-khimmashevec@eduekb.ru</t>
  </si>
  <si>
    <t>620904, Свердловская обл.,
 г. Екатеринбург, пос. Шабровский, ул. Ленина, д. 24; тел.: 8(343)218-27-54; email: sputnik-smi@mail.ru</t>
  </si>
  <si>
    <t>620085, Свердловская обл.,
 г. Екатеринбург, ул. Cелькоровская, 18; тел.: 8(343)218-27-54; 
 email: sputnik-smi@mail.ru</t>
  </si>
  <si>
    <t>620103, Свердловская обл., г. Екатеринбург, ул. Эскадронная, д. 24; тел.: 8(343)218-27-54; 
 email: sputnik-smi@mail.ru</t>
  </si>
  <si>
    <t>620102, Свердловская обл., г. Екатеринбург, ул. Пальмиро Тольятти, д. 26а; тел.: 8(343)234-60-35; email: soch11@eduekb.ru</t>
  </si>
  <si>
    <t>620034, Свердловская обл., г. Екатеринбург, ул. Готвальда, д. 15а; тел.: 8(343)245-41-30; ул. Готвальда, д. 17А; email: lyceum12@mail.ru</t>
  </si>
  <si>
    <t>620043, Свердловская обл., г. Екатеринбург, ул. Репина, д. 79А; тел.: 8(343)287-77-41; email: soch41@eduekb.ru</t>
  </si>
  <si>
    <t>620131, Свердловская обл., г. Екатеринбург, ул. Крауля, д. 91; тел.: 8(343)242-32-44; email: soch48@eduekb.ru</t>
  </si>
  <si>
    <t>620102, Свердловская обл., г. Екатеринбург, ул. Белореченская, д. 25; тел.: 8(343)234-59-14; email: soch57@eduekb.ru</t>
  </si>
  <si>
    <t>620131, Свердловская обл., г. Екатеринбург, ул. Крауля, д. 82/а; тел.: 8(343)242-55-55; email: soch63@eduekb.ru</t>
  </si>
  <si>
    <t>620109, Свердловская обл., г. Екатеринбург, ул.. Заводская, д. 45; тел.: 8(343)242-22-09; email: soch74@eduekb.ru</t>
  </si>
  <si>
    <t>620102, Свердловская обл., г. Екатеринбург, ул. Серафимы Дерябиной, д. 17а; тел.: 8(343)234-45-25; email: gimnaziya116@eduekb.ru</t>
  </si>
  <si>
    <t>620131, Свердловская обл., г. Екатеринбург, ул. Заводская, д. 44; тел.: 8(343)242-29-62; email: soch121@eduekb.ru</t>
  </si>
  <si>
    <t>620102, Свердловская обл., г. Екатеринбург, ул. Посадская, д. 75; тел.: 8(343)212-87-66; email: soch141@eduekb.ru</t>
  </si>
  <si>
    <t>620086, Свердловская обл., г. Екатеринбург, ул. Ясная, д. 16; тел.: 8(343)212-71-23; email: soch143@eduekb.ru</t>
  </si>
  <si>
    <t>620131, Свердловская обл., г. Екатеринбург, ул. Заводская, д. 36 б; тел.: 8(343)203-25-33; email: school_163@mail.ru</t>
  </si>
  <si>
    <t>620131, Свердловская обл., г. Екатеринбург, ул. Крауля, д. 89; тел.: 8(343)242-73-70; email: soch171@eduekb.ru</t>
  </si>
  <si>
    <t>620102, Свердловская обл., г. Екатеринбург, ул. Ясная, д. 20 ; тел.: 8(343)228-59-25; email: info@newschool184</t>
  </si>
  <si>
    <t>620109, Свердловская обл., г. Екатеринбург, ул. Заводская, д. 45; тел.: 8(343)242-03-92; email: gimnaziya202@eduekb.ru</t>
  </si>
  <si>
    <t>620086, Свердловская обл., г. Екатеринбург, ул. Посадская, д. 30, корпус 4; тел.: 8(343)234-74-60; email: mdou302@eduekb.ru</t>
  </si>
  <si>
    <t>620102, Свердловская обл., г. Екатеринбург, ул. Ясная, д. 20; тел.: 8(343)205-99-88; email: do-semshoch@eduekb.ru</t>
  </si>
  <si>
    <t>620086, Свердловская обл., г. Екатеринбург, ул. Посадская, д. 75; тел.: 8(343)234-53-17; email: do-zdorovobr@eduekb.ru</t>
  </si>
  <si>
    <t>620144, Свердловская обл., г. Екатеринбург, ул. Щорса, 114; тел.: 8(343)257-36-64; email: Licey3@eduekb.ru</t>
  </si>
  <si>
    <t>620014, Свердловская обл., г. Екатеринбург, пр. Ленина, стр.28; тел.: 8(343)283-07-77; email: kp1847@mail.ru</t>
  </si>
  <si>
    <t>624000, Свердловская обл., Сысертский р-н, г. Арамиль, ул. 1 Мая, д. 60; тел.: 8(343)385-39-54; email: armou1@mail.ru</t>
  </si>
  <si>
    <t>624002, Свердловская обл., Сысертский р-н, п. Арамиль, ул. Станционная, д. 1Е; тел.: 8(343)385-32-37; email: aramilschool3@mail.ru</t>
  </si>
  <si>
    <t>624000, Свердловская обл., Сысертский р-н, г. Арамиль, ул. Рабочая, д. 130; тел.: 8(343)385-34-21; email: school4@aramilgo.ru</t>
  </si>
  <si>
    <t>620149, Свердловская обл., г. Екатеринбург, ул. Академика Бардина, 15А; тел.: 8(343)308-00-29; email: mdou496@eduekb.ru</t>
  </si>
  <si>
    <t xml:space="preserve">620144, Свердловская обл., г. Екатеринбург, ул. Шейнкмана, д.116; тел.: 8(343)308-00-47; email: mdou347@eduekb.ru </t>
  </si>
  <si>
    <t>620144, Свердловская обл., г. Екатеринбург, ул. Авиационная, д. 18; тел.: 8(343)300-18-55; email: soch18@eduekb.ru</t>
  </si>
  <si>
    <t>620144, Свердловская обл., г. Екатеринбург, ул. Циолковского, д.70; тел.: 8(343)300-61-29; email: gimnaziya39@eduekb.ru 
Юридический адрес: 
620144, Свердловская обл., г. Екатеринбург, ул. Союзная, д. 26 тел.: 8(343)300-61-29; email: gimnaziya39@eduekb.ru</t>
  </si>
  <si>
    <t>620904, Свердловская обл., г. Екатеринбург, п. Шабровский, ул. Ленина, д. 45; тел.: 8(343)370-98-37; email:soch137@eduekb.ru</t>
  </si>
  <si>
    <t>620010, г. Екатеринбург, ул. Инженерная, 71 а;
тел.: 8(343)300-18-15, 8(343)300-10-10; email: mdou572@eduekb.ru</t>
  </si>
  <si>
    <t>620907, г. Екатеринбург, п. Садовый, ул. Лунная, д. 5-а; тел.: 8(343)352-68-50; email: garden-scool98@yandex.ru</t>
  </si>
  <si>
    <t>620014 , Свердловская обл., г. Екатеринбург, пер. Пестеревский, д. 3; тел.: 8(343)371-87-94; email: gimnaziya2@eduekb.ru</t>
  </si>
  <si>
    <t>620000, Свердловская обл., г. Екатеринбург, пр-кт Ленина, д. 33; тел.: 8(343)371-81-32; email: gimnaziya9@eduekb.ru</t>
  </si>
  <si>
    <t>620014, Свердловская обл., г. Екатеринбург, ул. Сакко и Ванцетти, д. 36; тел.: 8(343)371-67-64; email: soch69@eduekb.ru</t>
  </si>
  <si>
    <t>620109, Свердловская обл., г. Екатеринбург, ул. Заводская, д. 17А, 620109, Свердловская обл., г. Екатеринбург, ул. Заводская, д. 17Б; тел.: 8(343)308-00-91; email: mdou466@eduekb.ru</t>
  </si>
  <si>
    <t>620034, Свердловская обл., г. Екатеринбург, ул. Бебеля, д. 122А; тел.: 8(343)367-42-01; email: do-novavesta@eduekb.ru</t>
  </si>
  <si>
    <t>620146, Свердловская обл., г. Екатеринбург, ул. Академика Бардина, 25а; тел.: 8(343)308-00-37; email: mdou37@eduekb.ru</t>
  </si>
  <si>
    <t>г.Екатеринбург, ул.Луначарского, д.128; тел.: 8(343)367-26-62; email: kulinar-2006@mail.ru</t>
  </si>
  <si>
    <t>Свердловская обл., г. Екатеринбург, ул. Юмашева, д. 20; тел.: 8(343)368-42-78; email: sopk@list.ru</t>
  </si>
  <si>
    <t>620010, Свердловская обл., г. Екатеринбург, ул. Косарева, д.9; тел.: 8(343)258-43-52; email: soch105@eduekb.ru</t>
  </si>
  <si>
    <t xml:space="preserve">624186, Свердловская обл., Невьянский район, Дол Приозерный тер. </t>
  </si>
  <si>
    <t>620103, Свердловская обл., город Екатеринбург, улица Счастливая, стр. 10; тел.: 8(343)298-90-21, 8(343)298-90-24; email: mdou437@eduekb.ru 
Юридический адрес: 
620103, Свердловская обл., город Екатеринбург, ул. Счастливая, стр. 10</t>
  </si>
  <si>
    <t>620042, Свердловская обл., г. Екатеринбург, ул. Фестивальная, 7А; тел.: 8(343)360-48-67; email: xelenia82@yandex.ru</t>
  </si>
  <si>
    <t>620042, Свердловская обл., город Екатеринбург, переулок Банникова , д. 7; тел.: 8(343) 338-28-68; email: mbdou432@yandex.ru</t>
  </si>
  <si>
    <t>620143 Свердловская обл., г. Екатеринбург, ул. Кировградская, стр.40а; тел.: 8(343)368-53-22; email: soch68@eduekb.ru</t>
  </si>
  <si>
    <t>623143, Свердловская обл., г. Первоуральск, с. Битимка, ул. Совхозная, 7А; тел.: 8 (3439) 29-66-30; email: Bitimka7@yandex.ru</t>
  </si>
  <si>
    <t>623104, Свердловская обл., г. Первоуральск, ул. Гагарина 16 А; тел.: 8(3439)66-75-32; email: mdou.detskiisad12@yandex.ru</t>
  </si>
  <si>
    <t>623141, Свердловская обл., г. Первоуральск, ул. Цветочная, 2а; тел.: 8(3439)63-14-53; email: ddetskiysad49@mail.ru</t>
  </si>
  <si>
    <t>623141, Свердловская обл.,г. Первоуральск, с. Новоалексеевское, ул. Школьная,1а; тел.: 8(3439)63-12-33; email: detsad84p@yandex.ru</t>
  </si>
  <si>
    <t xml:space="preserve">623108, Свердловская обл., г. Первоуральск, ул. Чекистов, 7; тел.: 8(3439)24-04-94; email: pr.mdoy39-15@yandex.ru
</t>
  </si>
  <si>
    <t>623108, Свердловская обл., г. Первоуральск, ул. Строителей,21; тел.: 8(3439)24-17-94; email: pr.mdoy39-20@yandex.ru</t>
  </si>
  <si>
    <t>624480, Свердловская обл., г. Североуральск, ул. Советская, д. 41; тел.: 8(34380) 2-29-12; email: shk-8@yandex.ru</t>
  </si>
  <si>
    <t>624162, Свердловская обл., муниципальный округ Верхний Тагил, г. Верхний Тагил, ул. Свободы, д. 37; тел.: 8(34357)2-44-75; email: vt-8@rambler.ru</t>
  </si>
  <si>
    <t xml:space="preserve">623771, Свердловская обл., М.О. Артемовский, тер. ЗОК Имени Павлика Морозова, соор. 1, к.1 (лагерь создан на базе Санаторного лагеря круглогодичного действия "Талый ключ" МБУ Артемовского муниципального округа "Загородный оздоровительный комплекс имени Павлика Морозова"); тел.: 8(343)385-90-10; email: mail@dettur.ru
</t>
  </si>
  <si>
    <t>623409, Свердловская обл., город Каменск-Уральский,переулок Санаторный, д.26, (лагерь создан на базе детского санаторно-оздоровительного лагеря круглогодичного действия, ООО "У трех пещер"; тел.: 8 (343) 3383814; тел.: bagapovam@mail.ru</t>
  </si>
  <si>
    <t>623771 Свердловская обл., М.О. Артемовский, тер.ЗОК имени Павлика Морозова, соор.1 (лагерь создан на базе Санаторного лагеря круглогодичного действия "Талый ключ" Муниципального бюджетного учреждения Артемовского муниципального округа "Загородный оздоровительный комплекс имени Павлика Морозова"); тел.: 8 (343) 3383814; email: bagapovam@mail.ru</t>
  </si>
  <si>
    <t>624093, Свердловская обл., город Верхняя Пышма, проспект Успенский, дом 97А</t>
  </si>
  <si>
    <t>620141, Свердловская обл., г. Екатеринбург, ул. Надеждинская, д. 24; тел.: 8 (343) 227-72-99; email: etavtomatika@mail.ru</t>
  </si>
  <si>
    <t>623650, Свердловская обл., р.п. Тугулым, ул. Школьная, д. 2б; тел.: 8(34367)2-11-09, 8(34367)2-24-70; email: tugulymschool26@mail.ru</t>
  </si>
  <si>
    <t>623657, Свердловская обл., Тугулымский р-н, с. Верховино, ул. Строителей, 12; тел.: 8(34367)2-84-16; email: direktor-school29@yandex.ru</t>
  </si>
  <si>
    <t>623663, Свердловская обл. Тугулымский р-н, с. Яр, ул. Ленина, 1; тел.: 8(34367)2-71-61; email: yarshkola30@mail.ru</t>
  </si>
  <si>
    <t>623669, Свердловская обл., Тугулымский р-н, с. Ошкуково, ул. Ленина, 1; тел.: 8(34367)2-73-66</t>
  </si>
  <si>
    <t>624130, Свердловская обл., г. Новоуральск, ул. Ленина, д. 99; тел.: 8(34370)-5-16-86; email: 40teach@list.ru</t>
  </si>
  <si>
    <t>624175, Свердловская обл., Невьянский г.о.,территория ЗДОЛ "Самоцветы";  тел.: 8(34370)-3-83-24</t>
  </si>
  <si>
    <t>624130, Свердловская обл., г. Новоуральск, ул. Ленина, д. 69; тел.: 8(34370)78741; email: gymnasium41@mail.ru</t>
  </si>
  <si>
    <t>624130, Свердловская обл., г. Новоуральск, ул. Победы, д. 18; тел.: 8(34370)2-43-02; email: sc49secretar@yandex.ru</t>
  </si>
  <si>
    <t>624130, Свердловская обл., г. Новоуральск, ул. Ленина, д. 99; тел.: 8(34370)6-07-70; email: sch57ic@mail.ru</t>
  </si>
  <si>
    <t>620102, Свердловская обл., г. Екатеринбург, ул. Серафимы Дерябиной, д. 27а; тел.: 8(343)233-40-89; email: soch168@eduekb.ru</t>
  </si>
  <si>
    <t>620043, Свердловская обл., г. Екатеринбург, ул. Чердынская, д. 6; тел.: 8(343)232-57-16; email: mdou510@eduekb.ru</t>
  </si>
  <si>
    <t>622915, Свердловская обл., Пригородный р-н, с. Петрокаменское, ул. Петрокаменская, д. 2а; тел.: 8(34359)3-0366, 8(34359)3-0367; email: school_1p@mail.ru</t>
  </si>
  <si>
    <t>624286, Свердловская обл., пгт. Малышева, ул. Свободы, д. 15а; тел.: 8(34365)5-23-71; email: mallych@yandex.ru</t>
  </si>
  <si>
    <t>624286, Свердловская обл., пгт. Малышева, ул. Свободы, д. 17а; тел.: 8(34365)5-19-77; email: maousosh19mgo@yandex.ru</t>
  </si>
  <si>
    <t>624286, Свердловская обл., пгт. Малышева, ул. Тимирязева, д. 9а; тел.: 8(34365)5-42-73; email: gpdou42@yandex.ru</t>
  </si>
  <si>
    <t>624087, Свердловская обл., г. Верхняя Пышма, посёлок Ольховка, ул. Торфяников, д. 2; тел.: 8(34368)6-61-56; email: shcola29@gmail.com</t>
  </si>
  <si>
    <t>624080, Свердловская обл., г. Верхняя Пышма, с. Балтым, ул. Первомайская, д. 50а; тел.: 8(34368)771-52, 8(34368)779-60; email: lidervp74@mail.ru</t>
  </si>
  <si>
    <t>622030, Свердловская обл., г. Нижний Тагил, Черноисточинское шоссе, д. 60; тел.: 8(3435)44-65-25; email: 563151@mail.ru</t>
  </si>
  <si>
    <t>622927, Свердловская обл., Пригородный р-н, с. Кайгородское, ул. Советская, 1; тел.: 8(34359)3-17-15; email: school2ggo@mail.ru, kaygorodskayasosh@mail.ru</t>
  </si>
  <si>
    <t>622940, Свердловская обл., Пригородный р-н, п. Черноисточинск, ул. Юбилейная, д. 5; тел.: 8(34354)3-95-72; email: mou3istok@mail.ru</t>
  </si>
  <si>
    <t>622933, Свердловская обл., Пригородный р-н, с. Лая, ул. Зеленая площадь, д. 2; тел.: 8(34354)7-88-30; email: ou4laya@mail.ru</t>
  </si>
  <si>
    <t>622911, Свердловская обл., Пригородный р-н, с. Николо-Павловское, ул. Новая, 9; тел.: 8(34359)1-51-78, 8(34359)1-52-37; email: pochta-5.81@mail.ru</t>
  </si>
  <si>
    <t>622970, Свердловская обл., Пригородный р-н, п. Висим, ул. Мамина-Сибиряка, д. 6; тел.: 8(34354)7-87-55, 8(34359)1-71-91; email: visim7@yandex.ru</t>
  </si>
  <si>
    <t>622936, Свердловская обл., Пригородный р-н, с. Покровское, ул. Школьная, д. 11а; тел.: 8(34359)1-10-16; email: school10p@mail.ru</t>
  </si>
  <si>
    <t>622930, Свердловская обл., Пригородный р-н, п. Синегорский, ул. Мира, д. 15а; тел.: 8(34352)5-15-38; email: mou-soh13@mail.ru</t>
  </si>
  <si>
    <t>622924, Свердловская обл., Пригородный р-н, с. Новопаньшино, ул. Советская, д. 6; тел.: 8(34359)3-14-19; email: mou-soch14@mail.ru</t>
  </si>
  <si>
    <t>622920, Свердловская обл., Пригородный р-н, с. Бродово, ул. Новая, д. 23; тел.: 8(34359)3-12-19; email: brodovo19@mail.ru</t>
  </si>
  <si>
    <t>622913, Свердловская обл., Пригородный р-н, п. Первомайский, ул. Лесная, д. 2; тел.: 8(34359)1-04-00, 8(34359)1-42-05; email: school_21_07@mail.ru</t>
  </si>
  <si>
    <t>622904, Свердловская обл., Пригородный р-н, п. Горноуральский, д. 34; тел.: 8(34359)1-21-70; email: schcool24@mail.ru</t>
  </si>
  <si>
    <t>622926, Свердловская обл., Пригородный р-н, с. Южаково, ул. Советская, д. 10а; тел.: 8(34359)3-16-71; email: school2ggo@mail.ru</t>
  </si>
  <si>
    <t>622923, Свердловская обл., Пригородный р-н, с. Башкарка, ул. Школьная, д. 2; тел.: 8(34359)3-80-30; email: school2ggo@mail.ru, f.scool15@mai.ru</t>
  </si>
  <si>
    <t>623961, Свердловская обл., Тавдинский район, с. Крутое, ул. Центральная, д. 29; тел.: 8(34360) 5-15-42; email: schoolkrytoe29@mail.ru</t>
  </si>
  <si>
    <t>623487,  Свердловская обл., Каменский г.о., территория - Детский оздоровительный лагерь Исетские зори, земельный участок №1; тел.: 8(3439)36-70-08, 8(3439)36-70-06, 8(3439)33-96-05; email: zori@neywa.ru</t>
  </si>
  <si>
    <t>620103, Свердловская обл., г. Екатеринбург, ул. Селькоровская, д. 100а; тел.: 8(343)255-92-12, 8(992)029-83-03; email: mdou410@eduekb.ru</t>
  </si>
  <si>
    <t>623300, Свердловская обл., г. Красноуфимск, ул. 8 марта, д. 93; тел.: 8(34394)7-01-00; email: 5231021@mail.ru</t>
  </si>
  <si>
    <t>6233000, Свердловская обл., г. Красноуфимск, ул. Нефтяников, д. 12; тел.: 8(34394) 9-26-22; email: school4_@mail.ru</t>
  </si>
  <si>
    <t>623300, Свердловская обл., г. Красноуфимск,ул. Манчажская, д. 40; тел.: 8(34394) 7-60-44; email: krufsch@yandex.ru</t>
  </si>
  <si>
    <t>623300, Свердловская обл., г. Красноуфимск, п. Пудлинговый, ул. Мира, д. 11; тел.: 8(34394) 9-31-06; email: 523504@mail.ru</t>
  </si>
  <si>
    <t>623300, Свердловская обл., г. Красноуфимск, ул. Советская, д.17; тел.: 8(34394) 7-57-56; email: ddt-kruf@yandex.ru</t>
  </si>
  <si>
    <t>623300, Свердловская обл., г. Красноуфимск, ул. Фестивальная, дом 4; тел.: 8(34394)5-14-14, 7- 58- 11; email: 523101d@mail.ru</t>
  </si>
  <si>
    <t>623300, Свердловская обл., г. Красноуфимск, ул. Высокая, д. 14; тел.: 8(34394) 9-23-42 8(34394) 5-34-06; email: 523106@mail.ru</t>
  </si>
  <si>
    <t>623307, Свердловская обл., Красноуфимский р-н, с. Большой Турыш, ул. Совхозная, д. 1; тел.: 8(34394)4-23-17; email: 143102@mail.ru</t>
  </si>
  <si>
    <t>623322, Свердловская обл., Красноуфимский р-н, с. Средний Бугалыш, ул. Ленина, д. 5; тел.: 8(34394)4-31-44; email: 143103@mail.ru</t>
  </si>
  <si>
    <t>623310, Свердловская обл., Красноуфимский р-н, с. Криулино, ул. Совхозная, д.19; тел.: 8(34394)6-55-86; email: 143104@mail.ru</t>
  </si>
  <si>
    <t>623314, Свердловская обл., Красноуфимский р-н, с. Крылово, ул. Гагарина, д. 4; тел.: 8(34394)6-81-30; email: krilovskaja_sosh@ mail.ru</t>
  </si>
  <si>
    <t>623320, Свердловская обл., Красноуфимский р-н, п. Натальинск, ул. Садовая, дом 36; тел.: 8(34394)4-05-86; email: 143106@list.ru</t>
  </si>
  <si>
    <t>623305, Свердловская обл., Красноуфимский р-н, с. Нижнеиргинское, ул. Октябрьская, д. 18; тел.: 8(34394)3-02-24; email: shkola_irginsk@mail.ru</t>
  </si>
  <si>
    <t>623334, Свердловская обл., Красноуфимский р-н, с. Новое с., ул. Уральская, д. 2; тел.: 8(34394)3-53-46; email: new141108@mail.ru</t>
  </si>
  <si>
    <t>623336, Свердловская обл., Красноуфимский р-н, с. Приданниково, ул. Первомайская, д. 1б; тел.: 8(34394)6-12-13; email: pridsosh@mail.ru</t>
  </si>
  <si>
    <t>623316, Свердловская обл., Красноуфимский р-н, с. Александровское, ул. Трактовая, д. 2; тел.: 8(34394)3-26-22; email: pridsosh@mail.ru</t>
  </si>
  <si>
    <t>623317, Свердловская обл., Красноуфимский р-н, с. Чувашково, ул. Школьная, д.2; тел.: 8(34394)3-26-22; email: pridsosh@mail.ru</t>
  </si>
  <si>
    <t>623315, Свердловская обл., Красноуфимский р-н, с. Рахмангулово, ул. Школьная, д. 17; тел.: 8(34394)4-94-82; email: raxmangulovo@mail.ru</t>
  </si>
  <si>
    <t>623311, Свердловская обл., Красноуфимский р-н, п. Сарана, ул. Советская, д.35; тел.: 8(34394)6-72-45; email: sarana-u@yandex.ru</t>
  </si>
  <si>
    <t>623325, Свердловская обл., Красноуфимский р-н, с. Вторые Сарсы, ул. Ленина, д. 75; тел.: 8(34394)3-61-74; email: sarssekretar@mail.ru</t>
  </si>
  <si>
    <t>623324, Свердловская обл., Красноуфимский р-н, д. Сызги, ул. Центральная, д.10; тел.: 8(34394)3-45-43; email: 143114@mail.ru</t>
  </si>
  <si>
    <t>623326, Свердловская обл., Красноуфимский р-н, с. Русская Тавра, ул. Мира, д. 10; тел.: 8(34394)3-11-30; email: t140115@mail.ru</t>
  </si>
  <si>
    <t>623333, Свердловская обл., Красноуфимский р-н, с. Чатлык, ул. Ленина, д. 43; тел.: 8(34394)4-43-88; email: 143116.9@mail.ru</t>
  </si>
  <si>
    <t>623321, Свердловская обл., Красноуфимский р-н, с. Юва, ул. Школьная, д. 1; тел.: 8(34394)4-74-68; email: soschuva@mail.ru</t>
  </si>
  <si>
    <t>623300, Свердловская обл., Красноуфимский р-н, с. Ключики, ул. Студенческая, д.22; тел.: 8(34394)3-25-21; email: kluchiki143119@yandex.ru</t>
  </si>
  <si>
    <t>623307, Свердловская обл., Красноуфимский р-н, с. Большой Турыш, ул. Совхозная, д. 1;  тел.: 8(34394)4-23-17;  email: 143102@mail.ru</t>
  </si>
  <si>
    <t>623307, Свердловская обл., Красноуфимский р-н, с. Ключики, ул. Студенческая, д. 22; тел.: 8(34394)3-25-21; email: kluchiki143119@yandex.ru</t>
  </si>
  <si>
    <t>623310, Свердловская обл., Красноуфимский р-н, с. Криулино,  ул. Совхозная, д. 19; тел.: 8(34394)6-55-86; email: 143104@mail.ru</t>
  </si>
  <si>
    <t>623314,  Свердловская обл., Красноуфимский р-н, с. Крылово, ул. Гагарина, д. 4; тел.: 8(34394)6-81-30;  email: krilovskaja_sosh@mail.ru</t>
  </si>
  <si>
    <t>623320, Свердловская обл., Красноуфимский р-н, п. Натальинск, ул. Садовая, д. 36; тел.: 8(34394)4-05-86; email: 143106@list.ru</t>
  </si>
  <si>
    <t>623305, Свердловская обл., Красноуфимский р-н,  с. Нижнеиргинское, ул. Октябрьская, д. 18; тел.: 8(34394)3-02-24; email: shkola_irginsk@mail.ru</t>
  </si>
  <si>
    <t>623311,  Свердловская обл., Красноуфимский р-н,  пос. Сарана, ул. Советская, д. 35;
 тел.: 8(34394)6-72-45;
 email: sarana-u@yandex.ru</t>
  </si>
  <si>
    <t>623325, 
Свердловская обл., Красноуфимский р-н, 
с. Вторые Сарсы, ул. Ленина,
 дом 75;
 тел.: 8(34394)3-61-74; 
email: sarssekretar@mail.ru</t>
  </si>
  <si>
    <t>623326, Свердловская обл., Красноуфимский р-н, с. Русская Тавра, ул. Мира, дом 10;
тел.: 8(34394)3-11-30;
email: t140115@mail.ru</t>
  </si>
  <si>
    <t>623321,  Свердловская обл., Красноуфимский р-н,  с. Юва, 
улица Школьная, дом 1;
тел.: 8(34394)4-74-68; 
email: soschuva@mail.ru</t>
  </si>
  <si>
    <t>623471, Свердловская обл., Каменский р-н, с. Сипавское, ул. Советская, дом 11б; тел.: 8(3439)37-42-86; email: 123108@mail.ru</t>
  </si>
  <si>
    <t>623418, Свердловская обл., г. Каменск-Уральский, пр-кт Победы, д. 79; тел.: 8(3439)36-45-66; email: sch-one@yandex.ru</t>
  </si>
  <si>
    <t>623000, Свердловская обл., г. Каменск-Уральский, ул. Строителей, д. 24; тел.: 8(3439)34-69-44, 8(3439)34-99-33; email: 452102@mail.ru</t>
  </si>
  <si>
    <t>623401, Свердловская обл., г. Каменск-Уральский, ул. Карла Маркса, д. 64; тел.: 8(3439)32-74-37, факс. 8(3439)32-73-87; email: 453102@mail.ru</t>
  </si>
  <si>
    <t>623428, Свердловская обл., г. Каменск-Уральский, ул. Исетская, д. 12; тел.: 8(3439)34-92-86; email: 453125@mail.ru</t>
  </si>
  <si>
    <t>623405, Свердловская обл., г. Каменск-Уральский, ул. Школьная, д. 10; тел.: 8(3439)39-54-14; email: chkola-7@mail.ru</t>
  </si>
  <si>
    <t>623408,Свердловская обл., г. Каменск-Уральский, ул. Гоголя, д. 15; тел.: 8(3439)31-15-54; email: mou.licey9@yandex.ru</t>
  </si>
  <si>
    <t>623408, Свердловская обл., г. Каменск-Уральский, ул. Дзержинского, д. 89а; тел.: 8(3439)30-43-83; email: school16_kamensk@mail.ru</t>
  </si>
  <si>
    <t>623408, Свердловская обл., г. Каменск-Уральский, ул. Челябинская, д. 19; тел.: 8(3439)30-01-96; email: 45_3203of@mail.ru</t>
  </si>
  <si>
    <t>623400, Свердловская обл., г. Каменск-Уральский, ул. Исетская, д. 20; тел.: 8(3439)34-82-44; email: k-.mousoth20@mail.ru</t>
  </si>
  <si>
    <t>623414, Свердловская обл., г. Каменск-Уральский, ул. Лермонтова, д. 185; тел.: 8(3439)38-63-77; email: 453113@mail.ru</t>
  </si>
  <si>
    <t>623426, Свердловская обл., г. Каменск-Уральский, ул. Октябрьская, д. 94а; тел.: 8(3439)35-90-77; email: school2566@list.ru</t>
  </si>
  <si>
    <t>623426, Свердловская обл., г. Каменск-Уральский, ул. Калинина, д. 67; тел.: 8(3439)30-70-07; email: school-int27@mail.ru</t>
  </si>
  <si>
    <t>623418, Свердловская обл., г. Каменск-Уральский, ул. Проспект Победы, д. 58; тел.: 8(3439)31-78-55; email: 453116@mail.ru</t>
  </si>
  <si>
    <t>623409, Свердловская обл., г. Каменск-Уральский, ул. Ленина, д. 208; тел.: 8(3439)36-57-42; email: 32-school-ku@mail.ru</t>
  </si>
  <si>
    <t>623405, Свердловская обл., г. Каменск-Уральский, ул. Западная, д. 12; тел.: 8(3439)39-51-86, факс 8(3439)39-33-12; email: school453206@mail.ru</t>
  </si>
  <si>
    <t>623426, Свердловская обл., г. Каменск-Уральский, ул. Челябинская, д. 29; тел.: 8(3439)31-10-34, 8(3439)310-03-01; email: kuschool40@mail.ru.</t>
  </si>
  <si>
    <t>623428, Свердловская обл., г. Каменск-Уральский, ул. Мичурина, д. 61; тел.: 8(3439)36-66-67; email: 66453124@mail.ru</t>
  </si>
  <si>
    <t>623414,Свердловская обл., г. Каменск-Уральский, ул. Лермонтова, д. 101; тел.: 8(3439)38-59-01; email: 453103@mail.ru</t>
  </si>
  <si>
    <t>623430, Свердловская обл., г. Каменск-Уральский, пер. Ученический, д. 1; тел.: 8(3439)39-66-77; email: aksioma-ku@mail.ru</t>
  </si>
  <si>
    <t>623102, Свердловская обл., г. Первоуральск, ул. Строителей, д. 7; тел.: 8(3439)24-90-75; email: sosh1-pvk@yandex.ru</t>
  </si>
  <si>
    <t xml:space="preserve">623406, Свердловская обл., г. Каменск-Уральский, ул. Строителей, д. 13; тел.: 8(3439)34-91-77; email: informcenter_ku@bk.ru
</t>
  </si>
  <si>
    <t>623887, Свердловская обл., Байкаловский р-н., д. Вязовка, ул. Школьная, 7; тел.: 8(34362) 3-67-43, 8(904)1685413; email: vazovka1@mail.ru</t>
  </si>
  <si>
    <t>623382, Свердловская обл., г. Полевской, мкр. зеленый Бор-1, 24, 623382, Свердловская обл., г. Полевской, мкр. зеленый Бор-1, 25, 623382, Свердловская обл., г. Полевской, мкр. зеленый Бор-1, 27; тел.: 8(904)8570400; email: dc_69@mail.ru</t>
  </si>
  <si>
    <t>624963, Свердловская обл., Серовский р-н, п. Красноглинный, ул. Лесная д. 5А; тел.: 8(904)1776963; email: sosh_sotrino@mail.ru</t>
  </si>
  <si>
    <t>624996, Свердловская обл., Серовский р-н, п. Красноярка, ул. Бажова, 36; тел.: 8(900)0416150; email: drovynoe@rambler.ru</t>
  </si>
  <si>
    <t>624000, Свердловская обл., Сысертский р-н, г. Арамиль, ул. Красногорская, д. 2; тел.: 8(922)125-10-90; email: 89221251090@yandex.ru</t>
  </si>
  <si>
    <t>624021, Свердловская обл., Сысертский р-н, территория детского оздоровительного лагеря "Маяк"; тел.: 8(922)128-21-96; email: dolmayk@yandex.ru</t>
  </si>
  <si>
    <t>624021, Свердловская обл., р-н Сысертский, территория детского оздоровительного лагеря "Бригантина", зд. 1, корпус 3; тел.: 8(922)164-29-52; email: briga23@mail.ru</t>
  </si>
  <si>
    <t>623274, Свердловская обл., г. Ревда, с. Кунгурка, ул. Алмазная, д. 45; тел.: 8(922)169-17-76; email: soloveva_oa.uralakadem@mail.ru</t>
  </si>
  <si>
    <t>622912, Свердловская обл., Пригородный р-н, п. Новоасбест, ул. Школьная, 2а; тел.: 8(922)120-4538; email: mousosh6n-asbest@yandex.ru</t>
  </si>
  <si>
    <t>624995, Свердловская обл., г. Серов, Киселевское шоссе, д. 20; тел.: 8(950)204-75-63; email: suslova0@yandex.ru</t>
  </si>
  <si>
    <t>624449, Свердловская обл., г. Краснотурьинск, ул. Ленина, д. 41; тел.: 8(950)636-57-64; email: uimc_krt@mail.ru</t>
  </si>
  <si>
    <t>623025, Свердловская обл., Шалинский р-н, п. Колпаковка, ул. Привокзальная, д. 28; тел.: 8(950)558-16-97; email: kolpakovka@mail.ru</t>
  </si>
  <si>
    <t>624995, Свердловская обл., г. Серов, Киселевское шоссе, 23; тел.: 8(950)2047563; email: suslova0@yandex.ru</t>
  </si>
  <si>
    <t>623732 Свердловская обл., Режевской район, с. Глинское, ул. Победы 10; тел.: 8(950)5645689; еmail: turklub-kogti@rambler.ru</t>
  </si>
  <si>
    <t>624175, Свердловская обл., Невьянский р-н, п. Таватуй, территория ДОЛ "Волна"; тел.: 8(952)144-38-97; email: a89521443897@yandex.ru</t>
  </si>
  <si>
    <t>624777, Свердловская обл., Верхнесалдинский р-н, п. Басьяновский, ул. Ленина, д. 6; тел.: 8(952) 741-54-73; email: school12bas@mail.ru</t>
  </si>
  <si>
    <t xml:space="preserve">622001, Свердловская обл., г. Нижний Тагил, п. Антоновский; тел.: 8(965)512-90-22; email: oleg2520092@rambler.ru
</t>
  </si>
  <si>
    <t>620039, г. Екатеринбург, ул. Машиностроителей, д. 26; тел.: 8(962)3199688; email: school49uralmash@mail.ru</t>
  </si>
  <si>
    <t>624401, Свердловская обл., Новолялинский р-н, г. Новая Ляля, ул. Энгельса дом 20; тел.: 8(34388) 2-19-32; еmail: shkol2_lyalya @mail.ru</t>
  </si>
  <si>
    <t>624401, Свердловская обл., Новолялинский р-н, г. Новая Ляля, ул. Лермонтова, д. 22; тел.: 8(34388) 2-13-83; еmail: nlsosh4@mail.ru</t>
  </si>
  <si>
    <t>624420 Свердловская обл., Новолялинский р-н, п. Лобва, ул. Кузнецова, д. 9, ул. Кузнецова, д. 20; тел.: 8(34388)3-14-61; еmail: skola10lobva@mail.ru</t>
  </si>
  <si>
    <t>624420 Свердловская обл., Новолялинский р-н п. Лобва, ул. Чехова, д. 11; тел.: 8(34388) 3-10-93; еmail: shkola11lobva @mail.ru</t>
  </si>
  <si>
    <t>624420, Свердловская обл., Новолялинский р-н, п. Лобва, ул. 22 Партсъезда, д. 2; тел.: 8(34388)2-24-66; еmail: shcool_12@mail.ru</t>
  </si>
  <si>
    <t>624417, Свердловская обл., Новолялинский р-н,с. Лопаево, ул. Береговая, д. 3; тел.: 8(34388)2-11-45; еmail: mousosh-1@mail.ru</t>
  </si>
  <si>
    <t>624400, Свердловская обл., г. Новая Ляля, ул. Гагарина, д. 12; тел.: 8(34388)2-11-45; еmail: mousosh-1@mail.ru</t>
  </si>
  <si>
    <t>624400, Свердловская обл., Новолялинский р-н, г. Новая Ляля, ул. Гагарина, д. 12; тел.: 8(34388)2-11-45; еmail: mousosh-1@mail.ru</t>
  </si>
  <si>
    <t>624465, Свердловская обл., г. Краснотурьинск, п. Рудничный, ул. Пушкина, д. 22 ; тел.: 8(34384)50739; email: mbou-school3@rambler.ru</t>
  </si>
  <si>
    <t>624440, Свердловская обл., г. Краснотурьинск, ул. Ленина, д. 33; тел.: 8(34384)6-39-54; email: schoola9.krasnoturyinsk@mail.ru</t>
  </si>
  <si>
    <t>624447, Свердловская обл., г. Краснотурьинск, ул. Чернышевского, д. 19; тел.: 8(34384)6-24-80; email: mail@15-ural-school.ru</t>
  </si>
  <si>
    <t>624440, Свердловская обл., г. Краснотурьинск, ул. Клубная, д. 18; тел.: 8(34384)6-94-38; email: school17-kt@yandex.ru</t>
  </si>
  <si>
    <t>624450, Свердловская обл., г. Краснотурьинск, ул. Рюмина, д. 16; тел.: 8(34384)3-96-80; email: school_19@bk.ru</t>
  </si>
  <si>
    <t>624440, Свердловская обл., г. Краснотурьинск, ул. Краснотурьинская, д. 4; тел.: 8(34384)4-36-26</t>
  </si>
  <si>
    <t>624440 Свердловская обл., г. Краснотурьинск, ул. Попова, д.46; тел.: 8(34384)6-30-40; email: ou32_kras-tur@bk.ru</t>
  </si>
  <si>
    <t>624449, Свердловская обл., г. Краснотурьинск, ул. Ленина, д. 78; тел.: 8(34384)6-59-87; еmail: cdt_krasnoturinsk@mail.ru</t>
  </si>
  <si>
    <t>624449, Свердловская обл., г. Краснотурьинск, ул. Октябрьская, д.24; тел.: 8(34384)3-60-45; email: school1-kr-sk@bk.ru</t>
  </si>
  <si>
    <t>623732 Свердловская обл., Режевской район, п.Озерный, ул. Клубная, 5а; тел.: 8(922)2961492; еmail: molotkurova@bk.ru</t>
  </si>
  <si>
    <t>620014, г. Екатеринбург, ул. Малышева , д. 36, офис 1004; тел.: 8(922)1032934 , 8 (343) 361-24-04; email: pravo@star-studios.ru</t>
  </si>
  <si>
    <t>г. Екатеринбург, ул. Луганская, 1 (МАОУ СОШ № 28),
ул. Бажова, 139 (МАОУ гимназия № 94) ; тел.: 8(922)1951915; email: lepikhina.un@yandex.ru</t>
  </si>
  <si>
    <t xml:space="preserve">623753, Свердловская обл., г. Реж, ул. Советская, 34; тел.: 8(909)0138744; email: shkola1rez@mail.ru </t>
  </si>
  <si>
    <t xml:space="preserve">623753 Свердловская обл., г. Реж, ул. Зеленая, 90; тел.: 8(909)0157197; email: shkola1rez@mail.ru </t>
  </si>
  <si>
    <t>624223, Свердловская обл.,  г. Нижняя Тура, микр-н Железенка, д. 41; тел.: 8(909)006-01-66; email: elnik_dol@mail.ru</t>
  </si>
  <si>
    <t>624019, Свердловская обл., Сысертский р-н, п. Бобровский, ул. Дёмина, д. 47-а; тел.: 8(909)000-42-07; email: mdou60-bobr@mail.ru</t>
  </si>
  <si>
    <t>624467, Свердловская обл., г. Краснотурьинск, п. Воронцовка, ул. Пушкина, д. 9; тел.: 8(908)9043902; email: voroncovka66@mail.ru</t>
  </si>
  <si>
    <t>6623327, Свердловская обл., Красноуфимский р-н, п. Саргая, ул. Школьная, д. 6; тел.: 8(908)901-12-79; email: sargay_sosh@mail.ru</t>
  </si>
  <si>
    <t>624910, Свердловская обл., Гаринский р-н, пгт. Гари, ул. Школьная, дом 20; тел.: 8(34387)2-17-35; email: gari.shool@mail.ru</t>
  </si>
  <si>
    <t xml:space="preserve">623530, Свердловская обл., Богдановичский р-н, г. Богданович, ул. Гагарина, д. 10; тел.: 8(34376)5-09-39; email: dirpoliteh2@mail.ru </t>
  </si>
  <si>
    <t>624330 Свердловская обл., г. Красноуральск, ул. Ленина, д. 6; тел.: 8(34343) 27-2-27; email: mau_ds_molodost@mail.ru</t>
  </si>
  <si>
    <t>624130, Свердловская обл., г.Новоуральск, Загородное шоссе, д. 16; тел.: 8(34370)295-61-61; email: director@uor-ekb.ru</t>
  </si>
  <si>
    <t xml:space="preserve">623300, Свердловская обл., г. Красноуфимск, ул. Свердлова, д. 18;
тел.: 8(34394)7-00-20; email: ikpk@yandex.ru </t>
  </si>
  <si>
    <t xml:space="preserve">623856, Свердловская обл., г. Ирбит, ул. Первомайская, д. 39; тел.: 8(34355)6-67-39; email: ipu@bk.ru </t>
  </si>
  <si>
    <t>624760, Свердловская обл., г. Верхняя Салда, ул. Энгельса, д. 79,  
624760, Свердловская обл., г. Верхняя Салда, ул. Парковая, д. 14; тел.: 8(34345)5-38-52</t>
  </si>
  <si>
    <t xml:space="preserve">г. Екатеринбург, ул. Ясная, д. 1, корп. 5: нежилые помещения 1 этаж № 39, 41, нежилые помещения 2 этаж № 4, 14.
г. Екатеринбург, ул. Ясная, д.1, корп. 7: нежилое помещение № 19;
тел.: 8(343)257-44-49, 8(901)453-40-21; email: info@eetk.ru
</t>
  </si>
  <si>
    <t>623286, Свердловская обл., г. Ревда, ул. Максима Горького, зд. 5; тел.: 8(34397) 3-48-74, 8(34397)3-43-04; email: rgpk-revda@mail.ru</t>
  </si>
  <si>
    <t>622001, Свердловская обл., г. Нижний Тагил, ул. Островского, д. 3; тел.: 8(3435)41-31-20; email: infcentrntpk1@yandex.ru</t>
  </si>
  <si>
    <t xml:space="preserve">623380, Свердловская обл., г. Полевской, ул. Вер-шинина, д. 37; тел.: 8(904)386-38-87; email: pmtnazarova@mail.ru </t>
  </si>
  <si>
    <t>624993, Свердловская обл., г. Серов, ул. Добрынина, д. 65, стр. 3; тел.: 8(34385)6-82-76, 6-82-76, 6-82-36; email: spk-serov@mail.ru</t>
  </si>
  <si>
    <t>624860, Свердловская обл., г. Камышлов, ул.Маяковского, д. 11; тел.: 8(34385)2-08-03; email: izkpk@mail.ru</t>
  </si>
  <si>
    <t>624130, Свердловская обл., г. Новоуральск, ул. Чурина, д. 16; тел.: 8(34370)9-12-31; email: novour-1@yandex.ru</t>
  </si>
  <si>
    <t>624130, Свердловская обл., г. Новоуральск, ул. Свердлова, д.2; тел.: 8(34370)3-81-88, 8(908)915-82-58; еmail: sut_nov@mail.ru</t>
  </si>
  <si>
    <t>624582, Свердловская обл., г. Ивдель, п. Пелым, ул. Набережная, д. 12; тел.: 8(904)166-15-01; email: mou_sosh1@mail.ru</t>
  </si>
  <si>
    <t>623101, Свердловская обл. г. Первоуральск, пр-кт Космонавтов, д.15 А; тел.: 8(3439) 63-94-05, 8(3439)63-92-21; еmail: school5-pu@yandex.ru 
Лагерь организован на базе СОШ №3</t>
  </si>
  <si>
    <t>623502, Свердловская обл., Богдановичский р-н, с. Коменки, ул. 30 лет Победы, д. 14; тел.: 8(34376) 3-95-34; email: kom_sosh@uobgd.ru</t>
  </si>
  <si>
    <t>623408, Свердловская обл., г. Каменск-Уральский, ул. Алюминиевая, д. 58; тел.: 8(3439)30-66-30; email: kupc@mail.ru</t>
  </si>
  <si>
    <t>2 смена: на базе МАНОУ «Центр молодежи» по адресу: 624286, Свердловская обл., пгт.Рефтинский, ул.Юбилейная 3/1 (основание: МБОУ «СОШ №17» является пунктом проведения экзаменов ГИА-9).
4 смена: 624285, Свердловская обл., пгт.Рефтинский, ул.Молодежная, 5; тел.: 8 (34365) 3-16-84, 3-07-99 (2 смена), 8(963)032-93-30 (4 смена); email: manoucm@mail.ru (2 смена), sch-reft17@mail.ru (4 смена)</t>
  </si>
  <si>
    <t>624285, Свердловская обл., пгт. Рефтинский, ул. Молодёжная 2А; тел.: 8(34365) 3-25-17, 8(34365)3-20-37; email: dushreft@mail.ru</t>
  </si>
  <si>
    <t>624285, Свердловская обл., пгт. Рефтинский, ул. Юбилейная, д.3/1; тел.: 8(34365) 3-16-84, 8(34365)3-07-99; email: manoucm@mail.ru,</t>
  </si>
  <si>
    <t>624285, Свердловская обл., п. Рефтинский, ул. Гагарина, 23; тел.: 8(904)166-46-95; еmail: scool152007@mail.ru</t>
  </si>
  <si>
    <t>624285, Свердловская обл., пгт. Рефтинский, ул. Юбилейная, д. 1А; тел.: 8(34365)9-90-90; email: shcool6@mail.ru</t>
  </si>
  <si>
    <t>623428, Свердловская обл., г. Каменск-Уральский, ул. Кунавина, д. 16, 
623428, Свердловская обл., г. Каменск-Уральский, пр. Победы, д. 49, 
623411, Свердловская обл., г. Каменск-Уральский, ул. Гагарина, д. 1, 
623430 Свердловская обл., г. Каменск-Уральский, ул. Кутузова, д. 23, 
Свердловская обл., г. Каменск-Уральский, ул.Центральная, д.13; тел.: 8(3439)32-35-00; email: sduschor_ku@mail.ru</t>
  </si>
  <si>
    <t>623412, Свердловская обл., г. Каменск-Уральский, ул. Железнодорожная, д. 22; тел.: 8(3439)34-53-12; email: 453119@mail.ru</t>
  </si>
  <si>
    <t>624140, Свердловская обл., г. Кировград, ул. Свердлова, зд. 47, к. 1.
624140, Свердловская обл., г. Кировград, ул. Мамина-Сибиряка, зд. 4. 
 624140, Свердловская обл., г. Кировград, ул. Февральская, зд. 4А; тел.: 8(34357)6-01-80; email: fsk_kgo@mail.ru</t>
  </si>
  <si>
    <t>624140, Свердловская обл., г. Кировград, ул., Свердлова, зд. 47, к. 2, МАОУ СОШ №2. 
624140, Свердловская обл., г. Кировград, ул. Февральская, зд. 4А; тел.: 8(34357)6-00-28; email: mou_dod@mail.ru</t>
  </si>
  <si>
    <t>624155, Свердловская обл., г. Кировград, п. Карпушиха, ул. Пушкина, зд. 42; тел.: 8(34357)6-00-50; email: mousosh_1575 @mail.ru</t>
  </si>
  <si>
    <t>624140, Свердловская обл., г. Кировград, ул. Набережная,зд. 7, к. 1; тел.: 8(34357)6-02-10; email: 493102@mail.ru</t>
  </si>
  <si>
    <t>624140, Свердловская обл., г. Кировград, ул. Февральская, зд 4А; тел.: 8(34357)60-1-99 (доб. 6100); email: mousosh2k@yandex.ru</t>
  </si>
  <si>
    <t>624140, Свердловская обл., г. Кировград, ул. Дзержинского, зд. 6; тел.: 8(34357)60191; email: school1kirovgrad @mail.ru</t>
  </si>
  <si>
    <t>624810, Свердловская обл., Сухоложский район, село Курьи, территория Санаторий, строение1; тел.: 8(34373)9-13-41, 8(34373)9-29-82, 8(904)381-24-17; email: kurii@obuhovski.com</t>
  </si>
  <si>
    <t>624045, Свердловская обл., Белоярский р-н, с. Камышево, ул. Школьная, стр. 19; тел.: 8(904)549-59-79; email: kamyshevo_school@mail.ru</t>
  </si>
  <si>
    <t>623083, Свердловская обл., Нижнесергинский р-н, с. Аракаево,  ул. Молодежная; тел.: 8(904)381-35-65; email: info@unosturala.ru</t>
  </si>
  <si>
    <t>620101, Свердловская обл., г. Екатеринбург, ул. Мичурина, д. 181; тел.: 8(343)254-23-20; email: gimnaziya40@eduekb.ru</t>
  </si>
  <si>
    <t>622036, Свердловская обл., г. Нижний Тагил, ул. Газетная, д. 109 а; тел.: 8(3435)41-65-23; email: sduschor_1@mail.ru</t>
  </si>
  <si>
    <t>622036, Свердловская обл., г. Нижний Тагил, ул. Газетная, д. 109; тел.: 8(3435)25-44-21; email: sdusshor67@mail.ru</t>
  </si>
  <si>
    <t>624852, Свердловская обл., Камышловский р-н , с. Обуховское; тел.: 8(34375)2-34-90; email: obuhovski@obuhovski.ru</t>
  </si>
  <si>
    <t>624087, Свердловская обл., г. Верхняя Пышма, п. Кедровое, ул. Школьников, д.4/1; тел.: 8(34368)94 -686; email: shkola24_01@mail.ru</t>
  </si>
  <si>
    <t>624091, Свердловская обл., г. Верхняя Пышма, ул. Кривоусова, 53Б; тел.: 8(34364)7-91-02; email: vpk.led@mail.ru</t>
  </si>
  <si>
    <t>624320, Свердловская обл., г. Верхняя Тура, ул. Первомайская, д. 28; тел.: 8(34344)4-75-14; email: svt14@bk.ru</t>
  </si>
  <si>
    <t>620103, Свердловская обл., г. Екатеринбург, ул. Чемпионов, д.11; тел.: 8(343)800-38-69; email: soch215@eduekb.ru</t>
  </si>
  <si>
    <t>624834, Свердловская обл., Камышловский р-н, с. Куровское, ул. Чапаева, 55; тел.: 8(34375)4-32-83; email: moukurovskaya@yandex.ru</t>
  </si>
  <si>
    <t>624005, Свердловская обл., Сысертский р-н, п. Октябрьский, ул. Чапаева, д. 3; тел.: 8(343) 383-60-09; email: madou13m@mail.ru</t>
  </si>
  <si>
    <t>624480, Свердловская обл., г. Североуральск, ул. Ватутина, 12; тел.: 8(34380)4-31-82; email: dushsev@mail.ru</t>
  </si>
  <si>
    <t>624260, Свердловская обл., г. Асбест ул. Некрасова, д.23; тел.: 8(34365)2-02-79; email: sportmalahit@yandex.ru</t>
  </si>
  <si>
    <t>624047, Свердловская обл., Белоярский р-н, с. Некрасово, ул. Алексеевская, стр. 34; тел.: 8(34377)4-36-39; email: nekrasschool@mail.ru</t>
  </si>
  <si>
    <t>624093, Свердловская обл., г. Верхняя Пышма, ул. Калинина, д. 37б; тел.: 8 (34368)7-74-94; email: school-4-vp@yandex.ru</t>
  </si>
  <si>
    <t>624091 Свердловская обл., г. Верхняя Пышма, пр-кт Успенский, д. 12; тел.: 8(34368)47555; email: dkuem@elem.ru</t>
  </si>
  <si>
    <t>624380, Свердловская обл., г. Верхотурье, ул.Свободы, д.2; тел.: 8(34389)2-21-49; email: dshiverhoture@mail.ru</t>
  </si>
  <si>
    <t>620078, г. Екатеринбург, ул. Малышева, д 134; тел.: 8(343)374-02-91; email: mou36ekb@mail.ru</t>
  </si>
  <si>
    <t>620072, г. Екатеринбург, ул. Новгородцевой 5а; тел.: 8(343)347-66-47; email: gimnaziya45@eduekb.ru</t>
  </si>
  <si>
    <t>623487, Свердловская обл., Каменский р-н, с. Маминское, ул. Ленина, д. 112; тел.: 8(912)698-08-03; email: maminsk_school@mail.ru</t>
  </si>
  <si>
    <t>623486, Свердловская обл., Каменский р-н, с. Рыбниковское, ул. Советская, д. 147; тел.: 8(34393)7-47-07; email: 123110@mail.ru</t>
  </si>
  <si>
    <t>623470, Свердловская обл., Каменский р-н, с. Новоисетское, ул. Ленина дом 30; тел.: 8(34393)7-51-42; email: s123107@mail.ru</t>
  </si>
  <si>
    <t>624855 Свердловская обл., Камышловский р-н, п. Октябрьский, пер. Первомайский, д. 7; тел.: 8(34375)4-17-48; email: v_p_sarkunova@mail.ru</t>
  </si>
  <si>
    <t xml:space="preserve">622048, г. Нижний Тагил, Свердловской области, 
ул. Сергея Коровина, 1; тел.: 8(3435) 33-76-41; email: ntpk2@yandex.ru
</t>
  </si>
  <si>
    <t>624740, Свердловская обл., г. Нижняя Салда, ул. Строителей, д.14; тел.: 8(34345)3-14-57; email: nsgim@mail.ru</t>
  </si>
  <si>
    <t>Свердловская обл., г. Полевской, мкр-н Центральный, д. 6; тел.: 8(34350)2-28-53; email: dc_40@mail.ru</t>
  </si>
  <si>
    <t>624471, Свердловская обл., г. Североуральск, ул. Свердлова, д. 44; тел.: 8(902)879-65-82; email: 603101@inbox.ru</t>
  </si>
  <si>
    <t>623934, Свердловская обл., Слободо-Туринский р-н, с. Бобровское, ул. Бобровская, д.53; тел.: 8(952)744- 95- 22; email: bobrowsksoh@mail.ru</t>
  </si>
  <si>
    <t>624021, Свердловская обл., г. Сысерть, ул. Красноармейская, д. 32; тел.: 8(43474)7-47-49; email: cvr_sysert@mail.ru</t>
  </si>
  <si>
    <t>624992 Свердловская обл., г. Серов, ул. Зеленая, д. 1а; тел.: 8(904)699656, 8(34385)6-36-97, 8(34385)7-34-96; email: shkola14-serov@mail.ru</t>
  </si>
  <si>
    <t>620137 г. Екатеринбург, ул. Академическая, 16; тел.: 8(343) 374-33-10; email: gimnaziya108@eduekb.ru</t>
  </si>
  <si>
    <t>620135, Свердловская обл., г. Екатеринбург, ул. Старых большевиков,77 а; тел.: 8(343)306-85-65; email: mdou-nadezhda551@eduekb.ru</t>
  </si>
  <si>
    <t>620088, г. Екатеринбург, ул. Кировградская, 66; тел.: 8(343)3663006; email: teatr205@mail.ru</t>
  </si>
  <si>
    <t>620072, г. Екатеринбург, ул. Новгородцевой, 9а; тел.: 8(343) 347-65-93; email: school157@mail.ru</t>
  </si>
  <si>
    <t>620041, г. Екатеринбург, ул. Уральская, 50-а; тел.: 8(343) 341-64-59; email: school146@convex.ru</t>
  </si>
  <si>
    <t>620072, г. Екатеринбург, ул. Бетонщиков, 3; тел.: 8(343) 347-48-30; email: 82school@list.ru</t>
  </si>
  <si>
    <t>620075, г. Екатеринбург, ул. Бажова, 124; тел.: 8(343) 350-25-84; email: admin110@mail.ru</t>
  </si>
  <si>
    <t>620061, г. Екатеринбург,  ул. Механизаторов, д. 1; тел.: 8(343)252-72-75, 8(343)252-73-90; email: soch97@eduekb.ru</t>
  </si>
  <si>
    <t>620016, Свердловская обл., Екатеринбург г, Павла Шаманова ул, стр. 54; тел.: 8(343)3011023; email: soch23@eduekb.ru, lager_altair23@mail.ru</t>
  </si>
  <si>
    <t>620063, Свердловская обл., г. Екатеринбург, Большакова ул., 65;  тел.: 8(343)305-50-65 (доб. 201); email: cabinet201@gmail.com</t>
  </si>
  <si>
    <t>620057, г. Екатеринбург, ул. Фрезеровщиков, 84; тел.: 8(343)306-53-20, 306-53-24, 306-53-25; email: soch167@eduekb.ru</t>
  </si>
  <si>
    <t>620072, Свердловская обл., г. Екатеринбург, ул. Сиреневый бульвар, 15в; тел.: 8(343) 347-75-01; email: soch151@eduekb.ru</t>
  </si>
  <si>
    <t>623377, Свердловская обл., г. Полевской, с. Косой Брод, ул.Советская, 25; тел.: 8(34350) 4-90-50; еmail: shool_kb@mail.ru</t>
  </si>
  <si>
    <t>623391, Свердловская обл., г. Полевской, ул. К. Маркса, 2 Б; тел.: 8(34350)2-04-31; еmail: shool_16_pl@mail.ru</t>
  </si>
  <si>
    <t>623384, Свердловская обл., г. Полевской, ул. Р.Люксембург, 4,
ул. Декабристов, 9 (д/к «Сказ»), 
ул. Декабристов, 8 (д/к «Рекорд»), 
 мкр. Зеленый Бор-1, 1 (д/к «Арго»), 
мкр. Зеленый Бор-1, 13 (д/к «Уралец»),
ул. Коммунистическая, 46 (д/к «Дружба»), 
ул.Розы Люксембург, 94 (д/к «Светофор»); тел.: 8(34350)4-06-29, 8(922)143-31-23; email: сrdu@yandex.ru;</t>
  </si>
  <si>
    <t>624130, Свердловская обл., г. Новоуральск, ул.Победы, 18; тел.: 8(34370)3-92-29, 8(950)199-83-46; еmail: school-482006@yandex.ru</t>
  </si>
  <si>
    <t>624135, Новоуральск, ул. Юбилейная, 7а; тел.: 8(34370)3-01-70, 8(34370)3-81-58; еmail: gimn47@rambler.ru</t>
  </si>
  <si>
    <t>624127, Свердловская обл., г. Новоуральск, с. Тарасково, ул. Ленина, д. 30; тел.: 8(34370) 7-73-23, 7-73-21; еmail: school_taraskovo@mail.ru.</t>
  </si>
  <si>
    <t>624130, Свердловская обл., г. Новоуральск, ул.Ленина, 69; тел.: 8(34370)78741, 8(34370)78757; еmail: gymnasium41@mail.ru</t>
  </si>
  <si>
    <t>623643, Свердловская обл., г. Талица, пер. Запышминский, 2а; тел.: 8(34371)2-17-59; еmail: talscool-8@mail.ru</t>
  </si>
  <si>
    <t>623090, Свердловская обл., г. Нижние Серги, ул. Отдыха, д. 20;  тел.: 8(34326)8-91-98; email: info@kurortsergi.ru</t>
  </si>
  <si>
    <t>624810, Свердловская обл., Сухоложский р-н , с. Курьи, ул. Заречная, д. 1; тел.: 8(34373)9-12-47; email: strokina_irina@list.ru</t>
  </si>
  <si>
    <t>624930, Свердловская обл.,  г. Карпинск, 18-км автодороги Карпинск-Кытлым; тел.: 8(34383)3-31-10, 9-44-87  (доб. 20-74);  email: svetlyachok@ekarpinsk.ru</t>
  </si>
  <si>
    <t>624383, Свердловская обл., Верхотурский р-н, п. Привокзальный, ул. Молодежная, д. 4; тел.: 8(34389)2-26-25; email: аktai_go.verh@mail.ru</t>
  </si>
  <si>
    <t>623409, Свердловская обл., г. Каменск-Уральский, пер. Санаторный, д. 26; тел.: 8(800)222-37-40; email: utp.forever@mail.ru</t>
  </si>
  <si>
    <t>624021, Свердловская обл., Сысертский р-н,  п. Верхняя Сысерть; тел.: 8(908)909-12-39; email: drozd54@list.ru</t>
  </si>
  <si>
    <t xml:space="preserve">624285, Свердловская обл., пгт. Рефтинский,в 3,5 км от посёлка, в лесном массиве,на берегу Рефтинского водохранилища (лагерь создан на базе МАУ "ДЗОЛ "Искорка");
тел.: 8(912)210-00-50; email: shalavina76@mail.ru </t>
  </si>
  <si>
    <t>620030, г. Екатеринбург, ул. Каменотесов, д. 9; тел.: 8(343)261-91-66; email: school15ekb@inbox.ru</t>
  </si>
  <si>
    <r>
      <t>Дата ввода: 1965 г.</t>
    </r>
    <r>
      <rPr>
        <sz val="9"/>
        <color theme="1"/>
        <rFont val="Times New Roman"/>
        <family val="1"/>
        <charset val="204"/>
      </rPr>
      <t xml:space="preserve">
Дата капитального ремонта: 2002 г. </t>
    </r>
  </si>
  <si>
    <r>
      <t xml:space="preserve">Дата ввода: </t>
    </r>
    <r>
      <rPr>
        <sz val="9"/>
        <color theme="1"/>
        <rFont val="Times New Roman"/>
        <family val="1"/>
        <charset val="204"/>
      </rPr>
      <t xml:space="preserve">
1949 год (столовая, здание литер Б),
1972 год (здание литер А, здание литер В),
1982 год (здание литер А3 — два объекта). 
</t>
    </r>
    <r>
      <rPr>
        <b/>
        <sz val="9"/>
        <color theme="1"/>
        <rFont val="Times New Roman"/>
        <family val="1"/>
        <charset val="204"/>
      </rPr>
      <t xml:space="preserve">Дата капитального ремонта: </t>
    </r>
    <r>
      <rPr>
        <sz val="9"/>
        <color theme="1"/>
        <rFont val="Times New Roman"/>
        <family val="1"/>
        <charset val="204"/>
      </rPr>
      <t xml:space="preserve">
2022–2023 г. (столовая, здание литер Б),
2023 год (здание литер А3 — два объекта),
2024 год (здание литер В),
2025 год (здание литер А). </t>
    </r>
  </si>
  <si>
    <r>
      <t xml:space="preserve">Муниципальное автономное общеобразовательное учреждение «Средняя общеобразовательная школа № 2 с углубленным изучением физики, математики, русского языка и литературы», 
</t>
    </r>
    <r>
      <rPr>
        <b/>
        <sz val="9"/>
        <color theme="1"/>
        <rFont val="Times New Roman"/>
        <family val="1"/>
        <charset val="204"/>
      </rPr>
      <t>МАОУ СОШ № 2</t>
    </r>
  </si>
  <si>
    <r>
      <t xml:space="preserve">Муниципальное автономное общеобразовательное учреждение «Средняя общеобразовательная школа № 23» город Сысерть, 
 </t>
    </r>
    <r>
      <rPr>
        <b/>
        <sz val="9"/>
        <color theme="1"/>
        <rFont val="Times New Roman"/>
        <family val="1"/>
        <charset val="204"/>
      </rPr>
      <t>МАОУ СОШ № 23</t>
    </r>
  </si>
  <si>
    <r>
      <t xml:space="preserve">Муниципальное бюджетное образовательноео учреждение дополнительного образования спортивная школа Невьянского муниципального округа, 
 </t>
    </r>
    <r>
      <rPr>
        <b/>
        <sz val="9"/>
        <color theme="1"/>
        <rFont val="Times New Roman"/>
        <family val="1"/>
        <charset val="204"/>
      </rPr>
      <t>МБОУ ДО СШ 
(Лагерь дневного пребывания)</t>
    </r>
  </si>
  <si>
    <t>Программа воспитания утверждена МОУО Красноуфимского муниципального округа https://irginsk.uralschool.ru/?section_id=367</t>
  </si>
  <si>
    <t>Программа воспитания утверждена МОУО Красноуфимского муниципального округа http://sarana-edu.ru/оздоровительная-компания-маоу-саран/</t>
  </si>
  <si>
    <t>Программа воспитания утверждена МОУО Красноуфимского муниципального округа https://sarsi-sosh.uralschool.ru/?section_id=32</t>
  </si>
  <si>
    <t>Программа воспитания утверждена МОУО Красноуфимского муниципального округа https://tavra.uralschool.ru/?section_id=113</t>
  </si>
  <si>
    <t>Программа воспитания утверждена МОУО Красноуфимского муниципального округа https://uva-kruf.uralschool.ru/?section_id=33</t>
  </si>
  <si>
    <t>https://6arti.uralschool.ru/</t>
  </si>
  <si>
    <t>623340, Свердловская обл., Артинский р-н, рп. Арти, ул. Дерябина, д. 13; тел.:  8(34391) 2-11-87, 8(34391) 2-14-62; email: arti_school_6@bk.ru</t>
  </si>
  <si>
    <t xml:space="preserve">624134, Свердловская обл., г. Новоуральск, ул. Чурина, 16; тел.: 8(34370)4-23-60, 8(34370)4-05-06; email: ou.school58@gmail.ru </t>
  </si>
  <si>
    <t>624021, Свердловская обл., Сысертский р-н, п. Бобровский, ул. Чернавских, 4-а; тел.: 8(34374)3-25-91; email: mdou2909@mail.ru</t>
  </si>
  <si>
    <t>620090, г. Екатеринбург, ул. Миномётчиков, 48; тел.: 8(343) 366-44-93(94,95); email: ekb-mou50@mail.ru</t>
  </si>
  <si>
    <r>
      <t xml:space="preserve">Муниципальное общеобразовательное учреждение «Костинская средняя общеобразовательная школа», 
</t>
    </r>
    <r>
      <rPr>
        <b/>
        <sz val="9"/>
        <color theme="1"/>
        <rFont val="Times New Roman"/>
        <family val="1"/>
        <charset val="204"/>
      </rPr>
      <t xml:space="preserve">МОУ «Костинская СОШ»
</t>
    </r>
  </si>
  <si>
    <t>624600, Свердловская обл., г. Алапаевск, ул. Серова, д. 6, ул. Павлова, д. 33А, ул. Мира, д. 4; тел.: 8(34346)35064, 8(34346)21661, 8(34346)28977; email: asport-1@ya.ru</t>
  </si>
  <si>
    <t>624022, Свердловская обл., Сысертский р-н, 1,5 км. автомобильной дороги "Сысерть- Полевской"; тел. 8(343)74-6-27-17; email: dol.burevestnik@mail.ru</t>
  </si>
  <si>
    <t>622013, Свердловская обл., г. Нижний Тагил, ул. Октябрьской революции, д. 7,  ул. Зари, д. 46б; тел.: 8(3435)33-16-24, 8(3435)41-77-80; email: gorsyut-nt@rambler.ru</t>
  </si>
  <si>
    <r>
      <t xml:space="preserve">Дата ввода: </t>
    </r>
    <r>
      <rPr>
        <sz val="9"/>
        <color theme="1"/>
        <rFont val="Times New Roman"/>
        <family val="1"/>
        <charset val="204"/>
      </rPr>
      <t xml:space="preserve">
1973 г. Дата капитального реомнта: 2020 г. </t>
    </r>
  </si>
  <si>
    <t>Муниципальное автономное учреждение дополнительного образования
«Спортивная школа «Олимп», 
 МАУ ДО «СШ «Олимп»</t>
  </si>
  <si>
    <r>
      <t xml:space="preserve">Дата ввода: 
</t>
    </r>
    <r>
      <rPr>
        <sz val="9"/>
        <color rgb="FF000000"/>
        <rFont val="Times New Roman"/>
        <family val="1"/>
        <charset val="204"/>
      </rPr>
      <t>01.10.1940 г.</t>
    </r>
    <r>
      <rPr>
        <b/>
        <sz val="9"/>
        <color rgb="FF000000"/>
        <rFont val="Times New Roman"/>
        <family val="1"/>
        <charset val="204"/>
      </rPr>
      <t xml:space="preserve">
Дата капитального ремонта: </t>
    </r>
    <r>
      <rPr>
        <sz val="9"/>
        <color rgb="FF000000"/>
        <rFont val="Times New Roman"/>
        <family val="1"/>
        <charset val="204"/>
      </rPr>
      <t xml:space="preserve">
2024 г. </t>
    </r>
  </si>
  <si>
    <r>
      <t xml:space="preserve">Дата ввода: 
</t>
    </r>
    <r>
      <rPr>
        <sz val="9"/>
        <color theme="1"/>
        <rFont val="Times New Roman"/>
        <family val="1"/>
        <charset val="204"/>
      </rPr>
      <t>01.10.1940 г.</t>
    </r>
    <r>
      <rPr>
        <b/>
        <sz val="9"/>
        <color theme="1"/>
        <rFont val="Times New Roman"/>
        <family val="1"/>
        <charset val="204"/>
      </rPr>
      <t xml:space="preserve">
Дата капитального ремонта: 
</t>
    </r>
    <r>
      <rPr>
        <sz val="9"/>
        <color theme="1"/>
        <rFont val="Times New Roman"/>
        <family val="1"/>
        <charset val="204"/>
      </rPr>
      <t xml:space="preserve">2024 г. </t>
    </r>
  </si>
  <si>
    <r>
      <t xml:space="preserve">Дата ввода: </t>
    </r>
    <r>
      <rPr>
        <sz val="9"/>
        <color theme="1"/>
        <rFont val="Times New Roman"/>
        <family val="1"/>
        <charset val="204"/>
      </rPr>
      <t xml:space="preserve">
1966 г. (здание душевой, одноэтажные спальные корпуса, общежитие для сотрудников),
1983 г. (двухэтажный жилой корпус, столовая),
2014 г. (медблок, кружковые павильоны). 
</t>
    </r>
    <r>
      <rPr>
        <b/>
        <sz val="9"/>
        <color theme="1"/>
        <rFont val="Times New Roman"/>
        <family val="1"/>
        <charset val="204"/>
      </rPr>
      <t xml:space="preserve">Дата капитального ремонта: </t>
    </r>
    <r>
      <rPr>
        <sz val="9"/>
        <color theme="1"/>
        <rFont val="Times New Roman"/>
        <family val="1"/>
        <charset val="204"/>
      </rPr>
      <t xml:space="preserve">
2014 - 2016 г. (столовая — замена окон),
2018 - 2019 г. (столовая — замена крыш),
2022 г. (здание душевой — замена крыш),
2024 -2025 г. (общежитие для сотрудников — замена крыш). </t>
    </r>
  </si>
  <si>
    <r>
      <t xml:space="preserve"> </t>
    </r>
    <r>
      <rPr>
        <b/>
        <sz val="9"/>
        <color theme="1"/>
        <rFont val="Times New Roman"/>
        <family val="1"/>
        <charset val="204"/>
      </rPr>
      <t>Паспорт доступности имеется, ОВЗ</t>
    </r>
  </si>
  <si>
    <t>624013, Свердловская обл., Сысертский р-н, с. Кадниково; тел.: 8(922)122-72-47; email: rassvet-dol@mail.ru</t>
  </si>
  <si>
    <r>
      <t xml:space="preserve">Муниципальное автономное учреждение детский оздоровительный лагерь «Каменный Цветок», 
 </t>
    </r>
    <r>
      <rPr>
        <b/>
        <sz val="9"/>
        <color theme="1"/>
        <rFont val="Times New Roman"/>
        <family val="1"/>
        <charset val="204"/>
      </rPr>
      <t>МАУ ДОЛ «Каменный Цветок» (Детский оздоровительный лагерь «Каменный Цветок»)</t>
    </r>
  </si>
  <si>
    <r>
      <t xml:space="preserve">Муниципальное автономное учреждение «Детский оздоровительный загородный лагерь имени В. Дубинина», 
 </t>
    </r>
    <r>
      <rPr>
        <b/>
        <sz val="9"/>
        <color rgb="FF000000"/>
        <rFont val="Times New Roman"/>
        <family val="1"/>
        <charset val="204"/>
      </rPr>
      <t>МАУ «ДОЗЛ им. В. Дубинина» (палаточный длагерь)</t>
    </r>
  </si>
  <si>
    <r>
      <rPr>
        <b/>
        <sz val="9"/>
        <color rgb="FF000000"/>
        <rFont val="Times New Roman"/>
        <family val="1"/>
        <charset val="204"/>
      </rPr>
      <t xml:space="preserve">В 2026 г.: </t>
    </r>
    <r>
      <rPr>
        <sz val="9"/>
        <color rgb="FF000000"/>
        <rFont val="Times New Roman"/>
        <family val="1"/>
        <charset val="204"/>
      </rPr>
      <t xml:space="preserve">
Плановая проверка МЧС, замечания отсутствуют. Плановая проверка Роспотребнадзора, все замечания устранены.</t>
    </r>
  </si>
  <si>
    <r>
      <rPr>
        <b/>
        <sz val="9"/>
        <color theme="1"/>
        <rFont val="Times New Roman"/>
        <family val="1"/>
        <charset val="204"/>
      </rPr>
      <t>Дата ввода:</t>
    </r>
    <r>
      <rPr>
        <sz val="9"/>
        <color theme="1"/>
        <rFont val="Times New Roman"/>
        <family val="1"/>
        <charset val="204"/>
      </rPr>
      <t xml:space="preserve"> </t>
    </r>
    <r>
      <rPr>
        <sz val="9"/>
        <color rgb="FF000000"/>
        <rFont val="Times New Roman"/>
        <family val="1"/>
        <charset val="204"/>
      </rPr>
      <t xml:space="preserve">
2026 г. </t>
    </r>
  </si>
  <si>
    <t>Ссылка на документы: https://3prv.uralschool.ru/?section_id=23</t>
  </si>
  <si>
    <t xml:space="preserve">Ссылка: http://school4pv.ru/material/ob-organizatsii-otdyiha-detej-i-ozdorovlenii/
</t>
  </si>
  <si>
    <t>Лагерь организован на базе МАОУ СОШ №3
Ссылка на документы: https://3prv.uralschool.ru/?section_id=23</t>
  </si>
  <si>
    <t>Лагерь организован на базе МАОУ СОШ №1
Ссылка на документ: https://1prv.uralschool.ru/?section_id=76</t>
  </si>
  <si>
    <t>Ссылка на документы: https://9prv.uralschool.ru/?section_id=64</t>
  </si>
  <si>
    <t>Ссылка на документы:
https://mou11.edusite.ru/mmagic.html?page=/camp_maininfo.html</t>
  </si>
  <si>
    <t>Ссылка на документы:
https://12prv.uralschool.ru/?section_id=111</t>
  </si>
  <si>
    <t>Ссылка на документы: 
https://маоу-ншдс-14.рф/letnjaja-ozdorovitelnaja-kompanija/</t>
  </si>
  <si>
    <t>Ссылка на документы: 
https://школа15-динас.рф/lagerya-dnevnogo-prebyvaniya/</t>
  </si>
  <si>
    <t>Муниципальное бюджетное образовательное учреждение «Средняя общеобразовательная школа № 16»,  
МАОУ СОШ №16</t>
  </si>
  <si>
    <t>Ссылка на документы: 
https://maousosh20.uralschool.ru/?section_id=192</t>
  </si>
  <si>
    <t>Ссылка на документы: https://licey21.uralschool.ru/?section_id=174</t>
  </si>
  <si>
    <t>Ссылка на документы: https://shkola22.uralschool.ru/?section_id=203</t>
  </si>
  <si>
    <t>Ссылка на документы: 
https://29prv.uralschool.ru/?section_id=65</t>
  </si>
  <si>
    <t>Ссылка на документы:
http://шк32.рф/?section_id=380</t>
  </si>
  <si>
    <t>Ссылка на документы: 
https://школа40-битимка.рф/lager/</t>
  </si>
  <si>
    <r>
      <t xml:space="preserve">Муниципальное бюджетное общеобразовательное учреждение «Основная общеобразовательная школа № 40», 
</t>
    </r>
    <r>
      <rPr>
        <b/>
        <sz val="9"/>
        <color theme="1"/>
        <rFont val="Times New Roman"/>
        <family val="1"/>
        <charset val="204"/>
      </rPr>
      <t>МБОУ ООШ №40</t>
    </r>
  </si>
  <si>
    <r>
      <t xml:space="preserve">Муниципальное бюджетное общеобразовательное учреждение «Средняя общеобразовательная школа № 36», 
</t>
    </r>
    <r>
      <rPr>
        <b/>
        <sz val="9"/>
        <color theme="1"/>
        <rFont val="Times New Roman"/>
        <family val="1"/>
        <charset val="204"/>
      </rPr>
      <t>МБОУ ООШ №36</t>
    </r>
  </si>
  <si>
    <r>
      <t xml:space="preserve">Филиал муниципального автономного дошкольного образовательного учреждения «Детский сад №5» - «Детский сад №10», 
</t>
    </r>
    <r>
      <rPr>
        <b/>
        <sz val="9"/>
        <color theme="1"/>
        <rFont val="Times New Roman"/>
        <family val="1"/>
        <charset val="204"/>
      </rPr>
      <t>филиал МАДОУ «Детский сад №5» - «Детский сад №10»</t>
    </r>
  </si>
  <si>
    <r>
      <t xml:space="preserve">Филиал муниципального автономного дошкольного образовательного учреждения «Детский сад № 9 комбинированного вида» -«Детский сад №14», 
</t>
    </r>
    <r>
      <rPr>
        <b/>
        <sz val="9"/>
        <color theme="1"/>
        <rFont val="Times New Roman"/>
        <family val="1"/>
        <charset val="204"/>
      </rPr>
      <t>филиал МАДОУ «Детский сад № 9» - «Детский сад №14»</t>
    </r>
  </si>
  <si>
    <r>
      <t xml:space="preserve">Муниципальное автономное образовательное учреждение дополнительного образования «Спортивная школа «Евразия», 
</t>
    </r>
    <r>
      <rPr>
        <b/>
        <sz val="9"/>
        <color theme="1"/>
        <rFont val="Times New Roman"/>
        <family val="1"/>
        <charset val="204"/>
      </rPr>
      <t xml:space="preserve"> МАОУДО «Спортивная школа «Евразия»</t>
    </r>
  </si>
  <si>
    <r>
      <t xml:space="preserve">Муниципальное автономное образовательное учреждение дополнительного образования «Спортивная школа», 
</t>
    </r>
    <r>
      <rPr>
        <b/>
        <sz val="9"/>
        <color theme="1"/>
        <rFont val="Times New Roman"/>
        <family val="1"/>
        <charset val="204"/>
      </rPr>
      <t>МАОУДО «Спортивная школа»</t>
    </r>
  </si>
  <si>
    <t>Ссылка на документы: https://sadic39.tvoysadik.ru/?section_id=793</t>
  </si>
  <si>
    <t>№66.01.37.000.М.002011.08.26 от 11.08.2026, 
№66.01.37.000.М.001539.05.26 от 29.05.2026</t>
  </si>
  <si>
    <r>
      <t>В 2025 г.:</t>
    </r>
    <r>
      <rPr>
        <sz val="9"/>
        <color theme="1"/>
        <rFont val="Times New Roman"/>
        <family val="1"/>
        <charset val="204"/>
      </rPr>
      <t xml:space="preserve"> 
Предписание Отдела надзорной деятельности и профилактической работы Сысертского городского округа, Арамильского городского округа УНД и ПР Главного управления МЧС России Свердловской области №2005/027-66/33-В/ПВП от 28.05.2025 года. Срок выполнения - 15.04.2026. Предписание Федеральной Службы по надзору в сфере защиты прав потребителей и благополучия человека" № 66-15-17/04-11296-2025 от 08.08.2025г, срок выполнения - 18.08.2025</t>
    </r>
  </si>
  <si>
    <t>Дата ввода:
1960 год (дом сторожа, административный корпус, медпункт, душевая-прачечная, столовая, клуб, хлораторная, ледник-овощехранилище, склад-сушилка, хозяйственный склад, склад-холодильные камеры, уборные № 1–5, спальные корпуса № 1–10).
Дата капитального ремонта:
2016 год (склад-холодильные камеры),
2017 год (административный корпус),
2018 год (душевая-прачечная),
2019 год (медпункт, хлораторная, хозяйственный склад, уборные № 1–5),
2020 год (ледник-овощехранилище, склад-сушилка, спальные корпуса № 1–10),
2021 год (столовая, клуб).</t>
  </si>
  <si>
    <t>19.01.2026-01.02.2026, 04.02.2026-17.02.2026, 20.02.2026-05.03.2026, 08.03.2026-21.03.2026, 24.03.2026-06.04.2026, 09.04.2026-22.04.2026, 18.05.2026-31.05.2026, 03.06.2026-23.06.2026, 28.06.2026-11.07.2026, 28.07.2026-06.08.2026, 10.08.2026-19.08.2026, 22.08.2026-04.09.2026, 09.09.2026-22.09.2026, 25.09.2026-08.10.2026, 11.10.2026-24.10.2026, 26.10.2026-01.11.2026, 03.11.2026-09.11.2026, 12.11.2026-25.11.2026, 28.11.2026-11.12.2026, 14.12.2026-27.12.2026</t>
  </si>
  <si>
    <r>
      <t xml:space="preserve">Количество смен в год: </t>
    </r>
    <r>
      <rPr>
        <sz val="9"/>
        <color theme="1"/>
        <rFont val="Times New Roman"/>
        <family val="1"/>
        <charset val="204"/>
      </rPr>
      <t xml:space="preserve">20.
</t>
    </r>
    <r>
      <rPr>
        <b/>
        <sz val="9"/>
        <color theme="1"/>
        <rFont val="Times New Roman"/>
        <family val="1"/>
        <charset val="204"/>
      </rPr>
      <t xml:space="preserve">Мощность: </t>
    </r>
    <r>
      <rPr>
        <sz val="9"/>
        <color theme="1"/>
        <rFont val="Times New Roman"/>
        <family val="1"/>
        <charset val="204"/>
      </rPr>
      <t xml:space="preserve">40.
</t>
    </r>
    <r>
      <rPr>
        <b/>
        <sz val="9"/>
        <color theme="1"/>
        <rFont val="Times New Roman"/>
        <family val="1"/>
        <charset val="204"/>
      </rPr>
      <t xml:space="preserve">Проживание: </t>
    </r>
    <r>
      <rPr>
        <sz val="9"/>
        <color theme="1"/>
        <rFont val="Times New Roman"/>
        <family val="1"/>
        <charset val="204"/>
      </rPr>
      <t xml:space="preserve">размещение детей в пятиместных и шестиместных номерах в благоустроенном двухэтажном корпусе с удобствами на этаже. Физиолечение, услуги по организации дополнительного образования, психолого-педагогического сопровождения, экскурсионного обслуживания, досуга и др.
</t>
    </r>
    <r>
      <rPr>
        <b/>
        <sz val="9"/>
        <color theme="1"/>
        <rFont val="Times New Roman"/>
        <family val="1"/>
        <charset val="204"/>
      </rPr>
      <t xml:space="preserve">Питание: </t>
    </r>
    <r>
      <rPr>
        <sz val="9"/>
        <color theme="1"/>
        <rFont val="Times New Roman"/>
        <family val="1"/>
        <charset val="204"/>
      </rPr>
      <t>пятиразовое.</t>
    </r>
  </si>
  <si>
    <t>27.08.2026-30.08.2026</t>
  </si>
  <si>
    <t>№66.01.37.000.М.002087.09.26 от 01.09.2026</t>
  </si>
  <si>
    <t>624175, 
Свердловская область,
р-н Невьянский,
тер. ДОЛ Приозерный; тел. 8(966)7080745; email: vom_oksana@mail.ru</t>
  </si>
  <si>
    <r>
      <t xml:space="preserve">Муниципальное автономное учреждение детский оздоровительный лагерь "Приозерный", 
</t>
    </r>
    <r>
      <rPr>
        <b/>
        <sz val="9"/>
        <color theme="1"/>
        <rFont val="Times New Roman"/>
        <family val="1"/>
        <charset val="204"/>
      </rPr>
      <t>МАУ ДОЛ "Приозерный" (Детский оздоровительный лагерь "Приозерный")</t>
    </r>
  </si>
  <si>
    <r>
      <t xml:space="preserve">Мощность: </t>
    </r>
    <r>
      <rPr>
        <sz val="9"/>
        <color theme="1"/>
        <rFont val="Times New Roman"/>
        <family val="1"/>
        <charset val="204"/>
      </rPr>
      <t xml:space="preserve">48. 
</t>
    </r>
    <r>
      <rPr>
        <b/>
        <sz val="9"/>
        <color theme="1"/>
        <rFont val="Times New Roman"/>
        <family val="1"/>
        <charset val="204"/>
      </rPr>
      <t xml:space="preserve">Проживание: </t>
    </r>
    <r>
      <rPr>
        <sz val="9"/>
        <color theme="1"/>
        <rFont val="Times New Roman"/>
        <family val="1"/>
        <charset val="204"/>
      </rPr>
      <t xml:space="preserve">размещение в каркасно-модульных строениях по 8 человек. 
</t>
    </r>
    <r>
      <rPr>
        <b/>
        <sz val="9"/>
        <color theme="1"/>
        <rFont val="Times New Roman"/>
        <family val="1"/>
        <charset val="204"/>
      </rPr>
      <t>Питание:</t>
    </r>
    <r>
      <rPr>
        <sz val="9"/>
        <color theme="1"/>
        <rFont val="Times New Roman"/>
        <family val="1"/>
        <charset val="204"/>
      </rPr>
      <t xml:space="preserve"> шестиразовое. </t>
    </r>
  </si>
  <si>
    <t>Дата ввода:
2026 год (Каркасно-модульные строения),  
2024 год (Кружковые павильоны), 
2014 год (медблок),
1983 год (Столовая), 
1966 год (здание душевой)
Дата капитального ремонта: 
2014-2016 год (замена окон столовой),
2018-2019 год (замена крыш столовой),
2022 год (замена крыш здании душевой)</t>
  </si>
  <si>
    <t>В 2026 г.: 
нет информации</t>
  </si>
  <si>
    <t>№ ЛО-66-01-005394 от 05.06.2018</t>
  </si>
  <si>
    <r>
      <rPr>
        <b/>
        <sz val="9"/>
        <color rgb="FF000000"/>
        <rFont val="Times New Roman"/>
        <family val="1"/>
        <charset val="204"/>
      </rP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t>
    </r>
  </si>
  <si>
    <t>29.05.2026-19.06.2026, 16.11.2026-22.11.2026</t>
  </si>
  <si>
    <t>Смирнова Оксана Алексеевна</t>
  </si>
  <si>
    <t>26.10.2026-08.11.2026,  28.12.2026-10.11.2026</t>
  </si>
  <si>
    <r>
      <t>Количество смен в год: 2</t>
    </r>
    <r>
      <rPr>
        <sz val="9"/>
        <color theme="1"/>
        <rFont val="Times New Roman"/>
        <family val="1"/>
        <charset val="204"/>
      </rPr>
      <t xml:space="preserve">.
</t>
    </r>
    <r>
      <rPr>
        <b/>
        <sz val="9"/>
        <color theme="1"/>
        <rFont val="Times New Roman"/>
        <family val="1"/>
        <charset val="204"/>
      </rPr>
      <t>Мощность: нет информации</t>
    </r>
    <r>
      <rPr>
        <sz val="9"/>
        <color theme="1"/>
        <rFont val="Times New Roman"/>
        <family val="1"/>
        <charset val="204"/>
      </rPr>
      <t xml:space="preserve">.
</t>
    </r>
    <r>
      <rPr>
        <b/>
        <sz val="9"/>
        <color theme="1"/>
        <rFont val="Times New Roman"/>
        <family val="1"/>
        <charset val="204"/>
      </rPr>
      <t xml:space="preserve">Проживание: </t>
    </r>
    <r>
      <rPr>
        <sz val="9"/>
        <color theme="1"/>
        <rFont val="Times New Roman"/>
        <family val="1"/>
        <charset val="204"/>
      </rPr>
      <t xml:space="preserve">размещение в капитальном стационарном здании, в номере по 3 человека, включая возможность личной гигиены (туалет, раковина, душ) в блоке. Блок на 2 номера. Культурно-досуговые развлекательные и развивающие программы.
</t>
    </r>
    <r>
      <rPr>
        <b/>
        <sz val="9"/>
        <color theme="1"/>
        <rFont val="Times New Roman"/>
        <family val="1"/>
        <charset val="204"/>
      </rPr>
      <t xml:space="preserve">Питание: </t>
    </r>
    <r>
      <rPr>
        <sz val="9"/>
        <color theme="1"/>
        <rFont val="Times New Roman"/>
        <family val="1"/>
        <charset val="204"/>
      </rPr>
      <t>пятиразовое. Обеспечено предоставление диетического лечебного питания в соответствии с медицинскими показаниями не менее 5 раз в день по утвержденному меню с выполнением физиологических норм питания.</t>
    </r>
  </si>
  <si>
    <r>
      <t xml:space="preserve">Дата ввода: </t>
    </r>
    <r>
      <rPr>
        <sz val="9"/>
        <color theme="1"/>
        <rFont val="Times New Roman"/>
        <family val="1"/>
        <charset val="204"/>
      </rPr>
      <t xml:space="preserve">
1988 год. 
</t>
    </r>
    <r>
      <rPr>
        <b/>
        <sz val="9"/>
        <color theme="1"/>
        <rFont val="Times New Roman"/>
        <family val="1"/>
        <charset val="204"/>
      </rPr>
      <t xml:space="preserve">Дата капитального ремонта: </t>
    </r>
    <r>
      <rPr>
        <sz val="9"/>
        <color theme="1"/>
        <rFont val="Times New Roman"/>
        <family val="1"/>
        <charset val="204"/>
      </rPr>
      <t xml:space="preserve">
2024 год. </t>
    </r>
  </si>
  <si>
    <t>№ 66.01.37.000.М.000633.04.26 от 21.04.2026</t>
  </si>
  <si>
    <r>
      <rPr>
        <b/>
        <sz val="9"/>
        <color theme="1"/>
        <rFont val="Times New Roman"/>
        <family val="1"/>
        <charset val="204"/>
      </rPr>
      <t xml:space="preserve">В 2026 г.: 
</t>
    </r>
    <r>
      <rPr>
        <sz val="9"/>
        <color theme="1"/>
        <rFont val="Times New Roman"/>
        <family val="1"/>
        <charset val="204"/>
      </rPr>
      <t xml:space="preserve">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Свердловской области №66260061000221790418 от 21.05.2026г, нарушений не выявлено. </t>
    </r>
  </si>
  <si>
    <t>https://dujonok.ru/otdyh_detyam#rec2789617401</t>
  </si>
  <si>
    <r>
      <rPr>
        <b/>
        <sz val="9"/>
        <color theme="1"/>
        <rFont val="Times New Roman"/>
        <family val="1"/>
        <charset val="204"/>
      </rPr>
      <t>Объект доступен для детей с ОВЗ и детей-инвалидов кроме:</t>
    </r>
    <r>
      <rPr>
        <sz val="9"/>
        <color theme="1"/>
        <rFont val="Times New Roman"/>
        <family val="1"/>
        <charset val="204"/>
      </rPr>
      <t xml:space="preserve">
 детей с нарушением опорно-двигательного аппарата, а именно инвалидов-колясочников, ввиду отсутствия условий пребывания. Обеспечены условия хранения лекарственных препаратов и специализированных продуктов лечебного питания для детей-инвалидов и детей с ограниченными возможностями здоровья, нуждающихся в соблюдении предписанного врачом режима лечения. </t>
    </r>
  </si>
  <si>
    <t>25.05.2026-07.06.2026, 10.06.2026-23.06.2026, 26.06.2026-09.07.2026, 17.07.2026-30.07.2026, 03.08.2026-16.08.2026, 19.08.2026-28.08.2026, 04.09.2026-17.09.2026, 24.09.2026-07.10.2026, 14.10.2026-20.10.2026, 25.10.2026-31.10.2026, 02.11.2026-08.11.2026</t>
  </si>
  <si>
    <r>
      <t xml:space="preserve">Количество смен в год: </t>
    </r>
    <r>
      <rPr>
        <sz val="9"/>
        <color theme="1"/>
        <rFont val="Times New Roman"/>
        <family val="1"/>
        <charset val="204"/>
      </rPr>
      <t xml:space="preserve">11.
</t>
    </r>
    <r>
      <rPr>
        <b/>
        <sz val="9"/>
        <color theme="1"/>
        <rFont val="Times New Roman"/>
        <family val="1"/>
        <charset val="204"/>
      </rPr>
      <t xml:space="preserve">Мощность: </t>
    </r>
    <r>
      <rPr>
        <sz val="9"/>
        <color theme="1"/>
        <rFont val="Times New Roman"/>
        <family val="1"/>
        <charset val="204"/>
      </rPr>
      <t xml:space="preserve">248. 
</t>
    </r>
    <r>
      <rPr>
        <b/>
        <sz val="9"/>
        <color theme="1"/>
        <rFont val="Times New Roman"/>
        <family val="1"/>
        <charset val="204"/>
      </rPr>
      <t>Проживание:</t>
    </r>
    <r>
      <rPr>
        <sz val="9"/>
        <color theme="1"/>
        <rFont val="Times New Roman"/>
        <family val="1"/>
        <charset val="204"/>
      </rPr>
      <t xml:space="preserve"> в 2-х этажном каменном корпусе, комнаты на 4 человека, санитарно-гигиенические удобства (душ, умывальник, туалет) на этаже. 4 корпуса одноэтажных, комнаты на 4 человека, санитарно-гигиенические удобства (умывальник, туалет) на этаже, душевые в отдельно стоящем блоке. В 9 модульных домиках по 5 человек, санитарно-гигиенические удобства (душ, умывальник, туалет) в отдельно стоящем блоке. 
</t>
    </r>
    <r>
      <rPr>
        <b/>
        <sz val="9"/>
        <color theme="1"/>
        <rFont val="Times New Roman"/>
        <family val="1"/>
        <charset val="204"/>
      </rPr>
      <t>Питание:</t>
    </r>
    <r>
      <rPr>
        <sz val="9"/>
        <color theme="1"/>
        <rFont val="Times New Roman"/>
        <family val="1"/>
        <charset val="204"/>
      </rPr>
      <t xml:space="preserve"> пятиразовое.</t>
    </r>
  </si>
  <si>
    <t>Филимонова Елена Алексеевна</t>
  </si>
  <si>
    <t>РЕЕСТР
организаций отдыха детей и их оздоровления, расположенных на территории Свердловской области
по состоянию на 14.09.26
Министерство образования Свердловской области</t>
  </si>
  <si>
    <r>
      <t xml:space="preserve">В 2025 г.: </t>
    </r>
    <r>
      <rPr>
        <sz val="9"/>
        <color rgb="FF000000"/>
        <rFont val="Times New Roman"/>
        <family val="1"/>
        <charset val="204"/>
      </rPr>
      <t xml:space="preserve">
предписание Роспотребнадзора от 06.06.2025 г. №66-02-01/28-2349-2025-выявлены нарушения обязательных требований. Замечания устранены.</t>
    </r>
  </si>
  <si>
    <r>
      <t xml:space="preserve">В 2025 г.: </t>
    </r>
    <r>
      <rPr>
        <sz val="9"/>
        <rFont val="Times New Roman"/>
        <family val="1"/>
        <charset val="204"/>
      </rPr>
      <t xml:space="preserve">
предписание Роспотребнадзора № 158-2025-231 от 12.12.2025: 6 замечаний, срок исполнения 13.04.2026. Устранено 6 замечаний. В 2025г. предписание Роспотребнадзора №66-15-12/25-7812-2025 от 04.06.2025: 5 замечаний, срок исполнения 24.06.2025. Устранено 5 замечаний.</t>
    </r>
  </si>
  <si>
    <t>Тавдинский МО-16</t>
  </si>
  <si>
    <t>Первоуральск МО-38</t>
  </si>
  <si>
    <t>Красноуфимск ГО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</si>
</sst>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3">
    <numFmt numFmtId="44" formatCode="_-* #,##0.00\ &quot;₽&quot;_-;\-* #,##0.00\ &quot;₽&quot;_-;_-* &quot;-&quot;??\ &quot;₽&quot;_-;_-@_-"/>
    <numFmt numFmtId="43" formatCode="_-* #,##0.00_-;\-* #,##0.00_-;_-* &quot;-&quot;??_-;_-@_-"/>
    <numFmt numFmtId="164" formatCode="_-* #,##0.00\ _₽_-;\-* #,##0.00\ _₽_-;_-* &quot;-&quot;??\ _₽_-;_-@_-"/>
    <numFmt numFmtId="165" formatCode="_-* #,##0.00\ _р_._-;\-* #,##0.00\ _р_._-;_-* &quot;-&quot;??\ _р_._-;_-@_-"/>
    <numFmt numFmtId="166" formatCode="#,##0.00_р_."/>
    <numFmt numFmtId="167" formatCode="#,##0.00\ _₽"/>
    <numFmt numFmtId="168" formatCode="_-* #,##0.00\ &quot;₽&quot;_-;\-* #,##0.00\ &quot;₽&quot;_-;_-* &quot;-&quot;??\ &quot;₽&quot;_-;_-@"/>
    <numFmt numFmtId="169" formatCode="[$-419]General"/>
    <numFmt numFmtId="170" formatCode="[$-419]0.00"/>
    <numFmt numFmtId="171" formatCode="dd\.mm\.yyyy"/>
    <numFmt numFmtId="172" formatCode="#\ ##0.00_р_."/>
    <numFmt numFmtId="173" formatCode="_-* #,##0.00\ _₽_-;\-* #,##0.00\ _₽_-;_-* &quot;-&quot;??\ _₽_-;_-@"/>
    <numFmt numFmtId="175" formatCode="_-* #,##0.0\ _р_._-;\-* #,##0.0\ _р_._-;_-* &quot;-&quot;??\ _р_._-;_-@_-"/>
    <numFmt numFmtId="176" formatCode="\ * #,##0.00&quot; ₽ &quot;;\-* #,##0.00&quot; ₽ &quot;;\ * \-??&quot; ₽ &quot;;\ @\ "/>
    <numFmt numFmtId="177" formatCode="_-* #\ ##0.00&quot; ₽&quot;_-;\-* #\ ##0.00&quot; ₽&quot;_-;_-* \-??&quot; ₽&quot;_-;_-@_-"/>
    <numFmt numFmtId="178" formatCode="_-* #\ ##0.00\ &quot;₽&quot;_-;\-* #\ ##0.00\ &quot;₽&quot;_-;_-* &quot;-&quot;??\ &quot;₽&quot;_-;_-@_-"/>
    <numFmt numFmtId="179" formatCode="_-* #\ ##0.00\ _₽_-;\-* #\ ##0.00\ _₽_-;_-* &quot;-&quot;??\ _₽_-;_-@_-"/>
    <numFmt numFmtId="180" formatCode="_-* #\ ##0.00\ _₽_-;\-* #\ ##0.00\ _₽_-;_-* \-??\ _₽_-;_-@_-"/>
    <numFmt numFmtId="181" formatCode="_-* #\ ##0.00_-;\-* #\ ##0.00_-;_-* \-??_-;_-@_-"/>
    <numFmt numFmtId="182" formatCode="_-* #\ ##0.00_-;\-* #\ ##0.00_-;_-* &quot;-&quot;??_-;_-@_-"/>
    <numFmt numFmtId="183" formatCode="_-* #,##0.00&quot; ₽&quot;_-;\-* #,##0.00&quot; ₽&quot;_-;_-* \-??&quot; ₽&quot;_-;_-@_-"/>
    <numFmt numFmtId="184" formatCode="_-* #,##0.00_-;\-* #,##0.00_-;_-* \-??_-;_-@_-"/>
    <numFmt numFmtId="185" formatCode="_-* #,##0.00\ _₽_-;\-* #,##0.00\ _₽_-;_-* \-??\ _₽_-;_-@_-"/>
  </numFmts>
  <fonts count="85">
    <font>
      <sz val="11"/>
      <color rgb="FF000000"/>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20"/>
      <color rgb="FF000000"/>
      <name val="Times New Roman"/>
      <family val="1"/>
      <charset val="204"/>
    </font>
    <font>
      <b/>
      <sz val="11"/>
      <color rgb="FF000000"/>
      <name val="Times New Roman"/>
      <family val="1"/>
      <charset val="204"/>
    </font>
    <font>
      <sz val="9"/>
      <color rgb="FF000000"/>
      <name val="Times New Roman"/>
      <family val="1"/>
      <charset val="204"/>
    </font>
    <font>
      <b/>
      <sz val="9"/>
      <color rgb="FF000000"/>
      <name val="Times New Roman"/>
      <family val="1"/>
      <charset val="204"/>
    </font>
    <font>
      <b/>
      <sz val="9"/>
      <color theme="1"/>
      <name val="Times New Roman"/>
      <family val="1"/>
      <charset val="204"/>
    </font>
    <font>
      <sz val="11"/>
      <name val="Calibri"/>
      <family val="2"/>
      <charset val="204"/>
    </font>
    <font>
      <sz val="9"/>
      <color theme="1"/>
      <name val="Times New Roman"/>
      <family val="1"/>
      <charset val="204"/>
    </font>
    <font>
      <sz val="8"/>
      <color rgb="FF000000"/>
      <name val="Times New Roman"/>
      <family val="1"/>
      <charset val="204"/>
    </font>
    <font>
      <sz val="8"/>
      <color theme="1"/>
      <name val="Times New Roman"/>
      <family val="1"/>
      <charset val="204"/>
    </font>
    <font>
      <sz val="11"/>
      <color rgb="FF000000"/>
      <name val="Times New Roman"/>
      <family val="1"/>
      <charset val="204"/>
    </font>
    <font>
      <u/>
      <sz val="9"/>
      <color rgb="FF0000FF"/>
      <name val="Times New Roman"/>
      <family val="1"/>
      <charset val="204"/>
    </font>
    <font>
      <sz val="9"/>
      <color rgb="FF35383B"/>
      <name val="Times New Roman"/>
      <family val="1"/>
      <charset val="204"/>
    </font>
    <font>
      <sz val="11"/>
      <color rgb="FF000000"/>
      <name val="Calibri"/>
      <family val="2"/>
      <charset val="204"/>
    </font>
    <font>
      <sz val="9"/>
      <name val="Times New Roman"/>
      <family val="1"/>
      <charset val="204"/>
    </font>
    <font>
      <sz val="11"/>
      <color rgb="FF000000"/>
      <name val="Calibri"/>
      <family val="2"/>
      <charset val="204"/>
      <scheme val="minor"/>
    </font>
    <font>
      <b/>
      <sz val="9"/>
      <name val="Times New Roman"/>
      <family val="1"/>
      <charset val="204"/>
    </font>
    <font>
      <sz val="9"/>
      <color rgb="FF000000"/>
      <name val="Calibri"/>
      <family val="2"/>
      <charset val="204"/>
      <scheme val="minor"/>
    </font>
    <font>
      <sz val="9"/>
      <name val="Calibri"/>
      <family val="2"/>
      <charset val="204"/>
      <scheme val="minor"/>
    </font>
    <font>
      <u/>
      <sz val="11"/>
      <color theme="10"/>
      <name val="Calibri"/>
      <family val="2"/>
      <charset val="204"/>
      <scheme val="minor"/>
    </font>
    <font>
      <sz val="8"/>
      <name val="Times New Roman"/>
      <family val="1"/>
      <charset val="204"/>
    </font>
    <font>
      <sz val="11"/>
      <name val="Calibri"/>
      <family val="2"/>
      <charset val="204"/>
      <scheme val="minor"/>
    </font>
    <font>
      <sz val="11"/>
      <color rgb="FF000000"/>
      <name val="Calibri"/>
      <family val="2"/>
      <charset val="204"/>
      <scheme val="minor"/>
    </font>
    <font>
      <sz val="9"/>
      <color indexed="81"/>
      <name val="Tahoma"/>
      <family val="2"/>
      <charset val="204"/>
    </font>
    <font>
      <b/>
      <sz val="9"/>
      <color indexed="81"/>
      <name val="Tahoma"/>
      <family val="2"/>
      <charset val="204"/>
    </font>
    <font>
      <sz val="9"/>
      <color theme="4" tint="-0.499984740745262"/>
      <name val="Times New Roman"/>
      <family val="1"/>
      <charset val="204"/>
    </font>
    <font>
      <sz val="8"/>
      <name val="Calibri"/>
      <family val="2"/>
      <charset val="204"/>
      <scheme val="minor"/>
    </font>
    <font>
      <u/>
      <sz val="9"/>
      <color theme="4" tint="-0.499984740745262"/>
      <name val="Times New Roman"/>
      <family val="1"/>
      <charset val="204"/>
    </font>
    <font>
      <b/>
      <sz val="10"/>
      <name val="Times New Roman"/>
      <family val="1"/>
      <charset val="204"/>
    </font>
    <font>
      <sz val="9"/>
      <color indexed="8"/>
      <name val="Times New Roman"/>
      <family val="1"/>
      <charset val="204"/>
    </font>
    <font>
      <b/>
      <sz val="9"/>
      <color indexed="8"/>
      <name val="Times New Roman"/>
      <family val="1"/>
      <charset val="204"/>
    </font>
    <font>
      <u/>
      <sz val="9"/>
      <color theme="10"/>
      <name val="Times New Roman"/>
      <family val="1"/>
      <charset val="204"/>
    </font>
    <font>
      <sz val="9"/>
      <color rgb="FF000000"/>
      <name val="Tinos1"/>
      <charset val="204"/>
    </font>
    <font>
      <u/>
      <sz val="9"/>
      <name val="Times New Roman"/>
      <family val="1"/>
      <charset val="204"/>
    </font>
    <font>
      <sz val="10"/>
      <color rgb="FF000000"/>
      <name val="Times New Roman"/>
      <family val="1"/>
      <charset val="204"/>
    </font>
    <font>
      <sz val="11"/>
      <name val="Times New Roman"/>
      <family val="1"/>
      <charset val="204"/>
    </font>
    <font>
      <sz val="9"/>
      <color rgb="FFFF0000"/>
      <name val="Times New Roman"/>
      <family val="1"/>
      <charset val="204"/>
    </font>
    <font>
      <sz val="11"/>
      <color rgb="FF000000"/>
      <name val="Calibri"/>
      <family val="2"/>
    </font>
    <font>
      <b/>
      <i/>
      <sz val="9"/>
      <name val="Times New Roman"/>
      <family val="1"/>
      <charset val="204"/>
    </font>
    <font>
      <sz val="9"/>
      <color rgb="FF000000"/>
      <name val="Times New Roman1"/>
      <charset val="204"/>
    </font>
    <font>
      <sz val="11"/>
      <color theme="1"/>
      <name val="Calibri"/>
      <family val="2"/>
      <scheme val="minor"/>
    </font>
    <font>
      <sz val="10"/>
      <name val="Arial"/>
      <family val="2"/>
      <charset val="204"/>
    </font>
    <font>
      <sz val="11"/>
      <color theme="1"/>
      <name val="Calibri"/>
      <family val="2"/>
      <charset val="204"/>
    </font>
    <font>
      <u/>
      <sz val="11"/>
      <color rgb="FF0000FF"/>
      <name val="Calibri"/>
      <family val="2"/>
      <charset val="204"/>
    </font>
    <font>
      <sz val="11"/>
      <color rgb="FF000000"/>
      <name val="Calibri"/>
      <family val="2"/>
      <charset val="1"/>
    </font>
    <font>
      <sz val="8"/>
      <name val="Liberation Serif"/>
      <family val="1"/>
      <charset val="204"/>
    </font>
    <font>
      <sz val="8"/>
      <color theme="1"/>
      <name val="Liberation Serif"/>
      <family val="1"/>
      <charset val="204"/>
    </font>
    <font>
      <u/>
      <sz val="11"/>
      <color theme="10"/>
      <name val="Calibri"/>
      <family val="2"/>
    </font>
    <font>
      <u/>
      <sz val="11"/>
      <color rgb="FF0000FF"/>
      <name val="Calibri"/>
      <family val="2"/>
      <charset val="204"/>
      <scheme val="minor"/>
    </font>
    <font>
      <sz val="11"/>
      <color rgb="FF006100"/>
      <name val="Calibri"/>
      <family val="2"/>
      <charset val="204"/>
    </font>
    <font>
      <u/>
      <sz val="11"/>
      <color theme="10"/>
      <name val="Calibri"/>
      <family val="2"/>
      <charset val="204"/>
    </font>
    <font>
      <u/>
      <sz val="9.9"/>
      <color theme="10"/>
      <name val="Calibri"/>
      <family val="2"/>
      <charset val="204"/>
    </font>
    <font>
      <u/>
      <sz val="8.0500000000000007"/>
      <color theme="10"/>
      <name val="Calibri"/>
      <family val="2"/>
      <charset val="204"/>
    </font>
    <font>
      <u/>
      <sz val="10.25"/>
      <color theme="10"/>
      <name val="Calibri"/>
      <family val="2"/>
      <charset val="204"/>
    </font>
    <font>
      <u/>
      <sz val="11"/>
      <color indexed="4"/>
      <name val="Calibri"/>
      <family val="2"/>
      <charset val="204"/>
    </font>
    <font>
      <u/>
      <sz val="7.5"/>
      <color rgb="FF0000FF"/>
      <name val="Calibri"/>
      <family val="2"/>
      <charset val="204"/>
    </font>
    <font>
      <u/>
      <sz val="7.5"/>
      <color theme="10"/>
      <name val="Calibri"/>
      <family val="2"/>
      <charset val="204"/>
    </font>
    <font>
      <u/>
      <sz val="9"/>
      <color rgb="FF0000FF"/>
      <name val="Arial"/>
      <family val="2"/>
      <charset val="204"/>
    </font>
    <font>
      <u/>
      <sz val="9"/>
      <color theme="10"/>
      <name val="Arial"/>
      <family val="2"/>
      <charset val="204"/>
    </font>
    <font>
      <u/>
      <sz val="10"/>
      <color rgb="FF0000FF"/>
      <name val="Arial"/>
      <family val="2"/>
      <charset val="204"/>
    </font>
    <font>
      <u/>
      <sz val="10"/>
      <color indexed="12"/>
      <name val="Arial"/>
      <family val="2"/>
      <charset val="204"/>
    </font>
    <font>
      <u/>
      <sz val="10"/>
      <color rgb="FF0000FF"/>
      <name val="Calibri"/>
      <family val="2"/>
      <charset val="204"/>
    </font>
    <font>
      <u/>
      <sz val="10"/>
      <color theme="10"/>
      <name val="Calibri"/>
      <family val="2"/>
      <charset val="204"/>
      <scheme val="minor"/>
    </font>
    <font>
      <sz val="10"/>
      <color rgb="FF000000"/>
      <name val="Calibri"/>
      <family val="2"/>
      <charset val="204"/>
    </font>
    <font>
      <sz val="10"/>
      <color rgb="FF000000"/>
      <name val="Calibri"/>
      <family val="2"/>
      <charset val="204"/>
      <scheme val="minor"/>
    </font>
    <font>
      <sz val="10"/>
      <color theme="1"/>
      <name val="Liberation Sans"/>
      <charset val="134"/>
    </font>
    <font>
      <u/>
      <sz val="11"/>
      <color rgb="FF0000FF"/>
      <name val="Calibri"/>
      <family val="2"/>
      <charset val="1"/>
    </font>
    <font>
      <u/>
      <sz val="11"/>
      <color theme="10"/>
      <name val="Calibri"/>
      <family val="2"/>
      <scheme val="minor"/>
    </font>
    <font>
      <sz val="11"/>
      <color theme="1"/>
      <name val="Calibri"/>
      <family val="2"/>
      <charset val="1"/>
    </font>
    <font>
      <u/>
      <sz val="9.9"/>
      <color theme="10"/>
      <name val="Calibri"/>
      <family val="2"/>
    </font>
    <font>
      <u/>
      <sz val="8.0500000000000007"/>
      <color theme="10"/>
      <name val="Calibri"/>
      <family val="2"/>
    </font>
    <font>
      <sz val="10"/>
      <color theme="1"/>
      <name val="Liberation Sans"/>
    </font>
    <font>
      <sz val="9"/>
      <color theme="10"/>
      <name val="Times New Roman"/>
      <family val="1"/>
      <charset val="204"/>
    </font>
    <font>
      <u/>
      <sz val="11"/>
      <name val="Calibri"/>
      <family val="2"/>
      <charset val="204"/>
      <scheme val="minor"/>
    </font>
    <font>
      <sz val="9"/>
      <color rgb="FF000000"/>
      <name val="Times New Roman"/>
      <family val="1"/>
      <charset val="204"/>
    </font>
    <font>
      <sz val="9"/>
      <color theme="1"/>
      <name val="Times New Roman"/>
      <family val="1"/>
      <charset val="204"/>
    </font>
    <font>
      <sz val="9"/>
      <color theme="4" tint="-0.499984740745262"/>
      <name val="Times New Roman"/>
      <family val="1"/>
      <charset val="204"/>
    </font>
    <font>
      <sz val="9"/>
      <name val="Times New Roman"/>
      <family val="1"/>
      <charset val="204"/>
    </font>
    <font>
      <sz val="11"/>
      <color indexed="64"/>
      <name val="Calibri"/>
      <family val="2"/>
      <charset val="204"/>
      <scheme val="minor"/>
    </font>
    <font>
      <sz val="8"/>
      <color rgb="FF000000"/>
      <name val="Liberation Serif"/>
      <family val="1"/>
      <charset val="204"/>
    </font>
  </fonts>
  <fills count="11">
    <fill>
      <patternFill patternType="none"/>
    </fill>
    <fill>
      <patternFill patternType="gray125"/>
    </fill>
    <fill>
      <patternFill patternType="solid">
        <fgColor rgb="FFF2F2F2"/>
        <bgColor rgb="FFF2F2F2"/>
      </patternFill>
    </fill>
    <fill>
      <patternFill patternType="solid">
        <fgColor rgb="FFFFFFFF"/>
        <bgColor rgb="FFFFFFFF"/>
      </patternFill>
    </fill>
    <fill>
      <patternFill patternType="solid">
        <fgColor theme="0"/>
        <bgColor theme="0"/>
      </patternFill>
    </fill>
    <fill>
      <patternFill patternType="solid">
        <fgColor rgb="FFFFFFFF"/>
        <bgColor rgb="FFFFFFCC"/>
      </patternFill>
    </fill>
    <fill>
      <patternFill patternType="solid">
        <fgColor rgb="FFC6EFCE"/>
        <bgColor rgb="FFCCFFFF"/>
      </patternFill>
    </fill>
    <fill>
      <patternFill patternType="solid">
        <fgColor theme="0"/>
      </patternFill>
    </fill>
    <fill>
      <patternFill patternType="solid">
        <fgColor theme="0"/>
        <bgColor rgb="FFFFFFFF"/>
      </patternFill>
    </fill>
    <fill>
      <patternFill patternType="solid">
        <fgColor rgb="FF92D050"/>
        <bgColor rgb="FFFFFFFF"/>
      </patternFill>
    </fill>
    <fill>
      <patternFill patternType="solid">
        <fgColor theme="7" tint="0.79998168889431442"/>
        <bgColor indexed="64"/>
      </patternFill>
    </fill>
  </fills>
  <borders count="83">
    <border>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theme="1"/>
      </left>
      <right style="thin">
        <color theme="1"/>
      </right>
      <top style="thin">
        <color theme="1"/>
      </top>
      <bottom style="thin">
        <color theme="1"/>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right/>
      <top style="medium">
        <color rgb="FFCCCCCC"/>
      </top>
      <bottom/>
      <diagonal/>
    </border>
    <border>
      <left style="thin">
        <color rgb="FF000000"/>
      </left>
      <right style="thin">
        <color rgb="FF000000"/>
      </right>
      <top/>
      <bottom style="medium">
        <color rgb="FF000000"/>
      </bottom>
      <diagonal/>
    </border>
    <border>
      <left/>
      <right/>
      <top/>
      <bottom/>
      <diagonal/>
    </border>
    <border>
      <left style="medium">
        <color rgb="FF000000"/>
      </left>
      <right style="thin">
        <color rgb="FF000000"/>
      </right>
      <top/>
      <bottom style="medium">
        <color rgb="FF000000"/>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style="thin">
        <color indexed="64"/>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style="thin">
        <color rgb="FF000000"/>
      </left>
      <right/>
      <top/>
      <bottom style="medium">
        <color rgb="FF000000"/>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diagonal/>
    </border>
    <border>
      <left style="thin">
        <color auto="1"/>
      </left>
      <right style="thin">
        <color rgb="FF000000"/>
      </right>
      <top style="thin">
        <color auto="1"/>
      </top>
      <bottom style="thin">
        <color auto="1"/>
      </bottom>
      <diagonal/>
    </border>
    <border>
      <left style="thin">
        <color rgb="FF000000"/>
      </left>
      <right style="thin">
        <color indexed="64"/>
      </right>
      <top style="thin">
        <color indexed="64"/>
      </top>
      <bottom style="thin">
        <color indexed="64"/>
      </bottom>
      <diagonal/>
    </border>
    <border>
      <left style="thin">
        <color auto="1"/>
      </left>
      <right style="thin">
        <color rgb="FF000000"/>
      </right>
      <top style="thin">
        <color auto="1"/>
      </top>
      <bottom/>
      <diagonal/>
    </border>
    <border>
      <left style="thin">
        <color rgb="FF000000"/>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thin">
        <color rgb="FF000000"/>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theme="1"/>
      </left>
      <right style="thin">
        <color indexed="64"/>
      </right>
      <top style="thin">
        <color theme="1"/>
      </top>
      <bottom style="thin">
        <color theme="1"/>
      </bottom>
      <diagonal/>
    </border>
    <border>
      <left/>
      <right style="thin">
        <color indexed="64"/>
      </right>
      <top/>
      <bottom/>
      <diagonal/>
    </border>
    <border>
      <left style="thin">
        <color rgb="FF000000"/>
      </left>
      <right style="thin">
        <color indexed="64"/>
      </right>
      <top/>
      <bottom style="thin">
        <color rgb="FF000000"/>
      </bottom>
      <diagonal/>
    </border>
    <border>
      <left/>
      <right style="thin">
        <color indexed="64"/>
      </right>
      <top/>
      <bottom style="thin">
        <color rgb="FF000000"/>
      </bottom>
      <diagonal/>
    </border>
    <border>
      <left style="thin">
        <color rgb="FF000000"/>
      </left>
      <right style="thin">
        <color indexed="64"/>
      </right>
      <top/>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rgb="FF000000"/>
      </left>
      <right style="thin">
        <color indexed="64"/>
      </right>
      <top style="thin">
        <color rgb="FF000000"/>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rgb="FF000000"/>
      </right>
      <top style="thin">
        <color rgb="FF000000"/>
      </top>
      <bottom style="thin">
        <color indexed="64"/>
      </bottom>
      <diagonal/>
    </border>
    <border>
      <left/>
      <right/>
      <top style="thin">
        <color theme="9" tint="0.39997558519241921"/>
      </top>
      <bottom style="thin">
        <color theme="9" tint="0.39997558519241921"/>
      </bottom>
      <diagonal/>
    </border>
    <border>
      <left/>
      <right/>
      <top style="thin">
        <color indexed="64"/>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30765">
    <xf numFmtId="0" fontId="0" fillId="0" borderId="0"/>
    <xf numFmtId="0" fontId="24" fillId="0" borderId="0" applyNumberFormat="0" applyFill="0" applyBorder="0" applyAlignment="0" applyProtection="0"/>
    <xf numFmtId="165" fontId="27" fillId="0" borderId="0" applyFont="0" applyFill="0" applyBorder="0" applyAlignment="0" applyProtection="0"/>
    <xf numFmtId="0" fontId="20" fillId="0" borderId="34"/>
    <xf numFmtId="0" fontId="24" fillId="0" borderId="34" applyNumberFormat="0" applyFill="0" applyBorder="0" applyAlignment="0" applyProtection="0"/>
    <xf numFmtId="0" fontId="42" fillId="0" borderId="34"/>
    <xf numFmtId="0" fontId="45" fillId="0" borderId="34"/>
    <xf numFmtId="0" fontId="46" fillId="0" borderId="34"/>
    <xf numFmtId="0" fontId="46" fillId="0" borderId="34"/>
    <xf numFmtId="0" fontId="49" fillId="0" borderId="34"/>
    <xf numFmtId="0" fontId="48" fillId="0" borderId="34" applyBorder="0" applyProtection="0"/>
    <xf numFmtId="0" fontId="24" fillId="0" borderId="34" applyNumberFormat="0" applyFill="0" applyBorder="0" applyAlignment="0" applyProtection="0"/>
    <xf numFmtId="0" fontId="52" fillId="0" borderId="34" applyNumberFormat="0" applyFill="0" applyBorder="0" applyAlignment="0" applyProtection="0">
      <alignment vertical="top"/>
      <protection locked="0"/>
    </xf>
    <xf numFmtId="0" fontId="5" fillId="0" borderId="34"/>
    <xf numFmtId="0" fontId="53" fillId="0" borderId="34" applyNumberFormat="0" applyFill="0" applyBorder="0" applyAlignment="0" applyProtection="0">
      <alignment vertical="center"/>
    </xf>
    <xf numFmtId="0" fontId="54" fillId="6" borderId="34" applyBorder="0" applyProtection="0"/>
    <xf numFmtId="169" fontId="48" fillId="0" borderId="34" applyBorder="0" applyProtection="0"/>
    <xf numFmtId="169" fontId="18" fillId="0" borderId="34"/>
    <xf numFmtId="169" fontId="11" fillId="0" borderId="34"/>
    <xf numFmtId="0" fontId="55" fillId="0" borderId="34" applyBorder="0"/>
    <xf numFmtId="0" fontId="56" fillId="0" borderId="34" applyNumberFormat="0" applyFill="0" applyBorder="0" applyAlignment="0" applyProtection="0">
      <alignment vertical="top"/>
      <protection locked="0"/>
    </xf>
    <xf numFmtId="0" fontId="57" fillId="0" borderId="34" applyNumberFormat="0" applyFill="0" applyBorder="0" applyAlignment="0" applyProtection="0">
      <alignment vertical="top"/>
      <protection locked="0"/>
    </xf>
    <xf numFmtId="0" fontId="58" fillId="0" borderId="34" applyNumberFormat="0" applyFill="0" applyBorder="0" applyAlignment="0" applyProtection="0">
      <alignment vertical="top"/>
      <protection locked="0"/>
    </xf>
    <xf numFmtId="0" fontId="53" fillId="0" borderId="34" applyNumberFormat="0" applyFill="0" applyBorder="0" applyAlignment="0" applyProtection="0">
      <alignment vertical="center"/>
    </xf>
    <xf numFmtId="0" fontId="48" fillId="0" borderId="34" applyBorder="0" applyProtection="0"/>
    <xf numFmtId="0" fontId="24" fillId="0" borderId="34" applyNumberFormat="0" applyFill="0" applyBorder="0" applyAlignment="0" applyProtection="0"/>
    <xf numFmtId="0" fontId="48" fillId="0" borderId="34">
      <alignment vertical="top"/>
    </xf>
    <xf numFmtId="0" fontId="55" fillId="0" borderId="34">
      <alignment vertical="top"/>
    </xf>
    <xf numFmtId="0" fontId="55" fillId="0" borderId="34" applyNumberFormat="0" applyFill="0" applyBorder="0" applyAlignment="0" applyProtection="0">
      <alignment vertical="top"/>
      <protection locked="0"/>
    </xf>
    <xf numFmtId="0" fontId="59" fillId="0" borderId="34" applyBorder="0" applyProtection="0"/>
    <xf numFmtId="0" fontId="55" fillId="0" borderId="34" applyNumberFormat="0" applyFill="0" applyBorder="0" applyAlignment="0" applyProtection="0">
      <alignment vertical="top"/>
      <protection locked="0"/>
    </xf>
    <xf numFmtId="0" fontId="60" fillId="0" borderId="34" applyBorder="0" applyProtection="0"/>
    <xf numFmtId="0" fontId="60" fillId="0" borderId="34">
      <alignment vertical="top"/>
    </xf>
    <xf numFmtId="0" fontId="61" fillId="0" borderId="34">
      <alignment vertical="top"/>
    </xf>
    <xf numFmtId="0" fontId="61" fillId="0" borderId="34" applyNumberFormat="0" applyFill="0" applyBorder="0" applyAlignment="0" applyProtection="0">
      <alignment vertical="top"/>
      <protection locked="0"/>
    </xf>
    <xf numFmtId="0" fontId="62" fillId="0" borderId="34" applyBorder="0" applyProtection="0"/>
    <xf numFmtId="0" fontId="63" fillId="0" borderId="34" applyNumberFormat="0" applyFill="0" applyBorder="0" applyAlignment="0" applyProtection="0">
      <alignment vertical="top"/>
      <protection locked="0"/>
    </xf>
    <xf numFmtId="0" fontId="64" fillId="0" borderId="34" applyBorder="0" applyProtection="0"/>
    <xf numFmtId="0" fontId="65" fillId="0" borderId="34" applyNumberFormat="0" applyFill="0" applyBorder="0" applyAlignment="0" applyProtection="0"/>
    <xf numFmtId="0" fontId="66" fillId="0" borderId="34" applyBorder="0" applyProtection="0"/>
    <xf numFmtId="0" fontId="67" fillId="0" borderId="34" applyNumberFormat="0" applyFill="0" applyBorder="0" applyAlignment="0" applyProtection="0"/>
    <xf numFmtId="177" fontId="18" fillId="0" borderId="34" applyBorder="0" applyProtection="0"/>
    <xf numFmtId="178" fontId="5" fillId="0" borderId="34" applyFont="0" applyFill="0" applyBorder="0" applyAlignment="0" applyProtection="0"/>
    <xf numFmtId="0" fontId="18" fillId="0" borderId="34"/>
    <xf numFmtId="0" fontId="11" fillId="0" borderId="34"/>
    <xf numFmtId="0" fontId="26" fillId="0" borderId="34"/>
    <xf numFmtId="0" fontId="68" fillId="0" borderId="34"/>
    <xf numFmtId="0" fontId="69" fillId="0" borderId="34"/>
    <xf numFmtId="0" fontId="5" fillId="0" borderId="34"/>
    <xf numFmtId="0" fontId="70" fillId="0" borderId="34"/>
    <xf numFmtId="0" fontId="46" fillId="0" borderId="34"/>
    <xf numFmtId="0" fontId="46" fillId="0" borderId="34"/>
    <xf numFmtId="0" fontId="20" fillId="0" borderId="34"/>
    <xf numFmtId="0" fontId="47" fillId="0" borderId="34"/>
    <xf numFmtId="0" fontId="5" fillId="0" borderId="34"/>
    <xf numFmtId="0" fontId="20" fillId="0" borderId="34"/>
    <xf numFmtId="0" fontId="18" fillId="0" borderId="34"/>
    <xf numFmtId="9" fontId="18" fillId="0" borderId="34" applyBorder="0" applyProtection="0"/>
    <xf numFmtId="9" fontId="46" fillId="0" borderId="34" applyFont="0" applyFill="0" applyBorder="0" applyAlignment="0" applyProtection="0"/>
    <xf numFmtId="179" fontId="5" fillId="0" borderId="34" applyFont="0" applyFill="0" applyBorder="0" applyAlignment="0" applyProtection="0"/>
    <xf numFmtId="180" fontId="18" fillId="0" borderId="34" applyBorder="0" applyProtection="0"/>
    <xf numFmtId="179" fontId="5" fillId="0" borderId="34" applyFont="0" applyFill="0" applyBorder="0" applyAlignment="0" applyProtection="0"/>
    <xf numFmtId="181" fontId="18" fillId="0" borderId="34" applyBorder="0" applyProtection="0"/>
    <xf numFmtId="182" fontId="5" fillId="0" borderId="34" applyFont="0" applyFill="0" applyBorder="0" applyAlignment="0" applyProtection="0"/>
    <xf numFmtId="182" fontId="46" fillId="0" borderId="34" applyFont="0" applyFill="0" applyBorder="0" applyAlignment="0" applyProtection="0"/>
    <xf numFmtId="179" fontId="46" fillId="0" borderId="34" applyFont="0" applyFill="0" applyBorder="0" applyAlignment="0" applyProtection="0"/>
    <xf numFmtId="181" fontId="18" fillId="0" borderId="34"/>
    <xf numFmtId="182" fontId="5" fillId="0" borderId="34"/>
    <xf numFmtId="0" fontId="18" fillId="0" borderId="34"/>
    <xf numFmtId="185" fontId="18" fillId="0" borderId="34" applyBorder="0" applyProtection="0"/>
    <xf numFmtId="0" fontId="71" fillId="0" borderId="34" applyBorder="0" applyProtection="0"/>
    <xf numFmtId="0" fontId="71" fillId="0" borderId="34" applyBorder="0" applyProtection="0"/>
    <xf numFmtId="0" fontId="48" fillId="0" borderId="34">
      <alignment vertical="top"/>
    </xf>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183" fontId="18" fillId="0" borderId="34" applyBorder="0" applyProtection="0"/>
    <xf numFmtId="0" fontId="11" fillId="0" borderId="34"/>
    <xf numFmtId="0" fontId="11" fillId="0" borderId="34"/>
    <xf numFmtId="0" fontId="18" fillId="0" borderId="34"/>
    <xf numFmtId="0" fontId="18" fillId="0" borderId="34"/>
    <xf numFmtId="0" fontId="18" fillId="0" borderId="34"/>
    <xf numFmtId="0" fontId="18" fillId="0" borderId="34"/>
    <xf numFmtId="0" fontId="18" fillId="0" borderId="34"/>
    <xf numFmtId="0" fontId="46" fillId="0" borderId="34"/>
    <xf numFmtId="0" fontId="18" fillId="0" borderId="34"/>
    <xf numFmtId="0" fontId="49" fillId="0" borderId="34"/>
    <xf numFmtId="0" fontId="18" fillId="0" borderId="34"/>
    <xf numFmtId="0" fontId="18" fillId="0" borderId="34"/>
    <xf numFmtId="0" fontId="18" fillId="0" borderId="34"/>
    <xf numFmtId="0" fontId="46" fillId="0" borderId="34"/>
    <xf numFmtId="0" fontId="46" fillId="0" borderId="34"/>
    <xf numFmtId="9"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4" fontId="18" fillId="0" borderId="34"/>
    <xf numFmtId="184" fontId="18" fillId="0" borderId="34"/>
    <xf numFmtId="184" fontId="18" fillId="0" borderId="34"/>
    <xf numFmtId="184" fontId="18" fillId="0" borderId="34"/>
    <xf numFmtId="184" fontId="18" fillId="0" borderId="34"/>
    <xf numFmtId="184" fontId="18" fillId="0" borderId="34"/>
    <xf numFmtId="184" fontId="18" fillId="0" borderId="34"/>
    <xf numFmtId="184" fontId="18" fillId="0" borderId="34"/>
    <xf numFmtId="184" fontId="18" fillId="0" borderId="34"/>
    <xf numFmtId="184" fontId="18" fillId="0" borderId="34"/>
    <xf numFmtId="184" fontId="18" fillId="0" borderId="34"/>
    <xf numFmtId="184" fontId="18" fillId="0" borderId="34"/>
    <xf numFmtId="184" fontId="18" fillId="0" borderId="34"/>
    <xf numFmtId="184" fontId="18" fillId="0" borderId="34"/>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4"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4"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185" fontId="18" fillId="0" borderId="34" applyBorder="0" applyProtection="0"/>
    <xf numFmtId="0" fontId="4" fillId="0" borderId="34"/>
    <xf numFmtId="0" fontId="24" fillId="0" borderId="34" applyNumberFormat="0" applyFill="0" applyBorder="0" applyAlignment="0" applyProtection="0"/>
    <xf numFmtId="0" fontId="45"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72" fillId="0" borderId="34" applyNumberFormat="0" applyFill="0" applyBorder="0" applyAlignment="0" applyProtection="0"/>
    <xf numFmtId="0" fontId="45" fillId="0" borderId="34"/>
    <xf numFmtId="9" fontId="46"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0" fontId="4" fillId="0" borderId="34"/>
    <xf numFmtId="0" fontId="55" fillId="0" borderId="34">
      <alignment vertical="top"/>
    </xf>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0" fontId="26"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0" fontId="26"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24" fillId="0" borderId="34" applyNumberFormat="0" applyFill="0" applyBorder="0" applyAlignment="0" applyProtection="0"/>
    <xf numFmtId="0" fontId="46" fillId="0" borderId="34"/>
    <xf numFmtId="0" fontId="4" fillId="0" borderId="34"/>
    <xf numFmtId="0" fontId="46" fillId="0" borderId="34"/>
    <xf numFmtId="0" fontId="73" fillId="0" borderId="34"/>
    <xf numFmtId="0" fontId="4" fillId="0" borderId="34"/>
    <xf numFmtId="0" fontId="18" fillId="0" borderId="34"/>
    <xf numFmtId="185" fontId="18" fillId="0" borderId="34" applyBorder="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164" fontId="46" fillId="0" borderId="34" applyFont="0" applyFill="0" applyBorder="0" applyAlignment="0" applyProtection="0"/>
    <xf numFmtId="164" fontId="46"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74" fillId="0" borderId="34" applyNumberFormat="0" applyFill="0" applyBorder="0" applyAlignment="0" applyProtection="0">
      <alignment vertical="top"/>
      <protection locked="0"/>
    </xf>
    <xf numFmtId="0" fontId="4" fillId="0" borderId="34"/>
    <xf numFmtId="43" fontId="4" fillId="0" borderId="34" applyFont="0" applyFill="0" applyBorder="0" applyAlignment="0" applyProtection="0"/>
    <xf numFmtId="0" fontId="4" fillId="0" borderId="34"/>
    <xf numFmtId="0" fontId="4" fillId="0" borderId="34"/>
    <xf numFmtId="0" fontId="75" fillId="0" borderId="34" applyNumberFormat="0" applyFill="0" applyBorder="0" applyAlignment="0" applyProtection="0">
      <alignment vertical="top"/>
      <protection locked="0"/>
    </xf>
    <xf numFmtId="43" fontId="4" fillId="0" borderId="34" applyFont="0" applyFill="0" applyBorder="0" applyAlignment="0" applyProtection="0"/>
    <xf numFmtId="0" fontId="4" fillId="0" borderId="34"/>
    <xf numFmtId="0" fontId="48" fillId="0" borderId="34" applyBorder="0" applyProtection="0"/>
    <xf numFmtId="0" fontId="49" fillId="0" borderId="34"/>
    <xf numFmtId="0" fontId="45"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43"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24" fillId="0" borderId="34" applyNumberFormat="0" applyFill="0" applyBorder="0" applyAlignment="0" applyProtection="0"/>
    <xf numFmtId="0" fontId="46" fillId="0" borderId="34"/>
    <xf numFmtId="0" fontId="4" fillId="0" borderId="34"/>
    <xf numFmtId="0" fontId="46" fillId="0" borderId="34"/>
    <xf numFmtId="0" fontId="24" fillId="0" borderId="34" applyNumberFormat="0" applyFill="0" applyBorder="0" applyAlignment="0" applyProtection="0"/>
    <xf numFmtId="0" fontId="55" fillId="0" borderId="34" applyBorder="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43"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76" fillId="0" borderId="34"/>
    <xf numFmtId="0" fontId="4" fillId="0" borderId="34"/>
    <xf numFmtId="164"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72" fillId="0" borderId="34" applyNumberForma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43"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applyFont="0" applyFill="0" applyBorder="0" applyAlignment="0" applyProtection="0"/>
    <xf numFmtId="0" fontId="4" fillId="0" borderId="34"/>
    <xf numFmtId="0" fontId="4" fillId="0" borderId="34"/>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0" fontId="4" fillId="0" borderId="34"/>
    <xf numFmtId="164" fontId="4" fillId="0" borderId="34" applyFont="0" applyFill="0" applyBorder="0" applyAlignment="0" applyProtection="0"/>
    <xf numFmtId="43" fontId="4" fillId="0" borderId="34" applyFont="0" applyFill="0" applyBorder="0" applyAlignment="0" applyProtection="0"/>
    <xf numFmtId="0" fontId="4" fillId="0" borderId="34"/>
    <xf numFmtId="0" fontId="4" fillId="0" borderId="34"/>
    <xf numFmtId="0" fontId="4" fillId="0" borderId="34"/>
    <xf numFmtId="0" fontId="4" fillId="0" borderId="34"/>
    <xf numFmtId="0" fontId="4" fillId="0" borderId="34"/>
    <xf numFmtId="0" fontId="4" fillId="0" borderId="34"/>
    <xf numFmtId="164" fontId="4" fillId="0" borderId="34" applyFont="0" applyFill="0" applyBorder="0" applyAlignment="0" applyProtection="0"/>
    <xf numFmtId="44" fontId="4" fillId="0" borderId="34" applyFont="0" applyFill="0" applyBorder="0" applyAlignment="0" applyProtection="0"/>
    <xf numFmtId="0" fontId="4" fillId="0" borderId="34"/>
    <xf numFmtId="0" fontId="4" fillId="0" borderId="34"/>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3" fontId="4" fillId="0" borderId="34"/>
    <xf numFmtId="43" fontId="4"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43" fontId="4"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 fillId="0" borderId="34" applyFont="0" applyFill="0" applyBorder="0" applyAlignment="0" applyProtection="0"/>
    <xf numFmtId="16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44" fontId="4" fillId="0" borderId="34" applyFont="0" applyFill="0" applyBorder="0" applyAlignment="0" applyProtection="0"/>
    <xf numFmtId="164" fontId="45" fillId="0" borderId="34" applyFont="0" applyFill="0" applyBorder="0" applyAlignment="0" applyProtection="0"/>
    <xf numFmtId="0" fontId="72" fillId="0" borderId="34" applyNumberFormat="0" applyFill="0" applyBorder="0" applyAlignment="0" applyProtection="0"/>
    <xf numFmtId="0" fontId="83" fillId="0" borderId="34"/>
    <xf numFmtId="0" fontId="24" fillId="0" borderId="34" applyNumberFormat="0" applyFill="0" applyBorder="0" applyProtection="0"/>
    <xf numFmtId="0" fontId="55" fillId="0" borderId="34" applyBorder="0" applyProtection="0"/>
    <xf numFmtId="0" fontId="3" fillId="0" borderId="34"/>
    <xf numFmtId="43" fontId="3" fillId="0" borderId="34" applyFont="0" applyFill="0" applyBorder="0" applyAlignment="0" applyProtection="0"/>
    <xf numFmtId="0" fontId="3" fillId="0" borderId="34"/>
    <xf numFmtId="0" fontId="2" fillId="0" borderId="34"/>
    <xf numFmtId="43" fontId="2" fillId="0" borderId="34" applyFont="0" applyFill="0" applyBorder="0" applyAlignment="0" applyProtection="0"/>
    <xf numFmtId="0" fontId="1" fillId="0" borderId="34"/>
    <xf numFmtId="178" fontId="1" fillId="0" borderId="34" applyFont="0" applyFill="0" applyBorder="0" applyAlignment="0" applyProtection="0"/>
    <xf numFmtId="0" fontId="1" fillId="0" borderId="34"/>
    <xf numFmtId="0" fontId="1" fillId="0" borderId="34"/>
    <xf numFmtId="179" fontId="1" fillId="0" borderId="34" applyFont="0" applyFill="0" applyBorder="0" applyAlignment="0" applyProtection="0"/>
    <xf numFmtId="179" fontId="1" fillId="0" borderId="34" applyFont="0" applyFill="0" applyBorder="0" applyAlignment="0" applyProtection="0"/>
    <xf numFmtId="182" fontId="1" fillId="0" borderId="34" applyFont="0" applyFill="0" applyBorder="0" applyAlignment="0" applyProtection="0"/>
    <xf numFmtId="182"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43"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43"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43"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43"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applyFont="0" applyFill="0" applyBorder="0" applyAlignment="0" applyProtection="0"/>
    <xf numFmtId="0" fontId="1" fillId="0" borderId="34"/>
    <xf numFmtId="0" fontId="1" fillId="0" borderId="34"/>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164" fontId="1" fillId="0" borderId="34" applyFont="0" applyFill="0" applyBorder="0" applyAlignment="0" applyProtection="0"/>
    <xf numFmtId="43" fontId="1" fillId="0" borderId="34" applyFont="0" applyFill="0" applyBorder="0" applyAlignment="0" applyProtection="0"/>
    <xf numFmtId="0" fontId="1" fillId="0" borderId="34"/>
    <xf numFmtId="0" fontId="1" fillId="0" borderId="34"/>
    <xf numFmtId="0" fontId="1" fillId="0" borderId="34"/>
    <xf numFmtId="0" fontId="1" fillId="0" borderId="34"/>
    <xf numFmtId="0" fontId="1" fillId="0" borderId="34"/>
    <xf numFmtId="0" fontId="1" fillId="0" borderId="34"/>
    <xf numFmtId="164" fontId="1" fillId="0" borderId="34" applyFont="0" applyFill="0" applyBorder="0" applyAlignment="0" applyProtection="0"/>
    <xf numFmtId="44" fontId="1" fillId="0" borderId="34" applyFont="0" applyFill="0" applyBorder="0" applyAlignment="0" applyProtection="0"/>
    <xf numFmtId="0" fontId="1" fillId="0" borderId="34"/>
    <xf numFmtId="0" fontId="1" fillId="0" borderId="34"/>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3" fontId="1" fillId="0" borderId="34"/>
    <xf numFmtId="43" fontId="1"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43" fontId="1" fillId="0" borderId="34" applyFont="0" applyFill="0" applyBorder="0" applyAlignment="0" applyProtection="0"/>
    <xf numFmtId="43" fontId="46" fillId="0" borderId="34" applyFont="0" applyFill="0" applyBorder="0" applyAlignment="0" applyProtection="0"/>
    <xf numFmtId="43" fontId="46" fillId="0" borderId="34" applyFont="0" applyFill="0" applyBorder="0" applyAlignment="0" applyProtection="0"/>
    <xf numFmtId="43"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164" fontId="1" fillId="0" borderId="34" applyFont="0" applyFill="0" applyBorder="0" applyAlignment="0" applyProtection="0"/>
    <xf numFmtId="16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44" fontId="1" fillId="0" borderId="34" applyFont="0" applyFill="0" applyBorder="0" applyAlignment="0" applyProtection="0"/>
    <xf numFmtId="0" fontId="1" fillId="0" borderId="34"/>
    <xf numFmtId="43" fontId="1" fillId="0" borderId="34" applyFont="0" applyFill="0" applyBorder="0" applyAlignment="0" applyProtection="0"/>
    <xf numFmtId="0" fontId="1" fillId="0" borderId="34"/>
  </cellStyleXfs>
  <cellXfs count="637">
    <xf numFmtId="0" fontId="0" fillId="0" borderId="0" xfId="0"/>
    <xf numFmtId="0" fontId="6" fillId="0" borderId="0" xfId="0" applyFont="1" applyAlignment="1">
      <alignment horizontal="center" vertical="center" wrapText="1"/>
    </xf>
    <xf numFmtId="0" fontId="8" fillId="0" borderId="0" xfId="0" applyFont="1" applyAlignment="1">
      <alignment vertical="center"/>
    </xf>
    <xf numFmtId="0" fontId="8" fillId="0" borderId="0" xfId="0" applyFont="1" applyAlignment="1">
      <alignment horizontal="center" vertical="top"/>
    </xf>
    <xf numFmtId="0" fontId="10" fillId="2" borderId="9" xfId="0" applyFont="1" applyFill="1" applyBorder="1" applyAlignment="1">
      <alignment horizontal="center" vertical="top" wrapText="1"/>
    </xf>
    <xf numFmtId="0" fontId="9" fillId="2" borderId="11" xfId="0" applyFont="1" applyFill="1" applyBorder="1" applyAlignment="1">
      <alignment horizontal="center" vertical="top" wrapText="1"/>
    </xf>
    <xf numFmtId="0" fontId="10" fillId="2" borderId="12" xfId="0" applyFont="1" applyFill="1" applyBorder="1" applyAlignment="1">
      <alignment horizontal="center" vertical="top" wrapText="1"/>
    </xf>
    <xf numFmtId="0" fontId="8" fillId="0" borderId="0" xfId="0" applyFont="1" applyAlignment="1">
      <alignment vertical="top"/>
    </xf>
    <xf numFmtId="0" fontId="12" fillId="3" borderId="9" xfId="0" applyFont="1" applyFill="1" applyBorder="1" applyAlignment="1">
      <alignment horizontal="center" vertical="top" wrapText="1"/>
    </xf>
    <xf numFmtId="0" fontId="12" fillId="0" borderId="9" xfId="0" applyFont="1" applyBorder="1" applyAlignment="1">
      <alignment horizontal="left" vertical="top" wrapText="1"/>
    </xf>
    <xf numFmtId="0" fontId="12" fillId="0" borderId="9" xfId="0" applyFont="1" applyBorder="1" applyAlignment="1">
      <alignment horizontal="center" vertical="top" wrapText="1"/>
    </xf>
    <xf numFmtId="0" fontId="8" fillId="3" borderId="9" xfId="0" applyFont="1" applyFill="1" applyBorder="1" applyAlignment="1">
      <alignment horizontal="left" vertical="top" wrapText="1"/>
    </xf>
    <xf numFmtId="2" fontId="12" fillId="3" borderId="9" xfId="0" applyNumberFormat="1" applyFont="1" applyFill="1" applyBorder="1" applyAlignment="1">
      <alignment horizontal="right" vertical="top" wrapText="1"/>
    </xf>
    <xf numFmtId="0" fontId="12" fillId="3" borderId="9" xfId="0" applyFont="1" applyFill="1" applyBorder="1" applyAlignment="1">
      <alignment horizontal="left" vertical="top" wrapText="1"/>
    </xf>
    <xf numFmtId="2" fontId="12" fillId="0" borderId="9" xfId="0" applyNumberFormat="1" applyFont="1" applyBorder="1" applyAlignment="1">
      <alignment horizontal="right" vertical="top" wrapText="1"/>
    </xf>
    <xf numFmtId="14" fontId="12" fillId="0" borderId="9" xfId="0" applyNumberFormat="1" applyFont="1" applyBorder="1" applyAlignment="1">
      <alignment horizontal="center" vertical="top" wrapText="1"/>
    </xf>
    <xf numFmtId="0" fontId="8" fillId="0" borderId="9" xfId="0" applyFont="1" applyBorder="1" applyAlignment="1">
      <alignment horizontal="center" vertical="top" wrapText="1"/>
    </xf>
    <xf numFmtId="0" fontId="12" fillId="3" borderId="9" xfId="0" applyFont="1" applyFill="1" applyBorder="1" applyAlignment="1">
      <alignment horizontal="right" vertical="top" wrapText="1"/>
    </xf>
    <xf numFmtId="0" fontId="12" fillId="0" borderId="9" xfId="0" applyFont="1" applyBorder="1" applyAlignment="1">
      <alignment horizontal="right" vertical="top" wrapText="1"/>
    </xf>
    <xf numFmtId="0" fontId="8" fillId="0" borderId="9" xfId="0" applyFont="1" applyBorder="1" applyAlignment="1">
      <alignment horizontal="left" vertical="top" wrapText="1"/>
    </xf>
    <xf numFmtId="0" fontId="8" fillId="3" borderId="9" xfId="0" applyFont="1" applyFill="1" applyBorder="1" applyAlignment="1">
      <alignment horizontal="center" vertical="top" wrapText="1"/>
    </xf>
    <xf numFmtId="0" fontId="12" fillId="3" borderId="9" xfId="0" applyFont="1" applyFill="1" applyBorder="1" applyAlignment="1">
      <alignment horizontal="center" vertical="top"/>
    </xf>
    <xf numFmtId="4" fontId="12" fillId="0" borderId="9" xfId="0" applyNumberFormat="1" applyFont="1" applyBorder="1" applyAlignment="1">
      <alignment horizontal="right" vertical="top" wrapText="1"/>
    </xf>
    <xf numFmtId="0" fontId="12" fillId="4" borderId="9" xfId="0" applyFont="1" applyFill="1" applyBorder="1" applyAlignment="1">
      <alignment horizontal="center" vertical="top" wrapText="1"/>
    </xf>
    <xf numFmtId="0" fontId="12" fillId="0" borderId="0" xfId="0" applyFont="1" applyAlignment="1">
      <alignment horizontal="center" vertical="top"/>
    </xf>
    <xf numFmtId="0" fontId="12" fillId="0" borderId="0" xfId="0" applyFont="1" applyAlignment="1">
      <alignment horizontal="center" vertical="top" wrapText="1"/>
    </xf>
    <xf numFmtId="0" fontId="14" fillId="0" borderId="0" xfId="0" applyFont="1" applyAlignment="1">
      <alignment horizontal="center"/>
    </xf>
    <xf numFmtId="0" fontId="14" fillId="0" borderId="0" xfId="0" applyFont="1"/>
    <xf numFmtId="0" fontId="13" fillId="0" borderId="0" xfId="0" applyFont="1"/>
    <xf numFmtId="168" fontId="12" fillId="0" borderId="9" xfId="0" applyNumberFormat="1" applyFont="1" applyBorder="1" applyAlignment="1">
      <alignment horizontal="center" vertical="top" wrapText="1"/>
    </xf>
    <xf numFmtId="0" fontId="8" fillId="0" borderId="0" xfId="0" applyFont="1"/>
    <xf numFmtId="0" fontId="8" fillId="0" borderId="9" xfId="0" applyFont="1" applyBorder="1" applyAlignment="1">
      <alignment horizontal="center" vertical="top"/>
    </xf>
    <xf numFmtId="168" fontId="12" fillId="3" borderId="9" xfId="0" applyNumberFormat="1" applyFont="1" applyFill="1" applyBorder="1" applyAlignment="1">
      <alignment horizontal="center" vertical="top" wrapText="1"/>
    </xf>
    <xf numFmtId="0" fontId="12" fillId="0" borderId="9" xfId="0" applyFont="1" applyBorder="1" applyAlignment="1">
      <alignment vertical="top" wrapText="1"/>
    </xf>
    <xf numFmtId="17" fontId="12" fillId="0" borderId="9" xfId="0" applyNumberFormat="1" applyFont="1" applyBorder="1" applyAlignment="1">
      <alignment horizontal="center" vertical="top" wrapText="1"/>
    </xf>
    <xf numFmtId="0" fontId="12" fillId="0" borderId="0" xfId="0" applyFont="1" applyAlignment="1">
      <alignment vertical="top" wrapText="1"/>
    </xf>
    <xf numFmtId="0" fontId="12" fillId="0" borderId="0" xfId="0" applyFont="1"/>
    <xf numFmtId="1" fontId="12" fillId="0" borderId="9" xfId="0" applyNumberFormat="1" applyFont="1" applyBorder="1" applyAlignment="1">
      <alignment horizontal="center" vertical="top" wrapText="1"/>
    </xf>
    <xf numFmtId="49" fontId="12" fillId="3" borderId="9" xfId="0" applyNumberFormat="1" applyFont="1" applyFill="1" applyBorder="1" applyAlignment="1">
      <alignment horizontal="center" vertical="top" wrapText="1"/>
    </xf>
    <xf numFmtId="0" fontId="8" fillId="0" borderId="9" xfId="0" applyFont="1" applyBorder="1" applyAlignment="1">
      <alignment horizontal="right" vertical="top" wrapText="1"/>
    </xf>
    <xf numFmtId="166" fontId="12" fillId="4" borderId="9" xfId="0" applyNumberFormat="1" applyFont="1" applyFill="1" applyBorder="1" applyAlignment="1">
      <alignment horizontal="center" vertical="top" wrapText="1"/>
    </xf>
    <xf numFmtId="0" fontId="12" fillId="0" borderId="22" xfId="0" applyFont="1" applyBorder="1" applyAlignment="1">
      <alignment horizontal="left" vertical="top" wrapText="1"/>
    </xf>
    <xf numFmtId="0" fontId="14" fillId="0" borderId="0" xfId="0" applyFont="1" applyAlignment="1">
      <alignment horizontal="left"/>
    </xf>
    <xf numFmtId="0" fontId="12" fillId="0" borderId="0" xfId="0" applyFont="1" applyAlignment="1">
      <alignment horizontal="center"/>
    </xf>
    <xf numFmtId="0" fontId="12" fillId="0" borderId="0" xfId="0" applyFont="1" applyAlignment="1">
      <alignment horizontal="right"/>
    </xf>
    <xf numFmtId="0" fontId="14" fillId="0" borderId="0" xfId="0" applyFont="1" applyAlignment="1">
      <alignment horizontal="right"/>
    </xf>
    <xf numFmtId="0" fontId="14" fillId="0" borderId="0" xfId="0" applyFont="1" applyAlignment="1">
      <alignment horizontal="left" vertical="top"/>
    </xf>
    <xf numFmtId="0" fontId="12" fillId="0" borderId="19" xfId="0" applyFont="1" applyBorder="1" applyAlignment="1">
      <alignment horizontal="center" vertical="top" wrapText="1"/>
    </xf>
    <xf numFmtId="0" fontId="8" fillId="0" borderId="0" xfId="0" applyFont="1" applyAlignment="1">
      <alignment horizontal="center" vertical="top" wrapText="1"/>
    </xf>
    <xf numFmtId="0" fontId="22" fillId="0" borderId="0" xfId="0" applyFont="1"/>
    <xf numFmtId="2" fontId="12" fillId="0" borderId="0" xfId="0" applyNumberFormat="1" applyFont="1" applyAlignment="1">
      <alignment horizontal="right" vertical="top"/>
    </xf>
    <xf numFmtId="0" fontId="12" fillId="0" borderId="0" xfId="0" applyFont="1" applyAlignment="1">
      <alignment horizontal="left"/>
    </xf>
    <xf numFmtId="0" fontId="15" fillId="0" borderId="0" xfId="0" applyFont="1" applyAlignment="1">
      <alignment vertical="center"/>
    </xf>
    <xf numFmtId="0" fontId="20" fillId="0" borderId="0" xfId="0" applyFont="1"/>
    <xf numFmtId="0" fontId="15" fillId="0" borderId="34" xfId="0" applyFont="1" applyBorder="1" applyAlignment="1">
      <alignment vertical="center"/>
    </xf>
    <xf numFmtId="0" fontId="8" fillId="0" borderId="34" xfId="0" applyFont="1" applyBorder="1" applyAlignment="1">
      <alignment horizontal="center" vertical="top"/>
    </xf>
    <xf numFmtId="0" fontId="8" fillId="0" borderId="34" xfId="0" applyFont="1" applyBorder="1"/>
    <xf numFmtId="0" fontId="8" fillId="0" borderId="16" xfId="0" applyFont="1" applyBorder="1" applyAlignment="1">
      <alignment horizontal="center" vertical="top"/>
    </xf>
    <xf numFmtId="0" fontId="13" fillId="0" borderId="16" xfId="0" applyFont="1" applyBorder="1" applyAlignment="1">
      <alignment horizontal="center" vertical="top"/>
    </xf>
    <xf numFmtId="0" fontId="12" fillId="0" borderId="29" xfId="0" applyFont="1" applyBorder="1" applyAlignment="1">
      <alignment horizontal="center" vertical="top" wrapText="1"/>
    </xf>
    <xf numFmtId="0" fontId="12" fillId="0" borderId="30" xfId="0" applyFont="1" applyBorder="1" applyAlignment="1">
      <alignment horizontal="center" vertical="top" wrapText="1"/>
    </xf>
    <xf numFmtId="0" fontId="8" fillId="0" borderId="0" xfId="0" applyFont="1" applyAlignment="1">
      <alignment horizontal="center"/>
    </xf>
    <xf numFmtId="0" fontId="12" fillId="0" borderId="0" xfId="0" applyFont="1" applyAlignment="1">
      <alignment horizontal="center" wrapText="1"/>
    </xf>
    <xf numFmtId="0" fontId="12" fillId="0" borderId="34" xfId="0" applyFont="1" applyBorder="1" applyAlignment="1">
      <alignment horizontal="center" vertical="top" wrapText="1"/>
    </xf>
    <xf numFmtId="0" fontId="8" fillId="0" borderId="34" xfId="0" applyFont="1" applyBorder="1" applyAlignment="1">
      <alignment vertical="top"/>
    </xf>
    <xf numFmtId="0" fontId="8" fillId="0" borderId="34" xfId="0" applyFont="1" applyBorder="1" applyAlignment="1">
      <alignment horizontal="center" vertical="top" wrapText="1"/>
    </xf>
    <xf numFmtId="0" fontId="19" fillId="0" borderId="36" xfId="0" applyFont="1" applyBorder="1" applyAlignment="1">
      <alignment horizontal="left" vertical="top" wrapText="1"/>
    </xf>
    <xf numFmtId="0" fontId="8" fillId="0" borderId="34" xfId="0" applyFont="1" applyBorder="1" applyAlignment="1">
      <alignment vertical="center"/>
    </xf>
    <xf numFmtId="0" fontId="8" fillId="0" borderId="34" xfId="0" applyFont="1" applyBorder="1" applyAlignment="1">
      <alignment wrapText="1"/>
    </xf>
    <xf numFmtId="0" fontId="19" fillId="0" borderId="36" xfId="1" applyFont="1" applyBorder="1" applyAlignment="1">
      <alignment horizontal="left" vertical="top" wrapText="1"/>
    </xf>
    <xf numFmtId="0" fontId="19" fillId="0" borderId="9" xfId="1" applyFont="1" applyBorder="1" applyAlignment="1">
      <alignment horizontal="left" vertical="top" wrapText="1"/>
    </xf>
    <xf numFmtId="0" fontId="19" fillId="0" borderId="9" xfId="0" applyFont="1" applyBorder="1" applyAlignment="1">
      <alignment horizontal="left" vertical="top" wrapText="1"/>
    </xf>
    <xf numFmtId="0" fontId="19" fillId="0" borderId="9" xfId="1" applyFont="1" applyFill="1" applyBorder="1" applyAlignment="1">
      <alignment horizontal="left" vertical="top" wrapText="1"/>
    </xf>
    <xf numFmtId="0" fontId="19" fillId="3" borderId="9" xfId="0" applyFont="1" applyFill="1" applyBorder="1" applyAlignment="1">
      <alignment horizontal="left" vertical="top" wrapText="1"/>
    </xf>
    <xf numFmtId="0" fontId="12" fillId="0" borderId="19" xfId="0" applyFont="1" applyBorder="1" applyAlignment="1">
      <alignment horizontal="left" vertical="top" wrapText="1"/>
    </xf>
    <xf numFmtId="0" fontId="10" fillId="3" borderId="9" xfId="0" applyFont="1" applyFill="1" applyBorder="1" applyAlignment="1">
      <alignment horizontal="left" vertical="top" wrapText="1"/>
    </xf>
    <xf numFmtId="0" fontId="10" fillId="0" borderId="9" xfId="0" applyFont="1" applyBorder="1" applyAlignment="1">
      <alignment horizontal="left" vertical="top" wrapText="1"/>
    </xf>
    <xf numFmtId="0" fontId="30" fillId="0" borderId="9" xfId="1" applyFont="1" applyFill="1" applyBorder="1" applyAlignment="1">
      <alignment horizontal="center" vertical="top" wrapText="1"/>
    </xf>
    <xf numFmtId="0" fontId="30" fillId="0" borderId="29" xfId="0" applyFont="1" applyBorder="1" applyAlignment="1">
      <alignment horizontal="center" vertical="top" wrapText="1"/>
    </xf>
    <xf numFmtId="168" fontId="19" fillId="3" borderId="9" xfId="0" applyNumberFormat="1" applyFont="1" applyFill="1" applyBorder="1" applyAlignment="1">
      <alignment horizontal="left" vertical="top" wrapText="1"/>
    </xf>
    <xf numFmtId="0" fontId="9" fillId="0" borderId="9" xfId="0" applyFont="1" applyBorder="1" applyAlignment="1">
      <alignment horizontal="left" vertical="top" wrapText="1"/>
    </xf>
    <xf numFmtId="0" fontId="10" fillId="4" borderId="9" xfId="0" applyFont="1" applyFill="1" applyBorder="1" applyAlignment="1">
      <alignment horizontal="left" vertical="top" wrapText="1"/>
    </xf>
    <xf numFmtId="0" fontId="10" fillId="0" borderId="22" xfId="0" applyFont="1" applyBorder="1" applyAlignment="1">
      <alignment horizontal="left" vertical="top" wrapText="1"/>
    </xf>
    <xf numFmtId="0" fontId="19" fillId="0" borderId="36" xfId="1" applyFont="1" applyFill="1" applyBorder="1" applyAlignment="1">
      <alignment horizontal="left" vertical="top" wrapText="1"/>
    </xf>
    <xf numFmtId="0" fontId="19" fillId="5" borderId="36" xfId="0" applyFont="1" applyFill="1" applyBorder="1" applyAlignment="1">
      <alignment horizontal="center" vertical="top" wrapText="1"/>
    </xf>
    <xf numFmtId="0" fontId="32" fillId="0" borderId="9" xfId="0" applyFont="1" applyBorder="1" applyAlignment="1">
      <alignment horizontal="center" vertical="top" wrapText="1"/>
    </xf>
    <xf numFmtId="0" fontId="32" fillId="3" borderId="9" xfId="1" applyFont="1" applyFill="1" applyBorder="1" applyAlignment="1">
      <alignment horizontal="center" vertical="top" wrapText="1"/>
    </xf>
    <xf numFmtId="0" fontId="10" fillId="0" borderId="19" xfId="0" applyFont="1" applyBorder="1" applyAlignment="1">
      <alignment horizontal="left" vertical="top" wrapText="1"/>
    </xf>
    <xf numFmtId="0" fontId="10" fillId="0" borderId="14" xfId="0" applyFont="1" applyBorder="1" applyAlignment="1">
      <alignment horizontal="left" vertical="top" wrapText="1"/>
    </xf>
    <xf numFmtId="0" fontId="9" fillId="3" borderId="22" xfId="0" applyFont="1" applyFill="1" applyBorder="1" applyAlignment="1">
      <alignment horizontal="left" vertical="top" wrapText="1"/>
    </xf>
    <xf numFmtId="0" fontId="10" fillId="2" borderId="19" xfId="0" applyFont="1" applyFill="1" applyBorder="1" applyAlignment="1">
      <alignment horizontal="center" vertical="top" wrapText="1"/>
    </xf>
    <xf numFmtId="0" fontId="21" fillId="0" borderId="36" xfId="0" applyFont="1" applyBorder="1" applyAlignment="1">
      <alignment horizontal="center" vertical="center"/>
    </xf>
    <xf numFmtId="0" fontId="21" fillId="2" borderId="11"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19" fillId="0" borderId="0" xfId="0" applyFont="1" applyAlignment="1">
      <alignment horizontal="center" vertical="center"/>
    </xf>
    <xf numFmtId="0" fontId="23" fillId="0" borderId="0" xfId="0" applyFont="1" applyAlignment="1">
      <alignment horizontal="center" vertical="center"/>
    </xf>
    <xf numFmtId="0" fontId="8" fillId="0" borderId="34" xfId="0" applyFont="1" applyBorder="1" applyAlignment="1">
      <alignment horizontal="left"/>
    </xf>
    <xf numFmtId="0" fontId="15" fillId="0" borderId="0" xfId="0" applyFont="1"/>
    <xf numFmtId="49" fontId="8" fillId="0" borderId="9" xfId="0" applyNumberFormat="1" applyFont="1" applyBorder="1" applyAlignment="1">
      <alignment horizontal="center" vertical="top"/>
    </xf>
    <xf numFmtId="0" fontId="30" fillId="0" borderId="19" xfId="1" applyFont="1" applyFill="1" applyBorder="1" applyAlignment="1">
      <alignment horizontal="center" vertical="top" wrapText="1"/>
    </xf>
    <xf numFmtId="2" fontId="12" fillId="0" borderId="19" xfId="0" applyNumberFormat="1" applyFont="1" applyBorder="1" applyAlignment="1">
      <alignment horizontal="right" vertical="top" wrapText="1"/>
    </xf>
    <xf numFmtId="0" fontId="19" fillId="0" borderId="19" xfId="0" applyFont="1" applyBorder="1" applyAlignment="1">
      <alignment horizontal="left" vertical="top" wrapText="1"/>
    </xf>
    <xf numFmtId="0" fontId="19" fillId="0" borderId="34" xfId="0" applyFont="1" applyBorder="1"/>
    <xf numFmtId="0" fontId="10" fillId="0" borderId="29" xfId="0" applyFont="1" applyBorder="1" applyAlignment="1">
      <alignment horizontal="left" vertical="top" wrapText="1"/>
    </xf>
    <xf numFmtId="0" fontId="12" fillId="0" borderId="28" xfId="0" applyFont="1" applyBorder="1" applyAlignment="1">
      <alignment horizontal="center" vertical="top" wrapText="1"/>
    </xf>
    <xf numFmtId="4" fontId="8" fillId="0" borderId="9" xfId="0" applyNumberFormat="1" applyFont="1" applyBorder="1" applyAlignment="1">
      <alignment horizontal="right" vertical="top" wrapText="1"/>
    </xf>
    <xf numFmtId="0" fontId="7" fillId="0" borderId="0" xfId="0" applyFont="1" applyAlignment="1">
      <alignment horizontal="left" vertical="center"/>
    </xf>
    <xf numFmtId="0" fontId="19" fillId="0" borderId="13" xfId="1" applyFont="1" applyFill="1" applyBorder="1" applyAlignment="1">
      <alignment horizontal="left" vertical="top" wrapText="1"/>
    </xf>
    <xf numFmtId="0" fontId="21" fillId="0" borderId="22" xfId="0" applyFont="1" applyBorder="1" applyAlignment="1">
      <alignment vertical="center"/>
    </xf>
    <xf numFmtId="0" fontId="21" fillId="0" borderId="21" xfId="0" applyFont="1" applyBorder="1" applyAlignment="1">
      <alignment vertical="center"/>
    </xf>
    <xf numFmtId="0" fontId="19" fillId="0" borderId="21" xfId="0" applyFont="1" applyBorder="1" applyAlignment="1">
      <alignment horizontal="center" vertical="center"/>
    </xf>
    <xf numFmtId="0" fontId="78" fillId="0" borderId="9" xfId="1" applyFont="1" applyFill="1" applyBorder="1" applyAlignment="1">
      <alignment horizontal="left" vertical="top" wrapText="1"/>
    </xf>
    <xf numFmtId="0" fontId="12" fillId="0" borderId="8" xfId="0" applyFont="1" applyBorder="1" applyAlignment="1">
      <alignment horizontal="center" vertical="top" wrapText="1"/>
    </xf>
    <xf numFmtId="0" fontId="12" fillId="0" borderId="9" xfId="0" applyFont="1" applyBorder="1" applyAlignment="1">
      <alignment horizontal="center" vertical="top"/>
    </xf>
    <xf numFmtId="0" fontId="10" fillId="0" borderId="15" xfId="0" applyFont="1" applyBorder="1" applyAlignment="1">
      <alignment horizontal="left" vertical="top" wrapText="1"/>
    </xf>
    <xf numFmtId="0" fontId="10" fillId="0" borderId="8" xfId="0" applyFont="1" applyBorder="1" applyAlignment="1">
      <alignment horizontal="left" vertical="top" wrapText="1"/>
    </xf>
    <xf numFmtId="0" fontId="19" fillId="0" borderId="22" xfId="0" applyFont="1" applyBorder="1" applyAlignment="1">
      <alignment horizontal="left" vertical="top" wrapText="1"/>
    </xf>
    <xf numFmtId="0" fontId="8" fillId="0" borderId="42" xfId="0" applyFont="1" applyBorder="1" applyAlignment="1">
      <alignment vertical="top" wrapText="1"/>
    </xf>
    <xf numFmtId="0" fontId="12" fillId="0" borderId="13" xfId="0" applyFont="1" applyBorder="1" applyAlignment="1">
      <alignment horizontal="center" vertical="top" wrapText="1"/>
    </xf>
    <xf numFmtId="0" fontId="12" fillId="0" borderId="8" xfId="0" applyFont="1" applyBorder="1" applyAlignment="1">
      <alignment horizontal="left" vertical="top" wrapText="1"/>
    </xf>
    <xf numFmtId="0" fontId="10" fillId="0" borderId="13" xfId="0" applyFont="1" applyBorder="1" applyAlignment="1">
      <alignment horizontal="left" vertical="top" wrapText="1"/>
    </xf>
    <xf numFmtId="0" fontId="12" fillId="0" borderId="14" xfId="0" applyFont="1" applyBorder="1" applyAlignment="1">
      <alignment horizontal="center" vertical="top" wrapText="1"/>
    </xf>
    <xf numFmtId="0" fontId="30" fillId="0" borderId="9" xfId="1" applyFont="1" applyFill="1" applyBorder="1" applyAlignment="1">
      <alignment horizontal="center" vertical="top"/>
    </xf>
    <xf numFmtId="0" fontId="19" fillId="0" borderId="36" xfId="0" applyFont="1" applyBorder="1" applyAlignment="1">
      <alignment horizontal="center" vertical="top" wrapText="1"/>
    </xf>
    <xf numFmtId="0" fontId="19" fillId="0" borderId="37" xfId="0" applyFont="1" applyBorder="1" applyAlignment="1">
      <alignment horizontal="left" vertical="top" wrapText="1"/>
    </xf>
    <xf numFmtId="0" fontId="30" fillId="0" borderId="9" xfId="0" applyFont="1" applyBorder="1" applyAlignment="1">
      <alignment horizontal="center" vertical="top" wrapText="1"/>
    </xf>
    <xf numFmtId="49" fontId="12" fillId="0" borderId="15" xfId="0" applyNumberFormat="1" applyFont="1" applyBorder="1" applyAlignment="1">
      <alignment horizontal="center" vertical="top" wrapText="1"/>
    </xf>
    <xf numFmtId="0" fontId="12" fillId="0" borderId="15" xfId="0" applyFont="1" applyBorder="1" applyAlignment="1">
      <alignment horizontal="center" vertical="top" wrapText="1"/>
    </xf>
    <xf numFmtId="0" fontId="10" fillId="0" borderId="36" xfId="0" applyFont="1" applyBorder="1" applyAlignment="1">
      <alignment horizontal="left" vertical="top" wrapText="1"/>
    </xf>
    <xf numFmtId="0" fontId="12" fillId="0" borderId="14" xfId="0" applyFont="1" applyBorder="1" applyAlignment="1">
      <alignment horizontal="left" vertical="top" wrapText="1"/>
    </xf>
    <xf numFmtId="0" fontId="12" fillId="0" borderId="13" xfId="0" applyFont="1" applyBorder="1" applyAlignment="1">
      <alignment horizontal="left" vertical="top" wrapText="1"/>
    </xf>
    <xf numFmtId="2" fontId="12" fillId="0" borderId="9" xfId="0" applyNumberFormat="1" applyFont="1" applyBorder="1" applyAlignment="1">
      <alignment horizontal="right" vertical="top"/>
    </xf>
    <xf numFmtId="0" fontId="9" fillId="0" borderId="14" xfId="0" applyFont="1" applyBorder="1" applyAlignment="1">
      <alignment horizontal="left" vertical="top" wrapText="1"/>
    </xf>
    <xf numFmtId="0" fontId="8" fillId="0" borderId="8" xfId="0" applyFont="1" applyBorder="1" applyAlignment="1">
      <alignment horizontal="center" vertical="top" wrapText="1"/>
    </xf>
    <xf numFmtId="2" fontId="12" fillId="0" borderId="8" xfId="0" applyNumberFormat="1" applyFont="1" applyBorder="1" applyAlignment="1">
      <alignment horizontal="right" vertical="top" wrapText="1"/>
    </xf>
    <xf numFmtId="0" fontId="12" fillId="0" borderId="15" xfId="0" applyFont="1" applyBorder="1" applyAlignment="1">
      <alignment horizontal="left" vertical="top" wrapText="1"/>
    </xf>
    <xf numFmtId="166" fontId="12" fillId="0" borderId="9" xfId="0" applyNumberFormat="1" applyFont="1" applyBorder="1" applyAlignment="1">
      <alignment horizontal="center" vertical="top" wrapText="1"/>
    </xf>
    <xf numFmtId="0" fontId="12" fillId="0" borderId="16" xfId="0" applyFont="1" applyBorder="1" applyAlignment="1">
      <alignment horizontal="center" vertical="top" wrapText="1"/>
    </xf>
    <xf numFmtId="0" fontId="12" fillId="0" borderId="36" xfId="0" applyFont="1" applyBorder="1" applyAlignment="1">
      <alignment horizontal="center" vertical="top" wrapText="1"/>
    </xf>
    <xf numFmtId="0" fontId="8" fillId="0" borderId="36" xfId="0" applyFont="1" applyBorder="1" applyAlignment="1">
      <alignment horizontal="center" vertical="top" wrapText="1"/>
    </xf>
    <xf numFmtId="0" fontId="8" fillId="0" borderId="36" xfId="0" applyFont="1" applyBorder="1" applyAlignment="1">
      <alignment horizontal="left" vertical="top" wrapText="1"/>
    </xf>
    <xf numFmtId="0" fontId="9" fillId="0" borderId="36" xfId="0" applyFont="1" applyBorder="1" applyAlignment="1">
      <alignment horizontal="left" vertical="top" wrapText="1"/>
    </xf>
    <xf numFmtId="0" fontId="30" fillId="0" borderId="13" xfId="0" applyFont="1" applyBorder="1" applyAlignment="1">
      <alignment horizontal="center" vertical="top" wrapText="1"/>
    </xf>
    <xf numFmtId="2" fontId="12" fillId="0" borderId="13" xfId="0" applyNumberFormat="1" applyFont="1" applyBorder="1" applyAlignment="1">
      <alignment horizontal="right" vertical="top" wrapText="1"/>
    </xf>
    <xf numFmtId="0" fontId="10" fillId="0" borderId="26" xfId="0" applyFont="1" applyBorder="1" applyAlignment="1">
      <alignment horizontal="left" vertical="top" wrapText="1"/>
    </xf>
    <xf numFmtId="167" fontId="12" fillId="0" borderId="9" xfId="0" applyNumberFormat="1" applyFont="1" applyBorder="1" applyAlignment="1">
      <alignment horizontal="right" vertical="top" wrapText="1"/>
    </xf>
    <xf numFmtId="2" fontId="8" fillId="0" borderId="9" xfId="0" applyNumberFormat="1" applyFont="1" applyBorder="1" applyAlignment="1">
      <alignment horizontal="right" vertical="top" wrapText="1"/>
    </xf>
    <xf numFmtId="14" fontId="8" fillId="0" borderId="9" xfId="0" applyNumberFormat="1" applyFont="1" applyBorder="1" applyAlignment="1">
      <alignment horizontal="center" vertical="top" wrapText="1"/>
    </xf>
    <xf numFmtId="0" fontId="12" fillId="0" borderId="9" xfId="0" applyFont="1" applyBorder="1" applyAlignment="1">
      <alignment horizontal="right" vertical="top"/>
    </xf>
    <xf numFmtId="49" fontId="12" fillId="0" borderId="9" xfId="0" applyNumberFormat="1" applyFont="1" applyBorder="1" applyAlignment="1">
      <alignment horizontal="left" vertical="top" wrapText="1"/>
    </xf>
    <xf numFmtId="49" fontId="10" fillId="0" borderId="9" xfId="0" applyNumberFormat="1" applyFont="1" applyBorder="1" applyAlignment="1">
      <alignment horizontal="left" vertical="top" wrapText="1"/>
    </xf>
    <xf numFmtId="49" fontId="12" fillId="0" borderId="9" xfId="0" applyNumberFormat="1" applyFont="1" applyBorder="1" applyAlignment="1">
      <alignment horizontal="center" vertical="top" wrapText="1"/>
    </xf>
    <xf numFmtId="0" fontId="12" fillId="0" borderId="18" xfId="0" applyFont="1" applyBorder="1" applyAlignment="1">
      <alignment horizontal="center" vertical="top" wrapText="1"/>
    </xf>
    <xf numFmtId="0" fontId="30" fillId="0" borderId="19" xfId="0" applyFont="1" applyBorder="1" applyAlignment="1">
      <alignment horizontal="center" vertical="top" wrapText="1"/>
    </xf>
    <xf numFmtId="0" fontId="12" fillId="0" borderId="19" xfId="0" applyFont="1" applyBorder="1" applyAlignment="1">
      <alignment horizontal="right" vertical="top" wrapText="1"/>
    </xf>
    <xf numFmtId="0" fontId="19" fillId="0" borderId="21" xfId="0" applyFont="1" applyBorder="1" applyAlignment="1">
      <alignment horizontal="left" vertical="center"/>
    </xf>
    <xf numFmtId="0" fontId="19" fillId="0" borderId="21" xfId="0" applyFont="1" applyBorder="1" applyAlignment="1">
      <alignment horizontal="center" vertical="center" wrapText="1"/>
    </xf>
    <xf numFmtId="0" fontId="19" fillId="0" borderId="21" xfId="0" applyFont="1" applyBorder="1" applyAlignment="1">
      <alignment horizontal="right" vertical="center" wrapText="1"/>
    </xf>
    <xf numFmtId="0" fontId="19" fillId="0" borderId="21" xfId="0" applyFont="1" applyBorder="1" applyAlignment="1">
      <alignment horizontal="left" vertical="center" wrapText="1"/>
    </xf>
    <xf numFmtId="0" fontId="19" fillId="0" borderId="21" xfId="0" applyFont="1" applyBorder="1" applyAlignment="1">
      <alignment horizontal="left" vertical="top" wrapText="1"/>
    </xf>
    <xf numFmtId="0" fontId="19" fillId="0" borderId="34" xfId="0" applyFont="1" applyBorder="1" applyAlignment="1">
      <alignment horizontal="center" vertical="center" wrapText="1"/>
    </xf>
    <xf numFmtId="0" fontId="19" fillId="0" borderId="0" xfId="0" applyFont="1" applyAlignment="1">
      <alignment vertical="top" wrapText="1"/>
    </xf>
    <xf numFmtId="0" fontId="19" fillId="0" borderId="0" xfId="0" applyFont="1" applyAlignment="1">
      <alignment vertical="top"/>
    </xf>
    <xf numFmtId="0" fontId="19" fillId="0" borderId="0" xfId="0" applyFont="1" applyAlignment="1">
      <alignment vertical="center" wrapText="1"/>
    </xf>
    <xf numFmtId="0" fontId="19" fillId="0" borderId="0" xfId="0" applyFont="1" applyAlignment="1">
      <alignment vertical="center"/>
    </xf>
    <xf numFmtId="0" fontId="8" fillId="0" borderId="0" xfId="0" applyFont="1" applyAlignment="1">
      <alignment vertical="top" textRotation="255"/>
    </xf>
    <xf numFmtId="0" fontId="19" fillId="0" borderId="0" xfId="0" applyFont="1"/>
    <xf numFmtId="169" fontId="12" fillId="0" borderId="9" xfId="0" applyNumberFormat="1" applyFont="1" applyBorder="1" applyAlignment="1">
      <alignment horizontal="center" vertical="top" wrapText="1"/>
    </xf>
    <xf numFmtId="169" fontId="19" fillId="0" borderId="9" xfId="0" applyNumberFormat="1" applyFont="1" applyBorder="1" applyAlignment="1">
      <alignment horizontal="center" vertical="top" wrapText="1"/>
    </xf>
    <xf numFmtId="169" fontId="30" fillId="0" borderId="9" xfId="0" applyNumberFormat="1" applyFont="1" applyBorder="1" applyAlignment="1">
      <alignment horizontal="center" vertical="top" wrapText="1"/>
    </xf>
    <xf numFmtId="169" fontId="12" fillId="0" borderId="9" xfId="0" applyNumberFormat="1" applyFont="1" applyBorder="1" applyAlignment="1">
      <alignment horizontal="left" vertical="top" wrapText="1"/>
    </xf>
    <xf numFmtId="169" fontId="8" fillId="0" borderId="9" xfId="0" applyNumberFormat="1" applyFont="1" applyBorder="1" applyAlignment="1">
      <alignment horizontal="center" vertical="top" wrapText="1"/>
    </xf>
    <xf numFmtId="0" fontId="19" fillId="0" borderId="9" xfId="0" applyFont="1" applyBorder="1" applyAlignment="1">
      <alignment horizontal="center" vertical="top" wrapText="1"/>
    </xf>
    <xf numFmtId="0" fontId="10" fillId="0" borderId="9" xfId="0" applyFont="1" applyBorder="1" applyAlignment="1">
      <alignment vertical="top" wrapText="1"/>
    </xf>
    <xf numFmtId="0" fontId="30" fillId="0" borderId="36" xfId="1" applyFont="1" applyFill="1" applyBorder="1" applyAlignment="1">
      <alignment horizontal="center" vertical="top" wrapText="1"/>
    </xf>
    <xf numFmtId="0" fontId="44" fillId="0" borderId="9" xfId="0" applyFont="1" applyBorder="1" applyAlignment="1">
      <alignment horizontal="center" vertical="top" wrapText="1"/>
    </xf>
    <xf numFmtId="169" fontId="12" fillId="0" borderId="9" xfId="0" applyNumberFormat="1" applyFont="1" applyBorder="1" applyAlignment="1">
      <alignment horizontal="right" vertical="top" wrapText="1"/>
    </xf>
    <xf numFmtId="170" fontId="12" fillId="0" borderId="9" xfId="0" applyNumberFormat="1" applyFont="1" applyBorder="1" applyAlignment="1">
      <alignment horizontal="right" vertical="top" wrapText="1"/>
    </xf>
    <xf numFmtId="169" fontId="10" fillId="0" borderId="9" xfId="0" applyNumberFormat="1" applyFont="1" applyBorder="1" applyAlignment="1">
      <alignment horizontal="left" vertical="top" wrapText="1"/>
    </xf>
    <xf numFmtId="169" fontId="10" fillId="0" borderId="9" xfId="0" applyNumberFormat="1" applyFont="1" applyBorder="1" applyAlignment="1">
      <alignment vertical="top" wrapText="1"/>
    </xf>
    <xf numFmtId="168" fontId="12" fillId="0" borderId="9" xfId="0" applyNumberFormat="1" applyFont="1" applyBorder="1" applyAlignment="1">
      <alignment horizontal="left" vertical="top" wrapText="1"/>
    </xf>
    <xf numFmtId="168" fontId="12" fillId="0" borderId="9" xfId="0" applyNumberFormat="1" applyFont="1" applyBorder="1" applyAlignment="1">
      <alignment vertical="top" wrapText="1"/>
    </xf>
    <xf numFmtId="168" fontId="19" fillId="0" borderId="9" xfId="0" applyNumberFormat="1" applyFont="1" applyBorder="1" applyAlignment="1">
      <alignment horizontal="left" vertical="top" wrapText="1"/>
    </xf>
    <xf numFmtId="168" fontId="30" fillId="0" borderId="9" xfId="0" applyNumberFormat="1" applyFont="1" applyBorder="1" applyAlignment="1">
      <alignment horizontal="center" vertical="top" wrapText="1"/>
    </xf>
    <xf numFmtId="168" fontId="19" fillId="0" borderId="9" xfId="0" applyNumberFormat="1" applyFont="1" applyBorder="1" applyAlignment="1">
      <alignment horizontal="center" vertical="top" wrapText="1"/>
    </xf>
    <xf numFmtId="168" fontId="12" fillId="0" borderId="19" xfId="0" applyNumberFormat="1" applyFont="1" applyBorder="1" applyAlignment="1">
      <alignment horizontal="center" vertical="top" wrapText="1"/>
    </xf>
    <xf numFmtId="176" fontId="19" fillId="0" borderId="45" xfId="5" applyNumberFormat="1" applyFont="1" applyBorder="1" applyAlignment="1">
      <alignment horizontal="center" vertical="top" wrapText="1"/>
    </xf>
    <xf numFmtId="168" fontId="12" fillId="0" borderId="22" xfId="0" applyNumberFormat="1" applyFont="1" applyBorder="1" applyAlignment="1">
      <alignment horizontal="center" vertical="top" wrapText="1"/>
    </xf>
    <xf numFmtId="0" fontId="19" fillId="0" borderId="19" xfId="0" applyFont="1" applyBorder="1" applyAlignment="1">
      <alignment horizontal="center" vertical="top" wrapText="1"/>
    </xf>
    <xf numFmtId="0" fontId="9" fillId="0" borderId="9" xfId="0" applyFont="1" applyBorder="1" applyAlignment="1">
      <alignment vertical="top" wrapText="1"/>
    </xf>
    <xf numFmtId="0" fontId="9" fillId="0" borderId="19" xfId="0" applyFont="1" applyBorder="1" applyAlignment="1">
      <alignment horizontal="left" vertical="top" wrapText="1"/>
    </xf>
    <xf numFmtId="0" fontId="12" fillId="0" borderId="22" xfId="0" applyFont="1" applyBorder="1" applyAlignment="1">
      <alignment horizontal="center" vertical="top" wrapText="1"/>
    </xf>
    <xf numFmtId="0" fontId="10" fillId="0" borderId="18" xfId="0" applyFont="1" applyBorder="1" applyAlignment="1">
      <alignment vertical="top" wrapText="1"/>
    </xf>
    <xf numFmtId="168" fontId="12" fillId="0" borderId="23" xfId="0" applyNumberFormat="1" applyFont="1" applyBorder="1" applyAlignment="1">
      <alignment horizontal="center" vertical="top" wrapText="1"/>
    </xf>
    <xf numFmtId="0" fontId="19" fillId="0" borderId="9" xfId="0" applyFont="1" applyBorder="1" applyAlignment="1">
      <alignment horizontal="right" vertical="top" wrapText="1"/>
    </xf>
    <xf numFmtId="0" fontId="21" fillId="0" borderId="36" xfId="0" applyFont="1" applyBorder="1" applyAlignment="1">
      <alignment horizontal="left" vertical="top" wrapText="1"/>
    </xf>
    <xf numFmtId="0" fontId="12" fillId="0" borderId="9" xfId="0" applyFont="1" applyBorder="1" applyAlignment="1">
      <alignment horizontal="left" vertical="top"/>
    </xf>
    <xf numFmtId="4" fontId="19" fillId="0" borderId="9" xfId="0" applyNumberFormat="1" applyFont="1" applyBorder="1" applyAlignment="1">
      <alignment horizontal="center" vertical="top" wrapText="1"/>
    </xf>
    <xf numFmtId="4" fontId="30" fillId="0" borderId="9" xfId="0" applyNumberFormat="1" applyFont="1" applyBorder="1" applyAlignment="1">
      <alignment horizontal="center" vertical="top" wrapText="1"/>
    </xf>
    <xf numFmtId="4" fontId="12" fillId="0" borderId="9" xfId="0" applyNumberFormat="1" applyFont="1" applyBorder="1" applyAlignment="1">
      <alignment horizontal="center" vertical="top" wrapText="1"/>
    </xf>
    <xf numFmtId="49" fontId="12" fillId="0" borderId="9" xfId="0" applyNumberFormat="1" applyFont="1" applyBorder="1" applyAlignment="1">
      <alignment vertical="top" wrapText="1"/>
    </xf>
    <xf numFmtId="0" fontId="14" fillId="0" borderId="56" xfId="0" applyFont="1" applyBorder="1" applyAlignment="1">
      <alignment horizontal="center" vertical="top" wrapText="1"/>
    </xf>
    <xf numFmtId="49" fontId="10" fillId="0" borderId="15" xfId="0" applyNumberFormat="1" applyFont="1" applyBorder="1" applyAlignment="1">
      <alignment horizontal="left" vertical="top" wrapText="1"/>
    </xf>
    <xf numFmtId="0" fontId="8" fillId="0" borderId="22" xfId="0" applyFont="1" applyBorder="1" applyAlignment="1">
      <alignment horizontal="center" vertical="top" wrapText="1"/>
    </xf>
    <xf numFmtId="0" fontId="30" fillId="0" borderId="8" xfId="0" applyFont="1" applyBorder="1" applyAlignment="1">
      <alignment horizontal="center" vertical="top" wrapText="1"/>
    </xf>
    <xf numFmtId="0" fontId="12" fillId="0" borderId="25" xfId="0" applyFont="1" applyBorder="1" applyAlignment="1">
      <alignment horizontal="center" vertical="top" wrapText="1"/>
    </xf>
    <xf numFmtId="0" fontId="43" fillId="0" borderId="22" xfId="0" applyFont="1" applyBorder="1" applyAlignment="1">
      <alignment horizontal="left" vertical="center" indent="1"/>
    </xf>
    <xf numFmtId="0" fontId="10" fillId="0" borderId="21" xfId="0" applyFont="1" applyBorder="1" applyAlignment="1">
      <alignment vertical="center"/>
    </xf>
    <xf numFmtId="0" fontId="12" fillId="0" borderId="21" xfId="0" applyFont="1" applyBorder="1" applyAlignment="1">
      <alignment horizontal="center" vertical="center" wrapText="1"/>
    </xf>
    <xf numFmtId="0" fontId="30" fillId="0" borderId="21" xfId="0" applyFont="1" applyBorder="1" applyAlignment="1">
      <alignment horizontal="center" vertical="center" wrapText="1"/>
    </xf>
    <xf numFmtId="0" fontId="12" fillId="0" borderId="21" xfId="0" applyFont="1" applyBorder="1" applyAlignment="1">
      <alignment horizontal="right" vertical="center" wrapText="1"/>
    </xf>
    <xf numFmtId="0" fontId="12" fillId="0" borderId="21" xfId="0" applyFont="1" applyBorder="1" applyAlignment="1">
      <alignment horizontal="left" vertical="center" wrapText="1"/>
    </xf>
    <xf numFmtId="0" fontId="12" fillId="0" borderId="21" xfId="0" applyFont="1" applyBorder="1" applyAlignment="1">
      <alignment horizontal="center" vertical="center"/>
    </xf>
    <xf numFmtId="0" fontId="12" fillId="0" borderId="21" xfId="0" applyFont="1" applyBorder="1" applyAlignment="1">
      <alignment vertical="center" wrapText="1"/>
    </xf>
    <xf numFmtId="0" fontId="30" fillId="0" borderId="9" xfId="0" applyFont="1" applyBorder="1" applyAlignment="1">
      <alignment horizontal="center" wrapText="1"/>
    </xf>
    <xf numFmtId="0" fontId="8" fillId="0" borderId="37" xfId="0" applyFont="1" applyBorder="1" applyAlignment="1">
      <alignment horizontal="center" vertical="top" wrapText="1"/>
    </xf>
    <xf numFmtId="0" fontId="19" fillId="0" borderId="37" xfId="0" applyFont="1" applyBorder="1" applyAlignment="1">
      <alignment horizontal="center" vertical="top" wrapText="1"/>
    </xf>
    <xf numFmtId="0" fontId="8" fillId="0" borderId="37" xfId="0" applyFont="1" applyBorder="1" applyAlignment="1">
      <alignment horizontal="right" vertical="top" wrapText="1"/>
    </xf>
    <xf numFmtId="0" fontId="8" fillId="0" borderId="43" xfId="0" applyFont="1" applyBorder="1" applyAlignment="1">
      <alignment horizontal="center" vertical="top" wrapText="1"/>
    </xf>
    <xf numFmtId="0" fontId="12" fillId="0" borderId="37" xfId="0" applyFont="1" applyBorder="1" applyAlignment="1">
      <alignment horizontal="center" vertical="top" wrapText="1"/>
    </xf>
    <xf numFmtId="1" fontId="12" fillId="0" borderId="37" xfId="0" applyNumberFormat="1" applyFont="1" applyBorder="1" applyAlignment="1">
      <alignment horizontal="center" vertical="top" wrapText="1"/>
    </xf>
    <xf numFmtId="0" fontId="77" fillId="0" borderId="37" xfId="4" applyFont="1" applyFill="1" applyBorder="1" applyAlignment="1">
      <alignment horizontal="center" vertical="top" wrapText="1"/>
    </xf>
    <xf numFmtId="0" fontId="12" fillId="0" borderId="22" xfId="0" applyFont="1" applyBorder="1" applyAlignment="1">
      <alignment vertical="top" wrapText="1"/>
    </xf>
    <xf numFmtId="0" fontId="9" fillId="0" borderId="24" xfId="0" applyFont="1" applyBorder="1" applyAlignment="1">
      <alignment horizontal="left" vertical="top" wrapText="1"/>
    </xf>
    <xf numFmtId="0" fontId="10" fillId="0" borderId="19" xfId="0" applyFont="1" applyBorder="1" applyAlignment="1">
      <alignment vertical="top" wrapText="1"/>
    </xf>
    <xf numFmtId="0" fontId="8" fillId="0" borderId="15" xfId="0" applyFont="1" applyBorder="1" applyAlignment="1">
      <alignment horizontal="center" vertical="top" wrapText="1"/>
    </xf>
    <xf numFmtId="0" fontId="12" fillId="0" borderId="27" xfId="0" applyFont="1" applyBorder="1" applyAlignment="1">
      <alignment horizontal="center" vertical="top" wrapText="1"/>
    </xf>
    <xf numFmtId="0" fontId="10" fillId="0" borderId="13" xfId="0" applyFont="1" applyBorder="1" applyAlignment="1">
      <alignment vertical="top" wrapText="1"/>
    </xf>
    <xf numFmtId="0" fontId="10" fillId="0" borderId="22" xfId="0" applyFont="1" applyBorder="1" applyAlignment="1">
      <alignment vertical="top" wrapText="1"/>
    </xf>
    <xf numFmtId="175" fontId="12" fillId="0" borderId="9" xfId="2" applyNumberFormat="1" applyFont="1" applyFill="1" applyBorder="1" applyAlignment="1">
      <alignment horizontal="right" vertical="top" wrapText="1"/>
    </xf>
    <xf numFmtId="0" fontId="10" fillId="0" borderId="52" xfId="0" applyFont="1" applyBorder="1" applyAlignment="1">
      <alignment horizontal="left" vertical="top" wrapText="1"/>
    </xf>
    <xf numFmtId="0" fontId="19" fillId="0" borderId="52" xfId="0" applyFont="1" applyBorder="1" applyAlignment="1">
      <alignment horizontal="left" vertical="top" wrapText="1"/>
    </xf>
    <xf numFmtId="0" fontId="19" fillId="0" borderId="13" xfId="0" applyFont="1" applyBorder="1" applyAlignment="1">
      <alignment horizontal="center" vertical="top" wrapText="1"/>
    </xf>
    <xf numFmtId="0" fontId="12" fillId="0" borderId="26" xfId="0" applyFont="1" applyBorder="1" applyAlignment="1">
      <alignment horizontal="right" vertical="top" wrapText="1"/>
    </xf>
    <xf numFmtId="0" fontId="8" fillId="0" borderId="22" xfId="0" applyFont="1" applyBorder="1" applyAlignment="1">
      <alignment horizontal="left" vertical="top" wrapText="1"/>
    </xf>
    <xf numFmtId="0" fontId="9" fillId="0" borderId="52" xfId="0" applyFont="1" applyBorder="1" applyAlignment="1">
      <alignment horizontal="left" vertical="top" wrapText="1"/>
    </xf>
    <xf numFmtId="0" fontId="8" fillId="0" borderId="9" xfId="0" applyFont="1" applyBorder="1" applyAlignment="1">
      <alignment horizontal="left" vertical="top"/>
    </xf>
    <xf numFmtId="0" fontId="12" fillId="0" borderId="59" xfId="0" applyFont="1" applyBorder="1" applyAlignment="1">
      <alignment horizontal="center" vertical="top" wrapText="1"/>
    </xf>
    <xf numFmtId="0" fontId="8" fillId="0" borderId="59" xfId="0" applyFont="1" applyBorder="1" applyAlignment="1">
      <alignment horizontal="center" vertical="top" wrapText="1"/>
    </xf>
    <xf numFmtId="0" fontId="8" fillId="0" borderId="46" xfId="0" applyFont="1" applyBorder="1" applyAlignment="1">
      <alignment horizontal="left" vertical="top" wrapText="1"/>
    </xf>
    <xf numFmtId="0" fontId="8" fillId="0" borderId="39" xfId="0" applyFont="1" applyBorder="1" applyAlignment="1">
      <alignment horizontal="left" vertical="top" wrapText="1"/>
    </xf>
    <xf numFmtId="0" fontId="8" fillId="0" borderId="47" xfId="0" applyFont="1" applyBorder="1" applyAlignment="1">
      <alignment horizontal="left" vertical="top" wrapText="1"/>
    </xf>
    <xf numFmtId="0" fontId="12" fillId="0" borderId="26" xfId="0" applyFont="1" applyBorder="1" applyAlignment="1">
      <alignment horizontal="center" vertical="top" wrapText="1"/>
    </xf>
    <xf numFmtId="0" fontId="8" fillId="0" borderId="43" xfId="0" applyFont="1" applyBorder="1" applyAlignment="1">
      <alignment horizontal="left" vertical="top" wrapText="1"/>
    </xf>
    <xf numFmtId="0" fontId="8" fillId="0" borderId="25" xfId="0" applyFont="1" applyBorder="1" applyAlignment="1">
      <alignment horizontal="left" vertical="top" wrapText="1"/>
    </xf>
    <xf numFmtId="0" fontId="42" fillId="0" borderId="34" xfId="5"/>
    <xf numFmtId="49" fontId="10" fillId="0" borderId="9" xfId="0" applyNumberFormat="1" applyFont="1" applyBorder="1" applyAlignment="1">
      <alignment vertical="top" wrapText="1"/>
    </xf>
    <xf numFmtId="0" fontId="16" fillId="0" borderId="9" xfId="0" applyFont="1" applyBorder="1" applyAlignment="1">
      <alignment horizontal="left" vertical="top" wrapText="1"/>
    </xf>
    <xf numFmtId="49" fontId="10" fillId="0" borderId="22" xfId="0" applyNumberFormat="1" applyFont="1" applyBorder="1" applyAlignment="1">
      <alignment horizontal="left" vertical="top" wrapText="1"/>
    </xf>
    <xf numFmtId="0" fontId="10" fillId="0" borderId="9" xfId="3" applyFont="1" applyBorder="1" applyAlignment="1">
      <alignment horizontal="left" vertical="top" wrapText="1"/>
    </xf>
    <xf numFmtId="0" fontId="9" fillId="0" borderId="13" xfId="0" applyFont="1" applyBorder="1" applyAlignment="1">
      <alignment vertical="top" wrapText="1"/>
    </xf>
    <xf numFmtId="0" fontId="9" fillId="0" borderId="38" xfId="0" applyFont="1" applyBorder="1" applyAlignment="1">
      <alignment horizontal="left" vertical="top" wrapText="1"/>
    </xf>
    <xf numFmtId="0" fontId="9" fillId="0" borderId="56" xfId="0" applyFont="1" applyBorder="1" applyAlignment="1">
      <alignment horizontal="left" vertical="top" wrapText="1"/>
    </xf>
    <xf numFmtId="0" fontId="12" fillId="0" borderId="56" xfId="0" applyFont="1" applyBorder="1" applyAlignment="1">
      <alignment horizontal="left" vertical="top" wrapText="1"/>
    </xf>
    <xf numFmtId="0" fontId="19" fillId="0" borderId="56" xfId="0" applyFont="1" applyBorder="1" applyAlignment="1">
      <alignment horizontal="left" vertical="top" wrapText="1"/>
    </xf>
    <xf numFmtId="0" fontId="9" fillId="0" borderId="56" xfId="0" applyFont="1" applyBorder="1" applyAlignment="1">
      <alignment horizontal="left" vertical="center" wrapText="1"/>
    </xf>
    <xf numFmtId="0" fontId="8" fillId="0" borderId="13" xfId="0" applyFont="1" applyBorder="1" applyAlignment="1">
      <alignment horizontal="center" vertical="top" wrapText="1"/>
    </xf>
    <xf numFmtId="0" fontId="8" fillId="0" borderId="9" xfId="0" applyFont="1" applyBorder="1" applyAlignment="1">
      <alignment horizontal="right" vertical="top"/>
    </xf>
    <xf numFmtId="2" fontId="12" fillId="0" borderId="9" xfId="0" applyNumberFormat="1" applyFont="1" applyBorder="1" applyAlignment="1">
      <alignment horizontal="center" vertical="top" wrapText="1"/>
    </xf>
    <xf numFmtId="1" fontId="8" fillId="0" borderId="9" xfId="0" applyNumberFormat="1" applyFont="1" applyBorder="1" applyAlignment="1">
      <alignment horizontal="center" vertical="top" wrapText="1"/>
    </xf>
    <xf numFmtId="2" fontId="8" fillId="0" borderId="9" xfId="0" applyNumberFormat="1" applyFont="1" applyBorder="1" applyAlignment="1">
      <alignment horizontal="center" vertical="top" wrapText="1"/>
    </xf>
    <xf numFmtId="49" fontId="8" fillId="0" borderId="0" xfId="0" applyNumberFormat="1" applyFont="1" applyAlignment="1">
      <alignment horizontal="center" vertical="top" wrapText="1"/>
    </xf>
    <xf numFmtId="0" fontId="38" fillId="0" borderId="37" xfId="0" applyFont="1" applyBorder="1" applyAlignment="1">
      <alignment horizontal="center" vertical="top" wrapText="1"/>
    </xf>
    <xf numFmtId="0" fontId="19" fillId="0" borderId="57" xfId="0" applyFont="1" applyBorder="1" applyAlignment="1">
      <alignment horizontal="left" vertical="top" wrapText="1"/>
    </xf>
    <xf numFmtId="0" fontId="8" fillId="0" borderId="19" xfId="0" applyFont="1" applyBorder="1" applyAlignment="1">
      <alignment horizontal="center" vertical="top" wrapText="1"/>
    </xf>
    <xf numFmtId="0" fontId="12" fillId="0" borderId="31" xfId="0" applyFont="1" applyBorder="1" applyAlignment="1">
      <alignment horizontal="center" vertical="top" wrapText="1"/>
    </xf>
    <xf numFmtId="0" fontId="12" fillId="0" borderId="27" xfId="0" applyFont="1" applyBorder="1" applyAlignment="1">
      <alignment horizontal="left" vertical="top" wrapText="1"/>
    </xf>
    <xf numFmtId="0" fontId="8" fillId="0" borderId="9" xfId="0" applyFont="1" applyBorder="1" applyAlignment="1">
      <alignment vertical="top" wrapText="1"/>
    </xf>
    <xf numFmtId="0" fontId="9" fillId="0" borderId="29" xfId="0" applyFont="1" applyBorder="1" applyAlignment="1">
      <alignment vertical="top" wrapText="1"/>
    </xf>
    <xf numFmtId="0" fontId="8" fillId="0" borderId="29" xfId="0" applyFont="1" applyBorder="1" applyAlignment="1">
      <alignment horizontal="center" vertical="top" wrapText="1"/>
    </xf>
    <xf numFmtId="0" fontId="12" fillId="0" borderId="13" xfId="0" applyFont="1" applyBorder="1" applyAlignment="1">
      <alignment horizontal="center" vertical="top"/>
    </xf>
    <xf numFmtId="0" fontId="9" fillId="0" borderId="32" xfId="0" applyFont="1" applyBorder="1" applyAlignment="1">
      <alignment vertical="top" wrapText="1"/>
    </xf>
    <xf numFmtId="0" fontId="10" fillId="0" borderId="23" xfId="0" applyFont="1" applyBorder="1" applyAlignment="1">
      <alignment horizontal="left" vertical="top" wrapText="1"/>
    </xf>
    <xf numFmtId="0" fontId="10" fillId="0" borderId="0" xfId="0" applyFont="1" applyAlignment="1">
      <alignment horizontal="left" vertical="top" wrapText="1"/>
    </xf>
    <xf numFmtId="0" fontId="9" fillId="0" borderId="0" xfId="0" applyFont="1" applyAlignment="1">
      <alignment horizontal="left" vertical="top" wrapText="1"/>
    </xf>
    <xf numFmtId="1" fontId="12" fillId="0" borderId="9" xfId="0" applyNumberFormat="1" applyFont="1" applyBorder="1" applyAlignment="1">
      <alignment horizontal="center" vertical="top"/>
    </xf>
    <xf numFmtId="169" fontId="12" fillId="0" borderId="9" xfId="0" applyNumberFormat="1" applyFont="1" applyBorder="1" applyAlignment="1">
      <alignment vertical="top" wrapText="1"/>
    </xf>
    <xf numFmtId="14" fontId="12" fillId="0" borderId="8" xfId="0" applyNumberFormat="1" applyFont="1" applyBorder="1" applyAlignment="1">
      <alignment horizontal="center" vertical="top" wrapText="1"/>
    </xf>
    <xf numFmtId="0" fontId="8" fillId="0" borderId="25" xfId="0" applyFont="1" applyBorder="1" applyAlignment="1">
      <alignment horizontal="center" vertical="top" wrapText="1"/>
    </xf>
    <xf numFmtId="165" fontId="12" fillId="0" borderId="9" xfId="2" applyFont="1" applyFill="1" applyBorder="1" applyAlignment="1">
      <alignment horizontal="right" vertical="top" wrapText="1"/>
    </xf>
    <xf numFmtId="14" fontId="10" fillId="0" borderId="9" xfId="0" applyNumberFormat="1" applyFont="1" applyBorder="1" applyAlignment="1">
      <alignment horizontal="left" vertical="top" wrapText="1"/>
    </xf>
    <xf numFmtId="0" fontId="9" fillId="0" borderId="42" xfId="0" applyFont="1" applyBorder="1" applyAlignment="1">
      <alignment vertical="top" wrapText="1"/>
    </xf>
    <xf numFmtId="0" fontId="12" fillId="0" borderId="21" xfId="0" applyFont="1" applyBorder="1" applyAlignment="1">
      <alignment horizontal="left" vertical="top" wrapText="1"/>
    </xf>
    <xf numFmtId="0" fontId="12" fillId="0" borderId="19" xfId="0" applyFont="1" applyBorder="1" applyAlignment="1">
      <alignment horizontal="center" vertical="top"/>
    </xf>
    <xf numFmtId="0" fontId="10" fillId="0" borderId="29" xfId="0" applyFont="1" applyBorder="1" applyAlignment="1">
      <alignment vertical="top" wrapText="1"/>
    </xf>
    <xf numFmtId="0" fontId="50" fillId="0" borderId="56" xfId="0" applyFont="1" applyBorder="1" applyAlignment="1">
      <alignment horizontal="center" vertical="top" wrapText="1"/>
    </xf>
    <xf numFmtId="0" fontId="51" fillId="0" borderId="56" xfId="0" applyFont="1" applyBorder="1" applyAlignment="1">
      <alignment horizontal="center" vertical="top" wrapText="1"/>
    </xf>
    <xf numFmtId="0" fontId="35" fillId="0" borderId="53" xfId="3" applyFont="1" applyBorder="1" applyAlignment="1">
      <alignment horizontal="left" vertical="top" wrapText="1"/>
    </xf>
    <xf numFmtId="0" fontId="19" fillId="0" borderId="52" xfId="3" applyFont="1" applyBorder="1" applyAlignment="1">
      <alignment horizontal="center" vertical="top" wrapText="1"/>
    </xf>
    <xf numFmtId="0" fontId="19" fillId="0" borderId="52" xfId="0" applyFont="1" applyBorder="1" applyAlignment="1">
      <alignment vertical="top" wrapText="1"/>
    </xf>
    <xf numFmtId="0" fontId="10" fillId="0" borderId="34" xfId="0" applyFont="1" applyBorder="1" applyAlignment="1">
      <alignment horizontal="left" vertical="top" wrapText="1"/>
    </xf>
    <xf numFmtId="0" fontId="17" fillId="0" borderId="9" xfId="0" applyFont="1" applyBorder="1" applyAlignment="1">
      <alignment horizontal="center" vertical="top" wrapText="1"/>
    </xf>
    <xf numFmtId="171" fontId="12" fillId="0" borderId="9" xfId="0" applyNumberFormat="1" applyFont="1" applyBorder="1" applyAlignment="1">
      <alignment horizontal="center" vertical="top" wrapText="1"/>
    </xf>
    <xf numFmtId="172" fontId="12" fillId="0" borderId="9" xfId="0" applyNumberFormat="1" applyFont="1" applyBorder="1" applyAlignment="1">
      <alignment horizontal="center" vertical="top" wrapText="1"/>
    </xf>
    <xf numFmtId="0" fontId="9" fillId="0" borderId="39" xfId="0" applyFont="1" applyBorder="1" applyAlignment="1">
      <alignment horizontal="left" vertical="top" wrapText="1"/>
    </xf>
    <xf numFmtId="167" fontId="30" fillId="0" borderId="9" xfId="0" applyNumberFormat="1" applyFont="1" applyBorder="1" applyAlignment="1">
      <alignment horizontal="center" vertical="top" wrapText="1"/>
    </xf>
    <xf numFmtId="172" fontId="12" fillId="0" borderId="9" xfId="0" applyNumberFormat="1" applyFont="1" applyBorder="1" applyAlignment="1">
      <alignment horizontal="right" vertical="top" wrapText="1"/>
    </xf>
    <xf numFmtId="172" fontId="8" fillId="0" borderId="9" xfId="0" applyNumberFormat="1" applyFont="1" applyBorder="1" applyAlignment="1">
      <alignment horizontal="center" vertical="top" wrapText="1"/>
    </xf>
    <xf numFmtId="49" fontId="8" fillId="0" borderId="9" xfId="0" applyNumberFormat="1" applyFont="1" applyBorder="1" applyAlignment="1">
      <alignment horizontal="center" vertical="top" wrapText="1"/>
    </xf>
    <xf numFmtId="0" fontId="30" fillId="0" borderId="0" xfId="0" applyFont="1" applyAlignment="1">
      <alignment horizontal="center" vertical="top" wrapText="1"/>
    </xf>
    <xf numFmtId="0" fontId="9" fillId="0" borderId="37" xfId="0" applyFont="1" applyBorder="1" applyAlignment="1">
      <alignment vertical="top" wrapText="1"/>
    </xf>
    <xf numFmtId="0" fontId="8" fillId="0" borderId="38" xfId="0" applyFont="1" applyBorder="1" applyAlignment="1">
      <alignment horizontal="left" vertical="top" wrapText="1"/>
    </xf>
    <xf numFmtId="0" fontId="19" fillId="0" borderId="27" xfId="0" applyFont="1" applyBorder="1" applyAlignment="1">
      <alignment horizontal="left" vertical="top" wrapText="1"/>
    </xf>
    <xf numFmtId="168" fontId="10" fillId="0" borderId="9" xfId="0" applyNumberFormat="1" applyFont="1" applyBorder="1" applyAlignment="1">
      <alignment vertical="top" wrapText="1"/>
    </xf>
    <xf numFmtId="17" fontId="10" fillId="0" borderId="9" xfId="0" applyNumberFormat="1" applyFont="1" applyBorder="1" applyAlignment="1">
      <alignment vertical="top" wrapText="1"/>
    </xf>
    <xf numFmtId="0" fontId="12" fillId="0" borderId="41" xfId="0" applyFont="1" applyBorder="1" applyAlignment="1">
      <alignment horizontal="center" vertical="top" wrapText="1"/>
    </xf>
    <xf numFmtId="0" fontId="19" fillId="0" borderId="41" xfId="0" applyFont="1" applyBorder="1" applyAlignment="1">
      <alignment horizontal="center" vertical="top" wrapText="1"/>
    </xf>
    <xf numFmtId="0" fontId="30" fillId="0" borderId="41" xfId="0" applyFont="1" applyBorder="1" applyAlignment="1">
      <alignment horizontal="center" vertical="top" wrapText="1"/>
    </xf>
    <xf numFmtId="169" fontId="12" fillId="0" borderId="41" xfId="0" applyNumberFormat="1" applyFont="1" applyBorder="1" applyAlignment="1">
      <alignment horizontal="center" vertical="top" wrapText="1"/>
    </xf>
    <xf numFmtId="0" fontId="12" fillId="0" borderId="41" xfId="0" applyFont="1" applyBorder="1" applyAlignment="1">
      <alignment horizontal="right" vertical="top" wrapText="1"/>
    </xf>
    <xf numFmtId="0" fontId="12" fillId="0" borderId="41" xfId="0" applyFont="1" applyBorder="1" applyAlignment="1">
      <alignment horizontal="left" vertical="top" wrapText="1"/>
    </xf>
    <xf numFmtId="0" fontId="10" fillId="0" borderId="41" xfId="0" applyFont="1" applyBorder="1" applyAlignment="1">
      <alignment vertical="top" wrapText="1"/>
    </xf>
    <xf numFmtId="0" fontId="10" fillId="0" borderId="41" xfId="0" applyFont="1" applyBorder="1" applyAlignment="1">
      <alignment horizontal="left" vertical="top" wrapText="1"/>
    </xf>
    <xf numFmtId="0" fontId="8" fillId="0" borderId="19" xfId="0" applyFont="1" applyBorder="1" applyAlignment="1">
      <alignment horizontal="center" vertical="top"/>
    </xf>
    <xf numFmtId="166" fontId="8" fillId="0" borderId="9" xfId="0" applyNumberFormat="1" applyFont="1" applyBorder="1" applyAlignment="1">
      <alignment horizontal="center" vertical="top" wrapText="1"/>
    </xf>
    <xf numFmtId="0" fontId="8" fillId="0" borderId="34" xfId="0" applyFont="1" applyBorder="1" applyAlignment="1">
      <alignment vertical="top" textRotation="255" wrapText="1"/>
    </xf>
    <xf numFmtId="0" fontId="33" fillId="0" borderId="22" xfId="0" applyFont="1" applyBorder="1" applyAlignment="1">
      <alignment vertical="center"/>
    </xf>
    <xf numFmtId="0" fontId="8" fillId="0" borderId="0" xfId="0" applyFont="1" applyAlignment="1">
      <alignment vertical="top" textRotation="255" wrapText="1"/>
    </xf>
    <xf numFmtId="0" fontId="21" fillId="0" borderId="42" xfId="0" applyFont="1" applyBorder="1" applyAlignment="1">
      <alignment vertical="top" wrapText="1"/>
    </xf>
    <xf numFmtId="0" fontId="25" fillId="0" borderId="42" xfId="0" applyFont="1" applyBorder="1" applyAlignment="1">
      <alignment horizontal="center" vertical="top" wrapText="1"/>
    </xf>
    <xf numFmtId="0" fontId="78" fillId="0" borderId="58" xfId="1" applyFont="1" applyFill="1" applyBorder="1" applyAlignment="1">
      <alignment horizontal="left" vertical="top" wrapText="1"/>
    </xf>
    <xf numFmtId="0" fontId="12" fillId="0" borderId="16" xfId="0" applyFont="1" applyBorder="1" applyAlignment="1">
      <alignment horizontal="center" vertical="top"/>
    </xf>
    <xf numFmtId="0" fontId="78" fillId="0" borderId="57" xfId="1" applyFont="1" applyFill="1" applyBorder="1" applyAlignment="1">
      <alignment horizontal="left" vertical="top" wrapText="1"/>
    </xf>
    <xf numFmtId="0" fontId="39" fillId="0" borderId="9" xfId="0" applyFont="1" applyBorder="1" applyAlignment="1">
      <alignment horizontal="center" vertical="top" wrapText="1"/>
    </xf>
    <xf numFmtId="0" fontId="39" fillId="0" borderId="9" xfId="0" applyFont="1" applyBorder="1" applyAlignment="1">
      <alignment horizontal="right" vertical="top" wrapText="1"/>
    </xf>
    <xf numFmtId="0" fontId="10" fillId="0" borderId="27" xfId="0" applyFont="1" applyBorder="1" applyAlignment="1">
      <alignment vertical="top" wrapText="1"/>
    </xf>
    <xf numFmtId="0" fontId="10" fillId="0" borderId="27" xfId="0" applyFont="1" applyBorder="1" applyAlignment="1">
      <alignment horizontal="left" vertical="top" wrapText="1"/>
    </xf>
    <xf numFmtId="0" fontId="10" fillId="0" borderId="20" xfId="0" applyFont="1" applyBorder="1" applyAlignment="1">
      <alignment horizontal="left" vertical="top" wrapText="1"/>
    </xf>
    <xf numFmtId="0" fontId="78" fillId="0" borderId="22" xfId="1" applyFont="1" applyFill="1" applyBorder="1" applyAlignment="1">
      <alignment horizontal="left" vertical="top" wrapText="1"/>
    </xf>
    <xf numFmtId="0" fontId="39" fillId="0" borderId="19" xfId="0" applyFont="1" applyBorder="1" applyAlignment="1">
      <alignment horizontal="center" vertical="top" wrapText="1"/>
    </xf>
    <xf numFmtId="0" fontId="39" fillId="0" borderId="19" xfId="0" applyFont="1" applyBorder="1" applyAlignment="1">
      <alignment horizontal="right" vertical="top" wrapText="1"/>
    </xf>
    <xf numFmtId="0" fontId="78" fillId="0" borderId="27" xfId="1" applyFont="1" applyFill="1" applyBorder="1" applyAlignment="1">
      <alignment horizontal="left" vertical="top" wrapText="1"/>
    </xf>
    <xf numFmtId="2" fontId="12" fillId="0" borderId="9" xfId="0" applyNumberFormat="1" applyFont="1" applyBorder="1" applyAlignment="1">
      <alignment vertical="top" wrapText="1"/>
    </xf>
    <xf numFmtId="49" fontId="12" fillId="0" borderId="9" xfId="0" applyNumberFormat="1" applyFont="1" applyBorder="1" applyAlignment="1">
      <alignment horizontal="right" vertical="top" wrapText="1"/>
    </xf>
    <xf numFmtId="0" fontId="9" fillId="0" borderId="22" xfId="0" applyFont="1" applyBorder="1" applyAlignment="1">
      <alignment vertical="top" wrapText="1"/>
    </xf>
    <xf numFmtId="49" fontId="12" fillId="0" borderId="8" xfId="0" applyNumberFormat="1" applyFont="1" applyBorder="1" applyAlignment="1">
      <alignment horizontal="right" vertical="top" wrapText="1"/>
    </xf>
    <xf numFmtId="0" fontId="19" fillId="0" borderId="0" xfId="0" applyFont="1" applyAlignment="1">
      <alignment horizontal="left" vertical="top"/>
    </xf>
    <xf numFmtId="169" fontId="30" fillId="0" borderId="9" xfId="1" applyNumberFormat="1" applyFont="1" applyFill="1" applyBorder="1" applyAlignment="1">
      <alignment horizontal="center" vertical="top" wrapText="1"/>
    </xf>
    <xf numFmtId="0" fontId="10" fillId="0" borderId="20" xfId="0" applyFont="1" applyBorder="1" applyAlignment="1">
      <alignment vertical="top" wrapText="1"/>
    </xf>
    <xf numFmtId="14" fontId="12" fillId="0" borderId="14" xfId="0" applyNumberFormat="1" applyFont="1" applyBorder="1" applyAlignment="1">
      <alignment horizontal="center" vertical="top" wrapText="1"/>
    </xf>
    <xf numFmtId="14" fontId="12" fillId="0" borderId="31" xfId="0" applyNumberFormat="1" applyFont="1" applyBorder="1" applyAlignment="1">
      <alignment horizontal="center" vertical="top" wrapText="1"/>
    </xf>
    <xf numFmtId="0" fontId="37" fillId="0" borderId="9" xfId="0" applyFont="1" applyBorder="1" applyAlignment="1">
      <alignment horizontal="center" vertical="top" wrapText="1"/>
    </xf>
    <xf numFmtId="14" fontId="12" fillId="0" borderId="15" xfId="0" applyNumberFormat="1" applyFont="1" applyBorder="1" applyAlignment="1">
      <alignment horizontal="center" vertical="top" wrapText="1"/>
    </xf>
    <xf numFmtId="49" fontId="19" fillId="0" borderId="9" xfId="0" applyNumberFormat="1" applyFont="1" applyBorder="1" applyAlignment="1">
      <alignment horizontal="left" vertical="top" wrapText="1"/>
    </xf>
    <xf numFmtId="0" fontId="30" fillId="0" borderId="9" xfId="0" applyFont="1" applyBorder="1" applyAlignment="1">
      <alignment horizontal="center" vertical="top"/>
    </xf>
    <xf numFmtId="4" fontId="12" fillId="0" borderId="9" xfId="0" applyNumberFormat="1" applyFont="1" applyBorder="1" applyAlignment="1">
      <alignment horizontal="right" vertical="top"/>
    </xf>
    <xf numFmtId="173" fontId="12" fillId="0" borderId="23" xfId="0" applyNumberFormat="1" applyFont="1" applyBorder="1" applyAlignment="1">
      <alignment horizontal="center" vertical="top" wrapText="1"/>
    </xf>
    <xf numFmtId="4" fontId="12" fillId="0" borderId="23" xfId="0" applyNumberFormat="1" applyFont="1" applyBorder="1" applyAlignment="1">
      <alignment horizontal="right" vertical="top" wrapText="1"/>
    </xf>
    <xf numFmtId="0" fontId="19" fillId="0" borderId="19" xfId="1" applyFont="1" applyFill="1" applyBorder="1" applyAlignment="1">
      <alignment horizontal="left" vertical="top" wrapText="1"/>
    </xf>
    <xf numFmtId="0" fontId="19" fillId="0" borderId="36" xfId="0" applyFont="1" applyBorder="1" applyAlignment="1">
      <alignment horizontal="left" vertical="top"/>
    </xf>
    <xf numFmtId="0" fontId="10" fillId="0" borderId="39" xfId="0" applyFont="1" applyBorder="1" applyAlignment="1">
      <alignment horizontal="left" vertical="top" wrapText="1"/>
    </xf>
    <xf numFmtId="0" fontId="10" fillId="0" borderId="25" xfId="0" applyFont="1" applyBorder="1" applyAlignment="1">
      <alignment horizontal="left" vertical="top" wrapText="1"/>
    </xf>
    <xf numFmtId="0" fontId="12" fillId="0" borderId="52" xfId="0" applyFont="1" applyBorder="1" applyAlignment="1">
      <alignment horizontal="center" vertical="top" wrapText="1"/>
    </xf>
    <xf numFmtId="0" fontId="30" fillId="0" borderId="13" xfId="1" applyFont="1" applyFill="1" applyBorder="1" applyAlignment="1">
      <alignment horizontal="center" vertical="top" wrapText="1"/>
    </xf>
    <xf numFmtId="0" fontId="12" fillId="0" borderId="21" xfId="0" applyFont="1" applyBorder="1" applyAlignment="1">
      <alignment horizontal="right" vertical="top" wrapText="1"/>
    </xf>
    <xf numFmtId="49" fontId="19" fillId="0" borderId="30" xfId="0" applyNumberFormat="1" applyFont="1" applyBorder="1" applyAlignment="1">
      <alignment horizontal="left" vertical="top" wrapText="1"/>
    </xf>
    <xf numFmtId="0" fontId="10" fillId="0" borderId="48" xfId="0" applyFont="1" applyBorder="1" applyAlignment="1">
      <alignment vertical="top" wrapText="1"/>
    </xf>
    <xf numFmtId="0" fontId="19" fillId="0" borderId="49" xfId="0" applyFont="1" applyBorder="1" applyAlignment="1">
      <alignment horizontal="left" vertical="top" wrapText="1"/>
    </xf>
    <xf numFmtId="0" fontId="10" fillId="0" borderId="50" xfId="0" applyFont="1" applyBorder="1" applyAlignment="1">
      <alignment vertical="top" wrapText="1"/>
    </xf>
    <xf numFmtId="0" fontId="19" fillId="0" borderId="51" xfId="0" applyFont="1" applyBorder="1" applyAlignment="1">
      <alignment horizontal="left" vertical="top" wrapText="1"/>
    </xf>
    <xf numFmtId="49" fontId="12" fillId="0" borderId="19" xfId="0" applyNumberFormat="1" applyFont="1" applyBorder="1" applyAlignment="1">
      <alignment horizontal="center" vertical="top" wrapText="1"/>
    </xf>
    <xf numFmtId="168" fontId="30" fillId="0" borderId="19" xfId="0" applyNumberFormat="1" applyFont="1" applyBorder="1" applyAlignment="1">
      <alignment horizontal="center" vertical="top" wrapText="1"/>
    </xf>
    <xf numFmtId="4" fontId="12" fillId="0" borderId="19" xfId="0" applyNumberFormat="1" applyFont="1" applyBorder="1" applyAlignment="1">
      <alignment horizontal="right" vertical="top" wrapText="1"/>
    </xf>
    <xf numFmtId="49" fontId="10" fillId="0" borderId="19" xfId="0" applyNumberFormat="1" applyFont="1" applyBorder="1" applyAlignment="1">
      <alignment vertical="top" wrapText="1"/>
    </xf>
    <xf numFmtId="49" fontId="12" fillId="0" borderId="19" xfId="0" applyNumberFormat="1" applyFont="1" applyBorder="1" applyAlignment="1">
      <alignment vertical="top" wrapText="1"/>
    </xf>
    <xf numFmtId="0" fontId="19" fillId="0" borderId="51" xfId="1" applyFont="1" applyFill="1" applyBorder="1" applyAlignment="1">
      <alignment horizontal="left" vertical="top" wrapText="1"/>
    </xf>
    <xf numFmtId="49" fontId="19" fillId="0" borderId="9" xfId="1" applyNumberFormat="1" applyFont="1" applyFill="1" applyBorder="1" applyAlignment="1">
      <alignment horizontal="left" vertical="top" wrapText="1"/>
    </xf>
    <xf numFmtId="2" fontId="8" fillId="0" borderId="9" xfId="0" applyNumberFormat="1" applyFont="1" applyBorder="1" applyAlignment="1">
      <alignment horizontal="right" vertical="top"/>
    </xf>
    <xf numFmtId="0" fontId="12" fillId="0" borderId="52" xfId="0" applyFont="1" applyBorder="1" applyAlignment="1">
      <alignment horizontal="center" vertical="top"/>
    </xf>
    <xf numFmtId="0" fontId="8" fillId="0" borderId="52" xfId="0" applyFont="1" applyBorder="1" applyAlignment="1">
      <alignment horizontal="left" vertical="top" wrapText="1"/>
    </xf>
    <xf numFmtId="0" fontId="10" fillId="0" borderId="52" xfId="0" applyFont="1" applyBorder="1" applyAlignment="1">
      <alignment vertical="top" wrapText="1"/>
    </xf>
    <xf numFmtId="0" fontId="12" fillId="0" borderId="38" xfId="0" applyFont="1" applyBorder="1" applyAlignment="1">
      <alignment horizontal="center" vertical="top" wrapText="1"/>
    </xf>
    <xf numFmtId="0" fontId="12" fillId="0" borderId="38" xfId="0" applyFont="1" applyBorder="1" applyAlignment="1">
      <alignment horizontal="center" vertical="top"/>
    </xf>
    <xf numFmtId="0" fontId="19" fillId="0" borderId="38" xfId="0" applyFont="1" applyBorder="1" applyAlignment="1">
      <alignment horizontal="left" vertical="top" wrapText="1"/>
    </xf>
    <xf numFmtId="0" fontId="8" fillId="0" borderId="56" xfId="0" applyFont="1" applyBorder="1" applyAlignment="1">
      <alignment horizontal="center" vertical="top" wrapText="1"/>
    </xf>
    <xf numFmtId="0" fontId="12" fillId="0" borderId="56" xfId="0" applyFont="1" applyBorder="1" applyAlignment="1">
      <alignment horizontal="center" vertical="top" wrapText="1"/>
    </xf>
    <xf numFmtId="1" fontId="12" fillId="0" borderId="56" xfId="0" applyNumberFormat="1" applyFont="1" applyBorder="1" applyAlignment="1">
      <alignment horizontal="center" vertical="top"/>
    </xf>
    <xf numFmtId="2" fontId="12" fillId="0" borderId="56" xfId="0" applyNumberFormat="1" applyFont="1" applyBorder="1" applyAlignment="1">
      <alignment horizontal="right" vertical="top" wrapText="1"/>
    </xf>
    <xf numFmtId="0" fontId="8" fillId="0" borderId="56" xfId="0" applyFont="1" applyBorder="1" applyAlignment="1">
      <alignment horizontal="left" vertical="top" wrapText="1"/>
    </xf>
    <xf numFmtId="0" fontId="8" fillId="0" borderId="56" xfId="0" applyFont="1" applyBorder="1" applyAlignment="1">
      <alignment vertical="top" wrapText="1"/>
    </xf>
    <xf numFmtId="0" fontId="19" fillId="0" borderId="52" xfId="1" applyFont="1" applyFill="1" applyBorder="1" applyAlignment="1">
      <alignment horizontal="left" vertical="top" wrapText="1"/>
    </xf>
    <xf numFmtId="0" fontId="9" fillId="0" borderId="22" xfId="0" applyFont="1" applyBorder="1" applyAlignment="1">
      <alignment horizontal="left" vertical="top" wrapText="1"/>
    </xf>
    <xf numFmtId="0" fontId="24" fillId="0" borderId="9" xfId="1" applyBorder="1" applyAlignment="1">
      <alignment horizontal="center" vertical="top" wrapText="1"/>
    </xf>
    <xf numFmtId="0" fontId="19" fillId="0" borderId="24" xfId="0" applyFont="1" applyBorder="1" applyAlignment="1">
      <alignment horizontal="left" vertical="center" wrapText="1"/>
    </xf>
    <xf numFmtId="0" fontId="19" fillId="0" borderId="52" xfId="0" applyFont="1" applyBorder="1" applyAlignment="1">
      <alignment horizontal="center" vertical="top" wrapText="1"/>
    </xf>
    <xf numFmtId="0" fontId="8" fillId="0" borderId="52" xfId="0" applyFont="1" applyBorder="1" applyAlignment="1">
      <alignment horizontal="center" vertical="top" wrapText="1"/>
    </xf>
    <xf numFmtId="1" fontId="12" fillId="0" borderId="52" xfId="0" applyNumberFormat="1" applyFont="1" applyBorder="1" applyAlignment="1">
      <alignment horizontal="center" vertical="top" wrapText="1"/>
    </xf>
    <xf numFmtId="0" fontId="30" fillId="0" borderId="52" xfId="11" applyFont="1" applyFill="1" applyBorder="1" applyAlignment="1">
      <alignment horizontal="center" vertical="top" wrapText="1"/>
    </xf>
    <xf numFmtId="0" fontId="12" fillId="0" borderId="52" xfId="0" applyFont="1" applyBorder="1" applyAlignment="1">
      <alignment horizontal="right" vertical="top"/>
    </xf>
    <xf numFmtId="0" fontId="12" fillId="0" borderId="28" xfId="0" applyFont="1" applyBorder="1" applyAlignment="1">
      <alignment horizontal="right" vertical="top"/>
    </xf>
    <xf numFmtId="0" fontId="12" fillId="0" borderId="34" xfId="0" applyFont="1" applyBorder="1" applyAlignment="1">
      <alignment horizontal="center" vertical="top"/>
    </xf>
    <xf numFmtId="0" fontId="10" fillId="0" borderId="28" xfId="0" applyFont="1" applyBorder="1" applyAlignment="1">
      <alignment vertical="top" wrapText="1"/>
    </xf>
    <xf numFmtId="0" fontId="8" fillId="0" borderId="60" xfId="0" applyFont="1" applyBorder="1" applyAlignment="1">
      <alignment horizontal="center" vertical="top" wrapText="1"/>
    </xf>
    <xf numFmtId="0" fontId="12" fillId="0" borderId="60" xfId="0" applyFont="1" applyBorder="1" applyAlignment="1">
      <alignment horizontal="center" vertical="top" wrapText="1"/>
    </xf>
    <xf numFmtId="0" fontId="30" fillId="0" borderId="60" xfId="11" applyFont="1" applyFill="1" applyBorder="1" applyAlignment="1">
      <alignment horizontal="center" vertical="top" wrapText="1"/>
    </xf>
    <xf numFmtId="0" fontId="19" fillId="0" borderId="60" xfId="0" applyFont="1" applyBorder="1" applyAlignment="1">
      <alignment horizontal="left" vertical="top" wrapText="1"/>
    </xf>
    <xf numFmtId="0" fontId="24" fillId="0" borderId="9" xfId="1" applyFill="1" applyBorder="1" applyAlignment="1">
      <alignment horizontal="center" vertical="top" wrapText="1"/>
    </xf>
    <xf numFmtId="0" fontId="12" fillId="0" borderId="9" xfId="3" applyFont="1" applyBorder="1" applyAlignment="1">
      <alignment horizontal="center" vertical="top" wrapText="1"/>
    </xf>
    <xf numFmtId="0" fontId="30" fillId="0" borderId="52" xfId="1" applyFont="1" applyFill="1" applyBorder="1" applyAlignment="1">
      <alignment horizontal="center" vertical="top" wrapText="1"/>
    </xf>
    <xf numFmtId="0" fontId="8" fillId="0" borderId="52" xfId="0" applyFont="1" applyBorder="1" applyAlignment="1">
      <alignment horizontal="right" vertical="top" wrapText="1"/>
    </xf>
    <xf numFmtId="0" fontId="8" fillId="0" borderId="52" xfId="0" applyFont="1" applyBorder="1" applyAlignment="1">
      <alignment vertical="top" wrapText="1"/>
    </xf>
    <xf numFmtId="0" fontId="10" fillId="0" borderId="34" xfId="0" applyFont="1" applyBorder="1" applyAlignment="1">
      <alignment vertical="top" wrapText="1"/>
    </xf>
    <xf numFmtId="0" fontId="9" fillId="0" borderId="52" xfId="0" applyFont="1" applyBorder="1" applyAlignment="1">
      <alignment vertical="top" wrapText="1"/>
    </xf>
    <xf numFmtId="0" fontId="12" fillId="0" borderId="29" xfId="0" applyFont="1" applyBorder="1" applyAlignment="1">
      <alignment horizontal="left" vertical="top" wrapText="1"/>
    </xf>
    <xf numFmtId="0" fontId="9" fillId="2" borderId="35"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8" fillId="0" borderId="0" xfId="0" applyFont="1" applyAlignment="1">
      <alignment horizontal="center" vertical="center"/>
    </xf>
    <xf numFmtId="0" fontId="21" fillId="2" borderId="35" xfId="0" applyFont="1" applyFill="1" applyBorder="1" applyAlignment="1">
      <alignment horizontal="center" vertical="center" wrapText="1"/>
    </xf>
    <xf numFmtId="0" fontId="21" fillId="2" borderId="33" xfId="0" applyFont="1" applyFill="1" applyBorder="1" applyAlignment="1">
      <alignment horizontal="center" vertical="center" wrapText="1"/>
    </xf>
    <xf numFmtId="0" fontId="21" fillId="2" borderId="44" xfId="0" applyFont="1" applyFill="1" applyBorder="1" applyAlignment="1">
      <alignment horizontal="center" vertical="center" wrapText="1"/>
    </xf>
    <xf numFmtId="0" fontId="26" fillId="0" borderId="0" xfId="0" applyFont="1" applyAlignment="1">
      <alignment vertical="center"/>
    </xf>
    <xf numFmtId="0" fontId="35" fillId="0" borderId="54" xfId="3" applyFont="1" applyBorder="1" applyAlignment="1">
      <alignment horizontal="left" vertical="top" wrapText="1"/>
    </xf>
    <xf numFmtId="0" fontId="35" fillId="0" borderId="55" xfId="3" applyFont="1" applyBorder="1" applyAlignment="1">
      <alignment horizontal="left" vertical="top" wrapText="1"/>
    </xf>
    <xf numFmtId="0" fontId="35" fillId="0" borderId="52" xfId="3" applyFont="1" applyBorder="1" applyAlignment="1">
      <alignment horizontal="left" vertical="top" wrapText="1"/>
    </xf>
    <xf numFmtId="0" fontId="19" fillId="0" borderId="61" xfId="0" applyFont="1" applyBorder="1" applyAlignment="1">
      <alignment horizontal="left" vertical="top" wrapText="1"/>
    </xf>
    <xf numFmtId="0" fontId="19" fillId="0" borderId="62" xfId="0" applyFont="1" applyBorder="1" applyAlignment="1">
      <alignment horizontal="left" vertical="top" wrapText="1"/>
    </xf>
    <xf numFmtId="0" fontId="19" fillId="0" borderId="63" xfId="0" applyFont="1" applyBorder="1" applyAlignment="1">
      <alignment horizontal="left" vertical="top" wrapText="1"/>
    </xf>
    <xf numFmtId="169" fontId="19" fillId="0" borderId="62" xfId="0" applyNumberFormat="1" applyFont="1" applyBorder="1" applyAlignment="1">
      <alignment horizontal="left" vertical="top" wrapText="1"/>
    </xf>
    <xf numFmtId="168" fontId="19" fillId="0" borderId="62" xfId="0" applyNumberFormat="1" applyFont="1" applyBorder="1" applyAlignment="1">
      <alignment horizontal="left" vertical="top" wrapText="1"/>
    </xf>
    <xf numFmtId="0" fontId="19" fillId="0" borderId="64" xfId="0" applyFont="1" applyBorder="1" applyAlignment="1">
      <alignment horizontal="left" vertical="top" wrapText="1"/>
    </xf>
    <xf numFmtId="0" fontId="19" fillId="0" borderId="65" xfId="0" applyFont="1" applyBorder="1" applyAlignment="1">
      <alignment horizontal="left" vertical="top" wrapText="1"/>
    </xf>
    <xf numFmtId="0" fontId="19" fillId="0" borderId="66" xfId="0" applyFont="1" applyBorder="1" applyAlignment="1">
      <alignment vertical="top" wrapText="1"/>
    </xf>
    <xf numFmtId="0" fontId="19" fillId="0" borderId="67" xfId="0" applyFont="1" applyBorder="1" applyAlignment="1">
      <alignment horizontal="left" vertical="top" wrapText="1"/>
    </xf>
    <xf numFmtId="168" fontId="19" fillId="0" borderId="64" xfId="0" applyNumberFormat="1" applyFont="1" applyBorder="1" applyAlignment="1">
      <alignment horizontal="left" vertical="top" wrapText="1"/>
    </xf>
    <xf numFmtId="0" fontId="19" fillId="0" borderId="68" xfId="0" applyFont="1" applyBorder="1" applyAlignment="1">
      <alignment horizontal="left" vertical="top" wrapText="1"/>
    </xf>
    <xf numFmtId="0" fontId="19" fillId="0" borderId="69" xfId="0" applyFont="1" applyBorder="1" applyAlignment="1">
      <alignment horizontal="left" vertical="top" wrapText="1"/>
    </xf>
    <xf numFmtId="0" fontId="19" fillId="0" borderId="66" xfId="0" applyFont="1" applyBorder="1" applyAlignment="1">
      <alignment horizontal="left" vertical="top" wrapText="1"/>
    </xf>
    <xf numFmtId="14" fontId="19" fillId="0" borderId="62" xfId="0" applyNumberFormat="1" applyFont="1" applyBorder="1" applyAlignment="1">
      <alignment horizontal="left" vertical="top" wrapText="1"/>
    </xf>
    <xf numFmtId="0" fontId="19" fillId="0" borderId="70" xfId="3" applyFont="1" applyBorder="1" applyAlignment="1">
      <alignment horizontal="left" vertical="top" wrapText="1"/>
    </xf>
    <xf numFmtId="0" fontId="19" fillId="0" borderId="71" xfId="3" applyFont="1" applyBorder="1" applyAlignment="1">
      <alignment horizontal="center" vertical="top" wrapText="1"/>
    </xf>
    <xf numFmtId="0" fontId="19" fillId="0" borderId="72" xfId="0" applyFont="1" applyBorder="1" applyAlignment="1">
      <alignment horizontal="center" vertical="top" wrapText="1"/>
    </xf>
    <xf numFmtId="0" fontId="19" fillId="0" borderId="70" xfId="0" applyFont="1" applyBorder="1" applyAlignment="1">
      <alignment horizontal="center" vertical="top" wrapText="1"/>
    </xf>
    <xf numFmtId="0" fontId="19" fillId="0" borderId="70" xfId="0" applyFont="1" applyBorder="1" applyAlignment="1">
      <alignment horizontal="left" vertical="top" wrapText="1"/>
    </xf>
    <xf numFmtId="0" fontId="19" fillId="0" borderId="66" xfId="4" applyFont="1" applyFill="1" applyBorder="1" applyAlignment="1">
      <alignment wrapText="1"/>
    </xf>
    <xf numFmtId="0" fontId="19" fillId="0" borderId="71" xfId="0" applyFont="1" applyBorder="1" applyAlignment="1">
      <alignment horizontal="left" vertical="top" wrapText="1"/>
    </xf>
    <xf numFmtId="0" fontId="19" fillId="0" borderId="72" xfId="0" applyFont="1" applyBorder="1" applyAlignment="1">
      <alignment horizontal="left" vertical="top" wrapText="1"/>
    </xf>
    <xf numFmtId="0" fontId="19" fillId="0" borderId="73" xfId="0" applyFont="1" applyBorder="1" applyAlignment="1">
      <alignment horizontal="left" vertical="top" wrapText="1"/>
    </xf>
    <xf numFmtId="0" fontId="20" fillId="0" borderId="66" xfId="0" applyFont="1" applyBorder="1" applyAlignment="1">
      <alignment wrapText="1"/>
    </xf>
    <xf numFmtId="0" fontId="19" fillId="0" borderId="74" xfId="0" applyFont="1" applyBorder="1" applyAlignment="1">
      <alignment horizontal="left" vertical="top" wrapText="1"/>
    </xf>
    <xf numFmtId="0" fontId="19" fillId="0" borderId="34" xfId="0" applyFont="1" applyBorder="1" applyAlignment="1">
      <alignment vertical="center"/>
    </xf>
    <xf numFmtId="0" fontId="12" fillId="0" borderId="34" xfId="0" applyFont="1" applyBorder="1"/>
    <xf numFmtId="0" fontId="8" fillId="0" borderId="34" xfId="0" applyFont="1" applyBorder="1" applyAlignment="1">
      <alignment horizontal="left" vertical="top"/>
    </xf>
    <xf numFmtId="0" fontId="15" fillId="0" borderId="34" xfId="0" applyFont="1" applyBorder="1"/>
    <xf numFmtId="0" fontId="13" fillId="0" borderId="34" xfId="0" applyFont="1" applyBorder="1" applyAlignment="1">
      <alignment horizontal="center" vertical="top" wrapText="1"/>
    </xf>
    <xf numFmtId="0" fontId="21" fillId="2" borderId="40" xfId="0" applyFont="1" applyFill="1" applyBorder="1" applyAlignment="1">
      <alignment horizontal="center" vertical="center" wrapText="1"/>
    </xf>
    <xf numFmtId="0" fontId="19" fillId="0" borderId="75" xfId="0" applyFont="1" applyBorder="1" applyAlignment="1">
      <alignment horizontal="center" vertical="center"/>
    </xf>
    <xf numFmtId="0" fontId="19" fillId="0" borderId="34" xfId="0" applyFont="1" applyBorder="1" applyAlignment="1">
      <alignment horizontal="center" vertical="center"/>
    </xf>
    <xf numFmtId="0" fontId="40" fillId="0" borderId="34" xfId="0" applyFont="1" applyBorder="1" applyAlignment="1">
      <alignment horizontal="center" vertical="center"/>
    </xf>
    <xf numFmtId="0" fontId="40" fillId="0" borderId="0" xfId="0" applyFont="1" applyAlignment="1">
      <alignment horizontal="center" vertical="center"/>
    </xf>
    <xf numFmtId="0" fontId="8" fillId="0" borderId="34" xfId="0" applyFont="1" applyBorder="1" applyAlignment="1">
      <alignment vertical="top" textRotation="255"/>
    </xf>
    <xf numFmtId="169" fontId="12" fillId="0" borderId="19" xfId="0" applyNumberFormat="1" applyFont="1" applyBorder="1" applyAlignment="1">
      <alignment horizontal="center" vertical="top" wrapText="1"/>
    </xf>
    <xf numFmtId="0" fontId="9" fillId="0" borderId="76" xfId="0" applyFont="1" applyBorder="1" applyAlignment="1">
      <alignment vertical="top" wrapText="1"/>
    </xf>
    <xf numFmtId="169" fontId="12" fillId="0" borderId="13" xfId="0" applyNumberFormat="1" applyFont="1" applyBorder="1" applyAlignment="1">
      <alignment horizontal="center" vertical="top" wrapText="1"/>
    </xf>
    <xf numFmtId="0" fontId="10" fillId="0" borderId="37" xfId="0" applyFont="1" applyBorder="1" applyAlignment="1">
      <alignment horizontal="left" vertical="top" wrapText="1"/>
    </xf>
    <xf numFmtId="0" fontId="21" fillId="0" borderId="75" xfId="0" applyFont="1" applyBorder="1" applyAlignment="1">
      <alignment vertical="center"/>
    </xf>
    <xf numFmtId="0" fontId="21" fillId="0" borderId="77" xfId="0" applyFont="1" applyBorder="1" applyAlignment="1">
      <alignment vertical="center"/>
    </xf>
    <xf numFmtId="0" fontId="19" fillId="0" borderId="77" xfId="0" applyFont="1" applyBorder="1" applyAlignment="1">
      <alignment horizontal="left" vertical="center"/>
    </xf>
    <xf numFmtId="0" fontId="19" fillId="0" borderId="77" xfId="0" applyFont="1" applyBorder="1" applyAlignment="1">
      <alignment horizontal="center" vertical="center" wrapText="1"/>
    </xf>
    <xf numFmtId="0" fontId="19" fillId="0" borderId="77" xfId="0" applyFont="1" applyBorder="1" applyAlignment="1">
      <alignment horizontal="right" vertical="center" wrapText="1"/>
    </xf>
    <xf numFmtId="0" fontId="19" fillId="0" borderId="77" xfId="0" applyFont="1" applyBorder="1" applyAlignment="1">
      <alignment horizontal="left" vertical="center" wrapText="1"/>
    </xf>
    <xf numFmtId="0" fontId="19" fillId="0" borderId="77" xfId="0" applyFont="1" applyBorder="1" applyAlignment="1">
      <alignment horizontal="center" vertical="center"/>
    </xf>
    <xf numFmtId="0" fontId="9"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0" fillId="0" borderId="0" xfId="0" applyAlignment="1">
      <alignment horizontal="center" vertical="center"/>
    </xf>
    <xf numFmtId="0" fontId="10" fillId="0" borderId="38" xfId="0" applyFont="1" applyBorder="1" applyAlignment="1">
      <alignment vertical="top" wrapText="1"/>
    </xf>
    <xf numFmtId="0" fontId="79" fillId="0" borderId="9" xfId="0" applyFont="1" applyBorder="1" applyAlignment="1">
      <alignment horizontal="center" vertical="top" wrapText="1"/>
    </xf>
    <xf numFmtId="0" fontId="19" fillId="0" borderId="25" xfId="0" applyFont="1" applyBorder="1" applyAlignment="1">
      <alignment horizontal="left" vertical="top" wrapText="1"/>
    </xf>
    <xf numFmtId="0" fontId="36" fillId="0" borderId="9" xfId="1" applyFont="1" applyBorder="1" applyAlignment="1">
      <alignment horizontal="center" vertical="top" wrapText="1"/>
    </xf>
    <xf numFmtId="0" fontId="12" fillId="3" borderId="9" xfId="3" applyFont="1" applyFill="1" applyBorder="1" applyAlignment="1">
      <alignment horizontal="left" vertical="top" wrapText="1"/>
    </xf>
    <xf numFmtId="0" fontId="24" fillId="0" borderId="9" xfId="1" applyFill="1" applyBorder="1" applyAlignment="1">
      <alignment horizontal="center" vertical="top"/>
    </xf>
    <xf numFmtId="0" fontId="12" fillId="8" borderId="56" xfId="0" applyFont="1" applyFill="1" applyBorder="1" applyAlignment="1">
      <alignment horizontal="center" vertical="top" wrapText="1"/>
    </xf>
    <xf numFmtId="0" fontId="12" fillId="9" borderId="56" xfId="0" applyFont="1" applyFill="1" applyBorder="1" applyAlignment="1">
      <alignment horizontal="center" vertical="top" wrapText="1"/>
    </xf>
    <xf numFmtId="0" fontId="84" fillId="0" borderId="56" xfId="15529" applyFont="1" applyBorder="1" applyAlignment="1">
      <alignment vertical="top" wrapText="1"/>
    </xf>
    <xf numFmtId="0" fontId="12" fillId="4" borderId="59" xfId="3" applyFont="1" applyFill="1" applyBorder="1" applyAlignment="1">
      <alignment horizontal="center" vertical="top" wrapText="1"/>
    </xf>
    <xf numFmtId="0" fontId="19" fillId="0" borderId="34" xfId="0" applyFont="1" applyBorder="1" applyAlignment="1">
      <alignment horizontal="center" vertical="top" wrapText="1"/>
    </xf>
    <xf numFmtId="0" fontId="10" fillId="7" borderId="37" xfId="15526" applyFont="1" applyFill="1" applyBorder="1" applyAlignment="1">
      <alignment horizontal="left" vertical="top" wrapText="1"/>
    </xf>
    <xf numFmtId="0" fontId="9" fillId="3" borderId="9" xfId="0" applyFont="1" applyFill="1" applyBorder="1" applyAlignment="1">
      <alignment horizontal="left" vertical="top" wrapText="1"/>
    </xf>
    <xf numFmtId="0" fontId="8" fillId="0" borderId="42" xfId="0" applyFont="1" applyBorder="1" applyAlignment="1">
      <alignment horizontal="center" vertical="top" wrapText="1"/>
    </xf>
    <xf numFmtId="0" fontId="10" fillId="0" borderId="18" xfId="0" applyFont="1" applyBorder="1" applyAlignment="1">
      <alignment horizontal="left" vertical="top" wrapText="1"/>
    </xf>
    <xf numFmtId="168" fontId="10" fillId="0" borderId="9" xfId="0" applyNumberFormat="1" applyFont="1" applyBorder="1" applyAlignment="1">
      <alignment horizontal="left" vertical="top" wrapText="1"/>
    </xf>
    <xf numFmtId="0" fontId="9" fillId="0" borderId="37" xfId="0" applyFont="1" applyBorder="1" applyAlignment="1">
      <alignment horizontal="left" vertical="top" wrapText="1"/>
    </xf>
    <xf numFmtId="0" fontId="10" fillId="8" borderId="56" xfId="0" applyFont="1" applyFill="1" applyBorder="1" applyAlignment="1">
      <alignment horizontal="left" vertical="top" wrapText="1"/>
    </xf>
    <xf numFmtId="0" fontId="10" fillId="0" borderId="17" xfId="0" applyFont="1" applyBorder="1" applyAlignment="1">
      <alignment horizontal="left" vertical="top" wrapText="1"/>
    </xf>
    <xf numFmtId="0" fontId="9" fillId="0" borderId="26" xfId="0" applyFont="1" applyBorder="1" applyAlignment="1">
      <alignment horizontal="left" vertical="top" wrapText="1"/>
    </xf>
    <xf numFmtId="0" fontId="21" fillId="5" borderId="36" xfId="0" applyFont="1" applyFill="1" applyBorder="1" applyAlignment="1">
      <alignment horizontal="left" vertical="top" wrapText="1"/>
    </xf>
    <xf numFmtId="0" fontId="10" fillId="0" borderId="38" xfId="0" applyFont="1" applyBorder="1" applyAlignment="1">
      <alignment horizontal="left" vertical="top" wrapText="1"/>
    </xf>
    <xf numFmtId="0" fontId="10" fillId="0" borderId="56" xfId="0" applyFont="1" applyBorder="1" applyAlignment="1">
      <alignment horizontal="left" vertical="top" wrapText="1"/>
    </xf>
    <xf numFmtId="0" fontId="12" fillId="2" borderId="12" xfId="0" applyFont="1" applyFill="1" applyBorder="1" applyAlignment="1">
      <alignment horizontal="left" vertical="center" wrapText="1"/>
    </xf>
    <xf numFmtId="0" fontId="21" fillId="0" borderId="52" xfId="0" applyFont="1" applyBorder="1" applyAlignment="1">
      <alignment horizontal="left" vertical="top" wrapText="1"/>
    </xf>
    <xf numFmtId="0" fontId="21" fillId="0" borderId="60" xfId="0" applyFont="1" applyBorder="1" applyAlignment="1">
      <alignment horizontal="left" vertical="top" wrapText="1"/>
    </xf>
    <xf numFmtId="0" fontId="10" fillId="3" borderId="9" xfId="0" applyFont="1" applyFill="1" applyBorder="1" applyAlignment="1">
      <alignment vertical="top" wrapText="1"/>
    </xf>
    <xf numFmtId="169" fontId="9" fillId="0" borderId="9" xfId="0" applyNumberFormat="1" applyFont="1" applyBorder="1" applyAlignment="1">
      <alignment horizontal="left" vertical="top" wrapText="1"/>
    </xf>
    <xf numFmtId="168" fontId="10" fillId="0" borderId="19" xfId="0" applyNumberFormat="1" applyFont="1" applyBorder="1" applyAlignment="1">
      <alignment horizontal="left" vertical="top" wrapText="1"/>
    </xf>
    <xf numFmtId="1" fontId="10" fillId="0" borderId="19" xfId="0" applyNumberFormat="1" applyFont="1" applyBorder="1" applyAlignment="1">
      <alignment horizontal="left" vertical="top" wrapText="1"/>
    </xf>
    <xf numFmtId="14" fontId="9" fillId="0" borderId="9" xfId="0" applyNumberFormat="1" applyFont="1" applyBorder="1" applyAlignment="1">
      <alignment horizontal="left" vertical="top" wrapText="1"/>
    </xf>
    <xf numFmtId="14" fontId="10" fillId="0" borderId="19" xfId="0" applyNumberFormat="1" applyFont="1" applyBorder="1" applyAlignment="1">
      <alignment horizontal="left" vertical="top" wrapText="1"/>
    </xf>
    <xf numFmtId="0" fontId="9" fillId="0" borderId="27" xfId="0" applyFont="1" applyBorder="1" applyAlignment="1">
      <alignment horizontal="left" vertical="top" wrapText="1"/>
    </xf>
    <xf numFmtId="0" fontId="9" fillId="0" borderId="0" xfId="0" applyFont="1" applyAlignment="1">
      <alignment horizontal="left" vertical="center" wrapText="1"/>
    </xf>
    <xf numFmtId="166" fontId="9" fillId="0" borderId="9" xfId="0" applyNumberFormat="1" applyFont="1" applyBorder="1" applyAlignment="1">
      <alignment horizontal="left" vertical="top" wrapText="1"/>
    </xf>
    <xf numFmtId="166" fontId="10" fillId="0" borderId="19" xfId="0" applyNumberFormat="1" applyFont="1" applyBorder="1" applyAlignment="1">
      <alignment horizontal="left" vertical="top" wrapText="1"/>
    </xf>
    <xf numFmtId="166" fontId="10" fillId="0" borderId="9" xfId="0" applyNumberFormat="1" applyFont="1" applyBorder="1" applyAlignment="1">
      <alignment horizontal="left" vertical="top" wrapText="1"/>
    </xf>
    <xf numFmtId="0" fontId="21" fillId="5" borderId="36" xfId="0" applyFont="1" applyFill="1" applyBorder="1" applyAlignment="1">
      <alignment vertical="top" wrapText="1"/>
    </xf>
    <xf numFmtId="4" fontId="12" fillId="0" borderId="18" xfId="0" applyNumberFormat="1" applyFont="1" applyBorder="1" applyAlignment="1">
      <alignment horizontal="right" vertical="top" wrapText="1"/>
    </xf>
    <xf numFmtId="2" fontId="12" fillId="0" borderId="36" xfId="0" applyNumberFormat="1" applyFont="1" applyBorder="1" applyAlignment="1">
      <alignment horizontal="right" vertical="top" wrapText="1"/>
    </xf>
    <xf numFmtId="0" fontId="10" fillId="0" borderId="28" xfId="0" applyFont="1" applyBorder="1" applyAlignment="1">
      <alignment horizontal="left" vertical="top" wrapText="1"/>
    </xf>
    <xf numFmtId="0" fontId="8" fillId="0" borderId="13" xfId="0" applyFont="1" applyBorder="1" applyAlignment="1">
      <alignment horizontal="left" vertical="top" wrapText="1"/>
    </xf>
    <xf numFmtId="49" fontId="10" fillId="0" borderId="18" xfId="0" applyNumberFormat="1" applyFont="1" applyBorder="1" applyAlignment="1">
      <alignment horizontal="left" vertical="top" wrapText="1"/>
    </xf>
    <xf numFmtId="0" fontId="41" fillId="0" borderId="9" xfId="0" applyFont="1" applyBorder="1" applyAlignment="1">
      <alignment horizontal="center" vertical="top" wrapText="1"/>
    </xf>
    <xf numFmtId="0" fontId="0" fillId="0" borderId="79" xfId="0" applyBorder="1"/>
    <xf numFmtId="0" fontId="12" fillId="3" borderId="29" xfId="0" applyFont="1" applyFill="1" applyBorder="1" applyAlignment="1">
      <alignment horizontal="center" vertical="top" wrapText="1"/>
    </xf>
    <xf numFmtId="0" fontId="12" fillId="3" borderId="19" xfId="0" applyFont="1" applyFill="1" applyBorder="1" applyAlignment="1">
      <alignment horizontal="center" vertical="top" wrapText="1"/>
    </xf>
    <xf numFmtId="2" fontId="12" fillId="0" borderId="29" xfId="0" applyNumberFormat="1" applyFont="1" applyBorder="1" applyAlignment="1">
      <alignment horizontal="right" vertical="top" wrapText="1"/>
    </xf>
    <xf numFmtId="0" fontId="12" fillId="0" borderId="18" xfId="0" applyFont="1" applyBorder="1" applyAlignment="1">
      <alignment horizontal="left" vertical="top" wrapText="1"/>
    </xf>
    <xf numFmtId="0" fontId="12" fillId="10" borderId="9" xfId="0" applyFont="1" applyFill="1" applyBorder="1" applyAlignment="1">
      <alignment horizontal="center" vertical="top" wrapText="1"/>
    </xf>
    <xf numFmtId="0" fontId="9" fillId="0" borderId="15" xfId="0" applyFont="1" applyBorder="1" applyAlignment="1">
      <alignment horizontal="left" vertical="top" wrapText="1"/>
    </xf>
    <xf numFmtId="0" fontId="19" fillId="0" borderId="56" xfId="0" applyFont="1" applyBorder="1" applyAlignment="1">
      <alignment horizontal="center" vertical="center" wrapText="1"/>
    </xf>
    <xf numFmtId="0" fontId="12" fillId="0" borderId="56" xfId="0" applyFont="1" applyBorder="1" applyAlignment="1">
      <alignment horizontal="center" vertical="center" wrapText="1"/>
    </xf>
    <xf numFmtId="49" fontId="8" fillId="0" borderId="19" xfId="0" applyNumberFormat="1" applyFont="1" applyBorder="1" applyAlignment="1">
      <alignment horizontal="center" vertical="top"/>
    </xf>
    <xf numFmtId="0" fontId="32" fillId="0" borderId="19" xfId="0" applyFont="1" applyBorder="1" applyAlignment="1">
      <alignment horizontal="center" vertical="top" wrapText="1"/>
    </xf>
    <xf numFmtId="14" fontId="12" fillId="0" borderId="19" xfId="0" applyNumberFormat="1" applyFont="1" applyBorder="1" applyAlignment="1">
      <alignment horizontal="center" vertical="top" wrapText="1"/>
    </xf>
    <xf numFmtId="0" fontId="12" fillId="0" borderId="19" xfId="0" applyFont="1" applyBorder="1" applyAlignment="1">
      <alignment vertical="top" wrapText="1"/>
    </xf>
    <xf numFmtId="0" fontId="8" fillId="3" borderId="19" xfId="0" applyFont="1" applyFill="1" applyBorder="1" applyAlignment="1">
      <alignment horizontal="left" vertical="top" wrapText="1"/>
    </xf>
    <xf numFmtId="0" fontId="19" fillId="0" borderId="80" xfId="0" applyFont="1" applyBorder="1" applyAlignment="1">
      <alignment horizontal="left" vertical="top" wrapText="1"/>
    </xf>
    <xf numFmtId="0" fontId="19" fillId="0" borderId="81" xfId="0" applyFont="1" applyBorder="1" applyAlignment="1">
      <alignment horizontal="left" vertical="top" wrapText="1"/>
    </xf>
    <xf numFmtId="0" fontId="10" fillId="2" borderId="2" xfId="0" applyFont="1" applyFill="1" applyBorder="1" applyAlignment="1">
      <alignment horizontal="center" vertical="top" wrapText="1"/>
    </xf>
    <xf numFmtId="0" fontId="19" fillId="0" borderId="8" xfId="0" applyFont="1" applyBorder="1"/>
    <xf numFmtId="0" fontId="10" fillId="2" borderId="3" xfId="0" applyFont="1" applyFill="1" applyBorder="1" applyAlignment="1">
      <alignment horizontal="center" vertical="top" wrapText="1"/>
    </xf>
    <xf numFmtId="0" fontId="19" fillId="0" borderId="5" xfId="0" applyFont="1" applyBorder="1"/>
    <xf numFmtId="0" fontId="19" fillId="0" borderId="4" xfId="0" applyFont="1" applyBorder="1"/>
    <xf numFmtId="0" fontId="7" fillId="0" borderId="0" xfId="0" applyFont="1" applyAlignment="1">
      <alignment horizontal="left" vertical="center" wrapText="1"/>
    </xf>
    <xf numFmtId="0" fontId="15" fillId="0" borderId="0" xfId="0" applyFont="1" applyAlignment="1">
      <alignment horizontal="left"/>
    </xf>
    <xf numFmtId="0" fontId="9" fillId="2" borderId="1" xfId="0" applyFont="1" applyFill="1" applyBorder="1" applyAlignment="1">
      <alignment horizontal="center" vertical="top" wrapText="1"/>
    </xf>
    <xf numFmtId="0" fontId="19" fillId="0" borderId="7" xfId="0" applyFont="1" applyBorder="1"/>
    <xf numFmtId="0" fontId="11" fillId="0" borderId="8" xfId="0" applyFont="1" applyBorder="1"/>
    <xf numFmtId="0" fontId="11" fillId="0" borderId="5" xfId="0" applyFont="1" applyBorder="1"/>
    <xf numFmtId="0" fontId="11" fillId="0" borderId="4" xfId="0" applyFont="1" applyBorder="1"/>
    <xf numFmtId="0" fontId="10" fillId="2" borderId="13" xfId="0" applyFont="1" applyFill="1" applyBorder="1" applyAlignment="1">
      <alignment horizontal="center" vertical="top" wrapText="1"/>
    </xf>
    <xf numFmtId="0" fontId="0" fillId="0" borderId="0" xfId="0" applyAlignment="1">
      <alignment horizontal="left"/>
    </xf>
    <xf numFmtId="0" fontId="11" fillId="0" borderId="7" xfId="0" applyFont="1" applyBorder="1"/>
    <xf numFmtId="0" fontId="10" fillId="2" borderId="6" xfId="0" applyFont="1" applyFill="1" applyBorder="1" applyAlignment="1">
      <alignment horizontal="center" vertical="top" wrapText="1"/>
    </xf>
    <xf numFmtId="0" fontId="11" fillId="0" borderId="10" xfId="0" applyFont="1" applyBorder="1"/>
    <xf numFmtId="0" fontId="7" fillId="0" borderId="0" xfId="0" applyFont="1" applyAlignment="1">
      <alignment horizontal="center" vertical="center" wrapText="1"/>
    </xf>
    <xf numFmtId="0" fontId="20" fillId="0" borderId="0" xfId="0" applyFont="1"/>
    <xf numFmtId="0" fontId="9" fillId="0" borderId="0" xfId="0" applyFont="1" applyAlignment="1">
      <alignment horizontal="center" vertical="center" wrapText="1"/>
    </xf>
    <xf numFmtId="0" fontId="8" fillId="0" borderId="0" xfId="0" applyFont="1"/>
    <xf numFmtId="0" fontId="79" fillId="0" borderId="41" xfId="0" applyFont="1" applyBorder="1" applyAlignment="1">
      <alignment horizontal="center" vertical="top" wrapText="1"/>
    </xf>
    <xf numFmtId="0" fontId="80" fillId="0" borderId="41" xfId="0" applyFont="1" applyBorder="1" applyAlignment="1">
      <alignment horizontal="center" vertical="top" wrapText="1"/>
    </xf>
    <xf numFmtId="0" fontId="30" fillId="0" borderId="8" xfId="1" applyFont="1" applyFill="1" applyBorder="1" applyAlignment="1">
      <alignment horizontal="center" vertical="top" wrapText="1"/>
    </xf>
    <xf numFmtId="0" fontId="81" fillId="0" borderId="41" xfId="1" applyFont="1" applyFill="1" applyBorder="1" applyAlignment="1">
      <alignment horizontal="center" vertical="top" wrapText="1"/>
    </xf>
    <xf numFmtId="0" fontId="24" fillId="0" borderId="34" xfId="1" applyFill="1" applyBorder="1"/>
    <xf numFmtId="0" fontId="24" fillId="0" borderId="41" xfId="1" applyFill="1" applyBorder="1" applyAlignment="1">
      <alignment horizontal="center" vertical="top" wrapText="1"/>
    </xf>
    <xf numFmtId="4" fontId="80" fillId="0" borderId="41" xfId="0" applyNumberFormat="1" applyFont="1" applyBorder="1" applyAlignment="1">
      <alignment horizontal="right" vertical="top" wrapText="1"/>
    </xf>
    <xf numFmtId="0" fontId="80" fillId="0" borderId="78" xfId="0" applyFont="1" applyBorder="1" applyAlignment="1">
      <alignment horizontal="left" vertical="top" wrapText="1"/>
    </xf>
    <xf numFmtId="0" fontId="12" fillId="0" borderId="26" xfId="0" applyFont="1" applyBorder="1" applyAlignment="1">
      <alignment horizontal="left" vertical="top" wrapText="1"/>
    </xf>
    <xf numFmtId="0" fontId="8" fillId="0" borderId="15" xfId="0" applyFont="1" applyBorder="1" applyAlignment="1">
      <alignment horizontal="left" vertical="top" wrapText="1"/>
    </xf>
    <xf numFmtId="49" fontId="80" fillId="0" borderId="41" xfId="0" applyNumberFormat="1" applyFont="1" applyBorder="1" applyAlignment="1">
      <alignment horizontal="center" vertical="top" wrapText="1"/>
    </xf>
    <xf numFmtId="49" fontId="12" fillId="0" borderId="18" xfId="0" applyNumberFormat="1" applyFont="1" applyBorder="1" applyAlignment="1">
      <alignment horizontal="center" vertical="top" wrapText="1"/>
    </xf>
    <xf numFmtId="49" fontId="80" fillId="0" borderId="41" xfId="0" applyNumberFormat="1" applyFont="1" applyBorder="1" applyAlignment="1">
      <alignment horizontal="left" vertical="top" wrapText="1"/>
    </xf>
    <xf numFmtId="0" fontId="82" fillId="0" borderId="74" xfId="0" applyFont="1" applyBorder="1" applyAlignment="1">
      <alignment horizontal="left" vertical="top" wrapText="1"/>
    </xf>
    <xf numFmtId="0" fontId="12" fillId="0" borderId="28" xfId="0" applyFont="1" applyBorder="1" applyAlignment="1">
      <alignment horizontal="left" vertical="top" wrapText="1"/>
    </xf>
    <xf numFmtId="0" fontId="19" fillId="0" borderId="9" xfId="0" applyFont="1" applyFill="1" applyBorder="1" applyAlignment="1">
      <alignment horizontal="left" vertical="top" wrapText="1"/>
    </xf>
    <xf numFmtId="0" fontId="19" fillId="0" borderId="13" xfId="0" applyFont="1" applyBorder="1"/>
    <xf numFmtId="0" fontId="9" fillId="0" borderId="56" xfId="0" applyFont="1" applyBorder="1" applyAlignment="1">
      <alignment vertical="top" wrapText="1"/>
    </xf>
    <xf numFmtId="0" fontId="21" fillId="0" borderId="56" xfId="0" applyFont="1" applyBorder="1" applyAlignment="1">
      <alignment vertical="top" wrapText="1"/>
    </xf>
    <xf numFmtId="0" fontId="21" fillId="0" borderId="56" xfId="0" applyFont="1" applyBorder="1" applyAlignment="1">
      <alignment horizontal="left" vertical="top" wrapText="1"/>
    </xf>
    <xf numFmtId="0" fontId="19" fillId="0" borderId="56" xfId="0" applyFont="1" applyBorder="1" applyAlignment="1">
      <alignment horizontal="center" vertical="top" wrapText="1"/>
    </xf>
    <xf numFmtId="0" fontId="30" fillId="0" borderId="56" xfId="11" applyFont="1" applyFill="1" applyBorder="1" applyAlignment="1">
      <alignment horizontal="center" vertical="top" wrapText="1"/>
    </xf>
    <xf numFmtId="0" fontId="30" fillId="0" borderId="9" xfId="11" applyFont="1" applyFill="1" applyBorder="1" applyAlignment="1">
      <alignment horizontal="center" vertical="top" wrapText="1"/>
    </xf>
    <xf numFmtId="168" fontId="77" fillId="0" borderId="9" xfId="11" applyNumberFormat="1" applyFont="1" applyFill="1" applyBorder="1" applyAlignment="1">
      <alignment horizontal="center" vertical="top" wrapText="1"/>
    </xf>
    <xf numFmtId="168" fontId="36" fillId="0" borderId="62" xfId="11" applyNumberFormat="1" applyFont="1" applyFill="1" applyBorder="1" applyAlignment="1">
      <alignment horizontal="left" vertical="top" wrapText="1"/>
    </xf>
    <xf numFmtId="176" fontId="12" fillId="0" borderId="56" xfId="5" applyNumberFormat="1" applyFont="1" applyBorder="1" applyAlignment="1">
      <alignment horizontal="center" vertical="top" wrapText="1"/>
    </xf>
    <xf numFmtId="2" fontId="19" fillId="0" borderId="56" xfId="5" applyNumberFormat="1" applyFont="1" applyBorder="1" applyAlignment="1">
      <alignment horizontal="right" vertical="top" wrapText="1"/>
    </xf>
    <xf numFmtId="176" fontId="19" fillId="0" borderId="56" xfId="5" applyNumberFormat="1" applyFont="1" applyBorder="1" applyAlignment="1">
      <alignment horizontal="center" vertical="top" wrapText="1"/>
    </xf>
    <xf numFmtId="0" fontId="30" fillId="0" borderId="19" xfId="11" applyFont="1" applyFill="1" applyBorder="1" applyAlignment="1">
      <alignment horizontal="center" vertical="top" wrapText="1"/>
    </xf>
    <xf numFmtId="168" fontId="12" fillId="0" borderId="27" xfId="0" applyNumberFormat="1" applyFont="1" applyBorder="1" applyAlignment="1">
      <alignment horizontal="center" vertical="top" wrapText="1"/>
    </xf>
    <xf numFmtId="176" fontId="19" fillId="0" borderId="76" xfId="5" applyNumberFormat="1" applyFont="1" applyBorder="1" applyAlignment="1">
      <alignment horizontal="center" vertical="top" wrapText="1"/>
    </xf>
    <xf numFmtId="0" fontId="24" fillId="0" borderId="9" xfId="11" applyBorder="1" applyAlignment="1">
      <alignment horizontal="center" vertical="top" wrapText="1"/>
    </xf>
    <xf numFmtId="0" fontId="77" fillId="0" borderId="9" xfId="11" applyFont="1" applyFill="1" applyBorder="1" applyAlignment="1">
      <alignment horizontal="center" vertical="top" wrapText="1"/>
    </xf>
    <xf numFmtId="49" fontId="30" fillId="0" borderId="9" xfId="11" applyNumberFormat="1" applyFont="1" applyFill="1" applyBorder="1" applyAlignment="1">
      <alignment horizontal="center" vertical="top" wrapText="1"/>
    </xf>
    <xf numFmtId="0" fontId="19" fillId="0" borderId="22" xfId="0" applyFont="1" applyBorder="1" applyAlignment="1">
      <alignment horizontal="center" vertical="top" wrapText="1"/>
    </xf>
    <xf numFmtId="0" fontId="8" fillId="0" borderId="76" xfId="0" applyFont="1" applyBorder="1" applyAlignment="1">
      <alignment vertical="top" wrapText="1"/>
    </xf>
    <xf numFmtId="0" fontId="19" fillId="0" borderId="62" xfId="11" applyFont="1" applyFill="1" applyBorder="1" applyAlignment="1">
      <alignment horizontal="left" vertical="top" wrapText="1"/>
    </xf>
    <xf numFmtId="0" fontId="8" fillId="0" borderId="26" xfId="0" applyFont="1" applyBorder="1" applyAlignment="1">
      <alignment horizontal="center" vertical="top" wrapText="1"/>
    </xf>
    <xf numFmtId="1" fontId="12" fillId="0" borderId="19" xfId="0" applyNumberFormat="1" applyFont="1" applyBorder="1" applyAlignment="1">
      <alignment horizontal="center" vertical="top" wrapText="1"/>
    </xf>
    <xf numFmtId="0" fontId="19" fillId="0" borderId="56" xfId="0" applyFont="1" applyBorder="1" applyAlignment="1">
      <alignment vertical="top" wrapText="1"/>
    </xf>
    <xf numFmtId="0" fontId="30" fillId="0" borderId="37" xfId="11" applyFont="1" applyFill="1" applyBorder="1" applyAlignment="1">
      <alignment horizontal="center" vertical="top" wrapText="1"/>
    </xf>
    <xf numFmtId="0" fontId="13" fillId="0" borderId="56" xfId="0" applyFont="1" applyBorder="1" applyAlignment="1">
      <alignment horizontal="center" vertical="top" wrapText="1"/>
    </xf>
    <xf numFmtId="0" fontId="30" fillId="0" borderId="34" xfId="11" applyFont="1" applyFill="1" applyAlignment="1">
      <alignment horizontal="center"/>
    </xf>
    <xf numFmtId="0" fontId="10" fillId="0" borderId="56" xfId="0" applyFont="1" applyBorder="1" applyAlignment="1">
      <alignment vertical="top" wrapText="1"/>
    </xf>
    <xf numFmtId="0" fontId="19" fillId="0" borderId="56" xfId="0" applyFont="1" applyBorder="1" applyAlignment="1">
      <alignment horizontal="right" vertical="top"/>
    </xf>
    <xf numFmtId="0" fontId="38" fillId="0" borderId="62" xfId="11" applyFont="1" applyFill="1" applyBorder="1" applyAlignment="1">
      <alignment horizontal="left" vertical="top" wrapText="1"/>
    </xf>
    <xf numFmtId="0" fontId="8" fillId="0" borderId="56" xfId="0" applyFont="1" applyBorder="1" applyAlignment="1">
      <alignment horizontal="right" vertical="top" wrapText="1"/>
    </xf>
    <xf numFmtId="0" fontId="77" fillId="0" borderId="13" xfId="11" applyFont="1" applyFill="1" applyBorder="1" applyAlignment="1">
      <alignment horizontal="center" vertical="top" wrapText="1"/>
    </xf>
    <xf numFmtId="0" fontId="19" fillId="0" borderId="27" xfId="0" applyFont="1" applyBorder="1" applyAlignment="1">
      <alignment horizontal="center" vertical="top" wrapText="1"/>
    </xf>
    <xf numFmtId="0" fontId="8" fillId="0" borderId="75" xfId="0" applyFont="1" applyBorder="1" applyAlignment="1">
      <alignment horizontal="left" vertical="top" wrapText="1"/>
    </xf>
    <xf numFmtId="0" fontId="10" fillId="0" borderId="26" xfId="0" applyFont="1" applyBorder="1" applyAlignment="1">
      <alignment vertical="top" wrapText="1"/>
    </xf>
    <xf numFmtId="0" fontId="36" fillId="0" borderId="9" xfId="11" applyFont="1" applyBorder="1" applyAlignment="1">
      <alignment horizontal="center" vertical="top" wrapText="1"/>
    </xf>
    <xf numFmtId="0" fontId="19" fillId="0" borderId="56" xfId="3" applyFont="1" applyBorder="1" applyAlignment="1">
      <alignment vertical="top" wrapText="1"/>
    </xf>
    <xf numFmtId="0" fontId="24" fillId="0" borderId="19" xfId="11" applyBorder="1" applyAlignment="1">
      <alignment horizontal="center" vertical="top" wrapText="1"/>
    </xf>
    <xf numFmtId="0" fontId="19" fillId="0" borderId="66" xfId="11" applyFont="1" applyFill="1" applyBorder="1" applyAlignment="1">
      <alignment horizontal="left" vertical="top" wrapText="1"/>
    </xf>
    <xf numFmtId="0" fontId="19" fillId="0" borderId="64" xfId="11" applyFont="1" applyFill="1" applyBorder="1" applyAlignment="1">
      <alignment horizontal="left" vertical="top" wrapText="1"/>
    </xf>
    <xf numFmtId="0" fontId="77" fillId="0" borderId="41" xfId="11" applyFont="1" applyFill="1" applyBorder="1" applyAlignment="1">
      <alignment horizontal="center" vertical="top" wrapText="1"/>
    </xf>
    <xf numFmtId="2" fontId="8" fillId="0" borderId="56" xfId="0" applyNumberFormat="1" applyFont="1" applyBorder="1" applyAlignment="1">
      <alignment horizontal="right" vertical="center" wrapText="1"/>
    </xf>
    <xf numFmtId="0" fontId="12" fillId="0" borderId="56" xfId="0" applyFont="1" applyBorder="1" applyAlignment="1">
      <alignment vertical="top" wrapText="1"/>
    </xf>
    <xf numFmtId="0" fontId="10" fillId="0" borderId="56" xfId="0" applyFont="1" applyBorder="1" applyAlignment="1">
      <alignment horizontal="left" vertical="center" wrapText="1"/>
    </xf>
    <xf numFmtId="0" fontId="9" fillId="0" borderId="76" xfId="0" applyFont="1" applyBorder="1" applyAlignment="1">
      <alignment horizontal="left" vertical="top" wrapText="1"/>
    </xf>
    <xf numFmtId="0" fontId="41" fillId="0" borderId="56" xfId="0" applyFont="1" applyBorder="1" applyAlignment="1">
      <alignment vertical="center" wrapText="1"/>
    </xf>
    <xf numFmtId="0" fontId="9" fillId="0" borderId="56" xfId="0" applyFont="1" applyBorder="1" applyAlignment="1">
      <alignment vertical="center" wrapText="1"/>
    </xf>
    <xf numFmtId="2" fontId="12" fillId="0" borderId="56" xfId="0" applyNumberFormat="1" applyFont="1" applyBorder="1" applyAlignment="1">
      <alignment horizontal="right" vertical="center" wrapText="1"/>
    </xf>
    <xf numFmtId="0" fontId="19" fillId="0" borderId="15" xfId="0" applyFont="1" applyBorder="1" applyAlignment="1">
      <alignment horizontal="center" vertical="top" wrapText="1"/>
    </xf>
    <xf numFmtId="0" fontId="30" fillId="0" borderId="15" xfId="0" applyFont="1" applyBorder="1" applyAlignment="1">
      <alignment horizontal="center" vertical="top" wrapText="1"/>
    </xf>
    <xf numFmtId="0" fontId="12" fillId="0" borderId="15" xfId="0" applyFont="1" applyBorder="1" applyAlignment="1">
      <alignment horizontal="right" vertical="top" wrapText="1"/>
    </xf>
    <xf numFmtId="0" fontId="24" fillId="0" borderId="62" xfId="11" applyFill="1" applyBorder="1" applyAlignment="1">
      <alignment horizontal="left" vertical="top" wrapText="1"/>
    </xf>
    <xf numFmtId="0" fontId="9" fillId="0" borderId="34" xfId="0" applyFont="1" applyBorder="1" applyAlignment="1">
      <alignment horizontal="left" vertical="top" wrapText="1"/>
    </xf>
    <xf numFmtId="0" fontId="30" fillId="0" borderId="13" xfId="11" applyFont="1" applyFill="1" applyBorder="1" applyAlignment="1">
      <alignment horizontal="center" vertical="top" wrapText="1"/>
    </xf>
    <xf numFmtId="0" fontId="8" fillId="0" borderId="76" xfId="0" applyFont="1" applyBorder="1" applyAlignment="1">
      <alignment horizontal="center" vertical="top" wrapText="1"/>
    </xf>
    <xf numFmtId="0" fontId="36" fillId="0" borderId="62" xfId="11" applyFont="1" applyFill="1" applyBorder="1" applyAlignment="1">
      <alignment horizontal="left" vertical="top" wrapText="1"/>
    </xf>
    <xf numFmtId="0" fontId="19" fillId="0" borderId="67" xfId="11" applyFont="1" applyFill="1" applyBorder="1" applyAlignment="1">
      <alignment horizontal="left" vertical="top" wrapText="1"/>
    </xf>
    <xf numFmtId="0" fontId="30" fillId="0" borderId="56" xfId="0" applyFont="1" applyBorder="1" applyAlignment="1">
      <alignment horizontal="center" vertical="top" wrapText="1"/>
    </xf>
    <xf numFmtId="14" fontId="12" fillId="0" borderId="13" xfId="0" applyNumberFormat="1" applyFont="1" applyBorder="1" applyAlignment="1">
      <alignment horizontal="center" vertical="top" wrapText="1"/>
    </xf>
    <xf numFmtId="0" fontId="12" fillId="0" borderId="75" xfId="0" applyFont="1" applyBorder="1" applyAlignment="1">
      <alignment horizontal="center" vertical="top" wrapText="1"/>
    </xf>
    <xf numFmtId="0" fontId="19" fillId="0" borderId="56" xfId="11" applyFont="1" applyFill="1" applyBorder="1" applyAlignment="1">
      <alignment horizontal="left" vertical="top" wrapText="1"/>
    </xf>
    <xf numFmtId="0" fontId="19" fillId="0" borderId="76" xfId="11" applyFont="1" applyFill="1" applyBorder="1" applyAlignment="1">
      <alignment horizontal="left" vertical="top" wrapText="1"/>
    </xf>
    <xf numFmtId="0" fontId="34" fillId="0" borderId="82" xfId="3" applyFont="1" applyBorder="1" applyAlignment="1">
      <alignment horizontal="center" vertical="top" wrapText="1"/>
    </xf>
    <xf numFmtId="0" fontId="35" fillId="0" borderId="82" xfId="3" applyFont="1" applyBorder="1" applyAlignment="1">
      <alignment horizontal="left" vertical="top" wrapText="1"/>
    </xf>
    <xf numFmtId="0" fontId="35" fillId="0" borderId="82" xfId="3" applyFont="1" applyBorder="1" applyAlignment="1">
      <alignment vertical="top" wrapText="1"/>
    </xf>
    <xf numFmtId="0" fontId="34" fillId="0" borderId="53" xfId="3" applyFont="1" applyBorder="1" applyAlignment="1">
      <alignment horizontal="center" vertical="top" wrapText="1"/>
    </xf>
    <xf numFmtId="0" fontId="21" fillId="0" borderId="39" xfId="3" applyFont="1" applyBorder="1" applyAlignment="1">
      <alignment horizontal="left" vertical="top" wrapText="1"/>
    </xf>
    <xf numFmtId="0" fontId="24" fillId="0" borderId="82" xfId="11" applyBorder="1" applyAlignment="1">
      <alignment horizontal="center" vertical="top" wrapText="1"/>
    </xf>
    <xf numFmtId="0" fontId="19" fillId="0" borderId="56" xfId="0" applyFont="1" applyBorder="1" applyAlignment="1">
      <alignment horizontal="right" vertical="top" wrapText="1"/>
    </xf>
    <xf numFmtId="0" fontId="19" fillId="0" borderId="52" xfId="0" applyFont="1" applyBorder="1" applyAlignment="1">
      <alignment horizontal="right" vertical="top" wrapText="1"/>
    </xf>
    <xf numFmtId="0" fontId="9" fillId="0" borderId="75" xfId="0" applyFont="1" applyBorder="1" applyAlignment="1">
      <alignment horizontal="left" vertical="top" wrapText="1"/>
    </xf>
    <xf numFmtId="0" fontId="12" fillId="0" borderId="52" xfId="0" applyFont="1" applyBorder="1" applyAlignment="1">
      <alignment horizontal="right" vertical="top" wrapText="1"/>
    </xf>
    <xf numFmtId="0" fontId="8" fillId="0" borderId="52" xfId="0" applyFont="1" applyBorder="1" applyAlignment="1">
      <alignment horizontal="right" vertical="center"/>
    </xf>
    <xf numFmtId="0" fontId="30" fillId="0" borderId="76" xfId="11" applyFont="1" applyFill="1" applyBorder="1" applyAlignment="1">
      <alignment horizontal="center" vertical="top" wrapText="1"/>
    </xf>
    <xf numFmtId="0" fontId="8" fillId="0" borderId="76" xfId="0" applyFont="1" applyBorder="1" applyAlignment="1">
      <alignment horizontal="right" vertical="top" wrapText="1"/>
    </xf>
    <xf numFmtId="0" fontId="21" fillId="0" borderId="75" xfId="0" applyFont="1" applyBorder="1" applyAlignment="1">
      <alignment horizontal="left" vertical="top" wrapText="1"/>
    </xf>
  </cellXfs>
  <cellStyles count="30765">
    <cellStyle name="Excel Built-in Good" xfId="15" xr:uid="{00000000-0005-0000-0000-000000000000}"/>
    <cellStyle name="Excel Built-in Hyperlink" xfId="16" xr:uid="{00000000-0005-0000-0000-000001000000}"/>
    <cellStyle name="Excel Built-in Normal" xfId="17" xr:uid="{00000000-0005-0000-0000-000002000000}"/>
    <cellStyle name="Excel Built-in Normal 2" xfId="18" xr:uid="{00000000-0005-0000-0000-000003000000}"/>
    <cellStyle name="Гиперссылка" xfId="1" builtinId="8"/>
    <cellStyle name="Гиперссылка 10" xfId="11" xr:uid="{00000000-0005-0000-0000-000005000000}"/>
    <cellStyle name="Гиперссылка 10 2" xfId="6647" xr:uid="{00000000-0005-0000-0000-000006000000}"/>
    <cellStyle name="Гиперссылка 11" xfId="19" xr:uid="{00000000-0005-0000-0000-000007000000}"/>
    <cellStyle name="Гиперссылка 11 2" xfId="6648" xr:uid="{00000000-0005-0000-0000-000008000000}"/>
    <cellStyle name="Гиперссылка 12" xfId="20" xr:uid="{00000000-0005-0000-0000-000009000000}"/>
    <cellStyle name="Гиперссылка 12 2" xfId="4085" xr:uid="{00000000-0005-0000-0000-00000A000000}"/>
    <cellStyle name="Гиперссылка 13" xfId="21" xr:uid="{00000000-0005-0000-0000-00000B000000}"/>
    <cellStyle name="Гиперссылка 13 2" xfId="4090" xr:uid="{00000000-0005-0000-0000-00000C000000}"/>
    <cellStyle name="Гиперссылка 14" xfId="22" xr:uid="{00000000-0005-0000-0000-00000D000000}"/>
    <cellStyle name="Гиперссылка 15" xfId="23" xr:uid="{00000000-0005-0000-0000-00000E000000}"/>
    <cellStyle name="Гиперссылка 16" xfId="15525" xr:uid="{00000000-0005-0000-0000-00000F000000}"/>
    <cellStyle name="Гиперссылка 17" xfId="15527" xr:uid="{6005C06E-6CCB-4216-8289-F3EC3A158CE6}"/>
    <cellStyle name="Гиперссылка 18" xfId="15528" xr:uid="{F9CAB701-2665-47A6-963A-0C15800FD01D}"/>
    <cellStyle name="Гиперссылка 2" xfId="4" xr:uid="{00000000-0005-0000-0000-000010000000}"/>
    <cellStyle name="Гиперссылка 2 2" xfId="24" xr:uid="{00000000-0005-0000-0000-000011000000}"/>
    <cellStyle name="Гиперссылка 2 2 2" xfId="25" xr:uid="{00000000-0005-0000-0000-000012000000}"/>
    <cellStyle name="Гиперссылка 2 2 2 2" xfId="255" xr:uid="{00000000-0005-0000-0000-000013000000}"/>
    <cellStyle name="Гиперссылка 2 2 3" xfId="71" xr:uid="{00000000-0005-0000-0000-000014000000}"/>
    <cellStyle name="Гиперссылка 2 3" xfId="26" xr:uid="{00000000-0005-0000-0000-000015000000}"/>
    <cellStyle name="Гиперссылка 2 3 2" xfId="27" xr:uid="{00000000-0005-0000-0000-000016000000}"/>
    <cellStyle name="Гиперссылка 2 4" xfId="12" xr:uid="{00000000-0005-0000-0000-000017000000}"/>
    <cellStyle name="Гиперссылка 2 4 2" xfId="28" xr:uid="{00000000-0005-0000-0000-000018000000}"/>
    <cellStyle name="Гиперссылка 2 5" xfId="29" xr:uid="{00000000-0005-0000-0000-000019000000}"/>
    <cellStyle name="Гиперссылка 2 6" xfId="70" xr:uid="{00000000-0005-0000-0000-00001A000000}"/>
    <cellStyle name="Гиперссылка 3" xfId="10" xr:uid="{00000000-0005-0000-0000-00001B000000}"/>
    <cellStyle name="Гиперссылка 3 2" xfId="72" xr:uid="{00000000-0005-0000-0000-00001C000000}"/>
    <cellStyle name="Гиперссылка 3 2 2" xfId="261" xr:uid="{00000000-0005-0000-0000-00001D000000}"/>
    <cellStyle name="Гиперссылка 3 3" xfId="30" xr:uid="{00000000-0005-0000-0000-00001E000000}"/>
    <cellStyle name="Гиперссылка 4" xfId="31" xr:uid="{00000000-0005-0000-0000-00001F000000}"/>
    <cellStyle name="Гиперссылка 4 2" xfId="32" xr:uid="{00000000-0005-0000-0000-000020000000}"/>
    <cellStyle name="Гиперссылка 4 2 2" xfId="33" xr:uid="{00000000-0005-0000-0000-000021000000}"/>
    <cellStyle name="Гиперссылка 4 3" xfId="34" xr:uid="{00000000-0005-0000-0000-000022000000}"/>
    <cellStyle name="Гиперссылка 5" xfId="35" xr:uid="{00000000-0005-0000-0000-000023000000}"/>
    <cellStyle name="Гиперссылка 5 2" xfId="36" xr:uid="{00000000-0005-0000-0000-000024000000}"/>
    <cellStyle name="Гиперссылка 5 3" xfId="10466" xr:uid="{00000000-0005-0000-0000-000025000000}"/>
    <cellStyle name="Гиперссылка 6" xfId="37" xr:uid="{00000000-0005-0000-0000-000026000000}"/>
    <cellStyle name="Гиперссылка 6 2" xfId="38" xr:uid="{00000000-0005-0000-0000-000027000000}"/>
    <cellStyle name="Гиперссылка 7" xfId="39" xr:uid="{00000000-0005-0000-0000-000028000000}"/>
    <cellStyle name="Гиперссылка 7 2" xfId="40" xr:uid="{00000000-0005-0000-0000-000029000000}"/>
    <cellStyle name="Гиперссылка 8" xfId="14" xr:uid="{00000000-0005-0000-0000-00002A000000}"/>
    <cellStyle name="Гиперссылка 8 2" xfId="243" xr:uid="{00000000-0005-0000-0000-00002B000000}"/>
    <cellStyle name="Гиперссылка 9" xfId="1538" xr:uid="{00000000-0005-0000-0000-00002C000000}"/>
    <cellStyle name="Гиперссылка 9 2" xfId="4093" xr:uid="{00000000-0005-0000-0000-00002D000000}"/>
    <cellStyle name="Гиперссылка 9 3" xfId="6643" xr:uid="{00000000-0005-0000-0000-00002E000000}"/>
    <cellStyle name="Денежный 2" xfId="41" xr:uid="{00000000-0005-0000-0000-00002F000000}"/>
    <cellStyle name="Денежный 2 10" xfId="74" xr:uid="{00000000-0005-0000-0000-000030000000}"/>
    <cellStyle name="Денежный 2 10 2" xfId="42" xr:uid="{00000000-0005-0000-0000-000031000000}"/>
    <cellStyle name="Денежный 2 10 2 10" xfId="15535" xr:uid="{8DD07513-C68E-4CD2-83B2-CC402374F199}"/>
    <cellStyle name="Денежный 2 10 2 2" xfId="520" xr:uid="{00000000-0005-0000-0000-000032000000}"/>
    <cellStyle name="Денежный 2 10 2 2 2" xfId="1084" xr:uid="{00000000-0005-0000-0000-000033000000}"/>
    <cellStyle name="Денежный 2 10 2 2 2 2" xfId="2362" xr:uid="{00000000-0005-0000-0000-000034000000}"/>
    <cellStyle name="Денежный 2 10 2 2 2 2 2" xfId="7466" xr:uid="{00000000-0005-0000-0000-000035000000}"/>
    <cellStyle name="Денежный 2 10 2 2 2 2 2 2" xfId="22706" xr:uid="{BAD06281-B614-4461-9C92-E5969A28C9C9}"/>
    <cellStyle name="Денежный 2 10 2 2 2 2 3" xfId="12544" xr:uid="{00000000-0005-0000-0000-000036000000}"/>
    <cellStyle name="Денежный 2 10 2 2 2 2 3 2" xfId="27782" xr:uid="{4DB0C014-2AE9-4644-8571-B33CEEED1880}"/>
    <cellStyle name="Денежный 2 10 2 2 2 2 4" xfId="17630" xr:uid="{FC828F1C-BCD2-4888-B98C-EBA394D047D4}"/>
    <cellStyle name="Денежный 2 10 2 2 2 3" xfId="3638" xr:uid="{00000000-0005-0000-0000-000037000000}"/>
    <cellStyle name="Денежный 2 10 2 2 2 3 2" xfId="8724" xr:uid="{00000000-0005-0000-0000-000038000000}"/>
    <cellStyle name="Денежный 2 10 2 2 2 3 2 2" xfId="23964" xr:uid="{AAFF9FA7-0C43-4B73-A638-EBC736E579A2}"/>
    <cellStyle name="Денежный 2 10 2 2 2 3 3" xfId="13802" xr:uid="{00000000-0005-0000-0000-000039000000}"/>
    <cellStyle name="Денежный 2 10 2 2 2 3 3 2" xfId="29040" xr:uid="{95E8ABF1-4DD8-4A83-8537-1D005257D745}"/>
    <cellStyle name="Денежный 2 10 2 2 2 3 4" xfId="18888" xr:uid="{F457E8FB-6ACF-45C9-9696-F5BEE4D58553}"/>
    <cellStyle name="Денежный 2 10 2 2 2 4" xfId="4912" xr:uid="{00000000-0005-0000-0000-00003A000000}"/>
    <cellStyle name="Денежный 2 10 2 2 2 4 2" xfId="9993" xr:uid="{00000000-0005-0000-0000-00003B000000}"/>
    <cellStyle name="Денежный 2 10 2 2 2 4 2 2" xfId="25233" xr:uid="{36C9DCBE-C02D-4EB2-9E39-D6FD730C33B7}"/>
    <cellStyle name="Денежный 2 10 2 2 2 4 3" xfId="15071" xr:uid="{00000000-0005-0000-0000-00003C000000}"/>
    <cellStyle name="Денежный 2 10 2 2 2 4 3 2" xfId="30309" xr:uid="{0F9EFB71-1D59-451C-9301-FCBDB17AEA70}"/>
    <cellStyle name="Денежный 2 10 2 2 2 4 4" xfId="20157" xr:uid="{EB122807-F977-41CF-A314-FA580E6E0004}"/>
    <cellStyle name="Денежный 2 10 2 2 2 5" xfId="6189" xr:uid="{00000000-0005-0000-0000-00003D000000}"/>
    <cellStyle name="Денежный 2 10 2 2 2 5 2" xfId="21434" xr:uid="{26DCFD93-C1E2-4A3A-8152-6E478C28B68A}"/>
    <cellStyle name="Денежный 2 10 2 2 2 6" xfId="11272" xr:uid="{00000000-0005-0000-0000-00003E000000}"/>
    <cellStyle name="Денежный 2 10 2 2 2 6 2" xfId="26510" xr:uid="{BAA2BDA7-B999-48BE-A43D-D69C9F237024}"/>
    <cellStyle name="Денежный 2 10 2 2 2 7" xfId="16358" xr:uid="{E637210E-F2EC-4FF2-94E4-F464A0D36697}"/>
    <cellStyle name="Денежный 2 10 2 2 3" xfId="1798" xr:uid="{00000000-0005-0000-0000-00003F000000}"/>
    <cellStyle name="Денежный 2 10 2 2 3 2" xfId="6902" xr:uid="{00000000-0005-0000-0000-000040000000}"/>
    <cellStyle name="Денежный 2 10 2 2 3 2 2" xfId="22142" xr:uid="{CF67A6CC-A354-45E9-B635-B1486A433784}"/>
    <cellStyle name="Денежный 2 10 2 2 3 3" xfId="11980" xr:uid="{00000000-0005-0000-0000-000041000000}"/>
    <cellStyle name="Денежный 2 10 2 2 3 3 2" xfId="27218" xr:uid="{552DF1F7-6922-4652-BF34-F29348E4A0B5}"/>
    <cellStyle name="Денежный 2 10 2 2 3 4" xfId="17066" xr:uid="{4DE053EE-5DAC-4BAF-801A-9FD1992A78BC}"/>
    <cellStyle name="Денежный 2 10 2 2 4" xfId="3082" xr:uid="{00000000-0005-0000-0000-000042000000}"/>
    <cellStyle name="Денежный 2 10 2 2 4 2" xfId="8168" xr:uid="{00000000-0005-0000-0000-000043000000}"/>
    <cellStyle name="Денежный 2 10 2 2 4 2 2" xfId="23408" xr:uid="{B3456927-DA18-4053-AF8C-D401C7B0AE69}"/>
    <cellStyle name="Денежный 2 10 2 2 4 3" xfId="13246" xr:uid="{00000000-0005-0000-0000-000044000000}"/>
    <cellStyle name="Денежный 2 10 2 2 4 3 2" xfId="28484" xr:uid="{434D5AB4-17A1-4E45-999E-F66EB1D3EC4B}"/>
    <cellStyle name="Денежный 2 10 2 2 4 4" xfId="18332" xr:uid="{B772768E-D593-4EE3-B858-2F93634474F0}"/>
    <cellStyle name="Денежный 2 10 2 2 5" xfId="4348" xr:uid="{00000000-0005-0000-0000-000045000000}"/>
    <cellStyle name="Денежный 2 10 2 2 5 2" xfId="9429" xr:uid="{00000000-0005-0000-0000-000046000000}"/>
    <cellStyle name="Денежный 2 10 2 2 5 2 2" xfId="24669" xr:uid="{BAD47DB3-751F-4615-845E-26A0D8BA4626}"/>
    <cellStyle name="Денежный 2 10 2 2 5 3" xfId="14507" xr:uid="{00000000-0005-0000-0000-000047000000}"/>
    <cellStyle name="Денежный 2 10 2 2 5 3 2" xfId="29745" xr:uid="{9BE12884-DD58-4742-A9AC-13B31CE81FCB}"/>
    <cellStyle name="Денежный 2 10 2 2 5 4" xfId="19593" xr:uid="{96849B92-568B-4150-A998-FCA1FC2251AF}"/>
    <cellStyle name="Денежный 2 10 2 2 6" xfId="5625" xr:uid="{00000000-0005-0000-0000-000048000000}"/>
    <cellStyle name="Денежный 2 10 2 2 6 2" xfId="20870" xr:uid="{82F4F60B-DD08-42A6-931E-5BF64E5D7B68}"/>
    <cellStyle name="Денежный 2 10 2 2 7" xfId="10708" xr:uid="{00000000-0005-0000-0000-000049000000}"/>
    <cellStyle name="Денежный 2 10 2 2 7 2" xfId="25946" xr:uid="{04B6AB18-B096-49C2-BA38-AF027206A790}"/>
    <cellStyle name="Денежный 2 10 2 2 8" xfId="15794" xr:uid="{A9D608CD-70C5-4034-897B-679586F3FF78}"/>
    <cellStyle name="Денежный 2 10 2 3" xfId="944" xr:uid="{00000000-0005-0000-0000-00004A000000}"/>
    <cellStyle name="Денежный 2 10 2 3 2" xfId="2222" xr:uid="{00000000-0005-0000-0000-00004B000000}"/>
    <cellStyle name="Денежный 2 10 2 3 2 2" xfId="7326" xr:uid="{00000000-0005-0000-0000-00004C000000}"/>
    <cellStyle name="Денежный 2 10 2 3 2 2 2" xfId="22566" xr:uid="{F5CAE8CF-8502-43F0-B88F-785461493481}"/>
    <cellStyle name="Денежный 2 10 2 3 2 3" xfId="12404" xr:uid="{00000000-0005-0000-0000-00004D000000}"/>
    <cellStyle name="Денежный 2 10 2 3 2 3 2" xfId="27642" xr:uid="{451BBC98-2976-49D1-9CB8-A63D45860621}"/>
    <cellStyle name="Денежный 2 10 2 3 2 4" xfId="17490" xr:uid="{FEB18F7E-4881-404E-9FA6-236C7B432DDF}"/>
    <cellStyle name="Денежный 2 10 2 3 3" xfId="3500" xr:uid="{00000000-0005-0000-0000-00004E000000}"/>
    <cellStyle name="Денежный 2 10 2 3 3 2" xfId="8586" xr:uid="{00000000-0005-0000-0000-00004F000000}"/>
    <cellStyle name="Денежный 2 10 2 3 3 2 2" xfId="23826" xr:uid="{37BFC34D-575F-4962-9D80-B1BD725CCD09}"/>
    <cellStyle name="Денежный 2 10 2 3 3 3" xfId="13664" xr:uid="{00000000-0005-0000-0000-000050000000}"/>
    <cellStyle name="Денежный 2 10 2 3 3 3 2" xfId="28902" xr:uid="{1E2DDB6B-BAD6-4346-83E4-AC6AAB347655}"/>
    <cellStyle name="Денежный 2 10 2 3 3 4" xfId="18750" xr:uid="{378C153B-8ADF-454E-B9B6-9E3D917127F6}"/>
    <cellStyle name="Денежный 2 10 2 3 4" xfId="4772" xr:uid="{00000000-0005-0000-0000-000051000000}"/>
    <cellStyle name="Денежный 2 10 2 3 4 2" xfId="9853" xr:uid="{00000000-0005-0000-0000-000052000000}"/>
    <cellStyle name="Денежный 2 10 2 3 4 2 2" xfId="25093" xr:uid="{49CD3D4E-F677-400A-A4FA-B8DFB74A0865}"/>
    <cellStyle name="Денежный 2 10 2 3 4 3" xfId="14931" xr:uid="{00000000-0005-0000-0000-000053000000}"/>
    <cellStyle name="Денежный 2 10 2 3 4 3 2" xfId="30169" xr:uid="{24A5498A-5F3F-4B67-AE0C-974F19EE0B81}"/>
    <cellStyle name="Денежный 2 10 2 3 4 4" xfId="20017" xr:uid="{663050FD-06F5-4CAE-9CFA-4C35EA0CC270}"/>
    <cellStyle name="Денежный 2 10 2 3 5" xfId="6049" xr:uid="{00000000-0005-0000-0000-000054000000}"/>
    <cellStyle name="Денежный 2 10 2 3 5 2" xfId="21294" xr:uid="{A5C64AD8-743B-42F8-A53C-A2569204F2DD}"/>
    <cellStyle name="Денежный 2 10 2 3 6" xfId="11132" xr:uid="{00000000-0005-0000-0000-000055000000}"/>
    <cellStyle name="Денежный 2 10 2 3 6 2" xfId="26370" xr:uid="{F11C60D3-06FC-4E88-995C-EE9D25A313EA}"/>
    <cellStyle name="Денежный 2 10 2 3 7" xfId="16218" xr:uid="{B00BA40D-17CD-4253-8F9C-6BBF0F8EC1C0}"/>
    <cellStyle name="Денежный 2 10 2 4" xfId="1658" xr:uid="{00000000-0005-0000-0000-000056000000}"/>
    <cellStyle name="Денежный 2 10 2 4 2" xfId="6762" xr:uid="{00000000-0005-0000-0000-000057000000}"/>
    <cellStyle name="Денежный 2 10 2 4 2 2" xfId="22002" xr:uid="{5F4220D5-DD19-46D0-AF91-252E2EEA89FF}"/>
    <cellStyle name="Денежный 2 10 2 4 3" xfId="11840" xr:uid="{00000000-0005-0000-0000-000058000000}"/>
    <cellStyle name="Денежный 2 10 2 4 3 2" xfId="27078" xr:uid="{FDC1272F-9502-4961-B86F-708B47F16D1E}"/>
    <cellStyle name="Денежный 2 10 2 4 4" xfId="16926" xr:uid="{35DDC028-4805-4D39-8670-6E2223AEBFCE}"/>
    <cellStyle name="Денежный 2 10 2 5" xfId="2938" xr:uid="{00000000-0005-0000-0000-000059000000}"/>
    <cellStyle name="Денежный 2 10 2 5 2" xfId="8030" xr:uid="{00000000-0005-0000-0000-00005A000000}"/>
    <cellStyle name="Денежный 2 10 2 5 2 2" xfId="23270" xr:uid="{166D5632-AC00-4FD2-977D-11D87A1C5D1D}"/>
    <cellStyle name="Денежный 2 10 2 5 3" xfId="13108" xr:uid="{00000000-0005-0000-0000-00005B000000}"/>
    <cellStyle name="Денежный 2 10 2 5 3 2" xfId="28346" xr:uid="{EF93B57D-778B-42ED-AF6B-021F5410D237}"/>
    <cellStyle name="Денежный 2 10 2 5 4" xfId="18194" xr:uid="{E315E67A-6144-4AF9-80A6-64C01186ACBE}"/>
    <cellStyle name="Денежный 2 10 2 6" xfId="4208" xr:uid="{00000000-0005-0000-0000-00005C000000}"/>
    <cellStyle name="Денежный 2 10 2 6 2" xfId="9289" xr:uid="{00000000-0005-0000-0000-00005D000000}"/>
    <cellStyle name="Денежный 2 10 2 6 2 2" xfId="24529" xr:uid="{CB9716CE-D337-4862-9983-A5E6255F7C4E}"/>
    <cellStyle name="Денежный 2 10 2 6 3" xfId="14367" xr:uid="{00000000-0005-0000-0000-00005E000000}"/>
    <cellStyle name="Денежный 2 10 2 6 3 2" xfId="29605" xr:uid="{CC625FF1-9352-4D02-9205-39DD687EFFD4}"/>
    <cellStyle name="Денежный 2 10 2 6 4" xfId="19453" xr:uid="{41D829B0-37B2-4EF4-A4DE-39DFA675F8AB}"/>
    <cellStyle name="Денежный 2 10 2 7" xfId="5485" xr:uid="{00000000-0005-0000-0000-00005F000000}"/>
    <cellStyle name="Денежный 2 10 2 7 2" xfId="20730" xr:uid="{4F8CBBC9-8E74-4566-B3B5-493AF22E49D5}"/>
    <cellStyle name="Денежный 2 10 2 8" xfId="10568" xr:uid="{00000000-0005-0000-0000-000060000000}"/>
    <cellStyle name="Денежный 2 10 2 8 2" xfId="25806" xr:uid="{356AC585-5B8A-48B3-A7BE-53E43B43D52C}"/>
    <cellStyle name="Денежный 2 10 2 9" xfId="374" xr:uid="{00000000-0005-0000-0000-000061000000}"/>
    <cellStyle name="Денежный 2 10 2 9 2" xfId="15654" xr:uid="{88BF4CC0-235E-4EFC-89B5-A9082219BAA2}"/>
    <cellStyle name="Денежный 2 10 3" xfId="660" xr:uid="{00000000-0005-0000-0000-000062000000}"/>
    <cellStyle name="Денежный 2 10 3 2" xfId="1224" xr:uid="{00000000-0005-0000-0000-000063000000}"/>
    <cellStyle name="Денежный 2 10 3 2 2" xfId="2502" xr:uid="{00000000-0005-0000-0000-000064000000}"/>
    <cellStyle name="Денежный 2 10 3 2 2 2" xfId="7606" xr:uid="{00000000-0005-0000-0000-000065000000}"/>
    <cellStyle name="Денежный 2 10 3 2 2 2 2" xfId="22846" xr:uid="{1B082A1E-98B7-4931-9724-20FAFDBF30D7}"/>
    <cellStyle name="Денежный 2 10 3 2 2 3" xfId="12684" xr:uid="{00000000-0005-0000-0000-000066000000}"/>
    <cellStyle name="Денежный 2 10 3 2 2 3 2" xfId="27922" xr:uid="{1ADF745A-8E41-4224-8169-A0643427D8CE}"/>
    <cellStyle name="Денежный 2 10 3 2 2 4" xfId="17770" xr:uid="{089C2B63-0D0D-4E94-8A81-01C5CB5EF75A}"/>
    <cellStyle name="Денежный 2 10 3 2 3" xfId="3776" xr:uid="{00000000-0005-0000-0000-000067000000}"/>
    <cellStyle name="Денежный 2 10 3 2 3 2" xfId="8862" xr:uid="{00000000-0005-0000-0000-000068000000}"/>
    <cellStyle name="Денежный 2 10 3 2 3 2 2" xfId="24102" xr:uid="{EED37967-9AB6-419F-AF2F-3C1905E43CAB}"/>
    <cellStyle name="Денежный 2 10 3 2 3 3" xfId="13940" xr:uid="{00000000-0005-0000-0000-000069000000}"/>
    <cellStyle name="Денежный 2 10 3 2 3 3 2" xfId="29178" xr:uid="{B5B04D76-E6D1-40EF-95C0-33AA02600FF5}"/>
    <cellStyle name="Денежный 2 10 3 2 3 4" xfId="19026" xr:uid="{04D70538-FBFC-47F0-BC7D-435F909A5710}"/>
    <cellStyle name="Денежный 2 10 3 2 4" xfId="5052" xr:uid="{00000000-0005-0000-0000-00006A000000}"/>
    <cellStyle name="Денежный 2 10 3 2 4 2" xfId="10133" xr:uid="{00000000-0005-0000-0000-00006B000000}"/>
    <cellStyle name="Денежный 2 10 3 2 4 2 2" xfId="25373" xr:uid="{4DE1240D-CBEA-4EB7-9AF5-48360A2555C0}"/>
    <cellStyle name="Денежный 2 10 3 2 4 3" xfId="15211" xr:uid="{00000000-0005-0000-0000-00006C000000}"/>
    <cellStyle name="Денежный 2 10 3 2 4 3 2" xfId="30449" xr:uid="{F495BD81-0B75-4ADF-8AF3-523E6A2756DB}"/>
    <cellStyle name="Денежный 2 10 3 2 4 4" xfId="20297" xr:uid="{BEF38D4A-651E-4297-BD5C-62AF07D3F1AB}"/>
    <cellStyle name="Денежный 2 10 3 2 5" xfId="6329" xr:uid="{00000000-0005-0000-0000-00006D000000}"/>
    <cellStyle name="Денежный 2 10 3 2 5 2" xfId="21574" xr:uid="{D16275E0-3878-4B0C-A924-C14700556FFD}"/>
    <cellStyle name="Денежный 2 10 3 2 6" xfId="11412" xr:uid="{00000000-0005-0000-0000-00006E000000}"/>
    <cellStyle name="Денежный 2 10 3 2 6 2" xfId="26650" xr:uid="{9A68D9F2-C899-4D26-BA03-DE0686FBC964}"/>
    <cellStyle name="Денежный 2 10 3 2 7" xfId="16498" xr:uid="{BB76E92B-B2A4-415F-9C28-AD745D834872}"/>
    <cellStyle name="Денежный 2 10 3 3" xfId="1938" xr:uid="{00000000-0005-0000-0000-00006F000000}"/>
    <cellStyle name="Денежный 2 10 3 3 2" xfId="7042" xr:uid="{00000000-0005-0000-0000-000070000000}"/>
    <cellStyle name="Денежный 2 10 3 3 2 2" xfId="22282" xr:uid="{05001ACD-9B83-415C-86FD-367513B69A25}"/>
    <cellStyle name="Денежный 2 10 3 3 3" xfId="12120" xr:uid="{00000000-0005-0000-0000-000071000000}"/>
    <cellStyle name="Денежный 2 10 3 3 3 2" xfId="27358" xr:uid="{0DD668A2-69A4-430D-8E3B-419AFD137ACB}"/>
    <cellStyle name="Денежный 2 10 3 3 4" xfId="17206" xr:uid="{C0C48450-9A2A-4616-ABE0-358649EC4170}"/>
    <cellStyle name="Денежный 2 10 3 4" xfId="3220" xr:uid="{00000000-0005-0000-0000-000072000000}"/>
    <cellStyle name="Денежный 2 10 3 4 2" xfId="8306" xr:uid="{00000000-0005-0000-0000-000073000000}"/>
    <cellStyle name="Денежный 2 10 3 4 2 2" xfId="23546" xr:uid="{7C9AE564-CC5F-4CC2-85AF-9CEA326784F3}"/>
    <cellStyle name="Денежный 2 10 3 4 3" xfId="13384" xr:uid="{00000000-0005-0000-0000-000074000000}"/>
    <cellStyle name="Денежный 2 10 3 4 3 2" xfId="28622" xr:uid="{FCD5B2D9-7EA8-45E5-A297-DD33DC01B374}"/>
    <cellStyle name="Денежный 2 10 3 4 4" xfId="18470" xr:uid="{190FE01A-DD86-4C02-9B78-C522EBD342D4}"/>
    <cellStyle name="Денежный 2 10 3 5" xfId="4488" xr:uid="{00000000-0005-0000-0000-000075000000}"/>
    <cellStyle name="Денежный 2 10 3 5 2" xfId="9569" xr:uid="{00000000-0005-0000-0000-000076000000}"/>
    <cellStyle name="Денежный 2 10 3 5 2 2" xfId="24809" xr:uid="{1652C207-44AF-43A6-965D-A3416ECEF01A}"/>
    <cellStyle name="Денежный 2 10 3 5 3" xfId="14647" xr:uid="{00000000-0005-0000-0000-000077000000}"/>
    <cellStyle name="Денежный 2 10 3 5 3 2" xfId="29885" xr:uid="{19323632-7307-4DCE-AC35-4044C6154A3A}"/>
    <cellStyle name="Денежный 2 10 3 5 4" xfId="19733" xr:uid="{B1112BA5-C0C3-4DD4-A329-7B4CBA8F68E2}"/>
    <cellStyle name="Денежный 2 10 3 6" xfId="5765" xr:uid="{00000000-0005-0000-0000-000078000000}"/>
    <cellStyle name="Денежный 2 10 3 6 2" xfId="21010" xr:uid="{194FC582-03C2-4839-A08E-5606E0AEE812}"/>
    <cellStyle name="Денежный 2 10 3 7" xfId="10848" xr:uid="{00000000-0005-0000-0000-000079000000}"/>
    <cellStyle name="Денежный 2 10 3 7 2" xfId="26086" xr:uid="{B25354C3-6756-4063-AD93-5EDEA3DC6F9E}"/>
    <cellStyle name="Денежный 2 10 3 8" xfId="15934" xr:uid="{0B7005DF-E649-4D76-B1D8-DDDF44007B98}"/>
    <cellStyle name="Денежный 2 10 4" xfId="804" xr:uid="{00000000-0005-0000-0000-00007A000000}"/>
    <cellStyle name="Денежный 2 10 4 2" xfId="2082" xr:uid="{00000000-0005-0000-0000-00007B000000}"/>
    <cellStyle name="Денежный 2 10 4 2 2" xfId="7186" xr:uid="{00000000-0005-0000-0000-00007C000000}"/>
    <cellStyle name="Денежный 2 10 4 2 2 2" xfId="22426" xr:uid="{59613B08-7649-48C6-ACFB-463ABB59C174}"/>
    <cellStyle name="Денежный 2 10 4 2 3" xfId="12264" xr:uid="{00000000-0005-0000-0000-00007D000000}"/>
    <cellStyle name="Денежный 2 10 4 2 3 2" xfId="27502" xr:uid="{A585EC5B-1FBC-41CA-9B2A-6E22B7FA1979}"/>
    <cellStyle name="Денежный 2 10 4 2 4" xfId="17350" xr:uid="{C8FA438B-3FB8-42F6-94CF-6E8B8A9DBA94}"/>
    <cellStyle name="Денежный 2 10 4 3" xfId="3362" xr:uid="{00000000-0005-0000-0000-00007E000000}"/>
    <cellStyle name="Денежный 2 10 4 3 2" xfId="8448" xr:uid="{00000000-0005-0000-0000-00007F000000}"/>
    <cellStyle name="Денежный 2 10 4 3 2 2" xfId="23688" xr:uid="{927E6034-1A2B-4384-B4C2-B41750E7072B}"/>
    <cellStyle name="Денежный 2 10 4 3 3" xfId="13526" xr:uid="{00000000-0005-0000-0000-000080000000}"/>
    <cellStyle name="Денежный 2 10 4 3 3 2" xfId="28764" xr:uid="{94E9F496-9902-4B52-9DCB-859D0B820AB3}"/>
    <cellStyle name="Денежный 2 10 4 3 4" xfId="18612" xr:uid="{E0461599-EBA5-4A83-A636-61DC3ACA5E0B}"/>
    <cellStyle name="Денежный 2 10 4 4" xfId="4632" xr:uid="{00000000-0005-0000-0000-000081000000}"/>
    <cellStyle name="Денежный 2 10 4 4 2" xfId="9713" xr:uid="{00000000-0005-0000-0000-000082000000}"/>
    <cellStyle name="Денежный 2 10 4 4 2 2" xfId="24953" xr:uid="{3330708E-09AB-46CE-A94F-90258E012E3C}"/>
    <cellStyle name="Денежный 2 10 4 4 3" xfId="14791" xr:uid="{00000000-0005-0000-0000-000083000000}"/>
    <cellStyle name="Денежный 2 10 4 4 3 2" xfId="30029" xr:uid="{352936E0-CA65-4C8C-9598-613526905EA1}"/>
    <cellStyle name="Денежный 2 10 4 4 4" xfId="19877" xr:uid="{2D5AC4D4-A17A-49E9-8849-BED0ABF162DB}"/>
    <cellStyle name="Денежный 2 10 4 5" xfId="5909" xr:uid="{00000000-0005-0000-0000-000084000000}"/>
    <cellStyle name="Денежный 2 10 4 5 2" xfId="21154" xr:uid="{1A5BD0C5-305D-4BDC-A09A-CC99FA3667E6}"/>
    <cellStyle name="Денежный 2 10 4 6" xfId="10992" xr:uid="{00000000-0005-0000-0000-000085000000}"/>
    <cellStyle name="Денежный 2 10 4 6 2" xfId="26230" xr:uid="{E867CB6E-3B1C-4C3F-B05A-0D18EB8B2369}"/>
    <cellStyle name="Денежный 2 10 4 7" xfId="16078" xr:uid="{F99318B2-B55D-4A95-B76C-0033BBD365B9}"/>
    <cellStyle name="Денежный 2 10 5" xfId="1369" xr:uid="{00000000-0005-0000-0000-000086000000}"/>
    <cellStyle name="Денежный 2 10 5 2" xfId="2647" xr:uid="{00000000-0005-0000-0000-000087000000}"/>
    <cellStyle name="Денежный 2 10 5 2 2" xfId="7751" xr:uid="{00000000-0005-0000-0000-000088000000}"/>
    <cellStyle name="Денежный 2 10 5 2 2 2" xfId="22991" xr:uid="{C3D4F382-8FE1-4458-B247-9FC4F744CBAF}"/>
    <cellStyle name="Денежный 2 10 5 2 3" xfId="12829" xr:uid="{00000000-0005-0000-0000-000089000000}"/>
    <cellStyle name="Денежный 2 10 5 2 3 2" xfId="28067" xr:uid="{F614802E-9D73-40B0-8F4D-C5A9B1E77119}"/>
    <cellStyle name="Денежный 2 10 5 2 4" xfId="17915" xr:uid="{3F41832A-9D07-44C4-B245-F80C6208D1BA}"/>
    <cellStyle name="Денежный 2 10 5 3" xfId="3919" xr:uid="{00000000-0005-0000-0000-00008A000000}"/>
    <cellStyle name="Денежный 2 10 5 3 2" xfId="9005" xr:uid="{00000000-0005-0000-0000-00008B000000}"/>
    <cellStyle name="Денежный 2 10 5 3 2 2" xfId="24245" xr:uid="{B9E26279-3FE7-46A2-85FE-24871DD11BBB}"/>
    <cellStyle name="Денежный 2 10 5 3 3" xfId="14083" xr:uid="{00000000-0005-0000-0000-00008C000000}"/>
    <cellStyle name="Денежный 2 10 5 3 3 2" xfId="29321" xr:uid="{3F76CFBA-825B-4D50-AE59-E0A417E34D40}"/>
    <cellStyle name="Денежный 2 10 5 3 4" xfId="19169" xr:uid="{476ABDCA-5D16-486E-86D1-E7C6384FA7AD}"/>
    <cellStyle name="Денежный 2 10 5 4" xfId="5197" xr:uid="{00000000-0005-0000-0000-00008D000000}"/>
    <cellStyle name="Денежный 2 10 5 4 2" xfId="10278" xr:uid="{00000000-0005-0000-0000-00008E000000}"/>
    <cellStyle name="Денежный 2 10 5 4 2 2" xfId="25518" xr:uid="{35A28D94-23B7-488A-AD86-3DB79AE1F95B}"/>
    <cellStyle name="Денежный 2 10 5 4 3" xfId="15356" xr:uid="{00000000-0005-0000-0000-00008F000000}"/>
    <cellStyle name="Денежный 2 10 5 4 3 2" xfId="30594" xr:uid="{DC1C86D8-6942-45BA-B7C9-0E006EBE1775}"/>
    <cellStyle name="Денежный 2 10 5 4 4" xfId="20442" xr:uid="{76FA9563-DD1A-470B-B17F-D0BF696FC001}"/>
    <cellStyle name="Денежный 2 10 5 5" xfId="6474" xr:uid="{00000000-0005-0000-0000-000090000000}"/>
    <cellStyle name="Денежный 2 10 5 5 2" xfId="21719" xr:uid="{0DCB00E6-CC5A-40D1-B2B6-8550464DD32D}"/>
    <cellStyle name="Денежный 2 10 5 6" xfId="11557" xr:uid="{00000000-0005-0000-0000-000091000000}"/>
    <cellStyle name="Денежный 2 10 5 6 2" xfId="26795" xr:uid="{7F548FB0-1485-41DA-BF4D-86139B3EBB9F}"/>
    <cellStyle name="Денежный 2 10 5 7" xfId="16643" xr:uid="{FD3125D5-6034-41ED-86D8-7B3D3B1B2312}"/>
    <cellStyle name="Денежный 2 10 6" xfId="1509" xr:uid="{00000000-0005-0000-0000-000092000000}"/>
    <cellStyle name="Денежный 2 10 6 2" xfId="2787" xr:uid="{00000000-0005-0000-0000-000093000000}"/>
    <cellStyle name="Денежный 2 10 6 2 2" xfId="7891" xr:uid="{00000000-0005-0000-0000-000094000000}"/>
    <cellStyle name="Денежный 2 10 6 2 2 2" xfId="23131" xr:uid="{C172E9BA-2559-4956-B0D7-9598D36985B1}"/>
    <cellStyle name="Денежный 2 10 6 2 3" xfId="12969" xr:uid="{00000000-0005-0000-0000-000095000000}"/>
    <cellStyle name="Денежный 2 10 6 2 3 2" xfId="28207" xr:uid="{8E8233C1-68DA-4529-B788-8E363D60FA4A}"/>
    <cellStyle name="Денежный 2 10 6 2 4" xfId="18055" xr:uid="{2D153698-6D96-419A-8B99-9311AA31B90C}"/>
    <cellStyle name="Денежный 2 10 6 3" xfId="4057" xr:uid="{00000000-0005-0000-0000-000096000000}"/>
    <cellStyle name="Денежный 2 10 6 3 2" xfId="9143" xr:uid="{00000000-0005-0000-0000-000097000000}"/>
    <cellStyle name="Денежный 2 10 6 3 2 2" xfId="24383" xr:uid="{9D4980A2-19E3-4A5E-A271-50AE43E5A51F}"/>
    <cellStyle name="Денежный 2 10 6 3 3" xfId="14221" xr:uid="{00000000-0005-0000-0000-000098000000}"/>
    <cellStyle name="Денежный 2 10 6 3 3 2" xfId="29459" xr:uid="{D6F384CE-F2EA-464A-AE42-70FC56A3F75B}"/>
    <cellStyle name="Денежный 2 10 6 3 4" xfId="19307" xr:uid="{0B4EA9C1-8E91-4882-B449-D6CA8D55CEFB}"/>
    <cellStyle name="Денежный 2 10 6 4" xfId="5337" xr:uid="{00000000-0005-0000-0000-000099000000}"/>
    <cellStyle name="Денежный 2 10 6 4 2" xfId="10418" xr:uid="{00000000-0005-0000-0000-00009A000000}"/>
    <cellStyle name="Денежный 2 10 6 4 2 2" xfId="25658" xr:uid="{7AD502DD-43D1-42C4-9365-7A3F643B5A37}"/>
    <cellStyle name="Денежный 2 10 6 4 3" xfId="15496" xr:uid="{00000000-0005-0000-0000-00009B000000}"/>
    <cellStyle name="Денежный 2 10 6 4 3 2" xfId="30734" xr:uid="{FCE778C8-CBD3-461F-B0E4-298B6ACBB87C}"/>
    <cellStyle name="Денежный 2 10 6 4 4" xfId="20582" xr:uid="{146418AB-36FA-4D8B-989D-881869ECE113}"/>
    <cellStyle name="Денежный 2 10 6 5" xfId="6614" xr:uid="{00000000-0005-0000-0000-00009C000000}"/>
    <cellStyle name="Денежный 2 10 6 5 2" xfId="21859" xr:uid="{B18924B5-C69B-4CBC-95E0-E291982F7C9D}"/>
    <cellStyle name="Денежный 2 10 6 6" xfId="11697" xr:uid="{00000000-0005-0000-0000-00009D000000}"/>
    <cellStyle name="Денежный 2 10 6 6 2" xfId="26935" xr:uid="{77F7802B-3153-4840-97B1-0690C15DE996}"/>
    <cellStyle name="Денежный 2 10 6 7" xfId="16783" xr:uid="{CBDFC88E-B8B1-469A-91C8-8D6CEC43B3E9}"/>
    <cellStyle name="Денежный 2 11" xfId="75" xr:uid="{00000000-0005-0000-0000-00009E000000}"/>
    <cellStyle name="Денежный 2 12" xfId="254" xr:uid="{00000000-0005-0000-0000-00009F000000}"/>
    <cellStyle name="Денежный 2 12 2" xfId="418" xr:uid="{00000000-0005-0000-0000-0000A0000000}"/>
    <cellStyle name="Денежный 2 12 2 2" xfId="982" xr:uid="{00000000-0005-0000-0000-0000A1000000}"/>
    <cellStyle name="Денежный 2 12 2 2 2" xfId="2260" xr:uid="{00000000-0005-0000-0000-0000A2000000}"/>
    <cellStyle name="Денежный 2 12 2 2 2 2" xfId="7364" xr:uid="{00000000-0005-0000-0000-0000A3000000}"/>
    <cellStyle name="Денежный 2 12 2 2 2 2 2" xfId="22604" xr:uid="{5800B1CC-D03D-4057-A430-77000C9C1AED}"/>
    <cellStyle name="Денежный 2 12 2 2 2 3" xfId="12442" xr:uid="{00000000-0005-0000-0000-0000A4000000}"/>
    <cellStyle name="Денежный 2 12 2 2 2 3 2" xfId="27680" xr:uid="{9E7FAC6E-18BA-447F-B824-4D385E914522}"/>
    <cellStyle name="Денежный 2 12 2 2 2 4" xfId="17528" xr:uid="{B50FF35E-AB50-4788-B6AA-48FF8D83FD79}"/>
    <cellStyle name="Денежный 2 12 2 2 3" xfId="3538" xr:uid="{00000000-0005-0000-0000-0000A5000000}"/>
    <cellStyle name="Денежный 2 12 2 2 3 2" xfId="8624" xr:uid="{00000000-0005-0000-0000-0000A6000000}"/>
    <cellStyle name="Денежный 2 12 2 2 3 2 2" xfId="23864" xr:uid="{0D9888C8-70F2-409E-A0CB-5DE2EC38E485}"/>
    <cellStyle name="Денежный 2 12 2 2 3 3" xfId="13702" xr:uid="{00000000-0005-0000-0000-0000A7000000}"/>
    <cellStyle name="Денежный 2 12 2 2 3 3 2" xfId="28940" xr:uid="{F5A0E16C-FF17-4A74-917D-B35181B0BC0D}"/>
    <cellStyle name="Денежный 2 12 2 2 3 4" xfId="18788" xr:uid="{F23ACAC3-8E8F-4F5F-BEED-FDC16EAEE9B7}"/>
    <cellStyle name="Денежный 2 12 2 2 4" xfId="4810" xr:uid="{00000000-0005-0000-0000-0000A8000000}"/>
    <cellStyle name="Денежный 2 12 2 2 4 2" xfId="9891" xr:uid="{00000000-0005-0000-0000-0000A9000000}"/>
    <cellStyle name="Денежный 2 12 2 2 4 2 2" xfId="25131" xr:uid="{FF4B6329-A233-480F-9440-957D230DE4B4}"/>
    <cellStyle name="Денежный 2 12 2 2 4 3" xfId="14969" xr:uid="{00000000-0005-0000-0000-0000AA000000}"/>
    <cellStyle name="Денежный 2 12 2 2 4 3 2" xfId="30207" xr:uid="{0807C331-2C35-4B64-A0C6-F9A8C8AD0B56}"/>
    <cellStyle name="Денежный 2 12 2 2 4 4" xfId="20055" xr:uid="{101CDAD9-86DC-4CC8-BEC6-1BCEC4E26553}"/>
    <cellStyle name="Денежный 2 12 2 2 5" xfId="6087" xr:uid="{00000000-0005-0000-0000-0000AB000000}"/>
    <cellStyle name="Денежный 2 12 2 2 5 2" xfId="21332" xr:uid="{8EB736AF-DA0D-4FD9-BB44-38827100412B}"/>
    <cellStyle name="Денежный 2 12 2 2 6" xfId="11170" xr:uid="{00000000-0005-0000-0000-0000AC000000}"/>
    <cellStyle name="Денежный 2 12 2 2 6 2" xfId="26408" xr:uid="{84AD520D-AE7B-4D2A-923A-90BCD206FD30}"/>
    <cellStyle name="Денежный 2 12 2 2 7" xfId="16256" xr:uid="{F08A8ADA-41D8-46A7-B7C2-982489B6818E}"/>
    <cellStyle name="Денежный 2 12 2 3" xfId="1696" xr:uid="{00000000-0005-0000-0000-0000AD000000}"/>
    <cellStyle name="Денежный 2 12 2 3 2" xfId="6800" xr:uid="{00000000-0005-0000-0000-0000AE000000}"/>
    <cellStyle name="Денежный 2 12 2 3 2 2" xfId="22040" xr:uid="{A2B21914-65DF-416E-A0A2-9CCD26A7E8C6}"/>
    <cellStyle name="Денежный 2 12 2 3 3" xfId="11878" xr:uid="{00000000-0005-0000-0000-0000AF000000}"/>
    <cellStyle name="Денежный 2 12 2 3 3 2" xfId="27116" xr:uid="{95748479-2C27-46A4-BDDD-3A6C3ED4EA82}"/>
    <cellStyle name="Денежный 2 12 2 3 4" xfId="16964" xr:uid="{29BADBF0-90B5-4582-B292-38B7082AFAFB}"/>
    <cellStyle name="Денежный 2 12 2 4" xfId="2982" xr:uid="{00000000-0005-0000-0000-0000B0000000}"/>
    <cellStyle name="Денежный 2 12 2 4 2" xfId="8068" xr:uid="{00000000-0005-0000-0000-0000B1000000}"/>
    <cellStyle name="Денежный 2 12 2 4 2 2" xfId="23308" xr:uid="{FE19A29F-CC41-4B95-BCFB-17B66CE0B89B}"/>
    <cellStyle name="Денежный 2 12 2 4 3" xfId="13146" xr:uid="{00000000-0005-0000-0000-0000B2000000}"/>
    <cellStyle name="Денежный 2 12 2 4 3 2" xfId="28384" xr:uid="{BD25AF4F-7C86-45BA-9271-EFF94F02F875}"/>
    <cellStyle name="Денежный 2 12 2 4 4" xfId="18232" xr:uid="{88235BF3-4015-4A2F-A1E3-F50EC6FB43E9}"/>
    <cellStyle name="Денежный 2 12 2 5" xfId="4246" xr:uid="{00000000-0005-0000-0000-0000B3000000}"/>
    <cellStyle name="Денежный 2 12 2 5 2" xfId="9327" xr:uid="{00000000-0005-0000-0000-0000B4000000}"/>
    <cellStyle name="Денежный 2 12 2 5 2 2" xfId="24567" xr:uid="{4E975F5A-C0BE-463F-8688-5CB3081DA9A5}"/>
    <cellStyle name="Денежный 2 12 2 5 3" xfId="14405" xr:uid="{00000000-0005-0000-0000-0000B5000000}"/>
    <cellStyle name="Денежный 2 12 2 5 3 2" xfId="29643" xr:uid="{D355AE7A-708F-46CE-A321-2048AB4F8539}"/>
    <cellStyle name="Денежный 2 12 2 5 4" xfId="19491" xr:uid="{5C258E88-7DE4-432E-A6C5-8B335B99E36D}"/>
    <cellStyle name="Денежный 2 12 2 6" xfId="5523" xr:uid="{00000000-0005-0000-0000-0000B6000000}"/>
    <cellStyle name="Денежный 2 12 2 6 2" xfId="20768" xr:uid="{DE119C35-C413-4DFD-A90F-4CCB3713541E}"/>
    <cellStyle name="Денежный 2 12 2 7" xfId="10606" xr:uid="{00000000-0005-0000-0000-0000B7000000}"/>
    <cellStyle name="Денежный 2 12 2 7 2" xfId="25844" xr:uid="{709676B1-BB1C-46DC-B97A-BAF2DF742B9E}"/>
    <cellStyle name="Денежный 2 12 2 8" xfId="15692" xr:uid="{55C1C324-F5CA-454E-B0B1-F6E223DE27C6}"/>
    <cellStyle name="Денежный 2 12 3" xfId="842" xr:uid="{00000000-0005-0000-0000-0000B8000000}"/>
    <cellStyle name="Денежный 2 12 3 2" xfId="2120" xr:uid="{00000000-0005-0000-0000-0000B9000000}"/>
    <cellStyle name="Денежный 2 12 3 2 2" xfId="7224" xr:uid="{00000000-0005-0000-0000-0000BA000000}"/>
    <cellStyle name="Денежный 2 12 3 2 2 2" xfId="22464" xr:uid="{33B666DA-6DB7-4191-A3FD-A494EFE86164}"/>
    <cellStyle name="Денежный 2 12 3 2 3" xfId="12302" xr:uid="{00000000-0005-0000-0000-0000BB000000}"/>
    <cellStyle name="Денежный 2 12 3 2 3 2" xfId="27540" xr:uid="{57DAC4D3-C556-4C80-AD81-6C5B5B2D6106}"/>
    <cellStyle name="Денежный 2 12 3 2 4" xfId="17388" xr:uid="{37E8CAD8-E836-4695-9057-28A58CE8B599}"/>
    <cellStyle name="Денежный 2 12 3 3" xfId="3400" xr:uid="{00000000-0005-0000-0000-0000BC000000}"/>
    <cellStyle name="Денежный 2 12 3 3 2" xfId="8486" xr:uid="{00000000-0005-0000-0000-0000BD000000}"/>
    <cellStyle name="Денежный 2 12 3 3 2 2" xfId="23726" xr:uid="{9A0F139B-DA3D-496F-85FD-29824246F612}"/>
    <cellStyle name="Денежный 2 12 3 3 3" xfId="13564" xr:uid="{00000000-0005-0000-0000-0000BE000000}"/>
    <cellStyle name="Денежный 2 12 3 3 3 2" xfId="28802" xr:uid="{C11C9874-7D27-4F40-88C1-3489F508C37C}"/>
    <cellStyle name="Денежный 2 12 3 3 4" xfId="18650" xr:uid="{E6AAC83E-8A34-4A2D-BA04-5F26F8E9E99B}"/>
    <cellStyle name="Денежный 2 12 3 4" xfId="4670" xr:uid="{00000000-0005-0000-0000-0000BF000000}"/>
    <cellStyle name="Денежный 2 12 3 4 2" xfId="9751" xr:uid="{00000000-0005-0000-0000-0000C0000000}"/>
    <cellStyle name="Денежный 2 12 3 4 2 2" xfId="24991" xr:uid="{C8393AAD-0ED4-46A0-96D4-073490978DCA}"/>
    <cellStyle name="Денежный 2 12 3 4 3" xfId="14829" xr:uid="{00000000-0005-0000-0000-0000C1000000}"/>
    <cellStyle name="Денежный 2 12 3 4 3 2" xfId="30067" xr:uid="{FB178543-2066-467E-91CE-224E07043B2C}"/>
    <cellStyle name="Денежный 2 12 3 4 4" xfId="19915" xr:uid="{15B49D5A-FBB9-41C5-A788-4C50BD7E1309}"/>
    <cellStyle name="Денежный 2 12 3 5" xfId="5947" xr:uid="{00000000-0005-0000-0000-0000C2000000}"/>
    <cellStyle name="Денежный 2 12 3 5 2" xfId="21192" xr:uid="{7466C937-3D85-4132-9954-5C766A658376}"/>
    <cellStyle name="Денежный 2 12 3 6" xfId="11030" xr:uid="{00000000-0005-0000-0000-0000C3000000}"/>
    <cellStyle name="Денежный 2 12 3 6 2" xfId="26268" xr:uid="{FA4FDF60-4FA8-40E5-AA1D-23C2C17023FE}"/>
    <cellStyle name="Денежный 2 12 3 7" xfId="16116" xr:uid="{599E9549-7E15-46DB-866D-F680AA574043}"/>
    <cellStyle name="Денежный 2 12 4" xfId="1556" xr:uid="{00000000-0005-0000-0000-0000C4000000}"/>
    <cellStyle name="Денежный 2 12 4 2" xfId="6660" xr:uid="{00000000-0005-0000-0000-0000C5000000}"/>
    <cellStyle name="Денежный 2 12 4 2 2" xfId="21900" xr:uid="{5D3A559E-4B1F-4B87-AB52-51CDC5CD0159}"/>
    <cellStyle name="Денежный 2 12 4 3" xfId="11738" xr:uid="{00000000-0005-0000-0000-0000C6000000}"/>
    <cellStyle name="Денежный 2 12 4 3 2" xfId="26976" xr:uid="{5A8FE8CD-7565-46D7-BFB4-B7D25DD48DC6}"/>
    <cellStyle name="Денежный 2 12 4 4" xfId="16824" xr:uid="{98B9E5D8-D1DF-499D-A719-4A750DDCA36E}"/>
    <cellStyle name="Денежный 2 12 5" xfId="2826" xr:uid="{00000000-0005-0000-0000-0000C7000000}"/>
    <cellStyle name="Денежный 2 12 5 2" xfId="7930" xr:uid="{00000000-0005-0000-0000-0000C8000000}"/>
    <cellStyle name="Денежный 2 12 5 2 2" xfId="23170" xr:uid="{C64EFF55-02C2-4A1B-B352-E0ECED7037A9}"/>
    <cellStyle name="Денежный 2 12 5 3" xfId="13008" xr:uid="{00000000-0005-0000-0000-0000C9000000}"/>
    <cellStyle name="Денежный 2 12 5 3 2" xfId="28246" xr:uid="{9CD136C2-E69A-41C1-855B-DB4CA9339B99}"/>
    <cellStyle name="Денежный 2 12 5 4" xfId="18094" xr:uid="{BB1F5F01-9AC9-416B-A8D9-6EF14FDDFAEF}"/>
    <cellStyle name="Денежный 2 12 6" xfId="4106" xr:uid="{00000000-0005-0000-0000-0000CA000000}"/>
    <cellStyle name="Денежный 2 12 6 2" xfId="9187" xr:uid="{00000000-0005-0000-0000-0000CB000000}"/>
    <cellStyle name="Денежный 2 12 6 2 2" xfId="24427" xr:uid="{FAEC20F8-89D3-45BC-B22F-E23CFB9F019E}"/>
    <cellStyle name="Денежный 2 12 6 3" xfId="14265" xr:uid="{00000000-0005-0000-0000-0000CC000000}"/>
    <cellStyle name="Денежный 2 12 6 3 2" xfId="29503" xr:uid="{D18D546A-DF31-4D6E-8D31-2A1EE6F888CE}"/>
    <cellStyle name="Денежный 2 12 6 4" xfId="19351" xr:uid="{AE0B66E7-204A-426F-AC70-C06BD75409FC}"/>
    <cellStyle name="Денежный 2 12 7" xfId="5383" xr:uid="{00000000-0005-0000-0000-0000CD000000}"/>
    <cellStyle name="Денежный 2 12 7 2" xfId="20628" xr:uid="{BBF07ACC-53E7-44D4-8591-0122A9239FCA}"/>
    <cellStyle name="Денежный 2 12 8" xfId="10465" xr:uid="{00000000-0005-0000-0000-0000CE000000}"/>
    <cellStyle name="Денежный 2 12 8 2" xfId="25704" xr:uid="{5BD9B2B3-2112-437E-81D4-D3536AFB5FDA}"/>
    <cellStyle name="Денежный 2 12 9" xfId="15552" xr:uid="{93857B31-015C-4B4A-866F-29719AE9184B}"/>
    <cellStyle name="Денежный 2 13" xfId="558" xr:uid="{00000000-0005-0000-0000-0000CF000000}"/>
    <cellStyle name="Денежный 2 13 2" xfId="1122" xr:uid="{00000000-0005-0000-0000-0000D0000000}"/>
    <cellStyle name="Денежный 2 13 2 2" xfId="2400" xr:uid="{00000000-0005-0000-0000-0000D1000000}"/>
    <cellStyle name="Денежный 2 13 2 2 2" xfId="7504" xr:uid="{00000000-0005-0000-0000-0000D2000000}"/>
    <cellStyle name="Денежный 2 13 2 2 2 2" xfId="22744" xr:uid="{C3BE9706-DE27-4A99-A933-BE9063E2F406}"/>
    <cellStyle name="Денежный 2 13 2 2 3" xfId="12582" xr:uid="{00000000-0005-0000-0000-0000D3000000}"/>
    <cellStyle name="Денежный 2 13 2 2 3 2" xfId="27820" xr:uid="{F988555A-3DF3-446D-BAA9-084C8F7C54B3}"/>
    <cellStyle name="Денежный 2 13 2 2 4" xfId="17668" xr:uid="{A567B771-DDDB-4979-9D71-ED89534DC5A7}"/>
    <cellStyle name="Денежный 2 13 2 3" xfId="3676" xr:uid="{00000000-0005-0000-0000-0000D4000000}"/>
    <cellStyle name="Денежный 2 13 2 3 2" xfId="8762" xr:uid="{00000000-0005-0000-0000-0000D5000000}"/>
    <cellStyle name="Денежный 2 13 2 3 2 2" xfId="24002" xr:uid="{B0745BE8-8B70-4581-B0CE-6767D77AC109}"/>
    <cellStyle name="Денежный 2 13 2 3 3" xfId="13840" xr:uid="{00000000-0005-0000-0000-0000D6000000}"/>
    <cellStyle name="Денежный 2 13 2 3 3 2" xfId="29078" xr:uid="{6E1299F9-3972-4430-8FEE-34230D16285B}"/>
    <cellStyle name="Денежный 2 13 2 3 4" xfId="18926" xr:uid="{B10DEE32-B658-4B1A-8C5D-95380A4B6014}"/>
    <cellStyle name="Денежный 2 13 2 4" xfId="4950" xr:uid="{00000000-0005-0000-0000-0000D7000000}"/>
    <cellStyle name="Денежный 2 13 2 4 2" xfId="10031" xr:uid="{00000000-0005-0000-0000-0000D8000000}"/>
    <cellStyle name="Денежный 2 13 2 4 2 2" xfId="25271" xr:uid="{F1E4CD56-D4B4-4F78-B5AD-F507719E2BE7}"/>
    <cellStyle name="Денежный 2 13 2 4 3" xfId="15109" xr:uid="{00000000-0005-0000-0000-0000D9000000}"/>
    <cellStyle name="Денежный 2 13 2 4 3 2" xfId="30347" xr:uid="{C4609234-11BA-4418-B8CC-4F2A2739A893}"/>
    <cellStyle name="Денежный 2 13 2 4 4" xfId="20195" xr:uid="{6FE6DF1C-F95D-4071-9A6E-B6073285D0C8}"/>
    <cellStyle name="Денежный 2 13 2 5" xfId="6227" xr:uid="{00000000-0005-0000-0000-0000DA000000}"/>
    <cellStyle name="Денежный 2 13 2 5 2" xfId="21472" xr:uid="{1D025139-1F5E-48CA-8533-474E2F4C7647}"/>
    <cellStyle name="Денежный 2 13 2 6" xfId="11310" xr:uid="{00000000-0005-0000-0000-0000DB000000}"/>
    <cellStyle name="Денежный 2 13 2 6 2" xfId="26548" xr:uid="{FC41BD06-6FB9-482D-84C1-AA58A7220619}"/>
    <cellStyle name="Денежный 2 13 2 7" xfId="16396" xr:uid="{B059A5FD-B7FB-4594-9CCF-6917A48A6498}"/>
    <cellStyle name="Денежный 2 13 3" xfId="1836" xr:uid="{00000000-0005-0000-0000-0000DC000000}"/>
    <cellStyle name="Денежный 2 13 3 2" xfId="6940" xr:uid="{00000000-0005-0000-0000-0000DD000000}"/>
    <cellStyle name="Денежный 2 13 3 2 2" xfId="22180" xr:uid="{92CD900B-FB99-48B8-88CE-D115B4DADDDC}"/>
    <cellStyle name="Денежный 2 13 3 3" xfId="12018" xr:uid="{00000000-0005-0000-0000-0000DE000000}"/>
    <cellStyle name="Денежный 2 13 3 3 2" xfId="27256" xr:uid="{A19AD033-8E46-4027-BD45-AD7C91713973}"/>
    <cellStyle name="Денежный 2 13 3 4" xfId="17104" xr:uid="{342FF190-64C9-4C36-9A60-A64F8574DADD}"/>
    <cellStyle name="Денежный 2 13 4" xfId="3120" xr:uid="{00000000-0005-0000-0000-0000DF000000}"/>
    <cellStyle name="Денежный 2 13 4 2" xfId="8206" xr:uid="{00000000-0005-0000-0000-0000E0000000}"/>
    <cellStyle name="Денежный 2 13 4 2 2" xfId="23446" xr:uid="{A6ACBAB4-E55C-4391-B2EB-6F0EDB44CA52}"/>
    <cellStyle name="Денежный 2 13 4 3" xfId="13284" xr:uid="{00000000-0005-0000-0000-0000E1000000}"/>
    <cellStyle name="Денежный 2 13 4 3 2" xfId="28522" xr:uid="{7E23E3E8-BFEA-4BD8-957B-9D41A1E7748B}"/>
    <cellStyle name="Денежный 2 13 4 4" xfId="18370" xr:uid="{5AB04FB9-A43A-43B1-BE04-207E88872D98}"/>
    <cellStyle name="Денежный 2 13 5" xfId="4386" xr:uid="{00000000-0005-0000-0000-0000E2000000}"/>
    <cellStyle name="Денежный 2 13 5 2" xfId="9467" xr:uid="{00000000-0005-0000-0000-0000E3000000}"/>
    <cellStyle name="Денежный 2 13 5 2 2" xfId="24707" xr:uid="{B764EB22-1D98-4A5A-8662-3F2B0B2ADD29}"/>
    <cellStyle name="Денежный 2 13 5 3" xfId="14545" xr:uid="{00000000-0005-0000-0000-0000E4000000}"/>
    <cellStyle name="Денежный 2 13 5 3 2" xfId="29783" xr:uid="{F7F095EB-6CF6-40BE-BB0E-BE7727E782B7}"/>
    <cellStyle name="Денежный 2 13 5 4" xfId="19631" xr:uid="{5DCCE048-7727-497F-A92F-9F3E6C17BA87}"/>
    <cellStyle name="Денежный 2 13 6" xfId="5663" xr:uid="{00000000-0005-0000-0000-0000E5000000}"/>
    <cellStyle name="Денежный 2 13 6 2" xfId="20908" xr:uid="{0D469E49-5CA9-4080-A023-11C102C105E7}"/>
    <cellStyle name="Денежный 2 13 7" xfId="10746" xr:uid="{00000000-0005-0000-0000-0000E6000000}"/>
    <cellStyle name="Денежный 2 13 7 2" xfId="25984" xr:uid="{B9A700D2-70BD-4D9C-8427-ED8330BD986F}"/>
    <cellStyle name="Денежный 2 13 8" xfId="15832" xr:uid="{D0DD774F-50B9-4942-A792-A243B5E03DC7}"/>
    <cellStyle name="Денежный 2 14" xfId="702" xr:uid="{00000000-0005-0000-0000-0000E7000000}"/>
    <cellStyle name="Денежный 2 14 2" xfId="1980" xr:uid="{00000000-0005-0000-0000-0000E8000000}"/>
    <cellStyle name="Денежный 2 14 2 2" xfId="7084" xr:uid="{00000000-0005-0000-0000-0000E9000000}"/>
    <cellStyle name="Денежный 2 14 2 2 2" xfId="22324" xr:uid="{A5074CC4-58C2-4F2D-B66F-FBF05571C487}"/>
    <cellStyle name="Денежный 2 14 2 3" xfId="12162" xr:uid="{00000000-0005-0000-0000-0000EA000000}"/>
    <cellStyle name="Денежный 2 14 2 3 2" xfId="27400" xr:uid="{05426EC2-578E-4620-A814-8D2E006A5BA3}"/>
    <cellStyle name="Денежный 2 14 2 4" xfId="17248" xr:uid="{DB87BD8B-510C-4220-BBAF-9BBEB48FD911}"/>
    <cellStyle name="Денежный 2 14 3" xfId="3262" xr:uid="{00000000-0005-0000-0000-0000EB000000}"/>
    <cellStyle name="Денежный 2 14 3 2" xfId="8348" xr:uid="{00000000-0005-0000-0000-0000EC000000}"/>
    <cellStyle name="Денежный 2 14 3 2 2" xfId="23588" xr:uid="{6B4C4D41-ABCA-478C-9697-CED4D50D2BCD}"/>
    <cellStyle name="Денежный 2 14 3 3" xfId="13426" xr:uid="{00000000-0005-0000-0000-0000ED000000}"/>
    <cellStyle name="Денежный 2 14 3 3 2" xfId="28664" xr:uid="{DAD2BD4E-CEC6-4C38-BD73-7651102857C7}"/>
    <cellStyle name="Денежный 2 14 3 4" xfId="18512" xr:uid="{09990EE4-AADA-480C-BC27-6FFAE6E229EA}"/>
    <cellStyle name="Денежный 2 14 4" xfId="4530" xr:uid="{00000000-0005-0000-0000-0000EE000000}"/>
    <cellStyle name="Денежный 2 14 4 2" xfId="9611" xr:uid="{00000000-0005-0000-0000-0000EF000000}"/>
    <cellStyle name="Денежный 2 14 4 2 2" xfId="24851" xr:uid="{37C2F458-5D54-4BDE-A85A-A1909DB27042}"/>
    <cellStyle name="Денежный 2 14 4 3" xfId="14689" xr:uid="{00000000-0005-0000-0000-0000F0000000}"/>
    <cellStyle name="Денежный 2 14 4 3 2" xfId="29927" xr:uid="{1764F904-2E23-4D50-9C98-E95422EA22DE}"/>
    <cellStyle name="Денежный 2 14 4 4" xfId="19775" xr:uid="{04855D1A-E46A-47F5-B9F4-B92E7FD257E4}"/>
    <cellStyle name="Денежный 2 14 5" xfId="5807" xr:uid="{00000000-0005-0000-0000-0000F1000000}"/>
    <cellStyle name="Денежный 2 14 5 2" xfId="21052" xr:uid="{009DEB77-2F79-4778-AD58-D4D6B3678870}"/>
    <cellStyle name="Денежный 2 14 6" xfId="10890" xr:uid="{00000000-0005-0000-0000-0000F2000000}"/>
    <cellStyle name="Денежный 2 14 6 2" xfId="26128" xr:uid="{E29D5884-AA01-4DF8-B970-DD81B5814F4F}"/>
    <cellStyle name="Денежный 2 14 7" xfId="15976" xr:uid="{7D035D59-390C-4CF2-A279-C18580D6029F}"/>
    <cellStyle name="Денежный 2 15" xfId="1267" xr:uid="{00000000-0005-0000-0000-0000F3000000}"/>
    <cellStyle name="Денежный 2 15 2" xfId="2545" xr:uid="{00000000-0005-0000-0000-0000F4000000}"/>
    <cellStyle name="Денежный 2 15 2 2" xfId="7649" xr:uid="{00000000-0005-0000-0000-0000F5000000}"/>
    <cellStyle name="Денежный 2 15 2 2 2" xfId="22889" xr:uid="{390E4A2D-F70B-488B-867C-D0ECAE29CDBA}"/>
    <cellStyle name="Денежный 2 15 2 3" xfId="12727" xr:uid="{00000000-0005-0000-0000-0000F6000000}"/>
    <cellStyle name="Денежный 2 15 2 3 2" xfId="27965" xr:uid="{D54A966C-C8AA-4293-994E-87690125BCBD}"/>
    <cellStyle name="Денежный 2 15 2 4" xfId="17813" xr:uid="{8BBB2E68-F422-4A96-A575-EFA37C4B181C}"/>
    <cellStyle name="Денежный 2 15 3" xfId="3819" xr:uid="{00000000-0005-0000-0000-0000F7000000}"/>
    <cellStyle name="Денежный 2 15 3 2" xfId="8905" xr:uid="{00000000-0005-0000-0000-0000F8000000}"/>
    <cellStyle name="Денежный 2 15 3 2 2" xfId="24145" xr:uid="{234084D5-958B-4710-A033-1E7AEDF31B68}"/>
    <cellStyle name="Денежный 2 15 3 3" xfId="13983" xr:uid="{00000000-0005-0000-0000-0000F9000000}"/>
    <cellStyle name="Денежный 2 15 3 3 2" xfId="29221" xr:uid="{CBFA8E3E-1176-4FA2-8E83-FED21FB8B924}"/>
    <cellStyle name="Денежный 2 15 3 4" xfId="19069" xr:uid="{BED637AC-4826-4433-ADE2-A503BE4D2D29}"/>
    <cellStyle name="Денежный 2 15 4" xfId="5095" xr:uid="{00000000-0005-0000-0000-0000FA000000}"/>
    <cellStyle name="Денежный 2 15 4 2" xfId="10176" xr:uid="{00000000-0005-0000-0000-0000FB000000}"/>
    <cellStyle name="Денежный 2 15 4 2 2" xfId="25416" xr:uid="{79C68B4F-165C-4A79-BA8D-C25BAC937E17}"/>
    <cellStyle name="Денежный 2 15 4 3" xfId="15254" xr:uid="{00000000-0005-0000-0000-0000FC000000}"/>
    <cellStyle name="Денежный 2 15 4 3 2" xfId="30492" xr:uid="{18F358C6-F6CF-49C3-ABC3-5953C062E6E6}"/>
    <cellStyle name="Денежный 2 15 4 4" xfId="20340" xr:uid="{E9486141-1573-4BF1-A422-EEF4F98F8821}"/>
    <cellStyle name="Денежный 2 15 5" xfId="6372" xr:uid="{00000000-0005-0000-0000-0000FD000000}"/>
    <cellStyle name="Денежный 2 15 5 2" xfId="21617" xr:uid="{D1E6FC81-93F7-4A55-8EA1-7F749B8BA2A4}"/>
    <cellStyle name="Денежный 2 15 6" xfId="11455" xr:uid="{00000000-0005-0000-0000-0000FE000000}"/>
    <cellStyle name="Денежный 2 15 6 2" xfId="26693" xr:uid="{3B461514-7053-487F-9B16-F40CE8C9F72E}"/>
    <cellStyle name="Денежный 2 15 7" xfId="16541" xr:uid="{58F31184-07AD-4862-9BF2-2BA6A70C5780}"/>
    <cellStyle name="Денежный 2 16" xfId="1407" xr:uid="{00000000-0005-0000-0000-0000FF000000}"/>
    <cellStyle name="Денежный 2 16 2" xfId="2685" xr:uid="{00000000-0005-0000-0000-000000010000}"/>
    <cellStyle name="Денежный 2 16 2 2" xfId="7789" xr:uid="{00000000-0005-0000-0000-000001010000}"/>
    <cellStyle name="Денежный 2 16 2 2 2" xfId="23029" xr:uid="{51E96278-B06C-43B1-A149-D3644B0287DB}"/>
    <cellStyle name="Денежный 2 16 2 3" xfId="12867" xr:uid="{00000000-0005-0000-0000-000002010000}"/>
    <cellStyle name="Денежный 2 16 2 3 2" xfId="28105" xr:uid="{A4E7A32D-9B75-48AB-B9A4-4D37401D495F}"/>
    <cellStyle name="Денежный 2 16 2 4" xfId="17953" xr:uid="{E522AC50-C0A6-412A-BCF7-1DBE4D0FCE76}"/>
    <cellStyle name="Денежный 2 16 3" xfId="3957" xr:uid="{00000000-0005-0000-0000-000003010000}"/>
    <cellStyle name="Денежный 2 16 3 2" xfId="9043" xr:uid="{00000000-0005-0000-0000-000004010000}"/>
    <cellStyle name="Денежный 2 16 3 2 2" xfId="24283" xr:uid="{9BD392A0-267C-4AB0-96EC-4F2248709C65}"/>
    <cellStyle name="Денежный 2 16 3 3" xfId="14121" xr:uid="{00000000-0005-0000-0000-000005010000}"/>
    <cellStyle name="Денежный 2 16 3 3 2" xfId="29359" xr:uid="{B7EDFE13-1A7D-441C-AAF0-6EDE025FF630}"/>
    <cellStyle name="Денежный 2 16 3 4" xfId="19207" xr:uid="{D1CB00F0-FDD1-419E-AD97-C971F90F8D9F}"/>
    <cellStyle name="Денежный 2 16 4" xfId="5235" xr:uid="{00000000-0005-0000-0000-000006010000}"/>
    <cellStyle name="Денежный 2 16 4 2" xfId="10316" xr:uid="{00000000-0005-0000-0000-000007010000}"/>
    <cellStyle name="Денежный 2 16 4 2 2" xfId="25556" xr:uid="{4EB7CE64-5723-4E0E-BC48-65AD62363E97}"/>
    <cellStyle name="Денежный 2 16 4 3" xfId="15394" xr:uid="{00000000-0005-0000-0000-000008010000}"/>
    <cellStyle name="Денежный 2 16 4 3 2" xfId="30632" xr:uid="{FF7ED2B4-87AD-4990-8858-F661FAEF942C}"/>
    <cellStyle name="Денежный 2 16 4 4" xfId="20480" xr:uid="{BE83BECC-6B3C-4B1E-BBE6-526096927ED4}"/>
    <cellStyle name="Денежный 2 16 5" xfId="6512" xr:uid="{00000000-0005-0000-0000-000009010000}"/>
    <cellStyle name="Денежный 2 16 5 2" xfId="21757" xr:uid="{26AC76BD-ECA7-487C-B5E5-AA91326F5C3E}"/>
    <cellStyle name="Денежный 2 16 6" xfId="11595" xr:uid="{00000000-0005-0000-0000-00000A010000}"/>
    <cellStyle name="Денежный 2 16 6 2" xfId="26833" xr:uid="{624C6A44-9A48-4E70-83C4-A9ACF3F3882C}"/>
    <cellStyle name="Денежный 2 16 7" xfId="16681" xr:uid="{31A653E0-0B5D-4FFD-B94F-950CCE3FE4A5}"/>
    <cellStyle name="Денежный 2 17" xfId="73" xr:uid="{00000000-0005-0000-0000-00000B010000}"/>
    <cellStyle name="Денежный 2 2" xfId="76" xr:uid="{00000000-0005-0000-0000-00000C010000}"/>
    <cellStyle name="Денежный 2 2 10" xfId="1272" xr:uid="{00000000-0005-0000-0000-00000D010000}"/>
    <cellStyle name="Денежный 2 2 10 2" xfId="2550" xr:uid="{00000000-0005-0000-0000-00000E010000}"/>
    <cellStyle name="Денежный 2 2 10 2 2" xfId="7654" xr:uid="{00000000-0005-0000-0000-00000F010000}"/>
    <cellStyle name="Денежный 2 2 10 2 2 2" xfId="22894" xr:uid="{B201E638-1594-4BC2-8EDF-94C1D866B329}"/>
    <cellStyle name="Денежный 2 2 10 2 3" xfId="12732" xr:uid="{00000000-0005-0000-0000-000010010000}"/>
    <cellStyle name="Денежный 2 2 10 2 3 2" xfId="27970" xr:uid="{BDCB3866-DC85-46E2-82FA-7D92CFA44D81}"/>
    <cellStyle name="Денежный 2 2 10 2 4" xfId="17818" xr:uid="{B6B40C6E-2FAF-42E7-884D-208B8141666E}"/>
    <cellStyle name="Денежный 2 2 10 3" xfId="3824" xr:uid="{00000000-0005-0000-0000-000011010000}"/>
    <cellStyle name="Денежный 2 2 10 3 2" xfId="8910" xr:uid="{00000000-0005-0000-0000-000012010000}"/>
    <cellStyle name="Денежный 2 2 10 3 2 2" xfId="24150" xr:uid="{86DF03AB-E4CE-4729-970F-06874C26B85D}"/>
    <cellStyle name="Денежный 2 2 10 3 3" xfId="13988" xr:uid="{00000000-0005-0000-0000-000013010000}"/>
    <cellStyle name="Денежный 2 2 10 3 3 2" xfId="29226" xr:uid="{15124F65-7D31-4DE7-B108-1056E4F80383}"/>
    <cellStyle name="Денежный 2 2 10 3 4" xfId="19074" xr:uid="{2F249015-5E2D-40EB-8527-F573ECDCD58E}"/>
    <cellStyle name="Денежный 2 2 10 4" xfId="5100" xr:uid="{00000000-0005-0000-0000-000014010000}"/>
    <cellStyle name="Денежный 2 2 10 4 2" xfId="10181" xr:uid="{00000000-0005-0000-0000-000015010000}"/>
    <cellStyle name="Денежный 2 2 10 4 2 2" xfId="25421" xr:uid="{E23E0E84-0153-489D-AE40-D80CA52EC9E9}"/>
    <cellStyle name="Денежный 2 2 10 4 3" xfId="15259" xr:uid="{00000000-0005-0000-0000-000016010000}"/>
    <cellStyle name="Денежный 2 2 10 4 3 2" xfId="30497" xr:uid="{5330BF00-72C4-43A4-9010-0D3508F5AAFE}"/>
    <cellStyle name="Денежный 2 2 10 4 4" xfId="20345" xr:uid="{09BEADBA-487E-4C03-BBB6-5F15D64A3AA4}"/>
    <cellStyle name="Денежный 2 2 10 5" xfId="6377" xr:uid="{00000000-0005-0000-0000-000017010000}"/>
    <cellStyle name="Денежный 2 2 10 5 2" xfId="21622" xr:uid="{6FB571BE-A244-4FCE-B1E8-EEF94AC6BCFE}"/>
    <cellStyle name="Денежный 2 2 10 6" xfId="11460" xr:uid="{00000000-0005-0000-0000-000018010000}"/>
    <cellStyle name="Денежный 2 2 10 6 2" xfId="26698" xr:uid="{AD0AC802-06D0-4C1A-8E7F-3BAFD196A6BF}"/>
    <cellStyle name="Денежный 2 2 10 7" xfId="16546" xr:uid="{A48CCBC3-86E7-43E8-A310-D3F13C027470}"/>
    <cellStyle name="Денежный 2 2 11" xfId="1412" xr:uid="{00000000-0005-0000-0000-000019010000}"/>
    <cellStyle name="Денежный 2 2 11 2" xfId="2690" xr:uid="{00000000-0005-0000-0000-00001A010000}"/>
    <cellStyle name="Денежный 2 2 11 2 2" xfId="7794" xr:uid="{00000000-0005-0000-0000-00001B010000}"/>
    <cellStyle name="Денежный 2 2 11 2 2 2" xfId="23034" xr:uid="{8A750F69-06B1-4748-B090-BF3A3C18ED5A}"/>
    <cellStyle name="Денежный 2 2 11 2 3" xfId="12872" xr:uid="{00000000-0005-0000-0000-00001C010000}"/>
    <cellStyle name="Денежный 2 2 11 2 3 2" xfId="28110" xr:uid="{8C3D66BE-4C6C-43BD-B6F7-192E4123904A}"/>
    <cellStyle name="Денежный 2 2 11 2 4" xfId="17958" xr:uid="{BABBC7DF-A57A-4434-82E7-D4DD53E0AE9C}"/>
    <cellStyle name="Денежный 2 2 11 3" xfId="3962" xr:uid="{00000000-0005-0000-0000-00001D010000}"/>
    <cellStyle name="Денежный 2 2 11 3 2" xfId="9048" xr:uid="{00000000-0005-0000-0000-00001E010000}"/>
    <cellStyle name="Денежный 2 2 11 3 2 2" xfId="24288" xr:uid="{FF346A6D-C00D-478E-BF0D-2A96E6618FF6}"/>
    <cellStyle name="Денежный 2 2 11 3 3" xfId="14126" xr:uid="{00000000-0005-0000-0000-00001F010000}"/>
    <cellStyle name="Денежный 2 2 11 3 3 2" xfId="29364" xr:uid="{A24F08E7-B46A-4532-BE8A-0AEDB099C498}"/>
    <cellStyle name="Денежный 2 2 11 3 4" xfId="19212" xr:uid="{DEF3F7A3-B484-4A31-AD4E-65EA8C1F2958}"/>
    <cellStyle name="Денежный 2 2 11 4" xfId="5240" xr:uid="{00000000-0005-0000-0000-000020010000}"/>
    <cellStyle name="Денежный 2 2 11 4 2" xfId="10321" xr:uid="{00000000-0005-0000-0000-000021010000}"/>
    <cellStyle name="Денежный 2 2 11 4 2 2" xfId="25561" xr:uid="{6447BE9B-AA9F-4F36-8B16-44AA37966F5F}"/>
    <cellStyle name="Денежный 2 2 11 4 3" xfId="15399" xr:uid="{00000000-0005-0000-0000-000022010000}"/>
    <cellStyle name="Денежный 2 2 11 4 3 2" xfId="30637" xr:uid="{4C41E449-77E5-4F27-B402-5C39F36F9892}"/>
    <cellStyle name="Денежный 2 2 11 4 4" xfId="20485" xr:uid="{1DC920F0-EAA9-43FB-A10E-97033890EA19}"/>
    <cellStyle name="Денежный 2 2 11 5" xfId="6517" xr:uid="{00000000-0005-0000-0000-000023010000}"/>
    <cellStyle name="Денежный 2 2 11 5 2" xfId="21762" xr:uid="{2E9D6A5C-3F1C-410B-8A54-03DA81BC105E}"/>
    <cellStyle name="Денежный 2 2 11 6" xfId="11600" xr:uid="{00000000-0005-0000-0000-000024010000}"/>
    <cellStyle name="Денежный 2 2 11 6 2" xfId="26838" xr:uid="{201F730A-AAE0-4B70-88F3-368A05EA1D27}"/>
    <cellStyle name="Денежный 2 2 11 7" xfId="16686" xr:uid="{A2A0DAF3-9524-4B46-A9E7-993025056E61}"/>
    <cellStyle name="Денежный 2 2 2" xfId="77" xr:uid="{00000000-0005-0000-0000-000025010000}"/>
    <cellStyle name="Денежный 2 2 2 2" xfId="78" xr:uid="{00000000-0005-0000-0000-000026010000}"/>
    <cellStyle name="Денежный 2 2 2 2 2" xfId="79" xr:uid="{00000000-0005-0000-0000-000027010000}"/>
    <cellStyle name="Денежный 2 2 2 2 2 2" xfId="363" xr:uid="{00000000-0005-0000-0000-000028010000}"/>
    <cellStyle name="Денежный 2 2 2 2 2 2 2" xfId="509" xr:uid="{00000000-0005-0000-0000-000029010000}"/>
    <cellStyle name="Денежный 2 2 2 2 2 2 2 2" xfId="1073" xr:uid="{00000000-0005-0000-0000-00002A010000}"/>
    <cellStyle name="Денежный 2 2 2 2 2 2 2 2 2" xfId="2351" xr:uid="{00000000-0005-0000-0000-00002B010000}"/>
    <cellStyle name="Денежный 2 2 2 2 2 2 2 2 2 2" xfId="7455" xr:uid="{00000000-0005-0000-0000-00002C010000}"/>
    <cellStyle name="Денежный 2 2 2 2 2 2 2 2 2 2 2" xfId="22695" xr:uid="{22E1A83C-E9B0-4504-992B-790F499D8E28}"/>
    <cellStyle name="Денежный 2 2 2 2 2 2 2 2 2 3" xfId="12533" xr:uid="{00000000-0005-0000-0000-00002D010000}"/>
    <cellStyle name="Денежный 2 2 2 2 2 2 2 2 2 3 2" xfId="27771" xr:uid="{B56466D0-A73C-4157-A474-3DC5D07148B7}"/>
    <cellStyle name="Денежный 2 2 2 2 2 2 2 2 2 4" xfId="17619" xr:uid="{D70FB8F6-5292-48DF-B618-5C053036436E}"/>
    <cellStyle name="Денежный 2 2 2 2 2 2 2 2 3" xfId="3627" xr:uid="{00000000-0005-0000-0000-00002E010000}"/>
    <cellStyle name="Денежный 2 2 2 2 2 2 2 2 3 2" xfId="8713" xr:uid="{00000000-0005-0000-0000-00002F010000}"/>
    <cellStyle name="Денежный 2 2 2 2 2 2 2 2 3 2 2" xfId="23953" xr:uid="{9EC648B2-7BD0-474F-9887-BF7BB095F8F1}"/>
    <cellStyle name="Денежный 2 2 2 2 2 2 2 2 3 3" xfId="13791" xr:uid="{00000000-0005-0000-0000-000030010000}"/>
    <cellStyle name="Денежный 2 2 2 2 2 2 2 2 3 3 2" xfId="29029" xr:uid="{1795FF16-7970-437C-8653-C2793CE30341}"/>
    <cellStyle name="Денежный 2 2 2 2 2 2 2 2 3 4" xfId="18877" xr:uid="{CB110CD2-2CA7-4718-A213-B5AEAC52C8AE}"/>
    <cellStyle name="Денежный 2 2 2 2 2 2 2 2 4" xfId="4901" xr:uid="{00000000-0005-0000-0000-000031010000}"/>
    <cellStyle name="Денежный 2 2 2 2 2 2 2 2 4 2" xfId="9982" xr:uid="{00000000-0005-0000-0000-000032010000}"/>
    <cellStyle name="Денежный 2 2 2 2 2 2 2 2 4 2 2" xfId="25222" xr:uid="{8056DD1A-4767-4CBD-A5A9-1B7A08366AD3}"/>
    <cellStyle name="Денежный 2 2 2 2 2 2 2 2 4 3" xfId="15060" xr:uid="{00000000-0005-0000-0000-000033010000}"/>
    <cellStyle name="Денежный 2 2 2 2 2 2 2 2 4 3 2" xfId="30298" xr:uid="{1EF87E6E-A7D2-433A-90A6-C16ECA1AA071}"/>
    <cellStyle name="Денежный 2 2 2 2 2 2 2 2 4 4" xfId="20146" xr:uid="{27214274-39DD-42E1-848A-A54973EE41D9}"/>
    <cellStyle name="Денежный 2 2 2 2 2 2 2 2 5" xfId="6178" xr:uid="{00000000-0005-0000-0000-000034010000}"/>
    <cellStyle name="Денежный 2 2 2 2 2 2 2 2 5 2" xfId="21423" xr:uid="{81DC4B98-8FCC-4A10-B5DF-D25EE6F4C739}"/>
    <cellStyle name="Денежный 2 2 2 2 2 2 2 2 6" xfId="11261" xr:uid="{00000000-0005-0000-0000-000035010000}"/>
    <cellStyle name="Денежный 2 2 2 2 2 2 2 2 6 2" xfId="26499" xr:uid="{4275F586-97FB-4E77-9DD0-BEA82767AB8B}"/>
    <cellStyle name="Денежный 2 2 2 2 2 2 2 2 7" xfId="16347" xr:uid="{F962C281-FFD6-4B15-858A-2DEA7E3A3354}"/>
    <cellStyle name="Денежный 2 2 2 2 2 2 2 3" xfId="1787" xr:uid="{00000000-0005-0000-0000-000036010000}"/>
    <cellStyle name="Денежный 2 2 2 2 2 2 2 3 2" xfId="6891" xr:uid="{00000000-0005-0000-0000-000037010000}"/>
    <cellStyle name="Денежный 2 2 2 2 2 2 2 3 2 2" xfId="22131" xr:uid="{072C64EE-D110-4796-85CA-9641511D8E8D}"/>
    <cellStyle name="Денежный 2 2 2 2 2 2 2 3 3" xfId="11969" xr:uid="{00000000-0005-0000-0000-000038010000}"/>
    <cellStyle name="Денежный 2 2 2 2 2 2 2 3 3 2" xfId="27207" xr:uid="{4A117D7D-7660-4266-AB46-8FB8B0BCB135}"/>
    <cellStyle name="Денежный 2 2 2 2 2 2 2 3 4" xfId="17055" xr:uid="{8D1FAC3E-F6CA-44FA-B84D-47FBBCA933E2}"/>
    <cellStyle name="Денежный 2 2 2 2 2 2 2 4" xfId="3071" xr:uid="{00000000-0005-0000-0000-000039010000}"/>
    <cellStyle name="Денежный 2 2 2 2 2 2 2 4 2" xfId="8157" xr:uid="{00000000-0005-0000-0000-00003A010000}"/>
    <cellStyle name="Денежный 2 2 2 2 2 2 2 4 2 2" xfId="23397" xr:uid="{2BCA9C74-0F1F-4AC9-8881-2D7FC80CD333}"/>
    <cellStyle name="Денежный 2 2 2 2 2 2 2 4 3" xfId="13235" xr:uid="{00000000-0005-0000-0000-00003B010000}"/>
    <cellStyle name="Денежный 2 2 2 2 2 2 2 4 3 2" xfId="28473" xr:uid="{18D7B2D5-BCFC-4192-B555-B4730641959F}"/>
    <cellStyle name="Денежный 2 2 2 2 2 2 2 4 4" xfId="18321" xr:uid="{AAE6B2AC-0A5F-4893-9C03-36F9314B1AF1}"/>
    <cellStyle name="Денежный 2 2 2 2 2 2 2 5" xfId="4337" xr:uid="{00000000-0005-0000-0000-00003C010000}"/>
    <cellStyle name="Денежный 2 2 2 2 2 2 2 5 2" xfId="9418" xr:uid="{00000000-0005-0000-0000-00003D010000}"/>
    <cellStyle name="Денежный 2 2 2 2 2 2 2 5 2 2" xfId="24658" xr:uid="{6D43D796-A05C-4B2B-B123-2E141FBA3D24}"/>
    <cellStyle name="Денежный 2 2 2 2 2 2 2 5 3" xfId="14496" xr:uid="{00000000-0005-0000-0000-00003E010000}"/>
    <cellStyle name="Денежный 2 2 2 2 2 2 2 5 3 2" xfId="29734" xr:uid="{EE0993EF-A02F-4F36-8336-D373BC2F5CC3}"/>
    <cellStyle name="Денежный 2 2 2 2 2 2 2 5 4" xfId="19582" xr:uid="{C151DAAA-7419-4264-A317-6B6248D6B665}"/>
    <cellStyle name="Денежный 2 2 2 2 2 2 2 6" xfId="5614" xr:uid="{00000000-0005-0000-0000-00003F010000}"/>
    <cellStyle name="Денежный 2 2 2 2 2 2 2 6 2" xfId="20859" xr:uid="{A581B933-8CD5-4839-9BFC-7E8BD8F39C5A}"/>
    <cellStyle name="Денежный 2 2 2 2 2 2 2 7" xfId="10697" xr:uid="{00000000-0005-0000-0000-000040010000}"/>
    <cellStyle name="Денежный 2 2 2 2 2 2 2 7 2" xfId="25935" xr:uid="{96F44310-DD26-48C9-BCC0-6ED1BADC79EA}"/>
    <cellStyle name="Денежный 2 2 2 2 2 2 2 8" xfId="15783" xr:uid="{52FFDF9C-F563-4AA5-BBA7-73A625476B09}"/>
    <cellStyle name="Денежный 2 2 2 2 2 2 3" xfId="933" xr:uid="{00000000-0005-0000-0000-000041010000}"/>
    <cellStyle name="Денежный 2 2 2 2 2 2 3 2" xfId="2211" xr:uid="{00000000-0005-0000-0000-000042010000}"/>
    <cellStyle name="Денежный 2 2 2 2 2 2 3 2 2" xfId="7315" xr:uid="{00000000-0005-0000-0000-000043010000}"/>
    <cellStyle name="Денежный 2 2 2 2 2 2 3 2 2 2" xfId="22555" xr:uid="{DE87BF4E-AE15-4F17-A534-83918A8E3A5E}"/>
    <cellStyle name="Денежный 2 2 2 2 2 2 3 2 3" xfId="12393" xr:uid="{00000000-0005-0000-0000-000044010000}"/>
    <cellStyle name="Денежный 2 2 2 2 2 2 3 2 3 2" xfId="27631" xr:uid="{C8F4F32E-260B-4D35-8E69-AC7A0F555246}"/>
    <cellStyle name="Денежный 2 2 2 2 2 2 3 2 4" xfId="17479" xr:uid="{CEBF6D5A-BB27-4AC1-BD56-1E6D8D2FC1F4}"/>
    <cellStyle name="Денежный 2 2 2 2 2 2 3 3" xfId="3489" xr:uid="{00000000-0005-0000-0000-000045010000}"/>
    <cellStyle name="Денежный 2 2 2 2 2 2 3 3 2" xfId="8575" xr:uid="{00000000-0005-0000-0000-000046010000}"/>
    <cellStyle name="Денежный 2 2 2 2 2 2 3 3 2 2" xfId="23815" xr:uid="{3487EFDA-5110-453A-9AAD-9113A3090706}"/>
    <cellStyle name="Денежный 2 2 2 2 2 2 3 3 3" xfId="13653" xr:uid="{00000000-0005-0000-0000-000047010000}"/>
    <cellStyle name="Денежный 2 2 2 2 2 2 3 3 3 2" xfId="28891" xr:uid="{373509DB-B338-471E-A299-9AD76D5E3422}"/>
    <cellStyle name="Денежный 2 2 2 2 2 2 3 3 4" xfId="18739" xr:uid="{A47510A4-2CA7-485B-B4C0-5F4C113F3D5F}"/>
    <cellStyle name="Денежный 2 2 2 2 2 2 3 4" xfId="4761" xr:uid="{00000000-0005-0000-0000-000048010000}"/>
    <cellStyle name="Денежный 2 2 2 2 2 2 3 4 2" xfId="9842" xr:uid="{00000000-0005-0000-0000-000049010000}"/>
    <cellStyle name="Денежный 2 2 2 2 2 2 3 4 2 2" xfId="25082" xr:uid="{2F844056-A40F-4B1E-8339-BEE02AB06C83}"/>
    <cellStyle name="Денежный 2 2 2 2 2 2 3 4 3" xfId="14920" xr:uid="{00000000-0005-0000-0000-00004A010000}"/>
    <cellStyle name="Денежный 2 2 2 2 2 2 3 4 3 2" xfId="30158" xr:uid="{1F0B2FBD-075A-445A-9D29-A6280DCCC4FF}"/>
    <cellStyle name="Денежный 2 2 2 2 2 2 3 4 4" xfId="20006" xr:uid="{3C9CDBED-029C-45AE-AE37-B8CE6691206B}"/>
    <cellStyle name="Денежный 2 2 2 2 2 2 3 5" xfId="6038" xr:uid="{00000000-0005-0000-0000-00004B010000}"/>
    <cellStyle name="Денежный 2 2 2 2 2 2 3 5 2" xfId="21283" xr:uid="{ABF87F71-D4E0-474B-AE1E-7327105B4C82}"/>
    <cellStyle name="Денежный 2 2 2 2 2 2 3 6" xfId="11121" xr:uid="{00000000-0005-0000-0000-00004C010000}"/>
    <cellStyle name="Денежный 2 2 2 2 2 2 3 6 2" xfId="26359" xr:uid="{866DED23-43B8-4D71-A29B-24D29340EB77}"/>
    <cellStyle name="Денежный 2 2 2 2 2 2 3 7" xfId="16207" xr:uid="{5BCA3B8E-93EF-44C2-B4BE-AC65A1903E3E}"/>
    <cellStyle name="Денежный 2 2 2 2 2 2 4" xfId="1647" xr:uid="{00000000-0005-0000-0000-00004D010000}"/>
    <cellStyle name="Денежный 2 2 2 2 2 2 4 2" xfId="6751" xr:uid="{00000000-0005-0000-0000-00004E010000}"/>
    <cellStyle name="Денежный 2 2 2 2 2 2 4 2 2" xfId="21991" xr:uid="{F09E559D-1F05-48B1-AC01-A37AEFCBD579}"/>
    <cellStyle name="Денежный 2 2 2 2 2 2 4 3" xfId="11829" xr:uid="{00000000-0005-0000-0000-00004F010000}"/>
    <cellStyle name="Денежный 2 2 2 2 2 2 4 3 2" xfId="27067" xr:uid="{98EB3863-9D90-4B70-9BCC-45D1E5A40DD3}"/>
    <cellStyle name="Денежный 2 2 2 2 2 2 4 4" xfId="16915" xr:uid="{65BC84FA-83F9-496B-9035-1F3B5D2DDE5C}"/>
    <cellStyle name="Денежный 2 2 2 2 2 2 5" xfId="2927" xr:uid="{00000000-0005-0000-0000-000050010000}"/>
    <cellStyle name="Денежный 2 2 2 2 2 2 5 2" xfId="8019" xr:uid="{00000000-0005-0000-0000-000051010000}"/>
    <cellStyle name="Денежный 2 2 2 2 2 2 5 2 2" xfId="23259" xr:uid="{8A343B41-20AD-4C32-9117-7A6CD96CFBAE}"/>
    <cellStyle name="Денежный 2 2 2 2 2 2 5 3" xfId="13097" xr:uid="{00000000-0005-0000-0000-000052010000}"/>
    <cellStyle name="Денежный 2 2 2 2 2 2 5 3 2" xfId="28335" xr:uid="{89CEE76B-0D3F-4256-A3D1-C6C4D767BB06}"/>
    <cellStyle name="Денежный 2 2 2 2 2 2 5 4" xfId="18183" xr:uid="{08E95909-4438-41BF-AA7C-415E775AAEA5}"/>
    <cellStyle name="Денежный 2 2 2 2 2 2 6" xfId="4197" xr:uid="{00000000-0005-0000-0000-000053010000}"/>
    <cellStyle name="Денежный 2 2 2 2 2 2 6 2" xfId="9278" xr:uid="{00000000-0005-0000-0000-000054010000}"/>
    <cellStyle name="Денежный 2 2 2 2 2 2 6 2 2" xfId="24518" xr:uid="{081935A6-C3B3-4382-82D1-A31F66EAE293}"/>
    <cellStyle name="Денежный 2 2 2 2 2 2 6 3" xfId="14356" xr:uid="{00000000-0005-0000-0000-000055010000}"/>
    <cellStyle name="Денежный 2 2 2 2 2 2 6 3 2" xfId="29594" xr:uid="{BEBC71F9-2D42-42BC-9D98-A476F42FC461}"/>
    <cellStyle name="Денежный 2 2 2 2 2 2 6 4" xfId="19442" xr:uid="{A3945729-DD7D-464E-AF12-DB9CF1835F25}"/>
    <cellStyle name="Денежный 2 2 2 2 2 2 7" xfId="5474" xr:uid="{00000000-0005-0000-0000-000056010000}"/>
    <cellStyle name="Денежный 2 2 2 2 2 2 7 2" xfId="20719" xr:uid="{C8A94087-6ACD-4A1C-A10E-B4F554F8B423}"/>
    <cellStyle name="Денежный 2 2 2 2 2 2 8" xfId="10557" xr:uid="{00000000-0005-0000-0000-000057010000}"/>
    <cellStyle name="Денежный 2 2 2 2 2 2 8 2" xfId="25795" xr:uid="{8EE7576D-0904-46A9-B42D-DF05C1B74423}"/>
    <cellStyle name="Денежный 2 2 2 2 2 2 9" xfId="15643" xr:uid="{4AA71516-958E-42B6-966D-3337D4BF31E2}"/>
    <cellStyle name="Денежный 2 2 2 2 2 3" xfId="649" xr:uid="{00000000-0005-0000-0000-000058010000}"/>
    <cellStyle name="Денежный 2 2 2 2 2 3 2" xfId="1213" xr:uid="{00000000-0005-0000-0000-000059010000}"/>
    <cellStyle name="Денежный 2 2 2 2 2 3 2 2" xfId="2491" xr:uid="{00000000-0005-0000-0000-00005A010000}"/>
    <cellStyle name="Денежный 2 2 2 2 2 3 2 2 2" xfId="7595" xr:uid="{00000000-0005-0000-0000-00005B010000}"/>
    <cellStyle name="Денежный 2 2 2 2 2 3 2 2 2 2" xfId="22835" xr:uid="{66EE7636-9E64-4638-A48A-DDAD4FCCD9C9}"/>
    <cellStyle name="Денежный 2 2 2 2 2 3 2 2 3" xfId="12673" xr:uid="{00000000-0005-0000-0000-00005C010000}"/>
    <cellStyle name="Денежный 2 2 2 2 2 3 2 2 3 2" xfId="27911" xr:uid="{D65AB0E6-F3D9-4700-AF16-79016CDE89BA}"/>
    <cellStyle name="Денежный 2 2 2 2 2 3 2 2 4" xfId="17759" xr:uid="{30F2E856-5393-47A9-A021-A824CFF629FD}"/>
    <cellStyle name="Денежный 2 2 2 2 2 3 2 3" xfId="3765" xr:uid="{00000000-0005-0000-0000-00005D010000}"/>
    <cellStyle name="Денежный 2 2 2 2 2 3 2 3 2" xfId="8851" xr:uid="{00000000-0005-0000-0000-00005E010000}"/>
    <cellStyle name="Денежный 2 2 2 2 2 3 2 3 2 2" xfId="24091" xr:uid="{4DEEA14C-9946-4AA6-8561-3EABB3730ED9}"/>
    <cellStyle name="Денежный 2 2 2 2 2 3 2 3 3" xfId="13929" xr:uid="{00000000-0005-0000-0000-00005F010000}"/>
    <cellStyle name="Денежный 2 2 2 2 2 3 2 3 3 2" xfId="29167" xr:uid="{53D62207-B570-4894-9F0B-DC1E561B4D45}"/>
    <cellStyle name="Денежный 2 2 2 2 2 3 2 3 4" xfId="19015" xr:uid="{47D1DAEE-2899-438D-9856-6F196914CC93}"/>
    <cellStyle name="Денежный 2 2 2 2 2 3 2 4" xfId="5041" xr:uid="{00000000-0005-0000-0000-000060010000}"/>
    <cellStyle name="Денежный 2 2 2 2 2 3 2 4 2" xfId="10122" xr:uid="{00000000-0005-0000-0000-000061010000}"/>
    <cellStyle name="Денежный 2 2 2 2 2 3 2 4 2 2" xfId="25362" xr:uid="{77BEC3C6-F3AC-43FF-9A17-FE921273523C}"/>
    <cellStyle name="Денежный 2 2 2 2 2 3 2 4 3" xfId="15200" xr:uid="{00000000-0005-0000-0000-000062010000}"/>
    <cellStyle name="Денежный 2 2 2 2 2 3 2 4 3 2" xfId="30438" xr:uid="{E4B73D03-74C5-4AED-99A5-D72211D97D20}"/>
    <cellStyle name="Денежный 2 2 2 2 2 3 2 4 4" xfId="20286" xr:uid="{9198504B-6C8C-438C-BA20-C94C4289F4D2}"/>
    <cellStyle name="Денежный 2 2 2 2 2 3 2 5" xfId="6318" xr:uid="{00000000-0005-0000-0000-000063010000}"/>
    <cellStyle name="Денежный 2 2 2 2 2 3 2 5 2" xfId="21563" xr:uid="{6D3B2DEF-90FE-4EA6-85F6-AFB61E03E612}"/>
    <cellStyle name="Денежный 2 2 2 2 2 3 2 6" xfId="11401" xr:uid="{00000000-0005-0000-0000-000064010000}"/>
    <cellStyle name="Денежный 2 2 2 2 2 3 2 6 2" xfId="26639" xr:uid="{B284115A-38C1-4FF7-81C7-3257B46F9DAE}"/>
    <cellStyle name="Денежный 2 2 2 2 2 3 2 7" xfId="16487" xr:uid="{4D9BFF8A-24E9-4203-A6AB-EE916ADABCB2}"/>
    <cellStyle name="Денежный 2 2 2 2 2 3 3" xfId="1927" xr:uid="{00000000-0005-0000-0000-000065010000}"/>
    <cellStyle name="Денежный 2 2 2 2 2 3 3 2" xfId="7031" xr:uid="{00000000-0005-0000-0000-000066010000}"/>
    <cellStyle name="Денежный 2 2 2 2 2 3 3 2 2" xfId="22271" xr:uid="{DD495E7B-3725-4779-BEB6-9FCDD9CB868A}"/>
    <cellStyle name="Денежный 2 2 2 2 2 3 3 3" xfId="12109" xr:uid="{00000000-0005-0000-0000-000067010000}"/>
    <cellStyle name="Денежный 2 2 2 2 2 3 3 3 2" xfId="27347" xr:uid="{9AF70104-7E5C-4A5C-9D2F-5E75FF3CFAB4}"/>
    <cellStyle name="Денежный 2 2 2 2 2 3 3 4" xfId="17195" xr:uid="{13AA62E3-7BA6-4769-B5C9-3CCDACEF832F}"/>
    <cellStyle name="Денежный 2 2 2 2 2 3 4" xfId="3209" xr:uid="{00000000-0005-0000-0000-000068010000}"/>
    <cellStyle name="Денежный 2 2 2 2 2 3 4 2" xfId="8295" xr:uid="{00000000-0005-0000-0000-000069010000}"/>
    <cellStyle name="Денежный 2 2 2 2 2 3 4 2 2" xfId="23535" xr:uid="{CEBB8788-A8EE-49B0-B5DD-C86CBCEB3D16}"/>
    <cellStyle name="Денежный 2 2 2 2 2 3 4 3" xfId="13373" xr:uid="{00000000-0005-0000-0000-00006A010000}"/>
    <cellStyle name="Денежный 2 2 2 2 2 3 4 3 2" xfId="28611" xr:uid="{780B3EEB-30BE-46FC-A48E-903F55A04AA7}"/>
    <cellStyle name="Денежный 2 2 2 2 2 3 4 4" xfId="18459" xr:uid="{88592F37-838F-4B94-83CE-509EC175A43D}"/>
    <cellStyle name="Денежный 2 2 2 2 2 3 5" xfId="4477" xr:uid="{00000000-0005-0000-0000-00006B010000}"/>
    <cellStyle name="Денежный 2 2 2 2 2 3 5 2" xfId="9558" xr:uid="{00000000-0005-0000-0000-00006C010000}"/>
    <cellStyle name="Денежный 2 2 2 2 2 3 5 2 2" xfId="24798" xr:uid="{7AF640F4-BC8C-4A56-895B-16031D5A3471}"/>
    <cellStyle name="Денежный 2 2 2 2 2 3 5 3" xfId="14636" xr:uid="{00000000-0005-0000-0000-00006D010000}"/>
    <cellStyle name="Денежный 2 2 2 2 2 3 5 3 2" xfId="29874" xr:uid="{A006DB17-163D-475F-8390-5C1E923B3092}"/>
    <cellStyle name="Денежный 2 2 2 2 2 3 5 4" xfId="19722" xr:uid="{DA953F01-E0DC-40A7-AA41-A354D04D5958}"/>
    <cellStyle name="Денежный 2 2 2 2 2 3 6" xfId="5754" xr:uid="{00000000-0005-0000-0000-00006E010000}"/>
    <cellStyle name="Денежный 2 2 2 2 2 3 6 2" xfId="20999" xr:uid="{88F92D18-1BC7-4B60-8E30-18625BC11F0D}"/>
    <cellStyle name="Денежный 2 2 2 2 2 3 7" xfId="10837" xr:uid="{00000000-0005-0000-0000-00006F010000}"/>
    <cellStyle name="Денежный 2 2 2 2 2 3 7 2" xfId="26075" xr:uid="{093FFE45-57B5-4130-A8F3-F74BE2312F76}"/>
    <cellStyle name="Денежный 2 2 2 2 2 3 8" xfId="15923" xr:uid="{6B7FB7AD-2090-40A2-B9F8-C1BCC98B81FD}"/>
    <cellStyle name="Денежный 2 2 2 2 2 4" xfId="793" xr:uid="{00000000-0005-0000-0000-000070010000}"/>
    <cellStyle name="Денежный 2 2 2 2 2 4 2" xfId="2071" xr:uid="{00000000-0005-0000-0000-000071010000}"/>
    <cellStyle name="Денежный 2 2 2 2 2 4 2 2" xfId="7175" xr:uid="{00000000-0005-0000-0000-000072010000}"/>
    <cellStyle name="Денежный 2 2 2 2 2 4 2 2 2" xfId="22415" xr:uid="{C77ACBEF-4B63-42E1-B446-D6EB9A5AE606}"/>
    <cellStyle name="Денежный 2 2 2 2 2 4 2 3" xfId="12253" xr:uid="{00000000-0005-0000-0000-000073010000}"/>
    <cellStyle name="Денежный 2 2 2 2 2 4 2 3 2" xfId="27491" xr:uid="{42118204-3042-4EFE-994B-C00A41419B27}"/>
    <cellStyle name="Денежный 2 2 2 2 2 4 2 4" xfId="17339" xr:uid="{633DD94B-795F-451C-AA8F-B07A9A246F34}"/>
    <cellStyle name="Денежный 2 2 2 2 2 4 3" xfId="3351" xr:uid="{00000000-0005-0000-0000-000074010000}"/>
    <cellStyle name="Денежный 2 2 2 2 2 4 3 2" xfId="8437" xr:uid="{00000000-0005-0000-0000-000075010000}"/>
    <cellStyle name="Денежный 2 2 2 2 2 4 3 2 2" xfId="23677" xr:uid="{4DD6A5CB-15BF-463F-B70D-6DE3F4811643}"/>
    <cellStyle name="Денежный 2 2 2 2 2 4 3 3" xfId="13515" xr:uid="{00000000-0005-0000-0000-000076010000}"/>
    <cellStyle name="Денежный 2 2 2 2 2 4 3 3 2" xfId="28753" xr:uid="{243CFBF8-C6DE-4834-942F-131AAB8A1378}"/>
    <cellStyle name="Денежный 2 2 2 2 2 4 3 4" xfId="18601" xr:uid="{531CF87A-DB02-4223-AC5D-FC2AEC6BCC1F}"/>
    <cellStyle name="Денежный 2 2 2 2 2 4 4" xfId="4621" xr:uid="{00000000-0005-0000-0000-000077010000}"/>
    <cellStyle name="Денежный 2 2 2 2 2 4 4 2" xfId="9702" xr:uid="{00000000-0005-0000-0000-000078010000}"/>
    <cellStyle name="Денежный 2 2 2 2 2 4 4 2 2" xfId="24942" xr:uid="{9045F8D2-7562-4C49-B311-92EB70691C80}"/>
    <cellStyle name="Денежный 2 2 2 2 2 4 4 3" xfId="14780" xr:uid="{00000000-0005-0000-0000-000079010000}"/>
    <cellStyle name="Денежный 2 2 2 2 2 4 4 3 2" xfId="30018" xr:uid="{18D09A6F-8B3E-4C40-BB47-B8E135CE1996}"/>
    <cellStyle name="Денежный 2 2 2 2 2 4 4 4" xfId="19866" xr:uid="{5587BDDC-D269-4A8D-9FCD-5FADBE1940B7}"/>
    <cellStyle name="Денежный 2 2 2 2 2 4 5" xfId="5898" xr:uid="{00000000-0005-0000-0000-00007A010000}"/>
    <cellStyle name="Денежный 2 2 2 2 2 4 5 2" xfId="21143" xr:uid="{5AD9B278-DDA4-463F-A49F-A88893FF316B}"/>
    <cellStyle name="Денежный 2 2 2 2 2 4 6" xfId="10981" xr:uid="{00000000-0005-0000-0000-00007B010000}"/>
    <cellStyle name="Денежный 2 2 2 2 2 4 6 2" xfId="26219" xr:uid="{81BEFF61-7745-4155-BE69-F798A440608F}"/>
    <cellStyle name="Денежный 2 2 2 2 2 4 7" xfId="16067" xr:uid="{B6264A6A-9BB9-44DF-9F6E-1FA0D476235B}"/>
    <cellStyle name="Денежный 2 2 2 2 2 5" xfId="1358" xr:uid="{00000000-0005-0000-0000-00007C010000}"/>
    <cellStyle name="Денежный 2 2 2 2 2 5 2" xfId="2636" xr:uid="{00000000-0005-0000-0000-00007D010000}"/>
    <cellStyle name="Денежный 2 2 2 2 2 5 2 2" xfId="7740" xr:uid="{00000000-0005-0000-0000-00007E010000}"/>
    <cellStyle name="Денежный 2 2 2 2 2 5 2 2 2" xfId="22980" xr:uid="{8A9FF830-FBA5-4B92-91D0-12918806F63D}"/>
    <cellStyle name="Денежный 2 2 2 2 2 5 2 3" xfId="12818" xr:uid="{00000000-0005-0000-0000-00007F010000}"/>
    <cellStyle name="Денежный 2 2 2 2 2 5 2 3 2" xfId="28056" xr:uid="{577B8872-EE8F-41C9-B158-4C8B56B0AD46}"/>
    <cellStyle name="Денежный 2 2 2 2 2 5 2 4" xfId="17904" xr:uid="{761346FD-4FCF-45F2-B5FE-61BECCAC1324}"/>
    <cellStyle name="Денежный 2 2 2 2 2 5 3" xfId="3908" xr:uid="{00000000-0005-0000-0000-000080010000}"/>
    <cellStyle name="Денежный 2 2 2 2 2 5 3 2" xfId="8994" xr:uid="{00000000-0005-0000-0000-000081010000}"/>
    <cellStyle name="Денежный 2 2 2 2 2 5 3 2 2" xfId="24234" xr:uid="{2592B5C7-3997-49F7-B0C9-DB2C9B37AD65}"/>
    <cellStyle name="Денежный 2 2 2 2 2 5 3 3" xfId="14072" xr:uid="{00000000-0005-0000-0000-000082010000}"/>
    <cellStyle name="Денежный 2 2 2 2 2 5 3 3 2" xfId="29310" xr:uid="{ADCF04BD-4DB8-4637-8D2E-17890720B844}"/>
    <cellStyle name="Денежный 2 2 2 2 2 5 3 4" xfId="19158" xr:uid="{B7848E9B-7F78-4F36-9211-0C9B9D8B44C0}"/>
    <cellStyle name="Денежный 2 2 2 2 2 5 4" xfId="5186" xr:uid="{00000000-0005-0000-0000-000083010000}"/>
    <cellStyle name="Денежный 2 2 2 2 2 5 4 2" xfId="10267" xr:uid="{00000000-0005-0000-0000-000084010000}"/>
    <cellStyle name="Денежный 2 2 2 2 2 5 4 2 2" xfId="25507" xr:uid="{A60FF8B7-E9DD-4133-B13E-4C8DE50FAF24}"/>
    <cellStyle name="Денежный 2 2 2 2 2 5 4 3" xfId="15345" xr:uid="{00000000-0005-0000-0000-000085010000}"/>
    <cellStyle name="Денежный 2 2 2 2 2 5 4 3 2" xfId="30583" xr:uid="{4D050A82-ADA5-4611-A204-B80D55C1AD54}"/>
    <cellStyle name="Денежный 2 2 2 2 2 5 4 4" xfId="20431" xr:uid="{82127343-A188-431D-8E21-BBCD710B2B24}"/>
    <cellStyle name="Денежный 2 2 2 2 2 5 5" xfId="6463" xr:uid="{00000000-0005-0000-0000-000086010000}"/>
    <cellStyle name="Денежный 2 2 2 2 2 5 5 2" xfId="21708" xr:uid="{9C3F8382-8563-4AF2-9ABC-5B8E5806A637}"/>
    <cellStyle name="Денежный 2 2 2 2 2 5 6" xfId="11546" xr:uid="{00000000-0005-0000-0000-000087010000}"/>
    <cellStyle name="Денежный 2 2 2 2 2 5 6 2" xfId="26784" xr:uid="{7D2F1DF9-5C4D-44E9-A543-C658C4CBBDAD}"/>
    <cellStyle name="Денежный 2 2 2 2 2 5 7" xfId="16632" xr:uid="{C8AE3F82-60E0-4790-8F03-6D9829519041}"/>
    <cellStyle name="Денежный 2 2 2 2 2 6" xfId="1498" xr:uid="{00000000-0005-0000-0000-000088010000}"/>
    <cellStyle name="Денежный 2 2 2 2 2 6 2" xfId="2776" xr:uid="{00000000-0005-0000-0000-000089010000}"/>
    <cellStyle name="Денежный 2 2 2 2 2 6 2 2" xfId="7880" xr:uid="{00000000-0005-0000-0000-00008A010000}"/>
    <cellStyle name="Денежный 2 2 2 2 2 6 2 2 2" xfId="23120" xr:uid="{8C5096F6-6ADF-42D6-AFCA-F56F8CB6F5E1}"/>
    <cellStyle name="Денежный 2 2 2 2 2 6 2 3" xfId="12958" xr:uid="{00000000-0005-0000-0000-00008B010000}"/>
    <cellStyle name="Денежный 2 2 2 2 2 6 2 3 2" xfId="28196" xr:uid="{6D49F25F-214B-4F7A-B8DA-846DAFF02298}"/>
    <cellStyle name="Денежный 2 2 2 2 2 6 2 4" xfId="18044" xr:uid="{C215E18D-F446-4648-9D3C-36A455D7E94A}"/>
    <cellStyle name="Денежный 2 2 2 2 2 6 3" xfId="4046" xr:uid="{00000000-0005-0000-0000-00008C010000}"/>
    <cellStyle name="Денежный 2 2 2 2 2 6 3 2" xfId="9132" xr:uid="{00000000-0005-0000-0000-00008D010000}"/>
    <cellStyle name="Денежный 2 2 2 2 2 6 3 2 2" xfId="24372" xr:uid="{69C6055E-101F-420F-B055-4059F13A1116}"/>
    <cellStyle name="Денежный 2 2 2 2 2 6 3 3" xfId="14210" xr:uid="{00000000-0005-0000-0000-00008E010000}"/>
    <cellStyle name="Денежный 2 2 2 2 2 6 3 3 2" xfId="29448" xr:uid="{CB498B3C-B234-4FD9-9037-7D7DCBE74BC9}"/>
    <cellStyle name="Денежный 2 2 2 2 2 6 3 4" xfId="19296" xr:uid="{673468C7-D697-4E81-A07C-EE88CC8F752E}"/>
    <cellStyle name="Денежный 2 2 2 2 2 6 4" xfId="5326" xr:uid="{00000000-0005-0000-0000-00008F010000}"/>
    <cellStyle name="Денежный 2 2 2 2 2 6 4 2" xfId="10407" xr:uid="{00000000-0005-0000-0000-000090010000}"/>
    <cellStyle name="Денежный 2 2 2 2 2 6 4 2 2" xfId="25647" xr:uid="{BAB58C68-076F-4A81-B6D7-43803F6D3D09}"/>
    <cellStyle name="Денежный 2 2 2 2 2 6 4 3" xfId="15485" xr:uid="{00000000-0005-0000-0000-000091010000}"/>
    <cellStyle name="Денежный 2 2 2 2 2 6 4 3 2" xfId="30723" xr:uid="{E766C30A-92DD-4123-B687-BB6ED41579C2}"/>
    <cellStyle name="Денежный 2 2 2 2 2 6 4 4" xfId="20571" xr:uid="{31DC917B-5B48-4CFF-8709-EA3B23A5CDC6}"/>
    <cellStyle name="Денежный 2 2 2 2 2 6 5" xfId="6603" xr:uid="{00000000-0005-0000-0000-000092010000}"/>
    <cellStyle name="Денежный 2 2 2 2 2 6 5 2" xfId="21848" xr:uid="{4994FC92-E19A-45C7-B7C4-D8969AE45049}"/>
    <cellStyle name="Денежный 2 2 2 2 2 6 6" xfId="11686" xr:uid="{00000000-0005-0000-0000-000093010000}"/>
    <cellStyle name="Денежный 2 2 2 2 2 6 6 2" xfId="26924" xr:uid="{D513A39C-67F1-4BA4-8714-B2D5AE51B6A4}"/>
    <cellStyle name="Денежный 2 2 2 2 2 6 7" xfId="16772" xr:uid="{7D9A86E4-CEA5-4F89-A2D7-3136313B2909}"/>
    <cellStyle name="Денежный 2 2 2 2 3" xfId="80" xr:uid="{00000000-0005-0000-0000-000094010000}"/>
    <cellStyle name="Денежный 2 2 2 2 3 2" xfId="399" xr:uid="{00000000-0005-0000-0000-000095010000}"/>
    <cellStyle name="Денежный 2 2 2 2 3 2 2" xfId="539" xr:uid="{00000000-0005-0000-0000-000096010000}"/>
    <cellStyle name="Денежный 2 2 2 2 3 2 2 2" xfId="1103" xr:uid="{00000000-0005-0000-0000-000097010000}"/>
    <cellStyle name="Денежный 2 2 2 2 3 2 2 2 2" xfId="2381" xr:uid="{00000000-0005-0000-0000-000098010000}"/>
    <cellStyle name="Денежный 2 2 2 2 3 2 2 2 2 2" xfId="7485" xr:uid="{00000000-0005-0000-0000-000099010000}"/>
    <cellStyle name="Денежный 2 2 2 2 3 2 2 2 2 2 2" xfId="22725" xr:uid="{8C6D825E-4C7A-4C9D-AEA2-906DD52AB503}"/>
    <cellStyle name="Денежный 2 2 2 2 3 2 2 2 2 3" xfId="12563" xr:uid="{00000000-0005-0000-0000-00009A010000}"/>
    <cellStyle name="Денежный 2 2 2 2 3 2 2 2 2 3 2" xfId="27801" xr:uid="{129DDF57-021C-4672-9EE7-709105B5B732}"/>
    <cellStyle name="Денежный 2 2 2 2 3 2 2 2 2 4" xfId="17649" xr:uid="{E565FC5C-4960-438B-AB18-5082313E696F}"/>
    <cellStyle name="Денежный 2 2 2 2 3 2 2 2 3" xfId="3657" xr:uid="{00000000-0005-0000-0000-00009B010000}"/>
    <cellStyle name="Денежный 2 2 2 2 3 2 2 2 3 2" xfId="8743" xr:uid="{00000000-0005-0000-0000-00009C010000}"/>
    <cellStyle name="Денежный 2 2 2 2 3 2 2 2 3 2 2" xfId="23983" xr:uid="{5CC3930D-DCBC-4227-872E-FC59B20A918F}"/>
    <cellStyle name="Денежный 2 2 2 2 3 2 2 2 3 3" xfId="13821" xr:uid="{00000000-0005-0000-0000-00009D010000}"/>
    <cellStyle name="Денежный 2 2 2 2 3 2 2 2 3 3 2" xfId="29059" xr:uid="{E5595EEC-D3E1-43F3-914F-F7BE52F73DDC}"/>
    <cellStyle name="Денежный 2 2 2 2 3 2 2 2 3 4" xfId="18907" xr:uid="{884DC01A-C6D8-4270-A731-B4CE8C74780F}"/>
    <cellStyle name="Денежный 2 2 2 2 3 2 2 2 4" xfId="4931" xr:uid="{00000000-0005-0000-0000-00009E010000}"/>
    <cellStyle name="Денежный 2 2 2 2 3 2 2 2 4 2" xfId="10012" xr:uid="{00000000-0005-0000-0000-00009F010000}"/>
    <cellStyle name="Денежный 2 2 2 2 3 2 2 2 4 2 2" xfId="25252" xr:uid="{C589380B-50D0-47E2-AD4F-08253E861CAB}"/>
    <cellStyle name="Денежный 2 2 2 2 3 2 2 2 4 3" xfId="15090" xr:uid="{00000000-0005-0000-0000-0000A0010000}"/>
    <cellStyle name="Денежный 2 2 2 2 3 2 2 2 4 3 2" xfId="30328" xr:uid="{D401DB8F-3899-4413-A196-F4DB1EF04DAA}"/>
    <cellStyle name="Денежный 2 2 2 2 3 2 2 2 4 4" xfId="20176" xr:uid="{1DD71388-EA93-444E-A0D1-C245F15E875A}"/>
    <cellStyle name="Денежный 2 2 2 2 3 2 2 2 5" xfId="6208" xr:uid="{00000000-0005-0000-0000-0000A1010000}"/>
    <cellStyle name="Денежный 2 2 2 2 3 2 2 2 5 2" xfId="21453" xr:uid="{6C3492F0-E08E-4714-9693-3CCE1056C2B8}"/>
    <cellStyle name="Денежный 2 2 2 2 3 2 2 2 6" xfId="11291" xr:uid="{00000000-0005-0000-0000-0000A2010000}"/>
    <cellStyle name="Денежный 2 2 2 2 3 2 2 2 6 2" xfId="26529" xr:uid="{5AE66EB5-8688-4C14-B5C0-9CA99B3F399F}"/>
    <cellStyle name="Денежный 2 2 2 2 3 2 2 2 7" xfId="16377" xr:uid="{64EC423E-03FE-4024-9097-39B7CE9282E8}"/>
    <cellStyle name="Денежный 2 2 2 2 3 2 2 3" xfId="1817" xr:uid="{00000000-0005-0000-0000-0000A3010000}"/>
    <cellStyle name="Денежный 2 2 2 2 3 2 2 3 2" xfId="6921" xr:uid="{00000000-0005-0000-0000-0000A4010000}"/>
    <cellStyle name="Денежный 2 2 2 2 3 2 2 3 2 2" xfId="22161" xr:uid="{F358DEE3-B19F-48E2-8D64-DF01E36430CD}"/>
    <cellStyle name="Денежный 2 2 2 2 3 2 2 3 3" xfId="11999" xr:uid="{00000000-0005-0000-0000-0000A5010000}"/>
    <cellStyle name="Денежный 2 2 2 2 3 2 2 3 3 2" xfId="27237" xr:uid="{C6C58711-BEEB-4F4B-8608-E90F591FC05D}"/>
    <cellStyle name="Денежный 2 2 2 2 3 2 2 3 4" xfId="17085" xr:uid="{3776BA02-5F99-4C2E-8F4C-681A7DFEE29A}"/>
    <cellStyle name="Денежный 2 2 2 2 3 2 2 4" xfId="3101" xr:uid="{00000000-0005-0000-0000-0000A6010000}"/>
    <cellStyle name="Денежный 2 2 2 2 3 2 2 4 2" xfId="8187" xr:uid="{00000000-0005-0000-0000-0000A7010000}"/>
    <cellStyle name="Денежный 2 2 2 2 3 2 2 4 2 2" xfId="23427" xr:uid="{0EDE7FA8-631C-480C-98B0-C3EBD7E0DD25}"/>
    <cellStyle name="Денежный 2 2 2 2 3 2 2 4 3" xfId="13265" xr:uid="{00000000-0005-0000-0000-0000A8010000}"/>
    <cellStyle name="Денежный 2 2 2 2 3 2 2 4 3 2" xfId="28503" xr:uid="{31D4653C-EB02-409C-BC39-08FF1A4B35F1}"/>
    <cellStyle name="Денежный 2 2 2 2 3 2 2 4 4" xfId="18351" xr:uid="{D7871CA7-CC72-4102-9129-5F3D9CC615D3}"/>
    <cellStyle name="Денежный 2 2 2 2 3 2 2 5" xfId="4367" xr:uid="{00000000-0005-0000-0000-0000A9010000}"/>
    <cellStyle name="Денежный 2 2 2 2 3 2 2 5 2" xfId="9448" xr:uid="{00000000-0005-0000-0000-0000AA010000}"/>
    <cellStyle name="Денежный 2 2 2 2 3 2 2 5 2 2" xfId="24688" xr:uid="{24DF98EC-6724-4835-B0F7-FFE80EEEA131}"/>
    <cellStyle name="Денежный 2 2 2 2 3 2 2 5 3" xfId="14526" xr:uid="{00000000-0005-0000-0000-0000AB010000}"/>
    <cellStyle name="Денежный 2 2 2 2 3 2 2 5 3 2" xfId="29764" xr:uid="{5463389D-BC06-4CC1-A930-71AD7F2D7A8C}"/>
    <cellStyle name="Денежный 2 2 2 2 3 2 2 5 4" xfId="19612" xr:uid="{4DCE655E-823B-41A2-AC06-6236A1DDA0FE}"/>
    <cellStyle name="Денежный 2 2 2 2 3 2 2 6" xfId="5644" xr:uid="{00000000-0005-0000-0000-0000AC010000}"/>
    <cellStyle name="Денежный 2 2 2 2 3 2 2 6 2" xfId="20889" xr:uid="{B3B85B7A-2401-4D2D-AE70-41DD6BCFC03C}"/>
    <cellStyle name="Денежный 2 2 2 2 3 2 2 7" xfId="10727" xr:uid="{00000000-0005-0000-0000-0000AD010000}"/>
    <cellStyle name="Денежный 2 2 2 2 3 2 2 7 2" xfId="25965" xr:uid="{E5B3A65E-A36C-4A76-B97B-4D687F72C606}"/>
    <cellStyle name="Денежный 2 2 2 2 3 2 2 8" xfId="15813" xr:uid="{991F08B5-14EA-4470-9EFE-0C9973BEE13E}"/>
    <cellStyle name="Денежный 2 2 2 2 3 2 3" xfId="963" xr:uid="{00000000-0005-0000-0000-0000AE010000}"/>
    <cellStyle name="Денежный 2 2 2 2 3 2 3 2" xfId="2241" xr:uid="{00000000-0005-0000-0000-0000AF010000}"/>
    <cellStyle name="Денежный 2 2 2 2 3 2 3 2 2" xfId="7345" xr:uid="{00000000-0005-0000-0000-0000B0010000}"/>
    <cellStyle name="Денежный 2 2 2 2 3 2 3 2 2 2" xfId="22585" xr:uid="{53475BBB-68A8-468B-A35E-4ECA0E975C09}"/>
    <cellStyle name="Денежный 2 2 2 2 3 2 3 2 3" xfId="12423" xr:uid="{00000000-0005-0000-0000-0000B1010000}"/>
    <cellStyle name="Денежный 2 2 2 2 3 2 3 2 3 2" xfId="27661" xr:uid="{6B8D5770-B371-4F46-93F3-312569EC2D47}"/>
    <cellStyle name="Денежный 2 2 2 2 3 2 3 2 4" xfId="17509" xr:uid="{47103EFE-C1B5-462A-B434-4AD34F068A67}"/>
    <cellStyle name="Денежный 2 2 2 2 3 2 3 3" xfId="3519" xr:uid="{00000000-0005-0000-0000-0000B2010000}"/>
    <cellStyle name="Денежный 2 2 2 2 3 2 3 3 2" xfId="8605" xr:uid="{00000000-0005-0000-0000-0000B3010000}"/>
    <cellStyle name="Денежный 2 2 2 2 3 2 3 3 2 2" xfId="23845" xr:uid="{6E70873F-0E6B-4B7E-81F8-57A00AC564E9}"/>
    <cellStyle name="Денежный 2 2 2 2 3 2 3 3 3" xfId="13683" xr:uid="{00000000-0005-0000-0000-0000B4010000}"/>
    <cellStyle name="Денежный 2 2 2 2 3 2 3 3 3 2" xfId="28921" xr:uid="{B1B5B129-65A3-4E55-8924-968519C93869}"/>
    <cellStyle name="Денежный 2 2 2 2 3 2 3 3 4" xfId="18769" xr:uid="{892BC458-D0A8-40CB-8977-D0C9F37CA7AD}"/>
    <cellStyle name="Денежный 2 2 2 2 3 2 3 4" xfId="4791" xr:uid="{00000000-0005-0000-0000-0000B5010000}"/>
    <cellStyle name="Денежный 2 2 2 2 3 2 3 4 2" xfId="9872" xr:uid="{00000000-0005-0000-0000-0000B6010000}"/>
    <cellStyle name="Денежный 2 2 2 2 3 2 3 4 2 2" xfId="25112" xr:uid="{26BC3107-D594-4579-AC09-FCDC70D3F1A2}"/>
    <cellStyle name="Денежный 2 2 2 2 3 2 3 4 3" xfId="14950" xr:uid="{00000000-0005-0000-0000-0000B7010000}"/>
    <cellStyle name="Денежный 2 2 2 2 3 2 3 4 3 2" xfId="30188" xr:uid="{5C2802B6-D2B4-44D8-ADE7-87CCE853376A}"/>
    <cellStyle name="Денежный 2 2 2 2 3 2 3 4 4" xfId="20036" xr:uid="{EDBE2877-22E9-4125-8C5E-C97FD0D66A2E}"/>
    <cellStyle name="Денежный 2 2 2 2 3 2 3 5" xfId="6068" xr:uid="{00000000-0005-0000-0000-0000B8010000}"/>
    <cellStyle name="Денежный 2 2 2 2 3 2 3 5 2" xfId="21313" xr:uid="{C33E35C0-9D69-4371-B774-625D709204FE}"/>
    <cellStyle name="Денежный 2 2 2 2 3 2 3 6" xfId="11151" xr:uid="{00000000-0005-0000-0000-0000B9010000}"/>
    <cellStyle name="Денежный 2 2 2 2 3 2 3 6 2" xfId="26389" xr:uid="{08C646F1-1595-407B-B17C-32E0EA99FEAF}"/>
    <cellStyle name="Денежный 2 2 2 2 3 2 3 7" xfId="16237" xr:uid="{49357E60-2C7F-4FAE-A2C9-885DC405BD6C}"/>
    <cellStyle name="Денежный 2 2 2 2 3 2 4" xfId="1677" xr:uid="{00000000-0005-0000-0000-0000BA010000}"/>
    <cellStyle name="Денежный 2 2 2 2 3 2 4 2" xfId="6781" xr:uid="{00000000-0005-0000-0000-0000BB010000}"/>
    <cellStyle name="Денежный 2 2 2 2 3 2 4 2 2" xfId="22021" xr:uid="{64C06BD4-4135-4E59-8F98-F6836B03C300}"/>
    <cellStyle name="Денежный 2 2 2 2 3 2 4 3" xfId="11859" xr:uid="{00000000-0005-0000-0000-0000BC010000}"/>
    <cellStyle name="Денежный 2 2 2 2 3 2 4 3 2" xfId="27097" xr:uid="{1D4BB603-3AB3-4112-9811-32C60FFC4356}"/>
    <cellStyle name="Денежный 2 2 2 2 3 2 4 4" xfId="16945" xr:uid="{0EE78363-463C-44D0-8045-5503E717157C}"/>
    <cellStyle name="Денежный 2 2 2 2 3 2 5" xfId="2963" xr:uid="{00000000-0005-0000-0000-0000BD010000}"/>
    <cellStyle name="Денежный 2 2 2 2 3 2 5 2" xfId="8049" xr:uid="{00000000-0005-0000-0000-0000BE010000}"/>
    <cellStyle name="Денежный 2 2 2 2 3 2 5 2 2" xfId="23289" xr:uid="{5EF4DF70-B1AA-46AB-B556-FCFF5EC7518F}"/>
    <cellStyle name="Денежный 2 2 2 2 3 2 5 3" xfId="13127" xr:uid="{00000000-0005-0000-0000-0000BF010000}"/>
    <cellStyle name="Денежный 2 2 2 2 3 2 5 3 2" xfId="28365" xr:uid="{8B1C2179-6215-46D7-8891-68285DE29522}"/>
    <cellStyle name="Денежный 2 2 2 2 3 2 5 4" xfId="18213" xr:uid="{0181B7B5-B9CB-41B1-9916-344FB40C7839}"/>
    <cellStyle name="Денежный 2 2 2 2 3 2 6" xfId="4227" xr:uid="{00000000-0005-0000-0000-0000C0010000}"/>
    <cellStyle name="Денежный 2 2 2 2 3 2 6 2" xfId="9308" xr:uid="{00000000-0005-0000-0000-0000C1010000}"/>
    <cellStyle name="Денежный 2 2 2 2 3 2 6 2 2" xfId="24548" xr:uid="{7A7A8D49-FD49-41F2-A4CF-09E2C441A9D4}"/>
    <cellStyle name="Денежный 2 2 2 2 3 2 6 3" xfId="14386" xr:uid="{00000000-0005-0000-0000-0000C2010000}"/>
    <cellStyle name="Денежный 2 2 2 2 3 2 6 3 2" xfId="29624" xr:uid="{EB6E267C-E339-411A-9476-65840A9C128D}"/>
    <cellStyle name="Денежный 2 2 2 2 3 2 6 4" xfId="19472" xr:uid="{82CC0C18-2BF3-487B-B75E-C6C17ECE54E2}"/>
    <cellStyle name="Денежный 2 2 2 2 3 2 7" xfId="5504" xr:uid="{00000000-0005-0000-0000-0000C3010000}"/>
    <cellStyle name="Денежный 2 2 2 2 3 2 7 2" xfId="20749" xr:uid="{54C81415-03C8-41B7-9EEF-87BD5FF7CAA9}"/>
    <cellStyle name="Денежный 2 2 2 2 3 2 8" xfId="10587" xr:uid="{00000000-0005-0000-0000-0000C4010000}"/>
    <cellStyle name="Денежный 2 2 2 2 3 2 8 2" xfId="25825" xr:uid="{AD1E1D76-7837-41E3-9769-2AF88BB7CEBB}"/>
    <cellStyle name="Денежный 2 2 2 2 3 2 9" xfId="15673" xr:uid="{B96A5C04-745A-41D3-B474-91155DE6C995}"/>
    <cellStyle name="Денежный 2 2 2 2 3 3" xfId="679" xr:uid="{00000000-0005-0000-0000-0000C5010000}"/>
    <cellStyle name="Денежный 2 2 2 2 3 3 2" xfId="1243" xr:uid="{00000000-0005-0000-0000-0000C6010000}"/>
    <cellStyle name="Денежный 2 2 2 2 3 3 2 2" xfId="2521" xr:uid="{00000000-0005-0000-0000-0000C7010000}"/>
    <cellStyle name="Денежный 2 2 2 2 3 3 2 2 2" xfId="7625" xr:uid="{00000000-0005-0000-0000-0000C8010000}"/>
    <cellStyle name="Денежный 2 2 2 2 3 3 2 2 2 2" xfId="22865" xr:uid="{34C31F2A-4F20-402A-AFB3-BC42312BED6E}"/>
    <cellStyle name="Денежный 2 2 2 2 3 3 2 2 3" xfId="12703" xr:uid="{00000000-0005-0000-0000-0000C9010000}"/>
    <cellStyle name="Денежный 2 2 2 2 3 3 2 2 3 2" xfId="27941" xr:uid="{AFE48519-E997-473A-812E-35742D4C87B1}"/>
    <cellStyle name="Денежный 2 2 2 2 3 3 2 2 4" xfId="17789" xr:uid="{EB8A50A0-1C7F-406F-A0A7-60B68D0C76B8}"/>
    <cellStyle name="Денежный 2 2 2 2 3 3 2 3" xfId="3795" xr:uid="{00000000-0005-0000-0000-0000CA010000}"/>
    <cellStyle name="Денежный 2 2 2 2 3 3 2 3 2" xfId="8881" xr:uid="{00000000-0005-0000-0000-0000CB010000}"/>
    <cellStyle name="Денежный 2 2 2 2 3 3 2 3 2 2" xfId="24121" xr:uid="{6F0F492D-3C69-457C-BD5E-585B5FD77ED2}"/>
    <cellStyle name="Денежный 2 2 2 2 3 3 2 3 3" xfId="13959" xr:uid="{00000000-0005-0000-0000-0000CC010000}"/>
    <cellStyle name="Денежный 2 2 2 2 3 3 2 3 3 2" xfId="29197" xr:uid="{4452F89D-64BF-44BD-9413-2353FF98B565}"/>
    <cellStyle name="Денежный 2 2 2 2 3 3 2 3 4" xfId="19045" xr:uid="{C13815DA-1585-4BF2-8662-95C936EED99F}"/>
    <cellStyle name="Денежный 2 2 2 2 3 3 2 4" xfId="5071" xr:uid="{00000000-0005-0000-0000-0000CD010000}"/>
    <cellStyle name="Денежный 2 2 2 2 3 3 2 4 2" xfId="10152" xr:uid="{00000000-0005-0000-0000-0000CE010000}"/>
    <cellStyle name="Денежный 2 2 2 2 3 3 2 4 2 2" xfId="25392" xr:uid="{D5AA4D59-69D5-444F-8A4E-ABE289A61F26}"/>
    <cellStyle name="Денежный 2 2 2 2 3 3 2 4 3" xfId="15230" xr:uid="{00000000-0005-0000-0000-0000CF010000}"/>
    <cellStyle name="Денежный 2 2 2 2 3 3 2 4 3 2" xfId="30468" xr:uid="{3882AD16-448B-4A46-B267-97827D155717}"/>
    <cellStyle name="Денежный 2 2 2 2 3 3 2 4 4" xfId="20316" xr:uid="{1EF74E7A-D8EA-49B1-9EE8-39DE358CA360}"/>
    <cellStyle name="Денежный 2 2 2 2 3 3 2 5" xfId="6348" xr:uid="{00000000-0005-0000-0000-0000D0010000}"/>
    <cellStyle name="Денежный 2 2 2 2 3 3 2 5 2" xfId="21593" xr:uid="{58BE2C13-9111-43C4-A610-C73C7CA43785}"/>
    <cellStyle name="Денежный 2 2 2 2 3 3 2 6" xfId="11431" xr:uid="{00000000-0005-0000-0000-0000D1010000}"/>
    <cellStyle name="Денежный 2 2 2 2 3 3 2 6 2" xfId="26669" xr:uid="{62D97BD3-79C1-4E39-9850-23F8F3B134E3}"/>
    <cellStyle name="Денежный 2 2 2 2 3 3 2 7" xfId="16517" xr:uid="{CF8C03BD-D945-4EEC-95FF-1CDA424DBAF5}"/>
    <cellStyle name="Денежный 2 2 2 2 3 3 3" xfId="1957" xr:uid="{00000000-0005-0000-0000-0000D2010000}"/>
    <cellStyle name="Денежный 2 2 2 2 3 3 3 2" xfId="7061" xr:uid="{00000000-0005-0000-0000-0000D3010000}"/>
    <cellStyle name="Денежный 2 2 2 2 3 3 3 2 2" xfId="22301" xr:uid="{7D69A5B7-F097-41CE-9E3B-D72A92D071E5}"/>
    <cellStyle name="Денежный 2 2 2 2 3 3 3 3" xfId="12139" xr:uid="{00000000-0005-0000-0000-0000D4010000}"/>
    <cellStyle name="Денежный 2 2 2 2 3 3 3 3 2" xfId="27377" xr:uid="{37C254ED-F7E6-40BD-8872-94C8C87067B5}"/>
    <cellStyle name="Денежный 2 2 2 2 3 3 3 4" xfId="17225" xr:uid="{A8A9D071-C21A-4619-8F27-4D1EC99E71AF}"/>
    <cellStyle name="Денежный 2 2 2 2 3 3 4" xfId="3239" xr:uid="{00000000-0005-0000-0000-0000D5010000}"/>
    <cellStyle name="Денежный 2 2 2 2 3 3 4 2" xfId="8325" xr:uid="{00000000-0005-0000-0000-0000D6010000}"/>
    <cellStyle name="Денежный 2 2 2 2 3 3 4 2 2" xfId="23565" xr:uid="{2291B77B-7956-4288-9E46-3A4C65BC2F2E}"/>
    <cellStyle name="Денежный 2 2 2 2 3 3 4 3" xfId="13403" xr:uid="{00000000-0005-0000-0000-0000D7010000}"/>
    <cellStyle name="Денежный 2 2 2 2 3 3 4 3 2" xfId="28641" xr:uid="{9A662BF6-5D7A-498A-BB65-4D0D514115AB}"/>
    <cellStyle name="Денежный 2 2 2 2 3 3 4 4" xfId="18489" xr:uid="{A7F3C010-2293-4AAF-92C8-EA55335592B5}"/>
    <cellStyle name="Денежный 2 2 2 2 3 3 5" xfId="4507" xr:uid="{00000000-0005-0000-0000-0000D8010000}"/>
    <cellStyle name="Денежный 2 2 2 2 3 3 5 2" xfId="9588" xr:uid="{00000000-0005-0000-0000-0000D9010000}"/>
    <cellStyle name="Денежный 2 2 2 2 3 3 5 2 2" xfId="24828" xr:uid="{F0497321-660B-48FD-80A8-40D25C849B0C}"/>
    <cellStyle name="Денежный 2 2 2 2 3 3 5 3" xfId="14666" xr:uid="{00000000-0005-0000-0000-0000DA010000}"/>
    <cellStyle name="Денежный 2 2 2 2 3 3 5 3 2" xfId="29904" xr:uid="{09A81A44-90C4-4FE0-9876-32827F39D7C2}"/>
    <cellStyle name="Денежный 2 2 2 2 3 3 5 4" xfId="19752" xr:uid="{A86BF441-5739-4F22-AB6F-41A49731BAA7}"/>
    <cellStyle name="Денежный 2 2 2 2 3 3 6" xfId="5784" xr:uid="{00000000-0005-0000-0000-0000DB010000}"/>
    <cellStyle name="Денежный 2 2 2 2 3 3 6 2" xfId="21029" xr:uid="{A61F46A3-849F-4EC6-AA80-CAD2989CC5CB}"/>
    <cellStyle name="Денежный 2 2 2 2 3 3 7" xfId="10867" xr:uid="{00000000-0005-0000-0000-0000DC010000}"/>
    <cellStyle name="Денежный 2 2 2 2 3 3 7 2" xfId="26105" xr:uid="{56A3BAA9-4319-4F8F-AD9B-0FC8FF9B0566}"/>
    <cellStyle name="Денежный 2 2 2 2 3 3 8" xfId="15953" xr:uid="{D9263AE6-168E-47FA-95A1-648C45CD78D2}"/>
    <cellStyle name="Денежный 2 2 2 2 3 4" xfId="823" xr:uid="{00000000-0005-0000-0000-0000DD010000}"/>
    <cellStyle name="Денежный 2 2 2 2 3 4 2" xfId="2101" xr:uid="{00000000-0005-0000-0000-0000DE010000}"/>
    <cellStyle name="Денежный 2 2 2 2 3 4 2 2" xfId="7205" xr:uid="{00000000-0005-0000-0000-0000DF010000}"/>
    <cellStyle name="Денежный 2 2 2 2 3 4 2 2 2" xfId="22445" xr:uid="{F74AC5AF-EC1D-430A-B21E-FA485AB5DF82}"/>
    <cellStyle name="Денежный 2 2 2 2 3 4 2 3" xfId="12283" xr:uid="{00000000-0005-0000-0000-0000E0010000}"/>
    <cellStyle name="Денежный 2 2 2 2 3 4 2 3 2" xfId="27521" xr:uid="{A46A25A7-286F-4DF2-9825-B2FC8C443255}"/>
    <cellStyle name="Денежный 2 2 2 2 3 4 2 4" xfId="17369" xr:uid="{E5AF0058-9424-4F8E-A8A4-EBACEC6DAAC1}"/>
    <cellStyle name="Денежный 2 2 2 2 3 4 3" xfId="3381" xr:uid="{00000000-0005-0000-0000-0000E1010000}"/>
    <cellStyle name="Денежный 2 2 2 2 3 4 3 2" xfId="8467" xr:uid="{00000000-0005-0000-0000-0000E2010000}"/>
    <cellStyle name="Денежный 2 2 2 2 3 4 3 2 2" xfId="23707" xr:uid="{0679A71E-A93E-4D71-8802-1CC4D0E79E34}"/>
    <cellStyle name="Денежный 2 2 2 2 3 4 3 3" xfId="13545" xr:uid="{00000000-0005-0000-0000-0000E3010000}"/>
    <cellStyle name="Денежный 2 2 2 2 3 4 3 3 2" xfId="28783" xr:uid="{4CA30518-F1E7-4690-9634-F839867C82FF}"/>
    <cellStyle name="Денежный 2 2 2 2 3 4 3 4" xfId="18631" xr:uid="{72E753D8-9920-45E1-8930-B903DDEF12B9}"/>
    <cellStyle name="Денежный 2 2 2 2 3 4 4" xfId="4651" xr:uid="{00000000-0005-0000-0000-0000E4010000}"/>
    <cellStyle name="Денежный 2 2 2 2 3 4 4 2" xfId="9732" xr:uid="{00000000-0005-0000-0000-0000E5010000}"/>
    <cellStyle name="Денежный 2 2 2 2 3 4 4 2 2" xfId="24972" xr:uid="{D97ED72B-2A65-45CA-AB3F-357FEA5D66A0}"/>
    <cellStyle name="Денежный 2 2 2 2 3 4 4 3" xfId="14810" xr:uid="{00000000-0005-0000-0000-0000E6010000}"/>
    <cellStyle name="Денежный 2 2 2 2 3 4 4 3 2" xfId="30048" xr:uid="{A3BEB198-AD14-4BA7-B2B1-720FAD3D888F}"/>
    <cellStyle name="Денежный 2 2 2 2 3 4 4 4" xfId="19896" xr:uid="{81126ADB-29C4-4C96-9D5A-6EE2AC745212}"/>
    <cellStyle name="Денежный 2 2 2 2 3 4 5" xfId="5928" xr:uid="{00000000-0005-0000-0000-0000E7010000}"/>
    <cellStyle name="Денежный 2 2 2 2 3 4 5 2" xfId="21173" xr:uid="{1E4626E3-760A-4CBC-B39B-60B00EF4A9EF}"/>
    <cellStyle name="Денежный 2 2 2 2 3 4 6" xfId="11011" xr:uid="{00000000-0005-0000-0000-0000E8010000}"/>
    <cellStyle name="Денежный 2 2 2 2 3 4 6 2" xfId="26249" xr:uid="{3E6644F3-6082-48D3-8E94-9CDDDCAFE016}"/>
    <cellStyle name="Денежный 2 2 2 2 3 4 7" xfId="16097" xr:uid="{1DB7D174-1A90-4256-B81F-BCBB9D4F851D}"/>
    <cellStyle name="Денежный 2 2 2 2 3 5" xfId="1388" xr:uid="{00000000-0005-0000-0000-0000E9010000}"/>
    <cellStyle name="Денежный 2 2 2 2 3 5 2" xfId="2666" xr:uid="{00000000-0005-0000-0000-0000EA010000}"/>
    <cellStyle name="Денежный 2 2 2 2 3 5 2 2" xfId="7770" xr:uid="{00000000-0005-0000-0000-0000EB010000}"/>
    <cellStyle name="Денежный 2 2 2 2 3 5 2 2 2" xfId="23010" xr:uid="{F5EB8287-4F25-42AB-87A6-950531AA7225}"/>
    <cellStyle name="Денежный 2 2 2 2 3 5 2 3" xfId="12848" xr:uid="{00000000-0005-0000-0000-0000EC010000}"/>
    <cellStyle name="Денежный 2 2 2 2 3 5 2 3 2" xfId="28086" xr:uid="{D77D204E-3ECC-40F2-B5E2-9461E94B2518}"/>
    <cellStyle name="Денежный 2 2 2 2 3 5 2 4" xfId="17934" xr:uid="{F50A6319-18C5-48C2-A91B-27FC77DA718C}"/>
    <cellStyle name="Денежный 2 2 2 2 3 5 3" xfId="3938" xr:uid="{00000000-0005-0000-0000-0000ED010000}"/>
    <cellStyle name="Денежный 2 2 2 2 3 5 3 2" xfId="9024" xr:uid="{00000000-0005-0000-0000-0000EE010000}"/>
    <cellStyle name="Денежный 2 2 2 2 3 5 3 2 2" xfId="24264" xr:uid="{D09417AB-5D4F-4A33-8886-7BEBB3116D66}"/>
    <cellStyle name="Денежный 2 2 2 2 3 5 3 3" xfId="14102" xr:uid="{00000000-0005-0000-0000-0000EF010000}"/>
    <cellStyle name="Денежный 2 2 2 2 3 5 3 3 2" xfId="29340" xr:uid="{BF4B5F7B-8C5D-4FAF-970D-FCE1831B8575}"/>
    <cellStyle name="Денежный 2 2 2 2 3 5 3 4" xfId="19188" xr:uid="{C61ECB61-92E0-4D45-8D3A-4D325C67032B}"/>
    <cellStyle name="Денежный 2 2 2 2 3 5 4" xfId="5216" xr:uid="{00000000-0005-0000-0000-0000F0010000}"/>
    <cellStyle name="Денежный 2 2 2 2 3 5 4 2" xfId="10297" xr:uid="{00000000-0005-0000-0000-0000F1010000}"/>
    <cellStyle name="Денежный 2 2 2 2 3 5 4 2 2" xfId="25537" xr:uid="{F9AF4282-2EE1-470A-9FEE-099E77E2EEC2}"/>
    <cellStyle name="Денежный 2 2 2 2 3 5 4 3" xfId="15375" xr:uid="{00000000-0005-0000-0000-0000F2010000}"/>
    <cellStyle name="Денежный 2 2 2 2 3 5 4 3 2" xfId="30613" xr:uid="{98217358-C8BA-463E-9584-983FBA4FC16D}"/>
    <cellStyle name="Денежный 2 2 2 2 3 5 4 4" xfId="20461" xr:uid="{8A4CB14D-190E-4F8C-B1F9-D31C87D86D85}"/>
    <cellStyle name="Денежный 2 2 2 2 3 5 5" xfId="6493" xr:uid="{00000000-0005-0000-0000-0000F3010000}"/>
    <cellStyle name="Денежный 2 2 2 2 3 5 5 2" xfId="21738" xr:uid="{CCE097AD-9E5E-4FF5-9D25-41965C185776}"/>
    <cellStyle name="Денежный 2 2 2 2 3 5 6" xfId="11576" xr:uid="{00000000-0005-0000-0000-0000F4010000}"/>
    <cellStyle name="Денежный 2 2 2 2 3 5 6 2" xfId="26814" xr:uid="{EBF0FBCA-FECC-45D8-B280-D03A582E8664}"/>
    <cellStyle name="Денежный 2 2 2 2 3 5 7" xfId="16662" xr:uid="{4F0D92A7-2E85-4F35-994A-845F7F6E60A3}"/>
    <cellStyle name="Денежный 2 2 2 2 3 6" xfId="1528" xr:uid="{00000000-0005-0000-0000-0000F5010000}"/>
    <cellStyle name="Денежный 2 2 2 2 3 6 2" xfId="2806" xr:uid="{00000000-0005-0000-0000-0000F6010000}"/>
    <cellStyle name="Денежный 2 2 2 2 3 6 2 2" xfId="7910" xr:uid="{00000000-0005-0000-0000-0000F7010000}"/>
    <cellStyle name="Денежный 2 2 2 2 3 6 2 2 2" xfId="23150" xr:uid="{6CF82D4D-473B-446B-950E-C0038B83B513}"/>
    <cellStyle name="Денежный 2 2 2 2 3 6 2 3" xfId="12988" xr:uid="{00000000-0005-0000-0000-0000F8010000}"/>
    <cellStyle name="Денежный 2 2 2 2 3 6 2 3 2" xfId="28226" xr:uid="{E80FC12F-1CCB-4C4E-8A81-2CEDEE96A438}"/>
    <cellStyle name="Денежный 2 2 2 2 3 6 2 4" xfId="18074" xr:uid="{B3039A58-5326-4A10-B0CC-6E092CB900A5}"/>
    <cellStyle name="Денежный 2 2 2 2 3 6 3" xfId="4076" xr:uid="{00000000-0005-0000-0000-0000F9010000}"/>
    <cellStyle name="Денежный 2 2 2 2 3 6 3 2" xfId="9162" xr:uid="{00000000-0005-0000-0000-0000FA010000}"/>
    <cellStyle name="Денежный 2 2 2 2 3 6 3 2 2" xfId="24402" xr:uid="{1A602F29-0E7A-4CEA-B92C-2F3E10F05540}"/>
    <cellStyle name="Денежный 2 2 2 2 3 6 3 3" xfId="14240" xr:uid="{00000000-0005-0000-0000-0000FB010000}"/>
    <cellStyle name="Денежный 2 2 2 2 3 6 3 3 2" xfId="29478" xr:uid="{AFCB6213-48CA-4D73-A450-BFA5C6F9C15F}"/>
    <cellStyle name="Денежный 2 2 2 2 3 6 3 4" xfId="19326" xr:uid="{A23FC181-9BDB-4AB0-88F1-058B5D92E7C9}"/>
    <cellStyle name="Денежный 2 2 2 2 3 6 4" xfId="5356" xr:uid="{00000000-0005-0000-0000-0000FC010000}"/>
    <cellStyle name="Денежный 2 2 2 2 3 6 4 2" xfId="10437" xr:uid="{00000000-0005-0000-0000-0000FD010000}"/>
    <cellStyle name="Денежный 2 2 2 2 3 6 4 2 2" xfId="25677" xr:uid="{121F35FF-CE8B-4E54-B162-88FFE03A48DA}"/>
    <cellStyle name="Денежный 2 2 2 2 3 6 4 3" xfId="15515" xr:uid="{00000000-0005-0000-0000-0000FE010000}"/>
    <cellStyle name="Денежный 2 2 2 2 3 6 4 3 2" xfId="30753" xr:uid="{63BFC159-1461-4A82-A4B2-2C2A4D7517E9}"/>
    <cellStyle name="Денежный 2 2 2 2 3 6 4 4" xfId="20601" xr:uid="{E23FD66C-C539-4344-B0D1-A77EBA96AA68}"/>
    <cellStyle name="Денежный 2 2 2 2 3 6 5" xfId="6633" xr:uid="{00000000-0005-0000-0000-0000FF010000}"/>
    <cellStyle name="Денежный 2 2 2 2 3 6 5 2" xfId="21878" xr:uid="{B795F365-65B1-4D10-B8FC-CD3E4EF744BC}"/>
    <cellStyle name="Денежный 2 2 2 2 3 6 6" xfId="11716" xr:uid="{00000000-0005-0000-0000-000000020000}"/>
    <cellStyle name="Денежный 2 2 2 2 3 6 6 2" xfId="26954" xr:uid="{F8559480-8B61-421C-8E6B-631EE0517D60}"/>
    <cellStyle name="Денежный 2 2 2 2 3 6 7" xfId="16802" xr:uid="{1DFF9899-CCA2-466F-8723-7EAA515A2653}"/>
    <cellStyle name="Денежный 2 2 2 2 4" xfId="311" xr:uid="{00000000-0005-0000-0000-000001020000}"/>
    <cellStyle name="Денежный 2 2 2 2 4 2" xfId="464" xr:uid="{00000000-0005-0000-0000-000002020000}"/>
    <cellStyle name="Денежный 2 2 2 2 4 2 2" xfId="1028" xr:uid="{00000000-0005-0000-0000-000003020000}"/>
    <cellStyle name="Денежный 2 2 2 2 4 2 2 2" xfId="2306" xr:uid="{00000000-0005-0000-0000-000004020000}"/>
    <cellStyle name="Денежный 2 2 2 2 4 2 2 2 2" xfId="7410" xr:uid="{00000000-0005-0000-0000-000005020000}"/>
    <cellStyle name="Денежный 2 2 2 2 4 2 2 2 2 2" xfId="22650" xr:uid="{F570B70F-9F6E-4799-8D0D-AAE9C4863B53}"/>
    <cellStyle name="Денежный 2 2 2 2 4 2 2 2 3" xfId="12488" xr:uid="{00000000-0005-0000-0000-000006020000}"/>
    <cellStyle name="Денежный 2 2 2 2 4 2 2 2 3 2" xfId="27726" xr:uid="{DE77B717-ABFF-45B2-A8EA-3FF7CA6032D5}"/>
    <cellStyle name="Денежный 2 2 2 2 4 2 2 2 4" xfId="17574" xr:uid="{5F1721B8-C79B-4965-BF18-C79200DA48D2}"/>
    <cellStyle name="Денежный 2 2 2 2 4 2 2 3" xfId="3584" xr:uid="{00000000-0005-0000-0000-000007020000}"/>
    <cellStyle name="Денежный 2 2 2 2 4 2 2 3 2" xfId="8670" xr:uid="{00000000-0005-0000-0000-000008020000}"/>
    <cellStyle name="Денежный 2 2 2 2 4 2 2 3 2 2" xfId="23910" xr:uid="{2CD45D82-294B-4751-A41B-24F17D8B7161}"/>
    <cellStyle name="Денежный 2 2 2 2 4 2 2 3 3" xfId="13748" xr:uid="{00000000-0005-0000-0000-000009020000}"/>
    <cellStyle name="Денежный 2 2 2 2 4 2 2 3 3 2" xfId="28986" xr:uid="{13F2FF50-7B84-4D6C-9947-66507F14421E}"/>
    <cellStyle name="Денежный 2 2 2 2 4 2 2 3 4" xfId="18834" xr:uid="{6F638537-B749-4DB6-B690-7CEF65FA6710}"/>
    <cellStyle name="Денежный 2 2 2 2 4 2 2 4" xfId="4856" xr:uid="{00000000-0005-0000-0000-00000A020000}"/>
    <cellStyle name="Денежный 2 2 2 2 4 2 2 4 2" xfId="9937" xr:uid="{00000000-0005-0000-0000-00000B020000}"/>
    <cellStyle name="Денежный 2 2 2 2 4 2 2 4 2 2" xfId="25177" xr:uid="{0610E87E-2807-4EE5-9446-A5D6CF655EF8}"/>
    <cellStyle name="Денежный 2 2 2 2 4 2 2 4 3" xfId="15015" xr:uid="{00000000-0005-0000-0000-00000C020000}"/>
    <cellStyle name="Денежный 2 2 2 2 4 2 2 4 3 2" xfId="30253" xr:uid="{2808FE77-E840-4366-AC42-92E692C94F69}"/>
    <cellStyle name="Денежный 2 2 2 2 4 2 2 4 4" xfId="20101" xr:uid="{E82FD9A4-1960-4637-AEE3-EDAC28A9DF73}"/>
    <cellStyle name="Денежный 2 2 2 2 4 2 2 5" xfId="6133" xr:uid="{00000000-0005-0000-0000-00000D020000}"/>
    <cellStyle name="Денежный 2 2 2 2 4 2 2 5 2" xfId="21378" xr:uid="{AA15517E-E0A5-4973-BFCC-831C6A108412}"/>
    <cellStyle name="Денежный 2 2 2 2 4 2 2 6" xfId="11216" xr:uid="{00000000-0005-0000-0000-00000E020000}"/>
    <cellStyle name="Денежный 2 2 2 2 4 2 2 6 2" xfId="26454" xr:uid="{982D24C0-BC4D-4EAE-81F4-B8BA633D3522}"/>
    <cellStyle name="Денежный 2 2 2 2 4 2 2 7" xfId="16302" xr:uid="{7B716233-9082-44A5-938C-6CA40C3B9446}"/>
    <cellStyle name="Денежный 2 2 2 2 4 2 3" xfId="1742" xr:uid="{00000000-0005-0000-0000-00000F020000}"/>
    <cellStyle name="Денежный 2 2 2 2 4 2 3 2" xfId="6846" xr:uid="{00000000-0005-0000-0000-000010020000}"/>
    <cellStyle name="Денежный 2 2 2 2 4 2 3 2 2" xfId="22086" xr:uid="{1075A7BA-6ACE-43BB-B7F3-6C01B2DB11A5}"/>
    <cellStyle name="Денежный 2 2 2 2 4 2 3 3" xfId="11924" xr:uid="{00000000-0005-0000-0000-000011020000}"/>
    <cellStyle name="Денежный 2 2 2 2 4 2 3 3 2" xfId="27162" xr:uid="{A98212EE-BB83-4506-A71D-03A84680A776}"/>
    <cellStyle name="Денежный 2 2 2 2 4 2 3 4" xfId="17010" xr:uid="{63F8EE0C-09FC-4750-BD21-761BD53640C4}"/>
    <cellStyle name="Денежный 2 2 2 2 4 2 4" xfId="3028" xr:uid="{00000000-0005-0000-0000-000012020000}"/>
    <cellStyle name="Денежный 2 2 2 2 4 2 4 2" xfId="8114" xr:uid="{00000000-0005-0000-0000-000013020000}"/>
    <cellStyle name="Денежный 2 2 2 2 4 2 4 2 2" xfId="23354" xr:uid="{6C8F7D33-33DD-489A-8C2C-2844B0EFA3A2}"/>
    <cellStyle name="Денежный 2 2 2 2 4 2 4 3" xfId="13192" xr:uid="{00000000-0005-0000-0000-000014020000}"/>
    <cellStyle name="Денежный 2 2 2 2 4 2 4 3 2" xfId="28430" xr:uid="{E093C13C-1A14-4D05-B250-41D14D4D30C5}"/>
    <cellStyle name="Денежный 2 2 2 2 4 2 4 4" xfId="18278" xr:uid="{167D5E35-F031-4AF9-BE22-0866C753D73A}"/>
    <cellStyle name="Денежный 2 2 2 2 4 2 5" xfId="4292" xr:uid="{00000000-0005-0000-0000-000015020000}"/>
    <cellStyle name="Денежный 2 2 2 2 4 2 5 2" xfId="9373" xr:uid="{00000000-0005-0000-0000-000016020000}"/>
    <cellStyle name="Денежный 2 2 2 2 4 2 5 2 2" xfId="24613" xr:uid="{E4F2F8F1-69F0-4ADD-B4EF-213284520084}"/>
    <cellStyle name="Денежный 2 2 2 2 4 2 5 3" xfId="14451" xr:uid="{00000000-0005-0000-0000-000017020000}"/>
    <cellStyle name="Денежный 2 2 2 2 4 2 5 3 2" xfId="29689" xr:uid="{DE8D3FA6-083D-4C05-9C43-D0BD33C639CF}"/>
    <cellStyle name="Денежный 2 2 2 2 4 2 5 4" xfId="19537" xr:uid="{BEE593B3-2D22-4ECF-90F4-F8CBE1BA033A}"/>
    <cellStyle name="Денежный 2 2 2 2 4 2 6" xfId="5569" xr:uid="{00000000-0005-0000-0000-000018020000}"/>
    <cellStyle name="Денежный 2 2 2 2 4 2 6 2" xfId="20814" xr:uid="{4FCF8829-36EE-4D93-B474-E791D2E01003}"/>
    <cellStyle name="Денежный 2 2 2 2 4 2 7" xfId="10652" xr:uid="{00000000-0005-0000-0000-000019020000}"/>
    <cellStyle name="Денежный 2 2 2 2 4 2 7 2" xfId="25890" xr:uid="{6978C580-949D-4FB3-81D8-CEF76786811D}"/>
    <cellStyle name="Денежный 2 2 2 2 4 2 8" xfId="15738" xr:uid="{157345C3-ACFE-43BE-B6BC-F53DE374E618}"/>
    <cellStyle name="Денежный 2 2 2 2 4 3" xfId="888" xr:uid="{00000000-0005-0000-0000-00001A020000}"/>
    <cellStyle name="Денежный 2 2 2 2 4 3 2" xfId="2166" xr:uid="{00000000-0005-0000-0000-00001B020000}"/>
    <cellStyle name="Денежный 2 2 2 2 4 3 2 2" xfId="7270" xr:uid="{00000000-0005-0000-0000-00001C020000}"/>
    <cellStyle name="Денежный 2 2 2 2 4 3 2 2 2" xfId="22510" xr:uid="{6994EE29-6919-40F0-9080-992A08E46B57}"/>
    <cellStyle name="Денежный 2 2 2 2 4 3 2 3" xfId="12348" xr:uid="{00000000-0005-0000-0000-00001D020000}"/>
    <cellStyle name="Денежный 2 2 2 2 4 3 2 3 2" xfId="27586" xr:uid="{29465A3C-E7DE-45C9-BB29-B8067B7752C8}"/>
    <cellStyle name="Денежный 2 2 2 2 4 3 2 4" xfId="17434" xr:uid="{729D7481-29CC-4C09-B1E2-7BB6DB12EBE3}"/>
    <cellStyle name="Денежный 2 2 2 2 4 3 3" xfId="3446" xr:uid="{00000000-0005-0000-0000-00001E020000}"/>
    <cellStyle name="Денежный 2 2 2 2 4 3 3 2" xfId="8532" xr:uid="{00000000-0005-0000-0000-00001F020000}"/>
    <cellStyle name="Денежный 2 2 2 2 4 3 3 2 2" xfId="23772" xr:uid="{68B0E532-8572-49C5-909E-D255B0668898}"/>
    <cellStyle name="Денежный 2 2 2 2 4 3 3 3" xfId="13610" xr:uid="{00000000-0005-0000-0000-000020020000}"/>
    <cellStyle name="Денежный 2 2 2 2 4 3 3 3 2" xfId="28848" xr:uid="{A8BF9AF4-E29D-49F1-9715-CF6F2A1DA289}"/>
    <cellStyle name="Денежный 2 2 2 2 4 3 3 4" xfId="18696" xr:uid="{67873047-C2B4-4938-851B-F2A83FF2C9C4}"/>
    <cellStyle name="Денежный 2 2 2 2 4 3 4" xfId="4716" xr:uid="{00000000-0005-0000-0000-000021020000}"/>
    <cellStyle name="Денежный 2 2 2 2 4 3 4 2" xfId="9797" xr:uid="{00000000-0005-0000-0000-000022020000}"/>
    <cellStyle name="Денежный 2 2 2 2 4 3 4 2 2" xfId="25037" xr:uid="{39FA0557-B544-47BD-8ED9-B502B161A57B}"/>
    <cellStyle name="Денежный 2 2 2 2 4 3 4 3" xfId="14875" xr:uid="{00000000-0005-0000-0000-000023020000}"/>
    <cellStyle name="Денежный 2 2 2 2 4 3 4 3 2" xfId="30113" xr:uid="{34D4E468-5B36-4EEA-9544-BEDC77FE25D3}"/>
    <cellStyle name="Денежный 2 2 2 2 4 3 4 4" xfId="19961" xr:uid="{BA79939F-5F13-4A07-9475-BEFFF4481BA7}"/>
    <cellStyle name="Денежный 2 2 2 2 4 3 5" xfId="5993" xr:uid="{00000000-0005-0000-0000-000024020000}"/>
    <cellStyle name="Денежный 2 2 2 2 4 3 5 2" xfId="21238" xr:uid="{07227E44-1B7B-4796-A4CB-C58EE0563AE3}"/>
    <cellStyle name="Денежный 2 2 2 2 4 3 6" xfId="11076" xr:uid="{00000000-0005-0000-0000-000025020000}"/>
    <cellStyle name="Денежный 2 2 2 2 4 3 6 2" xfId="26314" xr:uid="{F8F14FF2-6C45-4382-9D31-B3EE1ACA6FA6}"/>
    <cellStyle name="Денежный 2 2 2 2 4 3 7" xfId="16162" xr:uid="{EDB9FE4F-2C14-4CD2-85F0-7397FFFF549F}"/>
    <cellStyle name="Денежный 2 2 2 2 4 4" xfId="1602" xr:uid="{00000000-0005-0000-0000-000026020000}"/>
    <cellStyle name="Денежный 2 2 2 2 4 4 2" xfId="6706" xr:uid="{00000000-0005-0000-0000-000027020000}"/>
    <cellStyle name="Денежный 2 2 2 2 4 4 2 2" xfId="21946" xr:uid="{B5744EEC-23AF-480D-9B27-04F1AB91E0AE}"/>
    <cellStyle name="Денежный 2 2 2 2 4 4 3" xfId="11784" xr:uid="{00000000-0005-0000-0000-000028020000}"/>
    <cellStyle name="Денежный 2 2 2 2 4 4 3 2" xfId="27022" xr:uid="{DD04B5DB-060F-454D-B2CB-41EBE3404034}"/>
    <cellStyle name="Денежный 2 2 2 2 4 4 4" xfId="16870" xr:uid="{BBDA8B96-8180-42C2-9D51-2765E81A713C}"/>
    <cellStyle name="Денежный 2 2 2 2 4 5" xfId="2878" xr:uid="{00000000-0005-0000-0000-000029020000}"/>
    <cellStyle name="Денежный 2 2 2 2 4 5 2" xfId="7976" xr:uid="{00000000-0005-0000-0000-00002A020000}"/>
    <cellStyle name="Денежный 2 2 2 2 4 5 2 2" xfId="23216" xr:uid="{FB093758-D579-4F8B-A434-2E3F1BDFB3D9}"/>
    <cellStyle name="Денежный 2 2 2 2 4 5 3" xfId="5" xr:uid="{00000000-0005-0000-0000-00002B020000}"/>
    <cellStyle name="Денежный 2 2 2 2 4 5 3 2" xfId="13054" xr:uid="{00000000-0005-0000-0000-00002C020000}"/>
    <cellStyle name="Денежный 2 2 2 2 4 5 3 2 2" xfId="28292" xr:uid="{9F4DB0B1-B547-429F-A60D-B6622427A793}"/>
    <cellStyle name="Денежный 2 2 2 2 4 5 4" xfId="18140" xr:uid="{692FD92D-D7EA-4D23-8FA0-75E2D634CB69}"/>
    <cellStyle name="Денежный 2 2 2 2 4 6" xfId="4152" xr:uid="{00000000-0005-0000-0000-00002D020000}"/>
    <cellStyle name="Денежный 2 2 2 2 4 6 2" xfId="9233" xr:uid="{00000000-0005-0000-0000-00002E020000}"/>
    <cellStyle name="Денежный 2 2 2 2 4 6 2 2" xfId="24473" xr:uid="{2AE5A4A9-DC38-445A-9303-31D84E70C589}"/>
    <cellStyle name="Денежный 2 2 2 2 4 6 3" xfId="14311" xr:uid="{00000000-0005-0000-0000-00002F020000}"/>
    <cellStyle name="Денежный 2 2 2 2 4 6 3 2" xfId="29549" xr:uid="{FC5691DB-66D2-4569-852A-59B3D48D23F9}"/>
    <cellStyle name="Денежный 2 2 2 2 4 6 4" xfId="19397" xr:uid="{B3233353-5829-40EE-8FBD-26FA3D032BEF}"/>
    <cellStyle name="Денежный 2 2 2 2 4 7" xfId="5429" xr:uid="{00000000-0005-0000-0000-000030020000}"/>
    <cellStyle name="Денежный 2 2 2 2 4 7 2" xfId="20674" xr:uid="{4C5B6970-AB92-4E1B-BF48-367AE0CE05B8}"/>
    <cellStyle name="Денежный 2 2 2 2 4 8" xfId="10512" xr:uid="{00000000-0005-0000-0000-000031020000}"/>
    <cellStyle name="Денежный 2 2 2 2 4 8 2" xfId="25750" xr:uid="{7287566C-9B70-4D80-A047-0A7A9562A522}"/>
    <cellStyle name="Денежный 2 2 2 2 4 9" xfId="15598" xr:uid="{3664870D-EDE7-4942-AD16-C14387D75312}"/>
    <cellStyle name="Денежный 2 2 2 2 5" xfId="604" xr:uid="{00000000-0005-0000-0000-000032020000}"/>
    <cellStyle name="Денежный 2 2 2 2 5 2" xfId="1168" xr:uid="{00000000-0005-0000-0000-000033020000}"/>
    <cellStyle name="Денежный 2 2 2 2 5 2 2" xfId="2446" xr:uid="{00000000-0005-0000-0000-000034020000}"/>
    <cellStyle name="Денежный 2 2 2 2 5 2 2 2" xfId="7550" xr:uid="{00000000-0005-0000-0000-000035020000}"/>
    <cellStyle name="Денежный 2 2 2 2 5 2 2 2 2" xfId="22790" xr:uid="{E14EEF19-2DB9-4DB4-A413-E3924381E9B8}"/>
    <cellStyle name="Денежный 2 2 2 2 5 2 2 3" xfId="12628" xr:uid="{00000000-0005-0000-0000-000036020000}"/>
    <cellStyle name="Денежный 2 2 2 2 5 2 2 3 2" xfId="27866" xr:uid="{1E38EC84-5D53-434D-9932-8758B96DDA9F}"/>
    <cellStyle name="Денежный 2 2 2 2 5 2 2 4" xfId="17714" xr:uid="{9EF81EEA-4EB9-46A1-A20D-7C8733459BDA}"/>
    <cellStyle name="Денежный 2 2 2 2 5 2 3" xfId="3722" xr:uid="{00000000-0005-0000-0000-000037020000}"/>
    <cellStyle name="Денежный 2 2 2 2 5 2 3 2" xfId="8808" xr:uid="{00000000-0005-0000-0000-000038020000}"/>
    <cellStyle name="Денежный 2 2 2 2 5 2 3 2 2" xfId="24048" xr:uid="{72A849D8-763C-446A-B01F-36EB105CC3A1}"/>
    <cellStyle name="Денежный 2 2 2 2 5 2 3 3" xfId="13886" xr:uid="{00000000-0005-0000-0000-000039020000}"/>
    <cellStyle name="Денежный 2 2 2 2 5 2 3 3 2" xfId="29124" xr:uid="{8E142475-EA3E-44F1-972B-3DDF120214C6}"/>
    <cellStyle name="Денежный 2 2 2 2 5 2 3 4" xfId="18972" xr:uid="{F92EDAE2-B7F9-4833-87F9-0B3BF6A0C817}"/>
    <cellStyle name="Денежный 2 2 2 2 5 2 4" xfId="4996" xr:uid="{00000000-0005-0000-0000-00003A020000}"/>
    <cellStyle name="Денежный 2 2 2 2 5 2 4 2" xfId="10077" xr:uid="{00000000-0005-0000-0000-00003B020000}"/>
    <cellStyle name="Денежный 2 2 2 2 5 2 4 2 2" xfId="25317" xr:uid="{C5511D8C-0B71-487D-8683-02E833373C07}"/>
    <cellStyle name="Денежный 2 2 2 2 5 2 4 3" xfId="15155" xr:uid="{00000000-0005-0000-0000-00003C020000}"/>
    <cellStyle name="Денежный 2 2 2 2 5 2 4 3 2" xfId="30393" xr:uid="{81329BE9-FFF4-415A-8E0A-F244B84C1ED2}"/>
    <cellStyle name="Денежный 2 2 2 2 5 2 4 4" xfId="20241" xr:uid="{EDFEE782-4DC0-4527-9A10-395C365C4B40}"/>
    <cellStyle name="Денежный 2 2 2 2 5 2 5" xfId="6273" xr:uid="{00000000-0005-0000-0000-00003D020000}"/>
    <cellStyle name="Денежный 2 2 2 2 5 2 5 2" xfId="21518" xr:uid="{912CF20D-8189-41B1-9813-D2FBA0DF22A1}"/>
    <cellStyle name="Денежный 2 2 2 2 5 2 6" xfId="11356" xr:uid="{00000000-0005-0000-0000-00003E020000}"/>
    <cellStyle name="Денежный 2 2 2 2 5 2 6 2" xfId="26594" xr:uid="{3ECCA0B7-38C6-4D2B-9AD0-F60F7520653B}"/>
    <cellStyle name="Денежный 2 2 2 2 5 2 7" xfId="16442" xr:uid="{7CDCEBF4-1E07-4685-82B6-3EC32CC2EF53}"/>
    <cellStyle name="Денежный 2 2 2 2 5 3" xfId="1882" xr:uid="{00000000-0005-0000-0000-00003F020000}"/>
    <cellStyle name="Денежный 2 2 2 2 5 3 2" xfId="6986" xr:uid="{00000000-0005-0000-0000-000040020000}"/>
    <cellStyle name="Денежный 2 2 2 2 5 3 2 2" xfId="22226" xr:uid="{918CF8BE-61CA-4C8D-B851-4CE3DE67A2D3}"/>
    <cellStyle name="Денежный 2 2 2 2 5 3 3" xfId="12064" xr:uid="{00000000-0005-0000-0000-000041020000}"/>
    <cellStyle name="Денежный 2 2 2 2 5 3 3 2" xfId="27302" xr:uid="{3CF3E02B-E327-47D1-A180-17EEA38F288A}"/>
    <cellStyle name="Денежный 2 2 2 2 5 3 4" xfId="17150" xr:uid="{8A82BF99-D6B4-46A6-A943-E26EE4C4D643}"/>
    <cellStyle name="Денежный 2 2 2 2 5 4" xfId="3166" xr:uid="{00000000-0005-0000-0000-000042020000}"/>
    <cellStyle name="Денежный 2 2 2 2 5 4 2" xfId="8252" xr:uid="{00000000-0005-0000-0000-000043020000}"/>
    <cellStyle name="Денежный 2 2 2 2 5 4 2 2" xfId="23492" xr:uid="{F2C24F81-5575-42B7-B45E-C2603093B0E1}"/>
    <cellStyle name="Денежный 2 2 2 2 5 4 3" xfId="13330" xr:uid="{00000000-0005-0000-0000-000044020000}"/>
    <cellStyle name="Денежный 2 2 2 2 5 4 3 2" xfId="28568" xr:uid="{32692AE5-B48A-4FB4-84FB-B8942F79260F}"/>
    <cellStyle name="Денежный 2 2 2 2 5 4 4" xfId="18416" xr:uid="{F2ED0CFE-0B67-4F37-AD8D-E22F0C25CF78}"/>
    <cellStyle name="Денежный 2 2 2 2 5 5" xfId="4432" xr:uid="{00000000-0005-0000-0000-000045020000}"/>
    <cellStyle name="Денежный 2 2 2 2 5 5 2" xfId="9513" xr:uid="{00000000-0005-0000-0000-000046020000}"/>
    <cellStyle name="Денежный 2 2 2 2 5 5 2 2" xfId="24753" xr:uid="{AFE3962B-F410-4F7D-BD2F-1DD56C543D72}"/>
    <cellStyle name="Денежный 2 2 2 2 5 5 3" xfId="14591" xr:uid="{00000000-0005-0000-0000-000047020000}"/>
    <cellStyle name="Денежный 2 2 2 2 5 5 3 2" xfId="29829" xr:uid="{282A193A-07D3-49AF-9069-078ACC605CDB}"/>
    <cellStyle name="Денежный 2 2 2 2 5 5 4" xfId="19677" xr:uid="{577062B3-A37D-4E5D-B63A-F00A2F85CD33}"/>
    <cellStyle name="Денежный 2 2 2 2 5 6" xfId="5709" xr:uid="{00000000-0005-0000-0000-000048020000}"/>
    <cellStyle name="Денежный 2 2 2 2 5 6 2" xfId="20954" xr:uid="{D0B264F9-7F0E-4C76-9F33-5BB2FA35A157}"/>
    <cellStyle name="Денежный 2 2 2 2 5 7" xfId="10792" xr:uid="{00000000-0005-0000-0000-000049020000}"/>
    <cellStyle name="Денежный 2 2 2 2 5 7 2" xfId="26030" xr:uid="{9D373082-E346-4FEB-B683-A33F1CE12889}"/>
    <cellStyle name="Денежный 2 2 2 2 5 8" xfId="15878" xr:uid="{15FC8D7E-570B-47C4-B27E-AB57A3DFB9B4}"/>
    <cellStyle name="Денежный 2 2 2 2 6" xfId="748" xr:uid="{00000000-0005-0000-0000-00004A020000}"/>
    <cellStyle name="Денежный 2 2 2 2 6 2" xfId="2026" xr:uid="{00000000-0005-0000-0000-00004B020000}"/>
    <cellStyle name="Денежный 2 2 2 2 6 2 2" xfId="7130" xr:uid="{00000000-0005-0000-0000-00004C020000}"/>
    <cellStyle name="Денежный 2 2 2 2 6 2 2 2" xfId="22370" xr:uid="{F3DC309E-DA0D-40DA-B7A0-E48DC38AEB23}"/>
    <cellStyle name="Денежный 2 2 2 2 6 2 3" xfId="12208" xr:uid="{00000000-0005-0000-0000-00004D020000}"/>
    <cellStyle name="Денежный 2 2 2 2 6 2 3 2" xfId="27446" xr:uid="{551FA4D2-FEA7-43B7-A94D-6A589BC3BDF8}"/>
    <cellStyle name="Денежный 2 2 2 2 6 2 4" xfId="17294" xr:uid="{3A7E0E2F-44EB-4162-B237-543642286634}"/>
    <cellStyle name="Денежный 2 2 2 2 6 3" xfId="3308" xr:uid="{00000000-0005-0000-0000-00004E020000}"/>
    <cellStyle name="Денежный 2 2 2 2 6 3 2" xfId="8394" xr:uid="{00000000-0005-0000-0000-00004F020000}"/>
    <cellStyle name="Денежный 2 2 2 2 6 3 2 2" xfId="23634" xr:uid="{1B1060AF-4C8A-401F-AF76-0CD3605A70B2}"/>
    <cellStyle name="Денежный 2 2 2 2 6 3 3" xfId="13472" xr:uid="{00000000-0005-0000-0000-000050020000}"/>
    <cellStyle name="Денежный 2 2 2 2 6 3 3 2" xfId="28710" xr:uid="{FC209CE3-CB11-4959-B989-02A30875D86E}"/>
    <cellStyle name="Денежный 2 2 2 2 6 3 4" xfId="18558" xr:uid="{9D0D14A6-3B7B-4CAF-84F2-C4957A8CB5CD}"/>
    <cellStyle name="Денежный 2 2 2 2 6 4" xfId="4576" xr:uid="{00000000-0005-0000-0000-000051020000}"/>
    <cellStyle name="Денежный 2 2 2 2 6 4 2" xfId="9657" xr:uid="{00000000-0005-0000-0000-000052020000}"/>
    <cellStyle name="Денежный 2 2 2 2 6 4 2 2" xfId="24897" xr:uid="{5AA6D84C-108F-4D02-AB21-E4E191FD314E}"/>
    <cellStyle name="Денежный 2 2 2 2 6 4 3" xfId="14735" xr:uid="{00000000-0005-0000-0000-000053020000}"/>
    <cellStyle name="Денежный 2 2 2 2 6 4 3 2" xfId="29973" xr:uid="{8C9EF603-F230-4D13-8A23-D8DE314850EA}"/>
    <cellStyle name="Денежный 2 2 2 2 6 4 4" xfId="19821" xr:uid="{943D9469-A2BE-4EEF-BD1D-7C894D5B40CC}"/>
    <cellStyle name="Денежный 2 2 2 2 6 5" xfId="5853" xr:uid="{00000000-0005-0000-0000-000054020000}"/>
    <cellStyle name="Денежный 2 2 2 2 6 5 2" xfId="21098" xr:uid="{0B7487D7-46CE-4B71-A319-F4DFD58A2B5C}"/>
    <cellStyle name="Денежный 2 2 2 2 6 6" xfId="10936" xr:uid="{00000000-0005-0000-0000-000055020000}"/>
    <cellStyle name="Денежный 2 2 2 2 6 6 2" xfId="26174" xr:uid="{29A46885-6589-4446-95B5-C783EEF81A1A}"/>
    <cellStyle name="Денежный 2 2 2 2 6 7" xfId="16022" xr:uid="{0D62636C-FF07-45AE-9508-98009CCEEC52}"/>
    <cellStyle name="Денежный 2 2 2 2 7" xfId="1313" xr:uid="{00000000-0005-0000-0000-000056020000}"/>
    <cellStyle name="Денежный 2 2 2 2 7 2" xfId="2591" xr:uid="{00000000-0005-0000-0000-000057020000}"/>
    <cellStyle name="Денежный 2 2 2 2 7 2 2" xfId="7695" xr:uid="{00000000-0005-0000-0000-000058020000}"/>
    <cellStyle name="Денежный 2 2 2 2 7 2 2 2" xfId="22935" xr:uid="{F1B64525-4525-41AC-AA08-EC0D3E79C7C3}"/>
    <cellStyle name="Денежный 2 2 2 2 7 2 3" xfId="12773" xr:uid="{00000000-0005-0000-0000-000059020000}"/>
    <cellStyle name="Денежный 2 2 2 2 7 2 3 2" xfId="28011" xr:uid="{173995CC-915D-447B-BDEB-C2F1D2B99179}"/>
    <cellStyle name="Денежный 2 2 2 2 7 2 4" xfId="17859" xr:uid="{E2B6508E-ED51-4050-A450-51B431A77189}"/>
    <cellStyle name="Денежный 2 2 2 2 7 3" xfId="3865" xr:uid="{00000000-0005-0000-0000-00005A020000}"/>
    <cellStyle name="Денежный 2 2 2 2 7 3 2" xfId="8951" xr:uid="{00000000-0005-0000-0000-00005B020000}"/>
    <cellStyle name="Денежный 2 2 2 2 7 3 2 2" xfId="24191" xr:uid="{CB1C650F-CA3E-4BD5-BA1A-FF9BE9DBBDE3}"/>
    <cellStyle name="Денежный 2 2 2 2 7 3 3" xfId="14029" xr:uid="{00000000-0005-0000-0000-00005C020000}"/>
    <cellStyle name="Денежный 2 2 2 2 7 3 3 2" xfId="29267" xr:uid="{1045152D-274C-40D2-AE81-7F85192D4554}"/>
    <cellStyle name="Денежный 2 2 2 2 7 3 4" xfId="19115" xr:uid="{4A78254B-5FFC-47A7-8369-50FD49B09871}"/>
    <cellStyle name="Денежный 2 2 2 2 7 4" xfId="5141" xr:uid="{00000000-0005-0000-0000-00005D020000}"/>
    <cellStyle name="Денежный 2 2 2 2 7 4 2" xfId="10222" xr:uid="{00000000-0005-0000-0000-00005E020000}"/>
    <cellStyle name="Денежный 2 2 2 2 7 4 2 2" xfId="25462" xr:uid="{6D6BE944-5756-498F-B8E7-52E787BB54BF}"/>
    <cellStyle name="Денежный 2 2 2 2 7 4 3" xfId="15300" xr:uid="{00000000-0005-0000-0000-00005F020000}"/>
    <cellStyle name="Денежный 2 2 2 2 7 4 3 2" xfId="30538" xr:uid="{6FA3288B-C79C-467F-9D42-F9A26DED8B8B}"/>
    <cellStyle name="Денежный 2 2 2 2 7 4 4" xfId="20386" xr:uid="{D5ADC0CA-1398-43FC-99BD-DFFA39F59643}"/>
    <cellStyle name="Денежный 2 2 2 2 7 5" xfId="6418" xr:uid="{00000000-0005-0000-0000-000060020000}"/>
    <cellStyle name="Денежный 2 2 2 2 7 5 2" xfId="21663" xr:uid="{F35770F4-71C7-4370-9B3B-47066369006C}"/>
    <cellStyle name="Денежный 2 2 2 2 7 6" xfId="11501" xr:uid="{00000000-0005-0000-0000-000061020000}"/>
    <cellStyle name="Денежный 2 2 2 2 7 6 2" xfId="26739" xr:uid="{757CC731-D669-4FD9-8B01-0431BDBF3362}"/>
    <cellStyle name="Денежный 2 2 2 2 7 7" xfId="16587" xr:uid="{6EC9DD45-569F-40FE-B6CE-038B6B49B396}"/>
    <cellStyle name="Денежный 2 2 2 2 8" xfId="1453" xr:uid="{00000000-0005-0000-0000-000062020000}"/>
    <cellStyle name="Денежный 2 2 2 2 8 2" xfId="2731" xr:uid="{00000000-0005-0000-0000-000063020000}"/>
    <cellStyle name="Денежный 2 2 2 2 8 2 2" xfId="7835" xr:uid="{00000000-0005-0000-0000-000064020000}"/>
    <cellStyle name="Денежный 2 2 2 2 8 2 2 2" xfId="23075" xr:uid="{CE61951C-BC00-4655-ADF4-814CB4E74F07}"/>
    <cellStyle name="Денежный 2 2 2 2 8 2 3" xfId="12913" xr:uid="{00000000-0005-0000-0000-000065020000}"/>
    <cellStyle name="Денежный 2 2 2 2 8 2 3 2" xfId="28151" xr:uid="{24068876-9CA4-40A8-957F-B2563F3F4A24}"/>
    <cellStyle name="Денежный 2 2 2 2 8 2 4" xfId="17999" xr:uid="{FD3E2952-BAB8-4427-ABA8-C656F711F771}"/>
    <cellStyle name="Денежный 2 2 2 2 8 3" xfId="4003" xr:uid="{00000000-0005-0000-0000-000066020000}"/>
    <cellStyle name="Денежный 2 2 2 2 8 3 2" xfId="9089" xr:uid="{00000000-0005-0000-0000-000067020000}"/>
    <cellStyle name="Денежный 2 2 2 2 8 3 2 2" xfId="24329" xr:uid="{B2A80D99-E286-430B-BEB5-76D0457580C1}"/>
    <cellStyle name="Денежный 2 2 2 2 8 3 3" xfId="14167" xr:uid="{00000000-0005-0000-0000-000068020000}"/>
    <cellStyle name="Денежный 2 2 2 2 8 3 3 2" xfId="29405" xr:uid="{9D3F0E93-CCFD-4017-8C8D-E94ECA7F3151}"/>
    <cellStyle name="Денежный 2 2 2 2 8 3 4" xfId="19253" xr:uid="{059D65C4-C285-4280-9021-0354E901A9FE}"/>
    <cellStyle name="Денежный 2 2 2 2 8 4" xfId="5281" xr:uid="{00000000-0005-0000-0000-000069020000}"/>
    <cellStyle name="Денежный 2 2 2 2 8 4 2" xfId="10362" xr:uid="{00000000-0005-0000-0000-00006A020000}"/>
    <cellStyle name="Денежный 2 2 2 2 8 4 2 2" xfId="25602" xr:uid="{2C102FDE-B65B-4B87-8442-C1032C132BB0}"/>
    <cellStyle name="Денежный 2 2 2 2 8 4 3" xfId="15440" xr:uid="{00000000-0005-0000-0000-00006B020000}"/>
    <cellStyle name="Денежный 2 2 2 2 8 4 3 2" xfId="30678" xr:uid="{0261E7EA-87E8-4980-B614-806CED693B48}"/>
    <cellStyle name="Денежный 2 2 2 2 8 4 4" xfId="20526" xr:uid="{C9F51163-237A-4D05-8A7B-0C05A6A6A2F7}"/>
    <cellStyle name="Денежный 2 2 2 2 8 5" xfId="6558" xr:uid="{00000000-0005-0000-0000-00006C020000}"/>
    <cellStyle name="Денежный 2 2 2 2 8 5 2" xfId="21803" xr:uid="{89B6AFB9-08D8-454A-ADF8-C61E5504DB8E}"/>
    <cellStyle name="Денежный 2 2 2 2 8 6" xfId="11641" xr:uid="{00000000-0005-0000-0000-00006D020000}"/>
    <cellStyle name="Денежный 2 2 2 2 8 6 2" xfId="26879" xr:uid="{9E4D19DA-E30E-45A1-A7CE-D3B2B3A10C4D}"/>
    <cellStyle name="Денежный 2 2 2 2 8 7" xfId="16727" xr:uid="{0F01D924-3D0F-4BB5-BF48-60F35ADEAB72}"/>
    <cellStyle name="Денежный 2 2 2 3" xfId="81" xr:uid="{00000000-0005-0000-0000-00006E020000}"/>
    <cellStyle name="Денежный 2 2 2 3 2" xfId="347" xr:uid="{00000000-0005-0000-0000-00006F020000}"/>
    <cellStyle name="Денежный 2 2 2 3 2 2" xfId="495" xr:uid="{00000000-0005-0000-0000-000070020000}"/>
    <cellStyle name="Денежный 2 2 2 3 2 2 2" xfId="1059" xr:uid="{00000000-0005-0000-0000-000071020000}"/>
    <cellStyle name="Денежный 2 2 2 3 2 2 2 2" xfId="2337" xr:uid="{00000000-0005-0000-0000-000072020000}"/>
    <cellStyle name="Денежный 2 2 2 3 2 2 2 2 2" xfId="7441" xr:uid="{00000000-0005-0000-0000-000073020000}"/>
    <cellStyle name="Денежный 2 2 2 3 2 2 2 2 2 2" xfId="22681" xr:uid="{8338BAA3-D38D-4D3C-B13A-CBF7B5CA5179}"/>
    <cellStyle name="Денежный 2 2 2 3 2 2 2 2 3" xfId="12519" xr:uid="{00000000-0005-0000-0000-000074020000}"/>
    <cellStyle name="Денежный 2 2 2 3 2 2 2 2 3 2" xfId="27757" xr:uid="{ECF58147-C153-4073-8D6F-5986F850F4AA}"/>
    <cellStyle name="Денежный 2 2 2 3 2 2 2 2 4" xfId="17605" xr:uid="{CEFEF59E-693D-453D-B802-8D58D9435E70}"/>
    <cellStyle name="Денежный 2 2 2 3 2 2 2 3" xfId="3613" xr:uid="{00000000-0005-0000-0000-000075020000}"/>
    <cellStyle name="Денежный 2 2 2 3 2 2 2 3 2" xfId="8699" xr:uid="{00000000-0005-0000-0000-000076020000}"/>
    <cellStyle name="Денежный 2 2 2 3 2 2 2 3 2 2" xfId="23939" xr:uid="{957238FB-19D0-491D-98DD-91156F1C48F3}"/>
    <cellStyle name="Денежный 2 2 2 3 2 2 2 3 3" xfId="13777" xr:uid="{00000000-0005-0000-0000-000077020000}"/>
    <cellStyle name="Денежный 2 2 2 3 2 2 2 3 3 2" xfId="29015" xr:uid="{41E3C7EA-BDAF-471F-A395-512A549CCAD7}"/>
    <cellStyle name="Денежный 2 2 2 3 2 2 2 3 4" xfId="18863" xr:uid="{B98B5832-689E-406B-992C-561FC37C2DB3}"/>
    <cellStyle name="Денежный 2 2 2 3 2 2 2 4" xfId="4887" xr:uid="{00000000-0005-0000-0000-000078020000}"/>
    <cellStyle name="Денежный 2 2 2 3 2 2 2 4 2" xfId="9968" xr:uid="{00000000-0005-0000-0000-000079020000}"/>
    <cellStyle name="Денежный 2 2 2 3 2 2 2 4 2 2" xfId="25208" xr:uid="{E922BD7D-AF8F-49AC-BC91-B79D3F725754}"/>
    <cellStyle name="Денежный 2 2 2 3 2 2 2 4 3" xfId="15046" xr:uid="{00000000-0005-0000-0000-00007A020000}"/>
    <cellStyle name="Денежный 2 2 2 3 2 2 2 4 3 2" xfId="30284" xr:uid="{06DC54DA-97DF-48BE-A2DC-EF295BF8F996}"/>
    <cellStyle name="Денежный 2 2 2 3 2 2 2 4 4" xfId="20132" xr:uid="{6536E191-C9D6-4013-B747-5E715C01F667}"/>
    <cellStyle name="Денежный 2 2 2 3 2 2 2 5" xfId="6164" xr:uid="{00000000-0005-0000-0000-00007B020000}"/>
    <cellStyle name="Денежный 2 2 2 3 2 2 2 5 2" xfId="21409" xr:uid="{41890265-B037-4259-9062-9EC692334C9E}"/>
    <cellStyle name="Денежный 2 2 2 3 2 2 2 6" xfId="11247" xr:uid="{00000000-0005-0000-0000-00007C020000}"/>
    <cellStyle name="Денежный 2 2 2 3 2 2 2 6 2" xfId="26485" xr:uid="{1409545A-BB5C-4169-974C-174F9BE0ADB4}"/>
    <cellStyle name="Денежный 2 2 2 3 2 2 2 7" xfId="16333" xr:uid="{4BBDCE9A-5992-434A-B850-F73C65A634D1}"/>
    <cellStyle name="Денежный 2 2 2 3 2 2 3" xfId="1773" xr:uid="{00000000-0005-0000-0000-00007D020000}"/>
    <cellStyle name="Денежный 2 2 2 3 2 2 3 2" xfId="6877" xr:uid="{00000000-0005-0000-0000-00007E020000}"/>
    <cellStyle name="Денежный 2 2 2 3 2 2 3 2 2" xfId="22117" xr:uid="{8634F39A-C44E-425F-94E4-AD1FED79D9B8}"/>
    <cellStyle name="Денежный 2 2 2 3 2 2 3 3" xfId="11955" xr:uid="{00000000-0005-0000-0000-00007F020000}"/>
    <cellStyle name="Денежный 2 2 2 3 2 2 3 3 2" xfId="27193" xr:uid="{95F28FC5-8937-4983-B624-D63D3A0C2284}"/>
    <cellStyle name="Денежный 2 2 2 3 2 2 3 4" xfId="17041" xr:uid="{88A15604-F4C2-476D-A223-1FF436B1A68D}"/>
    <cellStyle name="Денежный 2 2 2 3 2 2 4" xfId="3057" xr:uid="{00000000-0005-0000-0000-000080020000}"/>
    <cellStyle name="Денежный 2 2 2 3 2 2 4 2" xfId="8143" xr:uid="{00000000-0005-0000-0000-000081020000}"/>
    <cellStyle name="Денежный 2 2 2 3 2 2 4 2 2" xfId="23383" xr:uid="{89D9205F-C5FB-40F9-9F14-EE7B7FC72C8F}"/>
    <cellStyle name="Денежный 2 2 2 3 2 2 4 3" xfId="13221" xr:uid="{00000000-0005-0000-0000-000082020000}"/>
    <cellStyle name="Денежный 2 2 2 3 2 2 4 3 2" xfId="28459" xr:uid="{81F1D18E-F5F1-4147-90FE-554CF2A22D61}"/>
    <cellStyle name="Денежный 2 2 2 3 2 2 4 4" xfId="18307" xr:uid="{2BE6CAEC-2122-4BFD-AB40-BBBE050B2DE7}"/>
    <cellStyle name="Денежный 2 2 2 3 2 2 5" xfId="4323" xr:uid="{00000000-0005-0000-0000-000083020000}"/>
    <cellStyle name="Денежный 2 2 2 3 2 2 5 2" xfId="9404" xr:uid="{00000000-0005-0000-0000-000084020000}"/>
    <cellStyle name="Денежный 2 2 2 3 2 2 5 2 2" xfId="24644" xr:uid="{9B863127-F125-4C0A-ABDB-D8FBC8AD4E8D}"/>
    <cellStyle name="Денежный 2 2 2 3 2 2 5 3" xfId="14482" xr:uid="{00000000-0005-0000-0000-000085020000}"/>
    <cellStyle name="Денежный 2 2 2 3 2 2 5 3 2" xfId="29720" xr:uid="{82EC69AF-8AF7-4AC2-A9DE-F186A056D84D}"/>
    <cellStyle name="Денежный 2 2 2 3 2 2 5 4" xfId="19568" xr:uid="{1F5747CE-E0D6-4612-866F-60A6A2A91E1C}"/>
    <cellStyle name="Денежный 2 2 2 3 2 2 6" xfId="5600" xr:uid="{00000000-0005-0000-0000-000086020000}"/>
    <cellStyle name="Денежный 2 2 2 3 2 2 6 2" xfId="20845" xr:uid="{EA5508F8-CC0D-421C-AB31-BA01CBA4452B}"/>
    <cellStyle name="Денежный 2 2 2 3 2 2 7" xfId="10683" xr:uid="{00000000-0005-0000-0000-000087020000}"/>
    <cellStyle name="Денежный 2 2 2 3 2 2 7 2" xfId="25921" xr:uid="{739BEE75-DB8E-4CA3-B11C-10828CAC7E9B}"/>
    <cellStyle name="Денежный 2 2 2 3 2 2 8" xfId="15769" xr:uid="{96060F7E-38BB-4D8C-B262-589EA5D51093}"/>
    <cellStyle name="Денежный 2 2 2 3 2 3" xfId="919" xr:uid="{00000000-0005-0000-0000-000088020000}"/>
    <cellStyle name="Денежный 2 2 2 3 2 3 2" xfId="2197" xr:uid="{00000000-0005-0000-0000-000089020000}"/>
    <cellStyle name="Денежный 2 2 2 3 2 3 2 2" xfId="7301" xr:uid="{00000000-0005-0000-0000-00008A020000}"/>
    <cellStyle name="Денежный 2 2 2 3 2 3 2 2 2" xfId="22541" xr:uid="{6118D688-81C4-46B9-88F1-CD4534C6476E}"/>
    <cellStyle name="Денежный 2 2 2 3 2 3 2 3" xfId="12379" xr:uid="{00000000-0005-0000-0000-00008B020000}"/>
    <cellStyle name="Денежный 2 2 2 3 2 3 2 3 2" xfId="27617" xr:uid="{3C977FF8-4378-47B3-BC4A-3001942A6BE2}"/>
    <cellStyle name="Денежный 2 2 2 3 2 3 2 4" xfId="17465" xr:uid="{EB3AFE30-B6E0-416C-91E2-504F1D0063D1}"/>
    <cellStyle name="Денежный 2 2 2 3 2 3 3" xfId="3475" xr:uid="{00000000-0005-0000-0000-00008C020000}"/>
    <cellStyle name="Денежный 2 2 2 3 2 3 3 2" xfId="8561" xr:uid="{00000000-0005-0000-0000-00008D020000}"/>
    <cellStyle name="Денежный 2 2 2 3 2 3 3 2 2" xfId="23801" xr:uid="{FA865057-926C-4238-8A9D-156425A47887}"/>
    <cellStyle name="Денежный 2 2 2 3 2 3 3 3" xfId="13639" xr:uid="{00000000-0005-0000-0000-00008E020000}"/>
    <cellStyle name="Денежный 2 2 2 3 2 3 3 3 2" xfId="28877" xr:uid="{CC04CF8D-C651-4F45-B369-7AE6F4B1E768}"/>
    <cellStyle name="Денежный 2 2 2 3 2 3 3 4" xfId="18725" xr:uid="{E589B039-624F-4DE4-94AF-4688F67E197F}"/>
    <cellStyle name="Денежный 2 2 2 3 2 3 4" xfId="4747" xr:uid="{00000000-0005-0000-0000-00008F020000}"/>
    <cellStyle name="Денежный 2 2 2 3 2 3 4 2" xfId="9828" xr:uid="{00000000-0005-0000-0000-000090020000}"/>
    <cellStyle name="Денежный 2 2 2 3 2 3 4 2 2" xfId="25068" xr:uid="{B352DB95-17F6-4F56-BF5B-6EA8297FB4AB}"/>
    <cellStyle name="Денежный 2 2 2 3 2 3 4 3" xfId="14906" xr:uid="{00000000-0005-0000-0000-000091020000}"/>
    <cellStyle name="Денежный 2 2 2 3 2 3 4 3 2" xfId="30144" xr:uid="{A1DE1696-A3F4-46DD-9634-7E8384918150}"/>
    <cellStyle name="Денежный 2 2 2 3 2 3 4 4" xfId="19992" xr:uid="{3F650F27-B9B1-4253-A6BE-F40D3503E3E9}"/>
    <cellStyle name="Денежный 2 2 2 3 2 3 5" xfId="6024" xr:uid="{00000000-0005-0000-0000-000092020000}"/>
    <cellStyle name="Денежный 2 2 2 3 2 3 5 2" xfId="21269" xr:uid="{D93AD944-335D-4924-8F87-8690B9D77372}"/>
    <cellStyle name="Денежный 2 2 2 3 2 3 6" xfId="11107" xr:uid="{00000000-0005-0000-0000-000093020000}"/>
    <cellStyle name="Денежный 2 2 2 3 2 3 6 2" xfId="26345" xr:uid="{034AB27F-8E96-49FA-B61A-F727C37ACBE4}"/>
    <cellStyle name="Денежный 2 2 2 3 2 3 7" xfId="16193" xr:uid="{54E2EA5D-8F7B-4379-A3FE-A102B3F15339}"/>
    <cellStyle name="Денежный 2 2 2 3 2 4" xfId="1633" xr:uid="{00000000-0005-0000-0000-000094020000}"/>
    <cellStyle name="Денежный 2 2 2 3 2 4 2" xfId="6737" xr:uid="{00000000-0005-0000-0000-000095020000}"/>
    <cellStyle name="Денежный 2 2 2 3 2 4 2 2" xfId="21977" xr:uid="{83A92715-6F99-4E89-AF41-A9995B234DE1}"/>
    <cellStyle name="Денежный 2 2 2 3 2 4 3" xfId="11815" xr:uid="{00000000-0005-0000-0000-000096020000}"/>
    <cellStyle name="Денежный 2 2 2 3 2 4 3 2" xfId="27053" xr:uid="{2C2F910A-2748-4690-AC45-21081ABA597D}"/>
    <cellStyle name="Денежный 2 2 2 3 2 4 4" xfId="16901" xr:uid="{7544F07C-DF94-41F3-BA9A-4E33520BD8DC}"/>
    <cellStyle name="Денежный 2 2 2 3 2 5" xfId="2911" xr:uid="{00000000-0005-0000-0000-000097020000}"/>
    <cellStyle name="Денежный 2 2 2 3 2 5 2" xfId="8005" xr:uid="{00000000-0005-0000-0000-000098020000}"/>
    <cellStyle name="Денежный 2 2 2 3 2 5 2 2" xfId="23245" xr:uid="{E64722BC-5B9A-4842-9B4C-0F4978A6D9B5}"/>
    <cellStyle name="Денежный 2 2 2 3 2 5 3" xfId="13083" xr:uid="{00000000-0005-0000-0000-000099020000}"/>
    <cellStyle name="Денежный 2 2 2 3 2 5 3 2" xfId="28321" xr:uid="{843C5ABF-01A9-4AF6-906A-E832062740A5}"/>
    <cellStyle name="Денежный 2 2 2 3 2 5 4" xfId="18169" xr:uid="{71D0459C-70E1-4B95-A477-E3F82E6B74B1}"/>
    <cellStyle name="Денежный 2 2 2 3 2 6" xfId="4183" xr:uid="{00000000-0005-0000-0000-00009A020000}"/>
    <cellStyle name="Денежный 2 2 2 3 2 6 2" xfId="9264" xr:uid="{00000000-0005-0000-0000-00009B020000}"/>
    <cellStyle name="Денежный 2 2 2 3 2 6 2 2" xfId="24504" xr:uid="{341935D5-5753-4A17-94B0-2226714ADFBE}"/>
    <cellStyle name="Денежный 2 2 2 3 2 6 3" xfId="14342" xr:uid="{00000000-0005-0000-0000-00009C020000}"/>
    <cellStyle name="Денежный 2 2 2 3 2 6 3 2" xfId="29580" xr:uid="{F1DC58A9-599F-4C21-A7ED-1A3EE54E7420}"/>
    <cellStyle name="Денежный 2 2 2 3 2 6 4" xfId="19428" xr:uid="{EFA33A53-EB75-4918-8951-88B164873CF3}"/>
    <cellStyle name="Денежный 2 2 2 3 2 7" xfId="5460" xr:uid="{00000000-0005-0000-0000-00009D020000}"/>
    <cellStyle name="Денежный 2 2 2 3 2 7 2" xfId="20705" xr:uid="{DE7A3E59-CABE-4C4F-96E8-F7A39DAC0C82}"/>
    <cellStyle name="Денежный 2 2 2 3 2 8" xfId="10543" xr:uid="{00000000-0005-0000-0000-00009E020000}"/>
    <cellStyle name="Денежный 2 2 2 3 2 8 2" xfId="25781" xr:uid="{946A8AC6-4738-4C35-B277-C254030C2A76}"/>
    <cellStyle name="Денежный 2 2 2 3 2 9" xfId="15629" xr:uid="{582E019E-C613-4C31-9055-7454A5384AA6}"/>
    <cellStyle name="Денежный 2 2 2 3 3" xfId="635" xr:uid="{00000000-0005-0000-0000-00009F020000}"/>
    <cellStyle name="Денежный 2 2 2 3 3 2" xfId="1199" xr:uid="{00000000-0005-0000-0000-0000A0020000}"/>
    <cellStyle name="Денежный 2 2 2 3 3 2 2" xfId="2477" xr:uid="{00000000-0005-0000-0000-0000A1020000}"/>
    <cellStyle name="Денежный 2 2 2 3 3 2 2 2" xfId="7581" xr:uid="{00000000-0005-0000-0000-0000A2020000}"/>
    <cellStyle name="Денежный 2 2 2 3 3 2 2 2 2" xfId="22821" xr:uid="{160B5277-87FD-44FD-A0FD-EE4C396A9C54}"/>
    <cellStyle name="Денежный 2 2 2 3 3 2 2 3" xfId="12659" xr:uid="{00000000-0005-0000-0000-0000A3020000}"/>
    <cellStyle name="Денежный 2 2 2 3 3 2 2 3 2" xfId="27897" xr:uid="{3A48B8D1-563E-42DE-ABF7-DE66E456174F}"/>
    <cellStyle name="Денежный 2 2 2 3 3 2 2 4" xfId="17745" xr:uid="{454C06EA-1050-4D0A-8A26-D1F7E2545741}"/>
    <cellStyle name="Денежный 2 2 2 3 3 2 3" xfId="3751" xr:uid="{00000000-0005-0000-0000-0000A4020000}"/>
    <cellStyle name="Денежный 2 2 2 3 3 2 3 2" xfId="8837" xr:uid="{00000000-0005-0000-0000-0000A5020000}"/>
    <cellStyle name="Денежный 2 2 2 3 3 2 3 2 2" xfId="24077" xr:uid="{1C5F0FAE-72D9-4600-8FF2-420846C9A986}"/>
    <cellStyle name="Денежный 2 2 2 3 3 2 3 3" xfId="13915" xr:uid="{00000000-0005-0000-0000-0000A6020000}"/>
    <cellStyle name="Денежный 2 2 2 3 3 2 3 3 2" xfId="29153" xr:uid="{33D06768-EC60-4DB9-9EC1-A7E19AD37D34}"/>
    <cellStyle name="Денежный 2 2 2 3 3 2 3 4" xfId="19001" xr:uid="{9E04E25D-443F-4233-B8B9-D815C0776041}"/>
    <cellStyle name="Денежный 2 2 2 3 3 2 4" xfId="5027" xr:uid="{00000000-0005-0000-0000-0000A7020000}"/>
    <cellStyle name="Денежный 2 2 2 3 3 2 4 2" xfId="10108" xr:uid="{00000000-0005-0000-0000-0000A8020000}"/>
    <cellStyle name="Денежный 2 2 2 3 3 2 4 2 2" xfId="25348" xr:uid="{F8382359-4B38-4404-9D17-4B7FB6E50E5D}"/>
    <cellStyle name="Денежный 2 2 2 3 3 2 4 3" xfId="15186" xr:uid="{00000000-0005-0000-0000-0000A9020000}"/>
    <cellStyle name="Денежный 2 2 2 3 3 2 4 3 2" xfId="30424" xr:uid="{72B5C93E-5957-46DD-B4EA-3098A7CC156F}"/>
    <cellStyle name="Денежный 2 2 2 3 3 2 4 4" xfId="20272" xr:uid="{551E84AE-B7B8-4573-8ADD-CCD5C48B4B38}"/>
    <cellStyle name="Денежный 2 2 2 3 3 2 5" xfId="6304" xr:uid="{00000000-0005-0000-0000-0000AA020000}"/>
    <cellStyle name="Денежный 2 2 2 3 3 2 5 2" xfId="21549" xr:uid="{83F10E9A-272E-449A-96F4-06026F3156D7}"/>
    <cellStyle name="Денежный 2 2 2 3 3 2 6" xfId="11387" xr:uid="{00000000-0005-0000-0000-0000AB020000}"/>
    <cellStyle name="Денежный 2 2 2 3 3 2 6 2" xfId="26625" xr:uid="{4A4E1585-DB3E-4E18-9909-79F8642663F8}"/>
    <cellStyle name="Денежный 2 2 2 3 3 2 7" xfId="16473" xr:uid="{E68F2248-9ED8-4F60-9DCE-44BC3DAFB301}"/>
    <cellStyle name="Денежный 2 2 2 3 3 3" xfId="1913" xr:uid="{00000000-0005-0000-0000-0000AC020000}"/>
    <cellStyle name="Денежный 2 2 2 3 3 3 2" xfId="7017" xr:uid="{00000000-0005-0000-0000-0000AD020000}"/>
    <cellStyle name="Денежный 2 2 2 3 3 3 2 2" xfId="22257" xr:uid="{FFDCE144-4F17-4041-B989-45587FEFC209}"/>
    <cellStyle name="Денежный 2 2 2 3 3 3 3" xfId="12095" xr:uid="{00000000-0005-0000-0000-0000AE020000}"/>
    <cellStyle name="Денежный 2 2 2 3 3 3 3 2" xfId="27333" xr:uid="{7CB85064-5E62-4E8F-A1E2-349F68FA84C3}"/>
    <cellStyle name="Денежный 2 2 2 3 3 3 4" xfId="17181" xr:uid="{51E3BEA6-5C3B-47B4-8B10-95DEC1AA2116}"/>
    <cellStyle name="Денежный 2 2 2 3 3 4" xfId="3195" xr:uid="{00000000-0005-0000-0000-0000AF020000}"/>
    <cellStyle name="Денежный 2 2 2 3 3 4 2" xfId="8281" xr:uid="{00000000-0005-0000-0000-0000B0020000}"/>
    <cellStyle name="Денежный 2 2 2 3 3 4 2 2" xfId="23521" xr:uid="{E7C853E8-0F24-4211-A904-1C4BCEC6EC83}"/>
    <cellStyle name="Денежный 2 2 2 3 3 4 3" xfId="13359" xr:uid="{00000000-0005-0000-0000-0000B1020000}"/>
    <cellStyle name="Денежный 2 2 2 3 3 4 3 2" xfId="28597" xr:uid="{AA3773A4-5D1E-463F-853F-28608AFA792D}"/>
    <cellStyle name="Денежный 2 2 2 3 3 4 4" xfId="18445" xr:uid="{04351A84-57FB-4141-AC17-7E6575F38DF8}"/>
    <cellStyle name="Денежный 2 2 2 3 3 5" xfId="4463" xr:uid="{00000000-0005-0000-0000-0000B2020000}"/>
    <cellStyle name="Денежный 2 2 2 3 3 5 2" xfId="9544" xr:uid="{00000000-0005-0000-0000-0000B3020000}"/>
    <cellStyle name="Денежный 2 2 2 3 3 5 2 2" xfId="24784" xr:uid="{8F932A9D-280E-42BF-92BC-4A545DDF1F72}"/>
    <cellStyle name="Денежный 2 2 2 3 3 5 3" xfId="14622" xr:uid="{00000000-0005-0000-0000-0000B4020000}"/>
    <cellStyle name="Денежный 2 2 2 3 3 5 3 2" xfId="29860" xr:uid="{2CBB3E8D-EF12-4A3A-8FEC-466849F60FE8}"/>
    <cellStyle name="Денежный 2 2 2 3 3 5 4" xfId="19708" xr:uid="{3CDDDEAC-6D83-4390-A4B5-3F705B718A22}"/>
    <cellStyle name="Денежный 2 2 2 3 3 6" xfId="5740" xr:uid="{00000000-0005-0000-0000-0000B5020000}"/>
    <cellStyle name="Денежный 2 2 2 3 3 6 2" xfId="20985" xr:uid="{AB259D28-7EC9-4849-A7E6-A370A7E411B9}"/>
    <cellStyle name="Денежный 2 2 2 3 3 7" xfId="10823" xr:uid="{00000000-0005-0000-0000-0000B6020000}"/>
    <cellStyle name="Денежный 2 2 2 3 3 7 2" xfId="26061" xr:uid="{BF3AF864-ADC8-4021-B179-0F7CBF145802}"/>
    <cellStyle name="Денежный 2 2 2 3 3 8" xfId="15909" xr:uid="{AAD422B1-7A23-465E-8F11-06360647E0B9}"/>
    <cellStyle name="Денежный 2 2 2 3 4" xfId="779" xr:uid="{00000000-0005-0000-0000-0000B7020000}"/>
    <cellStyle name="Денежный 2 2 2 3 4 2" xfId="2057" xr:uid="{00000000-0005-0000-0000-0000B8020000}"/>
    <cellStyle name="Денежный 2 2 2 3 4 2 2" xfId="7161" xr:uid="{00000000-0005-0000-0000-0000B9020000}"/>
    <cellStyle name="Денежный 2 2 2 3 4 2 2 2" xfId="22401" xr:uid="{F29BB162-8433-4B43-9897-166E3E55E2D5}"/>
    <cellStyle name="Денежный 2 2 2 3 4 2 3" xfId="12239" xr:uid="{00000000-0005-0000-0000-0000BA020000}"/>
    <cellStyle name="Денежный 2 2 2 3 4 2 3 2" xfId="27477" xr:uid="{C3E7CB50-3113-4DD7-9189-CDEFD6801BF7}"/>
    <cellStyle name="Денежный 2 2 2 3 4 2 4" xfId="17325" xr:uid="{D8A54658-E14A-4ED1-B4E1-5EC7ED7DAC3D}"/>
    <cellStyle name="Денежный 2 2 2 3 4 3" xfId="3337" xr:uid="{00000000-0005-0000-0000-0000BB020000}"/>
    <cellStyle name="Денежный 2 2 2 3 4 3 2" xfId="8423" xr:uid="{00000000-0005-0000-0000-0000BC020000}"/>
    <cellStyle name="Денежный 2 2 2 3 4 3 2 2" xfId="23663" xr:uid="{8A51EA94-0E98-4776-A2BE-D942123FBBF6}"/>
    <cellStyle name="Денежный 2 2 2 3 4 3 3" xfId="13501" xr:uid="{00000000-0005-0000-0000-0000BD020000}"/>
    <cellStyle name="Денежный 2 2 2 3 4 3 3 2" xfId="28739" xr:uid="{2458860C-790D-4F27-848B-9FB05C530551}"/>
    <cellStyle name="Денежный 2 2 2 3 4 3 4" xfId="18587" xr:uid="{709F217E-BD61-4B80-BF02-5EF313CBF67E}"/>
    <cellStyle name="Денежный 2 2 2 3 4 4" xfId="4607" xr:uid="{00000000-0005-0000-0000-0000BE020000}"/>
    <cellStyle name="Денежный 2 2 2 3 4 4 2" xfId="9688" xr:uid="{00000000-0005-0000-0000-0000BF020000}"/>
    <cellStyle name="Денежный 2 2 2 3 4 4 2 2" xfId="24928" xr:uid="{F3CFB97D-D3CA-41B0-852B-C9623FA6DD03}"/>
    <cellStyle name="Денежный 2 2 2 3 4 4 3" xfId="14766" xr:uid="{00000000-0005-0000-0000-0000C0020000}"/>
    <cellStyle name="Денежный 2 2 2 3 4 4 3 2" xfId="30004" xr:uid="{FCA268B2-9E0C-412C-933C-114DB4FC2BB2}"/>
    <cellStyle name="Денежный 2 2 2 3 4 4 4" xfId="19852" xr:uid="{6F5FF564-AB17-4ADE-A65E-0EA86465701B}"/>
    <cellStyle name="Денежный 2 2 2 3 4 5" xfId="5884" xr:uid="{00000000-0005-0000-0000-0000C1020000}"/>
    <cellStyle name="Денежный 2 2 2 3 4 5 2" xfId="21129" xr:uid="{41EAE254-7D96-4806-ADC7-37EAAAA87052}"/>
    <cellStyle name="Денежный 2 2 2 3 4 6" xfId="10967" xr:uid="{00000000-0005-0000-0000-0000C2020000}"/>
    <cellStyle name="Денежный 2 2 2 3 4 6 2" xfId="26205" xr:uid="{58C71A5E-502D-4FBC-BC6E-EE7F2A3F0CB6}"/>
    <cellStyle name="Денежный 2 2 2 3 4 7" xfId="16053" xr:uid="{DF283DFE-EBAD-47AD-B406-A453D9007E75}"/>
    <cellStyle name="Денежный 2 2 2 3 5" xfId="1344" xr:uid="{00000000-0005-0000-0000-0000C3020000}"/>
    <cellStyle name="Денежный 2 2 2 3 5 2" xfId="2622" xr:uid="{00000000-0005-0000-0000-0000C4020000}"/>
    <cellStyle name="Денежный 2 2 2 3 5 2 2" xfId="7726" xr:uid="{00000000-0005-0000-0000-0000C5020000}"/>
    <cellStyle name="Денежный 2 2 2 3 5 2 2 2" xfId="22966" xr:uid="{55E6DB08-73F7-4581-B8C7-5B2A952C9678}"/>
    <cellStyle name="Денежный 2 2 2 3 5 2 3" xfId="12804" xr:uid="{00000000-0005-0000-0000-0000C6020000}"/>
    <cellStyle name="Денежный 2 2 2 3 5 2 3 2" xfId="28042" xr:uid="{0CF980F1-6DFB-49F2-B653-DE0D8C559543}"/>
    <cellStyle name="Денежный 2 2 2 3 5 2 4" xfId="17890" xr:uid="{BF942032-9861-4678-A9D4-6A00C1E2603D}"/>
    <cellStyle name="Денежный 2 2 2 3 5 3" xfId="3894" xr:uid="{00000000-0005-0000-0000-0000C7020000}"/>
    <cellStyle name="Денежный 2 2 2 3 5 3 2" xfId="8980" xr:uid="{00000000-0005-0000-0000-0000C8020000}"/>
    <cellStyle name="Денежный 2 2 2 3 5 3 2 2" xfId="24220" xr:uid="{B1F052C7-38EE-4FED-AE47-0C32C3124FE7}"/>
    <cellStyle name="Денежный 2 2 2 3 5 3 3" xfId="14058" xr:uid="{00000000-0005-0000-0000-0000C9020000}"/>
    <cellStyle name="Денежный 2 2 2 3 5 3 3 2" xfId="29296" xr:uid="{E395A17D-BFF5-4E71-824B-59C92BADC46C}"/>
    <cellStyle name="Денежный 2 2 2 3 5 3 4" xfId="19144" xr:uid="{6214481D-2331-4BA6-AA1F-87EEF9EECC97}"/>
    <cellStyle name="Денежный 2 2 2 3 5 4" xfId="5172" xr:uid="{00000000-0005-0000-0000-0000CA020000}"/>
    <cellStyle name="Денежный 2 2 2 3 5 4 2" xfId="10253" xr:uid="{00000000-0005-0000-0000-0000CB020000}"/>
    <cellStyle name="Денежный 2 2 2 3 5 4 2 2" xfId="25493" xr:uid="{52C2A3CF-0879-4A55-80F2-5DFC5AD20F14}"/>
    <cellStyle name="Денежный 2 2 2 3 5 4 3" xfId="15331" xr:uid="{00000000-0005-0000-0000-0000CC020000}"/>
    <cellStyle name="Денежный 2 2 2 3 5 4 3 2" xfId="30569" xr:uid="{AA02FCF8-265C-4CB9-B80E-254FED4F9BFE}"/>
    <cellStyle name="Денежный 2 2 2 3 5 4 4" xfId="20417" xr:uid="{C0D1B34F-CD34-4ABC-A021-9D6D2E7BFD37}"/>
    <cellStyle name="Денежный 2 2 2 3 5 5" xfId="6449" xr:uid="{00000000-0005-0000-0000-0000CD020000}"/>
    <cellStyle name="Денежный 2 2 2 3 5 5 2" xfId="21694" xr:uid="{CE15B130-916D-4BD3-A6DF-3B7077614CFE}"/>
    <cellStyle name="Денежный 2 2 2 3 5 6" xfId="11532" xr:uid="{00000000-0005-0000-0000-0000CE020000}"/>
    <cellStyle name="Денежный 2 2 2 3 5 6 2" xfId="26770" xr:uid="{ADF50B8F-6448-4B3C-8ABA-94DCF2938775}"/>
    <cellStyle name="Денежный 2 2 2 3 5 7" xfId="16618" xr:uid="{5183AD52-20D4-46A5-873E-2A55AA69C28A}"/>
    <cellStyle name="Денежный 2 2 2 3 6" xfId="1484" xr:uid="{00000000-0005-0000-0000-0000CF020000}"/>
    <cellStyle name="Денежный 2 2 2 3 6 2" xfId="2762" xr:uid="{00000000-0005-0000-0000-0000D0020000}"/>
    <cellStyle name="Денежный 2 2 2 3 6 2 2" xfId="7866" xr:uid="{00000000-0005-0000-0000-0000D1020000}"/>
    <cellStyle name="Денежный 2 2 2 3 6 2 2 2" xfId="23106" xr:uid="{6D3440B0-CE21-4D66-AFD5-A6EB88CBF84A}"/>
    <cellStyle name="Денежный 2 2 2 3 6 2 3" xfId="12944" xr:uid="{00000000-0005-0000-0000-0000D2020000}"/>
    <cellStyle name="Денежный 2 2 2 3 6 2 3 2" xfId="28182" xr:uid="{DEFAB2CE-020F-4373-966C-AAEF5EC9EA32}"/>
    <cellStyle name="Денежный 2 2 2 3 6 2 4" xfId="18030" xr:uid="{A2E3F399-67C2-4FED-9937-272E1C2BCFB3}"/>
    <cellStyle name="Денежный 2 2 2 3 6 3" xfId="4032" xr:uid="{00000000-0005-0000-0000-0000D3020000}"/>
    <cellStyle name="Денежный 2 2 2 3 6 3 2" xfId="9118" xr:uid="{00000000-0005-0000-0000-0000D4020000}"/>
    <cellStyle name="Денежный 2 2 2 3 6 3 2 2" xfId="24358" xr:uid="{46D32B8B-8AEE-4F0A-98EE-FF1739DD16EF}"/>
    <cellStyle name="Денежный 2 2 2 3 6 3 3" xfId="14196" xr:uid="{00000000-0005-0000-0000-0000D5020000}"/>
    <cellStyle name="Денежный 2 2 2 3 6 3 3 2" xfId="29434" xr:uid="{52D9D8F8-2B8F-4022-A125-EC0ACB2BA452}"/>
    <cellStyle name="Денежный 2 2 2 3 6 3 4" xfId="19282" xr:uid="{FE24E69F-A11E-43EC-BC13-315F3A5D4F97}"/>
    <cellStyle name="Денежный 2 2 2 3 6 4" xfId="5312" xr:uid="{00000000-0005-0000-0000-0000D6020000}"/>
    <cellStyle name="Денежный 2 2 2 3 6 4 2" xfId="10393" xr:uid="{00000000-0005-0000-0000-0000D7020000}"/>
    <cellStyle name="Денежный 2 2 2 3 6 4 2 2" xfId="25633" xr:uid="{12E02975-5D2B-4A3E-A113-A01E5F190B16}"/>
    <cellStyle name="Денежный 2 2 2 3 6 4 3" xfId="15471" xr:uid="{00000000-0005-0000-0000-0000D8020000}"/>
    <cellStyle name="Денежный 2 2 2 3 6 4 3 2" xfId="30709" xr:uid="{0D80B9B0-1AB2-483A-B02B-39A933251DDD}"/>
    <cellStyle name="Денежный 2 2 2 3 6 4 4" xfId="20557" xr:uid="{ECE1895C-BA3B-4174-8116-05A42304294D}"/>
    <cellStyle name="Денежный 2 2 2 3 6 5" xfId="6589" xr:uid="{00000000-0005-0000-0000-0000D9020000}"/>
    <cellStyle name="Денежный 2 2 2 3 6 5 2" xfId="21834" xr:uid="{0B7DC656-4DB6-4106-9D07-E2B7DFAF12FE}"/>
    <cellStyle name="Денежный 2 2 2 3 6 6" xfId="11672" xr:uid="{00000000-0005-0000-0000-0000DA020000}"/>
    <cellStyle name="Денежный 2 2 2 3 6 6 2" xfId="26910" xr:uid="{B5443B88-770B-4E5A-91B1-5D26CFFCE105}"/>
    <cellStyle name="Денежный 2 2 2 3 6 7" xfId="16758" xr:uid="{3917B0B1-FFA8-4BDA-BC11-62926BF46A32}"/>
    <cellStyle name="Денежный 2 2 2 4" xfId="82" xr:uid="{00000000-0005-0000-0000-0000DB020000}"/>
    <cellStyle name="Денежный 2 2 2 4 2" xfId="383" xr:uid="{00000000-0005-0000-0000-0000DC020000}"/>
    <cellStyle name="Денежный 2 2 2 4 2 2" xfId="525" xr:uid="{00000000-0005-0000-0000-0000DD020000}"/>
    <cellStyle name="Денежный 2 2 2 4 2 2 2" xfId="1089" xr:uid="{00000000-0005-0000-0000-0000DE020000}"/>
    <cellStyle name="Денежный 2 2 2 4 2 2 2 2" xfId="2367" xr:uid="{00000000-0005-0000-0000-0000DF020000}"/>
    <cellStyle name="Денежный 2 2 2 4 2 2 2 2 2" xfId="7471" xr:uid="{00000000-0005-0000-0000-0000E0020000}"/>
    <cellStyle name="Денежный 2 2 2 4 2 2 2 2 2 2" xfId="22711" xr:uid="{82CAF222-78AB-44C5-8882-53FF1A0AE119}"/>
    <cellStyle name="Денежный 2 2 2 4 2 2 2 2 3" xfId="12549" xr:uid="{00000000-0005-0000-0000-0000E1020000}"/>
    <cellStyle name="Денежный 2 2 2 4 2 2 2 2 3 2" xfId="27787" xr:uid="{2C6797EB-1909-4862-8C81-E1A425837BD6}"/>
    <cellStyle name="Денежный 2 2 2 4 2 2 2 2 4" xfId="17635" xr:uid="{5705FCA7-B71D-4609-ADF1-39EF38A1E8DE}"/>
    <cellStyle name="Денежный 2 2 2 4 2 2 2 3" xfId="3643" xr:uid="{00000000-0005-0000-0000-0000E2020000}"/>
    <cellStyle name="Денежный 2 2 2 4 2 2 2 3 2" xfId="8729" xr:uid="{00000000-0005-0000-0000-0000E3020000}"/>
    <cellStyle name="Денежный 2 2 2 4 2 2 2 3 2 2" xfId="23969" xr:uid="{765AC790-BF44-48E8-803B-80950EA30063}"/>
    <cellStyle name="Денежный 2 2 2 4 2 2 2 3 3" xfId="13807" xr:uid="{00000000-0005-0000-0000-0000E4020000}"/>
    <cellStyle name="Денежный 2 2 2 4 2 2 2 3 3 2" xfId="29045" xr:uid="{1E1E9573-EAB4-4D5E-A9CD-783528FF0112}"/>
    <cellStyle name="Денежный 2 2 2 4 2 2 2 3 4" xfId="18893" xr:uid="{B64A69C0-FE4A-474A-8F2F-7A66B5A747F3}"/>
    <cellStyle name="Денежный 2 2 2 4 2 2 2 4" xfId="4917" xr:uid="{00000000-0005-0000-0000-0000E5020000}"/>
    <cellStyle name="Денежный 2 2 2 4 2 2 2 4 2" xfId="9998" xr:uid="{00000000-0005-0000-0000-0000E6020000}"/>
    <cellStyle name="Денежный 2 2 2 4 2 2 2 4 2 2" xfId="25238" xr:uid="{C0FC7123-809C-4934-92B6-477EE6C271DC}"/>
    <cellStyle name="Денежный 2 2 2 4 2 2 2 4 3" xfId="15076" xr:uid="{00000000-0005-0000-0000-0000E7020000}"/>
    <cellStyle name="Денежный 2 2 2 4 2 2 2 4 3 2" xfId="30314" xr:uid="{DFE03131-CB55-4229-895E-B653EE0931A0}"/>
    <cellStyle name="Денежный 2 2 2 4 2 2 2 4 4" xfId="20162" xr:uid="{F7D250EB-8CB5-4770-B753-5B4AFD263030}"/>
    <cellStyle name="Денежный 2 2 2 4 2 2 2 5" xfId="6194" xr:uid="{00000000-0005-0000-0000-0000E8020000}"/>
    <cellStyle name="Денежный 2 2 2 4 2 2 2 5 2" xfId="21439" xr:uid="{C31D24B6-4107-40B3-89EB-6DA3FAD7A40B}"/>
    <cellStyle name="Денежный 2 2 2 4 2 2 2 6" xfId="11277" xr:uid="{00000000-0005-0000-0000-0000E9020000}"/>
    <cellStyle name="Денежный 2 2 2 4 2 2 2 6 2" xfId="26515" xr:uid="{6F6631FB-37A1-4DC9-B428-0EA3902CC5E8}"/>
    <cellStyle name="Денежный 2 2 2 4 2 2 2 7" xfId="16363" xr:uid="{E1E33866-8092-48C6-BF69-0EBA6C797943}"/>
    <cellStyle name="Денежный 2 2 2 4 2 2 3" xfId="1803" xr:uid="{00000000-0005-0000-0000-0000EA020000}"/>
    <cellStyle name="Денежный 2 2 2 4 2 2 3 2" xfId="6907" xr:uid="{00000000-0005-0000-0000-0000EB020000}"/>
    <cellStyle name="Денежный 2 2 2 4 2 2 3 2 2" xfId="22147" xr:uid="{21C9DF7F-A162-4D97-B021-CCDF43BB094E}"/>
    <cellStyle name="Денежный 2 2 2 4 2 2 3 3" xfId="11985" xr:uid="{00000000-0005-0000-0000-0000EC020000}"/>
    <cellStyle name="Денежный 2 2 2 4 2 2 3 3 2" xfId="27223" xr:uid="{2D190496-B260-4A42-9134-0DEB14EE701C}"/>
    <cellStyle name="Денежный 2 2 2 4 2 2 3 4" xfId="17071" xr:uid="{B7AFA401-3AFE-464E-8A4F-1434197FC390}"/>
    <cellStyle name="Денежный 2 2 2 4 2 2 4" xfId="3087" xr:uid="{00000000-0005-0000-0000-0000ED020000}"/>
    <cellStyle name="Денежный 2 2 2 4 2 2 4 2" xfId="8173" xr:uid="{00000000-0005-0000-0000-0000EE020000}"/>
    <cellStyle name="Денежный 2 2 2 4 2 2 4 2 2" xfId="23413" xr:uid="{CE2BBEBA-4454-4135-82F7-16FA81B2EDA3}"/>
    <cellStyle name="Денежный 2 2 2 4 2 2 4 3" xfId="13251" xr:uid="{00000000-0005-0000-0000-0000EF020000}"/>
    <cellStyle name="Денежный 2 2 2 4 2 2 4 3 2" xfId="28489" xr:uid="{4B296C1D-BA29-450E-937A-E5D503023ABB}"/>
    <cellStyle name="Денежный 2 2 2 4 2 2 4 4" xfId="18337" xr:uid="{28B6683A-34ED-42B4-A5A0-23BBF8E3BAAF}"/>
    <cellStyle name="Денежный 2 2 2 4 2 2 5" xfId="4353" xr:uid="{00000000-0005-0000-0000-0000F0020000}"/>
    <cellStyle name="Денежный 2 2 2 4 2 2 5 2" xfId="9434" xr:uid="{00000000-0005-0000-0000-0000F1020000}"/>
    <cellStyle name="Денежный 2 2 2 4 2 2 5 2 2" xfId="24674" xr:uid="{256247C9-183D-460C-97A3-0FE31375EEAA}"/>
    <cellStyle name="Денежный 2 2 2 4 2 2 5 3" xfId="14512" xr:uid="{00000000-0005-0000-0000-0000F2020000}"/>
    <cellStyle name="Денежный 2 2 2 4 2 2 5 3 2" xfId="29750" xr:uid="{A463732C-0C6F-4129-AEAA-10A01975F592}"/>
    <cellStyle name="Денежный 2 2 2 4 2 2 5 4" xfId="19598" xr:uid="{D8713EDD-944C-402C-8DC0-B4CBF065AAFA}"/>
    <cellStyle name="Денежный 2 2 2 4 2 2 6" xfId="5630" xr:uid="{00000000-0005-0000-0000-0000F3020000}"/>
    <cellStyle name="Денежный 2 2 2 4 2 2 6 2" xfId="20875" xr:uid="{4F285F5D-3165-4FB3-89D0-01EC1D056FC5}"/>
    <cellStyle name="Денежный 2 2 2 4 2 2 7" xfId="10713" xr:uid="{00000000-0005-0000-0000-0000F4020000}"/>
    <cellStyle name="Денежный 2 2 2 4 2 2 7 2" xfId="25951" xr:uid="{53935916-CAE6-41EB-B274-79A315CC631B}"/>
    <cellStyle name="Денежный 2 2 2 4 2 2 8" xfId="15799" xr:uid="{33B6B165-E381-42C9-B2AB-3B41D4D4E6B8}"/>
    <cellStyle name="Денежный 2 2 2 4 2 3" xfId="949" xr:uid="{00000000-0005-0000-0000-0000F5020000}"/>
    <cellStyle name="Денежный 2 2 2 4 2 3 2" xfId="2227" xr:uid="{00000000-0005-0000-0000-0000F6020000}"/>
    <cellStyle name="Денежный 2 2 2 4 2 3 2 2" xfId="7331" xr:uid="{00000000-0005-0000-0000-0000F7020000}"/>
    <cellStyle name="Денежный 2 2 2 4 2 3 2 2 2" xfId="22571" xr:uid="{29C2E22B-00E8-4220-AB86-109ACB6B7479}"/>
    <cellStyle name="Денежный 2 2 2 4 2 3 2 3" xfId="12409" xr:uid="{00000000-0005-0000-0000-0000F8020000}"/>
    <cellStyle name="Денежный 2 2 2 4 2 3 2 3 2" xfId="27647" xr:uid="{9E8F1A60-80BF-46A7-A5C0-5770EDBF7692}"/>
    <cellStyle name="Денежный 2 2 2 4 2 3 2 4" xfId="17495" xr:uid="{1ED3398A-D031-4CEB-B263-7D2ADEDA988C}"/>
    <cellStyle name="Денежный 2 2 2 4 2 3 3" xfId="3505" xr:uid="{00000000-0005-0000-0000-0000F9020000}"/>
    <cellStyle name="Денежный 2 2 2 4 2 3 3 2" xfId="8591" xr:uid="{00000000-0005-0000-0000-0000FA020000}"/>
    <cellStyle name="Денежный 2 2 2 4 2 3 3 2 2" xfId="23831" xr:uid="{8BA48153-3A36-4531-9A51-09EB71642135}"/>
    <cellStyle name="Денежный 2 2 2 4 2 3 3 3" xfId="13669" xr:uid="{00000000-0005-0000-0000-0000FB020000}"/>
    <cellStyle name="Денежный 2 2 2 4 2 3 3 3 2" xfId="28907" xr:uid="{C27F706E-2C25-46FC-9FBE-452A9F59A52F}"/>
    <cellStyle name="Денежный 2 2 2 4 2 3 3 4" xfId="18755" xr:uid="{88773EC9-84D5-4242-9D55-E2314150C74A}"/>
    <cellStyle name="Денежный 2 2 2 4 2 3 4" xfId="4777" xr:uid="{00000000-0005-0000-0000-0000FC020000}"/>
    <cellStyle name="Денежный 2 2 2 4 2 3 4 2" xfId="9858" xr:uid="{00000000-0005-0000-0000-0000FD020000}"/>
    <cellStyle name="Денежный 2 2 2 4 2 3 4 2 2" xfId="25098" xr:uid="{9E64D0E2-F79E-4395-A52F-D92AEFFB29AF}"/>
    <cellStyle name="Денежный 2 2 2 4 2 3 4 3" xfId="14936" xr:uid="{00000000-0005-0000-0000-0000FE020000}"/>
    <cellStyle name="Денежный 2 2 2 4 2 3 4 3 2" xfId="30174" xr:uid="{8AD2B632-FD29-450F-AB9F-9BCAD1972758}"/>
    <cellStyle name="Денежный 2 2 2 4 2 3 4 4" xfId="20022" xr:uid="{69CC3E46-61E1-405E-9904-0F757FC72EE7}"/>
    <cellStyle name="Денежный 2 2 2 4 2 3 5" xfId="6054" xr:uid="{00000000-0005-0000-0000-0000FF020000}"/>
    <cellStyle name="Денежный 2 2 2 4 2 3 5 2" xfId="21299" xr:uid="{60B66BE3-BEEC-4484-9D5D-382B0A6D714A}"/>
    <cellStyle name="Денежный 2 2 2 4 2 3 6" xfId="11137" xr:uid="{00000000-0005-0000-0000-000000030000}"/>
    <cellStyle name="Денежный 2 2 2 4 2 3 6 2" xfId="26375" xr:uid="{5DF72359-82E7-41F7-8734-44D0CB9376D6}"/>
    <cellStyle name="Денежный 2 2 2 4 2 3 7" xfId="16223" xr:uid="{00780366-9D69-4279-9B5D-A3BEFA0CF4C7}"/>
    <cellStyle name="Денежный 2 2 2 4 2 4" xfId="1663" xr:uid="{00000000-0005-0000-0000-000001030000}"/>
    <cellStyle name="Денежный 2 2 2 4 2 4 2" xfId="6767" xr:uid="{00000000-0005-0000-0000-000002030000}"/>
    <cellStyle name="Денежный 2 2 2 4 2 4 2 2" xfId="22007" xr:uid="{D770D5CD-BA54-412C-9727-BCBCDEB56C27}"/>
    <cellStyle name="Денежный 2 2 2 4 2 4 3" xfId="11845" xr:uid="{00000000-0005-0000-0000-000003030000}"/>
    <cellStyle name="Денежный 2 2 2 4 2 4 3 2" xfId="27083" xr:uid="{6DCFCFEF-2F06-4036-97DF-FB980FDBE334}"/>
    <cellStyle name="Денежный 2 2 2 4 2 4 4" xfId="16931" xr:uid="{9B44E7F1-2817-48DE-982D-5DAB615367C4}"/>
    <cellStyle name="Денежный 2 2 2 4 2 5" xfId="2947" xr:uid="{00000000-0005-0000-0000-000004030000}"/>
    <cellStyle name="Денежный 2 2 2 4 2 5 2" xfId="8035" xr:uid="{00000000-0005-0000-0000-000005030000}"/>
    <cellStyle name="Денежный 2 2 2 4 2 5 2 2" xfId="23275" xr:uid="{EA5D2707-5847-4384-A6A0-4149BFF9405A}"/>
    <cellStyle name="Денежный 2 2 2 4 2 5 3" xfId="13113" xr:uid="{00000000-0005-0000-0000-000006030000}"/>
    <cellStyle name="Денежный 2 2 2 4 2 5 3 2" xfId="28351" xr:uid="{53F885F5-FCB2-45EA-918C-F14B69B39C6B}"/>
    <cellStyle name="Денежный 2 2 2 4 2 5 4" xfId="18199" xr:uid="{CE0E7804-E3E3-4D14-8574-A602B2F9C27C}"/>
    <cellStyle name="Денежный 2 2 2 4 2 6" xfId="4213" xr:uid="{00000000-0005-0000-0000-000007030000}"/>
    <cellStyle name="Денежный 2 2 2 4 2 6 2" xfId="9294" xr:uid="{00000000-0005-0000-0000-000008030000}"/>
    <cellStyle name="Денежный 2 2 2 4 2 6 2 2" xfId="24534" xr:uid="{1B325DF4-BE3F-4ACA-8107-6213092A98D2}"/>
    <cellStyle name="Денежный 2 2 2 4 2 6 3" xfId="14372" xr:uid="{00000000-0005-0000-0000-000009030000}"/>
    <cellStyle name="Денежный 2 2 2 4 2 6 3 2" xfId="29610" xr:uid="{8947EAC1-4715-4F59-AAC3-053BD974835E}"/>
    <cellStyle name="Денежный 2 2 2 4 2 6 4" xfId="19458" xr:uid="{14F2B071-27E7-4616-ACC3-F83BAC2B7DC1}"/>
    <cellStyle name="Денежный 2 2 2 4 2 7" xfId="5490" xr:uid="{00000000-0005-0000-0000-00000A030000}"/>
    <cellStyle name="Денежный 2 2 2 4 2 7 2" xfId="20735" xr:uid="{45B74982-8FE9-4DB2-B942-9967D6134788}"/>
    <cellStyle name="Денежный 2 2 2 4 2 8" xfId="10573" xr:uid="{00000000-0005-0000-0000-00000B030000}"/>
    <cellStyle name="Денежный 2 2 2 4 2 8 2" xfId="25811" xr:uid="{47881CA3-2616-4081-B8A7-A73265B1D53E}"/>
    <cellStyle name="Денежный 2 2 2 4 2 9" xfId="15659" xr:uid="{43E45377-0321-4B80-9B24-E61263EF7615}"/>
    <cellStyle name="Денежный 2 2 2 4 3" xfId="665" xr:uid="{00000000-0005-0000-0000-00000C030000}"/>
    <cellStyle name="Денежный 2 2 2 4 3 2" xfId="1229" xr:uid="{00000000-0005-0000-0000-00000D030000}"/>
    <cellStyle name="Денежный 2 2 2 4 3 2 2" xfId="2507" xr:uid="{00000000-0005-0000-0000-00000E030000}"/>
    <cellStyle name="Денежный 2 2 2 4 3 2 2 2" xfId="7611" xr:uid="{00000000-0005-0000-0000-00000F030000}"/>
    <cellStyle name="Денежный 2 2 2 4 3 2 2 2 2" xfId="22851" xr:uid="{B092ED6D-C393-4474-B7D3-9AA38D151C2E}"/>
    <cellStyle name="Денежный 2 2 2 4 3 2 2 3" xfId="12689" xr:uid="{00000000-0005-0000-0000-000010030000}"/>
    <cellStyle name="Денежный 2 2 2 4 3 2 2 3 2" xfId="27927" xr:uid="{058BFB5A-8A5A-47B2-832B-874B9D22AD1E}"/>
    <cellStyle name="Денежный 2 2 2 4 3 2 2 4" xfId="17775" xr:uid="{61105FE2-3081-4027-8A6A-ECC3E40F6FC2}"/>
    <cellStyle name="Денежный 2 2 2 4 3 2 3" xfId="3781" xr:uid="{00000000-0005-0000-0000-000011030000}"/>
    <cellStyle name="Денежный 2 2 2 4 3 2 3 2" xfId="8867" xr:uid="{00000000-0005-0000-0000-000012030000}"/>
    <cellStyle name="Денежный 2 2 2 4 3 2 3 2 2" xfId="24107" xr:uid="{003C8DC5-01FF-4841-A470-2C25A7F033B8}"/>
    <cellStyle name="Денежный 2 2 2 4 3 2 3 3" xfId="13945" xr:uid="{00000000-0005-0000-0000-000013030000}"/>
    <cellStyle name="Денежный 2 2 2 4 3 2 3 3 2" xfId="29183" xr:uid="{6688EC4D-F38B-45F7-A726-44899F3504C4}"/>
    <cellStyle name="Денежный 2 2 2 4 3 2 3 4" xfId="19031" xr:uid="{47738BD1-1DB9-4E78-ACA4-7B824F805581}"/>
    <cellStyle name="Денежный 2 2 2 4 3 2 4" xfId="5057" xr:uid="{00000000-0005-0000-0000-000014030000}"/>
    <cellStyle name="Денежный 2 2 2 4 3 2 4 2" xfId="10138" xr:uid="{00000000-0005-0000-0000-000015030000}"/>
    <cellStyle name="Денежный 2 2 2 4 3 2 4 2 2" xfId="25378" xr:uid="{FE072BC1-4674-44BD-AFFD-B16754C66AE9}"/>
    <cellStyle name="Денежный 2 2 2 4 3 2 4 3" xfId="15216" xr:uid="{00000000-0005-0000-0000-000016030000}"/>
    <cellStyle name="Денежный 2 2 2 4 3 2 4 3 2" xfId="30454" xr:uid="{17FC151D-C45E-4C4E-86B7-A031D1DBA851}"/>
    <cellStyle name="Денежный 2 2 2 4 3 2 4 4" xfId="20302" xr:uid="{1744A3A3-DCDA-4737-A057-8123D45A012E}"/>
    <cellStyle name="Денежный 2 2 2 4 3 2 5" xfId="6334" xr:uid="{00000000-0005-0000-0000-000017030000}"/>
    <cellStyle name="Денежный 2 2 2 4 3 2 5 2" xfId="21579" xr:uid="{7E670174-135E-4E35-BE2D-5AFE985A9D43}"/>
    <cellStyle name="Денежный 2 2 2 4 3 2 6" xfId="11417" xr:uid="{00000000-0005-0000-0000-000018030000}"/>
    <cellStyle name="Денежный 2 2 2 4 3 2 6 2" xfId="26655" xr:uid="{4771CD99-893D-4E8F-AD66-D5BB67205CE3}"/>
    <cellStyle name="Денежный 2 2 2 4 3 2 7" xfId="16503" xr:uid="{E67BE3E9-BE2D-47E6-BF78-B220DA44953D}"/>
    <cellStyle name="Денежный 2 2 2 4 3 3" xfId="1943" xr:uid="{00000000-0005-0000-0000-000019030000}"/>
    <cellStyle name="Денежный 2 2 2 4 3 3 2" xfId="7047" xr:uid="{00000000-0005-0000-0000-00001A030000}"/>
    <cellStyle name="Денежный 2 2 2 4 3 3 2 2" xfId="22287" xr:uid="{13D751FC-F8C4-4DAD-9321-CDDB5F8CF467}"/>
    <cellStyle name="Денежный 2 2 2 4 3 3 3" xfId="12125" xr:uid="{00000000-0005-0000-0000-00001B030000}"/>
    <cellStyle name="Денежный 2 2 2 4 3 3 3 2" xfId="27363" xr:uid="{36DAF1AA-1D31-4283-A968-45390D3AD5B0}"/>
    <cellStyle name="Денежный 2 2 2 4 3 3 4" xfId="17211" xr:uid="{D7744B8C-D977-419C-8B58-F71ADE19BB2C}"/>
    <cellStyle name="Денежный 2 2 2 4 3 4" xfId="3225" xr:uid="{00000000-0005-0000-0000-00001C030000}"/>
    <cellStyle name="Денежный 2 2 2 4 3 4 2" xfId="8311" xr:uid="{00000000-0005-0000-0000-00001D030000}"/>
    <cellStyle name="Денежный 2 2 2 4 3 4 2 2" xfId="23551" xr:uid="{702CE918-B9AB-4997-95D8-4375E35FC2B5}"/>
    <cellStyle name="Денежный 2 2 2 4 3 4 3" xfId="13389" xr:uid="{00000000-0005-0000-0000-00001E030000}"/>
    <cellStyle name="Денежный 2 2 2 4 3 4 3 2" xfId="28627" xr:uid="{F8B64380-D52D-48E4-8549-36CB0056E4C3}"/>
    <cellStyle name="Денежный 2 2 2 4 3 4 4" xfId="18475" xr:uid="{BFAEF806-7FC5-4A87-9405-0CCDB7EF9B7A}"/>
    <cellStyle name="Денежный 2 2 2 4 3 5" xfId="4493" xr:uid="{00000000-0005-0000-0000-00001F030000}"/>
    <cellStyle name="Денежный 2 2 2 4 3 5 2" xfId="9574" xr:uid="{00000000-0005-0000-0000-000020030000}"/>
    <cellStyle name="Денежный 2 2 2 4 3 5 2 2" xfId="24814" xr:uid="{DF69B7CE-0DCB-4ABC-AB3C-265DF90B7272}"/>
    <cellStyle name="Денежный 2 2 2 4 3 5 3" xfId="14652" xr:uid="{00000000-0005-0000-0000-000021030000}"/>
    <cellStyle name="Денежный 2 2 2 4 3 5 3 2" xfId="29890" xr:uid="{706D3D55-FC4F-4221-954F-7D618F0102D0}"/>
    <cellStyle name="Денежный 2 2 2 4 3 5 4" xfId="19738" xr:uid="{5709BDAA-ADF3-4BF5-8030-C758FB6B32FF}"/>
    <cellStyle name="Денежный 2 2 2 4 3 6" xfId="5770" xr:uid="{00000000-0005-0000-0000-000022030000}"/>
    <cellStyle name="Денежный 2 2 2 4 3 6 2" xfId="21015" xr:uid="{765F667A-3F78-4D5D-93B3-A1EFCBCAAAE6}"/>
    <cellStyle name="Денежный 2 2 2 4 3 7" xfId="10853" xr:uid="{00000000-0005-0000-0000-000023030000}"/>
    <cellStyle name="Денежный 2 2 2 4 3 7 2" xfId="26091" xr:uid="{94DA198B-0EE0-44A0-9BA5-23F2F0D169F8}"/>
    <cellStyle name="Денежный 2 2 2 4 3 8" xfId="15939" xr:uid="{E92244B5-6677-4C80-91F5-E04940AB36F2}"/>
    <cellStyle name="Денежный 2 2 2 4 4" xfId="809" xr:uid="{00000000-0005-0000-0000-000024030000}"/>
    <cellStyle name="Денежный 2 2 2 4 4 2" xfId="2087" xr:uid="{00000000-0005-0000-0000-000025030000}"/>
    <cellStyle name="Денежный 2 2 2 4 4 2 2" xfId="7191" xr:uid="{00000000-0005-0000-0000-000026030000}"/>
    <cellStyle name="Денежный 2 2 2 4 4 2 2 2" xfId="22431" xr:uid="{570F2FE0-00BC-4463-B57A-0D81A95A2BEC}"/>
    <cellStyle name="Денежный 2 2 2 4 4 2 3" xfId="12269" xr:uid="{00000000-0005-0000-0000-000027030000}"/>
    <cellStyle name="Денежный 2 2 2 4 4 2 3 2" xfId="27507" xr:uid="{2FD4F83B-0E15-4BE8-8F9E-75AA032BE0A1}"/>
    <cellStyle name="Денежный 2 2 2 4 4 2 4" xfId="17355" xr:uid="{0FDA0C38-F968-4534-9B4A-E957F5CE5046}"/>
    <cellStyle name="Денежный 2 2 2 4 4 3" xfId="3367" xr:uid="{00000000-0005-0000-0000-000028030000}"/>
    <cellStyle name="Денежный 2 2 2 4 4 3 2" xfId="8453" xr:uid="{00000000-0005-0000-0000-000029030000}"/>
    <cellStyle name="Денежный 2 2 2 4 4 3 2 2" xfId="23693" xr:uid="{7FC45B95-E144-4F54-A54E-950BB9846364}"/>
    <cellStyle name="Денежный 2 2 2 4 4 3 3" xfId="13531" xr:uid="{00000000-0005-0000-0000-00002A030000}"/>
    <cellStyle name="Денежный 2 2 2 4 4 3 3 2" xfId="28769" xr:uid="{4BA30845-6D76-4FCE-B40E-B13DF6C87261}"/>
    <cellStyle name="Денежный 2 2 2 4 4 3 4" xfId="18617" xr:uid="{C2D18456-A7B5-4D47-9F57-3538E0F544A8}"/>
    <cellStyle name="Денежный 2 2 2 4 4 4" xfId="4637" xr:uid="{00000000-0005-0000-0000-00002B030000}"/>
    <cellStyle name="Денежный 2 2 2 4 4 4 2" xfId="9718" xr:uid="{00000000-0005-0000-0000-00002C030000}"/>
    <cellStyle name="Денежный 2 2 2 4 4 4 2 2" xfId="24958" xr:uid="{E8DCB262-5410-4E0B-BBF3-D9074E5AA328}"/>
    <cellStyle name="Денежный 2 2 2 4 4 4 3" xfId="14796" xr:uid="{00000000-0005-0000-0000-00002D030000}"/>
    <cellStyle name="Денежный 2 2 2 4 4 4 3 2" xfId="30034" xr:uid="{AB49EF67-A5F0-4457-8870-ACF424567E74}"/>
    <cellStyle name="Денежный 2 2 2 4 4 4 4" xfId="19882" xr:uid="{2428487C-8D95-44AB-AD26-B6CD0ECD25B9}"/>
    <cellStyle name="Денежный 2 2 2 4 4 5" xfId="5914" xr:uid="{00000000-0005-0000-0000-00002E030000}"/>
    <cellStyle name="Денежный 2 2 2 4 4 5 2" xfId="21159" xr:uid="{61D17B06-4D30-4483-867B-BADF9C38BBEF}"/>
    <cellStyle name="Денежный 2 2 2 4 4 6" xfId="10997" xr:uid="{00000000-0005-0000-0000-00002F030000}"/>
    <cellStyle name="Денежный 2 2 2 4 4 6 2" xfId="26235" xr:uid="{7922C795-4765-4DC1-86FF-EFEC146D58F8}"/>
    <cellStyle name="Денежный 2 2 2 4 4 7" xfId="16083" xr:uid="{B9EC49C8-4602-4D30-82FF-00C34567561F}"/>
    <cellStyle name="Денежный 2 2 2 4 5" xfId="1374" xr:uid="{00000000-0005-0000-0000-000030030000}"/>
    <cellStyle name="Денежный 2 2 2 4 5 2" xfId="2652" xr:uid="{00000000-0005-0000-0000-000031030000}"/>
    <cellStyle name="Денежный 2 2 2 4 5 2 2" xfId="7756" xr:uid="{00000000-0005-0000-0000-000032030000}"/>
    <cellStyle name="Денежный 2 2 2 4 5 2 2 2" xfId="22996" xr:uid="{768A11F9-68D5-411B-9947-69D72349D295}"/>
    <cellStyle name="Денежный 2 2 2 4 5 2 3" xfId="12834" xr:uid="{00000000-0005-0000-0000-000033030000}"/>
    <cellStyle name="Денежный 2 2 2 4 5 2 3 2" xfId="28072" xr:uid="{FFE12166-852B-4943-B878-AD61B462A727}"/>
    <cellStyle name="Денежный 2 2 2 4 5 2 4" xfId="17920" xr:uid="{DBDE7709-B1B7-4F11-A525-CC92288E74E3}"/>
    <cellStyle name="Денежный 2 2 2 4 5 3" xfId="3924" xr:uid="{00000000-0005-0000-0000-000034030000}"/>
    <cellStyle name="Денежный 2 2 2 4 5 3 2" xfId="9010" xr:uid="{00000000-0005-0000-0000-000035030000}"/>
    <cellStyle name="Денежный 2 2 2 4 5 3 2 2" xfId="24250" xr:uid="{FF1DC3AB-4E7B-43B4-AD82-9478106E1082}"/>
    <cellStyle name="Денежный 2 2 2 4 5 3 3" xfId="14088" xr:uid="{00000000-0005-0000-0000-000036030000}"/>
    <cellStyle name="Денежный 2 2 2 4 5 3 3 2" xfId="29326" xr:uid="{6CAA16F8-55A7-48D5-86F2-D55DAEB53202}"/>
    <cellStyle name="Денежный 2 2 2 4 5 3 4" xfId="19174" xr:uid="{108B62F2-718E-406B-9C8F-E7BA2075C8E9}"/>
    <cellStyle name="Денежный 2 2 2 4 5 4" xfId="5202" xr:uid="{00000000-0005-0000-0000-000037030000}"/>
    <cellStyle name="Денежный 2 2 2 4 5 4 2" xfId="10283" xr:uid="{00000000-0005-0000-0000-000038030000}"/>
    <cellStyle name="Денежный 2 2 2 4 5 4 2 2" xfId="25523" xr:uid="{CB492D25-39A5-4CB5-ADD9-5934BC469936}"/>
    <cellStyle name="Денежный 2 2 2 4 5 4 3" xfId="15361" xr:uid="{00000000-0005-0000-0000-000039030000}"/>
    <cellStyle name="Денежный 2 2 2 4 5 4 3 2" xfId="30599" xr:uid="{EB6543D6-F605-4CA3-8455-16CDF78BC0B5}"/>
    <cellStyle name="Денежный 2 2 2 4 5 4 4" xfId="20447" xr:uid="{0116A324-B8B4-4EAA-B136-24BC501202C8}"/>
    <cellStyle name="Денежный 2 2 2 4 5 5" xfId="6479" xr:uid="{00000000-0005-0000-0000-00003A030000}"/>
    <cellStyle name="Денежный 2 2 2 4 5 5 2" xfId="21724" xr:uid="{40BF5391-8341-423F-8BC8-618C1D515109}"/>
    <cellStyle name="Денежный 2 2 2 4 5 6" xfId="11562" xr:uid="{00000000-0005-0000-0000-00003B030000}"/>
    <cellStyle name="Денежный 2 2 2 4 5 6 2" xfId="26800" xr:uid="{91725F9F-FD7A-4829-8039-016D49E88771}"/>
    <cellStyle name="Денежный 2 2 2 4 5 7" xfId="16648" xr:uid="{FD750232-E8AA-4D32-BBEA-04A27014E9E2}"/>
    <cellStyle name="Денежный 2 2 2 4 6" xfId="1514" xr:uid="{00000000-0005-0000-0000-00003C030000}"/>
    <cellStyle name="Денежный 2 2 2 4 6 2" xfId="2792" xr:uid="{00000000-0005-0000-0000-00003D030000}"/>
    <cellStyle name="Денежный 2 2 2 4 6 2 2" xfId="7896" xr:uid="{00000000-0005-0000-0000-00003E030000}"/>
    <cellStyle name="Денежный 2 2 2 4 6 2 2 2" xfId="23136" xr:uid="{704BC361-DEBB-459C-A626-8F530C4217F4}"/>
    <cellStyle name="Денежный 2 2 2 4 6 2 3" xfId="12974" xr:uid="{00000000-0005-0000-0000-00003F030000}"/>
    <cellStyle name="Денежный 2 2 2 4 6 2 3 2" xfId="28212" xr:uid="{616FD4B1-3CBD-4A00-A9A0-8D81A5CA0842}"/>
    <cellStyle name="Денежный 2 2 2 4 6 2 4" xfId="18060" xr:uid="{485067E1-25D8-4E78-8314-74AA12F0AF96}"/>
    <cellStyle name="Денежный 2 2 2 4 6 3" xfId="4062" xr:uid="{00000000-0005-0000-0000-000040030000}"/>
    <cellStyle name="Денежный 2 2 2 4 6 3 2" xfId="9148" xr:uid="{00000000-0005-0000-0000-000041030000}"/>
    <cellStyle name="Денежный 2 2 2 4 6 3 2 2" xfId="24388" xr:uid="{6CCBD3A8-B7DB-48E1-9B04-F557E578DFA1}"/>
    <cellStyle name="Денежный 2 2 2 4 6 3 3" xfId="14226" xr:uid="{00000000-0005-0000-0000-000042030000}"/>
    <cellStyle name="Денежный 2 2 2 4 6 3 3 2" xfId="29464" xr:uid="{AC2DDD6F-3363-40FD-B71E-B87C832FE1FA}"/>
    <cellStyle name="Денежный 2 2 2 4 6 3 4" xfId="19312" xr:uid="{43BD2730-BEE3-4A41-8BEF-D0A15A0DB7F1}"/>
    <cellStyle name="Денежный 2 2 2 4 6 4" xfId="5342" xr:uid="{00000000-0005-0000-0000-000043030000}"/>
    <cellStyle name="Денежный 2 2 2 4 6 4 2" xfId="10423" xr:uid="{00000000-0005-0000-0000-000044030000}"/>
    <cellStyle name="Денежный 2 2 2 4 6 4 2 2" xfId="25663" xr:uid="{2FB430E5-E8A9-4D31-819E-960DBFA16B00}"/>
    <cellStyle name="Денежный 2 2 2 4 6 4 3" xfId="15501" xr:uid="{00000000-0005-0000-0000-000045030000}"/>
    <cellStyle name="Денежный 2 2 2 4 6 4 3 2" xfId="30739" xr:uid="{3686A4A6-0C12-47A6-A515-8DE1C4A40E28}"/>
    <cellStyle name="Денежный 2 2 2 4 6 4 4" xfId="20587" xr:uid="{69F2FE8F-8680-4B7C-8619-238FA1D3E3A2}"/>
    <cellStyle name="Денежный 2 2 2 4 6 5" xfId="6619" xr:uid="{00000000-0005-0000-0000-000046030000}"/>
    <cellStyle name="Денежный 2 2 2 4 6 5 2" xfId="21864" xr:uid="{6AC9BC24-2795-4961-B87D-802A58D53541}"/>
    <cellStyle name="Денежный 2 2 2 4 6 6" xfId="11702" xr:uid="{00000000-0005-0000-0000-000047030000}"/>
    <cellStyle name="Денежный 2 2 2 4 6 6 2" xfId="26940" xr:uid="{43108871-984F-4185-A085-317B6755B400}"/>
    <cellStyle name="Денежный 2 2 2 4 6 7" xfId="16788" xr:uid="{33E82E57-DFB3-481C-B712-AAA1F7287B21}"/>
    <cellStyle name="Денежный 2 2 2 5" xfId="276" xr:uid="{00000000-0005-0000-0000-000048030000}"/>
    <cellStyle name="Денежный 2 2 2 5 2" xfId="432" xr:uid="{00000000-0005-0000-0000-000049030000}"/>
    <cellStyle name="Денежный 2 2 2 5 2 2" xfId="996" xr:uid="{00000000-0005-0000-0000-00004A030000}"/>
    <cellStyle name="Денежный 2 2 2 5 2 2 2" xfId="2274" xr:uid="{00000000-0005-0000-0000-00004B030000}"/>
    <cellStyle name="Денежный 2 2 2 5 2 2 2 2" xfId="7378" xr:uid="{00000000-0005-0000-0000-00004C030000}"/>
    <cellStyle name="Денежный 2 2 2 5 2 2 2 2 2" xfId="22618" xr:uid="{794E57EF-C97A-430F-8885-A5A6224962BE}"/>
    <cellStyle name="Денежный 2 2 2 5 2 2 2 3" xfId="12456" xr:uid="{00000000-0005-0000-0000-00004D030000}"/>
    <cellStyle name="Денежный 2 2 2 5 2 2 2 3 2" xfId="27694" xr:uid="{45317528-075F-4D55-96A1-34830395FA8E}"/>
    <cellStyle name="Денежный 2 2 2 5 2 2 2 4" xfId="17542" xr:uid="{D448F1B7-4F96-438C-B7FD-FF736B1E388E}"/>
    <cellStyle name="Денежный 2 2 2 5 2 2 3" xfId="3552" xr:uid="{00000000-0005-0000-0000-00004E030000}"/>
    <cellStyle name="Денежный 2 2 2 5 2 2 3 2" xfId="8638" xr:uid="{00000000-0005-0000-0000-00004F030000}"/>
    <cellStyle name="Денежный 2 2 2 5 2 2 3 2 2" xfId="23878" xr:uid="{CFFCD574-A165-4B68-BF3F-BC373F479C53}"/>
    <cellStyle name="Денежный 2 2 2 5 2 2 3 3" xfId="13716" xr:uid="{00000000-0005-0000-0000-000050030000}"/>
    <cellStyle name="Денежный 2 2 2 5 2 2 3 3 2" xfId="28954" xr:uid="{594CBE94-4210-4F48-B8EF-3560C2076239}"/>
    <cellStyle name="Денежный 2 2 2 5 2 2 3 4" xfId="18802" xr:uid="{E293BC26-4F76-456B-975F-5497EEA1E888}"/>
    <cellStyle name="Денежный 2 2 2 5 2 2 4" xfId="4824" xr:uid="{00000000-0005-0000-0000-000051030000}"/>
    <cellStyle name="Денежный 2 2 2 5 2 2 4 2" xfId="9905" xr:uid="{00000000-0005-0000-0000-000052030000}"/>
    <cellStyle name="Денежный 2 2 2 5 2 2 4 2 2" xfId="25145" xr:uid="{693231BD-E1A9-46ED-82D3-30160706DE6A}"/>
    <cellStyle name="Денежный 2 2 2 5 2 2 4 3" xfId="14983" xr:uid="{00000000-0005-0000-0000-000053030000}"/>
    <cellStyle name="Денежный 2 2 2 5 2 2 4 3 2" xfId="30221" xr:uid="{67A1BB54-88A4-4284-BFEC-D2C9D256FCC3}"/>
    <cellStyle name="Денежный 2 2 2 5 2 2 4 4" xfId="20069" xr:uid="{CC060331-C8CC-4ECE-8EF0-59010960ED0F}"/>
    <cellStyle name="Денежный 2 2 2 5 2 2 5" xfId="6101" xr:uid="{00000000-0005-0000-0000-000054030000}"/>
    <cellStyle name="Денежный 2 2 2 5 2 2 5 2" xfId="21346" xr:uid="{940BC1EA-7854-41F7-A53A-54B50DBE7008}"/>
    <cellStyle name="Денежный 2 2 2 5 2 2 6" xfId="11184" xr:uid="{00000000-0005-0000-0000-000055030000}"/>
    <cellStyle name="Денежный 2 2 2 5 2 2 6 2" xfId="26422" xr:uid="{0B98E13B-CD95-4B41-A62C-51E69C0C08CB}"/>
    <cellStyle name="Денежный 2 2 2 5 2 2 7" xfId="16270" xr:uid="{A925F510-3EC3-4644-AB25-7539C95B9A99}"/>
    <cellStyle name="Денежный 2 2 2 5 2 3" xfId="1710" xr:uid="{00000000-0005-0000-0000-000056030000}"/>
    <cellStyle name="Денежный 2 2 2 5 2 3 2" xfId="6814" xr:uid="{00000000-0005-0000-0000-000057030000}"/>
    <cellStyle name="Денежный 2 2 2 5 2 3 2 2" xfId="22054" xr:uid="{F2DFE066-9350-4088-B642-E801726F5EF1}"/>
    <cellStyle name="Денежный 2 2 2 5 2 3 3" xfId="11892" xr:uid="{00000000-0005-0000-0000-000058030000}"/>
    <cellStyle name="Денежный 2 2 2 5 2 3 3 2" xfId="27130" xr:uid="{D526502F-1796-4934-B4FB-B7D9A8E90DB0}"/>
    <cellStyle name="Денежный 2 2 2 5 2 3 4" xfId="16978" xr:uid="{A0B87474-AEB6-4DCA-A1A4-7A7D1D7F6C7D}"/>
    <cellStyle name="Денежный 2 2 2 5 2 4" xfId="2996" xr:uid="{00000000-0005-0000-0000-000059030000}"/>
    <cellStyle name="Денежный 2 2 2 5 2 4 2" xfId="8082" xr:uid="{00000000-0005-0000-0000-00005A030000}"/>
    <cellStyle name="Денежный 2 2 2 5 2 4 2 2" xfId="23322" xr:uid="{771FACD5-41A8-4808-93A6-A85D067CF69E}"/>
    <cellStyle name="Денежный 2 2 2 5 2 4 3" xfId="13160" xr:uid="{00000000-0005-0000-0000-00005B030000}"/>
    <cellStyle name="Денежный 2 2 2 5 2 4 3 2" xfId="28398" xr:uid="{3E1F8F4C-E104-4D1D-87D9-E7D1139A4DE7}"/>
    <cellStyle name="Денежный 2 2 2 5 2 4 4" xfId="18246" xr:uid="{1F9663E8-FFFE-4E97-B881-0DEA28CC028E}"/>
    <cellStyle name="Денежный 2 2 2 5 2 5" xfId="4260" xr:uid="{00000000-0005-0000-0000-00005C030000}"/>
    <cellStyle name="Денежный 2 2 2 5 2 5 2" xfId="9341" xr:uid="{00000000-0005-0000-0000-00005D030000}"/>
    <cellStyle name="Денежный 2 2 2 5 2 5 2 2" xfId="24581" xr:uid="{55D0A3A2-2353-4BF6-80D8-D17BF34720E7}"/>
    <cellStyle name="Денежный 2 2 2 5 2 5 3" xfId="14419" xr:uid="{00000000-0005-0000-0000-00005E030000}"/>
    <cellStyle name="Денежный 2 2 2 5 2 5 3 2" xfId="29657" xr:uid="{62FACA01-CF42-4B4D-9BF0-ABF84F8232DE}"/>
    <cellStyle name="Денежный 2 2 2 5 2 5 4" xfId="19505" xr:uid="{3FA7C8EF-A71B-4696-BBE4-DFF451091EF8}"/>
    <cellStyle name="Денежный 2 2 2 5 2 6" xfId="5537" xr:uid="{00000000-0005-0000-0000-00005F030000}"/>
    <cellStyle name="Денежный 2 2 2 5 2 6 2" xfId="20782" xr:uid="{9FFA67F1-8690-4A19-BA1D-FEC1D4F33246}"/>
    <cellStyle name="Денежный 2 2 2 5 2 7" xfId="10620" xr:uid="{00000000-0005-0000-0000-000060030000}"/>
    <cellStyle name="Денежный 2 2 2 5 2 7 2" xfId="25858" xr:uid="{4DF2B590-B12D-4A86-A4D7-4A28F3B931F0}"/>
    <cellStyle name="Денежный 2 2 2 5 2 8" xfId="15706" xr:uid="{41CF2FEA-1B0E-4F6D-BA3C-B4DDA1A44919}"/>
    <cellStyle name="Денежный 2 2 2 5 3" xfId="856" xr:uid="{00000000-0005-0000-0000-000061030000}"/>
    <cellStyle name="Денежный 2 2 2 5 3 2" xfId="2134" xr:uid="{00000000-0005-0000-0000-000062030000}"/>
    <cellStyle name="Денежный 2 2 2 5 3 2 2" xfId="7238" xr:uid="{00000000-0005-0000-0000-000063030000}"/>
    <cellStyle name="Денежный 2 2 2 5 3 2 2 2" xfId="22478" xr:uid="{35EC682B-6540-4478-8B1B-86482FA82759}"/>
    <cellStyle name="Денежный 2 2 2 5 3 2 3" xfId="12316" xr:uid="{00000000-0005-0000-0000-000064030000}"/>
    <cellStyle name="Денежный 2 2 2 5 3 2 3 2" xfId="27554" xr:uid="{90A74043-D43D-4984-B7F5-F03881921039}"/>
    <cellStyle name="Денежный 2 2 2 5 3 2 4" xfId="17402" xr:uid="{38C5A8E0-2CAB-4FB2-B067-7ED9806849AB}"/>
    <cellStyle name="Денежный 2 2 2 5 3 3" xfId="3414" xr:uid="{00000000-0005-0000-0000-000065030000}"/>
    <cellStyle name="Денежный 2 2 2 5 3 3 2" xfId="8500" xr:uid="{00000000-0005-0000-0000-000066030000}"/>
    <cellStyle name="Денежный 2 2 2 5 3 3 2 2" xfId="23740" xr:uid="{0583D784-8E09-4328-8756-90779DC411F1}"/>
    <cellStyle name="Денежный 2 2 2 5 3 3 3" xfId="13578" xr:uid="{00000000-0005-0000-0000-000067030000}"/>
    <cellStyle name="Денежный 2 2 2 5 3 3 3 2" xfId="28816" xr:uid="{F8DB171C-EE39-487B-9310-992ED0A7A0DB}"/>
    <cellStyle name="Денежный 2 2 2 5 3 3 4" xfId="18664" xr:uid="{AE78745D-0ACB-46D4-9995-D164F5F37A75}"/>
    <cellStyle name="Денежный 2 2 2 5 3 4" xfId="4684" xr:uid="{00000000-0005-0000-0000-000068030000}"/>
    <cellStyle name="Денежный 2 2 2 5 3 4 2" xfId="9765" xr:uid="{00000000-0005-0000-0000-000069030000}"/>
    <cellStyle name="Денежный 2 2 2 5 3 4 2 2" xfId="25005" xr:uid="{C283E97C-313D-4F6A-904D-1B386A80F953}"/>
    <cellStyle name="Денежный 2 2 2 5 3 4 3" xfId="14843" xr:uid="{00000000-0005-0000-0000-00006A030000}"/>
    <cellStyle name="Денежный 2 2 2 5 3 4 3 2" xfId="30081" xr:uid="{E5490E6E-6092-4759-AE9A-A919DD604CE0}"/>
    <cellStyle name="Денежный 2 2 2 5 3 4 4" xfId="19929" xr:uid="{C05ADC7C-85F2-4E68-8B4D-0C2D71EAEAEA}"/>
    <cellStyle name="Денежный 2 2 2 5 3 5" xfId="5961" xr:uid="{00000000-0005-0000-0000-00006B030000}"/>
    <cellStyle name="Денежный 2 2 2 5 3 5 2" xfId="21206" xr:uid="{8741AF0E-37B1-4389-8EBD-EE7F192B6E15}"/>
    <cellStyle name="Денежный 2 2 2 5 3 6" xfId="11044" xr:uid="{00000000-0005-0000-0000-00006C030000}"/>
    <cellStyle name="Денежный 2 2 2 5 3 6 2" xfId="26282" xr:uid="{BC4FF9E3-1196-4EF4-99AB-B5F97D591B01}"/>
    <cellStyle name="Денежный 2 2 2 5 3 7" xfId="16130" xr:uid="{34E92F65-DAE8-47AF-880F-D6AC2539652F}"/>
    <cellStyle name="Денежный 2 2 2 5 4" xfId="1570" xr:uid="{00000000-0005-0000-0000-00006D030000}"/>
    <cellStyle name="Денежный 2 2 2 5 4 2" xfId="6674" xr:uid="{00000000-0005-0000-0000-00006E030000}"/>
    <cellStyle name="Денежный 2 2 2 5 4 2 2" xfId="21914" xr:uid="{9CCA80E2-F7F8-416C-BD88-F10E32F723AA}"/>
    <cellStyle name="Денежный 2 2 2 5 4 3" xfId="11752" xr:uid="{00000000-0005-0000-0000-00006F030000}"/>
    <cellStyle name="Денежный 2 2 2 5 4 3 2" xfId="26990" xr:uid="{F2CB90B8-0371-4A5D-9938-4F44A1E7E87C}"/>
    <cellStyle name="Денежный 2 2 2 5 4 4" xfId="16838" xr:uid="{BDBB2E85-FEBD-4B27-A9C1-75863CE68104}"/>
    <cellStyle name="Денежный 2 2 2 5 5" xfId="2844" xr:uid="{00000000-0005-0000-0000-000070030000}"/>
    <cellStyle name="Денежный 2 2 2 5 5 2" xfId="7944" xr:uid="{00000000-0005-0000-0000-000071030000}"/>
    <cellStyle name="Денежный 2 2 2 5 5 2 2" xfId="23184" xr:uid="{14F338DF-5909-4CAF-B7CF-42DE89F1EC70}"/>
    <cellStyle name="Денежный 2 2 2 5 5 3" xfId="13022" xr:uid="{00000000-0005-0000-0000-000072030000}"/>
    <cellStyle name="Денежный 2 2 2 5 5 3 2" xfId="28260" xr:uid="{F7CABA93-32F2-4654-B9C5-46E0AA24D78D}"/>
    <cellStyle name="Денежный 2 2 2 5 5 4" xfId="18108" xr:uid="{60DB13C7-63F3-45AA-8731-37B80AE94050}"/>
    <cellStyle name="Денежный 2 2 2 5 6" xfId="4120" xr:uid="{00000000-0005-0000-0000-000073030000}"/>
    <cellStyle name="Денежный 2 2 2 5 6 2" xfId="9201" xr:uid="{00000000-0005-0000-0000-000074030000}"/>
    <cellStyle name="Денежный 2 2 2 5 6 2 2" xfId="24441" xr:uid="{26D0426A-7B24-401B-9728-384A12055D4B}"/>
    <cellStyle name="Денежный 2 2 2 5 6 3" xfId="14279" xr:uid="{00000000-0005-0000-0000-000075030000}"/>
    <cellStyle name="Денежный 2 2 2 5 6 3 2" xfId="29517" xr:uid="{29182D4F-9B56-4443-8027-0EBD4EB691C5}"/>
    <cellStyle name="Денежный 2 2 2 5 6 4" xfId="19365" xr:uid="{AF1CA1EE-389E-4307-ABA5-74C94170C768}"/>
    <cellStyle name="Денежный 2 2 2 5 7" xfId="5397" xr:uid="{00000000-0005-0000-0000-000076030000}"/>
    <cellStyle name="Денежный 2 2 2 5 7 2" xfId="20642" xr:uid="{C8983D65-D447-4EA4-9889-8F2974E128A1}"/>
    <cellStyle name="Денежный 2 2 2 5 8" xfId="10480" xr:uid="{00000000-0005-0000-0000-000077030000}"/>
    <cellStyle name="Денежный 2 2 2 5 8 2" xfId="25718" xr:uid="{60DF2E5B-2475-464D-A799-95C35A816152}"/>
    <cellStyle name="Денежный 2 2 2 5 9" xfId="15566" xr:uid="{23EA7F6A-97FB-4E13-803D-2141BD995D9B}"/>
    <cellStyle name="Денежный 2 2 2 6" xfId="572" xr:uid="{00000000-0005-0000-0000-000078030000}"/>
    <cellStyle name="Денежный 2 2 2 6 2" xfId="1136" xr:uid="{00000000-0005-0000-0000-000079030000}"/>
    <cellStyle name="Денежный 2 2 2 6 2 2" xfId="2414" xr:uid="{00000000-0005-0000-0000-00007A030000}"/>
    <cellStyle name="Денежный 2 2 2 6 2 2 2" xfId="7518" xr:uid="{00000000-0005-0000-0000-00007B030000}"/>
    <cellStyle name="Денежный 2 2 2 6 2 2 2 2" xfId="22758" xr:uid="{01FDEFC6-21E5-4AF6-85D6-660B9967F509}"/>
    <cellStyle name="Денежный 2 2 2 6 2 2 3" xfId="12596" xr:uid="{00000000-0005-0000-0000-00007C030000}"/>
    <cellStyle name="Денежный 2 2 2 6 2 2 3 2" xfId="27834" xr:uid="{E20BC51E-B9AC-41FC-AFC8-929E159C3816}"/>
    <cellStyle name="Денежный 2 2 2 6 2 2 4" xfId="17682" xr:uid="{7A13A368-77D0-4C25-95AD-B2453CB70488}"/>
    <cellStyle name="Денежный 2 2 2 6 2 3" xfId="3690" xr:uid="{00000000-0005-0000-0000-00007D030000}"/>
    <cellStyle name="Денежный 2 2 2 6 2 3 2" xfId="8776" xr:uid="{00000000-0005-0000-0000-00007E030000}"/>
    <cellStyle name="Денежный 2 2 2 6 2 3 2 2" xfId="24016" xr:uid="{4B655CD3-BAE1-4275-AEF3-C4F274EA280D}"/>
    <cellStyle name="Денежный 2 2 2 6 2 3 3" xfId="13854" xr:uid="{00000000-0005-0000-0000-00007F030000}"/>
    <cellStyle name="Денежный 2 2 2 6 2 3 3 2" xfId="29092" xr:uid="{40C3E6A4-4746-4FEC-AC4F-60FE420614FC}"/>
    <cellStyle name="Денежный 2 2 2 6 2 3 4" xfId="18940" xr:uid="{40CD309F-27DD-4E9E-A8E5-F88585389343}"/>
    <cellStyle name="Денежный 2 2 2 6 2 4" xfId="4964" xr:uid="{00000000-0005-0000-0000-000080030000}"/>
    <cellStyle name="Денежный 2 2 2 6 2 4 2" xfId="10045" xr:uid="{00000000-0005-0000-0000-000081030000}"/>
    <cellStyle name="Денежный 2 2 2 6 2 4 2 2" xfId="25285" xr:uid="{5B82DC3A-844A-4C47-97E0-1A272DC205B2}"/>
    <cellStyle name="Денежный 2 2 2 6 2 4 3" xfId="15123" xr:uid="{00000000-0005-0000-0000-000082030000}"/>
    <cellStyle name="Денежный 2 2 2 6 2 4 3 2" xfId="30361" xr:uid="{C6045923-AB78-4D35-8E21-BD978057F814}"/>
    <cellStyle name="Денежный 2 2 2 6 2 4 4" xfId="20209" xr:uid="{B98E6A5E-E3CC-4740-9DFF-E42B5C8884EA}"/>
    <cellStyle name="Денежный 2 2 2 6 2 5" xfId="6241" xr:uid="{00000000-0005-0000-0000-000083030000}"/>
    <cellStyle name="Денежный 2 2 2 6 2 5 2" xfId="21486" xr:uid="{B6173198-CCCA-4F1A-BC0D-FFCE31346B5E}"/>
    <cellStyle name="Денежный 2 2 2 6 2 6" xfId="11324" xr:uid="{00000000-0005-0000-0000-000084030000}"/>
    <cellStyle name="Денежный 2 2 2 6 2 6 2" xfId="26562" xr:uid="{531518EC-029C-43AA-BBED-CE0845E5F32F}"/>
    <cellStyle name="Денежный 2 2 2 6 2 7" xfId="16410" xr:uid="{6B2C5886-D3B6-40D2-846A-A61C7C266639}"/>
    <cellStyle name="Денежный 2 2 2 6 3" xfId="1850" xr:uid="{00000000-0005-0000-0000-000085030000}"/>
    <cellStyle name="Денежный 2 2 2 6 3 2" xfId="6954" xr:uid="{00000000-0005-0000-0000-000086030000}"/>
    <cellStyle name="Денежный 2 2 2 6 3 2 2" xfId="22194" xr:uid="{179B298A-65DC-4BBC-AA71-EF88FC1EE9C2}"/>
    <cellStyle name="Денежный 2 2 2 6 3 3" xfId="12032" xr:uid="{00000000-0005-0000-0000-000087030000}"/>
    <cellStyle name="Денежный 2 2 2 6 3 3 2" xfId="27270" xr:uid="{B143BB59-71AF-4746-A69C-8F9B97301C4F}"/>
    <cellStyle name="Денежный 2 2 2 6 3 4" xfId="17118" xr:uid="{2CC56056-84F1-4B4A-8B05-3C574542E654}"/>
    <cellStyle name="Денежный 2 2 2 6 4" xfId="3134" xr:uid="{00000000-0005-0000-0000-000088030000}"/>
    <cellStyle name="Денежный 2 2 2 6 4 2" xfId="8220" xr:uid="{00000000-0005-0000-0000-000089030000}"/>
    <cellStyle name="Денежный 2 2 2 6 4 2 2" xfId="23460" xr:uid="{666C375F-4B73-49DB-8402-EFAD334A5652}"/>
    <cellStyle name="Денежный 2 2 2 6 4 3" xfId="13298" xr:uid="{00000000-0005-0000-0000-00008A030000}"/>
    <cellStyle name="Денежный 2 2 2 6 4 3 2" xfId="28536" xr:uid="{0DDF617B-834B-48B0-91CB-5F942294B0FB}"/>
    <cellStyle name="Денежный 2 2 2 6 4 4" xfId="18384" xr:uid="{0FF18E30-E665-4639-B0FD-A54097F20E9B}"/>
    <cellStyle name="Денежный 2 2 2 6 5" xfId="4400" xr:uid="{00000000-0005-0000-0000-00008B030000}"/>
    <cellStyle name="Денежный 2 2 2 6 5 2" xfId="9481" xr:uid="{00000000-0005-0000-0000-00008C030000}"/>
    <cellStyle name="Денежный 2 2 2 6 5 2 2" xfId="24721" xr:uid="{ADCF84B0-0CD3-4206-B007-7821E24B3ACB}"/>
    <cellStyle name="Денежный 2 2 2 6 5 3" xfId="14559" xr:uid="{00000000-0005-0000-0000-00008D030000}"/>
    <cellStyle name="Денежный 2 2 2 6 5 3 2" xfId="29797" xr:uid="{425CF440-47D5-4078-9B47-026CFCC93336}"/>
    <cellStyle name="Денежный 2 2 2 6 5 4" xfId="19645" xr:uid="{AB461BAC-E12D-454C-B976-65FFB24146C4}"/>
    <cellStyle name="Денежный 2 2 2 6 6" xfId="5677" xr:uid="{00000000-0005-0000-0000-00008E030000}"/>
    <cellStyle name="Денежный 2 2 2 6 6 2" xfId="20922" xr:uid="{36FAA272-0D2F-4BAE-BADC-5305C27D72F7}"/>
    <cellStyle name="Денежный 2 2 2 6 7" xfId="10760" xr:uid="{00000000-0005-0000-0000-00008F030000}"/>
    <cellStyle name="Денежный 2 2 2 6 7 2" xfId="25998" xr:uid="{AAA02F09-E4C9-4853-B368-7A039662EFFF}"/>
    <cellStyle name="Денежный 2 2 2 6 8" xfId="15846" xr:uid="{D68B291E-282A-4683-A077-D7293A1BDE7A}"/>
    <cellStyle name="Денежный 2 2 2 7" xfId="716" xr:uid="{00000000-0005-0000-0000-000090030000}"/>
    <cellStyle name="Денежный 2 2 2 7 2" xfId="1994" xr:uid="{00000000-0005-0000-0000-000091030000}"/>
    <cellStyle name="Денежный 2 2 2 7 2 2" xfId="7098" xr:uid="{00000000-0005-0000-0000-000092030000}"/>
    <cellStyle name="Денежный 2 2 2 7 2 2 2" xfId="22338" xr:uid="{9E46FC7B-11AA-4634-86E1-54B1AC886A52}"/>
    <cellStyle name="Денежный 2 2 2 7 2 3" xfId="12176" xr:uid="{00000000-0005-0000-0000-000093030000}"/>
    <cellStyle name="Денежный 2 2 2 7 2 3 2" xfId="27414" xr:uid="{E50F09EF-9018-4271-9917-8E1C240235E9}"/>
    <cellStyle name="Денежный 2 2 2 7 2 4" xfId="17262" xr:uid="{2ED90C91-0F99-4DCA-86FE-A1AA243CDBED}"/>
    <cellStyle name="Денежный 2 2 2 7 3" xfId="3276" xr:uid="{00000000-0005-0000-0000-000094030000}"/>
    <cellStyle name="Денежный 2 2 2 7 3 2" xfId="8362" xr:uid="{00000000-0005-0000-0000-000095030000}"/>
    <cellStyle name="Денежный 2 2 2 7 3 2 2" xfId="23602" xr:uid="{751EDB7C-6DFA-48CB-A014-B2A311F5C1D1}"/>
    <cellStyle name="Денежный 2 2 2 7 3 3" xfId="13440" xr:uid="{00000000-0005-0000-0000-000096030000}"/>
    <cellStyle name="Денежный 2 2 2 7 3 3 2" xfId="28678" xr:uid="{B4DB1F25-867F-4A9E-A102-9A2289FF1FA0}"/>
    <cellStyle name="Денежный 2 2 2 7 3 4" xfId="18526" xr:uid="{BC464AA3-862E-44EC-B7EE-E143A111F001}"/>
    <cellStyle name="Денежный 2 2 2 7 4" xfId="4544" xr:uid="{00000000-0005-0000-0000-000097030000}"/>
    <cellStyle name="Денежный 2 2 2 7 4 2" xfId="9625" xr:uid="{00000000-0005-0000-0000-000098030000}"/>
    <cellStyle name="Денежный 2 2 2 7 4 2 2" xfId="24865" xr:uid="{04A8CF2F-BDAF-47C8-9C7C-FBD9543EF47F}"/>
    <cellStyle name="Денежный 2 2 2 7 4 3" xfId="14703" xr:uid="{00000000-0005-0000-0000-000099030000}"/>
    <cellStyle name="Денежный 2 2 2 7 4 3 2" xfId="29941" xr:uid="{3CED7C50-902E-445E-818A-A9DC72A4EBCD}"/>
    <cellStyle name="Денежный 2 2 2 7 4 4" xfId="19789" xr:uid="{EB9E79C2-3DCB-4E8F-A401-ED74E2247533}"/>
    <cellStyle name="Денежный 2 2 2 7 5" xfId="5821" xr:uid="{00000000-0005-0000-0000-00009A030000}"/>
    <cellStyle name="Денежный 2 2 2 7 5 2" xfId="21066" xr:uid="{19E0F391-EADA-48CA-82C6-7AB237D16A22}"/>
    <cellStyle name="Денежный 2 2 2 7 6" xfId="10904" xr:uid="{00000000-0005-0000-0000-00009B030000}"/>
    <cellStyle name="Денежный 2 2 2 7 6 2" xfId="26142" xr:uid="{CDE6C409-6807-438E-A22C-A45B145304D6}"/>
    <cellStyle name="Денежный 2 2 2 7 7" xfId="15990" xr:uid="{A18661F1-775F-4E19-A970-78974C88B4B7}"/>
    <cellStyle name="Денежный 2 2 2 8" xfId="1281" xr:uid="{00000000-0005-0000-0000-00009C030000}"/>
    <cellStyle name="Денежный 2 2 2 8 2" xfId="2559" xr:uid="{00000000-0005-0000-0000-00009D030000}"/>
    <cellStyle name="Денежный 2 2 2 8 2 2" xfId="7663" xr:uid="{00000000-0005-0000-0000-00009E030000}"/>
    <cellStyle name="Денежный 2 2 2 8 2 2 2" xfId="22903" xr:uid="{4F8ABD3D-1D45-4BBD-8F3C-F11251F2B915}"/>
    <cellStyle name="Денежный 2 2 2 8 2 3" xfId="12741" xr:uid="{00000000-0005-0000-0000-00009F030000}"/>
    <cellStyle name="Денежный 2 2 2 8 2 3 2" xfId="27979" xr:uid="{A5334909-F4F9-47FC-A948-66F8A23E9B3E}"/>
    <cellStyle name="Денежный 2 2 2 8 2 4" xfId="17827" xr:uid="{5F7A2513-C0B6-452E-B771-8C3CF80AB693}"/>
    <cellStyle name="Денежный 2 2 2 8 3" xfId="3833" xr:uid="{00000000-0005-0000-0000-0000A0030000}"/>
    <cellStyle name="Денежный 2 2 2 8 3 2" xfId="8919" xr:uid="{00000000-0005-0000-0000-0000A1030000}"/>
    <cellStyle name="Денежный 2 2 2 8 3 2 2" xfId="24159" xr:uid="{4F0FA385-4D0B-459F-918E-7AE639751BD3}"/>
    <cellStyle name="Денежный 2 2 2 8 3 3" xfId="13997" xr:uid="{00000000-0005-0000-0000-0000A2030000}"/>
    <cellStyle name="Денежный 2 2 2 8 3 3 2" xfId="29235" xr:uid="{32920AE1-5C59-4FBE-BCBA-318D5208B82D}"/>
    <cellStyle name="Денежный 2 2 2 8 3 4" xfId="19083" xr:uid="{48E5B240-1F89-41B2-937D-9E02382A688E}"/>
    <cellStyle name="Денежный 2 2 2 8 4" xfId="5109" xr:uid="{00000000-0005-0000-0000-0000A3030000}"/>
    <cellStyle name="Денежный 2 2 2 8 4 2" xfId="10190" xr:uid="{00000000-0005-0000-0000-0000A4030000}"/>
    <cellStyle name="Денежный 2 2 2 8 4 2 2" xfId="25430" xr:uid="{513B5509-B1A8-4B27-A3CA-7216F587434D}"/>
    <cellStyle name="Денежный 2 2 2 8 4 3" xfId="15268" xr:uid="{00000000-0005-0000-0000-0000A5030000}"/>
    <cellStyle name="Денежный 2 2 2 8 4 3 2" xfId="30506" xr:uid="{27F24B5F-A93D-4ED1-BB24-79332D555175}"/>
    <cellStyle name="Денежный 2 2 2 8 4 4" xfId="20354" xr:uid="{A29AC864-4665-4160-9E4D-930F1AF97A47}"/>
    <cellStyle name="Денежный 2 2 2 8 5" xfId="6386" xr:uid="{00000000-0005-0000-0000-0000A6030000}"/>
    <cellStyle name="Денежный 2 2 2 8 5 2" xfId="21631" xr:uid="{B866ACB9-01C3-4997-896E-E5841F9B3F7D}"/>
    <cellStyle name="Денежный 2 2 2 8 6" xfId="11469" xr:uid="{00000000-0005-0000-0000-0000A7030000}"/>
    <cellStyle name="Денежный 2 2 2 8 6 2" xfId="26707" xr:uid="{CF8C7412-4B44-4FDB-8C7C-1D98DB70FD1E}"/>
    <cellStyle name="Денежный 2 2 2 8 7" xfId="16555" xr:uid="{F0095AD8-5869-4C07-B7B1-65900873D9E8}"/>
    <cellStyle name="Денежный 2 2 2 9" xfId="1421" xr:uid="{00000000-0005-0000-0000-0000A8030000}"/>
    <cellStyle name="Денежный 2 2 2 9 2" xfId="2699" xr:uid="{00000000-0005-0000-0000-0000A9030000}"/>
    <cellStyle name="Денежный 2 2 2 9 2 2" xfId="7803" xr:uid="{00000000-0005-0000-0000-0000AA030000}"/>
    <cellStyle name="Денежный 2 2 2 9 2 2 2" xfId="23043" xr:uid="{B5E69758-B0A6-4A77-AD36-55954182638E}"/>
    <cellStyle name="Денежный 2 2 2 9 2 3" xfId="12881" xr:uid="{00000000-0005-0000-0000-0000AB030000}"/>
    <cellStyle name="Денежный 2 2 2 9 2 3 2" xfId="28119" xr:uid="{090E65CC-A80E-4EE0-94EA-BE9D84F8A5FE}"/>
    <cellStyle name="Денежный 2 2 2 9 2 4" xfId="17967" xr:uid="{B9B4BFC4-0B62-4DF0-A6A0-E04AA4F53AA5}"/>
    <cellStyle name="Денежный 2 2 2 9 3" xfId="3971" xr:uid="{00000000-0005-0000-0000-0000AC030000}"/>
    <cellStyle name="Денежный 2 2 2 9 3 2" xfId="9057" xr:uid="{00000000-0005-0000-0000-0000AD030000}"/>
    <cellStyle name="Денежный 2 2 2 9 3 2 2" xfId="24297" xr:uid="{7507D70E-E40A-4A2A-9AB7-F59832B40529}"/>
    <cellStyle name="Денежный 2 2 2 9 3 3" xfId="14135" xr:uid="{00000000-0005-0000-0000-0000AE030000}"/>
    <cellStyle name="Денежный 2 2 2 9 3 3 2" xfId="29373" xr:uid="{65B3D8B1-A3B7-4218-BD22-82E1D88C31EB}"/>
    <cellStyle name="Денежный 2 2 2 9 3 4" xfId="19221" xr:uid="{BBD26E24-0E00-4049-B8BA-68402879DEF2}"/>
    <cellStyle name="Денежный 2 2 2 9 4" xfId="5249" xr:uid="{00000000-0005-0000-0000-0000AF030000}"/>
    <cellStyle name="Денежный 2 2 2 9 4 2" xfId="10330" xr:uid="{00000000-0005-0000-0000-0000B0030000}"/>
    <cellStyle name="Денежный 2 2 2 9 4 2 2" xfId="25570" xr:uid="{9A3D8632-7B01-4C88-90A2-6B9EA39A556B}"/>
    <cellStyle name="Денежный 2 2 2 9 4 3" xfId="15408" xr:uid="{00000000-0005-0000-0000-0000B1030000}"/>
    <cellStyle name="Денежный 2 2 2 9 4 3 2" xfId="30646" xr:uid="{90100BC1-7ED7-4956-A234-B1F616334EE6}"/>
    <cellStyle name="Денежный 2 2 2 9 4 4" xfId="20494" xr:uid="{372110E0-1E41-4844-BA84-13F608087F12}"/>
    <cellStyle name="Денежный 2 2 2 9 5" xfId="6526" xr:uid="{00000000-0005-0000-0000-0000B2030000}"/>
    <cellStyle name="Денежный 2 2 2 9 5 2" xfId="21771" xr:uid="{C1DD59B3-9A4D-4BC3-B2EE-3BC5750CDBFF}"/>
    <cellStyle name="Денежный 2 2 2 9 6" xfId="11609" xr:uid="{00000000-0005-0000-0000-0000B3030000}"/>
    <cellStyle name="Денежный 2 2 2 9 6 2" xfId="26847" xr:uid="{80C1C8C1-F568-43E5-AB6A-FB18AA2158D2}"/>
    <cellStyle name="Денежный 2 2 2 9 7" xfId="16695" xr:uid="{7E12BBCF-FE65-4456-ABB2-DE4F39840AC4}"/>
    <cellStyle name="Денежный 2 2 3" xfId="83" xr:uid="{00000000-0005-0000-0000-0000B4030000}"/>
    <cellStyle name="Денежный 2 2 3 2" xfId="84" xr:uid="{00000000-0005-0000-0000-0000B5030000}"/>
    <cellStyle name="Денежный 2 2 3 2 2" xfId="85" xr:uid="{00000000-0005-0000-0000-0000B6030000}"/>
    <cellStyle name="Денежный 2 2 3 2 2 2" xfId="366" xr:uid="{00000000-0005-0000-0000-0000B7030000}"/>
    <cellStyle name="Денежный 2 2 3 2 2 2 2" xfId="512" xr:uid="{00000000-0005-0000-0000-0000B8030000}"/>
    <cellStyle name="Денежный 2 2 3 2 2 2 2 2" xfId="1076" xr:uid="{00000000-0005-0000-0000-0000B9030000}"/>
    <cellStyle name="Денежный 2 2 3 2 2 2 2 2 2" xfId="2354" xr:uid="{00000000-0005-0000-0000-0000BA030000}"/>
    <cellStyle name="Денежный 2 2 3 2 2 2 2 2 2 2" xfId="7458" xr:uid="{00000000-0005-0000-0000-0000BB030000}"/>
    <cellStyle name="Денежный 2 2 3 2 2 2 2 2 2 2 2" xfId="22698" xr:uid="{3E0E5DE8-766E-416A-920E-5E5BA274DF1B}"/>
    <cellStyle name="Денежный 2 2 3 2 2 2 2 2 2 3" xfId="12536" xr:uid="{00000000-0005-0000-0000-0000BC030000}"/>
    <cellStyle name="Денежный 2 2 3 2 2 2 2 2 2 3 2" xfId="27774" xr:uid="{B2FE3CAD-460D-4661-9AFD-DA2C0FE07CE9}"/>
    <cellStyle name="Денежный 2 2 3 2 2 2 2 2 2 4" xfId="17622" xr:uid="{432D70B0-B236-403D-A05E-069E8D0B7666}"/>
    <cellStyle name="Денежный 2 2 3 2 2 2 2 2 3" xfId="3630" xr:uid="{00000000-0005-0000-0000-0000BD030000}"/>
    <cellStyle name="Денежный 2 2 3 2 2 2 2 2 3 2" xfId="8716" xr:uid="{00000000-0005-0000-0000-0000BE030000}"/>
    <cellStyle name="Денежный 2 2 3 2 2 2 2 2 3 2 2" xfId="23956" xr:uid="{7F93BC9E-002D-4BE1-ABBD-43E0C3F98984}"/>
    <cellStyle name="Денежный 2 2 3 2 2 2 2 2 3 3" xfId="13794" xr:uid="{00000000-0005-0000-0000-0000BF030000}"/>
    <cellStyle name="Денежный 2 2 3 2 2 2 2 2 3 3 2" xfId="29032" xr:uid="{32DB476A-1E35-4E92-BD6D-60B4C7BE25DC}"/>
    <cellStyle name="Денежный 2 2 3 2 2 2 2 2 3 4" xfId="18880" xr:uid="{D6B0DB82-6F11-4A86-8E73-BF960BFB748D}"/>
    <cellStyle name="Денежный 2 2 3 2 2 2 2 2 4" xfId="4904" xr:uid="{00000000-0005-0000-0000-0000C0030000}"/>
    <cellStyle name="Денежный 2 2 3 2 2 2 2 2 4 2" xfId="9985" xr:uid="{00000000-0005-0000-0000-0000C1030000}"/>
    <cellStyle name="Денежный 2 2 3 2 2 2 2 2 4 2 2" xfId="25225" xr:uid="{3C486FB2-AD9D-4319-AE9A-39C7B7BDDCA9}"/>
    <cellStyle name="Денежный 2 2 3 2 2 2 2 2 4 3" xfId="15063" xr:uid="{00000000-0005-0000-0000-0000C2030000}"/>
    <cellStyle name="Денежный 2 2 3 2 2 2 2 2 4 3 2" xfId="30301" xr:uid="{90FA2D92-45F7-4DBB-A215-7BB0747E8971}"/>
    <cellStyle name="Денежный 2 2 3 2 2 2 2 2 4 4" xfId="20149" xr:uid="{7AA818BB-99C7-40DA-AA54-6A30FC3ACFAF}"/>
    <cellStyle name="Денежный 2 2 3 2 2 2 2 2 5" xfId="6181" xr:uid="{00000000-0005-0000-0000-0000C3030000}"/>
    <cellStyle name="Денежный 2 2 3 2 2 2 2 2 5 2" xfId="21426" xr:uid="{B36FFF9D-13ED-4F9E-BBB1-FE3D7789D0AC}"/>
    <cellStyle name="Денежный 2 2 3 2 2 2 2 2 6" xfId="11264" xr:uid="{00000000-0005-0000-0000-0000C4030000}"/>
    <cellStyle name="Денежный 2 2 3 2 2 2 2 2 6 2" xfId="26502" xr:uid="{50715423-6B01-4F1C-A7E7-5A3371EE5A8F}"/>
    <cellStyle name="Денежный 2 2 3 2 2 2 2 2 7" xfId="16350" xr:uid="{BEF3023B-B9BF-4C82-A82B-719EB45457A1}"/>
    <cellStyle name="Денежный 2 2 3 2 2 2 2 3" xfId="1790" xr:uid="{00000000-0005-0000-0000-0000C5030000}"/>
    <cellStyle name="Денежный 2 2 3 2 2 2 2 3 2" xfId="6894" xr:uid="{00000000-0005-0000-0000-0000C6030000}"/>
    <cellStyle name="Денежный 2 2 3 2 2 2 2 3 2 2" xfId="22134" xr:uid="{CA92B465-7DD5-47DD-8C62-9838B5BCA054}"/>
    <cellStyle name="Денежный 2 2 3 2 2 2 2 3 3" xfId="11972" xr:uid="{00000000-0005-0000-0000-0000C7030000}"/>
    <cellStyle name="Денежный 2 2 3 2 2 2 2 3 3 2" xfId="27210" xr:uid="{999CE0BB-FF12-4CD3-9BD2-E0BFFF3557BC}"/>
    <cellStyle name="Денежный 2 2 3 2 2 2 2 3 4" xfId="17058" xr:uid="{AC48307D-FCB6-4AB9-A8A2-2E5F1AFA4579}"/>
    <cellStyle name="Денежный 2 2 3 2 2 2 2 4" xfId="3074" xr:uid="{00000000-0005-0000-0000-0000C8030000}"/>
    <cellStyle name="Денежный 2 2 3 2 2 2 2 4 2" xfId="8160" xr:uid="{00000000-0005-0000-0000-0000C9030000}"/>
    <cellStyle name="Денежный 2 2 3 2 2 2 2 4 2 2" xfId="23400" xr:uid="{DB93B187-724D-415F-B24D-511C8FF9C11D}"/>
    <cellStyle name="Денежный 2 2 3 2 2 2 2 4 3" xfId="13238" xr:uid="{00000000-0005-0000-0000-0000CA030000}"/>
    <cellStyle name="Денежный 2 2 3 2 2 2 2 4 3 2" xfId="28476" xr:uid="{165FF3A2-5679-45B3-9B4D-5648E646F6C6}"/>
    <cellStyle name="Денежный 2 2 3 2 2 2 2 4 4" xfId="18324" xr:uid="{0AB5AB28-C993-4E02-9DD5-F9919027112D}"/>
    <cellStyle name="Денежный 2 2 3 2 2 2 2 5" xfId="4340" xr:uid="{00000000-0005-0000-0000-0000CB030000}"/>
    <cellStyle name="Денежный 2 2 3 2 2 2 2 5 2" xfId="9421" xr:uid="{00000000-0005-0000-0000-0000CC030000}"/>
    <cellStyle name="Денежный 2 2 3 2 2 2 2 5 2 2" xfId="24661" xr:uid="{4B10C323-F482-46B6-9D6F-9F12074B0D80}"/>
    <cellStyle name="Денежный 2 2 3 2 2 2 2 5 3" xfId="14499" xr:uid="{00000000-0005-0000-0000-0000CD030000}"/>
    <cellStyle name="Денежный 2 2 3 2 2 2 2 5 3 2" xfId="29737" xr:uid="{9F2C8052-7AD9-4F44-97CE-804703837974}"/>
    <cellStyle name="Денежный 2 2 3 2 2 2 2 5 4" xfId="19585" xr:uid="{170E9541-1659-47B1-B2D9-3BAFE26AAE2F}"/>
    <cellStyle name="Денежный 2 2 3 2 2 2 2 6" xfId="5617" xr:uid="{00000000-0005-0000-0000-0000CE030000}"/>
    <cellStyle name="Денежный 2 2 3 2 2 2 2 6 2" xfId="20862" xr:uid="{E2E7374F-3B56-495F-839D-5103F2EC2607}"/>
    <cellStyle name="Денежный 2 2 3 2 2 2 2 7" xfId="10700" xr:uid="{00000000-0005-0000-0000-0000CF030000}"/>
    <cellStyle name="Денежный 2 2 3 2 2 2 2 7 2" xfId="25938" xr:uid="{53EE90CF-291E-4BAE-90BB-8BAA72147408}"/>
    <cellStyle name="Денежный 2 2 3 2 2 2 2 8" xfId="15786" xr:uid="{53C664FF-8883-4D16-A790-B7378D2703F7}"/>
    <cellStyle name="Денежный 2 2 3 2 2 2 3" xfId="936" xr:uid="{00000000-0005-0000-0000-0000D0030000}"/>
    <cellStyle name="Денежный 2 2 3 2 2 2 3 2" xfId="2214" xr:uid="{00000000-0005-0000-0000-0000D1030000}"/>
    <cellStyle name="Денежный 2 2 3 2 2 2 3 2 2" xfId="7318" xr:uid="{00000000-0005-0000-0000-0000D2030000}"/>
    <cellStyle name="Денежный 2 2 3 2 2 2 3 2 2 2" xfId="22558" xr:uid="{4389CB90-2DDC-42EE-B20C-9237893B4844}"/>
    <cellStyle name="Денежный 2 2 3 2 2 2 3 2 3" xfId="12396" xr:uid="{00000000-0005-0000-0000-0000D3030000}"/>
    <cellStyle name="Денежный 2 2 3 2 2 2 3 2 3 2" xfId="27634" xr:uid="{696125F5-D088-49CF-91F9-6804CE4E17F7}"/>
    <cellStyle name="Денежный 2 2 3 2 2 2 3 2 4" xfId="17482" xr:uid="{D676FAA4-0CB8-4A9E-93BE-84ED7D611B5A}"/>
    <cellStyle name="Денежный 2 2 3 2 2 2 3 3" xfId="3492" xr:uid="{00000000-0005-0000-0000-0000D4030000}"/>
    <cellStyle name="Денежный 2 2 3 2 2 2 3 3 2" xfId="8578" xr:uid="{00000000-0005-0000-0000-0000D5030000}"/>
    <cellStyle name="Денежный 2 2 3 2 2 2 3 3 2 2" xfId="23818" xr:uid="{AB41D8D6-2E1C-4E9B-B513-A8642ED9CD50}"/>
    <cellStyle name="Денежный 2 2 3 2 2 2 3 3 3" xfId="13656" xr:uid="{00000000-0005-0000-0000-0000D6030000}"/>
    <cellStyle name="Денежный 2 2 3 2 2 2 3 3 3 2" xfId="28894" xr:uid="{55434A71-B09A-486B-AAFB-C3F93DCA23A5}"/>
    <cellStyle name="Денежный 2 2 3 2 2 2 3 3 4" xfId="18742" xr:uid="{75062B4B-E25B-49A5-827B-DF757F54F243}"/>
    <cellStyle name="Денежный 2 2 3 2 2 2 3 4" xfId="4764" xr:uid="{00000000-0005-0000-0000-0000D7030000}"/>
    <cellStyle name="Денежный 2 2 3 2 2 2 3 4 2" xfId="9845" xr:uid="{00000000-0005-0000-0000-0000D8030000}"/>
    <cellStyle name="Денежный 2 2 3 2 2 2 3 4 2 2" xfId="25085" xr:uid="{1BA6B0FE-76F5-42AB-AD75-8F35F108FC6F}"/>
    <cellStyle name="Денежный 2 2 3 2 2 2 3 4 3" xfId="14923" xr:uid="{00000000-0005-0000-0000-0000D9030000}"/>
    <cellStyle name="Денежный 2 2 3 2 2 2 3 4 3 2" xfId="30161" xr:uid="{F1AF540D-53FF-45D5-A93D-ADCD06F8E70E}"/>
    <cellStyle name="Денежный 2 2 3 2 2 2 3 4 4" xfId="20009" xr:uid="{261D9C69-FFA5-4E7F-BD01-B81C8D79AAFD}"/>
    <cellStyle name="Денежный 2 2 3 2 2 2 3 5" xfId="6041" xr:uid="{00000000-0005-0000-0000-0000DA030000}"/>
    <cellStyle name="Денежный 2 2 3 2 2 2 3 5 2" xfId="21286" xr:uid="{87E230A2-AFB2-4245-8EBF-2B7C4FBA189B}"/>
    <cellStyle name="Денежный 2 2 3 2 2 2 3 6" xfId="11124" xr:uid="{00000000-0005-0000-0000-0000DB030000}"/>
    <cellStyle name="Денежный 2 2 3 2 2 2 3 6 2" xfId="26362" xr:uid="{1C28DBF7-FC6A-4B24-BD26-2F131932B50F}"/>
    <cellStyle name="Денежный 2 2 3 2 2 2 3 7" xfId="16210" xr:uid="{678E1F68-42F9-419B-8542-A426129A628F}"/>
    <cellStyle name="Денежный 2 2 3 2 2 2 4" xfId="1650" xr:uid="{00000000-0005-0000-0000-0000DC030000}"/>
    <cellStyle name="Денежный 2 2 3 2 2 2 4 2" xfId="6754" xr:uid="{00000000-0005-0000-0000-0000DD030000}"/>
    <cellStyle name="Денежный 2 2 3 2 2 2 4 2 2" xfId="21994" xr:uid="{A30088A5-132D-4DD0-AC4F-5639D3F0A8BA}"/>
    <cellStyle name="Денежный 2 2 3 2 2 2 4 3" xfId="11832" xr:uid="{00000000-0005-0000-0000-0000DE030000}"/>
    <cellStyle name="Денежный 2 2 3 2 2 2 4 3 2" xfId="27070" xr:uid="{68E4927B-041E-47D6-B49B-E9D3D2475E5B}"/>
    <cellStyle name="Денежный 2 2 3 2 2 2 4 4" xfId="16918" xr:uid="{A42DBF5B-E608-40BB-9B95-E88B99639B6F}"/>
    <cellStyle name="Денежный 2 2 3 2 2 2 5" xfId="2930" xr:uid="{00000000-0005-0000-0000-0000DF030000}"/>
    <cellStyle name="Денежный 2 2 3 2 2 2 5 2" xfId="8022" xr:uid="{00000000-0005-0000-0000-0000E0030000}"/>
    <cellStyle name="Денежный 2 2 3 2 2 2 5 2 2" xfId="23262" xr:uid="{7A5BD2C6-EC11-4ECE-98EA-F35948ECC349}"/>
    <cellStyle name="Денежный 2 2 3 2 2 2 5 3" xfId="13100" xr:uid="{00000000-0005-0000-0000-0000E1030000}"/>
    <cellStyle name="Денежный 2 2 3 2 2 2 5 3 2" xfId="28338" xr:uid="{0F340099-04FF-467F-8080-881145C6896F}"/>
    <cellStyle name="Денежный 2 2 3 2 2 2 5 4" xfId="18186" xr:uid="{29C45CF3-9C23-452E-BD3F-EFA086BBAC70}"/>
    <cellStyle name="Денежный 2 2 3 2 2 2 6" xfId="4200" xr:uid="{00000000-0005-0000-0000-0000E2030000}"/>
    <cellStyle name="Денежный 2 2 3 2 2 2 6 2" xfId="9281" xr:uid="{00000000-0005-0000-0000-0000E3030000}"/>
    <cellStyle name="Денежный 2 2 3 2 2 2 6 2 2" xfId="24521" xr:uid="{DECE8102-2428-4DAB-BD8A-5EE524663187}"/>
    <cellStyle name="Денежный 2 2 3 2 2 2 6 3" xfId="14359" xr:uid="{00000000-0005-0000-0000-0000E4030000}"/>
    <cellStyle name="Денежный 2 2 3 2 2 2 6 3 2" xfId="29597" xr:uid="{466C6E1F-55C6-4FF9-ABCB-E700026EA0E4}"/>
    <cellStyle name="Денежный 2 2 3 2 2 2 6 4" xfId="19445" xr:uid="{AC2BB57C-ADE9-4DDE-850B-10DB2AEA1F64}"/>
    <cellStyle name="Денежный 2 2 3 2 2 2 7" xfId="5477" xr:uid="{00000000-0005-0000-0000-0000E5030000}"/>
    <cellStyle name="Денежный 2 2 3 2 2 2 7 2" xfId="20722" xr:uid="{F739D163-E971-45A6-90A2-2E7E5F24D83E}"/>
    <cellStyle name="Денежный 2 2 3 2 2 2 8" xfId="10560" xr:uid="{00000000-0005-0000-0000-0000E6030000}"/>
    <cellStyle name="Денежный 2 2 3 2 2 2 8 2" xfId="25798" xr:uid="{96515B69-14C7-4940-AF3F-39D41C380600}"/>
    <cellStyle name="Денежный 2 2 3 2 2 2 9" xfId="15646" xr:uid="{F3131EEE-787B-4A00-829C-15DA27DA657B}"/>
    <cellStyle name="Денежный 2 2 3 2 2 3" xfId="652" xr:uid="{00000000-0005-0000-0000-0000E7030000}"/>
    <cellStyle name="Денежный 2 2 3 2 2 3 2" xfId="1216" xr:uid="{00000000-0005-0000-0000-0000E8030000}"/>
    <cellStyle name="Денежный 2 2 3 2 2 3 2 2" xfId="2494" xr:uid="{00000000-0005-0000-0000-0000E9030000}"/>
    <cellStyle name="Денежный 2 2 3 2 2 3 2 2 2" xfId="7598" xr:uid="{00000000-0005-0000-0000-0000EA030000}"/>
    <cellStyle name="Денежный 2 2 3 2 2 3 2 2 2 2" xfId="22838" xr:uid="{5A92DA3F-75A4-45C2-8297-9D0D3B091BDB}"/>
    <cellStyle name="Денежный 2 2 3 2 2 3 2 2 3" xfId="12676" xr:uid="{00000000-0005-0000-0000-0000EB030000}"/>
    <cellStyle name="Денежный 2 2 3 2 2 3 2 2 3 2" xfId="27914" xr:uid="{FB7308FC-5042-486D-AF43-8D6BB748D197}"/>
    <cellStyle name="Денежный 2 2 3 2 2 3 2 2 4" xfId="17762" xr:uid="{7AD7FFC1-EB51-4F4C-B47D-6C677BB7AFC6}"/>
    <cellStyle name="Денежный 2 2 3 2 2 3 2 3" xfId="3768" xr:uid="{00000000-0005-0000-0000-0000EC030000}"/>
    <cellStyle name="Денежный 2 2 3 2 2 3 2 3 2" xfId="8854" xr:uid="{00000000-0005-0000-0000-0000ED030000}"/>
    <cellStyle name="Денежный 2 2 3 2 2 3 2 3 2 2" xfId="24094" xr:uid="{8FAA02FA-A106-447B-8974-56E1641FB519}"/>
    <cellStyle name="Денежный 2 2 3 2 2 3 2 3 3" xfId="13932" xr:uid="{00000000-0005-0000-0000-0000EE030000}"/>
    <cellStyle name="Денежный 2 2 3 2 2 3 2 3 3 2" xfId="29170" xr:uid="{37016C2F-983C-46CC-BA57-22E51DEBB09F}"/>
    <cellStyle name="Денежный 2 2 3 2 2 3 2 3 4" xfId="19018" xr:uid="{4233E776-07CF-4491-A664-D93E2A1F55FB}"/>
    <cellStyle name="Денежный 2 2 3 2 2 3 2 4" xfId="5044" xr:uid="{00000000-0005-0000-0000-0000EF030000}"/>
    <cellStyle name="Денежный 2 2 3 2 2 3 2 4 2" xfId="10125" xr:uid="{00000000-0005-0000-0000-0000F0030000}"/>
    <cellStyle name="Денежный 2 2 3 2 2 3 2 4 2 2" xfId="25365" xr:uid="{887CE7B2-4548-4EE2-9020-016C6ADAA407}"/>
    <cellStyle name="Денежный 2 2 3 2 2 3 2 4 3" xfId="15203" xr:uid="{00000000-0005-0000-0000-0000F1030000}"/>
    <cellStyle name="Денежный 2 2 3 2 2 3 2 4 3 2" xfId="30441" xr:uid="{3D5D8F84-EC36-43C8-B448-1F9B3DADF90E}"/>
    <cellStyle name="Денежный 2 2 3 2 2 3 2 4 4" xfId="20289" xr:uid="{CC2082EF-0FC7-4BE4-8A9B-FB7B2EF5F616}"/>
    <cellStyle name="Денежный 2 2 3 2 2 3 2 5" xfId="6321" xr:uid="{00000000-0005-0000-0000-0000F2030000}"/>
    <cellStyle name="Денежный 2 2 3 2 2 3 2 5 2" xfId="21566" xr:uid="{73A9C664-CB9F-47DA-A725-C862641FC284}"/>
    <cellStyle name="Денежный 2 2 3 2 2 3 2 6" xfId="11404" xr:uid="{00000000-0005-0000-0000-0000F3030000}"/>
    <cellStyle name="Денежный 2 2 3 2 2 3 2 6 2" xfId="26642" xr:uid="{D141FB66-5D01-43A8-8B49-9DA0C634CADF}"/>
    <cellStyle name="Денежный 2 2 3 2 2 3 2 7" xfId="16490" xr:uid="{C3CAFB5F-C39B-4B8A-9BB1-665EE0FB23AD}"/>
    <cellStyle name="Денежный 2 2 3 2 2 3 3" xfId="1930" xr:uid="{00000000-0005-0000-0000-0000F4030000}"/>
    <cellStyle name="Денежный 2 2 3 2 2 3 3 2" xfId="7034" xr:uid="{00000000-0005-0000-0000-0000F5030000}"/>
    <cellStyle name="Денежный 2 2 3 2 2 3 3 2 2" xfId="22274" xr:uid="{C930201F-8519-403E-B7CF-2C9C437E1F23}"/>
    <cellStyle name="Денежный 2 2 3 2 2 3 3 3" xfId="12112" xr:uid="{00000000-0005-0000-0000-0000F6030000}"/>
    <cellStyle name="Денежный 2 2 3 2 2 3 3 3 2" xfId="27350" xr:uid="{139F3963-94E9-4CE3-806F-93B38A8FA403}"/>
    <cellStyle name="Денежный 2 2 3 2 2 3 3 4" xfId="17198" xr:uid="{AA5D2B9A-7F3D-4B35-9617-C7AE45C27B2E}"/>
    <cellStyle name="Денежный 2 2 3 2 2 3 4" xfId="3212" xr:uid="{00000000-0005-0000-0000-0000F7030000}"/>
    <cellStyle name="Денежный 2 2 3 2 2 3 4 2" xfId="8298" xr:uid="{00000000-0005-0000-0000-0000F8030000}"/>
    <cellStyle name="Денежный 2 2 3 2 2 3 4 2 2" xfId="23538" xr:uid="{38CC29AF-EE64-4B16-97F0-23E5C576C600}"/>
    <cellStyle name="Денежный 2 2 3 2 2 3 4 3" xfId="13376" xr:uid="{00000000-0005-0000-0000-0000F9030000}"/>
    <cellStyle name="Денежный 2 2 3 2 2 3 4 3 2" xfId="28614" xr:uid="{3FDB1679-7470-4E39-97ED-1846B6611157}"/>
    <cellStyle name="Денежный 2 2 3 2 2 3 4 4" xfId="18462" xr:uid="{A9C535C9-BD4B-4AED-AE97-39696144FD5F}"/>
    <cellStyle name="Денежный 2 2 3 2 2 3 5" xfId="4480" xr:uid="{00000000-0005-0000-0000-0000FA030000}"/>
    <cellStyle name="Денежный 2 2 3 2 2 3 5 2" xfId="9561" xr:uid="{00000000-0005-0000-0000-0000FB030000}"/>
    <cellStyle name="Денежный 2 2 3 2 2 3 5 2 2" xfId="24801" xr:uid="{C98205A1-E0F6-49C7-94B2-C7D1CCB2591A}"/>
    <cellStyle name="Денежный 2 2 3 2 2 3 5 3" xfId="14639" xr:uid="{00000000-0005-0000-0000-0000FC030000}"/>
    <cellStyle name="Денежный 2 2 3 2 2 3 5 3 2" xfId="29877" xr:uid="{8FE638A1-7FA0-428F-A45C-0F29CB8139C7}"/>
    <cellStyle name="Денежный 2 2 3 2 2 3 5 4" xfId="19725" xr:uid="{67188F38-BF56-40DB-A7E7-49667640B2D7}"/>
    <cellStyle name="Денежный 2 2 3 2 2 3 6" xfId="5757" xr:uid="{00000000-0005-0000-0000-0000FD030000}"/>
    <cellStyle name="Денежный 2 2 3 2 2 3 6 2" xfId="21002" xr:uid="{ED5A67BE-9794-4E33-84DB-DB39096836D0}"/>
    <cellStyle name="Денежный 2 2 3 2 2 3 7" xfId="10840" xr:uid="{00000000-0005-0000-0000-0000FE030000}"/>
    <cellStyle name="Денежный 2 2 3 2 2 3 7 2" xfId="26078" xr:uid="{FC49B573-3862-4941-9075-06961C7CE2C8}"/>
    <cellStyle name="Денежный 2 2 3 2 2 3 8" xfId="15926" xr:uid="{1FD88F53-DE43-4E99-A1F0-74D1C76BCC73}"/>
    <cellStyle name="Денежный 2 2 3 2 2 4" xfId="796" xr:uid="{00000000-0005-0000-0000-0000FF030000}"/>
    <cellStyle name="Денежный 2 2 3 2 2 4 2" xfId="2074" xr:uid="{00000000-0005-0000-0000-000000040000}"/>
    <cellStyle name="Денежный 2 2 3 2 2 4 2 2" xfId="7178" xr:uid="{00000000-0005-0000-0000-000001040000}"/>
    <cellStyle name="Денежный 2 2 3 2 2 4 2 2 2" xfId="22418" xr:uid="{6CEBEBB9-8F33-4785-A42D-13CB36D5CF5D}"/>
    <cellStyle name="Денежный 2 2 3 2 2 4 2 3" xfId="12256" xr:uid="{00000000-0005-0000-0000-000002040000}"/>
    <cellStyle name="Денежный 2 2 3 2 2 4 2 3 2" xfId="27494" xr:uid="{986FA2F9-9834-4EB1-A88C-BC48294C5AC8}"/>
    <cellStyle name="Денежный 2 2 3 2 2 4 2 4" xfId="17342" xr:uid="{C68D7474-F3F7-451B-A41C-78B0405F5184}"/>
    <cellStyle name="Денежный 2 2 3 2 2 4 3" xfId="3354" xr:uid="{00000000-0005-0000-0000-000003040000}"/>
    <cellStyle name="Денежный 2 2 3 2 2 4 3 2" xfId="8440" xr:uid="{00000000-0005-0000-0000-000004040000}"/>
    <cellStyle name="Денежный 2 2 3 2 2 4 3 2 2" xfId="23680" xr:uid="{19351428-32B5-4AB4-B7FD-64CFD8686785}"/>
    <cellStyle name="Денежный 2 2 3 2 2 4 3 3" xfId="13518" xr:uid="{00000000-0005-0000-0000-000005040000}"/>
    <cellStyle name="Денежный 2 2 3 2 2 4 3 3 2" xfId="28756" xr:uid="{62F9F9F6-13D1-4718-969D-5744750E778C}"/>
    <cellStyle name="Денежный 2 2 3 2 2 4 3 4" xfId="18604" xr:uid="{FAD0B977-C6F9-497E-A1F9-C17CBB7B7C0C}"/>
    <cellStyle name="Денежный 2 2 3 2 2 4 4" xfId="4624" xr:uid="{00000000-0005-0000-0000-000006040000}"/>
    <cellStyle name="Денежный 2 2 3 2 2 4 4 2" xfId="9705" xr:uid="{00000000-0005-0000-0000-000007040000}"/>
    <cellStyle name="Денежный 2 2 3 2 2 4 4 2 2" xfId="24945" xr:uid="{0EB87456-BF57-4811-8825-F436C52FBBA6}"/>
    <cellStyle name="Денежный 2 2 3 2 2 4 4 3" xfId="14783" xr:uid="{00000000-0005-0000-0000-000008040000}"/>
    <cellStyle name="Денежный 2 2 3 2 2 4 4 3 2" xfId="30021" xr:uid="{AF6738F8-4C38-4C5A-9EC7-4DE5F45D6A5F}"/>
    <cellStyle name="Денежный 2 2 3 2 2 4 4 4" xfId="19869" xr:uid="{CEDD11AB-A776-4577-824E-37F22008C0AF}"/>
    <cellStyle name="Денежный 2 2 3 2 2 4 5" xfId="5901" xr:uid="{00000000-0005-0000-0000-000009040000}"/>
    <cellStyle name="Денежный 2 2 3 2 2 4 5 2" xfId="21146" xr:uid="{D6B609BC-4439-4DCE-9AE9-AA12E603AB30}"/>
    <cellStyle name="Денежный 2 2 3 2 2 4 6" xfId="10984" xr:uid="{00000000-0005-0000-0000-00000A040000}"/>
    <cellStyle name="Денежный 2 2 3 2 2 4 6 2" xfId="26222" xr:uid="{F089F592-E57B-4113-AE1C-28D3A35E0551}"/>
    <cellStyle name="Денежный 2 2 3 2 2 4 7" xfId="16070" xr:uid="{B7CE99E9-859B-41FD-BEA4-1D849AAC0F01}"/>
    <cellStyle name="Денежный 2 2 3 2 2 5" xfId="1361" xr:uid="{00000000-0005-0000-0000-00000B040000}"/>
    <cellStyle name="Денежный 2 2 3 2 2 5 2" xfId="2639" xr:uid="{00000000-0005-0000-0000-00000C040000}"/>
    <cellStyle name="Денежный 2 2 3 2 2 5 2 2" xfId="7743" xr:uid="{00000000-0005-0000-0000-00000D040000}"/>
    <cellStyle name="Денежный 2 2 3 2 2 5 2 2 2" xfId="22983" xr:uid="{A19E8A7F-F9D9-4426-9245-947387EB6D55}"/>
    <cellStyle name="Денежный 2 2 3 2 2 5 2 3" xfId="12821" xr:uid="{00000000-0005-0000-0000-00000E040000}"/>
    <cellStyle name="Денежный 2 2 3 2 2 5 2 3 2" xfId="28059" xr:uid="{CBC90B3C-F3E1-4C2F-94EF-E86E2A16CA29}"/>
    <cellStyle name="Денежный 2 2 3 2 2 5 2 4" xfId="17907" xr:uid="{09615375-4566-4678-9D3C-FBA485F0494D}"/>
    <cellStyle name="Денежный 2 2 3 2 2 5 3" xfId="3911" xr:uid="{00000000-0005-0000-0000-00000F040000}"/>
    <cellStyle name="Денежный 2 2 3 2 2 5 3 2" xfId="8997" xr:uid="{00000000-0005-0000-0000-000010040000}"/>
    <cellStyle name="Денежный 2 2 3 2 2 5 3 2 2" xfId="24237" xr:uid="{40328B3D-F810-4914-96E1-70FE96202076}"/>
    <cellStyle name="Денежный 2 2 3 2 2 5 3 3" xfId="14075" xr:uid="{00000000-0005-0000-0000-000011040000}"/>
    <cellStyle name="Денежный 2 2 3 2 2 5 3 3 2" xfId="29313" xr:uid="{7FBBE3AA-241F-4FE0-AB14-E2E43F80F567}"/>
    <cellStyle name="Денежный 2 2 3 2 2 5 3 4" xfId="19161" xr:uid="{A8FB01A5-67D9-4969-AA53-637C11E38B59}"/>
    <cellStyle name="Денежный 2 2 3 2 2 5 4" xfId="5189" xr:uid="{00000000-0005-0000-0000-000012040000}"/>
    <cellStyle name="Денежный 2 2 3 2 2 5 4 2" xfId="10270" xr:uid="{00000000-0005-0000-0000-000013040000}"/>
    <cellStyle name="Денежный 2 2 3 2 2 5 4 2 2" xfId="25510" xr:uid="{029A4055-05AB-44A7-9979-FBF0104ECD31}"/>
    <cellStyle name="Денежный 2 2 3 2 2 5 4 3" xfId="15348" xr:uid="{00000000-0005-0000-0000-000014040000}"/>
    <cellStyle name="Денежный 2 2 3 2 2 5 4 3 2" xfId="30586" xr:uid="{A2721AC0-39B6-4A05-939A-F3F09DC51113}"/>
    <cellStyle name="Денежный 2 2 3 2 2 5 4 4" xfId="20434" xr:uid="{11E39C17-319C-4B0D-94A3-0C80008E752F}"/>
    <cellStyle name="Денежный 2 2 3 2 2 5 5" xfId="6466" xr:uid="{00000000-0005-0000-0000-000015040000}"/>
    <cellStyle name="Денежный 2 2 3 2 2 5 5 2" xfId="21711" xr:uid="{0A3BC456-F1D2-467C-9DAB-0DF39DE2DFE4}"/>
    <cellStyle name="Денежный 2 2 3 2 2 5 6" xfId="11549" xr:uid="{00000000-0005-0000-0000-000016040000}"/>
    <cellStyle name="Денежный 2 2 3 2 2 5 6 2" xfId="26787" xr:uid="{8534F17D-0466-45DF-A314-33F7DCC6F669}"/>
    <cellStyle name="Денежный 2 2 3 2 2 5 7" xfId="16635" xr:uid="{A4AB2F52-479A-43C1-A0D9-553D8D99287B}"/>
    <cellStyle name="Денежный 2 2 3 2 2 6" xfId="1501" xr:uid="{00000000-0005-0000-0000-000017040000}"/>
    <cellStyle name="Денежный 2 2 3 2 2 6 2" xfId="2779" xr:uid="{00000000-0005-0000-0000-000018040000}"/>
    <cellStyle name="Денежный 2 2 3 2 2 6 2 2" xfId="7883" xr:uid="{00000000-0005-0000-0000-000019040000}"/>
    <cellStyle name="Денежный 2 2 3 2 2 6 2 2 2" xfId="23123" xr:uid="{1D520944-4EE1-4EFB-A9FC-C0DB392C8CB3}"/>
    <cellStyle name="Денежный 2 2 3 2 2 6 2 3" xfId="12961" xr:uid="{00000000-0005-0000-0000-00001A040000}"/>
    <cellStyle name="Денежный 2 2 3 2 2 6 2 3 2" xfId="28199" xr:uid="{D3779F8A-1B57-4570-B681-191F55CC1530}"/>
    <cellStyle name="Денежный 2 2 3 2 2 6 2 4" xfId="18047" xr:uid="{8306AA79-DC66-49FB-AB57-1CCC0AD40EE1}"/>
    <cellStyle name="Денежный 2 2 3 2 2 6 3" xfId="4049" xr:uid="{00000000-0005-0000-0000-00001B040000}"/>
    <cellStyle name="Денежный 2 2 3 2 2 6 3 2" xfId="9135" xr:uid="{00000000-0005-0000-0000-00001C040000}"/>
    <cellStyle name="Денежный 2 2 3 2 2 6 3 2 2" xfId="24375" xr:uid="{76AF6248-72BB-45EF-9F71-BA7FE4335FA3}"/>
    <cellStyle name="Денежный 2 2 3 2 2 6 3 3" xfId="14213" xr:uid="{00000000-0005-0000-0000-00001D040000}"/>
    <cellStyle name="Денежный 2 2 3 2 2 6 3 3 2" xfId="29451" xr:uid="{39C0CA78-0001-4A9C-BFA7-0EFAEC82205E}"/>
    <cellStyle name="Денежный 2 2 3 2 2 6 3 4" xfId="19299" xr:uid="{8C6A8FDA-C71F-446B-BE32-A4ED6EA7A32A}"/>
    <cellStyle name="Денежный 2 2 3 2 2 6 4" xfId="5329" xr:uid="{00000000-0005-0000-0000-00001E040000}"/>
    <cellStyle name="Денежный 2 2 3 2 2 6 4 2" xfId="10410" xr:uid="{00000000-0005-0000-0000-00001F040000}"/>
    <cellStyle name="Денежный 2 2 3 2 2 6 4 2 2" xfId="25650" xr:uid="{230BF386-02B1-40E0-9B57-2925327BDBCA}"/>
    <cellStyle name="Денежный 2 2 3 2 2 6 4 3" xfId="15488" xr:uid="{00000000-0005-0000-0000-000020040000}"/>
    <cellStyle name="Денежный 2 2 3 2 2 6 4 3 2" xfId="30726" xr:uid="{BC462B37-0081-4322-AC6C-1609DD9C171E}"/>
    <cellStyle name="Денежный 2 2 3 2 2 6 4 4" xfId="20574" xr:uid="{50D39439-0E3F-4164-91B1-1986BE7E62A8}"/>
    <cellStyle name="Денежный 2 2 3 2 2 6 5" xfId="6606" xr:uid="{00000000-0005-0000-0000-000021040000}"/>
    <cellStyle name="Денежный 2 2 3 2 2 6 5 2" xfId="21851" xr:uid="{84D0913D-F12B-4C5B-83D8-77566273A1E9}"/>
    <cellStyle name="Денежный 2 2 3 2 2 6 6" xfId="11689" xr:uid="{00000000-0005-0000-0000-000022040000}"/>
    <cellStyle name="Денежный 2 2 3 2 2 6 6 2" xfId="26927" xr:uid="{1873A352-7317-4E6A-8B8C-98D4A3E1B857}"/>
    <cellStyle name="Денежный 2 2 3 2 2 6 7" xfId="16775" xr:uid="{75FD3FE5-8818-4CB5-AFEA-66968D3254C9}"/>
    <cellStyle name="Денежный 2 2 3 2 3" xfId="86" xr:uid="{00000000-0005-0000-0000-000023040000}"/>
    <cellStyle name="Денежный 2 2 3 2 3 2" xfId="402" xr:uid="{00000000-0005-0000-0000-000024040000}"/>
    <cellStyle name="Денежный 2 2 3 2 3 2 2" xfId="542" xr:uid="{00000000-0005-0000-0000-000025040000}"/>
    <cellStyle name="Денежный 2 2 3 2 3 2 2 2" xfId="1106" xr:uid="{00000000-0005-0000-0000-000026040000}"/>
    <cellStyle name="Денежный 2 2 3 2 3 2 2 2 2" xfId="2384" xr:uid="{00000000-0005-0000-0000-000027040000}"/>
    <cellStyle name="Денежный 2 2 3 2 3 2 2 2 2 2" xfId="7488" xr:uid="{00000000-0005-0000-0000-000028040000}"/>
    <cellStyle name="Денежный 2 2 3 2 3 2 2 2 2 2 2" xfId="22728" xr:uid="{23CC215F-35DD-4A04-B148-44B1EB8A0833}"/>
    <cellStyle name="Денежный 2 2 3 2 3 2 2 2 2 3" xfId="12566" xr:uid="{00000000-0005-0000-0000-000029040000}"/>
    <cellStyle name="Денежный 2 2 3 2 3 2 2 2 2 3 2" xfId="27804" xr:uid="{D7A9CD10-8943-4FE5-BD95-B994D8C7AD95}"/>
    <cellStyle name="Денежный 2 2 3 2 3 2 2 2 2 4" xfId="17652" xr:uid="{2983B8E9-4813-46D8-BF6C-776DFD879C34}"/>
    <cellStyle name="Денежный 2 2 3 2 3 2 2 2 3" xfId="3660" xr:uid="{00000000-0005-0000-0000-00002A040000}"/>
    <cellStyle name="Денежный 2 2 3 2 3 2 2 2 3 2" xfId="8746" xr:uid="{00000000-0005-0000-0000-00002B040000}"/>
    <cellStyle name="Денежный 2 2 3 2 3 2 2 2 3 2 2" xfId="23986" xr:uid="{8571E392-4652-4B8D-8D7B-5612B7C7919E}"/>
    <cellStyle name="Денежный 2 2 3 2 3 2 2 2 3 3" xfId="13824" xr:uid="{00000000-0005-0000-0000-00002C040000}"/>
    <cellStyle name="Денежный 2 2 3 2 3 2 2 2 3 3 2" xfId="29062" xr:uid="{732E9A2A-ADB7-4263-BD6A-B02589DA1CB2}"/>
    <cellStyle name="Денежный 2 2 3 2 3 2 2 2 3 4" xfId="18910" xr:uid="{F6E06EF7-19AD-4BA9-BBDC-AA77A1547DCA}"/>
    <cellStyle name="Денежный 2 2 3 2 3 2 2 2 4" xfId="4934" xr:uid="{00000000-0005-0000-0000-00002D040000}"/>
    <cellStyle name="Денежный 2 2 3 2 3 2 2 2 4 2" xfId="10015" xr:uid="{00000000-0005-0000-0000-00002E040000}"/>
    <cellStyle name="Денежный 2 2 3 2 3 2 2 2 4 2 2" xfId="25255" xr:uid="{8D5F3C6C-CB89-4377-84E6-2A6F84EF2DF9}"/>
    <cellStyle name="Денежный 2 2 3 2 3 2 2 2 4 3" xfId="15093" xr:uid="{00000000-0005-0000-0000-00002F040000}"/>
    <cellStyle name="Денежный 2 2 3 2 3 2 2 2 4 3 2" xfId="30331" xr:uid="{AF967302-05C3-4B0D-B929-909F6C8CDD3C}"/>
    <cellStyle name="Денежный 2 2 3 2 3 2 2 2 4 4" xfId="20179" xr:uid="{CA48BC30-38E2-4A0F-A6D2-9EDA65BD5A3F}"/>
    <cellStyle name="Денежный 2 2 3 2 3 2 2 2 5" xfId="6211" xr:uid="{00000000-0005-0000-0000-000030040000}"/>
    <cellStyle name="Денежный 2 2 3 2 3 2 2 2 5 2" xfId="21456" xr:uid="{CEB675AB-BC33-42E1-86F2-ADB55A6EEF38}"/>
    <cellStyle name="Денежный 2 2 3 2 3 2 2 2 6" xfId="11294" xr:uid="{00000000-0005-0000-0000-000031040000}"/>
    <cellStyle name="Денежный 2 2 3 2 3 2 2 2 6 2" xfId="26532" xr:uid="{26603379-5DFC-4B8D-9C18-5B9096E937B3}"/>
    <cellStyle name="Денежный 2 2 3 2 3 2 2 2 7" xfId="16380" xr:uid="{B1075775-5CF1-46AA-9448-574F5BA6FD00}"/>
    <cellStyle name="Денежный 2 2 3 2 3 2 2 3" xfId="1820" xr:uid="{00000000-0005-0000-0000-000032040000}"/>
    <cellStyle name="Денежный 2 2 3 2 3 2 2 3 2" xfId="6924" xr:uid="{00000000-0005-0000-0000-000033040000}"/>
    <cellStyle name="Денежный 2 2 3 2 3 2 2 3 2 2" xfId="22164" xr:uid="{34453753-8394-4F49-8E06-827B396C62DB}"/>
    <cellStyle name="Денежный 2 2 3 2 3 2 2 3 3" xfId="12002" xr:uid="{00000000-0005-0000-0000-000034040000}"/>
    <cellStyle name="Денежный 2 2 3 2 3 2 2 3 3 2" xfId="27240" xr:uid="{37C4BC2B-1496-4439-9C86-FC6490815F0B}"/>
    <cellStyle name="Денежный 2 2 3 2 3 2 2 3 4" xfId="17088" xr:uid="{34AB0ACC-BDDC-4584-A74E-C861DCE14310}"/>
    <cellStyle name="Денежный 2 2 3 2 3 2 2 4" xfId="3104" xr:uid="{00000000-0005-0000-0000-000035040000}"/>
    <cellStyle name="Денежный 2 2 3 2 3 2 2 4 2" xfId="8190" xr:uid="{00000000-0005-0000-0000-000036040000}"/>
    <cellStyle name="Денежный 2 2 3 2 3 2 2 4 2 2" xfId="23430" xr:uid="{0D22E8FA-BC5A-4A0C-B482-A24F6ED8AEF6}"/>
    <cellStyle name="Денежный 2 2 3 2 3 2 2 4 3" xfId="13268" xr:uid="{00000000-0005-0000-0000-000037040000}"/>
    <cellStyle name="Денежный 2 2 3 2 3 2 2 4 3 2" xfId="28506" xr:uid="{4567E0AE-ED7D-4702-B4D2-21CF1E722A9A}"/>
    <cellStyle name="Денежный 2 2 3 2 3 2 2 4 4" xfId="18354" xr:uid="{1A509003-E907-401D-87ED-2342C5ED9FAB}"/>
    <cellStyle name="Денежный 2 2 3 2 3 2 2 5" xfId="4370" xr:uid="{00000000-0005-0000-0000-000038040000}"/>
    <cellStyle name="Денежный 2 2 3 2 3 2 2 5 2" xfId="9451" xr:uid="{00000000-0005-0000-0000-000039040000}"/>
    <cellStyle name="Денежный 2 2 3 2 3 2 2 5 2 2" xfId="24691" xr:uid="{EE1F68B3-F1D3-4AA8-BEE7-81A534DCB420}"/>
    <cellStyle name="Денежный 2 2 3 2 3 2 2 5 3" xfId="14529" xr:uid="{00000000-0005-0000-0000-00003A040000}"/>
    <cellStyle name="Денежный 2 2 3 2 3 2 2 5 3 2" xfId="29767" xr:uid="{C38FB117-0EED-4CDF-8DBA-1F09EE04A68F}"/>
    <cellStyle name="Денежный 2 2 3 2 3 2 2 5 4" xfId="19615" xr:uid="{87E08B23-9EA7-47A3-B3A9-45E617ED6184}"/>
    <cellStyle name="Денежный 2 2 3 2 3 2 2 6" xfId="5647" xr:uid="{00000000-0005-0000-0000-00003B040000}"/>
    <cellStyle name="Денежный 2 2 3 2 3 2 2 6 2" xfId="20892" xr:uid="{FAEBDF98-349A-4C1A-88C7-0EB5034F0221}"/>
    <cellStyle name="Денежный 2 2 3 2 3 2 2 7" xfId="10730" xr:uid="{00000000-0005-0000-0000-00003C040000}"/>
    <cellStyle name="Денежный 2 2 3 2 3 2 2 7 2" xfId="25968" xr:uid="{E4FBCF43-F359-4A9A-B0CF-0316ADAEFBA5}"/>
    <cellStyle name="Денежный 2 2 3 2 3 2 2 8" xfId="15816" xr:uid="{107549C6-5B05-4A54-A26C-F1C2660AD067}"/>
    <cellStyle name="Денежный 2 2 3 2 3 2 3" xfId="966" xr:uid="{00000000-0005-0000-0000-00003D040000}"/>
    <cellStyle name="Денежный 2 2 3 2 3 2 3 2" xfId="2244" xr:uid="{00000000-0005-0000-0000-00003E040000}"/>
    <cellStyle name="Денежный 2 2 3 2 3 2 3 2 2" xfId="7348" xr:uid="{00000000-0005-0000-0000-00003F040000}"/>
    <cellStyle name="Денежный 2 2 3 2 3 2 3 2 2 2" xfId="22588" xr:uid="{6CACEF72-3785-4F7E-B39D-0FFAADAD5C73}"/>
    <cellStyle name="Денежный 2 2 3 2 3 2 3 2 3" xfId="12426" xr:uid="{00000000-0005-0000-0000-000040040000}"/>
    <cellStyle name="Денежный 2 2 3 2 3 2 3 2 3 2" xfId="27664" xr:uid="{5C7701FE-2403-459D-B826-3D1FD88A8A7D}"/>
    <cellStyle name="Денежный 2 2 3 2 3 2 3 2 4" xfId="17512" xr:uid="{2362FB36-9673-4776-9594-9DC3E9DFEC31}"/>
    <cellStyle name="Денежный 2 2 3 2 3 2 3 3" xfId="3522" xr:uid="{00000000-0005-0000-0000-000041040000}"/>
    <cellStyle name="Денежный 2 2 3 2 3 2 3 3 2" xfId="8608" xr:uid="{00000000-0005-0000-0000-000042040000}"/>
    <cellStyle name="Денежный 2 2 3 2 3 2 3 3 2 2" xfId="23848" xr:uid="{201968F4-DC97-48A9-A580-05A9D1CC0A0F}"/>
    <cellStyle name="Денежный 2 2 3 2 3 2 3 3 3" xfId="13686" xr:uid="{00000000-0005-0000-0000-000043040000}"/>
    <cellStyle name="Денежный 2 2 3 2 3 2 3 3 3 2" xfId="28924" xr:uid="{D2E82F68-8EF3-4C88-AE1A-2B76D069F54A}"/>
    <cellStyle name="Денежный 2 2 3 2 3 2 3 3 4" xfId="18772" xr:uid="{0EE42877-D26B-497B-AC79-5A45AC669A1E}"/>
    <cellStyle name="Денежный 2 2 3 2 3 2 3 4" xfId="4794" xr:uid="{00000000-0005-0000-0000-000044040000}"/>
    <cellStyle name="Денежный 2 2 3 2 3 2 3 4 2" xfId="9875" xr:uid="{00000000-0005-0000-0000-000045040000}"/>
    <cellStyle name="Денежный 2 2 3 2 3 2 3 4 2 2" xfId="25115" xr:uid="{78B6C6BA-0AA5-4F18-888E-D5785282A555}"/>
    <cellStyle name="Денежный 2 2 3 2 3 2 3 4 3" xfId="14953" xr:uid="{00000000-0005-0000-0000-000046040000}"/>
    <cellStyle name="Денежный 2 2 3 2 3 2 3 4 3 2" xfId="30191" xr:uid="{497AB2CA-9EDD-4A61-98FF-B361257B0361}"/>
    <cellStyle name="Денежный 2 2 3 2 3 2 3 4 4" xfId="20039" xr:uid="{C77F0978-125C-48E0-B24E-2AEC4163ECFB}"/>
    <cellStyle name="Денежный 2 2 3 2 3 2 3 5" xfId="6071" xr:uid="{00000000-0005-0000-0000-000047040000}"/>
    <cellStyle name="Денежный 2 2 3 2 3 2 3 5 2" xfId="21316" xr:uid="{754AE6FE-37AE-41D1-B8C7-1A3ADF5A5FCE}"/>
    <cellStyle name="Денежный 2 2 3 2 3 2 3 6" xfId="11154" xr:uid="{00000000-0005-0000-0000-000048040000}"/>
    <cellStyle name="Денежный 2 2 3 2 3 2 3 6 2" xfId="26392" xr:uid="{414B4964-69F3-42A5-9986-1015D79B6CB7}"/>
    <cellStyle name="Денежный 2 2 3 2 3 2 3 7" xfId="16240" xr:uid="{2B7B8E14-49E4-4D9B-8E58-9E782EACE6F5}"/>
    <cellStyle name="Денежный 2 2 3 2 3 2 4" xfId="1680" xr:uid="{00000000-0005-0000-0000-000049040000}"/>
    <cellStyle name="Денежный 2 2 3 2 3 2 4 2" xfId="6784" xr:uid="{00000000-0005-0000-0000-00004A040000}"/>
    <cellStyle name="Денежный 2 2 3 2 3 2 4 2 2" xfId="22024" xr:uid="{F7E0D3BE-43F5-4163-A2B9-D79DA8F33261}"/>
    <cellStyle name="Денежный 2 2 3 2 3 2 4 3" xfId="11862" xr:uid="{00000000-0005-0000-0000-00004B040000}"/>
    <cellStyle name="Денежный 2 2 3 2 3 2 4 3 2" xfId="27100" xr:uid="{DE3885E6-834E-40D2-A846-54883D0601B5}"/>
    <cellStyle name="Денежный 2 2 3 2 3 2 4 4" xfId="16948" xr:uid="{40EE899F-E5FB-41FF-AA9C-F5532EAC4771}"/>
    <cellStyle name="Денежный 2 2 3 2 3 2 5" xfId="2966" xr:uid="{00000000-0005-0000-0000-00004C040000}"/>
    <cellStyle name="Денежный 2 2 3 2 3 2 5 2" xfId="8052" xr:uid="{00000000-0005-0000-0000-00004D040000}"/>
    <cellStyle name="Денежный 2 2 3 2 3 2 5 2 2" xfId="23292" xr:uid="{7D783AD9-2480-4464-9D18-7F853B766EBF}"/>
    <cellStyle name="Денежный 2 2 3 2 3 2 5 3" xfId="13130" xr:uid="{00000000-0005-0000-0000-00004E040000}"/>
    <cellStyle name="Денежный 2 2 3 2 3 2 5 3 2" xfId="28368" xr:uid="{7D2BA4F4-7E09-49B6-91D2-BBF093D1CE21}"/>
    <cellStyle name="Денежный 2 2 3 2 3 2 5 4" xfId="18216" xr:uid="{FD7E830A-9DBB-4E60-9794-E8991B6044EE}"/>
    <cellStyle name="Денежный 2 2 3 2 3 2 6" xfId="4230" xr:uid="{00000000-0005-0000-0000-00004F040000}"/>
    <cellStyle name="Денежный 2 2 3 2 3 2 6 2" xfId="9311" xr:uid="{00000000-0005-0000-0000-000050040000}"/>
    <cellStyle name="Денежный 2 2 3 2 3 2 6 2 2" xfId="24551" xr:uid="{B9A56CBF-65F2-48A2-9562-714511FB4C21}"/>
    <cellStyle name="Денежный 2 2 3 2 3 2 6 3" xfId="14389" xr:uid="{00000000-0005-0000-0000-000051040000}"/>
    <cellStyle name="Денежный 2 2 3 2 3 2 6 3 2" xfId="29627" xr:uid="{8702508C-068F-4270-852E-E7DAE5E20EFB}"/>
    <cellStyle name="Денежный 2 2 3 2 3 2 6 4" xfId="19475" xr:uid="{E776DA22-5171-48EA-898D-3D9121C44308}"/>
    <cellStyle name="Денежный 2 2 3 2 3 2 7" xfId="5507" xr:uid="{00000000-0005-0000-0000-000052040000}"/>
    <cellStyle name="Денежный 2 2 3 2 3 2 7 2" xfId="20752" xr:uid="{0F7A5163-F52B-402D-BA39-3B2A47BD35B4}"/>
    <cellStyle name="Денежный 2 2 3 2 3 2 8" xfId="10590" xr:uid="{00000000-0005-0000-0000-000053040000}"/>
    <cellStyle name="Денежный 2 2 3 2 3 2 8 2" xfId="25828" xr:uid="{F9C06CDC-31CE-4FAC-9C07-297ECE049990}"/>
    <cellStyle name="Денежный 2 2 3 2 3 2 9" xfId="15676" xr:uid="{5D0C6B42-681A-4D3E-9F12-7309B8042288}"/>
    <cellStyle name="Денежный 2 2 3 2 3 3" xfId="682" xr:uid="{00000000-0005-0000-0000-000054040000}"/>
    <cellStyle name="Денежный 2 2 3 2 3 3 2" xfId="1246" xr:uid="{00000000-0005-0000-0000-000055040000}"/>
    <cellStyle name="Денежный 2 2 3 2 3 3 2 2" xfId="2524" xr:uid="{00000000-0005-0000-0000-000056040000}"/>
    <cellStyle name="Денежный 2 2 3 2 3 3 2 2 2" xfId="7628" xr:uid="{00000000-0005-0000-0000-000057040000}"/>
    <cellStyle name="Денежный 2 2 3 2 3 3 2 2 2 2" xfId="22868" xr:uid="{6F275624-49FD-4A71-B5F7-DF454D39187D}"/>
    <cellStyle name="Денежный 2 2 3 2 3 3 2 2 3" xfId="12706" xr:uid="{00000000-0005-0000-0000-000058040000}"/>
    <cellStyle name="Денежный 2 2 3 2 3 3 2 2 3 2" xfId="27944" xr:uid="{38A62701-8FE2-417D-8ED1-E70DA5962350}"/>
    <cellStyle name="Денежный 2 2 3 2 3 3 2 2 4" xfId="17792" xr:uid="{6E6905AB-1419-4BFC-A5C8-411A1420887D}"/>
    <cellStyle name="Денежный 2 2 3 2 3 3 2 3" xfId="3798" xr:uid="{00000000-0005-0000-0000-000059040000}"/>
    <cellStyle name="Денежный 2 2 3 2 3 3 2 3 2" xfId="8884" xr:uid="{00000000-0005-0000-0000-00005A040000}"/>
    <cellStyle name="Денежный 2 2 3 2 3 3 2 3 2 2" xfId="24124" xr:uid="{91A62F15-0ADE-4037-B7EE-DE80543BB618}"/>
    <cellStyle name="Денежный 2 2 3 2 3 3 2 3 3" xfId="13962" xr:uid="{00000000-0005-0000-0000-00005B040000}"/>
    <cellStyle name="Денежный 2 2 3 2 3 3 2 3 3 2" xfId="29200" xr:uid="{F41F9D86-AAE2-410C-A5E8-FBB04CF058F1}"/>
    <cellStyle name="Денежный 2 2 3 2 3 3 2 3 4" xfId="19048" xr:uid="{A948C7FD-897C-42E5-B716-33ED7D42B6E1}"/>
    <cellStyle name="Денежный 2 2 3 2 3 3 2 4" xfId="5074" xr:uid="{00000000-0005-0000-0000-00005C040000}"/>
    <cellStyle name="Денежный 2 2 3 2 3 3 2 4 2" xfId="10155" xr:uid="{00000000-0005-0000-0000-00005D040000}"/>
    <cellStyle name="Денежный 2 2 3 2 3 3 2 4 2 2" xfId="25395" xr:uid="{DE9DFCB8-03FD-4A50-8660-785BAF218365}"/>
    <cellStyle name="Денежный 2 2 3 2 3 3 2 4 3" xfId="15233" xr:uid="{00000000-0005-0000-0000-00005E040000}"/>
    <cellStyle name="Денежный 2 2 3 2 3 3 2 4 3 2" xfId="30471" xr:uid="{B649C1DD-9702-43F1-9B80-7230C2CD1787}"/>
    <cellStyle name="Денежный 2 2 3 2 3 3 2 4 4" xfId="20319" xr:uid="{6D09AAE3-21E4-4CB5-AEEE-82966BFDBB0B}"/>
    <cellStyle name="Денежный 2 2 3 2 3 3 2 5" xfId="6351" xr:uid="{00000000-0005-0000-0000-00005F040000}"/>
    <cellStyle name="Денежный 2 2 3 2 3 3 2 5 2" xfId="21596" xr:uid="{C8634B64-2137-43DF-ACFC-C1EBE60DC73B}"/>
    <cellStyle name="Денежный 2 2 3 2 3 3 2 6" xfId="11434" xr:uid="{00000000-0005-0000-0000-000060040000}"/>
    <cellStyle name="Денежный 2 2 3 2 3 3 2 6 2" xfId="26672" xr:uid="{AB2E9FAE-E4CB-4EE7-95C1-AAC12B53C37B}"/>
    <cellStyle name="Денежный 2 2 3 2 3 3 2 7" xfId="16520" xr:uid="{FF908A74-2856-4D0F-8B78-51F2960D96D0}"/>
    <cellStyle name="Денежный 2 2 3 2 3 3 3" xfId="1960" xr:uid="{00000000-0005-0000-0000-000061040000}"/>
    <cellStyle name="Денежный 2 2 3 2 3 3 3 2" xfId="7064" xr:uid="{00000000-0005-0000-0000-000062040000}"/>
    <cellStyle name="Денежный 2 2 3 2 3 3 3 2 2" xfId="22304" xr:uid="{FD25038D-5E9C-4512-8F9D-F893EFE22C59}"/>
    <cellStyle name="Денежный 2 2 3 2 3 3 3 3" xfId="12142" xr:uid="{00000000-0005-0000-0000-000063040000}"/>
    <cellStyle name="Денежный 2 2 3 2 3 3 3 3 2" xfId="27380" xr:uid="{8BB55899-7795-491C-BF3A-7E95081CC948}"/>
    <cellStyle name="Денежный 2 2 3 2 3 3 3 4" xfId="17228" xr:uid="{AD1965F8-BD4A-453B-925B-F78AF6AB3ADE}"/>
    <cellStyle name="Денежный 2 2 3 2 3 3 4" xfId="3242" xr:uid="{00000000-0005-0000-0000-000064040000}"/>
    <cellStyle name="Денежный 2 2 3 2 3 3 4 2" xfId="8328" xr:uid="{00000000-0005-0000-0000-000065040000}"/>
    <cellStyle name="Денежный 2 2 3 2 3 3 4 2 2" xfId="23568" xr:uid="{DA373378-9CB0-430F-84FB-E6C6F80ABA8D}"/>
    <cellStyle name="Денежный 2 2 3 2 3 3 4 3" xfId="13406" xr:uid="{00000000-0005-0000-0000-000066040000}"/>
    <cellStyle name="Денежный 2 2 3 2 3 3 4 3 2" xfId="28644" xr:uid="{7B1A28F4-2AB3-4DCC-A4B0-12A5D4964A9A}"/>
    <cellStyle name="Денежный 2 2 3 2 3 3 4 4" xfId="18492" xr:uid="{4A7A1E1C-85AD-498A-A4E6-7E887C12DC66}"/>
    <cellStyle name="Денежный 2 2 3 2 3 3 5" xfId="4510" xr:uid="{00000000-0005-0000-0000-000067040000}"/>
    <cellStyle name="Денежный 2 2 3 2 3 3 5 2" xfId="9591" xr:uid="{00000000-0005-0000-0000-000068040000}"/>
    <cellStyle name="Денежный 2 2 3 2 3 3 5 2 2" xfId="24831" xr:uid="{A04909BA-424C-48BB-B570-245E0F79CF9E}"/>
    <cellStyle name="Денежный 2 2 3 2 3 3 5 3" xfId="14669" xr:uid="{00000000-0005-0000-0000-000069040000}"/>
    <cellStyle name="Денежный 2 2 3 2 3 3 5 3 2" xfId="29907" xr:uid="{B1575B78-1229-401B-9B5D-A47DAA0DE47A}"/>
    <cellStyle name="Денежный 2 2 3 2 3 3 5 4" xfId="19755" xr:uid="{2D98510A-F1DB-409F-A6E4-A71468983DE8}"/>
    <cellStyle name="Денежный 2 2 3 2 3 3 6" xfId="5787" xr:uid="{00000000-0005-0000-0000-00006A040000}"/>
    <cellStyle name="Денежный 2 2 3 2 3 3 6 2" xfId="21032" xr:uid="{98BA83EB-E67B-4633-B31E-DF88A4AF21B0}"/>
    <cellStyle name="Денежный 2 2 3 2 3 3 7" xfId="10870" xr:uid="{00000000-0005-0000-0000-00006B040000}"/>
    <cellStyle name="Денежный 2 2 3 2 3 3 7 2" xfId="26108" xr:uid="{129EA22B-0393-4E79-BC50-C58197E2F7B5}"/>
    <cellStyle name="Денежный 2 2 3 2 3 3 8" xfId="15956" xr:uid="{7F8C2A9A-925B-4402-8573-6D6229FBF4F7}"/>
    <cellStyle name="Денежный 2 2 3 2 3 4" xfId="826" xr:uid="{00000000-0005-0000-0000-00006C040000}"/>
    <cellStyle name="Денежный 2 2 3 2 3 4 2" xfId="2104" xr:uid="{00000000-0005-0000-0000-00006D040000}"/>
    <cellStyle name="Денежный 2 2 3 2 3 4 2 2" xfId="7208" xr:uid="{00000000-0005-0000-0000-00006E040000}"/>
    <cellStyle name="Денежный 2 2 3 2 3 4 2 2 2" xfId="22448" xr:uid="{EC229E5F-F9A2-48B2-B160-70DF829547D5}"/>
    <cellStyle name="Денежный 2 2 3 2 3 4 2 3" xfId="12286" xr:uid="{00000000-0005-0000-0000-00006F040000}"/>
    <cellStyle name="Денежный 2 2 3 2 3 4 2 3 2" xfId="27524" xr:uid="{2A49FBF0-423F-4254-BB65-09D53C18D391}"/>
    <cellStyle name="Денежный 2 2 3 2 3 4 2 4" xfId="17372" xr:uid="{253841E0-63F5-4AAD-8E56-C9DFE4CEB52D}"/>
    <cellStyle name="Денежный 2 2 3 2 3 4 3" xfId="3384" xr:uid="{00000000-0005-0000-0000-000070040000}"/>
    <cellStyle name="Денежный 2 2 3 2 3 4 3 2" xfId="8470" xr:uid="{00000000-0005-0000-0000-000071040000}"/>
    <cellStyle name="Денежный 2 2 3 2 3 4 3 2 2" xfId="23710" xr:uid="{90AF466D-1C41-4D7E-B0D3-ABB50B22A8F3}"/>
    <cellStyle name="Денежный 2 2 3 2 3 4 3 3" xfId="13548" xr:uid="{00000000-0005-0000-0000-000072040000}"/>
    <cellStyle name="Денежный 2 2 3 2 3 4 3 3 2" xfId="28786" xr:uid="{BDEBAA61-C78D-4340-8FFD-0EDACC92F501}"/>
    <cellStyle name="Денежный 2 2 3 2 3 4 3 4" xfId="18634" xr:uid="{C6F4C4DD-128E-4AFA-90E5-C9B6A0E2A02C}"/>
    <cellStyle name="Денежный 2 2 3 2 3 4 4" xfId="4654" xr:uid="{00000000-0005-0000-0000-000073040000}"/>
    <cellStyle name="Денежный 2 2 3 2 3 4 4 2" xfId="9735" xr:uid="{00000000-0005-0000-0000-000074040000}"/>
    <cellStyle name="Денежный 2 2 3 2 3 4 4 2 2" xfId="24975" xr:uid="{0975594E-11B6-4B74-B76B-05E9ECF11A72}"/>
    <cellStyle name="Денежный 2 2 3 2 3 4 4 3" xfId="14813" xr:uid="{00000000-0005-0000-0000-000075040000}"/>
    <cellStyle name="Денежный 2 2 3 2 3 4 4 3 2" xfId="30051" xr:uid="{327D8EB9-7364-4196-913F-C671DE01E1C5}"/>
    <cellStyle name="Денежный 2 2 3 2 3 4 4 4" xfId="19899" xr:uid="{A96D55D6-7798-4FD0-B649-A708A68A1B13}"/>
    <cellStyle name="Денежный 2 2 3 2 3 4 5" xfId="5931" xr:uid="{00000000-0005-0000-0000-000076040000}"/>
    <cellStyle name="Денежный 2 2 3 2 3 4 5 2" xfId="21176" xr:uid="{BDF6E604-5D42-4F44-9D0D-24C2909923C4}"/>
    <cellStyle name="Денежный 2 2 3 2 3 4 6" xfId="11014" xr:uid="{00000000-0005-0000-0000-000077040000}"/>
    <cellStyle name="Денежный 2 2 3 2 3 4 6 2" xfId="26252" xr:uid="{63AE7BB4-D577-4EC8-ADFD-5C16303B6257}"/>
    <cellStyle name="Денежный 2 2 3 2 3 4 7" xfId="16100" xr:uid="{12212966-3EB7-4F7E-8859-B4F16080A48E}"/>
    <cellStyle name="Денежный 2 2 3 2 3 5" xfId="1391" xr:uid="{00000000-0005-0000-0000-000078040000}"/>
    <cellStyle name="Денежный 2 2 3 2 3 5 2" xfId="2669" xr:uid="{00000000-0005-0000-0000-000079040000}"/>
    <cellStyle name="Денежный 2 2 3 2 3 5 2 2" xfId="7773" xr:uid="{00000000-0005-0000-0000-00007A040000}"/>
    <cellStyle name="Денежный 2 2 3 2 3 5 2 2 2" xfId="23013" xr:uid="{7CC12380-5F0F-481A-B086-94F2890EF8FA}"/>
    <cellStyle name="Денежный 2 2 3 2 3 5 2 3" xfId="12851" xr:uid="{00000000-0005-0000-0000-00007B040000}"/>
    <cellStyle name="Денежный 2 2 3 2 3 5 2 3 2" xfId="28089" xr:uid="{1E2AC294-9F5D-42F0-9316-34B1F812762F}"/>
    <cellStyle name="Денежный 2 2 3 2 3 5 2 4" xfId="17937" xr:uid="{6FE1D2E6-11F7-4257-BCD1-301F8FAF85AA}"/>
    <cellStyle name="Денежный 2 2 3 2 3 5 3" xfId="3941" xr:uid="{00000000-0005-0000-0000-00007C040000}"/>
    <cellStyle name="Денежный 2 2 3 2 3 5 3 2" xfId="9027" xr:uid="{00000000-0005-0000-0000-00007D040000}"/>
    <cellStyle name="Денежный 2 2 3 2 3 5 3 2 2" xfId="24267" xr:uid="{3546FB91-53EF-4798-975B-76DA449F99B9}"/>
    <cellStyle name="Денежный 2 2 3 2 3 5 3 3" xfId="14105" xr:uid="{00000000-0005-0000-0000-00007E040000}"/>
    <cellStyle name="Денежный 2 2 3 2 3 5 3 3 2" xfId="29343" xr:uid="{C18AD174-616F-4AD0-92B4-9D88F48A6BE0}"/>
    <cellStyle name="Денежный 2 2 3 2 3 5 3 4" xfId="19191" xr:uid="{CE9AE245-96F1-48A8-9333-A4F631EE25C3}"/>
    <cellStyle name="Денежный 2 2 3 2 3 5 4" xfId="5219" xr:uid="{00000000-0005-0000-0000-00007F040000}"/>
    <cellStyle name="Денежный 2 2 3 2 3 5 4 2" xfId="10300" xr:uid="{00000000-0005-0000-0000-000080040000}"/>
    <cellStyle name="Денежный 2 2 3 2 3 5 4 2 2" xfId="25540" xr:uid="{1C0DA089-45F5-4296-84FF-1D236C4F883C}"/>
    <cellStyle name="Денежный 2 2 3 2 3 5 4 3" xfId="15378" xr:uid="{00000000-0005-0000-0000-000081040000}"/>
    <cellStyle name="Денежный 2 2 3 2 3 5 4 3 2" xfId="30616" xr:uid="{7466180B-6962-4CA1-A4AF-5E7770A2B495}"/>
    <cellStyle name="Денежный 2 2 3 2 3 5 4 4" xfId="20464" xr:uid="{668D3AFF-CC7A-45B4-B7B4-C3FFB59DC9A1}"/>
    <cellStyle name="Денежный 2 2 3 2 3 5 5" xfId="6496" xr:uid="{00000000-0005-0000-0000-000082040000}"/>
    <cellStyle name="Денежный 2 2 3 2 3 5 5 2" xfId="21741" xr:uid="{7188B7A7-958E-4A65-9670-72C5EA390FC9}"/>
    <cellStyle name="Денежный 2 2 3 2 3 5 6" xfId="11579" xr:uid="{00000000-0005-0000-0000-000083040000}"/>
    <cellStyle name="Денежный 2 2 3 2 3 5 6 2" xfId="26817" xr:uid="{DFE9C8A4-59CF-4963-A038-21533257C715}"/>
    <cellStyle name="Денежный 2 2 3 2 3 5 7" xfId="16665" xr:uid="{F33A457B-F8E0-45CF-885A-FB01394A688C}"/>
    <cellStyle name="Денежный 2 2 3 2 3 6" xfId="1531" xr:uid="{00000000-0005-0000-0000-000084040000}"/>
    <cellStyle name="Денежный 2 2 3 2 3 6 2" xfId="2809" xr:uid="{00000000-0005-0000-0000-000085040000}"/>
    <cellStyle name="Денежный 2 2 3 2 3 6 2 2" xfId="7913" xr:uid="{00000000-0005-0000-0000-000086040000}"/>
    <cellStyle name="Денежный 2 2 3 2 3 6 2 2 2" xfId="23153" xr:uid="{D0F7D19C-2D87-40A6-A078-10E1A4168376}"/>
    <cellStyle name="Денежный 2 2 3 2 3 6 2 3" xfId="12991" xr:uid="{00000000-0005-0000-0000-000087040000}"/>
    <cellStyle name="Денежный 2 2 3 2 3 6 2 3 2" xfId="28229" xr:uid="{D3AC0AB5-7E69-474A-ACB9-7A6895A25E59}"/>
    <cellStyle name="Денежный 2 2 3 2 3 6 2 4" xfId="18077" xr:uid="{CDAA22C9-4028-449A-990E-B752E37A81D6}"/>
    <cellStyle name="Денежный 2 2 3 2 3 6 3" xfId="4079" xr:uid="{00000000-0005-0000-0000-000088040000}"/>
    <cellStyle name="Денежный 2 2 3 2 3 6 3 2" xfId="9165" xr:uid="{00000000-0005-0000-0000-000089040000}"/>
    <cellStyle name="Денежный 2 2 3 2 3 6 3 2 2" xfId="24405" xr:uid="{C5524855-CDE7-459A-AFCA-4D78CBC78DAF}"/>
    <cellStyle name="Денежный 2 2 3 2 3 6 3 3" xfId="14243" xr:uid="{00000000-0005-0000-0000-00008A040000}"/>
    <cellStyle name="Денежный 2 2 3 2 3 6 3 3 2" xfId="29481" xr:uid="{DC043072-0F84-45AA-9654-6DCC7078E08D}"/>
    <cellStyle name="Денежный 2 2 3 2 3 6 3 4" xfId="19329" xr:uid="{DDF73974-BF95-42EB-BC0C-AA41767C6FF8}"/>
    <cellStyle name="Денежный 2 2 3 2 3 6 4" xfId="5359" xr:uid="{00000000-0005-0000-0000-00008B040000}"/>
    <cellStyle name="Денежный 2 2 3 2 3 6 4 2" xfId="10440" xr:uid="{00000000-0005-0000-0000-00008C040000}"/>
    <cellStyle name="Денежный 2 2 3 2 3 6 4 2 2" xfId="25680" xr:uid="{A77E0CBB-4F8F-43AF-8E74-F36EEAA0CC56}"/>
    <cellStyle name="Денежный 2 2 3 2 3 6 4 3" xfId="15518" xr:uid="{00000000-0005-0000-0000-00008D040000}"/>
    <cellStyle name="Денежный 2 2 3 2 3 6 4 3 2" xfId="30756" xr:uid="{5E72C685-380F-4C7B-AAD0-23989E57DFC5}"/>
    <cellStyle name="Денежный 2 2 3 2 3 6 4 4" xfId="20604" xr:uid="{377BDBE0-850A-4AA5-9720-87BBD54D71B0}"/>
    <cellStyle name="Денежный 2 2 3 2 3 6 5" xfId="6636" xr:uid="{00000000-0005-0000-0000-00008E040000}"/>
    <cellStyle name="Денежный 2 2 3 2 3 6 5 2" xfId="21881" xr:uid="{1589D59A-9196-4B12-A28A-D344F0A1FB66}"/>
    <cellStyle name="Денежный 2 2 3 2 3 6 6" xfId="11719" xr:uid="{00000000-0005-0000-0000-00008F040000}"/>
    <cellStyle name="Денежный 2 2 3 2 3 6 6 2" xfId="26957" xr:uid="{E84C12C7-FE0D-4E4E-BE54-01601A67197A}"/>
    <cellStyle name="Денежный 2 2 3 2 3 6 7" xfId="16805" xr:uid="{DAB8DF72-A3AD-40AA-B7FF-7D9D8CB28C5E}"/>
    <cellStyle name="Денежный 2 2 3 2 4" xfId="319" xr:uid="{00000000-0005-0000-0000-000090040000}"/>
    <cellStyle name="Денежный 2 2 3 2 4 2" xfId="472" xr:uid="{00000000-0005-0000-0000-000091040000}"/>
    <cellStyle name="Денежный 2 2 3 2 4 2 2" xfId="1036" xr:uid="{00000000-0005-0000-0000-000092040000}"/>
    <cellStyle name="Денежный 2 2 3 2 4 2 2 2" xfId="2314" xr:uid="{00000000-0005-0000-0000-000093040000}"/>
    <cellStyle name="Денежный 2 2 3 2 4 2 2 2 2" xfId="7418" xr:uid="{00000000-0005-0000-0000-000094040000}"/>
    <cellStyle name="Денежный 2 2 3 2 4 2 2 2 2 2" xfId="22658" xr:uid="{63FA1055-7212-46C3-AB5B-5C24E01DAC1D}"/>
    <cellStyle name="Денежный 2 2 3 2 4 2 2 2 3" xfId="12496" xr:uid="{00000000-0005-0000-0000-000095040000}"/>
    <cellStyle name="Денежный 2 2 3 2 4 2 2 2 3 2" xfId="27734" xr:uid="{9A34D610-D7B1-43D5-9EB0-B51A9154DAAB}"/>
    <cellStyle name="Денежный 2 2 3 2 4 2 2 2 4" xfId="17582" xr:uid="{5A664677-F976-4675-8177-5256B25508DB}"/>
    <cellStyle name="Денежный 2 2 3 2 4 2 2 3" xfId="3592" xr:uid="{00000000-0005-0000-0000-000096040000}"/>
    <cellStyle name="Денежный 2 2 3 2 4 2 2 3 2" xfId="8678" xr:uid="{00000000-0005-0000-0000-000097040000}"/>
    <cellStyle name="Денежный 2 2 3 2 4 2 2 3 2 2" xfId="23918" xr:uid="{E47B77F6-7659-42EA-8EA3-C8F9C0BECCD9}"/>
    <cellStyle name="Денежный 2 2 3 2 4 2 2 3 3" xfId="13756" xr:uid="{00000000-0005-0000-0000-000098040000}"/>
    <cellStyle name="Денежный 2 2 3 2 4 2 2 3 3 2" xfId="28994" xr:uid="{E8F5D7D5-F5D1-46F7-ACF7-2AAA6F39A590}"/>
    <cellStyle name="Денежный 2 2 3 2 4 2 2 3 4" xfId="18842" xr:uid="{11CC0086-F339-4A48-B06D-4623CD6AA12B}"/>
    <cellStyle name="Денежный 2 2 3 2 4 2 2 4" xfId="4864" xr:uid="{00000000-0005-0000-0000-000099040000}"/>
    <cellStyle name="Денежный 2 2 3 2 4 2 2 4 2" xfId="9945" xr:uid="{00000000-0005-0000-0000-00009A040000}"/>
    <cellStyle name="Денежный 2 2 3 2 4 2 2 4 2 2" xfId="25185" xr:uid="{7B60EC6C-2671-4C94-B161-94C75C57DFEB}"/>
    <cellStyle name="Денежный 2 2 3 2 4 2 2 4 3" xfId="15023" xr:uid="{00000000-0005-0000-0000-00009B040000}"/>
    <cellStyle name="Денежный 2 2 3 2 4 2 2 4 3 2" xfId="30261" xr:uid="{CA18CC2F-BBA8-4CB7-8248-12A88DC70D80}"/>
    <cellStyle name="Денежный 2 2 3 2 4 2 2 4 4" xfId="20109" xr:uid="{DD8D0718-6A71-4A08-8DB1-F8DE6262C9CE}"/>
    <cellStyle name="Денежный 2 2 3 2 4 2 2 5" xfId="6141" xr:uid="{00000000-0005-0000-0000-00009C040000}"/>
    <cellStyle name="Денежный 2 2 3 2 4 2 2 5 2" xfId="21386" xr:uid="{4083C766-03EA-45BC-88EF-8AAD06200E6C}"/>
    <cellStyle name="Денежный 2 2 3 2 4 2 2 6" xfId="11224" xr:uid="{00000000-0005-0000-0000-00009D040000}"/>
    <cellStyle name="Денежный 2 2 3 2 4 2 2 6 2" xfId="26462" xr:uid="{E56BA0F0-C033-4E1B-BFA6-81134B9EE36D}"/>
    <cellStyle name="Денежный 2 2 3 2 4 2 2 7" xfId="16310" xr:uid="{DC56FA15-DB33-401C-966E-7B9F42067C12}"/>
    <cellStyle name="Денежный 2 2 3 2 4 2 3" xfId="1750" xr:uid="{00000000-0005-0000-0000-00009E040000}"/>
    <cellStyle name="Денежный 2 2 3 2 4 2 3 2" xfId="6854" xr:uid="{00000000-0005-0000-0000-00009F040000}"/>
    <cellStyle name="Денежный 2 2 3 2 4 2 3 2 2" xfId="22094" xr:uid="{F047FF2B-09FB-4E95-9A41-290EB1493BDF}"/>
    <cellStyle name="Денежный 2 2 3 2 4 2 3 3" xfId="11932" xr:uid="{00000000-0005-0000-0000-0000A0040000}"/>
    <cellStyle name="Денежный 2 2 3 2 4 2 3 3 2" xfId="27170" xr:uid="{F546047E-060A-4E9F-B3D5-45225FB499B4}"/>
    <cellStyle name="Денежный 2 2 3 2 4 2 3 4" xfId="17018" xr:uid="{7C32AF3F-A604-495A-BF22-30E961EF2318}"/>
    <cellStyle name="Денежный 2 2 3 2 4 2 4" xfId="3036" xr:uid="{00000000-0005-0000-0000-0000A1040000}"/>
    <cellStyle name="Денежный 2 2 3 2 4 2 4 2" xfId="8122" xr:uid="{00000000-0005-0000-0000-0000A2040000}"/>
    <cellStyle name="Денежный 2 2 3 2 4 2 4 2 2" xfId="23362" xr:uid="{0F6D46E0-4211-4312-800E-F3648B7C8519}"/>
    <cellStyle name="Денежный 2 2 3 2 4 2 4 3" xfId="13200" xr:uid="{00000000-0005-0000-0000-0000A3040000}"/>
    <cellStyle name="Денежный 2 2 3 2 4 2 4 3 2" xfId="28438" xr:uid="{D74A86F0-5752-47B7-AC9D-5028186F7A04}"/>
    <cellStyle name="Денежный 2 2 3 2 4 2 4 4" xfId="18286" xr:uid="{00816659-EFFD-4761-B934-3EB0015F9CDE}"/>
    <cellStyle name="Денежный 2 2 3 2 4 2 5" xfId="4300" xr:uid="{00000000-0005-0000-0000-0000A4040000}"/>
    <cellStyle name="Денежный 2 2 3 2 4 2 5 2" xfId="9381" xr:uid="{00000000-0005-0000-0000-0000A5040000}"/>
    <cellStyle name="Денежный 2 2 3 2 4 2 5 2 2" xfId="24621" xr:uid="{45F471C2-A099-400A-B7FB-BE4A8127F9D5}"/>
    <cellStyle name="Денежный 2 2 3 2 4 2 5 3" xfId="14459" xr:uid="{00000000-0005-0000-0000-0000A6040000}"/>
    <cellStyle name="Денежный 2 2 3 2 4 2 5 3 2" xfId="29697" xr:uid="{A90B4182-9C17-4F26-A8E4-BD89B8AB9215}"/>
    <cellStyle name="Денежный 2 2 3 2 4 2 5 4" xfId="19545" xr:uid="{FA137DF8-12B4-4F5F-BAC2-E6556104C7A9}"/>
    <cellStyle name="Денежный 2 2 3 2 4 2 6" xfId="5577" xr:uid="{00000000-0005-0000-0000-0000A7040000}"/>
    <cellStyle name="Денежный 2 2 3 2 4 2 6 2" xfId="20822" xr:uid="{E5C42E47-61A3-462F-AC38-C2B3F142CB70}"/>
    <cellStyle name="Денежный 2 2 3 2 4 2 7" xfId="10660" xr:uid="{00000000-0005-0000-0000-0000A8040000}"/>
    <cellStyle name="Денежный 2 2 3 2 4 2 7 2" xfId="25898" xr:uid="{2C648A0B-8B91-492D-B6F6-21269998FB26}"/>
    <cellStyle name="Денежный 2 2 3 2 4 2 8" xfId="15746" xr:uid="{174E8331-7EAF-48D1-80DB-ED091F3A644F}"/>
    <cellStyle name="Денежный 2 2 3 2 4 3" xfId="896" xr:uid="{00000000-0005-0000-0000-0000A9040000}"/>
    <cellStyle name="Денежный 2 2 3 2 4 3 2" xfId="2174" xr:uid="{00000000-0005-0000-0000-0000AA040000}"/>
    <cellStyle name="Денежный 2 2 3 2 4 3 2 2" xfId="7278" xr:uid="{00000000-0005-0000-0000-0000AB040000}"/>
    <cellStyle name="Денежный 2 2 3 2 4 3 2 2 2" xfId="22518" xr:uid="{DA5147E9-D78B-489C-A88F-BB40FB5618B3}"/>
    <cellStyle name="Денежный 2 2 3 2 4 3 2 3" xfId="12356" xr:uid="{00000000-0005-0000-0000-0000AC040000}"/>
    <cellStyle name="Денежный 2 2 3 2 4 3 2 3 2" xfId="27594" xr:uid="{B3349885-F8F1-412B-A508-3FAE1805F4B2}"/>
    <cellStyle name="Денежный 2 2 3 2 4 3 2 4" xfId="17442" xr:uid="{AE8E6EAC-BDFA-4B20-A3B9-E71B42A47C19}"/>
    <cellStyle name="Денежный 2 2 3 2 4 3 3" xfId="3454" xr:uid="{00000000-0005-0000-0000-0000AD040000}"/>
    <cellStyle name="Денежный 2 2 3 2 4 3 3 2" xfId="8540" xr:uid="{00000000-0005-0000-0000-0000AE040000}"/>
    <cellStyle name="Денежный 2 2 3 2 4 3 3 2 2" xfId="23780" xr:uid="{5F653A29-816D-4DDB-968E-40EA52049A03}"/>
    <cellStyle name="Денежный 2 2 3 2 4 3 3 3" xfId="13618" xr:uid="{00000000-0005-0000-0000-0000AF040000}"/>
    <cellStyle name="Денежный 2 2 3 2 4 3 3 3 2" xfId="28856" xr:uid="{D6EA7C27-E170-4036-8117-AC549B7DC0F1}"/>
    <cellStyle name="Денежный 2 2 3 2 4 3 3 4" xfId="18704" xr:uid="{28A2739A-2CFB-456F-A208-135F16753AF9}"/>
    <cellStyle name="Денежный 2 2 3 2 4 3 4" xfId="4724" xr:uid="{00000000-0005-0000-0000-0000B0040000}"/>
    <cellStyle name="Денежный 2 2 3 2 4 3 4 2" xfId="9805" xr:uid="{00000000-0005-0000-0000-0000B1040000}"/>
    <cellStyle name="Денежный 2 2 3 2 4 3 4 2 2" xfId="25045" xr:uid="{7FB9BA80-5DE1-4B1B-A3AF-45A93F7CB9D7}"/>
    <cellStyle name="Денежный 2 2 3 2 4 3 4 3" xfId="14883" xr:uid="{00000000-0005-0000-0000-0000B2040000}"/>
    <cellStyle name="Денежный 2 2 3 2 4 3 4 3 2" xfId="30121" xr:uid="{8D596ED8-FE1B-4C29-9CAB-61F006E35687}"/>
    <cellStyle name="Денежный 2 2 3 2 4 3 4 4" xfId="19969" xr:uid="{0FFD2F16-9057-4110-A6A0-FC1E98A2889F}"/>
    <cellStyle name="Денежный 2 2 3 2 4 3 5" xfId="6001" xr:uid="{00000000-0005-0000-0000-0000B3040000}"/>
    <cellStyle name="Денежный 2 2 3 2 4 3 5 2" xfId="21246" xr:uid="{B82DC240-94BF-44BD-BC58-121976B7C47E}"/>
    <cellStyle name="Денежный 2 2 3 2 4 3 6" xfId="11084" xr:uid="{00000000-0005-0000-0000-0000B4040000}"/>
    <cellStyle name="Денежный 2 2 3 2 4 3 6 2" xfId="26322" xr:uid="{3E1BA8E9-0810-4F72-83A2-5F9DB107E0A1}"/>
    <cellStyle name="Денежный 2 2 3 2 4 3 7" xfId="16170" xr:uid="{D4129481-1F27-4B7B-BBE1-AAE7D89667B4}"/>
    <cellStyle name="Денежный 2 2 3 2 4 4" xfId="1610" xr:uid="{00000000-0005-0000-0000-0000B5040000}"/>
    <cellStyle name="Денежный 2 2 3 2 4 4 2" xfId="6714" xr:uid="{00000000-0005-0000-0000-0000B6040000}"/>
    <cellStyle name="Денежный 2 2 3 2 4 4 2 2" xfId="21954" xr:uid="{02306F29-AFE9-4596-B3EB-49B79E983D85}"/>
    <cellStyle name="Денежный 2 2 3 2 4 4 3" xfId="11792" xr:uid="{00000000-0005-0000-0000-0000B7040000}"/>
    <cellStyle name="Денежный 2 2 3 2 4 4 3 2" xfId="27030" xr:uid="{4F1438C9-6C69-4EB5-8D7A-04DC11ED544B}"/>
    <cellStyle name="Денежный 2 2 3 2 4 4 4" xfId="16878" xr:uid="{49A074CB-C955-4128-AB0B-6CD02A0D5491}"/>
    <cellStyle name="Денежный 2 2 3 2 4 5" xfId="2886" xr:uid="{00000000-0005-0000-0000-0000B8040000}"/>
    <cellStyle name="Денежный 2 2 3 2 4 5 2" xfId="7984" xr:uid="{00000000-0005-0000-0000-0000B9040000}"/>
    <cellStyle name="Денежный 2 2 3 2 4 5 2 2" xfId="23224" xr:uid="{9F45D2EA-7972-4C4C-8150-7C86B93D12AC}"/>
    <cellStyle name="Денежный 2 2 3 2 4 5 3" xfId="13062" xr:uid="{00000000-0005-0000-0000-0000BA040000}"/>
    <cellStyle name="Денежный 2 2 3 2 4 5 3 2" xfId="28300" xr:uid="{602AB1EC-095B-4B54-A5A7-769DEC756F76}"/>
    <cellStyle name="Денежный 2 2 3 2 4 5 4" xfId="18148" xr:uid="{E6ABA806-FB5B-4D10-A02A-9441C4733769}"/>
    <cellStyle name="Денежный 2 2 3 2 4 6" xfId="4160" xr:uid="{00000000-0005-0000-0000-0000BB040000}"/>
    <cellStyle name="Денежный 2 2 3 2 4 6 2" xfId="9241" xr:uid="{00000000-0005-0000-0000-0000BC040000}"/>
    <cellStyle name="Денежный 2 2 3 2 4 6 2 2" xfId="24481" xr:uid="{823AB0E2-5C96-4CA7-9968-F0FE92901C2C}"/>
    <cellStyle name="Денежный 2 2 3 2 4 6 3" xfId="14319" xr:uid="{00000000-0005-0000-0000-0000BD040000}"/>
    <cellStyle name="Денежный 2 2 3 2 4 6 3 2" xfId="29557" xr:uid="{59EE42CE-7D1A-4E85-87C2-E8F1CF97E966}"/>
    <cellStyle name="Денежный 2 2 3 2 4 6 4" xfId="19405" xr:uid="{75F2649A-BE11-4FF6-BB32-DADBEDA6F7E2}"/>
    <cellStyle name="Денежный 2 2 3 2 4 7" xfId="5437" xr:uid="{00000000-0005-0000-0000-0000BE040000}"/>
    <cellStyle name="Денежный 2 2 3 2 4 7 2" xfId="20682" xr:uid="{AD708EFB-AA25-4A6C-8243-DBFCD4BA5632}"/>
    <cellStyle name="Денежный 2 2 3 2 4 8" xfId="10520" xr:uid="{00000000-0005-0000-0000-0000BF040000}"/>
    <cellStyle name="Денежный 2 2 3 2 4 8 2" xfId="25758" xr:uid="{77D8D574-B7EE-44CA-8AAE-A30AF1F7245C}"/>
    <cellStyle name="Денежный 2 2 3 2 4 9" xfId="15606" xr:uid="{D2AC10EB-DC62-423D-8092-2A7CD8C940C5}"/>
    <cellStyle name="Денежный 2 2 3 2 5" xfId="612" xr:uid="{00000000-0005-0000-0000-0000C0040000}"/>
    <cellStyle name="Денежный 2 2 3 2 5 2" xfId="1176" xr:uid="{00000000-0005-0000-0000-0000C1040000}"/>
    <cellStyle name="Денежный 2 2 3 2 5 2 2" xfId="2454" xr:uid="{00000000-0005-0000-0000-0000C2040000}"/>
    <cellStyle name="Денежный 2 2 3 2 5 2 2 2" xfId="7558" xr:uid="{00000000-0005-0000-0000-0000C3040000}"/>
    <cellStyle name="Денежный 2 2 3 2 5 2 2 2 2" xfId="22798" xr:uid="{EF53B8E0-9586-494E-87C3-9384713FB287}"/>
    <cellStyle name="Денежный 2 2 3 2 5 2 2 3" xfId="12636" xr:uid="{00000000-0005-0000-0000-0000C4040000}"/>
    <cellStyle name="Денежный 2 2 3 2 5 2 2 3 2" xfId="27874" xr:uid="{C3C2C975-AD5B-4806-90DD-B0464FA24119}"/>
    <cellStyle name="Денежный 2 2 3 2 5 2 2 4" xfId="17722" xr:uid="{E7400106-A50B-441E-90B4-26DCC4D6CCD9}"/>
    <cellStyle name="Денежный 2 2 3 2 5 2 3" xfId="3730" xr:uid="{00000000-0005-0000-0000-0000C5040000}"/>
    <cellStyle name="Денежный 2 2 3 2 5 2 3 2" xfId="8816" xr:uid="{00000000-0005-0000-0000-0000C6040000}"/>
    <cellStyle name="Денежный 2 2 3 2 5 2 3 2 2" xfId="24056" xr:uid="{8D54908E-C0D8-4948-8C2B-EF8C8D1DD444}"/>
    <cellStyle name="Денежный 2 2 3 2 5 2 3 3" xfId="13894" xr:uid="{00000000-0005-0000-0000-0000C7040000}"/>
    <cellStyle name="Денежный 2 2 3 2 5 2 3 3 2" xfId="29132" xr:uid="{0914FFE3-59FF-4D53-A9EE-FE0F0A10D683}"/>
    <cellStyle name="Денежный 2 2 3 2 5 2 3 4" xfId="18980" xr:uid="{EAD4CC8E-D299-4FDB-B666-242E3900868B}"/>
    <cellStyle name="Денежный 2 2 3 2 5 2 4" xfId="5004" xr:uid="{00000000-0005-0000-0000-0000C8040000}"/>
    <cellStyle name="Денежный 2 2 3 2 5 2 4 2" xfId="10085" xr:uid="{00000000-0005-0000-0000-0000C9040000}"/>
    <cellStyle name="Денежный 2 2 3 2 5 2 4 2 2" xfId="25325" xr:uid="{74E21525-1995-4555-9AF5-752679BF29EF}"/>
    <cellStyle name="Денежный 2 2 3 2 5 2 4 3" xfId="15163" xr:uid="{00000000-0005-0000-0000-0000CA040000}"/>
    <cellStyle name="Денежный 2 2 3 2 5 2 4 3 2" xfId="30401" xr:uid="{9DA4273A-6121-4BA0-9EB0-D81787423085}"/>
    <cellStyle name="Денежный 2 2 3 2 5 2 4 4" xfId="20249" xr:uid="{1BF82BAD-B489-482E-9B8B-9708BF6C8E85}"/>
    <cellStyle name="Денежный 2 2 3 2 5 2 5" xfId="6281" xr:uid="{00000000-0005-0000-0000-0000CB040000}"/>
    <cellStyle name="Денежный 2 2 3 2 5 2 5 2" xfId="21526" xr:uid="{0C06D69B-2207-4E6F-A31F-995DEF3033A0}"/>
    <cellStyle name="Денежный 2 2 3 2 5 2 6" xfId="11364" xr:uid="{00000000-0005-0000-0000-0000CC040000}"/>
    <cellStyle name="Денежный 2 2 3 2 5 2 6 2" xfId="26602" xr:uid="{71FAD222-BDFC-4046-A5A7-0626209E9945}"/>
    <cellStyle name="Денежный 2 2 3 2 5 2 7" xfId="16450" xr:uid="{A61EB449-E306-4542-AD7E-E3534872D446}"/>
    <cellStyle name="Денежный 2 2 3 2 5 3" xfId="1890" xr:uid="{00000000-0005-0000-0000-0000CD040000}"/>
    <cellStyle name="Денежный 2 2 3 2 5 3 2" xfId="6994" xr:uid="{00000000-0005-0000-0000-0000CE040000}"/>
    <cellStyle name="Денежный 2 2 3 2 5 3 2 2" xfId="22234" xr:uid="{C2BCEFCE-C231-4089-BAA9-01BFFD1DA2D2}"/>
    <cellStyle name="Денежный 2 2 3 2 5 3 3" xfId="12072" xr:uid="{00000000-0005-0000-0000-0000CF040000}"/>
    <cellStyle name="Денежный 2 2 3 2 5 3 3 2" xfId="27310" xr:uid="{E49BCC29-7B11-40E7-A730-FD3074C5C5BB}"/>
    <cellStyle name="Денежный 2 2 3 2 5 3 4" xfId="17158" xr:uid="{230A5C11-4B2D-4310-8F97-396EF774B215}"/>
    <cellStyle name="Денежный 2 2 3 2 5 4" xfId="3174" xr:uid="{00000000-0005-0000-0000-0000D0040000}"/>
    <cellStyle name="Денежный 2 2 3 2 5 4 2" xfId="8260" xr:uid="{00000000-0005-0000-0000-0000D1040000}"/>
    <cellStyle name="Денежный 2 2 3 2 5 4 2 2" xfId="23500" xr:uid="{F647D2DE-F584-497C-A422-CACC1E59ED10}"/>
    <cellStyle name="Денежный 2 2 3 2 5 4 3" xfId="13338" xr:uid="{00000000-0005-0000-0000-0000D2040000}"/>
    <cellStyle name="Денежный 2 2 3 2 5 4 3 2" xfId="28576" xr:uid="{46FADBCE-B5FF-47D9-A7A1-16FA733FF685}"/>
    <cellStyle name="Денежный 2 2 3 2 5 4 4" xfId="18424" xr:uid="{A07E51EA-6761-4526-A194-5CD7BCA891FB}"/>
    <cellStyle name="Денежный 2 2 3 2 5 5" xfId="4440" xr:uid="{00000000-0005-0000-0000-0000D3040000}"/>
    <cellStyle name="Денежный 2 2 3 2 5 5 2" xfId="9521" xr:uid="{00000000-0005-0000-0000-0000D4040000}"/>
    <cellStyle name="Денежный 2 2 3 2 5 5 2 2" xfId="24761" xr:uid="{FFB1F447-EB0A-49DB-8D9D-97398BA307E4}"/>
    <cellStyle name="Денежный 2 2 3 2 5 5 3" xfId="14599" xr:uid="{00000000-0005-0000-0000-0000D5040000}"/>
    <cellStyle name="Денежный 2 2 3 2 5 5 3 2" xfId="29837" xr:uid="{A3FB1590-287B-4052-A712-1F8B06DA5464}"/>
    <cellStyle name="Денежный 2 2 3 2 5 5 4" xfId="19685" xr:uid="{4F0CA58F-0AF2-415E-AF0B-E42D7CDF53FD}"/>
    <cellStyle name="Денежный 2 2 3 2 5 6" xfId="5717" xr:uid="{00000000-0005-0000-0000-0000D6040000}"/>
    <cellStyle name="Денежный 2 2 3 2 5 6 2" xfId="20962" xr:uid="{6CE47949-1405-4589-8A63-561FC8874756}"/>
    <cellStyle name="Денежный 2 2 3 2 5 7" xfId="10800" xr:uid="{00000000-0005-0000-0000-0000D7040000}"/>
    <cellStyle name="Денежный 2 2 3 2 5 7 2" xfId="26038" xr:uid="{EA09BE5D-4543-4A5D-A59F-DF2392C05E2F}"/>
    <cellStyle name="Денежный 2 2 3 2 5 8" xfId="15886" xr:uid="{490F7A0B-CE86-46E9-93FC-946682668DA3}"/>
    <cellStyle name="Денежный 2 2 3 2 6" xfId="756" xr:uid="{00000000-0005-0000-0000-0000D8040000}"/>
    <cellStyle name="Денежный 2 2 3 2 6 2" xfId="2034" xr:uid="{00000000-0005-0000-0000-0000D9040000}"/>
    <cellStyle name="Денежный 2 2 3 2 6 2 2" xfId="7138" xr:uid="{00000000-0005-0000-0000-0000DA040000}"/>
    <cellStyle name="Денежный 2 2 3 2 6 2 2 2" xfId="22378" xr:uid="{059278BA-1EBC-459F-8E17-665C37AD76F4}"/>
    <cellStyle name="Денежный 2 2 3 2 6 2 3" xfId="12216" xr:uid="{00000000-0005-0000-0000-0000DB040000}"/>
    <cellStyle name="Денежный 2 2 3 2 6 2 3 2" xfId="27454" xr:uid="{8788626E-FD20-4A63-89AA-6EC468B93998}"/>
    <cellStyle name="Денежный 2 2 3 2 6 2 4" xfId="17302" xr:uid="{5896388F-E82D-4D16-8A36-08D6816A05B4}"/>
    <cellStyle name="Денежный 2 2 3 2 6 3" xfId="3316" xr:uid="{00000000-0005-0000-0000-0000DC040000}"/>
    <cellStyle name="Денежный 2 2 3 2 6 3 2" xfId="8402" xr:uid="{00000000-0005-0000-0000-0000DD040000}"/>
    <cellStyle name="Денежный 2 2 3 2 6 3 2 2" xfId="23642" xr:uid="{6E3C9A6C-E414-40B8-8C40-7A651014DE52}"/>
    <cellStyle name="Денежный 2 2 3 2 6 3 3" xfId="13480" xr:uid="{00000000-0005-0000-0000-0000DE040000}"/>
    <cellStyle name="Денежный 2 2 3 2 6 3 3 2" xfId="28718" xr:uid="{98CC565F-07CF-481B-8D1F-852394D782D3}"/>
    <cellStyle name="Денежный 2 2 3 2 6 3 4" xfId="18566" xr:uid="{D0AD3E98-58BC-4ACD-867F-9A134B1FC15E}"/>
    <cellStyle name="Денежный 2 2 3 2 6 4" xfId="4584" xr:uid="{00000000-0005-0000-0000-0000DF040000}"/>
    <cellStyle name="Денежный 2 2 3 2 6 4 2" xfId="9665" xr:uid="{00000000-0005-0000-0000-0000E0040000}"/>
    <cellStyle name="Денежный 2 2 3 2 6 4 2 2" xfId="24905" xr:uid="{A2774474-CE93-4738-A512-BED307E8E911}"/>
    <cellStyle name="Денежный 2 2 3 2 6 4 3" xfId="14743" xr:uid="{00000000-0005-0000-0000-0000E1040000}"/>
    <cellStyle name="Денежный 2 2 3 2 6 4 3 2" xfId="29981" xr:uid="{BAA7972B-0297-42B9-874B-A3A0C10350A6}"/>
    <cellStyle name="Денежный 2 2 3 2 6 4 4" xfId="19829" xr:uid="{8EC539FB-CD5D-48AF-BBAB-44886B484890}"/>
    <cellStyle name="Денежный 2 2 3 2 6 5" xfId="5861" xr:uid="{00000000-0005-0000-0000-0000E2040000}"/>
    <cellStyle name="Денежный 2 2 3 2 6 5 2" xfId="21106" xr:uid="{D36B8D38-CA62-44C5-BF84-653E8032786E}"/>
    <cellStyle name="Денежный 2 2 3 2 6 6" xfId="10944" xr:uid="{00000000-0005-0000-0000-0000E3040000}"/>
    <cellStyle name="Денежный 2 2 3 2 6 6 2" xfId="26182" xr:uid="{B3D56799-1830-4E08-9D1B-1A0BD5C030DA}"/>
    <cellStyle name="Денежный 2 2 3 2 6 7" xfId="16030" xr:uid="{1E74948D-46F3-49BD-9103-D2FA7E5D29AB}"/>
    <cellStyle name="Денежный 2 2 3 2 7" xfId="1321" xr:uid="{00000000-0005-0000-0000-0000E4040000}"/>
    <cellStyle name="Денежный 2 2 3 2 7 2" xfId="2599" xr:uid="{00000000-0005-0000-0000-0000E5040000}"/>
    <cellStyle name="Денежный 2 2 3 2 7 2 2" xfId="7703" xr:uid="{00000000-0005-0000-0000-0000E6040000}"/>
    <cellStyle name="Денежный 2 2 3 2 7 2 2 2" xfId="22943" xr:uid="{C2F2EA53-5EEA-4567-8894-30A2E4A228EE}"/>
    <cellStyle name="Денежный 2 2 3 2 7 2 3" xfId="12781" xr:uid="{00000000-0005-0000-0000-0000E7040000}"/>
    <cellStyle name="Денежный 2 2 3 2 7 2 3 2" xfId="28019" xr:uid="{3E7FF305-F7B3-47B9-AB15-9FA1DA7A8E85}"/>
    <cellStyle name="Денежный 2 2 3 2 7 2 4" xfId="17867" xr:uid="{088F2725-18A2-49AF-BB7D-029D17DC9C54}"/>
    <cellStyle name="Денежный 2 2 3 2 7 3" xfId="3873" xr:uid="{00000000-0005-0000-0000-0000E8040000}"/>
    <cellStyle name="Денежный 2 2 3 2 7 3 2" xfId="8959" xr:uid="{00000000-0005-0000-0000-0000E9040000}"/>
    <cellStyle name="Денежный 2 2 3 2 7 3 2 2" xfId="24199" xr:uid="{F5633946-D38C-43C7-B064-00873504826D}"/>
    <cellStyle name="Денежный 2 2 3 2 7 3 3" xfId="14037" xr:uid="{00000000-0005-0000-0000-0000EA040000}"/>
    <cellStyle name="Денежный 2 2 3 2 7 3 3 2" xfId="29275" xr:uid="{14C691A5-0BB8-4DE8-9579-511900BEC9BD}"/>
    <cellStyle name="Денежный 2 2 3 2 7 3 4" xfId="19123" xr:uid="{A777514F-4C9F-44A5-B316-F198DAF20EE4}"/>
    <cellStyle name="Денежный 2 2 3 2 7 4" xfId="5149" xr:uid="{00000000-0005-0000-0000-0000EB040000}"/>
    <cellStyle name="Денежный 2 2 3 2 7 4 2" xfId="10230" xr:uid="{00000000-0005-0000-0000-0000EC040000}"/>
    <cellStyle name="Денежный 2 2 3 2 7 4 2 2" xfId="25470" xr:uid="{21EF88D8-6211-4764-8E08-BE01ACE39A9C}"/>
    <cellStyle name="Денежный 2 2 3 2 7 4 3" xfId="15308" xr:uid="{00000000-0005-0000-0000-0000ED040000}"/>
    <cellStyle name="Денежный 2 2 3 2 7 4 3 2" xfId="30546" xr:uid="{85AF136D-63B1-458B-99F3-105416B890F5}"/>
    <cellStyle name="Денежный 2 2 3 2 7 4 4" xfId="20394" xr:uid="{B256C100-945A-4652-9D6B-5E0E7A303957}"/>
    <cellStyle name="Денежный 2 2 3 2 7 5" xfId="6426" xr:uid="{00000000-0005-0000-0000-0000EE040000}"/>
    <cellStyle name="Денежный 2 2 3 2 7 5 2" xfId="21671" xr:uid="{F902E088-6851-4860-830C-CB161C1CBEB9}"/>
    <cellStyle name="Денежный 2 2 3 2 7 6" xfId="11509" xr:uid="{00000000-0005-0000-0000-0000EF040000}"/>
    <cellStyle name="Денежный 2 2 3 2 7 6 2" xfId="26747" xr:uid="{ABCC50DB-E256-4A90-9C0F-439298475390}"/>
    <cellStyle name="Денежный 2 2 3 2 7 7" xfId="16595" xr:uid="{34A0B777-1680-45C0-BAE5-E2FC4A202714}"/>
    <cellStyle name="Денежный 2 2 3 2 8" xfId="1461" xr:uid="{00000000-0005-0000-0000-0000F0040000}"/>
    <cellStyle name="Денежный 2 2 3 2 8 2" xfId="2739" xr:uid="{00000000-0005-0000-0000-0000F1040000}"/>
    <cellStyle name="Денежный 2 2 3 2 8 2 2" xfId="7843" xr:uid="{00000000-0005-0000-0000-0000F2040000}"/>
    <cellStyle name="Денежный 2 2 3 2 8 2 2 2" xfId="23083" xr:uid="{C6BCD8FC-30E9-441D-B9AE-E7A0C4092274}"/>
    <cellStyle name="Денежный 2 2 3 2 8 2 3" xfId="12921" xr:uid="{00000000-0005-0000-0000-0000F3040000}"/>
    <cellStyle name="Денежный 2 2 3 2 8 2 3 2" xfId="28159" xr:uid="{A3630D68-69C8-4CAE-A715-508588462915}"/>
    <cellStyle name="Денежный 2 2 3 2 8 2 4" xfId="18007" xr:uid="{5C622D96-B438-4D91-9B9C-EE532D1E2F66}"/>
    <cellStyle name="Денежный 2 2 3 2 8 3" xfId="4011" xr:uid="{00000000-0005-0000-0000-0000F4040000}"/>
    <cellStyle name="Денежный 2 2 3 2 8 3 2" xfId="9097" xr:uid="{00000000-0005-0000-0000-0000F5040000}"/>
    <cellStyle name="Денежный 2 2 3 2 8 3 2 2" xfId="24337" xr:uid="{7346C185-48E9-4BF0-9A06-C72E76AA125A}"/>
    <cellStyle name="Денежный 2 2 3 2 8 3 3" xfId="14175" xr:uid="{00000000-0005-0000-0000-0000F6040000}"/>
    <cellStyle name="Денежный 2 2 3 2 8 3 3 2" xfId="29413" xr:uid="{2290CCF7-729E-4E45-84DC-EB9CDCA2188C}"/>
    <cellStyle name="Денежный 2 2 3 2 8 3 4" xfId="19261" xr:uid="{F7194865-35EF-4EB3-A4A1-3537FDC86B06}"/>
    <cellStyle name="Денежный 2 2 3 2 8 4" xfId="5289" xr:uid="{00000000-0005-0000-0000-0000F7040000}"/>
    <cellStyle name="Денежный 2 2 3 2 8 4 2" xfId="10370" xr:uid="{00000000-0005-0000-0000-0000F8040000}"/>
    <cellStyle name="Денежный 2 2 3 2 8 4 2 2" xfId="25610" xr:uid="{2ABB6CA1-25B0-418C-B4A7-3CABF0AC1E30}"/>
    <cellStyle name="Денежный 2 2 3 2 8 4 3" xfId="15448" xr:uid="{00000000-0005-0000-0000-0000F9040000}"/>
    <cellStyle name="Денежный 2 2 3 2 8 4 3 2" xfId="30686" xr:uid="{90020E3C-2382-4BC6-8EB7-2E3DBC5B105F}"/>
    <cellStyle name="Денежный 2 2 3 2 8 4 4" xfId="20534" xr:uid="{1855A4C7-312B-497C-AE31-48707F5BE2DB}"/>
    <cellStyle name="Денежный 2 2 3 2 8 5" xfId="6566" xr:uid="{00000000-0005-0000-0000-0000FA040000}"/>
    <cellStyle name="Денежный 2 2 3 2 8 5 2" xfId="21811" xr:uid="{0B7C2A16-093C-42F0-8F54-06CD22AACD32}"/>
    <cellStyle name="Денежный 2 2 3 2 8 6" xfId="11649" xr:uid="{00000000-0005-0000-0000-0000FB040000}"/>
    <cellStyle name="Денежный 2 2 3 2 8 6 2" xfId="26887" xr:uid="{986A7947-D805-43FD-8076-F9B378FA8BF4}"/>
    <cellStyle name="Денежный 2 2 3 2 8 7" xfId="16735" xr:uid="{6693032D-FD83-46C1-BC7B-36A020E284FC}"/>
    <cellStyle name="Денежный 2 2 3 3" xfId="87" xr:uid="{00000000-0005-0000-0000-0000FC040000}"/>
    <cellStyle name="Денежный 2 2 3 3 2" xfId="350" xr:uid="{00000000-0005-0000-0000-0000FD040000}"/>
    <cellStyle name="Денежный 2 2 3 3 2 2" xfId="498" xr:uid="{00000000-0005-0000-0000-0000FE040000}"/>
    <cellStyle name="Денежный 2 2 3 3 2 2 2" xfId="1062" xr:uid="{00000000-0005-0000-0000-0000FF040000}"/>
    <cellStyle name="Денежный 2 2 3 3 2 2 2 2" xfId="2340" xr:uid="{00000000-0005-0000-0000-000000050000}"/>
    <cellStyle name="Денежный 2 2 3 3 2 2 2 2 2" xfId="7444" xr:uid="{00000000-0005-0000-0000-000001050000}"/>
    <cellStyle name="Денежный 2 2 3 3 2 2 2 2 2 2" xfId="22684" xr:uid="{1DD98F35-46D1-47DB-A6AC-603554CAC54E}"/>
    <cellStyle name="Денежный 2 2 3 3 2 2 2 2 3" xfId="12522" xr:uid="{00000000-0005-0000-0000-000002050000}"/>
    <cellStyle name="Денежный 2 2 3 3 2 2 2 2 3 2" xfId="27760" xr:uid="{DB8B8F6E-2386-4338-A65F-81C445A59B61}"/>
    <cellStyle name="Денежный 2 2 3 3 2 2 2 2 4" xfId="17608" xr:uid="{3F888CFE-0CFF-45DF-8412-672F2EB917A4}"/>
    <cellStyle name="Денежный 2 2 3 3 2 2 2 3" xfId="3616" xr:uid="{00000000-0005-0000-0000-000003050000}"/>
    <cellStyle name="Денежный 2 2 3 3 2 2 2 3 2" xfId="8702" xr:uid="{00000000-0005-0000-0000-000004050000}"/>
    <cellStyle name="Денежный 2 2 3 3 2 2 2 3 2 2" xfId="23942" xr:uid="{9ECA3F1B-DD5C-4CD7-9B64-4D427CD5D806}"/>
    <cellStyle name="Денежный 2 2 3 3 2 2 2 3 3" xfId="13780" xr:uid="{00000000-0005-0000-0000-000005050000}"/>
    <cellStyle name="Денежный 2 2 3 3 2 2 2 3 3 2" xfId="29018" xr:uid="{191C6B0D-078C-4CB4-84EE-7F13F9556698}"/>
    <cellStyle name="Денежный 2 2 3 3 2 2 2 3 4" xfId="18866" xr:uid="{9EA6B75E-DDAE-4392-AE95-120DCA06F73C}"/>
    <cellStyle name="Денежный 2 2 3 3 2 2 2 4" xfId="4890" xr:uid="{00000000-0005-0000-0000-000006050000}"/>
    <cellStyle name="Денежный 2 2 3 3 2 2 2 4 2" xfId="9971" xr:uid="{00000000-0005-0000-0000-000007050000}"/>
    <cellStyle name="Денежный 2 2 3 3 2 2 2 4 2 2" xfId="25211" xr:uid="{EF8ABADE-B735-4884-8F4B-482961A62E8B}"/>
    <cellStyle name="Денежный 2 2 3 3 2 2 2 4 3" xfId="15049" xr:uid="{00000000-0005-0000-0000-000008050000}"/>
    <cellStyle name="Денежный 2 2 3 3 2 2 2 4 3 2" xfId="30287" xr:uid="{7D247485-8D1C-4693-B08B-350BE8014CCF}"/>
    <cellStyle name="Денежный 2 2 3 3 2 2 2 4 4" xfId="20135" xr:uid="{77B1CF82-05FF-4578-B654-10C9BB93CCF6}"/>
    <cellStyle name="Денежный 2 2 3 3 2 2 2 5" xfId="6167" xr:uid="{00000000-0005-0000-0000-000009050000}"/>
    <cellStyle name="Денежный 2 2 3 3 2 2 2 5 2" xfId="21412" xr:uid="{25196360-B623-4D38-8136-53635E85F83C}"/>
    <cellStyle name="Денежный 2 2 3 3 2 2 2 6" xfId="11250" xr:uid="{00000000-0005-0000-0000-00000A050000}"/>
    <cellStyle name="Денежный 2 2 3 3 2 2 2 6 2" xfId="26488" xr:uid="{DDE2031A-0541-4274-81B1-DFBCBABFC7A6}"/>
    <cellStyle name="Денежный 2 2 3 3 2 2 2 7" xfId="16336" xr:uid="{10B4C4B5-E23D-443F-A873-EF557AE05E94}"/>
    <cellStyle name="Денежный 2 2 3 3 2 2 3" xfId="1776" xr:uid="{00000000-0005-0000-0000-00000B050000}"/>
    <cellStyle name="Денежный 2 2 3 3 2 2 3 2" xfId="6880" xr:uid="{00000000-0005-0000-0000-00000C050000}"/>
    <cellStyle name="Денежный 2 2 3 3 2 2 3 2 2" xfId="22120" xr:uid="{486DCE53-C461-4BCE-B8D3-F8C813D41296}"/>
    <cellStyle name="Денежный 2 2 3 3 2 2 3 3" xfId="11958" xr:uid="{00000000-0005-0000-0000-00000D050000}"/>
    <cellStyle name="Денежный 2 2 3 3 2 2 3 3 2" xfId="27196" xr:uid="{FF27FE2E-3CE8-4FB0-AC11-93B403B8AD55}"/>
    <cellStyle name="Денежный 2 2 3 3 2 2 3 4" xfId="17044" xr:uid="{A95F9BFB-8C0C-4377-9B33-71D8F6A6D4A9}"/>
    <cellStyle name="Денежный 2 2 3 3 2 2 4" xfId="3060" xr:uid="{00000000-0005-0000-0000-00000E050000}"/>
    <cellStyle name="Денежный 2 2 3 3 2 2 4 2" xfId="8146" xr:uid="{00000000-0005-0000-0000-00000F050000}"/>
    <cellStyle name="Денежный 2 2 3 3 2 2 4 2 2" xfId="23386" xr:uid="{CAC77F27-6788-4B1C-99A2-DCC0DB89CAB6}"/>
    <cellStyle name="Денежный 2 2 3 3 2 2 4 3" xfId="13224" xr:uid="{00000000-0005-0000-0000-000010050000}"/>
    <cellStyle name="Денежный 2 2 3 3 2 2 4 3 2" xfId="28462" xr:uid="{4A8A668B-A2B4-449D-9C8D-1A623F794764}"/>
    <cellStyle name="Денежный 2 2 3 3 2 2 4 4" xfId="18310" xr:uid="{E50F741E-FB18-4E15-A504-A059258A66C1}"/>
    <cellStyle name="Денежный 2 2 3 3 2 2 5" xfId="4326" xr:uid="{00000000-0005-0000-0000-000011050000}"/>
    <cellStyle name="Денежный 2 2 3 3 2 2 5 2" xfId="9407" xr:uid="{00000000-0005-0000-0000-000012050000}"/>
    <cellStyle name="Денежный 2 2 3 3 2 2 5 2 2" xfId="24647" xr:uid="{F8F6FE6C-09FB-4018-9F8C-09B1973299AB}"/>
    <cellStyle name="Денежный 2 2 3 3 2 2 5 3" xfId="14485" xr:uid="{00000000-0005-0000-0000-000013050000}"/>
    <cellStyle name="Денежный 2 2 3 3 2 2 5 3 2" xfId="29723" xr:uid="{6FF2A32E-5EE1-4720-B75C-56D93498C79F}"/>
    <cellStyle name="Денежный 2 2 3 3 2 2 5 4" xfId="19571" xr:uid="{A8744DC4-7E3F-4748-9739-D3A455A0DDD9}"/>
    <cellStyle name="Денежный 2 2 3 3 2 2 6" xfId="5603" xr:uid="{00000000-0005-0000-0000-000014050000}"/>
    <cellStyle name="Денежный 2 2 3 3 2 2 6 2" xfId="20848" xr:uid="{169C7748-096B-4F69-A35B-A996BBC5E301}"/>
    <cellStyle name="Денежный 2 2 3 3 2 2 7" xfId="10686" xr:uid="{00000000-0005-0000-0000-000015050000}"/>
    <cellStyle name="Денежный 2 2 3 3 2 2 7 2" xfId="25924" xr:uid="{A6C052E8-5651-4E0A-906F-A3C0AE6BD935}"/>
    <cellStyle name="Денежный 2 2 3 3 2 2 8" xfId="15772" xr:uid="{37F5807A-0CC1-4BE6-A9C1-5654CA074590}"/>
    <cellStyle name="Денежный 2 2 3 3 2 3" xfId="922" xr:uid="{00000000-0005-0000-0000-000016050000}"/>
    <cellStyle name="Денежный 2 2 3 3 2 3 2" xfId="2200" xr:uid="{00000000-0005-0000-0000-000017050000}"/>
    <cellStyle name="Денежный 2 2 3 3 2 3 2 2" xfId="7304" xr:uid="{00000000-0005-0000-0000-000018050000}"/>
    <cellStyle name="Денежный 2 2 3 3 2 3 2 2 2" xfId="22544" xr:uid="{3FC1A49F-E334-4518-B462-DE68340D58D7}"/>
    <cellStyle name="Денежный 2 2 3 3 2 3 2 3" xfId="12382" xr:uid="{00000000-0005-0000-0000-000019050000}"/>
    <cellStyle name="Денежный 2 2 3 3 2 3 2 3 2" xfId="27620" xr:uid="{9110AF7A-6AA2-49D4-88E0-8B30C616C61D}"/>
    <cellStyle name="Денежный 2 2 3 3 2 3 2 4" xfId="17468" xr:uid="{B853D161-749D-4750-9A7F-3FF1DD1C2FCA}"/>
    <cellStyle name="Денежный 2 2 3 3 2 3 3" xfId="3478" xr:uid="{00000000-0005-0000-0000-00001A050000}"/>
    <cellStyle name="Денежный 2 2 3 3 2 3 3 2" xfId="8564" xr:uid="{00000000-0005-0000-0000-00001B050000}"/>
    <cellStyle name="Денежный 2 2 3 3 2 3 3 2 2" xfId="23804" xr:uid="{269D711D-A347-4CA9-9CDD-49926B10430C}"/>
    <cellStyle name="Денежный 2 2 3 3 2 3 3 3" xfId="13642" xr:uid="{00000000-0005-0000-0000-00001C050000}"/>
    <cellStyle name="Денежный 2 2 3 3 2 3 3 3 2" xfId="28880" xr:uid="{BCCAE371-F586-44AD-9BE7-93F7238346B3}"/>
    <cellStyle name="Денежный 2 2 3 3 2 3 3 4" xfId="18728" xr:uid="{175D2F05-120E-45E0-A780-5272E1312A74}"/>
    <cellStyle name="Денежный 2 2 3 3 2 3 4" xfId="4750" xr:uid="{00000000-0005-0000-0000-00001D050000}"/>
    <cellStyle name="Денежный 2 2 3 3 2 3 4 2" xfId="9831" xr:uid="{00000000-0005-0000-0000-00001E050000}"/>
    <cellStyle name="Денежный 2 2 3 3 2 3 4 2 2" xfId="25071" xr:uid="{C616F1A5-21BD-404A-AF35-9EE9FD8B0D5E}"/>
    <cellStyle name="Денежный 2 2 3 3 2 3 4 3" xfId="14909" xr:uid="{00000000-0005-0000-0000-00001F050000}"/>
    <cellStyle name="Денежный 2 2 3 3 2 3 4 3 2" xfId="30147" xr:uid="{27DDB7B3-7153-4FAA-A28F-5993CECCA866}"/>
    <cellStyle name="Денежный 2 2 3 3 2 3 4 4" xfId="19995" xr:uid="{2F6A70CF-911A-42BE-9579-D51613D9429A}"/>
    <cellStyle name="Денежный 2 2 3 3 2 3 5" xfId="6027" xr:uid="{00000000-0005-0000-0000-000020050000}"/>
    <cellStyle name="Денежный 2 2 3 3 2 3 5 2" xfId="21272" xr:uid="{B753C5D5-5B31-483A-B050-7944B95F0394}"/>
    <cellStyle name="Денежный 2 2 3 3 2 3 6" xfId="11110" xr:uid="{00000000-0005-0000-0000-000021050000}"/>
    <cellStyle name="Денежный 2 2 3 3 2 3 6 2" xfId="26348" xr:uid="{C44C9BB6-1997-41A5-9165-1DBDE5F19503}"/>
    <cellStyle name="Денежный 2 2 3 3 2 3 7" xfId="16196" xr:uid="{5D993565-0BD2-470C-BD8E-0407790E9B37}"/>
    <cellStyle name="Денежный 2 2 3 3 2 4" xfId="1636" xr:uid="{00000000-0005-0000-0000-000022050000}"/>
    <cellStyle name="Денежный 2 2 3 3 2 4 2" xfId="6740" xr:uid="{00000000-0005-0000-0000-000023050000}"/>
    <cellStyle name="Денежный 2 2 3 3 2 4 2 2" xfId="21980" xr:uid="{B3FBD384-086B-4EB5-9629-8DD6C3DA1C9D}"/>
    <cellStyle name="Денежный 2 2 3 3 2 4 3" xfId="11818" xr:uid="{00000000-0005-0000-0000-000024050000}"/>
    <cellStyle name="Денежный 2 2 3 3 2 4 3 2" xfId="27056" xr:uid="{768573F3-D11A-4F46-AD9C-8DF47DC8738C}"/>
    <cellStyle name="Денежный 2 2 3 3 2 4 4" xfId="16904" xr:uid="{A0EBE8BF-88E8-431E-8D52-FBFF013EA7E7}"/>
    <cellStyle name="Денежный 2 2 3 3 2 5" xfId="2914" xr:uid="{00000000-0005-0000-0000-000025050000}"/>
    <cellStyle name="Денежный 2 2 3 3 2 5 2" xfId="8008" xr:uid="{00000000-0005-0000-0000-000026050000}"/>
    <cellStyle name="Денежный 2 2 3 3 2 5 2 2" xfId="23248" xr:uid="{01DE983F-9145-425A-8D1F-9FA98E2AD712}"/>
    <cellStyle name="Денежный 2 2 3 3 2 5 3" xfId="13086" xr:uid="{00000000-0005-0000-0000-000027050000}"/>
    <cellStyle name="Денежный 2 2 3 3 2 5 3 2" xfId="28324" xr:uid="{51380FAC-AF6B-4812-B732-05BF99CF2355}"/>
    <cellStyle name="Денежный 2 2 3 3 2 5 4" xfId="18172" xr:uid="{DB74FBF0-1BC2-4965-B675-395A9F67160E}"/>
    <cellStyle name="Денежный 2 2 3 3 2 6" xfId="4186" xr:uid="{00000000-0005-0000-0000-000028050000}"/>
    <cellStyle name="Денежный 2 2 3 3 2 6 2" xfId="9267" xr:uid="{00000000-0005-0000-0000-000029050000}"/>
    <cellStyle name="Денежный 2 2 3 3 2 6 2 2" xfId="24507" xr:uid="{8830E8C7-858D-41F0-9A8A-800F1488945E}"/>
    <cellStyle name="Денежный 2 2 3 3 2 6 3" xfId="14345" xr:uid="{00000000-0005-0000-0000-00002A050000}"/>
    <cellStyle name="Денежный 2 2 3 3 2 6 3 2" xfId="29583" xr:uid="{1232B3E0-B9D6-46FE-ABCF-0CFE7B284635}"/>
    <cellStyle name="Денежный 2 2 3 3 2 6 4" xfId="19431" xr:uid="{0FA7414B-57FF-43FB-A244-416D2B03931C}"/>
    <cellStyle name="Денежный 2 2 3 3 2 7" xfId="5463" xr:uid="{00000000-0005-0000-0000-00002B050000}"/>
    <cellStyle name="Денежный 2 2 3 3 2 7 2" xfId="20708" xr:uid="{74BB520A-F830-4942-9EA6-D78E417CCB5C}"/>
    <cellStyle name="Денежный 2 2 3 3 2 8" xfId="10546" xr:uid="{00000000-0005-0000-0000-00002C050000}"/>
    <cellStyle name="Денежный 2 2 3 3 2 8 2" xfId="25784" xr:uid="{51F902DE-9707-4C22-97A1-324590985047}"/>
    <cellStyle name="Денежный 2 2 3 3 2 9" xfId="15632" xr:uid="{2B1CEB60-E0B6-4E43-8106-78C9406EEA72}"/>
    <cellStyle name="Денежный 2 2 3 3 3" xfId="638" xr:uid="{00000000-0005-0000-0000-00002D050000}"/>
    <cellStyle name="Денежный 2 2 3 3 3 2" xfId="1202" xr:uid="{00000000-0005-0000-0000-00002E050000}"/>
    <cellStyle name="Денежный 2 2 3 3 3 2 2" xfId="2480" xr:uid="{00000000-0005-0000-0000-00002F050000}"/>
    <cellStyle name="Денежный 2 2 3 3 3 2 2 2" xfId="7584" xr:uid="{00000000-0005-0000-0000-000030050000}"/>
    <cellStyle name="Денежный 2 2 3 3 3 2 2 2 2" xfId="22824" xr:uid="{16008765-8779-4158-A8F2-6F6192AFA8EC}"/>
    <cellStyle name="Денежный 2 2 3 3 3 2 2 3" xfId="12662" xr:uid="{00000000-0005-0000-0000-000031050000}"/>
    <cellStyle name="Денежный 2 2 3 3 3 2 2 3 2" xfId="27900" xr:uid="{941E540A-A32D-499B-B48C-0DD6B209DAC7}"/>
    <cellStyle name="Денежный 2 2 3 3 3 2 2 4" xfId="17748" xr:uid="{5ED295F2-815C-4DE3-9BB4-88FA3051B12F}"/>
    <cellStyle name="Денежный 2 2 3 3 3 2 3" xfId="3754" xr:uid="{00000000-0005-0000-0000-000032050000}"/>
    <cellStyle name="Денежный 2 2 3 3 3 2 3 2" xfId="8840" xr:uid="{00000000-0005-0000-0000-000033050000}"/>
    <cellStyle name="Денежный 2 2 3 3 3 2 3 2 2" xfId="24080" xr:uid="{F2B7E843-75D3-4501-99F4-9DD9E0B094BE}"/>
    <cellStyle name="Денежный 2 2 3 3 3 2 3 3" xfId="13918" xr:uid="{00000000-0005-0000-0000-000034050000}"/>
    <cellStyle name="Денежный 2 2 3 3 3 2 3 3 2" xfId="29156" xr:uid="{CFF5C223-4856-4F04-98A0-5EC4313550C2}"/>
    <cellStyle name="Денежный 2 2 3 3 3 2 3 4" xfId="19004" xr:uid="{EDDB60B8-BB93-4840-BBCA-A4FEE5AFCC2B}"/>
    <cellStyle name="Денежный 2 2 3 3 3 2 4" xfId="5030" xr:uid="{00000000-0005-0000-0000-000035050000}"/>
    <cellStyle name="Денежный 2 2 3 3 3 2 4 2" xfId="10111" xr:uid="{00000000-0005-0000-0000-000036050000}"/>
    <cellStyle name="Денежный 2 2 3 3 3 2 4 2 2" xfId="25351" xr:uid="{41386521-B803-4D8A-9C5B-2CFC199F0C92}"/>
    <cellStyle name="Денежный 2 2 3 3 3 2 4 3" xfId="15189" xr:uid="{00000000-0005-0000-0000-000037050000}"/>
    <cellStyle name="Денежный 2 2 3 3 3 2 4 3 2" xfId="30427" xr:uid="{32D08300-8485-4FF7-838D-6B63EB020C81}"/>
    <cellStyle name="Денежный 2 2 3 3 3 2 4 4" xfId="20275" xr:uid="{B83263BD-C9B9-444A-93C9-E4ED9276F90C}"/>
    <cellStyle name="Денежный 2 2 3 3 3 2 5" xfId="6307" xr:uid="{00000000-0005-0000-0000-000038050000}"/>
    <cellStyle name="Денежный 2 2 3 3 3 2 5 2" xfId="21552" xr:uid="{64FD8701-EAAF-4C63-B288-1A83E461F32E}"/>
    <cellStyle name="Денежный 2 2 3 3 3 2 6" xfId="11390" xr:uid="{00000000-0005-0000-0000-000039050000}"/>
    <cellStyle name="Денежный 2 2 3 3 3 2 6 2" xfId="26628" xr:uid="{726DA059-964C-4C19-8CB3-0A230744700B}"/>
    <cellStyle name="Денежный 2 2 3 3 3 2 7" xfId="16476" xr:uid="{BEF3586D-D69C-4785-A181-4921797A7908}"/>
    <cellStyle name="Денежный 2 2 3 3 3 3" xfId="1916" xr:uid="{00000000-0005-0000-0000-00003A050000}"/>
    <cellStyle name="Денежный 2 2 3 3 3 3 2" xfId="7020" xr:uid="{00000000-0005-0000-0000-00003B050000}"/>
    <cellStyle name="Денежный 2 2 3 3 3 3 2 2" xfId="22260" xr:uid="{496BA011-C9AA-4341-A68A-676BD2FE328F}"/>
    <cellStyle name="Денежный 2 2 3 3 3 3 3" xfId="12098" xr:uid="{00000000-0005-0000-0000-00003C050000}"/>
    <cellStyle name="Денежный 2 2 3 3 3 3 3 2" xfId="27336" xr:uid="{069D7430-C7AA-4237-81B1-CADEC186AFAF}"/>
    <cellStyle name="Денежный 2 2 3 3 3 3 4" xfId="17184" xr:uid="{31DF20A3-931C-4C70-8B1C-A1DA9B408759}"/>
    <cellStyle name="Денежный 2 2 3 3 3 4" xfId="3198" xr:uid="{00000000-0005-0000-0000-00003D050000}"/>
    <cellStyle name="Денежный 2 2 3 3 3 4 2" xfId="8284" xr:uid="{00000000-0005-0000-0000-00003E050000}"/>
    <cellStyle name="Денежный 2 2 3 3 3 4 2 2" xfId="23524" xr:uid="{682D09ED-1F53-402E-9572-BAC2DFCD470C}"/>
    <cellStyle name="Денежный 2 2 3 3 3 4 3" xfId="13362" xr:uid="{00000000-0005-0000-0000-00003F050000}"/>
    <cellStyle name="Денежный 2 2 3 3 3 4 3 2" xfId="28600" xr:uid="{78F159B1-12FC-45DC-88AB-5B7CFF5E8181}"/>
    <cellStyle name="Денежный 2 2 3 3 3 4 4" xfId="18448" xr:uid="{3F917000-D324-4EA7-91F5-0513DC06130E}"/>
    <cellStyle name="Денежный 2 2 3 3 3 5" xfId="4466" xr:uid="{00000000-0005-0000-0000-000040050000}"/>
    <cellStyle name="Денежный 2 2 3 3 3 5 2" xfId="9547" xr:uid="{00000000-0005-0000-0000-000041050000}"/>
    <cellStyle name="Денежный 2 2 3 3 3 5 2 2" xfId="24787" xr:uid="{CD8B7C9D-F3B1-4369-AD7F-5FB09A1D674B}"/>
    <cellStyle name="Денежный 2 2 3 3 3 5 3" xfId="14625" xr:uid="{00000000-0005-0000-0000-000042050000}"/>
    <cellStyle name="Денежный 2 2 3 3 3 5 3 2" xfId="29863" xr:uid="{92688A34-82E8-41BA-AB7E-6DBA2D079BCC}"/>
    <cellStyle name="Денежный 2 2 3 3 3 5 4" xfId="19711" xr:uid="{54877CF8-6BA3-4E56-8780-53E04E0717B4}"/>
    <cellStyle name="Денежный 2 2 3 3 3 6" xfId="5743" xr:uid="{00000000-0005-0000-0000-000043050000}"/>
    <cellStyle name="Денежный 2 2 3 3 3 6 2" xfId="20988" xr:uid="{93130102-AF23-49E9-9A91-561E71856A93}"/>
    <cellStyle name="Денежный 2 2 3 3 3 7" xfId="10826" xr:uid="{00000000-0005-0000-0000-000044050000}"/>
    <cellStyle name="Денежный 2 2 3 3 3 7 2" xfId="26064" xr:uid="{DB87A429-116E-4DAE-A229-2F2678DF81C6}"/>
    <cellStyle name="Денежный 2 2 3 3 3 8" xfId="15912" xr:uid="{3DB61EDC-6701-4BAC-AA60-269B3AC4C0BB}"/>
    <cellStyle name="Денежный 2 2 3 3 4" xfId="782" xr:uid="{00000000-0005-0000-0000-000045050000}"/>
    <cellStyle name="Денежный 2 2 3 3 4 2" xfId="2060" xr:uid="{00000000-0005-0000-0000-000046050000}"/>
    <cellStyle name="Денежный 2 2 3 3 4 2 2" xfId="7164" xr:uid="{00000000-0005-0000-0000-000047050000}"/>
    <cellStyle name="Денежный 2 2 3 3 4 2 2 2" xfId="22404" xr:uid="{4BECFF08-A83D-40C7-83F8-55F8B337593C}"/>
    <cellStyle name="Денежный 2 2 3 3 4 2 3" xfId="12242" xr:uid="{00000000-0005-0000-0000-000048050000}"/>
    <cellStyle name="Денежный 2 2 3 3 4 2 3 2" xfId="27480" xr:uid="{B044E541-53A9-4300-8DF6-5B9330FA4F95}"/>
    <cellStyle name="Денежный 2 2 3 3 4 2 4" xfId="17328" xr:uid="{DD4A84CC-432E-4094-9623-C4657E88F8B2}"/>
    <cellStyle name="Денежный 2 2 3 3 4 3" xfId="3340" xr:uid="{00000000-0005-0000-0000-000049050000}"/>
    <cellStyle name="Денежный 2 2 3 3 4 3 2" xfId="8426" xr:uid="{00000000-0005-0000-0000-00004A050000}"/>
    <cellStyle name="Денежный 2 2 3 3 4 3 2 2" xfId="23666" xr:uid="{B3A2FFFB-2EE9-4A22-850E-FFC5C9AC01B3}"/>
    <cellStyle name="Денежный 2 2 3 3 4 3 3" xfId="13504" xr:uid="{00000000-0005-0000-0000-00004B050000}"/>
    <cellStyle name="Денежный 2 2 3 3 4 3 3 2" xfId="28742" xr:uid="{F553BBA6-FE34-4ECC-AC97-48A3014F4AEC}"/>
    <cellStyle name="Денежный 2 2 3 3 4 3 4" xfId="18590" xr:uid="{86B2EB7B-348D-4CCB-9A81-3448C5EAC685}"/>
    <cellStyle name="Денежный 2 2 3 3 4 4" xfId="4610" xr:uid="{00000000-0005-0000-0000-00004C050000}"/>
    <cellStyle name="Денежный 2 2 3 3 4 4 2" xfId="9691" xr:uid="{00000000-0005-0000-0000-00004D050000}"/>
    <cellStyle name="Денежный 2 2 3 3 4 4 2 2" xfId="24931" xr:uid="{3C43EF04-7067-4043-9139-CDFB65F64798}"/>
    <cellStyle name="Денежный 2 2 3 3 4 4 3" xfId="14769" xr:uid="{00000000-0005-0000-0000-00004E050000}"/>
    <cellStyle name="Денежный 2 2 3 3 4 4 3 2" xfId="30007" xr:uid="{625DDCDD-2EF6-48BC-AEB1-2B03D83F8637}"/>
    <cellStyle name="Денежный 2 2 3 3 4 4 4" xfId="19855" xr:uid="{B8ABA2F0-3B92-4F15-8AD4-B16FBDCA8F72}"/>
    <cellStyle name="Денежный 2 2 3 3 4 5" xfId="5887" xr:uid="{00000000-0005-0000-0000-00004F050000}"/>
    <cellStyle name="Денежный 2 2 3 3 4 5 2" xfId="21132" xr:uid="{831C0E79-EC36-4BAD-AD52-1AB539B8CFA5}"/>
    <cellStyle name="Денежный 2 2 3 3 4 6" xfId="10970" xr:uid="{00000000-0005-0000-0000-000050050000}"/>
    <cellStyle name="Денежный 2 2 3 3 4 6 2" xfId="26208" xr:uid="{B891BECB-05E1-496B-8729-FCCA86342FDE}"/>
    <cellStyle name="Денежный 2 2 3 3 4 7" xfId="16056" xr:uid="{123A410A-D62B-49E7-B92A-3288F339080C}"/>
    <cellStyle name="Денежный 2 2 3 3 5" xfId="1347" xr:uid="{00000000-0005-0000-0000-000051050000}"/>
    <cellStyle name="Денежный 2 2 3 3 5 2" xfId="2625" xr:uid="{00000000-0005-0000-0000-000052050000}"/>
    <cellStyle name="Денежный 2 2 3 3 5 2 2" xfId="7729" xr:uid="{00000000-0005-0000-0000-000053050000}"/>
    <cellStyle name="Денежный 2 2 3 3 5 2 2 2" xfId="22969" xr:uid="{56439972-2EBF-43A1-A6F6-C79E93766342}"/>
    <cellStyle name="Денежный 2 2 3 3 5 2 3" xfId="12807" xr:uid="{00000000-0005-0000-0000-000054050000}"/>
    <cellStyle name="Денежный 2 2 3 3 5 2 3 2" xfId="28045" xr:uid="{FDAC4C39-55CB-4007-BFE7-325A1844465D}"/>
    <cellStyle name="Денежный 2 2 3 3 5 2 4" xfId="17893" xr:uid="{323C19AA-ABDB-4DAA-B240-FA6362781EA0}"/>
    <cellStyle name="Денежный 2 2 3 3 5 3" xfId="3897" xr:uid="{00000000-0005-0000-0000-000055050000}"/>
    <cellStyle name="Денежный 2 2 3 3 5 3 2" xfId="8983" xr:uid="{00000000-0005-0000-0000-000056050000}"/>
    <cellStyle name="Денежный 2 2 3 3 5 3 2 2" xfId="24223" xr:uid="{121FE66C-8C81-4836-8083-083D20D0300C}"/>
    <cellStyle name="Денежный 2 2 3 3 5 3 3" xfId="14061" xr:uid="{00000000-0005-0000-0000-000057050000}"/>
    <cellStyle name="Денежный 2 2 3 3 5 3 3 2" xfId="29299" xr:uid="{A9486E85-562A-4A2D-9372-562C6652CD2B}"/>
    <cellStyle name="Денежный 2 2 3 3 5 3 4" xfId="19147" xr:uid="{E2826C7E-5DA2-44C9-8078-DEF8FE31C88A}"/>
    <cellStyle name="Денежный 2 2 3 3 5 4" xfId="5175" xr:uid="{00000000-0005-0000-0000-000058050000}"/>
    <cellStyle name="Денежный 2 2 3 3 5 4 2" xfId="10256" xr:uid="{00000000-0005-0000-0000-000059050000}"/>
    <cellStyle name="Денежный 2 2 3 3 5 4 2 2" xfId="25496" xr:uid="{2C85D8D7-CC10-45A0-AF06-8BD14DB9DD65}"/>
    <cellStyle name="Денежный 2 2 3 3 5 4 3" xfId="15334" xr:uid="{00000000-0005-0000-0000-00005A050000}"/>
    <cellStyle name="Денежный 2 2 3 3 5 4 3 2" xfId="30572" xr:uid="{53098511-8370-459D-B94A-BC526885BB0D}"/>
    <cellStyle name="Денежный 2 2 3 3 5 4 4" xfId="20420" xr:uid="{CDF96CA4-09E4-4399-8001-2E1EC09BD66B}"/>
    <cellStyle name="Денежный 2 2 3 3 5 5" xfId="6452" xr:uid="{00000000-0005-0000-0000-00005B050000}"/>
    <cellStyle name="Денежный 2 2 3 3 5 5 2" xfId="21697" xr:uid="{657A9235-758E-45ED-9B10-7262801D245B}"/>
    <cellStyle name="Денежный 2 2 3 3 5 6" xfId="11535" xr:uid="{00000000-0005-0000-0000-00005C050000}"/>
    <cellStyle name="Денежный 2 2 3 3 5 6 2" xfId="26773" xr:uid="{8F2AFB3A-2D87-4212-9454-452908C1847E}"/>
    <cellStyle name="Денежный 2 2 3 3 5 7" xfId="16621" xr:uid="{DE7EC405-2B27-45FA-AB31-10332C56BE0D}"/>
    <cellStyle name="Денежный 2 2 3 3 6" xfId="1487" xr:uid="{00000000-0005-0000-0000-00005D050000}"/>
    <cellStyle name="Денежный 2 2 3 3 6 2" xfId="2765" xr:uid="{00000000-0005-0000-0000-00005E050000}"/>
    <cellStyle name="Денежный 2 2 3 3 6 2 2" xfId="7869" xr:uid="{00000000-0005-0000-0000-00005F050000}"/>
    <cellStyle name="Денежный 2 2 3 3 6 2 2 2" xfId="23109" xr:uid="{4E8A8FDF-2B38-457E-BDFE-E5045106F100}"/>
    <cellStyle name="Денежный 2 2 3 3 6 2 3" xfId="12947" xr:uid="{00000000-0005-0000-0000-000060050000}"/>
    <cellStyle name="Денежный 2 2 3 3 6 2 3 2" xfId="28185" xr:uid="{AA5C9EAA-D1CB-4CB8-97F1-B88FC3895232}"/>
    <cellStyle name="Денежный 2 2 3 3 6 2 4" xfId="18033" xr:uid="{152B0716-9BDF-439B-B0C9-C22917FA99A6}"/>
    <cellStyle name="Денежный 2 2 3 3 6 3" xfId="4035" xr:uid="{00000000-0005-0000-0000-000061050000}"/>
    <cellStyle name="Денежный 2 2 3 3 6 3 2" xfId="9121" xr:uid="{00000000-0005-0000-0000-000062050000}"/>
    <cellStyle name="Денежный 2 2 3 3 6 3 2 2" xfId="24361" xr:uid="{25A69099-EA35-49DF-99C7-EF2BFB0E7831}"/>
    <cellStyle name="Денежный 2 2 3 3 6 3 3" xfId="14199" xr:uid="{00000000-0005-0000-0000-000063050000}"/>
    <cellStyle name="Денежный 2 2 3 3 6 3 3 2" xfId="29437" xr:uid="{7A0A3671-860F-4606-96FC-4B6CC10F41A4}"/>
    <cellStyle name="Денежный 2 2 3 3 6 3 4" xfId="19285" xr:uid="{88D47B39-C854-4C57-808B-8CADCB95C9F8}"/>
    <cellStyle name="Денежный 2 2 3 3 6 4" xfId="5315" xr:uid="{00000000-0005-0000-0000-000064050000}"/>
    <cellStyle name="Денежный 2 2 3 3 6 4 2" xfId="10396" xr:uid="{00000000-0005-0000-0000-000065050000}"/>
    <cellStyle name="Денежный 2 2 3 3 6 4 2 2" xfId="25636" xr:uid="{EB60193E-AF29-44AB-AAB9-7EF3CAC1CE7C}"/>
    <cellStyle name="Денежный 2 2 3 3 6 4 3" xfId="15474" xr:uid="{00000000-0005-0000-0000-000066050000}"/>
    <cellStyle name="Денежный 2 2 3 3 6 4 3 2" xfId="30712" xr:uid="{5F4AF4CE-F3B5-4B16-B811-3474DBD81BF8}"/>
    <cellStyle name="Денежный 2 2 3 3 6 4 4" xfId="20560" xr:uid="{04B870A8-EDE4-46AD-A617-286B75E320F2}"/>
    <cellStyle name="Денежный 2 2 3 3 6 5" xfId="6592" xr:uid="{00000000-0005-0000-0000-000067050000}"/>
    <cellStyle name="Денежный 2 2 3 3 6 5 2" xfId="21837" xr:uid="{47FFACA9-1CBD-4474-BA0C-774D29CB024A}"/>
    <cellStyle name="Денежный 2 2 3 3 6 6" xfId="11675" xr:uid="{00000000-0005-0000-0000-000068050000}"/>
    <cellStyle name="Денежный 2 2 3 3 6 6 2" xfId="26913" xr:uid="{3D52049D-EF71-4021-B654-F22E9BCCBBD4}"/>
    <cellStyle name="Денежный 2 2 3 3 6 7" xfId="16761" xr:uid="{FC127E5F-FAF6-4306-9543-824CE55FA974}"/>
    <cellStyle name="Денежный 2 2 3 4" xfId="88" xr:uid="{00000000-0005-0000-0000-000069050000}"/>
    <cellStyle name="Денежный 2 2 3 4 2" xfId="386" xr:uid="{00000000-0005-0000-0000-00006A050000}"/>
    <cellStyle name="Денежный 2 2 3 4 2 2" xfId="528" xr:uid="{00000000-0005-0000-0000-00006B050000}"/>
    <cellStyle name="Денежный 2 2 3 4 2 2 2" xfId="1092" xr:uid="{00000000-0005-0000-0000-00006C050000}"/>
    <cellStyle name="Денежный 2 2 3 4 2 2 2 2" xfId="2370" xr:uid="{00000000-0005-0000-0000-00006D050000}"/>
    <cellStyle name="Денежный 2 2 3 4 2 2 2 2 2" xfId="7474" xr:uid="{00000000-0005-0000-0000-00006E050000}"/>
    <cellStyle name="Денежный 2 2 3 4 2 2 2 2 2 2" xfId="22714" xr:uid="{3B39FC0D-AB86-4F47-9F9E-743494F978F8}"/>
    <cellStyle name="Денежный 2 2 3 4 2 2 2 2 3" xfId="12552" xr:uid="{00000000-0005-0000-0000-00006F050000}"/>
    <cellStyle name="Денежный 2 2 3 4 2 2 2 2 3 2" xfId="27790" xr:uid="{07AEAF47-866A-4727-AB1D-DAB045D658A5}"/>
    <cellStyle name="Денежный 2 2 3 4 2 2 2 2 4" xfId="17638" xr:uid="{70D7F915-185D-41F0-97A3-8920F8703F0D}"/>
    <cellStyle name="Денежный 2 2 3 4 2 2 2 3" xfId="3646" xr:uid="{00000000-0005-0000-0000-000070050000}"/>
    <cellStyle name="Денежный 2 2 3 4 2 2 2 3 2" xfId="8732" xr:uid="{00000000-0005-0000-0000-000071050000}"/>
    <cellStyle name="Денежный 2 2 3 4 2 2 2 3 2 2" xfId="23972" xr:uid="{7EBEC7E8-DB5C-4F47-8EDE-A0B5AF3B6428}"/>
    <cellStyle name="Денежный 2 2 3 4 2 2 2 3 3" xfId="13810" xr:uid="{00000000-0005-0000-0000-000072050000}"/>
    <cellStyle name="Денежный 2 2 3 4 2 2 2 3 3 2" xfId="29048" xr:uid="{7C162F25-2A11-4886-B40A-567C03054B3E}"/>
    <cellStyle name="Денежный 2 2 3 4 2 2 2 3 4" xfId="18896" xr:uid="{8C1D07EE-F89A-4A54-8DDF-307209E38686}"/>
    <cellStyle name="Денежный 2 2 3 4 2 2 2 4" xfId="4920" xr:uid="{00000000-0005-0000-0000-000073050000}"/>
    <cellStyle name="Денежный 2 2 3 4 2 2 2 4 2" xfId="10001" xr:uid="{00000000-0005-0000-0000-000074050000}"/>
    <cellStyle name="Денежный 2 2 3 4 2 2 2 4 2 2" xfId="25241" xr:uid="{A424DDD3-75B3-4F5E-AFEA-2ADA538A9B60}"/>
    <cellStyle name="Денежный 2 2 3 4 2 2 2 4 3" xfId="15079" xr:uid="{00000000-0005-0000-0000-000075050000}"/>
    <cellStyle name="Денежный 2 2 3 4 2 2 2 4 3 2" xfId="30317" xr:uid="{559CCE9D-06FB-40C0-8A23-8283E4CC58A6}"/>
    <cellStyle name="Денежный 2 2 3 4 2 2 2 4 4" xfId="20165" xr:uid="{C1BF34E7-2DD5-47A0-9B00-2476CD20E6B1}"/>
    <cellStyle name="Денежный 2 2 3 4 2 2 2 5" xfId="6197" xr:uid="{00000000-0005-0000-0000-000076050000}"/>
    <cellStyle name="Денежный 2 2 3 4 2 2 2 5 2" xfId="21442" xr:uid="{C5F556A3-E2D6-4292-9EB4-ADFDC7BB6706}"/>
    <cellStyle name="Денежный 2 2 3 4 2 2 2 6" xfId="11280" xr:uid="{00000000-0005-0000-0000-000077050000}"/>
    <cellStyle name="Денежный 2 2 3 4 2 2 2 6 2" xfId="26518" xr:uid="{34AF9960-A66E-4B87-B529-45BA2BF50422}"/>
    <cellStyle name="Денежный 2 2 3 4 2 2 2 7" xfId="16366" xr:uid="{FD282F55-EF6A-461C-9B97-4E8897702A10}"/>
    <cellStyle name="Денежный 2 2 3 4 2 2 3" xfId="1806" xr:uid="{00000000-0005-0000-0000-000078050000}"/>
    <cellStyle name="Денежный 2 2 3 4 2 2 3 2" xfId="6910" xr:uid="{00000000-0005-0000-0000-000079050000}"/>
    <cellStyle name="Денежный 2 2 3 4 2 2 3 2 2" xfId="22150" xr:uid="{3849CF76-EB45-4BC5-9275-AF80FB825DB6}"/>
    <cellStyle name="Денежный 2 2 3 4 2 2 3 3" xfId="11988" xr:uid="{00000000-0005-0000-0000-00007A050000}"/>
    <cellStyle name="Денежный 2 2 3 4 2 2 3 3 2" xfId="27226" xr:uid="{9091C0AC-DD79-4719-A351-295376D1D5D0}"/>
    <cellStyle name="Денежный 2 2 3 4 2 2 3 4" xfId="17074" xr:uid="{95AC551E-D5B3-4BEB-91B7-49B5FD970BC4}"/>
    <cellStyle name="Денежный 2 2 3 4 2 2 4" xfId="3090" xr:uid="{00000000-0005-0000-0000-00007B050000}"/>
    <cellStyle name="Денежный 2 2 3 4 2 2 4 2" xfId="8176" xr:uid="{00000000-0005-0000-0000-00007C050000}"/>
    <cellStyle name="Денежный 2 2 3 4 2 2 4 2 2" xfId="23416" xr:uid="{C8D5A3FC-AEFD-4EC2-A23E-C3D14B72E0DB}"/>
    <cellStyle name="Денежный 2 2 3 4 2 2 4 3" xfId="13254" xr:uid="{00000000-0005-0000-0000-00007D050000}"/>
    <cellStyle name="Денежный 2 2 3 4 2 2 4 3 2" xfId="28492" xr:uid="{D4F9B92B-0E4E-4FF9-B993-2BBD09FAA7E1}"/>
    <cellStyle name="Денежный 2 2 3 4 2 2 4 4" xfId="18340" xr:uid="{DA784D5B-35EA-40B0-8063-5817F74E3CC9}"/>
    <cellStyle name="Денежный 2 2 3 4 2 2 5" xfId="4356" xr:uid="{00000000-0005-0000-0000-00007E050000}"/>
    <cellStyle name="Денежный 2 2 3 4 2 2 5 2" xfId="9437" xr:uid="{00000000-0005-0000-0000-00007F050000}"/>
    <cellStyle name="Денежный 2 2 3 4 2 2 5 2 2" xfId="24677" xr:uid="{DD318CB3-FAFD-461C-B092-E9B850413584}"/>
    <cellStyle name="Денежный 2 2 3 4 2 2 5 3" xfId="14515" xr:uid="{00000000-0005-0000-0000-000080050000}"/>
    <cellStyle name="Денежный 2 2 3 4 2 2 5 3 2" xfId="29753" xr:uid="{8824B7F2-F9F7-47CC-9E2F-126129DB65B5}"/>
    <cellStyle name="Денежный 2 2 3 4 2 2 5 4" xfId="19601" xr:uid="{F585BEC6-9D25-4858-A701-65A21325F327}"/>
    <cellStyle name="Денежный 2 2 3 4 2 2 6" xfId="5633" xr:uid="{00000000-0005-0000-0000-000081050000}"/>
    <cellStyle name="Денежный 2 2 3 4 2 2 6 2" xfId="20878" xr:uid="{AD8A57C0-7DB1-4E66-87F8-BB3A91F5E9AA}"/>
    <cellStyle name="Денежный 2 2 3 4 2 2 7" xfId="10716" xr:uid="{00000000-0005-0000-0000-000082050000}"/>
    <cellStyle name="Денежный 2 2 3 4 2 2 7 2" xfId="25954" xr:uid="{8E1CD1D9-3FD4-4586-B32C-9C33DAF7322F}"/>
    <cellStyle name="Денежный 2 2 3 4 2 2 8" xfId="15802" xr:uid="{069CFD3D-C84F-4201-ABB3-0D7914033C2F}"/>
    <cellStyle name="Денежный 2 2 3 4 2 3" xfId="952" xr:uid="{00000000-0005-0000-0000-000083050000}"/>
    <cellStyle name="Денежный 2 2 3 4 2 3 2" xfId="2230" xr:uid="{00000000-0005-0000-0000-000084050000}"/>
    <cellStyle name="Денежный 2 2 3 4 2 3 2 2" xfId="7334" xr:uid="{00000000-0005-0000-0000-000085050000}"/>
    <cellStyle name="Денежный 2 2 3 4 2 3 2 2 2" xfId="22574" xr:uid="{2444DEE8-0280-4C59-B5C1-18CBBA7B6DA3}"/>
    <cellStyle name="Денежный 2 2 3 4 2 3 2 3" xfId="12412" xr:uid="{00000000-0005-0000-0000-000086050000}"/>
    <cellStyle name="Денежный 2 2 3 4 2 3 2 3 2" xfId="27650" xr:uid="{92382AC0-3A69-45C1-A00A-38E0CD0F71AE}"/>
    <cellStyle name="Денежный 2 2 3 4 2 3 2 4" xfId="17498" xr:uid="{A1B5AE7B-B4E2-4207-B42A-F64FDD4BE534}"/>
    <cellStyle name="Денежный 2 2 3 4 2 3 3" xfId="3508" xr:uid="{00000000-0005-0000-0000-000087050000}"/>
    <cellStyle name="Денежный 2 2 3 4 2 3 3 2" xfId="8594" xr:uid="{00000000-0005-0000-0000-000088050000}"/>
    <cellStyle name="Денежный 2 2 3 4 2 3 3 2 2" xfId="23834" xr:uid="{B8D679D3-9573-4B45-89ED-F78919B6377A}"/>
    <cellStyle name="Денежный 2 2 3 4 2 3 3 3" xfId="13672" xr:uid="{00000000-0005-0000-0000-000089050000}"/>
    <cellStyle name="Денежный 2 2 3 4 2 3 3 3 2" xfId="28910" xr:uid="{99BDFAFF-63AE-4992-843C-5710FC940DD7}"/>
    <cellStyle name="Денежный 2 2 3 4 2 3 3 4" xfId="18758" xr:uid="{49117C80-DB08-439F-8E5B-958185548BB9}"/>
    <cellStyle name="Денежный 2 2 3 4 2 3 4" xfId="4780" xr:uid="{00000000-0005-0000-0000-00008A050000}"/>
    <cellStyle name="Денежный 2 2 3 4 2 3 4 2" xfId="9861" xr:uid="{00000000-0005-0000-0000-00008B050000}"/>
    <cellStyle name="Денежный 2 2 3 4 2 3 4 2 2" xfId="25101" xr:uid="{D5E26C71-4E4D-4E65-B573-7B33C0DDCA30}"/>
    <cellStyle name="Денежный 2 2 3 4 2 3 4 3" xfId="14939" xr:uid="{00000000-0005-0000-0000-00008C050000}"/>
    <cellStyle name="Денежный 2 2 3 4 2 3 4 3 2" xfId="30177" xr:uid="{950545D4-EB76-40C7-A037-0C9E93A6EE56}"/>
    <cellStyle name="Денежный 2 2 3 4 2 3 4 4" xfId="20025" xr:uid="{7AA9E8D3-4591-46B0-B918-D36EC46DC418}"/>
    <cellStyle name="Денежный 2 2 3 4 2 3 5" xfId="6057" xr:uid="{00000000-0005-0000-0000-00008D050000}"/>
    <cellStyle name="Денежный 2 2 3 4 2 3 5 2" xfId="21302" xr:uid="{6F612C5A-45D2-494F-AF4C-B73D92B03703}"/>
    <cellStyle name="Денежный 2 2 3 4 2 3 6" xfId="11140" xr:uid="{00000000-0005-0000-0000-00008E050000}"/>
    <cellStyle name="Денежный 2 2 3 4 2 3 6 2" xfId="26378" xr:uid="{80B6B59D-228F-4098-A50B-38C61B9DE776}"/>
    <cellStyle name="Денежный 2 2 3 4 2 3 7" xfId="16226" xr:uid="{F8DD03A9-D9D7-4D95-95F1-CA655FCAA821}"/>
    <cellStyle name="Денежный 2 2 3 4 2 4" xfId="1666" xr:uid="{00000000-0005-0000-0000-00008F050000}"/>
    <cellStyle name="Денежный 2 2 3 4 2 4 2" xfId="6770" xr:uid="{00000000-0005-0000-0000-000090050000}"/>
    <cellStyle name="Денежный 2 2 3 4 2 4 2 2" xfId="22010" xr:uid="{16337942-B236-4588-A745-8CE8ED78D42D}"/>
    <cellStyle name="Денежный 2 2 3 4 2 4 3" xfId="11848" xr:uid="{00000000-0005-0000-0000-000091050000}"/>
    <cellStyle name="Денежный 2 2 3 4 2 4 3 2" xfId="27086" xr:uid="{D554A5A2-5725-4F04-B1C6-4368B834D95B}"/>
    <cellStyle name="Денежный 2 2 3 4 2 4 4" xfId="16934" xr:uid="{D44385A7-3957-4027-A639-156F242E921F}"/>
    <cellStyle name="Денежный 2 2 3 4 2 5" xfId="2950" xr:uid="{00000000-0005-0000-0000-000092050000}"/>
    <cellStyle name="Денежный 2 2 3 4 2 5 2" xfId="8038" xr:uid="{00000000-0005-0000-0000-000093050000}"/>
    <cellStyle name="Денежный 2 2 3 4 2 5 2 2" xfId="23278" xr:uid="{4AA5ECFC-D9A1-4EA0-BB65-8B0D284A9714}"/>
    <cellStyle name="Денежный 2 2 3 4 2 5 3" xfId="13116" xr:uid="{00000000-0005-0000-0000-000094050000}"/>
    <cellStyle name="Денежный 2 2 3 4 2 5 3 2" xfId="28354" xr:uid="{3EDC8A0D-E942-4170-8994-8BD6CD5DFB8F}"/>
    <cellStyle name="Денежный 2 2 3 4 2 5 4" xfId="18202" xr:uid="{18212734-497B-4E6C-8129-B00E71BEAD1E}"/>
    <cellStyle name="Денежный 2 2 3 4 2 6" xfId="4216" xr:uid="{00000000-0005-0000-0000-000095050000}"/>
    <cellStyle name="Денежный 2 2 3 4 2 6 2" xfId="9297" xr:uid="{00000000-0005-0000-0000-000096050000}"/>
    <cellStyle name="Денежный 2 2 3 4 2 6 2 2" xfId="24537" xr:uid="{9D6BEF19-1F6B-42DE-86B0-002D577D5DE1}"/>
    <cellStyle name="Денежный 2 2 3 4 2 6 3" xfId="14375" xr:uid="{00000000-0005-0000-0000-000097050000}"/>
    <cellStyle name="Денежный 2 2 3 4 2 6 3 2" xfId="29613" xr:uid="{1FD3DD93-E7B6-43D8-8E11-5E99053EA68E}"/>
    <cellStyle name="Денежный 2 2 3 4 2 6 4" xfId="19461" xr:uid="{1EF8D6B0-4CD7-4024-937C-E987678B8BAB}"/>
    <cellStyle name="Денежный 2 2 3 4 2 7" xfId="5493" xr:uid="{00000000-0005-0000-0000-000098050000}"/>
    <cellStyle name="Денежный 2 2 3 4 2 7 2" xfId="20738" xr:uid="{D600388C-0D18-4C94-8BBF-890E43A9A0E4}"/>
    <cellStyle name="Денежный 2 2 3 4 2 8" xfId="10576" xr:uid="{00000000-0005-0000-0000-000099050000}"/>
    <cellStyle name="Денежный 2 2 3 4 2 8 2" xfId="25814" xr:uid="{5A550831-DBC9-4C0F-8BB2-587AAA6FA9F5}"/>
    <cellStyle name="Денежный 2 2 3 4 2 9" xfId="15662" xr:uid="{2D8BE418-A949-493C-BD07-6AA84E0F9F74}"/>
    <cellStyle name="Денежный 2 2 3 4 3" xfId="668" xr:uid="{00000000-0005-0000-0000-00009A050000}"/>
    <cellStyle name="Денежный 2 2 3 4 3 2" xfId="1232" xr:uid="{00000000-0005-0000-0000-00009B050000}"/>
    <cellStyle name="Денежный 2 2 3 4 3 2 2" xfId="2510" xr:uid="{00000000-0005-0000-0000-00009C050000}"/>
    <cellStyle name="Денежный 2 2 3 4 3 2 2 2" xfId="7614" xr:uid="{00000000-0005-0000-0000-00009D050000}"/>
    <cellStyle name="Денежный 2 2 3 4 3 2 2 2 2" xfId="22854" xr:uid="{1CC2D7FC-A123-4D93-A0B8-FE495FE83046}"/>
    <cellStyle name="Денежный 2 2 3 4 3 2 2 3" xfId="12692" xr:uid="{00000000-0005-0000-0000-00009E050000}"/>
    <cellStyle name="Денежный 2 2 3 4 3 2 2 3 2" xfId="27930" xr:uid="{3FC8B7A6-F614-45EE-8606-F97813F4DE70}"/>
    <cellStyle name="Денежный 2 2 3 4 3 2 2 4" xfId="17778" xr:uid="{0257B479-337A-4526-81FF-2CC900FE625B}"/>
    <cellStyle name="Денежный 2 2 3 4 3 2 3" xfId="3784" xr:uid="{00000000-0005-0000-0000-00009F050000}"/>
    <cellStyle name="Денежный 2 2 3 4 3 2 3 2" xfId="8870" xr:uid="{00000000-0005-0000-0000-0000A0050000}"/>
    <cellStyle name="Денежный 2 2 3 4 3 2 3 2 2" xfId="24110" xr:uid="{6D3BFD1B-9E5D-43E0-9261-A5CE95F54797}"/>
    <cellStyle name="Денежный 2 2 3 4 3 2 3 3" xfId="13948" xr:uid="{00000000-0005-0000-0000-0000A1050000}"/>
    <cellStyle name="Денежный 2 2 3 4 3 2 3 3 2" xfId="29186" xr:uid="{066347E2-8315-40C7-95A2-48099E224D38}"/>
    <cellStyle name="Денежный 2 2 3 4 3 2 3 4" xfId="19034" xr:uid="{AE43AECD-542C-4542-A900-A2CE410A7C73}"/>
    <cellStyle name="Денежный 2 2 3 4 3 2 4" xfId="5060" xr:uid="{00000000-0005-0000-0000-0000A2050000}"/>
    <cellStyle name="Денежный 2 2 3 4 3 2 4 2" xfId="10141" xr:uid="{00000000-0005-0000-0000-0000A3050000}"/>
    <cellStyle name="Денежный 2 2 3 4 3 2 4 2 2" xfId="25381" xr:uid="{34B4FCD2-8C06-4984-BDEC-149B0BE87FBE}"/>
    <cellStyle name="Денежный 2 2 3 4 3 2 4 3" xfId="15219" xr:uid="{00000000-0005-0000-0000-0000A4050000}"/>
    <cellStyle name="Денежный 2 2 3 4 3 2 4 3 2" xfId="30457" xr:uid="{8B5A5D69-35BE-4863-B39F-D39C0F60E161}"/>
    <cellStyle name="Денежный 2 2 3 4 3 2 4 4" xfId="20305" xr:uid="{34D101E9-9926-41D8-AD1D-5CA0DABB2E37}"/>
    <cellStyle name="Денежный 2 2 3 4 3 2 5" xfId="6337" xr:uid="{00000000-0005-0000-0000-0000A5050000}"/>
    <cellStyle name="Денежный 2 2 3 4 3 2 5 2" xfId="21582" xr:uid="{F4064909-4A0A-4DDC-98EF-42206CABB1FE}"/>
    <cellStyle name="Денежный 2 2 3 4 3 2 6" xfId="11420" xr:uid="{00000000-0005-0000-0000-0000A6050000}"/>
    <cellStyle name="Денежный 2 2 3 4 3 2 6 2" xfId="26658" xr:uid="{6DEF7F84-D508-48E1-BB21-26E67A752921}"/>
    <cellStyle name="Денежный 2 2 3 4 3 2 7" xfId="16506" xr:uid="{CD161581-AC62-4830-A85C-3FD5763F5D58}"/>
    <cellStyle name="Денежный 2 2 3 4 3 3" xfId="1946" xr:uid="{00000000-0005-0000-0000-0000A7050000}"/>
    <cellStyle name="Денежный 2 2 3 4 3 3 2" xfId="7050" xr:uid="{00000000-0005-0000-0000-0000A8050000}"/>
    <cellStyle name="Денежный 2 2 3 4 3 3 2 2" xfId="22290" xr:uid="{0C351810-81DE-47F1-AA11-E68F0F6FF79D}"/>
    <cellStyle name="Денежный 2 2 3 4 3 3 3" xfId="12128" xr:uid="{00000000-0005-0000-0000-0000A9050000}"/>
    <cellStyle name="Денежный 2 2 3 4 3 3 3 2" xfId="27366" xr:uid="{3CF51366-319D-427B-A6E0-792B45C21175}"/>
    <cellStyle name="Денежный 2 2 3 4 3 3 4" xfId="17214" xr:uid="{D2E9AC5C-BA14-4D45-ACBE-82F4B9C9B182}"/>
    <cellStyle name="Денежный 2 2 3 4 3 4" xfId="3228" xr:uid="{00000000-0005-0000-0000-0000AA050000}"/>
    <cellStyle name="Денежный 2 2 3 4 3 4 2" xfId="8314" xr:uid="{00000000-0005-0000-0000-0000AB050000}"/>
    <cellStyle name="Денежный 2 2 3 4 3 4 2 2" xfId="23554" xr:uid="{2362BC79-58E8-45C9-8E65-10D606F95DD8}"/>
    <cellStyle name="Денежный 2 2 3 4 3 4 3" xfId="13392" xr:uid="{00000000-0005-0000-0000-0000AC050000}"/>
    <cellStyle name="Денежный 2 2 3 4 3 4 3 2" xfId="28630" xr:uid="{0F282A21-0AA2-4CFD-A1BD-7495463D22CF}"/>
    <cellStyle name="Денежный 2 2 3 4 3 4 4" xfId="18478" xr:uid="{F993D4FD-3F8D-4329-AA77-681ABCEE1AD2}"/>
    <cellStyle name="Денежный 2 2 3 4 3 5" xfId="4496" xr:uid="{00000000-0005-0000-0000-0000AD050000}"/>
    <cellStyle name="Денежный 2 2 3 4 3 5 2" xfId="9577" xr:uid="{00000000-0005-0000-0000-0000AE050000}"/>
    <cellStyle name="Денежный 2 2 3 4 3 5 2 2" xfId="24817" xr:uid="{37AFB5AF-1200-4A28-A977-6ADB3CF7F6CE}"/>
    <cellStyle name="Денежный 2 2 3 4 3 5 3" xfId="14655" xr:uid="{00000000-0005-0000-0000-0000AF050000}"/>
    <cellStyle name="Денежный 2 2 3 4 3 5 3 2" xfId="29893" xr:uid="{21545D7F-12A5-4E72-BC72-9AEFCB73B614}"/>
    <cellStyle name="Денежный 2 2 3 4 3 5 4" xfId="19741" xr:uid="{6478F3B4-2E23-4852-8987-805B436F507A}"/>
    <cellStyle name="Денежный 2 2 3 4 3 6" xfId="5773" xr:uid="{00000000-0005-0000-0000-0000B0050000}"/>
    <cellStyle name="Денежный 2 2 3 4 3 6 2" xfId="21018" xr:uid="{9D441EBC-FFBC-47C0-A287-36300CF892D2}"/>
    <cellStyle name="Денежный 2 2 3 4 3 7" xfId="10856" xr:uid="{00000000-0005-0000-0000-0000B1050000}"/>
    <cellStyle name="Денежный 2 2 3 4 3 7 2" xfId="26094" xr:uid="{FD94FF1A-8D7B-4EDE-9F2B-9493C86C88C1}"/>
    <cellStyle name="Денежный 2 2 3 4 3 8" xfId="15942" xr:uid="{458EC7E7-F0FA-47BF-B15D-D824143D367E}"/>
    <cellStyle name="Денежный 2 2 3 4 4" xfId="812" xr:uid="{00000000-0005-0000-0000-0000B2050000}"/>
    <cellStyle name="Денежный 2 2 3 4 4 2" xfId="2090" xr:uid="{00000000-0005-0000-0000-0000B3050000}"/>
    <cellStyle name="Денежный 2 2 3 4 4 2 2" xfId="7194" xr:uid="{00000000-0005-0000-0000-0000B4050000}"/>
    <cellStyle name="Денежный 2 2 3 4 4 2 2 2" xfId="22434" xr:uid="{B27B0B12-8DA0-428A-8A24-7D4D9753C159}"/>
    <cellStyle name="Денежный 2 2 3 4 4 2 3" xfId="12272" xr:uid="{00000000-0005-0000-0000-0000B5050000}"/>
    <cellStyle name="Денежный 2 2 3 4 4 2 3 2" xfId="27510" xr:uid="{FBE87FD4-71E0-4911-B587-04D7E21F4C11}"/>
    <cellStyle name="Денежный 2 2 3 4 4 2 4" xfId="17358" xr:uid="{F0CD7D9B-C493-4CB8-B0E7-ED056E101E06}"/>
    <cellStyle name="Денежный 2 2 3 4 4 3" xfId="3370" xr:uid="{00000000-0005-0000-0000-0000B6050000}"/>
    <cellStyle name="Денежный 2 2 3 4 4 3 2" xfId="8456" xr:uid="{00000000-0005-0000-0000-0000B7050000}"/>
    <cellStyle name="Денежный 2 2 3 4 4 3 2 2" xfId="23696" xr:uid="{38E064C1-5139-4E2E-8166-E01B8D2F4E07}"/>
    <cellStyle name="Денежный 2 2 3 4 4 3 3" xfId="13534" xr:uid="{00000000-0005-0000-0000-0000B8050000}"/>
    <cellStyle name="Денежный 2 2 3 4 4 3 3 2" xfId="28772" xr:uid="{4265D40D-171F-4A28-9E34-F69CD4C816D4}"/>
    <cellStyle name="Денежный 2 2 3 4 4 3 4" xfId="18620" xr:uid="{FCDC9033-82AF-4E4A-A1CA-78CF3E8557CC}"/>
    <cellStyle name="Денежный 2 2 3 4 4 4" xfId="4640" xr:uid="{00000000-0005-0000-0000-0000B9050000}"/>
    <cellStyle name="Денежный 2 2 3 4 4 4 2" xfId="9721" xr:uid="{00000000-0005-0000-0000-0000BA050000}"/>
    <cellStyle name="Денежный 2 2 3 4 4 4 2 2" xfId="24961" xr:uid="{31F591FE-BD39-4052-8B0E-A564C1F12374}"/>
    <cellStyle name="Денежный 2 2 3 4 4 4 3" xfId="14799" xr:uid="{00000000-0005-0000-0000-0000BB050000}"/>
    <cellStyle name="Денежный 2 2 3 4 4 4 3 2" xfId="30037" xr:uid="{F9DA4877-0EE3-48B2-B8A3-DA8835A4FA36}"/>
    <cellStyle name="Денежный 2 2 3 4 4 4 4" xfId="19885" xr:uid="{2C826C7B-9078-4AE7-A5E6-B013BD043836}"/>
    <cellStyle name="Денежный 2 2 3 4 4 5" xfId="5917" xr:uid="{00000000-0005-0000-0000-0000BC050000}"/>
    <cellStyle name="Денежный 2 2 3 4 4 5 2" xfId="21162" xr:uid="{A87101E5-DD40-407D-B25E-40BC62506CDA}"/>
    <cellStyle name="Денежный 2 2 3 4 4 6" xfId="11000" xr:uid="{00000000-0005-0000-0000-0000BD050000}"/>
    <cellStyle name="Денежный 2 2 3 4 4 6 2" xfId="26238" xr:uid="{FF0C1069-1ADA-48E4-9BCD-4025647F89AD}"/>
    <cellStyle name="Денежный 2 2 3 4 4 7" xfId="16086" xr:uid="{0B8CFA65-1A09-4CBE-8A62-3C7CFCA18DFA}"/>
    <cellStyle name="Денежный 2 2 3 4 5" xfId="1377" xr:uid="{00000000-0005-0000-0000-0000BE050000}"/>
    <cellStyle name="Денежный 2 2 3 4 5 2" xfId="2655" xr:uid="{00000000-0005-0000-0000-0000BF050000}"/>
    <cellStyle name="Денежный 2 2 3 4 5 2 2" xfId="7759" xr:uid="{00000000-0005-0000-0000-0000C0050000}"/>
    <cellStyle name="Денежный 2 2 3 4 5 2 2 2" xfId="22999" xr:uid="{CF3A0481-383A-4C38-9585-0E3632C18E37}"/>
    <cellStyle name="Денежный 2 2 3 4 5 2 3" xfId="12837" xr:uid="{00000000-0005-0000-0000-0000C1050000}"/>
    <cellStyle name="Денежный 2 2 3 4 5 2 3 2" xfId="28075" xr:uid="{D19EDF05-8AC6-4ECE-9719-EEE2CF66851A}"/>
    <cellStyle name="Денежный 2 2 3 4 5 2 4" xfId="17923" xr:uid="{1CCCABF4-0712-490D-8E95-D3A109DC862B}"/>
    <cellStyle name="Денежный 2 2 3 4 5 3" xfId="3927" xr:uid="{00000000-0005-0000-0000-0000C2050000}"/>
    <cellStyle name="Денежный 2 2 3 4 5 3 2" xfId="9013" xr:uid="{00000000-0005-0000-0000-0000C3050000}"/>
    <cellStyle name="Денежный 2 2 3 4 5 3 2 2" xfId="24253" xr:uid="{6DC60517-6370-41EE-9D9C-440D640001C6}"/>
    <cellStyle name="Денежный 2 2 3 4 5 3 3" xfId="14091" xr:uid="{00000000-0005-0000-0000-0000C4050000}"/>
    <cellStyle name="Денежный 2 2 3 4 5 3 3 2" xfId="29329" xr:uid="{F226A0B6-05A5-492B-98AE-379B1953C176}"/>
    <cellStyle name="Денежный 2 2 3 4 5 3 4" xfId="19177" xr:uid="{BCBC58B4-CEA8-4D09-BF46-FDA69DDB9714}"/>
    <cellStyle name="Денежный 2 2 3 4 5 4" xfId="5205" xr:uid="{00000000-0005-0000-0000-0000C5050000}"/>
    <cellStyle name="Денежный 2 2 3 4 5 4 2" xfId="10286" xr:uid="{00000000-0005-0000-0000-0000C6050000}"/>
    <cellStyle name="Денежный 2 2 3 4 5 4 2 2" xfId="25526" xr:uid="{85507E3A-AF81-4F10-A6FC-B5F8FB09DD25}"/>
    <cellStyle name="Денежный 2 2 3 4 5 4 3" xfId="15364" xr:uid="{00000000-0005-0000-0000-0000C7050000}"/>
    <cellStyle name="Денежный 2 2 3 4 5 4 3 2" xfId="30602" xr:uid="{D85501E7-9097-4E41-B827-6974013F5F9E}"/>
    <cellStyle name="Денежный 2 2 3 4 5 4 4" xfId="20450" xr:uid="{43E81B24-131A-49DE-AE30-568CCA1AE8F3}"/>
    <cellStyle name="Денежный 2 2 3 4 5 5" xfId="6482" xr:uid="{00000000-0005-0000-0000-0000C8050000}"/>
    <cellStyle name="Денежный 2 2 3 4 5 5 2" xfId="21727" xr:uid="{C54BDF95-9C8E-47DE-878E-C59D553FCFE3}"/>
    <cellStyle name="Денежный 2 2 3 4 5 6" xfId="11565" xr:uid="{00000000-0005-0000-0000-0000C9050000}"/>
    <cellStyle name="Денежный 2 2 3 4 5 6 2" xfId="26803" xr:uid="{3715D0F3-BA75-4412-8D5A-F44EBAAA5C31}"/>
    <cellStyle name="Денежный 2 2 3 4 5 7" xfId="16651" xr:uid="{83868295-682F-467C-AC40-032F85E4D1AC}"/>
    <cellStyle name="Денежный 2 2 3 4 6" xfId="1517" xr:uid="{00000000-0005-0000-0000-0000CA050000}"/>
    <cellStyle name="Денежный 2 2 3 4 6 2" xfId="2795" xr:uid="{00000000-0005-0000-0000-0000CB050000}"/>
    <cellStyle name="Денежный 2 2 3 4 6 2 2" xfId="7899" xr:uid="{00000000-0005-0000-0000-0000CC050000}"/>
    <cellStyle name="Денежный 2 2 3 4 6 2 2 2" xfId="23139" xr:uid="{0E2A4B15-09E5-4530-8986-643F9A4DD590}"/>
    <cellStyle name="Денежный 2 2 3 4 6 2 3" xfId="12977" xr:uid="{00000000-0005-0000-0000-0000CD050000}"/>
    <cellStyle name="Денежный 2 2 3 4 6 2 3 2" xfId="28215" xr:uid="{35787E83-ECA9-4CAD-85CD-681EB6BFBFE3}"/>
    <cellStyle name="Денежный 2 2 3 4 6 2 4" xfId="18063" xr:uid="{5ABD257B-0152-431A-BE5E-D2EFFB65B464}"/>
    <cellStyle name="Денежный 2 2 3 4 6 3" xfId="4065" xr:uid="{00000000-0005-0000-0000-0000CE050000}"/>
    <cellStyle name="Денежный 2 2 3 4 6 3 2" xfId="9151" xr:uid="{00000000-0005-0000-0000-0000CF050000}"/>
    <cellStyle name="Денежный 2 2 3 4 6 3 2 2" xfId="24391" xr:uid="{9A06CA18-54AF-4359-985E-5907070AC5A0}"/>
    <cellStyle name="Денежный 2 2 3 4 6 3 3" xfId="14229" xr:uid="{00000000-0005-0000-0000-0000D0050000}"/>
    <cellStyle name="Денежный 2 2 3 4 6 3 3 2" xfId="29467" xr:uid="{E91592CB-894C-40BE-B581-2813A37653BE}"/>
    <cellStyle name="Денежный 2 2 3 4 6 3 4" xfId="19315" xr:uid="{88EE21AD-D173-4B29-9413-380E264EB3CA}"/>
    <cellStyle name="Денежный 2 2 3 4 6 4" xfId="5345" xr:uid="{00000000-0005-0000-0000-0000D1050000}"/>
    <cellStyle name="Денежный 2 2 3 4 6 4 2" xfId="10426" xr:uid="{00000000-0005-0000-0000-0000D2050000}"/>
    <cellStyle name="Денежный 2 2 3 4 6 4 2 2" xfId="25666" xr:uid="{09ACB79D-8B37-4DB6-A71D-83CD1C020264}"/>
    <cellStyle name="Денежный 2 2 3 4 6 4 3" xfId="15504" xr:uid="{00000000-0005-0000-0000-0000D3050000}"/>
    <cellStyle name="Денежный 2 2 3 4 6 4 3 2" xfId="30742" xr:uid="{BCA0EDEC-C2CF-4BE9-87E4-4120501D4CF5}"/>
    <cellStyle name="Денежный 2 2 3 4 6 4 4" xfId="20590" xr:uid="{26C2504B-2344-4CA4-97AB-1EB0398DC97E}"/>
    <cellStyle name="Денежный 2 2 3 4 6 5" xfId="6622" xr:uid="{00000000-0005-0000-0000-0000D4050000}"/>
    <cellStyle name="Денежный 2 2 3 4 6 5 2" xfId="21867" xr:uid="{1BCAF6D2-377D-4889-B2A7-0C2789EE27C9}"/>
    <cellStyle name="Денежный 2 2 3 4 6 6" xfId="11705" xr:uid="{00000000-0005-0000-0000-0000D5050000}"/>
    <cellStyle name="Денежный 2 2 3 4 6 6 2" xfId="26943" xr:uid="{CA31E432-2786-4991-B7AC-ABD314C5468F}"/>
    <cellStyle name="Денежный 2 2 3 4 6 7" xfId="16791" xr:uid="{FA4202B4-C9CC-4947-A799-A42970761ED2}"/>
    <cellStyle name="Денежный 2 2 3 5" xfId="284" xr:uid="{00000000-0005-0000-0000-0000D6050000}"/>
    <cellStyle name="Денежный 2 2 3 5 2" xfId="440" xr:uid="{00000000-0005-0000-0000-0000D7050000}"/>
    <cellStyle name="Денежный 2 2 3 5 2 2" xfId="1004" xr:uid="{00000000-0005-0000-0000-0000D8050000}"/>
    <cellStyle name="Денежный 2 2 3 5 2 2 2" xfId="2282" xr:uid="{00000000-0005-0000-0000-0000D9050000}"/>
    <cellStyle name="Денежный 2 2 3 5 2 2 2 2" xfId="7386" xr:uid="{00000000-0005-0000-0000-0000DA050000}"/>
    <cellStyle name="Денежный 2 2 3 5 2 2 2 2 2" xfId="22626" xr:uid="{F9097CCD-3697-4425-B191-2A4ED01309F0}"/>
    <cellStyle name="Денежный 2 2 3 5 2 2 2 3" xfId="12464" xr:uid="{00000000-0005-0000-0000-0000DB050000}"/>
    <cellStyle name="Денежный 2 2 3 5 2 2 2 3 2" xfId="27702" xr:uid="{E97DC243-5E33-449F-837E-428414B37640}"/>
    <cellStyle name="Денежный 2 2 3 5 2 2 2 4" xfId="17550" xr:uid="{E33FFCD7-D569-497D-934F-D50D98B31EE0}"/>
    <cellStyle name="Денежный 2 2 3 5 2 2 3" xfId="3560" xr:uid="{00000000-0005-0000-0000-0000DC050000}"/>
    <cellStyle name="Денежный 2 2 3 5 2 2 3 2" xfId="8646" xr:uid="{00000000-0005-0000-0000-0000DD050000}"/>
    <cellStyle name="Денежный 2 2 3 5 2 2 3 2 2" xfId="23886" xr:uid="{AAA37D71-CBEB-4BDD-86B1-FF09A39F3EED}"/>
    <cellStyle name="Денежный 2 2 3 5 2 2 3 3" xfId="13724" xr:uid="{00000000-0005-0000-0000-0000DE050000}"/>
    <cellStyle name="Денежный 2 2 3 5 2 2 3 3 2" xfId="28962" xr:uid="{C3C7840C-3063-419F-859F-62E050E91D90}"/>
    <cellStyle name="Денежный 2 2 3 5 2 2 3 4" xfId="18810" xr:uid="{77A045D5-DBFB-45AC-95EA-753B2B866DEF}"/>
    <cellStyle name="Денежный 2 2 3 5 2 2 4" xfId="4832" xr:uid="{00000000-0005-0000-0000-0000DF050000}"/>
    <cellStyle name="Денежный 2 2 3 5 2 2 4 2" xfId="9913" xr:uid="{00000000-0005-0000-0000-0000E0050000}"/>
    <cellStyle name="Денежный 2 2 3 5 2 2 4 2 2" xfId="25153" xr:uid="{E106EAE2-6A8C-4EBA-B710-55C041161C2D}"/>
    <cellStyle name="Денежный 2 2 3 5 2 2 4 3" xfId="14991" xr:uid="{00000000-0005-0000-0000-0000E1050000}"/>
    <cellStyle name="Денежный 2 2 3 5 2 2 4 3 2" xfId="30229" xr:uid="{DA4EA1C7-48BF-42F5-A394-44ED9D3AE363}"/>
    <cellStyle name="Денежный 2 2 3 5 2 2 4 4" xfId="20077" xr:uid="{06E1BE54-3587-42F2-8C97-A21847A1DB7E}"/>
    <cellStyle name="Денежный 2 2 3 5 2 2 5" xfId="6109" xr:uid="{00000000-0005-0000-0000-0000E2050000}"/>
    <cellStyle name="Денежный 2 2 3 5 2 2 5 2" xfId="21354" xr:uid="{95805C27-0F79-4623-84ED-2F4071847DD9}"/>
    <cellStyle name="Денежный 2 2 3 5 2 2 6" xfId="11192" xr:uid="{00000000-0005-0000-0000-0000E3050000}"/>
    <cellStyle name="Денежный 2 2 3 5 2 2 6 2" xfId="26430" xr:uid="{9167BB19-FA61-446F-843E-A95EDE6C1F39}"/>
    <cellStyle name="Денежный 2 2 3 5 2 2 7" xfId="16278" xr:uid="{BFB093F0-E5B4-4DC6-AF3A-7401A31ECE0C}"/>
    <cellStyle name="Денежный 2 2 3 5 2 3" xfId="1718" xr:uid="{00000000-0005-0000-0000-0000E4050000}"/>
    <cellStyle name="Денежный 2 2 3 5 2 3 2" xfId="6822" xr:uid="{00000000-0005-0000-0000-0000E5050000}"/>
    <cellStyle name="Денежный 2 2 3 5 2 3 2 2" xfId="22062" xr:uid="{D17D5273-D315-43DA-98C6-C3D4F4E3416C}"/>
    <cellStyle name="Денежный 2 2 3 5 2 3 3" xfId="11900" xr:uid="{00000000-0005-0000-0000-0000E6050000}"/>
    <cellStyle name="Денежный 2 2 3 5 2 3 3 2" xfId="27138" xr:uid="{CDB7DAF1-2E36-433F-BD93-5C1B96DB518F}"/>
    <cellStyle name="Денежный 2 2 3 5 2 3 4" xfId="16986" xr:uid="{675564CA-B96B-4D83-9011-3801AA7796B0}"/>
    <cellStyle name="Денежный 2 2 3 5 2 4" xfId="3004" xr:uid="{00000000-0005-0000-0000-0000E7050000}"/>
    <cellStyle name="Денежный 2 2 3 5 2 4 2" xfId="8090" xr:uid="{00000000-0005-0000-0000-0000E8050000}"/>
    <cellStyle name="Денежный 2 2 3 5 2 4 2 2" xfId="23330" xr:uid="{267AE67B-5038-4AD2-B22B-C1E3F549A27A}"/>
    <cellStyle name="Денежный 2 2 3 5 2 4 3" xfId="13168" xr:uid="{00000000-0005-0000-0000-0000E9050000}"/>
    <cellStyle name="Денежный 2 2 3 5 2 4 3 2" xfId="28406" xr:uid="{15A26400-1A88-4243-BA31-1A47F4DE6C6E}"/>
    <cellStyle name="Денежный 2 2 3 5 2 4 4" xfId="18254" xr:uid="{1546EE5E-C3CD-45C8-A482-ED61A833ECA6}"/>
    <cellStyle name="Денежный 2 2 3 5 2 5" xfId="4268" xr:uid="{00000000-0005-0000-0000-0000EA050000}"/>
    <cellStyle name="Денежный 2 2 3 5 2 5 2" xfId="9349" xr:uid="{00000000-0005-0000-0000-0000EB050000}"/>
    <cellStyle name="Денежный 2 2 3 5 2 5 2 2" xfId="24589" xr:uid="{BDDCD1DE-0714-427C-B14B-4CD127478EEA}"/>
    <cellStyle name="Денежный 2 2 3 5 2 5 3" xfId="14427" xr:uid="{00000000-0005-0000-0000-0000EC050000}"/>
    <cellStyle name="Денежный 2 2 3 5 2 5 3 2" xfId="29665" xr:uid="{DE5F964C-793D-446B-8F22-BD11235247FD}"/>
    <cellStyle name="Денежный 2 2 3 5 2 5 4" xfId="19513" xr:uid="{A78C5D3B-D39A-4472-A2C1-F4006BD2F815}"/>
    <cellStyle name="Денежный 2 2 3 5 2 6" xfId="5545" xr:uid="{00000000-0005-0000-0000-0000ED050000}"/>
    <cellStyle name="Денежный 2 2 3 5 2 6 2" xfId="20790" xr:uid="{92EF686F-1920-4331-8268-A5427B3BB585}"/>
    <cellStyle name="Денежный 2 2 3 5 2 7" xfId="10628" xr:uid="{00000000-0005-0000-0000-0000EE050000}"/>
    <cellStyle name="Денежный 2 2 3 5 2 7 2" xfId="25866" xr:uid="{ADB67E5A-9E12-44AE-A089-53A18F95CDCE}"/>
    <cellStyle name="Денежный 2 2 3 5 2 8" xfId="15714" xr:uid="{5159A1F4-C7A9-42C3-841F-D5456CD67C92}"/>
    <cellStyle name="Денежный 2 2 3 5 3" xfId="864" xr:uid="{00000000-0005-0000-0000-0000EF050000}"/>
    <cellStyle name="Денежный 2 2 3 5 3 2" xfId="2142" xr:uid="{00000000-0005-0000-0000-0000F0050000}"/>
    <cellStyle name="Денежный 2 2 3 5 3 2 2" xfId="7246" xr:uid="{00000000-0005-0000-0000-0000F1050000}"/>
    <cellStyle name="Денежный 2 2 3 5 3 2 2 2" xfId="22486" xr:uid="{8E7F171A-D838-46BA-9284-1890DF5B756A}"/>
    <cellStyle name="Денежный 2 2 3 5 3 2 3" xfId="12324" xr:uid="{00000000-0005-0000-0000-0000F2050000}"/>
    <cellStyle name="Денежный 2 2 3 5 3 2 3 2" xfId="27562" xr:uid="{303B118F-C9DD-4239-83F6-C5AB987EAED1}"/>
    <cellStyle name="Денежный 2 2 3 5 3 2 4" xfId="17410" xr:uid="{D3F24CA2-9665-41DB-81BA-8A71250096D9}"/>
    <cellStyle name="Денежный 2 2 3 5 3 3" xfId="3422" xr:uid="{00000000-0005-0000-0000-0000F3050000}"/>
    <cellStyle name="Денежный 2 2 3 5 3 3 2" xfId="8508" xr:uid="{00000000-0005-0000-0000-0000F4050000}"/>
    <cellStyle name="Денежный 2 2 3 5 3 3 2 2" xfId="23748" xr:uid="{18FA79C2-2303-4C16-A366-C3B6710A9E4B}"/>
    <cellStyle name="Денежный 2 2 3 5 3 3 3" xfId="13586" xr:uid="{00000000-0005-0000-0000-0000F5050000}"/>
    <cellStyle name="Денежный 2 2 3 5 3 3 3 2" xfId="28824" xr:uid="{884D09E8-AA11-43E4-BFEE-BBF221676131}"/>
    <cellStyle name="Денежный 2 2 3 5 3 3 4" xfId="18672" xr:uid="{7C29754B-C1C1-44ED-AF44-DD3EA23F9D67}"/>
    <cellStyle name="Денежный 2 2 3 5 3 4" xfId="4692" xr:uid="{00000000-0005-0000-0000-0000F6050000}"/>
    <cellStyle name="Денежный 2 2 3 5 3 4 2" xfId="9773" xr:uid="{00000000-0005-0000-0000-0000F7050000}"/>
    <cellStyle name="Денежный 2 2 3 5 3 4 2 2" xfId="25013" xr:uid="{CEF45EE3-CEE4-4285-B1F3-214B91852B91}"/>
    <cellStyle name="Денежный 2 2 3 5 3 4 3" xfId="14851" xr:uid="{00000000-0005-0000-0000-0000F8050000}"/>
    <cellStyle name="Денежный 2 2 3 5 3 4 3 2" xfId="30089" xr:uid="{66FFF64A-D413-4DF9-AA15-EE5AEB12FE58}"/>
    <cellStyle name="Денежный 2 2 3 5 3 4 4" xfId="19937" xr:uid="{516C9939-7FEA-4ECD-8842-33E4B50B297D}"/>
    <cellStyle name="Денежный 2 2 3 5 3 5" xfId="5969" xr:uid="{00000000-0005-0000-0000-0000F9050000}"/>
    <cellStyle name="Денежный 2 2 3 5 3 5 2" xfId="21214" xr:uid="{569DF1AF-1ED4-4366-87C1-2A610036AA62}"/>
    <cellStyle name="Денежный 2 2 3 5 3 6" xfId="11052" xr:uid="{00000000-0005-0000-0000-0000FA050000}"/>
    <cellStyle name="Денежный 2 2 3 5 3 6 2" xfId="26290" xr:uid="{5049EEDB-7417-4569-9585-D2E040A8BF1B}"/>
    <cellStyle name="Денежный 2 2 3 5 3 7" xfId="16138" xr:uid="{03B89FDF-7B78-4C82-A189-243942FE00C6}"/>
    <cellStyle name="Денежный 2 2 3 5 4" xfId="1578" xr:uid="{00000000-0005-0000-0000-0000FB050000}"/>
    <cellStyle name="Денежный 2 2 3 5 4 2" xfId="6682" xr:uid="{00000000-0005-0000-0000-0000FC050000}"/>
    <cellStyle name="Денежный 2 2 3 5 4 2 2" xfId="21922" xr:uid="{6E812672-95FE-42E3-824B-2FF60C9BD2C5}"/>
    <cellStyle name="Денежный 2 2 3 5 4 3" xfId="11760" xr:uid="{00000000-0005-0000-0000-0000FD050000}"/>
    <cellStyle name="Денежный 2 2 3 5 4 3 2" xfId="26998" xr:uid="{E790EC51-A775-47A2-A5CC-1E410CB898BD}"/>
    <cellStyle name="Денежный 2 2 3 5 4 4" xfId="16846" xr:uid="{811B4D91-FFD0-4F9D-AB25-133F536CD9E3}"/>
    <cellStyle name="Денежный 2 2 3 5 5" xfId="2852" xr:uid="{00000000-0005-0000-0000-0000FE050000}"/>
    <cellStyle name="Денежный 2 2 3 5 5 2" xfId="7952" xr:uid="{00000000-0005-0000-0000-0000FF050000}"/>
    <cellStyle name="Денежный 2 2 3 5 5 2 2" xfId="23192" xr:uid="{EA041BFE-BF79-4400-98FD-20C39F48C5E0}"/>
    <cellStyle name="Денежный 2 2 3 5 5 3" xfId="13030" xr:uid="{00000000-0005-0000-0000-000000060000}"/>
    <cellStyle name="Денежный 2 2 3 5 5 3 2" xfId="28268" xr:uid="{72D6EDE8-4BF7-40A0-8D34-D539117ADB63}"/>
    <cellStyle name="Денежный 2 2 3 5 5 4" xfId="18116" xr:uid="{C8647A05-EFD1-420D-B530-E96FBABA82F4}"/>
    <cellStyle name="Денежный 2 2 3 5 6" xfId="4128" xr:uid="{00000000-0005-0000-0000-000001060000}"/>
    <cellStyle name="Денежный 2 2 3 5 6 2" xfId="9209" xr:uid="{00000000-0005-0000-0000-000002060000}"/>
    <cellStyle name="Денежный 2 2 3 5 6 2 2" xfId="24449" xr:uid="{131321DC-95E8-4554-99A8-3956652E14AD}"/>
    <cellStyle name="Денежный 2 2 3 5 6 3" xfId="14287" xr:uid="{00000000-0005-0000-0000-000003060000}"/>
    <cellStyle name="Денежный 2 2 3 5 6 3 2" xfId="29525" xr:uid="{E7DAAED6-9E58-416C-8D6D-074232AE3E2D}"/>
    <cellStyle name="Денежный 2 2 3 5 6 4" xfId="19373" xr:uid="{9B9B2C02-A413-456D-B4F4-DEB010572C34}"/>
    <cellStyle name="Денежный 2 2 3 5 7" xfId="5405" xr:uid="{00000000-0005-0000-0000-000004060000}"/>
    <cellStyle name="Денежный 2 2 3 5 7 2" xfId="20650" xr:uid="{ADA0486F-D258-4FD5-A8E4-2EC7DDD53ABD}"/>
    <cellStyle name="Денежный 2 2 3 5 8" xfId="10488" xr:uid="{00000000-0005-0000-0000-000005060000}"/>
    <cellStyle name="Денежный 2 2 3 5 8 2" xfId="25726" xr:uid="{5DE33286-4F05-4CB0-9AAE-5740DA68F4D9}"/>
    <cellStyle name="Денежный 2 2 3 5 9" xfId="15574" xr:uid="{7758CEB0-8059-46F8-B1C0-8E1B7FCC7BFA}"/>
    <cellStyle name="Денежный 2 2 3 6" xfId="580" xr:uid="{00000000-0005-0000-0000-000006060000}"/>
    <cellStyle name="Денежный 2 2 3 6 2" xfId="1144" xr:uid="{00000000-0005-0000-0000-000007060000}"/>
    <cellStyle name="Денежный 2 2 3 6 2 2" xfId="2422" xr:uid="{00000000-0005-0000-0000-000008060000}"/>
    <cellStyle name="Денежный 2 2 3 6 2 2 2" xfId="7526" xr:uid="{00000000-0005-0000-0000-000009060000}"/>
    <cellStyle name="Денежный 2 2 3 6 2 2 2 2" xfId="22766" xr:uid="{0F2A49EC-D901-4F98-BA77-992189346C02}"/>
    <cellStyle name="Денежный 2 2 3 6 2 2 3" xfId="12604" xr:uid="{00000000-0005-0000-0000-00000A060000}"/>
    <cellStyle name="Денежный 2 2 3 6 2 2 3 2" xfId="27842" xr:uid="{04813481-8FC4-4EF4-A4B5-1EDDD4DC3823}"/>
    <cellStyle name="Денежный 2 2 3 6 2 2 4" xfId="17690" xr:uid="{414AD017-3337-418A-A1F8-8F7B2EE1085C}"/>
    <cellStyle name="Денежный 2 2 3 6 2 3" xfId="3698" xr:uid="{00000000-0005-0000-0000-00000B060000}"/>
    <cellStyle name="Денежный 2 2 3 6 2 3 2" xfId="8784" xr:uid="{00000000-0005-0000-0000-00000C060000}"/>
    <cellStyle name="Денежный 2 2 3 6 2 3 2 2" xfId="24024" xr:uid="{7220575E-79E9-4EB4-9EE6-FA86AF84BCF7}"/>
    <cellStyle name="Денежный 2 2 3 6 2 3 3" xfId="13862" xr:uid="{00000000-0005-0000-0000-00000D060000}"/>
    <cellStyle name="Денежный 2 2 3 6 2 3 3 2" xfId="29100" xr:uid="{9F91E551-60D2-4BD6-9A51-2DC76918332A}"/>
    <cellStyle name="Денежный 2 2 3 6 2 3 4" xfId="18948" xr:uid="{31995DE9-6436-412F-BADB-6EB9431B0275}"/>
    <cellStyle name="Денежный 2 2 3 6 2 4" xfId="4972" xr:uid="{00000000-0005-0000-0000-00000E060000}"/>
    <cellStyle name="Денежный 2 2 3 6 2 4 2" xfId="10053" xr:uid="{00000000-0005-0000-0000-00000F060000}"/>
    <cellStyle name="Денежный 2 2 3 6 2 4 2 2" xfId="25293" xr:uid="{F00E27F0-0564-46B7-9416-DC4DC4414DC6}"/>
    <cellStyle name="Денежный 2 2 3 6 2 4 3" xfId="15131" xr:uid="{00000000-0005-0000-0000-000010060000}"/>
    <cellStyle name="Денежный 2 2 3 6 2 4 3 2" xfId="30369" xr:uid="{9EED1B34-D387-4806-BE61-9219FDBC54F3}"/>
    <cellStyle name="Денежный 2 2 3 6 2 4 4" xfId="20217" xr:uid="{80594BB9-3461-44D9-AF9D-8AFBB6BF149C}"/>
    <cellStyle name="Денежный 2 2 3 6 2 5" xfId="6249" xr:uid="{00000000-0005-0000-0000-000011060000}"/>
    <cellStyle name="Денежный 2 2 3 6 2 5 2" xfId="21494" xr:uid="{39A5622D-A4CF-483E-8AAC-62F3CC184D80}"/>
    <cellStyle name="Денежный 2 2 3 6 2 6" xfId="11332" xr:uid="{00000000-0005-0000-0000-000012060000}"/>
    <cellStyle name="Денежный 2 2 3 6 2 6 2" xfId="26570" xr:uid="{ABE4455E-CC2C-484A-9544-977026EAC592}"/>
    <cellStyle name="Денежный 2 2 3 6 2 7" xfId="16418" xr:uid="{7C48B02C-E06C-4E33-8DA0-790E8DFB6C9D}"/>
    <cellStyle name="Денежный 2 2 3 6 3" xfId="1858" xr:uid="{00000000-0005-0000-0000-000013060000}"/>
    <cellStyle name="Денежный 2 2 3 6 3 2" xfId="6962" xr:uid="{00000000-0005-0000-0000-000014060000}"/>
    <cellStyle name="Денежный 2 2 3 6 3 2 2" xfId="22202" xr:uid="{49228CDD-74AF-4D5F-BB64-0D138F416982}"/>
    <cellStyle name="Денежный 2 2 3 6 3 3" xfId="12040" xr:uid="{00000000-0005-0000-0000-000015060000}"/>
    <cellStyle name="Денежный 2 2 3 6 3 3 2" xfId="27278" xr:uid="{73D3EB43-5825-43EB-8973-89D958D64377}"/>
    <cellStyle name="Денежный 2 2 3 6 3 4" xfId="17126" xr:uid="{50AC5721-99CD-4410-88C0-64AA29AAAD2A}"/>
    <cellStyle name="Денежный 2 2 3 6 4" xfId="3142" xr:uid="{00000000-0005-0000-0000-000016060000}"/>
    <cellStyle name="Денежный 2 2 3 6 4 2" xfId="8228" xr:uid="{00000000-0005-0000-0000-000017060000}"/>
    <cellStyle name="Денежный 2 2 3 6 4 2 2" xfId="23468" xr:uid="{B56747CE-D630-4179-B473-65A5BF7AA629}"/>
    <cellStyle name="Денежный 2 2 3 6 4 3" xfId="13306" xr:uid="{00000000-0005-0000-0000-000018060000}"/>
    <cellStyle name="Денежный 2 2 3 6 4 3 2" xfId="28544" xr:uid="{81A9BC7A-1B20-45AD-B02A-06DDCC7DCC35}"/>
    <cellStyle name="Денежный 2 2 3 6 4 4" xfId="18392" xr:uid="{C73BC0EA-D0EC-4755-ADAF-37023669907E}"/>
    <cellStyle name="Денежный 2 2 3 6 5" xfId="4408" xr:uid="{00000000-0005-0000-0000-000019060000}"/>
    <cellStyle name="Денежный 2 2 3 6 5 2" xfId="9489" xr:uid="{00000000-0005-0000-0000-00001A060000}"/>
    <cellStyle name="Денежный 2 2 3 6 5 2 2" xfId="24729" xr:uid="{DBBB84C8-DFCC-4D9B-82AC-57DC23E610E6}"/>
    <cellStyle name="Денежный 2 2 3 6 5 3" xfId="14567" xr:uid="{00000000-0005-0000-0000-00001B060000}"/>
    <cellStyle name="Денежный 2 2 3 6 5 3 2" xfId="29805" xr:uid="{A71D0406-6EC9-421D-BEBA-9C51C18EFF8D}"/>
    <cellStyle name="Денежный 2 2 3 6 5 4" xfId="19653" xr:uid="{6840BC88-1875-49A8-9BCF-4049B0314E03}"/>
    <cellStyle name="Денежный 2 2 3 6 6" xfId="5685" xr:uid="{00000000-0005-0000-0000-00001C060000}"/>
    <cellStyle name="Денежный 2 2 3 6 6 2" xfId="20930" xr:uid="{83CD22AA-B462-49AA-B3B7-CE9C3F7A60F7}"/>
    <cellStyle name="Денежный 2 2 3 6 7" xfId="10768" xr:uid="{00000000-0005-0000-0000-00001D060000}"/>
    <cellStyle name="Денежный 2 2 3 6 7 2" xfId="26006" xr:uid="{93EDFD48-FB25-48F1-B5DB-4ECC47BF5FE2}"/>
    <cellStyle name="Денежный 2 2 3 6 8" xfId="15854" xr:uid="{2A1D970C-D895-49E8-8FB3-57F1375DC79F}"/>
    <cellStyle name="Денежный 2 2 3 7" xfId="724" xr:uid="{00000000-0005-0000-0000-00001E060000}"/>
    <cellStyle name="Денежный 2 2 3 7 2" xfId="2002" xr:uid="{00000000-0005-0000-0000-00001F060000}"/>
    <cellStyle name="Денежный 2 2 3 7 2 2" xfId="7106" xr:uid="{00000000-0005-0000-0000-000020060000}"/>
    <cellStyle name="Денежный 2 2 3 7 2 2 2" xfId="22346" xr:uid="{5E44CB01-A019-492C-9B85-79DBB35ADB24}"/>
    <cellStyle name="Денежный 2 2 3 7 2 3" xfId="12184" xr:uid="{00000000-0005-0000-0000-000021060000}"/>
    <cellStyle name="Денежный 2 2 3 7 2 3 2" xfId="27422" xr:uid="{D63A133E-6BCF-435E-860F-00C7500FDE9B}"/>
    <cellStyle name="Денежный 2 2 3 7 2 4" xfId="17270" xr:uid="{157CBA58-20B1-42A7-944B-72DA9F0B9680}"/>
    <cellStyle name="Денежный 2 2 3 7 3" xfId="3284" xr:uid="{00000000-0005-0000-0000-000022060000}"/>
    <cellStyle name="Денежный 2 2 3 7 3 2" xfId="8370" xr:uid="{00000000-0005-0000-0000-000023060000}"/>
    <cellStyle name="Денежный 2 2 3 7 3 2 2" xfId="23610" xr:uid="{A9ABBA42-1403-41EB-9237-A781273EAAC2}"/>
    <cellStyle name="Денежный 2 2 3 7 3 3" xfId="13448" xr:uid="{00000000-0005-0000-0000-000024060000}"/>
    <cellStyle name="Денежный 2 2 3 7 3 3 2" xfId="28686" xr:uid="{47930B40-C68B-4E18-8DE3-D94AD9DC3660}"/>
    <cellStyle name="Денежный 2 2 3 7 3 4" xfId="18534" xr:uid="{7A8271B6-F64D-44C9-BF50-B26D920E2663}"/>
    <cellStyle name="Денежный 2 2 3 7 4" xfId="4552" xr:uid="{00000000-0005-0000-0000-000025060000}"/>
    <cellStyle name="Денежный 2 2 3 7 4 2" xfId="9633" xr:uid="{00000000-0005-0000-0000-000026060000}"/>
    <cellStyle name="Денежный 2 2 3 7 4 2 2" xfId="24873" xr:uid="{A5D3BE1F-AE7F-4A06-9227-6D54F408D290}"/>
    <cellStyle name="Денежный 2 2 3 7 4 3" xfId="14711" xr:uid="{00000000-0005-0000-0000-000027060000}"/>
    <cellStyle name="Денежный 2 2 3 7 4 3 2" xfId="29949" xr:uid="{3D9FD2C6-E5ED-40DA-81BA-8BE1BCAEB649}"/>
    <cellStyle name="Денежный 2 2 3 7 4 4" xfId="19797" xr:uid="{C7A7967D-B080-4903-A9FA-316132888A41}"/>
    <cellStyle name="Денежный 2 2 3 7 5" xfId="5829" xr:uid="{00000000-0005-0000-0000-000028060000}"/>
    <cellStyle name="Денежный 2 2 3 7 5 2" xfId="21074" xr:uid="{C1FC004C-966D-43B2-8631-3FE4C5682767}"/>
    <cellStyle name="Денежный 2 2 3 7 6" xfId="10912" xr:uid="{00000000-0005-0000-0000-000029060000}"/>
    <cellStyle name="Денежный 2 2 3 7 6 2" xfId="26150" xr:uid="{2FC7CA66-BEA2-4AEB-A2A5-2517B5085798}"/>
    <cellStyle name="Денежный 2 2 3 7 7" xfId="15998" xr:uid="{4EFDDEA8-4174-4DF4-BB66-DB33B491DC52}"/>
    <cellStyle name="Денежный 2 2 3 8" xfId="1289" xr:uid="{00000000-0005-0000-0000-00002A060000}"/>
    <cellStyle name="Денежный 2 2 3 8 2" xfId="2567" xr:uid="{00000000-0005-0000-0000-00002B060000}"/>
    <cellStyle name="Денежный 2 2 3 8 2 2" xfId="7671" xr:uid="{00000000-0005-0000-0000-00002C060000}"/>
    <cellStyle name="Денежный 2 2 3 8 2 2 2" xfId="22911" xr:uid="{BD99A727-F149-4D5A-A6D8-9A201BCB0986}"/>
    <cellStyle name="Денежный 2 2 3 8 2 3" xfId="12749" xr:uid="{00000000-0005-0000-0000-00002D060000}"/>
    <cellStyle name="Денежный 2 2 3 8 2 3 2" xfId="27987" xr:uid="{2A72A3AC-4879-4A71-9FFF-5D6DD0BE47F1}"/>
    <cellStyle name="Денежный 2 2 3 8 2 4" xfId="17835" xr:uid="{610BC0B8-A591-4BF6-B027-2E7B6EFA438D}"/>
    <cellStyle name="Денежный 2 2 3 8 3" xfId="3841" xr:uid="{00000000-0005-0000-0000-00002E060000}"/>
    <cellStyle name="Денежный 2 2 3 8 3 2" xfId="8927" xr:uid="{00000000-0005-0000-0000-00002F060000}"/>
    <cellStyle name="Денежный 2 2 3 8 3 2 2" xfId="24167" xr:uid="{2BF21346-C769-48C9-9717-FE2EDF876CB0}"/>
    <cellStyle name="Денежный 2 2 3 8 3 3" xfId="14005" xr:uid="{00000000-0005-0000-0000-000030060000}"/>
    <cellStyle name="Денежный 2 2 3 8 3 3 2" xfId="29243" xr:uid="{2EC1E33E-1B94-447E-B6B5-F15209E177E4}"/>
    <cellStyle name="Денежный 2 2 3 8 3 4" xfId="19091" xr:uid="{51B53C91-9822-495D-82C8-B71B2171BAF9}"/>
    <cellStyle name="Денежный 2 2 3 8 4" xfId="5117" xr:uid="{00000000-0005-0000-0000-000031060000}"/>
    <cellStyle name="Денежный 2 2 3 8 4 2" xfId="10198" xr:uid="{00000000-0005-0000-0000-000032060000}"/>
    <cellStyle name="Денежный 2 2 3 8 4 2 2" xfId="25438" xr:uid="{DA1F5C6E-19D4-4672-B085-1880F0ACDB91}"/>
    <cellStyle name="Денежный 2 2 3 8 4 3" xfId="15276" xr:uid="{00000000-0005-0000-0000-000033060000}"/>
    <cellStyle name="Денежный 2 2 3 8 4 3 2" xfId="30514" xr:uid="{9CE1478A-914F-4497-B181-9509AD0EC829}"/>
    <cellStyle name="Денежный 2 2 3 8 4 4" xfId="20362" xr:uid="{712F7FF5-A29D-448A-837B-4B14EA8BFDED}"/>
    <cellStyle name="Денежный 2 2 3 8 5" xfId="6394" xr:uid="{00000000-0005-0000-0000-000034060000}"/>
    <cellStyle name="Денежный 2 2 3 8 5 2" xfId="21639" xr:uid="{881F2506-F6E4-44F8-AD3B-C27547BBB4B8}"/>
    <cellStyle name="Денежный 2 2 3 8 6" xfId="11477" xr:uid="{00000000-0005-0000-0000-000035060000}"/>
    <cellStyle name="Денежный 2 2 3 8 6 2" xfId="26715" xr:uid="{BF5179B7-77B8-4D9F-8A00-DC71522DFD65}"/>
    <cellStyle name="Денежный 2 2 3 8 7" xfId="16563" xr:uid="{280B3CDF-F2F9-4D8A-8D6F-81394C6DD6FF}"/>
    <cellStyle name="Денежный 2 2 3 9" xfId="1429" xr:uid="{00000000-0005-0000-0000-000036060000}"/>
    <cellStyle name="Денежный 2 2 3 9 2" xfId="2707" xr:uid="{00000000-0005-0000-0000-000037060000}"/>
    <cellStyle name="Денежный 2 2 3 9 2 2" xfId="7811" xr:uid="{00000000-0005-0000-0000-000038060000}"/>
    <cellStyle name="Денежный 2 2 3 9 2 2 2" xfId="23051" xr:uid="{61C4EF4F-EFA4-4214-96B5-B4104C3B14E5}"/>
    <cellStyle name="Денежный 2 2 3 9 2 3" xfId="12889" xr:uid="{00000000-0005-0000-0000-000039060000}"/>
    <cellStyle name="Денежный 2 2 3 9 2 3 2" xfId="28127" xr:uid="{1E3C6A83-C84C-4AF9-AEC7-C76AF4F76F6D}"/>
    <cellStyle name="Денежный 2 2 3 9 2 4" xfId="17975" xr:uid="{3341AF32-F2BF-4C9C-B273-97B8EB1DE659}"/>
    <cellStyle name="Денежный 2 2 3 9 3" xfId="3979" xr:uid="{00000000-0005-0000-0000-00003A060000}"/>
    <cellStyle name="Денежный 2 2 3 9 3 2" xfId="9065" xr:uid="{00000000-0005-0000-0000-00003B060000}"/>
    <cellStyle name="Денежный 2 2 3 9 3 2 2" xfId="24305" xr:uid="{1261FAAF-74FE-4401-937E-5BA05C71BE7C}"/>
    <cellStyle name="Денежный 2 2 3 9 3 3" xfId="14143" xr:uid="{00000000-0005-0000-0000-00003C060000}"/>
    <cellStyle name="Денежный 2 2 3 9 3 3 2" xfId="29381" xr:uid="{9EBB79C2-087A-49EA-BC64-0344313497A4}"/>
    <cellStyle name="Денежный 2 2 3 9 3 4" xfId="19229" xr:uid="{CD0A80E0-901D-4A3A-93D3-677BD0A0B62C}"/>
    <cellStyle name="Денежный 2 2 3 9 4" xfId="5257" xr:uid="{00000000-0005-0000-0000-00003D060000}"/>
    <cellStyle name="Денежный 2 2 3 9 4 2" xfId="10338" xr:uid="{00000000-0005-0000-0000-00003E060000}"/>
    <cellStyle name="Денежный 2 2 3 9 4 2 2" xfId="25578" xr:uid="{60785DF2-7CF0-47F7-89BE-C5855C072840}"/>
    <cellStyle name="Денежный 2 2 3 9 4 3" xfId="15416" xr:uid="{00000000-0005-0000-0000-00003F060000}"/>
    <cellStyle name="Денежный 2 2 3 9 4 3 2" xfId="30654" xr:uid="{0CA1E87F-0486-4B6C-B6D0-70EAA1BB8A5D}"/>
    <cellStyle name="Денежный 2 2 3 9 4 4" xfId="20502" xr:uid="{7C9F5098-D13C-4FBD-BE01-FF0835E5EFB4}"/>
    <cellStyle name="Денежный 2 2 3 9 5" xfId="6534" xr:uid="{00000000-0005-0000-0000-000040060000}"/>
    <cellStyle name="Денежный 2 2 3 9 5 2" xfId="21779" xr:uid="{724A3F59-EAAE-48E9-BE06-496F6B632892}"/>
    <cellStyle name="Денежный 2 2 3 9 6" xfId="11617" xr:uid="{00000000-0005-0000-0000-000041060000}"/>
    <cellStyle name="Денежный 2 2 3 9 6 2" xfId="26855" xr:uid="{5ADFB399-E4B3-45CD-9F86-29BB67F368F7}"/>
    <cellStyle name="Денежный 2 2 3 9 7" xfId="16703" xr:uid="{96223BD1-7225-4706-8933-DC17AFBC83F8}"/>
    <cellStyle name="Денежный 2 2 4" xfId="89" xr:uid="{00000000-0005-0000-0000-000042060000}"/>
    <cellStyle name="Денежный 2 2 4 2" xfId="90" xr:uid="{00000000-0005-0000-0000-000043060000}"/>
    <cellStyle name="Денежный 2 2 4 2 2" xfId="360" xr:uid="{00000000-0005-0000-0000-000044060000}"/>
    <cellStyle name="Денежный 2 2 4 2 2 2" xfId="506" xr:uid="{00000000-0005-0000-0000-000045060000}"/>
    <cellStyle name="Денежный 2 2 4 2 2 2 2" xfId="1070" xr:uid="{00000000-0005-0000-0000-000046060000}"/>
    <cellStyle name="Денежный 2 2 4 2 2 2 2 2" xfId="2348" xr:uid="{00000000-0005-0000-0000-000047060000}"/>
    <cellStyle name="Денежный 2 2 4 2 2 2 2 2 2" xfId="7452" xr:uid="{00000000-0005-0000-0000-000048060000}"/>
    <cellStyle name="Денежный 2 2 4 2 2 2 2 2 2 2" xfId="22692" xr:uid="{6DC852C1-0797-4410-9227-72520FFE7D8D}"/>
    <cellStyle name="Денежный 2 2 4 2 2 2 2 2 3" xfId="12530" xr:uid="{00000000-0005-0000-0000-000049060000}"/>
    <cellStyle name="Денежный 2 2 4 2 2 2 2 2 3 2" xfId="27768" xr:uid="{55D87F1C-7C01-47F6-8033-F966022D2A90}"/>
    <cellStyle name="Денежный 2 2 4 2 2 2 2 2 4" xfId="17616" xr:uid="{F9FBE4CB-B203-4765-812F-BFEA53D4770A}"/>
    <cellStyle name="Денежный 2 2 4 2 2 2 2 3" xfId="3624" xr:uid="{00000000-0005-0000-0000-00004A060000}"/>
    <cellStyle name="Денежный 2 2 4 2 2 2 2 3 2" xfId="8710" xr:uid="{00000000-0005-0000-0000-00004B060000}"/>
    <cellStyle name="Денежный 2 2 4 2 2 2 2 3 2 2" xfId="23950" xr:uid="{BEA2ED70-33F2-4938-B0BE-7C28BAA9CE35}"/>
    <cellStyle name="Денежный 2 2 4 2 2 2 2 3 3" xfId="13788" xr:uid="{00000000-0005-0000-0000-00004C060000}"/>
    <cellStyle name="Денежный 2 2 4 2 2 2 2 3 3 2" xfId="29026" xr:uid="{DA69CE7F-04A5-4B06-BF06-AB81B52B40A3}"/>
    <cellStyle name="Денежный 2 2 4 2 2 2 2 3 4" xfId="18874" xr:uid="{DAF65034-DBA9-4591-AF17-DF77B02DB112}"/>
    <cellStyle name="Денежный 2 2 4 2 2 2 2 4" xfId="4898" xr:uid="{00000000-0005-0000-0000-00004D060000}"/>
    <cellStyle name="Денежный 2 2 4 2 2 2 2 4 2" xfId="9979" xr:uid="{00000000-0005-0000-0000-00004E060000}"/>
    <cellStyle name="Денежный 2 2 4 2 2 2 2 4 2 2" xfId="25219" xr:uid="{DFFD87BB-7215-4B69-B889-28AC2D39137C}"/>
    <cellStyle name="Денежный 2 2 4 2 2 2 2 4 3" xfId="15057" xr:uid="{00000000-0005-0000-0000-00004F060000}"/>
    <cellStyle name="Денежный 2 2 4 2 2 2 2 4 3 2" xfId="30295" xr:uid="{4B22A56B-CE6B-4C48-94B6-1ED78E60E2C8}"/>
    <cellStyle name="Денежный 2 2 4 2 2 2 2 4 4" xfId="20143" xr:uid="{0BDEB0F8-68B8-42BD-8149-E073FD6BF615}"/>
    <cellStyle name="Денежный 2 2 4 2 2 2 2 5" xfId="6175" xr:uid="{00000000-0005-0000-0000-000050060000}"/>
    <cellStyle name="Денежный 2 2 4 2 2 2 2 5 2" xfId="21420" xr:uid="{5B2356E7-E5D7-4AFB-B452-AB6A0AAB455F}"/>
    <cellStyle name="Денежный 2 2 4 2 2 2 2 6" xfId="11258" xr:uid="{00000000-0005-0000-0000-000051060000}"/>
    <cellStyle name="Денежный 2 2 4 2 2 2 2 6 2" xfId="26496" xr:uid="{68976CA4-0542-476F-8875-6403776D612B}"/>
    <cellStyle name="Денежный 2 2 4 2 2 2 2 7" xfId="16344" xr:uid="{3624467A-C64C-4063-9A6D-8BDC47ED2B95}"/>
    <cellStyle name="Денежный 2 2 4 2 2 2 3" xfId="1784" xr:uid="{00000000-0005-0000-0000-000052060000}"/>
    <cellStyle name="Денежный 2 2 4 2 2 2 3 2" xfId="6888" xr:uid="{00000000-0005-0000-0000-000053060000}"/>
    <cellStyle name="Денежный 2 2 4 2 2 2 3 2 2" xfId="22128" xr:uid="{3323AD77-A1EC-4459-93E0-2DCA5A186528}"/>
    <cellStyle name="Денежный 2 2 4 2 2 2 3 3" xfId="11966" xr:uid="{00000000-0005-0000-0000-000054060000}"/>
    <cellStyle name="Денежный 2 2 4 2 2 2 3 3 2" xfId="27204" xr:uid="{2FC3919B-548A-4145-A1EB-2791D4E66117}"/>
    <cellStyle name="Денежный 2 2 4 2 2 2 3 4" xfId="17052" xr:uid="{084CE2D7-365B-4CCE-A176-79E930F90620}"/>
    <cellStyle name="Денежный 2 2 4 2 2 2 4" xfId="3068" xr:uid="{00000000-0005-0000-0000-000055060000}"/>
    <cellStyle name="Денежный 2 2 4 2 2 2 4 2" xfId="8154" xr:uid="{00000000-0005-0000-0000-000056060000}"/>
    <cellStyle name="Денежный 2 2 4 2 2 2 4 2 2" xfId="23394" xr:uid="{8BECF4DC-729A-42E1-A726-9C0C4E32DD36}"/>
    <cellStyle name="Денежный 2 2 4 2 2 2 4 3" xfId="13232" xr:uid="{00000000-0005-0000-0000-000057060000}"/>
    <cellStyle name="Денежный 2 2 4 2 2 2 4 3 2" xfId="28470" xr:uid="{D78EDFC4-4420-4FA8-970B-78E055975327}"/>
    <cellStyle name="Денежный 2 2 4 2 2 2 4 4" xfId="18318" xr:uid="{AA604804-3541-4BED-B5EA-7C4B6EBFE31B}"/>
    <cellStyle name="Денежный 2 2 4 2 2 2 5" xfId="4334" xr:uid="{00000000-0005-0000-0000-000058060000}"/>
    <cellStyle name="Денежный 2 2 4 2 2 2 5 2" xfId="9415" xr:uid="{00000000-0005-0000-0000-000059060000}"/>
    <cellStyle name="Денежный 2 2 4 2 2 2 5 2 2" xfId="24655" xr:uid="{B7374060-C5BE-473B-89C9-65CA99ADBF55}"/>
    <cellStyle name="Денежный 2 2 4 2 2 2 5 3" xfId="14493" xr:uid="{00000000-0005-0000-0000-00005A060000}"/>
    <cellStyle name="Денежный 2 2 4 2 2 2 5 3 2" xfId="29731" xr:uid="{557099C3-4E47-495A-899E-81BE47C0FBF6}"/>
    <cellStyle name="Денежный 2 2 4 2 2 2 5 4" xfId="19579" xr:uid="{B4751FF5-05BA-45E8-9FD2-C9D242E84E8A}"/>
    <cellStyle name="Денежный 2 2 4 2 2 2 6" xfId="5611" xr:uid="{00000000-0005-0000-0000-00005B060000}"/>
    <cellStyle name="Денежный 2 2 4 2 2 2 6 2" xfId="20856" xr:uid="{EB6786F2-7B5D-4B0B-8339-434CABAAD1AC}"/>
    <cellStyle name="Денежный 2 2 4 2 2 2 7" xfId="10694" xr:uid="{00000000-0005-0000-0000-00005C060000}"/>
    <cellStyle name="Денежный 2 2 4 2 2 2 7 2" xfId="25932" xr:uid="{B22426BD-DB96-42EF-A837-1E7711CC617C}"/>
    <cellStyle name="Денежный 2 2 4 2 2 2 8" xfId="15780" xr:uid="{DBC86C5E-5123-4E48-8EA8-A8B1C9F1AD3D}"/>
    <cellStyle name="Денежный 2 2 4 2 2 3" xfId="930" xr:uid="{00000000-0005-0000-0000-00005D060000}"/>
    <cellStyle name="Денежный 2 2 4 2 2 3 2" xfId="2208" xr:uid="{00000000-0005-0000-0000-00005E060000}"/>
    <cellStyle name="Денежный 2 2 4 2 2 3 2 2" xfId="7312" xr:uid="{00000000-0005-0000-0000-00005F060000}"/>
    <cellStyle name="Денежный 2 2 4 2 2 3 2 2 2" xfId="22552" xr:uid="{32451AC6-651E-4C34-9F3E-2996B615C8B7}"/>
    <cellStyle name="Денежный 2 2 4 2 2 3 2 3" xfId="12390" xr:uid="{00000000-0005-0000-0000-000060060000}"/>
    <cellStyle name="Денежный 2 2 4 2 2 3 2 3 2" xfId="27628" xr:uid="{E5BA0C27-F94E-45CF-9DC9-93040CE19F00}"/>
    <cellStyle name="Денежный 2 2 4 2 2 3 2 4" xfId="17476" xr:uid="{70C81666-BFAF-4391-8009-E406CDFFDB81}"/>
    <cellStyle name="Денежный 2 2 4 2 2 3 3" xfId="3486" xr:uid="{00000000-0005-0000-0000-000061060000}"/>
    <cellStyle name="Денежный 2 2 4 2 2 3 3 2" xfId="8572" xr:uid="{00000000-0005-0000-0000-000062060000}"/>
    <cellStyle name="Денежный 2 2 4 2 2 3 3 2 2" xfId="23812" xr:uid="{E4DF1FA9-2317-41D6-BA84-2C2F05CE79B5}"/>
    <cellStyle name="Денежный 2 2 4 2 2 3 3 3" xfId="13650" xr:uid="{00000000-0005-0000-0000-000063060000}"/>
    <cellStyle name="Денежный 2 2 4 2 2 3 3 3 2" xfId="28888" xr:uid="{DF1D0440-9A2C-43A0-ADE1-B331F3052BDE}"/>
    <cellStyle name="Денежный 2 2 4 2 2 3 3 4" xfId="18736" xr:uid="{8F92A7E4-0846-46F1-8D6C-3D6DA5C05832}"/>
    <cellStyle name="Денежный 2 2 4 2 2 3 4" xfId="4758" xr:uid="{00000000-0005-0000-0000-000064060000}"/>
    <cellStyle name="Денежный 2 2 4 2 2 3 4 2" xfId="9839" xr:uid="{00000000-0005-0000-0000-000065060000}"/>
    <cellStyle name="Денежный 2 2 4 2 2 3 4 2 2" xfId="25079" xr:uid="{067ADF60-1CF4-4D8B-85DC-8AE587B30720}"/>
    <cellStyle name="Денежный 2 2 4 2 2 3 4 3" xfId="14917" xr:uid="{00000000-0005-0000-0000-000066060000}"/>
    <cellStyle name="Денежный 2 2 4 2 2 3 4 3 2" xfId="30155" xr:uid="{A9269BAE-5C84-4006-994F-B06E5FEA5CB8}"/>
    <cellStyle name="Денежный 2 2 4 2 2 3 4 4" xfId="20003" xr:uid="{5ADE36C2-E48C-4ADC-9713-B509D97304D9}"/>
    <cellStyle name="Денежный 2 2 4 2 2 3 5" xfId="6035" xr:uid="{00000000-0005-0000-0000-000067060000}"/>
    <cellStyle name="Денежный 2 2 4 2 2 3 5 2" xfId="21280" xr:uid="{D4841613-1CEE-4B3C-8836-C299B72288D7}"/>
    <cellStyle name="Денежный 2 2 4 2 2 3 6" xfId="11118" xr:uid="{00000000-0005-0000-0000-000068060000}"/>
    <cellStyle name="Денежный 2 2 4 2 2 3 6 2" xfId="26356" xr:uid="{3456AF25-BC96-4AF2-B8C8-FAF7F4FF45BE}"/>
    <cellStyle name="Денежный 2 2 4 2 2 3 7" xfId="16204" xr:uid="{7F67B728-C213-4381-B04E-006F03D44532}"/>
    <cellStyle name="Денежный 2 2 4 2 2 4" xfId="1644" xr:uid="{00000000-0005-0000-0000-000069060000}"/>
    <cellStyle name="Денежный 2 2 4 2 2 4 2" xfId="6748" xr:uid="{00000000-0005-0000-0000-00006A060000}"/>
    <cellStyle name="Денежный 2 2 4 2 2 4 2 2" xfId="21988" xr:uid="{70BAA2B5-3103-4DF5-9ED7-F4B5A4612D5E}"/>
    <cellStyle name="Денежный 2 2 4 2 2 4 3" xfId="11826" xr:uid="{00000000-0005-0000-0000-00006B060000}"/>
    <cellStyle name="Денежный 2 2 4 2 2 4 3 2" xfId="27064" xr:uid="{0FF66AC4-A11C-4303-B9E9-085E9B65A875}"/>
    <cellStyle name="Денежный 2 2 4 2 2 4 4" xfId="16912" xr:uid="{ED0C13D8-AF4F-4085-BFF0-8FBFA509F972}"/>
    <cellStyle name="Денежный 2 2 4 2 2 5" xfId="2924" xr:uid="{00000000-0005-0000-0000-00006C060000}"/>
    <cellStyle name="Денежный 2 2 4 2 2 5 2" xfId="8016" xr:uid="{00000000-0005-0000-0000-00006D060000}"/>
    <cellStyle name="Денежный 2 2 4 2 2 5 2 2" xfId="23256" xr:uid="{3D0ED096-12A6-4D91-8F5F-AD609E78CC10}"/>
    <cellStyle name="Денежный 2 2 4 2 2 5 3" xfId="13094" xr:uid="{00000000-0005-0000-0000-00006E060000}"/>
    <cellStyle name="Денежный 2 2 4 2 2 5 3 2" xfId="28332" xr:uid="{841CC5BD-9108-42C4-8BCA-D387569106E8}"/>
    <cellStyle name="Денежный 2 2 4 2 2 5 4" xfId="18180" xr:uid="{02925D71-336F-48C8-B57D-24E4B2B099FC}"/>
    <cellStyle name="Денежный 2 2 4 2 2 6" xfId="4194" xr:uid="{00000000-0005-0000-0000-00006F060000}"/>
    <cellStyle name="Денежный 2 2 4 2 2 6 2" xfId="9275" xr:uid="{00000000-0005-0000-0000-000070060000}"/>
    <cellStyle name="Денежный 2 2 4 2 2 6 2 2" xfId="24515" xr:uid="{02FDB13B-5D92-4E2D-B943-FF08432BF181}"/>
    <cellStyle name="Денежный 2 2 4 2 2 6 3" xfId="14353" xr:uid="{00000000-0005-0000-0000-000071060000}"/>
    <cellStyle name="Денежный 2 2 4 2 2 6 3 2" xfId="29591" xr:uid="{4F1748AD-6FCF-44F4-8A58-1264EE24D17C}"/>
    <cellStyle name="Денежный 2 2 4 2 2 6 4" xfId="19439" xr:uid="{784C90E0-748B-404A-AE93-1186533FE0E7}"/>
    <cellStyle name="Денежный 2 2 4 2 2 7" xfId="5471" xr:uid="{00000000-0005-0000-0000-000072060000}"/>
    <cellStyle name="Денежный 2 2 4 2 2 7 2" xfId="20716" xr:uid="{9FC86B49-2010-43F1-96BA-B2CF69C56DD7}"/>
    <cellStyle name="Денежный 2 2 4 2 2 8" xfId="10554" xr:uid="{00000000-0005-0000-0000-000073060000}"/>
    <cellStyle name="Денежный 2 2 4 2 2 8 2" xfId="25792" xr:uid="{91B09B0E-AB7F-4189-A594-E8387FB9B86D}"/>
    <cellStyle name="Денежный 2 2 4 2 2 9" xfId="15640" xr:uid="{0A3DEBB1-2889-40FB-AA52-DD68D9F0C501}"/>
    <cellStyle name="Денежный 2 2 4 2 3" xfId="646" xr:uid="{00000000-0005-0000-0000-000074060000}"/>
    <cellStyle name="Денежный 2 2 4 2 3 2" xfId="1210" xr:uid="{00000000-0005-0000-0000-000075060000}"/>
    <cellStyle name="Денежный 2 2 4 2 3 2 2" xfId="2488" xr:uid="{00000000-0005-0000-0000-000076060000}"/>
    <cellStyle name="Денежный 2 2 4 2 3 2 2 2" xfId="7592" xr:uid="{00000000-0005-0000-0000-000077060000}"/>
    <cellStyle name="Денежный 2 2 4 2 3 2 2 2 2" xfId="22832" xr:uid="{37C6274F-F815-44B7-BB0B-B2D30D7045AA}"/>
    <cellStyle name="Денежный 2 2 4 2 3 2 2 3" xfId="12670" xr:uid="{00000000-0005-0000-0000-000078060000}"/>
    <cellStyle name="Денежный 2 2 4 2 3 2 2 3 2" xfId="27908" xr:uid="{25147FBB-3D6E-4556-B913-08DF3E2E2536}"/>
    <cellStyle name="Денежный 2 2 4 2 3 2 2 4" xfId="17756" xr:uid="{6E570058-09D7-4A3B-9F07-F8C1B8586A23}"/>
    <cellStyle name="Денежный 2 2 4 2 3 2 3" xfId="3762" xr:uid="{00000000-0005-0000-0000-000079060000}"/>
    <cellStyle name="Денежный 2 2 4 2 3 2 3 2" xfId="8848" xr:uid="{00000000-0005-0000-0000-00007A060000}"/>
    <cellStyle name="Денежный 2 2 4 2 3 2 3 2 2" xfId="24088" xr:uid="{A0B1709A-7847-42E3-AFC6-CC99BB8B7207}"/>
    <cellStyle name="Денежный 2 2 4 2 3 2 3 3" xfId="13926" xr:uid="{00000000-0005-0000-0000-00007B060000}"/>
    <cellStyle name="Денежный 2 2 4 2 3 2 3 3 2" xfId="29164" xr:uid="{A568BC4C-7D79-4333-8740-D956E88F4406}"/>
    <cellStyle name="Денежный 2 2 4 2 3 2 3 4" xfId="19012" xr:uid="{938DBBB1-C671-4106-B1C1-1666E8AC65A0}"/>
    <cellStyle name="Денежный 2 2 4 2 3 2 4" xfId="5038" xr:uid="{00000000-0005-0000-0000-00007C060000}"/>
    <cellStyle name="Денежный 2 2 4 2 3 2 4 2" xfId="10119" xr:uid="{00000000-0005-0000-0000-00007D060000}"/>
    <cellStyle name="Денежный 2 2 4 2 3 2 4 2 2" xfId="25359" xr:uid="{2065F49E-E4CE-4D18-A4CE-56171F011C0B}"/>
    <cellStyle name="Денежный 2 2 4 2 3 2 4 3" xfId="15197" xr:uid="{00000000-0005-0000-0000-00007E060000}"/>
    <cellStyle name="Денежный 2 2 4 2 3 2 4 3 2" xfId="30435" xr:uid="{8B46C047-5E0E-4D66-9781-76209034993B}"/>
    <cellStyle name="Денежный 2 2 4 2 3 2 4 4" xfId="20283" xr:uid="{3EFEEABC-563F-4134-A01D-C63576A612EB}"/>
    <cellStyle name="Денежный 2 2 4 2 3 2 5" xfId="6315" xr:uid="{00000000-0005-0000-0000-00007F060000}"/>
    <cellStyle name="Денежный 2 2 4 2 3 2 5 2" xfId="21560" xr:uid="{5BDCBB13-B73D-433E-8877-8C581B2B0CE6}"/>
    <cellStyle name="Денежный 2 2 4 2 3 2 6" xfId="11398" xr:uid="{00000000-0005-0000-0000-000080060000}"/>
    <cellStyle name="Денежный 2 2 4 2 3 2 6 2" xfId="26636" xr:uid="{ED3B152E-23C6-4A0A-A41F-39091D675DEB}"/>
    <cellStyle name="Денежный 2 2 4 2 3 2 7" xfId="16484" xr:uid="{37FF5FB6-8CD8-4BF4-A066-EAFB971629F9}"/>
    <cellStyle name="Денежный 2 2 4 2 3 3" xfId="1924" xr:uid="{00000000-0005-0000-0000-000081060000}"/>
    <cellStyle name="Денежный 2 2 4 2 3 3 2" xfId="7028" xr:uid="{00000000-0005-0000-0000-000082060000}"/>
    <cellStyle name="Денежный 2 2 4 2 3 3 2 2" xfId="22268" xr:uid="{AE5F7A19-D254-4238-8BDD-A68B1DCFC09E}"/>
    <cellStyle name="Денежный 2 2 4 2 3 3 3" xfId="12106" xr:uid="{00000000-0005-0000-0000-000083060000}"/>
    <cellStyle name="Денежный 2 2 4 2 3 3 3 2" xfId="27344" xr:uid="{56F66587-DC81-4AFC-B907-090363992191}"/>
    <cellStyle name="Денежный 2 2 4 2 3 3 4" xfId="17192" xr:uid="{C0F717FC-0147-43D8-9CF2-D3B303478FAE}"/>
    <cellStyle name="Денежный 2 2 4 2 3 4" xfId="3206" xr:uid="{00000000-0005-0000-0000-000084060000}"/>
    <cellStyle name="Денежный 2 2 4 2 3 4 2" xfId="8292" xr:uid="{00000000-0005-0000-0000-000085060000}"/>
    <cellStyle name="Денежный 2 2 4 2 3 4 2 2" xfId="23532" xr:uid="{8E382CD2-4247-4648-9E0C-07A593B6137A}"/>
    <cellStyle name="Денежный 2 2 4 2 3 4 3" xfId="13370" xr:uid="{00000000-0005-0000-0000-000086060000}"/>
    <cellStyle name="Денежный 2 2 4 2 3 4 3 2" xfId="28608" xr:uid="{78E7B542-55E0-4944-860D-3693411826A2}"/>
    <cellStyle name="Денежный 2 2 4 2 3 4 4" xfId="18456" xr:uid="{8D696B6C-4681-4AFB-8C2E-5A6A4A975FCC}"/>
    <cellStyle name="Денежный 2 2 4 2 3 5" xfId="4474" xr:uid="{00000000-0005-0000-0000-000087060000}"/>
    <cellStyle name="Денежный 2 2 4 2 3 5 2" xfId="9555" xr:uid="{00000000-0005-0000-0000-000088060000}"/>
    <cellStyle name="Денежный 2 2 4 2 3 5 2 2" xfId="24795" xr:uid="{2069147F-B5B8-4E38-9E61-7BE67F34D7E0}"/>
    <cellStyle name="Денежный 2 2 4 2 3 5 3" xfId="14633" xr:uid="{00000000-0005-0000-0000-000089060000}"/>
    <cellStyle name="Денежный 2 2 4 2 3 5 3 2" xfId="29871" xr:uid="{E11A8274-684F-4160-AAD3-ABAA0C3A3F7A}"/>
    <cellStyle name="Денежный 2 2 4 2 3 5 4" xfId="19719" xr:uid="{717F584D-9EAC-4C30-BCF8-869040F48158}"/>
    <cellStyle name="Денежный 2 2 4 2 3 6" xfId="5751" xr:uid="{00000000-0005-0000-0000-00008A060000}"/>
    <cellStyle name="Денежный 2 2 4 2 3 6 2" xfId="20996" xr:uid="{4E10CE37-B489-483F-9A47-990C63F16D01}"/>
    <cellStyle name="Денежный 2 2 4 2 3 7" xfId="10834" xr:uid="{00000000-0005-0000-0000-00008B060000}"/>
    <cellStyle name="Денежный 2 2 4 2 3 7 2" xfId="26072" xr:uid="{8E7FD83A-B328-430B-BA7A-A1A570A56845}"/>
    <cellStyle name="Денежный 2 2 4 2 3 8" xfId="15920" xr:uid="{30BFCB94-8F82-4CD6-B351-8667789AA04A}"/>
    <cellStyle name="Денежный 2 2 4 2 4" xfId="790" xr:uid="{00000000-0005-0000-0000-00008C060000}"/>
    <cellStyle name="Денежный 2 2 4 2 4 2" xfId="2068" xr:uid="{00000000-0005-0000-0000-00008D060000}"/>
    <cellStyle name="Денежный 2 2 4 2 4 2 2" xfId="7172" xr:uid="{00000000-0005-0000-0000-00008E060000}"/>
    <cellStyle name="Денежный 2 2 4 2 4 2 2 2" xfId="22412" xr:uid="{1C0AB98B-41BB-413D-80F2-2F623813F329}"/>
    <cellStyle name="Денежный 2 2 4 2 4 2 3" xfId="12250" xr:uid="{00000000-0005-0000-0000-00008F060000}"/>
    <cellStyle name="Денежный 2 2 4 2 4 2 3 2" xfId="27488" xr:uid="{4D4A606B-9447-47AE-95BD-2EA7682F8BD4}"/>
    <cellStyle name="Денежный 2 2 4 2 4 2 4" xfId="17336" xr:uid="{AC3E15AC-6105-4F0A-A884-53897B952ACF}"/>
    <cellStyle name="Денежный 2 2 4 2 4 3" xfId="3348" xr:uid="{00000000-0005-0000-0000-000090060000}"/>
    <cellStyle name="Денежный 2 2 4 2 4 3 2" xfId="8434" xr:uid="{00000000-0005-0000-0000-000091060000}"/>
    <cellStyle name="Денежный 2 2 4 2 4 3 2 2" xfId="23674" xr:uid="{9D977090-752C-4C22-BFD4-526C6F01657A}"/>
    <cellStyle name="Денежный 2 2 4 2 4 3 3" xfId="13512" xr:uid="{00000000-0005-0000-0000-000092060000}"/>
    <cellStyle name="Денежный 2 2 4 2 4 3 3 2" xfId="28750" xr:uid="{C673487A-938C-49B2-A55C-C0EF46384E2E}"/>
    <cellStyle name="Денежный 2 2 4 2 4 3 4" xfId="18598" xr:uid="{E17FC440-F598-4388-8840-72EB1147EAE7}"/>
    <cellStyle name="Денежный 2 2 4 2 4 4" xfId="4618" xr:uid="{00000000-0005-0000-0000-000093060000}"/>
    <cellStyle name="Денежный 2 2 4 2 4 4 2" xfId="9699" xr:uid="{00000000-0005-0000-0000-000094060000}"/>
    <cellStyle name="Денежный 2 2 4 2 4 4 2 2" xfId="24939" xr:uid="{767B2E9B-29D0-4EFB-8D4A-B6011E1C2848}"/>
    <cellStyle name="Денежный 2 2 4 2 4 4 3" xfId="14777" xr:uid="{00000000-0005-0000-0000-000095060000}"/>
    <cellStyle name="Денежный 2 2 4 2 4 4 3 2" xfId="30015" xr:uid="{3AF6795F-6B84-4C2E-837E-9931F871DC55}"/>
    <cellStyle name="Денежный 2 2 4 2 4 4 4" xfId="19863" xr:uid="{299EFBDD-81DC-40D5-9ED6-18CC55BEF21D}"/>
    <cellStyle name="Денежный 2 2 4 2 4 5" xfId="5895" xr:uid="{00000000-0005-0000-0000-000096060000}"/>
    <cellStyle name="Денежный 2 2 4 2 4 5 2" xfId="21140" xr:uid="{FB73F815-343D-46BA-B21C-A51D72E32252}"/>
    <cellStyle name="Денежный 2 2 4 2 4 6" xfId="10978" xr:uid="{00000000-0005-0000-0000-000097060000}"/>
    <cellStyle name="Денежный 2 2 4 2 4 6 2" xfId="26216" xr:uid="{E3AC77E8-A047-489A-AB57-D943B48C54C4}"/>
    <cellStyle name="Денежный 2 2 4 2 4 7" xfId="16064" xr:uid="{B708458E-476D-4F8C-973F-F13061F7A612}"/>
    <cellStyle name="Денежный 2 2 4 2 5" xfId="1355" xr:uid="{00000000-0005-0000-0000-000098060000}"/>
    <cellStyle name="Денежный 2 2 4 2 5 2" xfId="2633" xr:uid="{00000000-0005-0000-0000-000099060000}"/>
    <cellStyle name="Денежный 2 2 4 2 5 2 2" xfId="7737" xr:uid="{00000000-0005-0000-0000-00009A060000}"/>
    <cellStyle name="Денежный 2 2 4 2 5 2 2 2" xfId="22977" xr:uid="{1A95DD0D-A378-4918-8F7D-F9B8D9AE1440}"/>
    <cellStyle name="Денежный 2 2 4 2 5 2 3" xfId="12815" xr:uid="{00000000-0005-0000-0000-00009B060000}"/>
    <cellStyle name="Денежный 2 2 4 2 5 2 3 2" xfId="28053" xr:uid="{FB9254FD-517B-4279-A493-0B759D9C45DC}"/>
    <cellStyle name="Денежный 2 2 4 2 5 2 4" xfId="17901" xr:uid="{5C750E83-B4B6-403D-8FBD-DFF7A3274C9F}"/>
    <cellStyle name="Денежный 2 2 4 2 5 3" xfId="3905" xr:uid="{00000000-0005-0000-0000-00009C060000}"/>
    <cellStyle name="Денежный 2 2 4 2 5 3 2" xfId="8991" xr:uid="{00000000-0005-0000-0000-00009D060000}"/>
    <cellStyle name="Денежный 2 2 4 2 5 3 2 2" xfId="24231" xr:uid="{3CEDC902-CC36-4EDD-9BDB-E1E9E187B324}"/>
    <cellStyle name="Денежный 2 2 4 2 5 3 3" xfId="14069" xr:uid="{00000000-0005-0000-0000-00009E060000}"/>
    <cellStyle name="Денежный 2 2 4 2 5 3 3 2" xfId="29307" xr:uid="{C79F3191-7E20-47EA-9431-257CC39DC87F}"/>
    <cellStyle name="Денежный 2 2 4 2 5 3 4" xfId="19155" xr:uid="{28AB4E0C-5A61-426D-9BEE-1D806325A8AC}"/>
    <cellStyle name="Денежный 2 2 4 2 5 4" xfId="5183" xr:uid="{00000000-0005-0000-0000-00009F060000}"/>
    <cellStyle name="Денежный 2 2 4 2 5 4 2" xfId="10264" xr:uid="{00000000-0005-0000-0000-0000A0060000}"/>
    <cellStyle name="Денежный 2 2 4 2 5 4 2 2" xfId="25504" xr:uid="{5DEA59E2-DECE-485A-9488-6C1FAE7E7DEC}"/>
    <cellStyle name="Денежный 2 2 4 2 5 4 3" xfId="15342" xr:uid="{00000000-0005-0000-0000-0000A1060000}"/>
    <cellStyle name="Денежный 2 2 4 2 5 4 3 2" xfId="30580" xr:uid="{2010B7E2-4792-4BFD-B76B-83D297591580}"/>
    <cellStyle name="Денежный 2 2 4 2 5 4 4" xfId="20428" xr:uid="{B071AFA0-BB81-42BA-B0B8-BCBD885C3CC7}"/>
    <cellStyle name="Денежный 2 2 4 2 5 5" xfId="6460" xr:uid="{00000000-0005-0000-0000-0000A2060000}"/>
    <cellStyle name="Денежный 2 2 4 2 5 5 2" xfId="21705" xr:uid="{5BCCBB33-3460-4E8C-B73F-A7C08AD2DA6D}"/>
    <cellStyle name="Денежный 2 2 4 2 5 6" xfId="11543" xr:uid="{00000000-0005-0000-0000-0000A3060000}"/>
    <cellStyle name="Денежный 2 2 4 2 5 6 2" xfId="26781" xr:uid="{016FF115-0B52-4094-A5E8-031A4087B7E0}"/>
    <cellStyle name="Денежный 2 2 4 2 5 7" xfId="16629" xr:uid="{05F58273-D413-48A2-AC48-28F23A5D994E}"/>
    <cellStyle name="Денежный 2 2 4 2 6" xfId="1495" xr:uid="{00000000-0005-0000-0000-0000A4060000}"/>
    <cellStyle name="Денежный 2 2 4 2 6 2" xfId="2773" xr:uid="{00000000-0005-0000-0000-0000A5060000}"/>
    <cellStyle name="Денежный 2 2 4 2 6 2 2" xfId="7877" xr:uid="{00000000-0005-0000-0000-0000A6060000}"/>
    <cellStyle name="Денежный 2 2 4 2 6 2 2 2" xfId="23117" xr:uid="{AFA4579C-28B2-4EF7-97A0-01FCA8956AD5}"/>
    <cellStyle name="Денежный 2 2 4 2 6 2 3" xfId="12955" xr:uid="{00000000-0005-0000-0000-0000A7060000}"/>
    <cellStyle name="Денежный 2 2 4 2 6 2 3 2" xfId="28193" xr:uid="{37DF3C7E-4BC7-4CB8-BDE3-843228326A19}"/>
    <cellStyle name="Денежный 2 2 4 2 6 2 4" xfId="18041" xr:uid="{8A59ACFB-4762-49AA-9A9B-1D67C199408D}"/>
    <cellStyle name="Денежный 2 2 4 2 6 3" xfId="4043" xr:uid="{00000000-0005-0000-0000-0000A8060000}"/>
    <cellStyle name="Денежный 2 2 4 2 6 3 2" xfId="9129" xr:uid="{00000000-0005-0000-0000-0000A9060000}"/>
    <cellStyle name="Денежный 2 2 4 2 6 3 2 2" xfId="24369" xr:uid="{B4AD9390-47FA-4867-AA8D-F60AACE100F9}"/>
    <cellStyle name="Денежный 2 2 4 2 6 3 3" xfId="14207" xr:uid="{00000000-0005-0000-0000-0000AA060000}"/>
    <cellStyle name="Денежный 2 2 4 2 6 3 3 2" xfId="29445" xr:uid="{F7DC307E-2430-4069-A03E-79896E7F55CB}"/>
    <cellStyle name="Денежный 2 2 4 2 6 3 4" xfId="19293" xr:uid="{D5C75B9B-1158-4A5F-B82D-C60CDE73ADA7}"/>
    <cellStyle name="Денежный 2 2 4 2 6 4" xfId="5323" xr:uid="{00000000-0005-0000-0000-0000AB060000}"/>
    <cellStyle name="Денежный 2 2 4 2 6 4 2" xfId="10404" xr:uid="{00000000-0005-0000-0000-0000AC060000}"/>
    <cellStyle name="Денежный 2 2 4 2 6 4 2 2" xfId="25644" xr:uid="{F3C1F61E-1338-4EEC-B7CF-0182CA97D4AA}"/>
    <cellStyle name="Денежный 2 2 4 2 6 4 3" xfId="15482" xr:uid="{00000000-0005-0000-0000-0000AD060000}"/>
    <cellStyle name="Денежный 2 2 4 2 6 4 3 2" xfId="30720" xr:uid="{C3A4E60B-C03F-4B4E-BCEF-86D7B2866AAE}"/>
    <cellStyle name="Денежный 2 2 4 2 6 4 4" xfId="20568" xr:uid="{E6219713-FEE5-41CA-9796-EB338C8F4796}"/>
    <cellStyle name="Денежный 2 2 4 2 6 5" xfId="6600" xr:uid="{00000000-0005-0000-0000-0000AE060000}"/>
    <cellStyle name="Денежный 2 2 4 2 6 5 2" xfId="21845" xr:uid="{417BC652-822A-409D-B9D2-7415C6D7127B}"/>
    <cellStyle name="Денежный 2 2 4 2 6 6" xfId="11683" xr:uid="{00000000-0005-0000-0000-0000AF060000}"/>
    <cellStyle name="Денежный 2 2 4 2 6 6 2" xfId="26921" xr:uid="{27322613-B61F-453F-805E-011D3BC4BE8B}"/>
    <cellStyle name="Денежный 2 2 4 2 6 7" xfId="16769" xr:uid="{B51A2F26-F096-4F72-A18E-B3315DD19684}"/>
    <cellStyle name="Денежный 2 2 4 3" xfId="91" xr:uid="{00000000-0005-0000-0000-0000B0060000}"/>
    <cellStyle name="Денежный 2 2 4 3 2" xfId="396" xr:uid="{00000000-0005-0000-0000-0000B1060000}"/>
    <cellStyle name="Денежный 2 2 4 3 2 2" xfId="536" xr:uid="{00000000-0005-0000-0000-0000B2060000}"/>
    <cellStyle name="Денежный 2 2 4 3 2 2 2" xfId="1100" xr:uid="{00000000-0005-0000-0000-0000B3060000}"/>
    <cellStyle name="Денежный 2 2 4 3 2 2 2 2" xfId="2378" xr:uid="{00000000-0005-0000-0000-0000B4060000}"/>
    <cellStyle name="Денежный 2 2 4 3 2 2 2 2 2" xfId="7482" xr:uid="{00000000-0005-0000-0000-0000B5060000}"/>
    <cellStyle name="Денежный 2 2 4 3 2 2 2 2 2 2" xfId="22722" xr:uid="{4963B8D9-A8F1-417F-BCFE-D9F0D00C50B3}"/>
    <cellStyle name="Денежный 2 2 4 3 2 2 2 2 3" xfId="12560" xr:uid="{00000000-0005-0000-0000-0000B6060000}"/>
    <cellStyle name="Денежный 2 2 4 3 2 2 2 2 3 2" xfId="27798" xr:uid="{8CDEB03B-13EE-4E30-865A-26E9A53C013F}"/>
    <cellStyle name="Денежный 2 2 4 3 2 2 2 2 4" xfId="17646" xr:uid="{BFE729D3-5223-4918-B46A-BEA85FF4F36A}"/>
    <cellStyle name="Денежный 2 2 4 3 2 2 2 3" xfId="3654" xr:uid="{00000000-0005-0000-0000-0000B7060000}"/>
    <cellStyle name="Денежный 2 2 4 3 2 2 2 3 2" xfId="8740" xr:uid="{00000000-0005-0000-0000-0000B8060000}"/>
    <cellStyle name="Денежный 2 2 4 3 2 2 2 3 2 2" xfId="23980" xr:uid="{06625852-27C0-478B-80C6-DD6E48E31FAE}"/>
    <cellStyle name="Денежный 2 2 4 3 2 2 2 3 3" xfId="13818" xr:uid="{00000000-0005-0000-0000-0000B9060000}"/>
    <cellStyle name="Денежный 2 2 4 3 2 2 2 3 3 2" xfId="29056" xr:uid="{9E529C8F-0E9E-4382-80A3-1ED85028BF81}"/>
    <cellStyle name="Денежный 2 2 4 3 2 2 2 3 4" xfId="18904" xr:uid="{4F2FD699-0D20-4539-A696-354D2D74617A}"/>
    <cellStyle name="Денежный 2 2 4 3 2 2 2 4" xfId="4928" xr:uid="{00000000-0005-0000-0000-0000BA060000}"/>
    <cellStyle name="Денежный 2 2 4 3 2 2 2 4 2" xfId="10009" xr:uid="{00000000-0005-0000-0000-0000BB060000}"/>
    <cellStyle name="Денежный 2 2 4 3 2 2 2 4 2 2" xfId="25249" xr:uid="{DEFD16AE-C80B-4493-B7A4-176E4BE51612}"/>
    <cellStyle name="Денежный 2 2 4 3 2 2 2 4 3" xfId="15087" xr:uid="{00000000-0005-0000-0000-0000BC060000}"/>
    <cellStyle name="Денежный 2 2 4 3 2 2 2 4 3 2" xfId="30325" xr:uid="{F3004880-6A90-463A-B272-1D5EE8C7628E}"/>
    <cellStyle name="Денежный 2 2 4 3 2 2 2 4 4" xfId="20173" xr:uid="{F193FAEA-A43C-48C1-A899-E99F992CA144}"/>
    <cellStyle name="Денежный 2 2 4 3 2 2 2 5" xfId="6205" xr:uid="{00000000-0005-0000-0000-0000BD060000}"/>
    <cellStyle name="Денежный 2 2 4 3 2 2 2 5 2" xfId="21450" xr:uid="{5611A99D-E68C-4156-9AD7-E3C9EDA45E77}"/>
    <cellStyle name="Денежный 2 2 4 3 2 2 2 6" xfId="11288" xr:uid="{00000000-0005-0000-0000-0000BE060000}"/>
    <cellStyle name="Денежный 2 2 4 3 2 2 2 6 2" xfId="26526" xr:uid="{549918A2-65C7-4647-895E-489036094B17}"/>
    <cellStyle name="Денежный 2 2 4 3 2 2 2 7" xfId="16374" xr:uid="{00158295-E369-45E8-980B-44621D91F076}"/>
    <cellStyle name="Денежный 2 2 4 3 2 2 3" xfId="1814" xr:uid="{00000000-0005-0000-0000-0000BF060000}"/>
    <cellStyle name="Денежный 2 2 4 3 2 2 3 2" xfId="6918" xr:uid="{00000000-0005-0000-0000-0000C0060000}"/>
    <cellStyle name="Денежный 2 2 4 3 2 2 3 2 2" xfId="22158" xr:uid="{B3A723CD-003F-4600-801F-5C2AA55BA614}"/>
    <cellStyle name="Денежный 2 2 4 3 2 2 3 3" xfId="11996" xr:uid="{00000000-0005-0000-0000-0000C1060000}"/>
    <cellStyle name="Денежный 2 2 4 3 2 2 3 3 2" xfId="27234" xr:uid="{AB4C51E4-400E-4157-B45E-B144FC1805A8}"/>
    <cellStyle name="Денежный 2 2 4 3 2 2 3 4" xfId="17082" xr:uid="{9DCF9D7F-5510-4108-8C75-84C089FE4B2D}"/>
    <cellStyle name="Денежный 2 2 4 3 2 2 4" xfId="3098" xr:uid="{00000000-0005-0000-0000-0000C2060000}"/>
    <cellStyle name="Денежный 2 2 4 3 2 2 4 2" xfId="8184" xr:uid="{00000000-0005-0000-0000-0000C3060000}"/>
    <cellStyle name="Денежный 2 2 4 3 2 2 4 2 2" xfId="23424" xr:uid="{99AEA315-450D-4EAF-B3BA-497D4A041E53}"/>
    <cellStyle name="Денежный 2 2 4 3 2 2 4 3" xfId="13262" xr:uid="{00000000-0005-0000-0000-0000C4060000}"/>
    <cellStyle name="Денежный 2 2 4 3 2 2 4 3 2" xfId="28500" xr:uid="{96670C79-C565-45DF-9BC4-67C2899D76A7}"/>
    <cellStyle name="Денежный 2 2 4 3 2 2 4 4" xfId="18348" xr:uid="{082FD449-CCAC-49FA-955C-03C287F43672}"/>
    <cellStyle name="Денежный 2 2 4 3 2 2 5" xfId="4364" xr:uid="{00000000-0005-0000-0000-0000C5060000}"/>
    <cellStyle name="Денежный 2 2 4 3 2 2 5 2" xfId="9445" xr:uid="{00000000-0005-0000-0000-0000C6060000}"/>
    <cellStyle name="Денежный 2 2 4 3 2 2 5 2 2" xfId="24685" xr:uid="{0CCE0AC7-D571-41BA-BC29-C33148299DD9}"/>
    <cellStyle name="Денежный 2 2 4 3 2 2 5 3" xfId="14523" xr:uid="{00000000-0005-0000-0000-0000C7060000}"/>
    <cellStyle name="Денежный 2 2 4 3 2 2 5 3 2" xfId="29761" xr:uid="{AC533F27-9509-4E00-9F36-7EB574A45E2C}"/>
    <cellStyle name="Денежный 2 2 4 3 2 2 5 4" xfId="19609" xr:uid="{EE58D605-1E3A-492D-91E3-FD6E0F3583E6}"/>
    <cellStyle name="Денежный 2 2 4 3 2 2 6" xfId="5641" xr:uid="{00000000-0005-0000-0000-0000C8060000}"/>
    <cellStyle name="Денежный 2 2 4 3 2 2 6 2" xfId="20886" xr:uid="{EA301208-A1E5-4BD4-92D9-D7479886A30C}"/>
    <cellStyle name="Денежный 2 2 4 3 2 2 7" xfId="10724" xr:uid="{00000000-0005-0000-0000-0000C9060000}"/>
    <cellStyle name="Денежный 2 2 4 3 2 2 7 2" xfId="25962" xr:uid="{068F8AD8-D23F-4F0E-B17E-749C5D87E8E7}"/>
    <cellStyle name="Денежный 2 2 4 3 2 2 8" xfId="15810" xr:uid="{7958AB40-6463-43DF-B4BC-6608D747CEEE}"/>
    <cellStyle name="Денежный 2 2 4 3 2 3" xfId="960" xr:uid="{00000000-0005-0000-0000-0000CA060000}"/>
    <cellStyle name="Денежный 2 2 4 3 2 3 2" xfId="2238" xr:uid="{00000000-0005-0000-0000-0000CB060000}"/>
    <cellStyle name="Денежный 2 2 4 3 2 3 2 2" xfId="7342" xr:uid="{00000000-0005-0000-0000-0000CC060000}"/>
    <cellStyle name="Денежный 2 2 4 3 2 3 2 2 2" xfId="22582" xr:uid="{D4056EFD-ED8D-4894-977E-5A1D952DE807}"/>
    <cellStyle name="Денежный 2 2 4 3 2 3 2 3" xfId="12420" xr:uid="{00000000-0005-0000-0000-0000CD060000}"/>
    <cellStyle name="Денежный 2 2 4 3 2 3 2 3 2" xfId="27658" xr:uid="{0852C7AD-188E-4E59-8232-C30249E479E5}"/>
    <cellStyle name="Денежный 2 2 4 3 2 3 2 4" xfId="17506" xr:uid="{7C1D6C0A-C601-4840-BC02-66A39F6CE162}"/>
    <cellStyle name="Денежный 2 2 4 3 2 3 3" xfId="3516" xr:uid="{00000000-0005-0000-0000-0000CE060000}"/>
    <cellStyle name="Денежный 2 2 4 3 2 3 3 2" xfId="8602" xr:uid="{00000000-0005-0000-0000-0000CF060000}"/>
    <cellStyle name="Денежный 2 2 4 3 2 3 3 2 2" xfId="23842" xr:uid="{B0735E9F-FDCC-4CBB-AAF5-97771F27BC37}"/>
    <cellStyle name="Денежный 2 2 4 3 2 3 3 3" xfId="13680" xr:uid="{00000000-0005-0000-0000-0000D0060000}"/>
    <cellStyle name="Денежный 2 2 4 3 2 3 3 3 2" xfId="28918" xr:uid="{F6372B31-234E-4573-B5B0-5EFABCB725A3}"/>
    <cellStyle name="Денежный 2 2 4 3 2 3 3 4" xfId="18766" xr:uid="{7A579123-45FD-49AB-9357-8B87BBEB219F}"/>
    <cellStyle name="Денежный 2 2 4 3 2 3 4" xfId="4788" xr:uid="{00000000-0005-0000-0000-0000D1060000}"/>
    <cellStyle name="Денежный 2 2 4 3 2 3 4 2" xfId="9869" xr:uid="{00000000-0005-0000-0000-0000D2060000}"/>
    <cellStyle name="Денежный 2 2 4 3 2 3 4 2 2" xfId="25109" xr:uid="{5ABAAB97-37B8-4133-9104-3B3C3D250BCE}"/>
    <cellStyle name="Денежный 2 2 4 3 2 3 4 3" xfId="14947" xr:uid="{00000000-0005-0000-0000-0000D3060000}"/>
    <cellStyle name="Денежный 2 2 4 3 2 3 4 3 2" xfId="30185" xr:uid="{8CFFF13B-CC78-4625-9371-DD3391918DE5}"/>
    <cellStyle name="Денежный 2 2 4 3 2 3 4 4" xfId="20033" xr:uid="{9A9D2FED-1497-465E-A986-E8789B5B76D4}"/>
    <cellStyle name="Денежный 2 2 4 3 2 3 5" xfId="6065" xr:uid="{00000000-0005-0000-0000-0000D4060000}"/>
    <cellStyle name="Денежный 2 2 4 3 2 3 5 2" xfId="21310" xr:uid="{58427EBC-FDFA-4FB8-B7DF-4006FC457CEE}"/>
    <cellStyle name="Денежный 2 2 4 3 2 3 6" xfId="11148" xr:uid="{00000000-0005-0000-0000-0000D5060000}"/>
    <cellStyle name="Денежный 2 2 4 3 2 3 6 2" xfId="26386" xr:uid="{0EFEFE19-CFC7-49E3-A423-EB43C668A5A7}"/>
    <cellStyle name="Денежный 2 2 4 3 2 3 7" xfId="16234" xr:uid="{01B1DB40-D475-45E8-8FE5-68011B6FBA9C}"/>
    <cellStyle name="Денежный 2 2 4 3 2 4" xfId="1674" xr:uid="{00000000-0005-0000-0000-0000D6060000}"/>
    <cellStyle name="Денежный 2 2 4 3 2 4 2" xfId="6778" xr:uid="{00000000-0005-0000-0000-0000D7060000}"/>
    <cellStyle name="Денежный 2 2 4 3 2 4 2 2" xfId="22018" xr:uid="{89DAA410-9E54-4B83-91A4-A20909F237D9}"/>
    <cellStyle name="Денежный 2 2 4 3 2 4 3" xfId="11856" xr:uid="{00000000-0005-0000-0000-0000D8060000}"/>
    <cellStyle name="Денежный 2 2 4 3 2 4 3 2" xfId="27094" xr:uid="{835383EC-4F03-486F-9467-65EE4DBCCDCA}"/>
    <cellStyle name="Денежный 2 2 4 3 2 4 4" xfId="16942" xr:uid="{27B688D9-6304-4103-8A16-B7B2798DD036}"/>
    <cellStyle name="Денежный 2 2 4 3 2 5" xfId="2960" xr:uid="{00000000-0005-0000-0000-0000D9060000}"/>
    <cellStyle name="Денежный 2 2 4 3 2 5 2" xfId="8046" xr:uid="{00000000-0005-0000-0000-0000DA060000}"/>
    <cellStyle name="Денежный 2 2 4 3 2 5 2 2" xfId="23286" xr:uid="{CA2001AF-BE11-4D5B-A2E4-6BBACA9FA69B}"/>
    <cellStyle name="Денежный 2 2 4 3 2 5 3" xfId="13124" xr:uid="{00000000-0005-0000-0000-0000DB060000}"/>
    <cellStyle name="Денежный 2 2 4 3 2 5 3 2" xfId="28362" xr:uid="{8DB08B69-0340-4F50-96DF-9FCC56BBBF5B}"/>
    <cellStyle name="Денежный 2 2 4 3 2 5 4" xfId="18210" xr:uid="{26E15829-5D95-4E1F-A127-390167ED2D41}"/>
    <cellStyle name="Денежный 2 2 4 3 2 6" xfId="4224" xr:uid="{00000000-0005-0000-0000-0000DC060000}"/>
    <cellStyle name="Денежный 2 2 4 3 2 6 2" xfId="9305" xr:uid="{00000000-0005-0000-0000-0000DD060000}"/>
    <cellStyle name="Денежный 2 2 4 3 2 6 2 2" xfId="24545" xr:uid="{7378CA3C-C068-4C4D-ACED-4E8B6B90D2CA}"/>
    <cellStyle name="Денежный 2 2 4 3 2 6 3" xfId="14383" xr:uid="{00000000-0005-0000-0000-0000DE060000}"/>
    <cellStyle name="Денежный 2 2 4 3 2 6 3 2" xfId="29621" xr:uid="{074FE38F-42C8-438B-9F0C-03F1F41B1024}"/>
    <cellStyle name="Денежный 2 2 4 3 2 6 4" xfId="19469" xr:uid="{53CA0DF2-BDA6-4BD0-8495-F222A2F89DF7}"/>
    <cellStyle name="Денежный 2 2 4 3 2 7" xfId="5501" xr:uid="{00000000-0005-0000-0000-0000DF060000}"/>
    <cellStyle name="Денежный 2 2 4 3 2 7 2" xfId="20746" xr:uid="{B4565653-1B40-4942-933A-667EAB9B77A0}"/>
    <cellStyle name="Денежный 2 2 4 3 2 8" xfId="10584" xr:uid="{00000000-0005-0000-0000-0000E0060000}"/>
    <cellStyle name="Денежный 2 2 4 3 2 8 2" xfId="25822" xr:uid="{F4B96874-9768-4A82-9D32-510CE24F62AB}"/>
    <cellStyle name="Денежный 2 2 4 3 2 9" xfId="15670" xr:uid="{C833F34E-253A-48A9-B1EA-2F1E320BC49C}"/>
    <cellStyle name="Денежный 2 2 4 3 3" xfId="676" xr:uid="{00000000-0005-0000-0000-0000E1060000}"/>
    <cellStyle name="Денежный 2 2 4 3 3 2" xfId="1240" xr:uid="{00000000-0005-0000-0000-0000E2060000}"/>
    <cellStyle name="Денежный 2 2 4 3 3 2 2" xfId="2518" xr:uid="{00000000-0005-0000-0000-0000E3060000}"/>
    <cellStyle name="Денежный 2 2 4 3 3 2 2 2" xfId="7622" xr:uid="{00000000-0005-0000-0000-0000E4060000}"/>
    <cellStyle name="Денежный 2 2 4 3 3 2 2 2 2" xfId="22862" xr:uid="{DA80AABE-3AD6-47F0-BFCB-C86BDB68703D}"/>
    <cellStyle name="Денежный 2 2 4 3 3 2 2 3" xfId="12700" xr:uid="{00000000-0005-0000-0000-0000E5060000}"/>
    <cellStyle name="Денежный 2 2 4 3 3 2 2 3 2" xfId="27938" xr:uid="{739A7D2E-CCDF-4EFD-B843-DB38BD7734F9}"/>
    <cellStyle name="Денежный 2 2 4 3 3 2 2 4" xfId="17786" xr:uid="{86178213-2DA9-4E32-B5D3-5896BC73902A}"/>
    <cellStyle name="Денежный 2 2 4 3 3 2 3" xfId="3792" xr:uid="{00000000-0005-0000-0000-0000E6060000}"/>
    <cellStyle name="Денежный 2 2 4 3 3 2 3 2" xfId="8878" xr:uid="{00000000-0005-0000-0000-0000E7060000}"/>
    <cellStyle name="Денежный 2 2 4 3 3 2 3 2 2" xfId="24118" xr:uid="{33C374E6-358F-451A-A012-931810B68246}"/>
    <cellStyle name="Денежный 2 2 4 3 3 2 3 3" xfId="13956" xr:uid="{00000000-0005-0000-0000-0000E8060000}"/>
    <cellStyle name="Денежный 2 2 4 3 3 2 3 3 2" xfId="29194" xr:uid="{F12F219D-E0A1-404E-BB77-38D8599B9F1D}"/>
    <cellStyle name="Денежный 2 2 4 3 3 2 3 4" xfId="19042" xr:uid="{E48DD81F-4C52-45FA-A5BB-834B14BF6AE2}"/>
    <cellStyle name="Денежный 2 2 4 3 3 2 4" xfId="5068" xr:uid="{00000000-0005-0000-0000-0000E9060000}"/>
    <cellStyle name="Денежный 2 2 4 3 3 2 4 2" xfId="10149" xr:uid="{00000000-0005-0000-0000-0000EA060000}"/>
    <cellStyle name="Денежный 2 2 4 3 3 2 4 2 2" xfId="25389" xr:uid="{AA5E509F-79A8-4ED3-8B3F-890BBE91B893}"/>
    <cellStyle name="Денежный 2 2 4 3 3 2 4 3" xfId="15227" xr:uid="{00000000-0005-0000-0000-0000EB060000}"/>
    <cellStyle name="Денежный 2 2 4 3 3 2 4 3 2" xfId="30465" xr:uid="{3F72CF2E-2B22-4EE2-904C-A4A1E09A81A2}"/>
    <cellStyle name="Денежный 2 2 4 3 3 2 4 4" xfId="20313" xr:uid="{1025CA1B-409C-4AA1-ADE6-1FC157189D77}"/>
    <cellStyle name="Денежный 2 2 4 3 3 2 5" xfId="6345" xr:uid="{00000000-0005-0000-0000-0000EC060000}"/>
    <cellStyle name="Денежный 2 2 4 3 3 2 5 2" xfId="21590" xr:uid="{1EB4D2ED-0EC9-4831-BF84-F831148CFA5C}"/>
    <cellStyle name="Денежный 2 2 4 3 3 2 6" xfId="11428" xr:uid="{00000000-0005-0000-0000-0000ED060000}"/>
    <cellStyle name="Денежный 2 2 4 3 3 2 6 2" xfId="26666" xr:uid="{A47D86BD-F24B-47A7-B95B-F440148EA91E}"/>
    <cellStyle name="Денежный 2 2 4 3 3 2 7" xfId="16514" xr:uid="{CC25F187-B2C7-484A-9FB4-F6DF43607391}"/>
    <cellStyle name="Денежный 2 2 4 3 3 3" xfId="1954" xr:uid="{00000000-0005-0000-0000-0000EE060000}"/>
    <cellStyle name="Денежный 2 2 4 3 3 3 2" xfId="7058" xr:uid="{00000000-0005-0000-0000-0000EF060000}"/>
    <cellStyle name="Денежный 2 2 4 3 3 3 2 2" xfId="22298" xr:uid="{D799ADB3-9706-4E32-A678-0D6512FB1E7E}"/>
    <cellStyle name="Денежный 2 2 4 3 3 3 3" xfId="12136" xr:uid="{00000000-0005-0000-0000-0000F0060000}"/>
    <cellStyle name="Денежный 2 2 4 3 3 3 3 2" xfId="27374" xr:uid="{B30BC2A5-51DF-4271-80AF-BCB1EDA8B0FA}"/>
    <cellStyle name="Денежный 2 2 4 3 3 3 4" xfId="17222" xr:uid="{054D820F-7CC4-4BB6-9C5C-A165F3BFADF0}"/>
    <cellStyle name="Денежный 2 2 4 3 3 4" xfId="3236" xr:uid="{00000000-0005-0000-0000-0000F1060000}"/>
    <cellStyle name="Денежный 2 2 4 3 3 4 2" xfId="8322" xr:uid="{00000000-0005-0000-0000-0000F2060000}"/>
    <cellStyle name="Денежный 2 2 4 3 3 4 2 2" xfId="23562" xr:uid="{3C5B984A-87C2-404A-9E8C-8449143C3058}"/>
    <cellStyle name="Денежный 2 2 4 3 3 4 3" xfId="13400" xr:uid="{00000000-0005-0000-0000-0000F3060000}"/>
    <cellStyle name="Денежный 2 2 4 3 3 4 3 2" xfId="28638" xr:uid="{91F370EE-3C31-4D21-B46F-7DB1C0F04CA5}"/>
    <cellStyle name="Денежный 2 2 4 3 3 4 4" xfId="18486" xr:uid="{33A394C9-7286-4DF4-A4D5-24CF83CB849F}"/>
    <cellStyle name="Денежный 2 2 4 3 3 5" xfId="4504" xr:uid="{00000000-0005-0000-0000-0000F4060000}"/>
    <cellStyle name="Денежный 2 2 4 3 3 5 2" xfId="9585" xr:uid="{00000000-0005-0000-0000-0000F5060000}"/>
    <cellStyle name="Денежный 2 2 4 3 3 5 2 2" xfId="24825" xr:uid="{C27CDE2A-51B1-4005-A4B0-A1093B05A255}"/>
    <cellStyle name="Денежный 2 2 4 3 3 5 3" xfId="14663" xr:uid="{00000000-0005-0000-0000-0000F6060000}"/>
    <cellStyle name="Денежный 2 2 4 3 3 5 3 2" xfId="29901" xr:uid="{74654C8E-CBDA-426C-AEC7-C917A09BA5CA}"/>
    <cellStyle name="Денежный 2 2 4 3 3 5 4" xfId="19749" xr:uid="{AA8F67A6-674D-4D38-97FA-8BBC92165411}"/>
    <cellStyle name="Денежный 2 2 4 3 3 6" xfId="5781" xr:uid="{00000000-0005-0000-0000-0000F7060000}"/>
    <cellStyle name="Денежный 2 2 4 3 3 6 2" xfId="21026" xr:uid="{456F0FB9-C2EE-49E3-9BB9-99C1CCCEEC22}"/>
    <cellStyle name="Денежный 2 2 4 3 3 7" xfId="10864" xr:uid="{00000000-0005-0000-0000-0000F8060000}"/>
    <cellStyle name="Денежный 2 2 4 3 3 7 2" xfId="26102" xr:uid="{C8405FC1-FDBC-4546-A597-0DDC75015A56}"/>
    <cellStyle name="Денежный 2 2 4 3 3 8" xfId="15950" xr:uid="{65070FEF-9115-41D6-9FC1-14D97C2DDDD5}"/>
    <cellStyle name="Денежный 2 2 4 3 4" xfId="820" xr:uid="{00000000-0005-0000-0000-0000F9060000}"/>
    <cellStyle name="Денежный 2 2 4 3 4 2" xfId="2098" xr:uid="{00000000-0005-0000-0000-0000FA060000}"/>
    <cellStyle name="Денежный 2 2 4 3 4 2 2" xfId="7202" xr:uid="{00000000-0005-0000-0000-0000FB060000}"/>
    <cellStyle name="Денежный 2 2 4 3 4 2 2 2" xfId="22442" xr:uid="{3FAA5BB0-1077-486B-BE18-7FC0C985BE25}"/>
    <cellStyle name="Денежный 2 2 4 3 4 2 3" xfId="12280" xr:uid="{00000000-0005-0000-0000-0000FC060000}"/>
    <cellStyle name="Денежный 2 2 4 3 4 2 3 2" xfId="27518" xr:uid="{5CFB21E0-2DF3-4755-BC1D-AD573E3B149E}"/>
    <cellStyle name="Денежный 2 2 4 3 4 2 4" xfId="17366" xr:uid="{4F525F6A-E706-4E3E-8CA8-2A4F187022E9}"/>
    <cellStyle name="Денежный 2 2 4 3 4 3" xfId="3378" xr:uid="{00000000-0005-0000-0000-0000FD060000}"/>
    <cellStyle name="Денежный 2 2 4 3 4 3 2" xfId="8464" xr:uid="{00000000-0005-0000-0000-0000FE060000}"/>
    <cellStyle name="Денежный 2 2 4 3 4 3 2 2" xfId="23704" xr:uid="{3ECF9529-1701-4675-9771-EB4BDC8826DA}"/>
    <cellStyle name="Денежный 2 2 4 3 4 3 3" xfId="13542" xr:uid="{00000000-0005-0000-0000-0000FF060000}"/>
    <cellStyle name="Денежный 2 2 4 3 4 3 3 2" xfId="28780" xr:uid="{C092575B-0D9D-405D-8A46-E5B99E2E415E}"/>
    <cellStyle name="Денежный 2 2 4 3 4 3 4" xfId="18628" xr:uid="{B219BACE-8FF3-445A-BB9F-D71985C00847}"/>
    <cellStyle name="Денежный 2 2 4 3 4 4" xfId="4648" xr:uid="{00000000-0005-0000-0000-000000070000}"/>
    <cellStyle name="Денежный 2 2 4 3 4 4 2" xfId="9729" xr:uid="{00000000-0005-0000-0000-000001070000}"/>
    <cellStyle name="Денежный 2 2 4 3 4 4 2 2" xfId="24969" xr:uid="{90530E2F-DBB0-4195-AA37-7B0450A70213}"/>
    <cellStyle name="Денежный 2 2 4 3 4 4 3" xfId="14807" xr:uid="{00000000-0005-0000-0000-000002070000}"/>
    <cellStyle name="Денежный 2 2 4 3 4 4 3 2" xfId="30045" xr:uid="{386FA82F-370E-443C-95DF-D9FE5A8C2F1D}"/>
    <cellStyle name="Денежный 2 2 4 3 4 4 4" xfId="19893" xr:uid="{0E7CB232-92E4-4121-9E63-735BE5AC6C56}"/>
    <cellStyle name="Денежный 2 2 4 3 4 5" xfId="5925" xr:uid="{00000000-0005-0000-0000-000003070000}"/>
    <cellStyle name="Денежный 2 2 4 3 4 5 2" xfId="21170" xr:uid="{E8EFCA54-7D50-4D95-A8F1-B2B45935C338}"/>
    <cellStyle name="Денежный 2 2 4 3 4 6" xfId="11008" xr:uid="{00000000-0005-0000-0000-000004070000}"/>
    <cellStyle name="Денежный 2 2 4 3 4 6 2" xfId="26246" xr:uid="{CE8AA664-EEB2-4020-9B53-35357CC9E493}"/>
    <cellStyle name="Денежный 2 2 4 3 4 7" xfId="16094" xr:uid="{85478F42-E0EF-4502-85AE-DE8B67F9731C}"/>
    <cellStyle name="Денежный 2 2 4 3 5" xfId="1385" xr:uid="{00000000-0005-0000-0000-000005070000}"/>
    <cellStyle name="Денежный 2 2 4 3 5 2" xfId="2663" xr:uid="{00000000-0005-0000-0000-000006070000}"/>
    <cellStyle name="Денежный 2 2 4 3 5 2 2" xfId="7767" xr:uid="{00000000-0005-0000-0000-000007070000}"/>
    <cellStyle name="Денежный 2 2 4 3 5 2 2 2" xfId="23007" xr:uid="{790DB82A-8AF6-4B48-9E62-56164945BE69}"/>
    <cellStyle name="Денежный 2 2 4 3 5 2 3" xfId="12845" xr:uid="{00000000-0005-0000-0000-000008070000}"/>
    <cellStyle name="Денежный 2 2 4 3 5 2 3 2" xfId="28083" xr:uid="{D445E097-1C09-48FC-B605-FC78A34E23F7}"/>
    <cellStyle name="Денежный 2 2 4 3 5 2 4" xfId="17931" xr:uid="{B880D889-010C-453C-991E-FD9ADBCCE3A5}"/>
    <cellStyle name="Денежный 2 2 4 3 5 3" xfId="3935" xr:uid="{00000000-0005-0000-0000-000009070000}"/>
    <cellStyle name="Денежный 2 2 4 3 5 3 2" xfId="9021" xr:uid="{00000000-0005-0000-0000-00000A070000}"/>
    <cellStyle name="Денежный 2 2 4 3 5 3 2 2" xfId="24261" xr:uid="{C4E10FC5-7456-4024-809E-ADF8C0E0FC25}"/>
    <cellStyle name="Денежный 2 2 4 3 5 3 3" xfId="14099" xr:uid="{00000000-0005-0000-0000-00000B070000}"/>
    <cellStyle name="Денежный 2 2 4 3 5 3 3 2" xfId="29337" xr:uid="{1685AFB9-46AD-4FB4-A62E-53B51886D5FD}"/>
    <cellStyle name="Денежный 2 2 4 3 5 3 4" xfId="19185" xr:uid="{AB91D70F-19F7-404D-8810-EECB1DCB10E6}"/>
    <cellStyle name="Денежный 2 2 4 3 5 4" xfId="5213" xr:uid="{00000000-0005-0000-0000-00000C070000}"/>
    <cellStyle name="Денежный 2 2 4 3 5 4 2" xfId="10294" xr:uid="{00000000-0005-0000-0000-00000D070000}"/>
    <cellStyle name="Денежный 2 2 4 3 5 4 2 2" xfId="25534" xr:uid="{88A624A9-D75F-4493-9EC4-289217A5E841}"/>
    <cellStyle name="Денежный 2 2 4 3 5 4 3" xfId="15372" xr:uid="{00000000-0005-0000-0000-00000E070000}"/>
    <cellStyle name="Денежный 2 2 4 3 5 4 3 2" xfId="30610" xr:uid="{86443653-3189-4974-A47F-3AE29C1A890E}"/>
    <cellStyle name="Денежный 2 2 4 3 5 4 4" xfId="20458" xr:uid="{385C914D-2911-4254-B9FB-63189491B429}"/>
    <cellStyle name="Денежный 2 2 4 3 5 5" xfId="6490" xr:uid="{00000000-0005-0000-0000-00000F070000}"/>
    <cellStyle name="Денежный 2 2 4 3 5 5 2" xfId="21735" xr:uid="{6F312124-25EC-4B37-82A6-6D923D718365}"/>
    <cellStyle name="Денежный 2 2 4 3 5 6" xfId="11573" xr:uid="{00000000-0005-0000-0000-000010070000}"/>
    <cellStyle name="Денежный 2 2 4 3 5 6 2" xfId="26811" xr:uid="{401BF3FF-949B-4654-B703-EA01ABFDDF38}"/>
    <cellStyle name="Денежный 2 2 4 3 5 7" xfId="16659" xr:uid="{9AC4AF2A-256E-444A-9C53-5AD225E4B5B5}"/>
    <cellStyle name="Денежный 2 2 4 3 6" xfId="1525" xr:uid="{00000000-0005-0000-0000-000011070000}"/>
    <cellStyle name="Денежный 2 2 4 3 6 2" xfId="2803" xr:uid="{00000000-0005-0000-0000-000012070000}"/>
    <cellStyle name="Денежный 2 2 4 3 6 2 2" xfId="7907" xr:uid="{00000000-0005-0000-0000-000013070000}"/>
    <cellStyle name="Денежный 2 2 4 3 6 2 2 2" xfId="23147" xr:uid="{CE2CE894-6855-43F9-85F4-553AFA9DA805}"/>
    <cellStyle name="Денежный 2 2 4 3 6 2 3" xfId="12985" xr:uid="{00000000-0005-0000-0000-000014070000}"/>
    <cellStyle name="Денежный 2 2 4 3 6 2 3 2" xfId="28223" xr:uid="{339FCDAC-827E-4A74-863D-BFD99D6E7B8D}"/>
    <cellStyle name="Денежный 2 2 4 3 6 2 4" xfId="18071" xr:uid="{6D5D2A79-5779-4E47-B9FE-17CFC635CDED}"/>
    <cellStyle name="Денежный 2 2 4 3 6 3" xfId="4073" xr:uid="{00000000-0005-0000-0000-000015070000}"/>
    <cellStyle name="Денежный 2 2 4 3 6 3 2" xfId="9159" xr:uid="{00000000-0005-0000-0000-000016070000}"/>
    <cellStyle name="Денежный 2 2 4 3 6 3 2 2" xfId="24399" xr:uid="{0D1DE632-B85E-470F-89FD-B7016BFCFC0D}"/>
    <cellStyle name="Денежный 2 2 4 3 6 3 3" xfId="14237" xr:uid="{00000000-0005-0000-0000-000017070000}"/>
    <cellStyle name="Денежный 2 2 4 3 6 3 3 2" xfId="29475" xr:uid="{1638674D-2B6C-4850-8E33-96E78BBBCA8E}"/>
    <cellStyle name="Денежный 2 2 4 3 6 3 4" xfId="19323" xr:uid="{F508FBE1-7CA0-47FD-A67B-25ADF662A2BE}"/>
    <cellStyle name="Денежный 2 2 4 3 6 4" xfId="5353" xr:uid="{00000000-0005-0000-0000-000018070000}"/>
    <cellStyle name="Денежный 2 2 4 3 6 4 2" xfId="10434" xr:uid="{00000000-0005-0000-0000-000019070000}"/>
    <cellStyle name="Денежный 2 2 4 3 6 4 2 2" xfId="25674" xr:uid="{32DD8D0A-D147-4990-BF29-204C85C28BC0}"/>
    <cellStyle name="Денежный 2 2 4 3 6 4 3" xfId="15512" xr:uid="{00000000-0005-0000-0000-00001A070000}"/>
    <cellStyle name="Денежный 2 2 4 3 6 4 3 2" xfId="30750" xr:uid="{C52411C8-D40E-40EE-B20C-2BF8A120E459}"/>
    <cellStyle name="Денежный 2 2 4 3 6 4 4" xfId="20598" xr:uid="{41E08BB6-9586-477E-8796-9E83532E8A03}"/>
    <cellStyle name="Денежный 2 2 4 3 6 5" xfId="6630" xr:uid="{00000000-0005-0000-0000-00001B070000}"/>
    <cellStyle name="Денежный 2 2 4 3 6 5 2" xfId="21875" xr:uid="{09E14297-38C4-4C28-A763-4C065094F9E1}"/>
    <cellStyle name="Денежный 2 2 4 3 6 6" xfId="11713" xr:uid="{00000000-0005-0000-0000-00001C070000}"/>
    <cellStyle name="Денежный 2 2 4 3 6 6 2" xfId="26951" xr:uid="{BBD8FA19-75B9-4638-9521-9AAE4BF2BE67}"/>
    <cellStyle name="Денежный 2 2 4 3 6 7" xfId="16799" xr:uid="{BA06D8F0-D788-4FA1-A651-AD2EAAD217F5}"/>
    <cellStyle name="Денежный 2 2 4 4" xfId="303" xr:uid="{00000000-0005-0000-0000-00001D070000}"/>
    <cellStyle name="Денежный 2 2 4 4 2" xfId="456" xr:uid="{00000000-0005-0000-0000-00001E070000}"/>
    <cellStyle name="Денежный 2 2 4 4 2 2" xfId="1020" xr:uid="{00000000-0005-0000-0000-00001F070000}"/>
    <cellStyle name="Денежный 2 2 4 4 2 2 2" xfId="2298" xr:uid="{00000000-0005-0000-0000-000020070000}"/>
    <cellStyle name="Денежный 2 2 4 4 2 2 2 2" xfId="7402" xr:uid="{00000000-0005-0000-0000-000021070000}"/>
    <cellStyle name="Денежный 2 2 4 4 2 2 2 2 2" xfId="22642" xr:uid="{A20E42FB-28EE-42BA-85F5-153AD7CD11CC}"/>
    <cellStyle name="Денежный 2 2 4 4 2 2 2 3" xfId="12480" xr:uid="{00000000-0005-0000-0000-000022070000}"/>
    <cellStyle name="Денежный 2 2 4 4 2 2 2 3 2" xfId="27718" xr:uid="{DB91D5A0-F5FE-4317-896B-600C17CE01E4}"/>
    <cellStyle name="Денежный 2 2 4 4 2 2 2 4" xfId="17566" xr:uid="{B0BD3532-C8DF-420D-99AA-C2426942DCB2}"/>
    <cellStyle name="Денежный 2 2 4 4 2 2 3" xfId="3576" xr:uid="{00000000-0005-0000-0000-000023070000}"/>
    <cellStyle name="Денежный 2 2 4 4 2 2 3 2" xfId="8662" xr:uid="{00000000-0005-0000-0000-000024070000}"/>
    <cellStyle name="Денежный 2 2 4 4 2 2 3 2 2" xfId="23902" xr:uid="{5E9B5542-7FE0-4D65-B20B-704035A5C762}"/>
    <cellStyle name="Денежный 2 2 4 4 2 2 3 3" xfId="13740" xr:uid="{00000000-0005-0000-0000-000025070000}"/>
    <cellStyle name="Денежный 2 2 4 4 2 2 3 3 2" xfId="28978" xr:uid="{C4CBEB1D-C43E-47AD-8D27-DE874AE365C4}"/>
    <cellStyle name="Денежный 2 2 4 4 2 2 3 4" xfId="18826" xr:uid="{7084F876-6839-468E-B59B-1EE80F142DB1}"/>
    <cellStyle name="Денежный 2 2 4 4 2 2 4" xfId="4848" xr:uid="{00000000-0005-0000-0000-000026070000}"/>
    <cellStyle name="Денежный 2 2 4 4 2 2 4 2" xfId="9929" xr:uid="{00000000-0005-0000-0000-000027070000}"/>
    <cellStyle name="Денежный 2 2 4 4 2 2 4 2 2" xfId="25169" xr:uid="{D7AD8264-0827-4FF5-AD77-8BE0E0022616}"/>
    <cellStyle name="Денежный 2 2 4 4 2 2 4 3" xfId="15007" xr:uid="{00000000-0005-0000-0000-000028070000}"/>
    <cellStyle name="Денежный 2 2 4 4 2 2 4 3 2" xfId="30245" xr:uid="{D0671D63-9EB2-4D6D-AD53-11E910E7AE70}"/>
    <cellStyle name="Денежный 2 2 4 4 2 2 4 4" xfId="20093" xr:uid="{88281CB1-4958-4132-A6D8-2881871556BF}"/>
    <cellStyle name="Денежный 2 2 4 4 2 2 5" xfId="6125" xr:uid="{00000000-0005-0000-0000-000029070000}"/>
    <cellStyle name="Денежный 2 2 4 4 2 2 5 2" xfId="21370" xr:uid="{E5163176-B38D-4B50-A93D-842466F95007}"/>
    <cellStyle name="Денежный 2 2 4 4 2 2 6" xfId="11208" xr:uid="{00000000-0005-0000-0000-00002A070000}"/>
    <cellStyle name="Денежный 2 2 4 4 2 2 6 2" xfId="26446" xr:uid="{370E2173-DB88-46FF-8D38-F4F34A14E939}"/>
    <cellStyle name="Денежный 2 2 4 4 2 2 7" xfId="16294" xr:uid="{2892F282-4E77-49C7-BC44-00E55AF41580}"/>
    <cellStyle name="Денежный 2 2 4 4 2 3" xfId="1734" xr:uid="{00000000-0005-0000-0000-00002B070000}"/>
    <cellStyle name="Денежный 2 2 4 4 2 3 2" xfId="6838" xr:uid="{00000000-0005-0000-0000-00002C070000}"/>
    <cellStyle name="Денежный 2 2 4 4 2 3 2 2" xfId="22078" xr:uid="{174D5F16-9655-4191-806D-A24C70FB8AB1}"/>
    <cellStyle name="Денежный 2 2 4 4 2 3 3" xfId="11916" xr:uid="{00000000-0005-0000-0000-00002D070000}"/>
    <cellStyle name="Денежный 2 2 4 4 2 3 3 2" xfId="27154" xr:uid="{2D0810AC-908D-4949-BED8-DCA080D5E43F}"/>
    <cellStyle name="Денежный 2 2 4 4 2 3 4" xfId="17002" xr:uid="{059AFD14-417F-40E2-9D87-BA543EBBC5EF}"/>
    <cellStyle name="Денежный 2 2 4 4 2 4" xfId="3020" xr:uid="{00000000-0005-0000-0000-00002E070000}"/>
    <cellStyle name="Денежный 2 2 4 4 2 4 2" xfId="8106" xr:uid="{00000000-0005-0000-0000-00002F070000}"/>
    <cellStyle name="Денежный 2 2 4 4 2 4 2 2" xfId="23346" xr:uid="{F73B8A09-D811-4CC4-BB92-C73098ADE968}"/>
    <cellStyle name="Денежный 2 2 4 4 2 4 3" xfId="13184" xr:uid="{00000000-0005-0000-0000-000030070000}"/>
    <cellStyle name="Денежный 2 2 4 4 2 4 3 2" xfId="28422" xr:uid="{E12BA101-3AB5-47E3-B613-1FC67ABFA99A}"/>
    <cellStyle name="Денежный 2 2 4 4 2 4 4" xfId="18270" xr:uid="{C1C6F5F1-5E1C-47D8-99D8-2F0BEF22E5D2}"/>
    <cellStyle name="Денежный 2 2 4 4 2 5" xfId="4284" xr:uid="{00000000-0005-0000-0000-000031070000}"/>
    <cellStyle name="Денежный 2 2 4 4 2 5 2" xfId="9365" xr:uid="{00000000-0005-0000-0000-000032070000}"/>
    <cellStyle name="Денежный 2 2 4 4 2 5 2 2" xfId="24605" xr:uid="{517F8D68-503E-4A1F-8919-FEE58F918F17}"/>
    <cellStyle name="Денежный 2 2 4 4 2 5 3" xfId="14443" xr:uid="{00000000-0005-0000-0000-000033070000}"/>
    <cellStyle name="Денежный 2 2 4 4 2 5 3 2" xfId="29681" xr:uid="{A919BE4E-D683-422D-8008-AAF0B1B4A46A}"/>
    <cellStyle name="Денежный 2 2 4 4 2 5 4" xfId="19529" xr:uid="{A89267D7-161E-45A0-8A06-6A7C6A07BF07}"/>
    <cellStyle name="Денежный 2 2 4 4 2 6" xfId="5561" xr:uid="{00000000-0005-0000-0000-000034070000}"/>
    <cellStyle name="Денежный 2 2 4 4 2 6 2" xfId="20806" xr:uid="{05C53B7A-D134-4087-AC0A-514E9A27A29C}"/>
    <cellStyle name="Денежный 2 2 4 4 2 7" xfId="10644" xr:uid="{00000000-0005-0000-0000-000035070000}"/>
    <cellStyle name="Денежный 2 2 4 4 2 7 2" xfId="25882" xr:uid="{8AD3AA82-4EE0-4909-860E-F44373DB2C3F}"/>
    <cellStyle name="Денежный 2 2 4 4 2 8" xfId="15730" xr:uid="{F9B731B9-E98E-4D4D-BDCA-9BF58D17B008}"/>
    <cellStyle name="Денежный 2 2 4 4 3" xfId="880" xr:uid="{00000000-0005-0000-0000-000036070000}"/>
    <cellStyle name="Денежный 2 2 4 4 3 2" xfId="2158" xr:uid="{00000000-0005-0000-0000-000037070000}"/>
    <cellStyle name="Денежный 2 2 4 4 3 2 2" xfId="7262" xr:uid="{00000000-0005-0000-0000-000038070000}"/>
    <cellStyle name="Денежный 2 2 4 4 3 2 2 2" xfId="22502" xr:uid="{D7FFFB00-E1FD-4B0F-97EC-05D0D49F5980}"/>
    <cellStyle name="Денежный 2 2 4 4 3 2 3" xfId="12340" xr:uid="{00000000-0005-0000-0000-000039070000}"/>
    <cellStyle name="Денежный 2 2 4 4 3 2 3 2" xfId="27578" xr:uid="{2ABCDACE-CCFC-4AB9-AD4D-E7D7E84B3D95}"/>
    <cellStyle name="Денежный 2 2 4 4 3 2 4" xfId="17426" xr:uid="{3F4D631A-0035-4E30-8B30-A57D56291E50}"/>
    <cellStyle name="Денежный 2 2 4 4 3 3" xfId="3438" xr:uid="{00000000-0005-0000-0000-00003A070000}"/>
    <cellStyle name="Денежный 2 2 4 4 3 3 2" xfId="8524" xr:uid="{00000000-0005-0000-0000-00003B070000}"/>
    <cellStyle name="Денежный 2 2 4 4 3 3 2 2" xfId="23764" xr:uid="{F016702B-FB12-49F6-8DF3-EE3C50F8E011}"/>
    <cellStyle name="Денежный 2 2 4 4 3 3 3" xfId="13602" xr:uid="{00000000-0005-0000-0000-00003C070000}"/>
    <cellStyle name="Денежный 2 2 4 4 3 3 3 2" xfId="28840" xr:uid="{1307D2EA-5810-42FB-9A8D-350BEBFB2129}"/>
    <cellStyle name="Денежный 2 2 4 4 3 3 4" xfId="18688" xr:uid="{89BE9D3B-B9FA-4760-8C83-E37587458079}"/>
    <cellStyle name="Денежный 2 2 4 4 3 4" xfId="4708" xr:uid="{00000000-0005-0000-0000-00003D070000}"/>
    <cellStyle name="Денежный 2 2 4 4 3 4 2" xfId="9789" xr:uid="{00000000-0005-0000-0000-00003E070000}"/>
    <cellStyle name="Денежный 2 2 4 4 3 4 2 2" xfId="25029" xr:uid="{8FD54D81-C595-425F-ACF8-82ECF89886EC}"/>
    <cellStyle name="Денежный 2 2 4 4 3 4 3" xfId="14867" xr:uid="{00000000-0005-0000-0000-00003F070000}"/>
    <cellStyle name="Денежный 2 2 4 4 3 4 3 2" xfId="30105" xr:uid="{1E48950B-C81C-45B0-9BBF-F21A59C2AC53}"/>
    <cellStyle name="Денежный 2 2 4 4 3 4 4" xfId="19953" xr:uid="{3CB833D8-5C5F-4A52-B1EB-D55CD74162CB}"/>
    <cellStyle name="Денежный 2 2 4 4 3 5" xfId="5985" xr:uid="{00000000-0005-0000-0000-000040070000}"/>
    <cellStyle name="Денежный 2 2 4 4 3 5 2" xfId="21230" xr:uid="{4EC1BAA1-77B3-4AD9-8BEC-00EAA531C156}"/>
    <cellStyle name="Денежный 2 2 4 4 3 6" xfId="11068" xr:uid="{00000000-0005-0000-0000-000041070000}"/>
    <cellStyle name="Денежный 2 2 4 4 3 6 2" xfId="26306" xr:uid="{CDEA49B2-AA9E-48E0-ADAF-DD1737269A50}"/>
    <cellStyle name="Денежный 2 2 4 4 3 7" xfId="16154" xr:uid="{2AA6F66B-FB52-487A-83D7-A6903FEE835B}"/>
    <cellStyle name="Денежный 2 2 4 4 4" xfId="1594" xr:uid="{00000000-0005-0000-0000-000042070000}"/>
    <cellStyle name="Денежный 2 2 4 4 4 2" xfId="6698" xr:uid="{00000000-0005-0000-0000-000043070000}"/>
    <cellStyle name="Денежный 2 2 4 4 4 2 2" xfId="21938" xr:uid="{D9E09A55-7B28-4F77-B0F0-37A14B3D65DA}"/>
    <cellStyle name="Денежный 2 2 4 4 4 3" xfId="11776" xr:uid="{00000000-0005-0000-0000-000044070000}"/>
    <cellStyle name="Денежный 2 2 4 4 4 3 2" xfId="27014" xr:uid="{1CFABF2D-C2AD-4685-84C7-19401637D172}"/>
    <cellStyle name="Денежный 2 2 4 4 4 4" xfId="16862" xr:uid="{D52DCF03-F285-439B-AFA7-7258E5A1302C}"/>
    <cellStyle name="Денежный 2 2 4 4 5" xfId="2870" xr:uid="{00000000-0005-0000-0000-000045070000}"/>
    <cellStyle name="Денежный 2 2 4 4 5 2" xfId="7968" xr:uid="{00000000-0005-0000-0000-000046070000}"/>
    <cellStyle name="Денежный 2 2 4 4 5 2 2" xfId="23208" xr:uid="{E2B4DC5B-BA17-403B-99D3-923173E8A70D}"/>
    <cellStyle name="Денежный 2 2 4 4 5 3" xfId="13046" xr:uid="{00000000-0005-0000-0000-000047070000}"/>
    <cellStyle name="Денежный 2 2 4 4 5 3 2" xfId="28284" xr:uid="{B07A14DE-4C1A-4E20-A162-1E28F91869C4}"/>
    <cellStyle name="Денежный 2 2 4 4 5 4" xfId="18132" xr:uid="{A96CF0B1-1498-4564-86CD-4EB71C86A9EE}"/>
    <cellStyle name="Денежный 2 2 4 4 6" xfId="4144" xr:uid="{00000000-0005-0000-0000-000048070000}"/>
    <cellStyle name="Денежный 2 2 4 4 6 2" xfId="9225" xr:uid="{00000000-0005-0000-0000-000049070000}"/>
    <cellStyle name="Денежный 2 2 4 4 6 2 2" xfId="24465" xr:uid="{6FDD59E1-1D2E-4E32-AD57-499254829FBF}"/>
    <cellStyle name="Денежный 2 2 4 4 6 3" xfId="14303" xr:uid="{00000000-0005-0000-0000-00004A070000}"/>
    <cellStyle name="Денежный 2 2 4 4 6 3 2" xfId="29541" xr:uid="{02F27F10-09D6-486F-BA42-C29E9B4502D1}"/>
    <cellStyle name="Денежный 2 2 4 4 6 4" xfId="19389" xr:uid="{4CD7CD39-435D-48FA-9755-E8E0DD7D65A8}"/>
    <cellStyle name="Денежный 2 2 4 4 7" xfId="5421" xr:uid="{00000000-0005-0000-0000-00004B070000}"/>
    <cellStyle name="Денежный 2 2 4 4 7 2" xfId="20666" xr:uid="{EF30E101-3C5A-4DF4-9397-43EB76529109}"/>
    <cellStyle name="Денежный 2 2 4 4 8" xfId="10504" xr:uid="{00000000-0005-0000-0000-00004C070000}"/>
    <cellStyle name="Денежный 2 2 4 4 8 2" xfId="25742" xr:uid="{409696BC-7A2D-4B77-B79D-541979A3C174}"/>
    <cellStyle name="Денежный 2 2 4 4 9" xfId="15590" xr:uid="{32C10BBD-C379-4A34-813A-3D4359FE5376}"/>
    <cellStyle name="Денежный 2 2 4 5" xfId="596" xr:uid="{00000000-0005-0000-0000-00004D070000}"/>
    <cellStyle name="Денежный 2 2 4 5 2" xfId="1160" xr:uid="{00000000-0005-0000-0000-00004E070000}"/>
    <cellStyle name="Денежный 2 2 4 5 2 2" xfId="2438" xr:uid="{00000000-0005-0000-0000-00004F070000}"/>
    <cellStyle name="Денежный 2 2 4 5 2 2 2" xfId="7542" xr:uid="{00000000-0005-0000-0000-000050070000}"/>
    <cellStyle name="Денежный 2 2 4 5 2 2 2 2" xfId="22782" xr:uid="{D6C6F2B9-9E70-4ED7-A753-02659841B9F0}"/>
    <cellStyle name="Денежный 2 2 4 5 2 2 3" xfId="12620" xr:uid="{00000000-0005-0000-0000-000051070000}"/>
    <cellStyle name="Денежный 2 2 4 5 2 2 3 2" xfId="27858" xr:uid="{F331CB23-6379-4C10-ABEC-3F5DA94D3C42}"/>
    <cellStyle name="Денежный 2 2 4 5 2 2 4" xfId="17706" xr:uid="{26208A65-160C-4F9C-808E-152E31CD17DF}"/>
    <cellStyle name="Денежный 2 2 4 5 2 3" xfId="3714" xr:uid="{00000000-0005-0000-0000-000052070000}"/>
    <cellStyle name="Денежный 2 2 4 5 2 3 2" xfId="8800" xr:uid="{00000000-0005-0000-0000-000053070000}"/>
    <cellStyle name="Денежный 2 2 4 5 2 3 2 2" xfId="24040" xr:uid="{8462DCA4-1373-4B75-B682-7E99532196C4}"/>
    <cellStyle name="Денежный 2 2 4 5 2 3 3" xfId="13878" xr:uid="{00000000-0005-0000-0000-000054070000}"/>
    <cellStyle name="Денежный 2 2 4 5 2 3 3 2" xfId="29116" xr:uid="{E9E8142F-EC67-4C54-B333-98D125E0ADB9}"/>
    <cellStyle name="Денежный 2 2 4 5 2 3 4" xfId="18964" xr:uid="{26CE3842-BC02-41A2-BE57-C565972A4CAF}"/>
    <cellStyle name="Денежный 2 2 4 5 2 4" xfId="4988" xr:uid="{00000000-0005-0000-0000-000055070000}"/>
    <cellStyle name="Денежный 2 2 4 5 2 4 2" xfId="10069" xr:uid="{00000000-0005-0000-0000-000056070000}"/>
    <cellStyle name="Денежный 2 2 4 5 2 4 2 2" xfId="25309" xr:uid="{67110A83-7FE5-4C6D-9226-72C9B2B7EF26}"/>
    <cellStyle name="Денежный 2 2 4 5 2 4 3" xfId="15147" xr:uid="{00000000-0005-0000-0000-000057070000}"/>
    <cellStyle name="Денежный 2 2 4 5 2 4 3 2" xfId="30385" xr:uid="{14AE3445-D61C-466B-992D-765754DE8D7C}"/>
    <cellStyle name="Денежный 2 2 4 5 2 4 4" xfId="20233" xr:uid="{6D50E647-5E56-4695-83B9-F734D365484E}"/>
    <cellStyle name="Денежный 2 2 4 5 2 5" xfId="6265" xr:uid="{00000000-0005-0000-0000-000058070000}"/>
    <cellStyle name="Денежный 2 2 4 5 2 5 2" xfId="21510" xr:uid="{865F4F90-8010-4D25-8531-838C3BCB1C2C}"/>
    <cellStyle name="Денежный 2 2 4 5 2 6" xfId="11348" xr:uid="{00000000-0005-0000-0000-000059070000}"/>
    <cellStyle name="Денежный 2 2 4 5 2 6 2" xfId="26586" xr:uid="{616B0AD2-2EBF-4BE2-BD25-B2665E3CC7CE}"/>
    <cellStyle name="Денежный 2 2 4 5 2 7" xfId="16434" xr:uid="{B4F20C50-EF5E-4DAD-BFA1-12370DD8129F}"/>
    <cellStyle name="Денежный 2 2 4 5 3" xfId="1874" xr:uid="{00000000-0005-0000-0000-00005A070000}"/>
    <cellStyle name="Денежный 2 2 4 5 3 2" xfId="6978" xr:uid="{00000000-0005-0000-0000-00005B070000}"/>
    <cellStyle name="Денежный 2 2 4 5 3 2 2" xfId="22218" xr:uid="{199BCEAA-9CD1-45E2-896E-65B009A5B5D6}"/>
    <cellStyle name="Денежный 2 2 4 5 3 3" xfId="12056" xr:uid="{00000000-0005-0000-0000-00005C070000}"/>
    <cellStyle name="Денежный 2 2 4 5 3 3 2" xfId="27294" xr:uid="{4387C5A3-C021-454A-A85B-DCFC5FB0E379}"/>
    <cellStyle name="Денежный 2 2 4 5 3 4" xfId="17142" xr:uid="{86EF0B02-0186-44D3-8CAD-DBDA5D101023}"/>
    <cellStyle name="Денежный 2 2 4 5 4" xfId="3158" xr:uid="{00000000-0005-0000-0000-00005D070000}"/>
    <cellStyle name="Денежный 2 2 4 5 4 2" xfId="8244" xr:uid="{00000000-0005-0000-0000-00005E070000}"/>
    <cellStyle name="Денежный 2 2 4 5 4 2 2" xfId="23484" xr:uid="{C47F0FB4-AED9-4142-AE32-D086DB51CA9A}"/>
    <cellStyle name="Денежный 2 2 4 5 4 3" xfId="13322" xr:uid="{00000000-0005-0000-0000-00005F070000}"/>
    <cellStyle name="Денежный 2 2 4 5 4 3 2" xfId="28560" xr:uid="{0BC1C9D0-BF84-47F6-9C42-15F33E44CF91}"/>
    <cellStyle name="Денежный 2 2 4 5 4 4" xfId="18408" xr:uid="{CD5438F1-BBB2-489C-BBCB-5F2519132A35}"/>
    <cellStyle name="Денежный 2 2 4 5 5" xfId="4424" xr:uid="{00000000-0005-0000-0000-000060070000}"/>
    <cellStyle name="Денежный 2 2 4 5 5 2" xfId="9505" xr:uid="{00000000-0005-0000-0000-000061070000}"/>
    <cellStyle name="Денежный 2 2 4 5 5 2 2" xfId="24745" xr:uid="{E3EDD8E8-A6A8-4A3D-AD91-60D1E9CE2C64}"/>
    <cellStyle name="Денежный 2 2 4 5 5 3" xfId="14583" xr:uid="{00000000-0005-0000-0000-000062070000}"/>
    <cellStyle name="Денежный 2 2 4 5 5 3 2" xfId="29821" xr:uid="{30F042FF-CC9C-4831-97F8-143226F75BEE}"/>
    <cellStyle name="Денежный 2 2 4 5 5 4" xfId="19669" xr:uid="{BFC5F30E-5D39-4FC8-A7CC-4FFDBEC47A9B}"/>
    <cellStyle name="Денежный 2 2 4 5 6" xfId="5701" xr:uid="{00000000-0005-0000-0000-000063070000}"/>
    <cellStyle name="Денежный 2 2 4 5 6 2" xfId="20946" xr:uid="{AEB25D78-2BC0-4F93-A882-E2E1615A6D14}"/>
    <cellStyle name="Денежный 2 2 4 5 7" xfId="10784" xr:uid="{00000000-0005-0000-0000-000064070000}"/>
    <cellStyle name="Денежный 2 2 4 5 7 2" xfId="26022" xr:uid="{AF0A0B67-E5CB-42A5-A66C-EF8A8DD42C9D}"/>
    <cellStyle name="Денежный 2 2 4 5 8" xfId="15870" xr:uid="{4F84B6A2-F5EF-4831-8C49-AEC135742C16}"/>
    <cellStyle name="Денежный 2 2 4 6" xfId="740" xr:uid="{00000000-0005-0000-0000-000065070000}"/>
    <cellStyle name="Денежный 2 2 4 6 2" xfId="2018" xr:uid="{00000000-0005-0000-0000-000066070000}"/>
    <cellStyle name="Денежный 2 2 4 6 2 2" xfId="7122" xr:uid="{00000000-0005-0000-0000-000067070000}"/>
    <cellStyle name="Денежный 2 2 4 6 2 2 2" xfId="22362" xr:uid="{5E10F2DB-60EF-4AAE-9241-7CA739868417}"/>
    <cellStyle name="Денежный 2 2 4 6 2 3" xfId="12200" xr:uid="{00000000-0005-0000-0000-000068070000}"/>
    <cellStyle name="Денежный 2 2 4 6 2 3 2" xfId="27438" xr:uid="{B45B0551-F63C-4ACE-8EE5-5ED56543717E}"/>
    <cellStyle name="Денежный 2 2 4 6 2 4" xfId="17286" xr:uid="{3A87B311-5F13-4FCE-B572-61249E729D2E}"/>
    <cellStyle name="Денежный 2 2 4 6 3" xfId="3300" xr:uid="{00000000-0005-0000-0000-000069070000}"/>
    <cellStyle name="Денежный 2 2 4 6 3 2" xfId="8386" xr:uid="{00000000-0005-0000-0000-00006A070000}"/>
    <cellStyle name="Денежный 2 2 4 6 3 2 2" xfId="23626" xr:uid="{5BDEA313-AF93-4DBC-A895-0BC92A7B0FB8}"/>
    <cellStyle name="Денежный 2 2 4 6 3 3" xfId="13464" xr:uid="{00000000-0005-0000-0000-00006B070000}"/>
    <cellStyle name="Денежный 2 2 4 6 3 3 2" xfId="28702" xr:uid="{4A0F65D1-92F4-413A-B34A-F56805AB2EBB}"/>
    <cellStyle name="Денежный 2 2 4 6 3 4" xfId="18550" xr:uid="{C4BAF616-548F-471C-8E40-9B747C55563E}"/>
    <cellStyle name="Денежный 2 2 4 6 4" xfId="4568" xr:uid="{00000000-0005-0000-0000-00006C070000}"/>
    <cellStyle name="Денежный 2 2 4 6 4 2" xfId="9649" xr:uid="{00000000-0005-0000-0000-00006D070000}"/>
    <cellStyle name="Денежный 2 2 4 6 4 2 2" xfId="24889" xr:uid="{B1932A82-CD69-44B7-BEB7-6C5ED296ACD2}"/>
    <cellStyle name="Денежный 2 2 4 6 4 3" xfId="14727" xr:uid="{00000000-0005-0000-0000-00006E070000}"/>
    <cellStyle name="Денежный 2 2 4 6 4 3 2" xfId="29965" xr:uid="{52932968-526E-44F5-AB93-58314D101D8D}"/>
    <cellStyle name="Денежный 2 2 4 6 4 4" xfId="19813" xr:uid="{A0D97CBE-8899-4143-B62A-B5CC1BD59058}"/>
    <cellStyle name="Денежный 2 2 4 6 5" xfId="5845" xr:uid="{00000000-0005-0000-0000-00006F070000}"/>
    <cellStyle name="Денежный 2 2 4 6 5 2" xfId="21090" xr:uid="{E0DE9A41-888F-454D-B9B1-1EA5E1ECC492}"/>
    <cellStyle name="Денежный 2 2 4 6 6" xfId="10928" xr:uid="{00000000-0005-0000-0000-000070070000}"/>
    <cellStyle name="Денежный 2 2 4 6 6 2" xfId="26166" xr:uid="{736ED9F9-3E81-45F0-8DD0-DCBAF7458AA5}"/>
    <cellStyle name="Денежный 2 2 4 6 7" xfId="16014" xr:uid="{773FECBD-E18B-4768-A37E-C8A755669B15}"/>
    <cellStyle name="Денежный 2 2 4 7" xfId="1305" xr:uid="{00000000-0005-0000-0000-000071070000}"/>
    <cellStyle name="Денежный 2 2 4 7 2" xfId="2583" xr:uid="{00000000-0005-0000-0000-000072070000}"/>
    <cellStyle name="Денежный 2 2 4 7 2 2" xfId="7687" xr:uid="{00000000-0005-0000-0000-000073070000}"/>
    <cellStyle name="Денежный 2 2 4 7 2 2 2" xfId="22927" xr:uid="{1E14E036-CDC2-487C-B672-3746D6EB1A50}"/>
    <cellStyle name="Денежный 2 2 4 7 2 3" xfId="12765" xr:uid="{00000000-0005-0000-0000-000074070000}"/>
    <cellStyle name="Денежный 2 2 4 7 2 3 2" xfId="28003" xr:uid="{3841FD38-A740-4849-8CDE-075A37F5A518}"/>
    <cellStyle name="Денежный 2 2 4 7 2 4" xfId="17851" xr:uid="{0F7DA3F1-F5B6-4188-BDF2-D1DBF5451881}"/>
    <cellStyle name="Денежный 2 2 4 7 3" xfId="3857" xr:uid="{00000000-0005-0000-0000-000075070000}"/>
    <cellStyle name="Денежный 2 2 4 7 3 2" xfId="8943" xr:uid="{00000000-0005-0000-0000-000076070000}"/>
    <cellStyle name="Денежный 2 2 4 7 3 2 2" xfId="24183" xr:uid="{A0D44731-9E5F-4BD2-921C-9862341423F3}"/>
    <cellStyle name="Денежный 2 2 4 7 3 3" xfId="14021" xr:uid="{00000000-0005-0000-0000-000077070000}"/>
    <cellStyle name="Денежный 2 2 4 7 3 3 2" xfId="29259" xr:uid="{7769DC9F-F2E9-43F9-B66C-37D5B354C193}"/>
    <cellStyle name="Денежный 2 2 4 7 3 4" xfId="19107" xr:uid="{91AAF1DE-6FCA-4E69-826C-E037FDD4C3D1}"/>
    <cellStyle name="Денежный 2 2 4 7 4" xfId="5133" xr:uid="{00000000-0005-0000-0000-000078070000}"/>
    <cellStyle name="Денежный 2 2 4 7 4 2" xfId="10214" xr:uid="{00000000-0005-0000-0000-000079070000}"/>
    <cellStyle name="Денежный 2 2 4 7 4 2 2" xfId="25454" xr:uid="{E1D8E1B0-F70D-4845-9D83-DCBD8F5FE47A}"/>
    <cellStyle name="Денежный 2 2 4 7 4 3" xfId="15292" xr:uid="{00000000-0005-0000-0000-00007A070000}"/>
    <cellStyle name="Денежный 2 2 4 7 4 3 2" xfId="30530" xr:uid="{72E48F64-41D9-4751-9595-18A1E3D72019}"/>
    <cellStyle name="Денежный 2 2 4 7 4 4" xfId="20378" xr:uid="{6382DD5A-BC90-4033-AC22-ECDF3ED370D2}"/>
    <cellStyle name="Денежный 2 2 4 7 5" xfId="6410" xr:uid="{00000000-0005-0000-0000-00007B070000}"/>
    <cellStyle name="Денежный 2 2 4 7 5 2" xfId="21655" xr:uid="{FDB56DF4-6C23-425F-A3B5-EEF3AE74B9C5}"/>
    <cellStyle name="Денежный 2 2 4 7 6" xfId="11493" xr:uid="{00000000-0005-0000-0000-00007C070000}"/>
    <cellStyle name="Денежный 2 2 4 7 6 2" xfId="26731" xr:uid="{9D3C5A87-B057-427A-8CA0-580569708661}"/>
    <cellStyle name="Денежный 2 2 4 7 7" xfId="16579" xr:uid="{DA198F3F-2EBE-485C-A7C0-AE5D422B8B52}"/>
    <cellStyle name="Денежный 2 2 4 8" xfId="1445" xr:uid="{00000000-0005-0000-0000-00007D070000}"/>
    <cellStyle name="Денежный 2 2 4 8 2" xfId="2723" xr:uid="{00000000-0005-0000-0000-00007E070000}"/>
    <cellStyle name="Денежный 2 2 4 8 2 2" xfId="7827" xr:uid="{00000000-0005-0000-0000-00007F070000}"/>
    <cellStyle name="Денежный 2 2 4 8 2 2 2" xfId="23067" xr:uid="{383A4A21-FA4B-412F-94C2-79753CDF0242}"/>
    <cellStyle name="Денежный 2 2 4 8 2 3" xfId="12905" xr:uid="{00000000-0005-0000-0000-000080070000}"/>
    <cellStyle name="Денежный 2 2 4 8 2 3 2" xfId="28143" xr:uid="{DF010A64-60A1-4537-8AF6-490DF66C3C85}"/>
    <cellStyle name="Денежный 2 2 4 8 2 4" xfId="17991" xr:uid="{A0ADAC9A-F45C-4272-ABA3-73165ABB0200}"/>
    <cellStyle name="Денежный 2 2 4 8 3" xfId="3995" xr:uid="{00000000-0005-0000-0000-000081070000}"/>
    <cellStyle name="Денежный 2 2 4 8 3 2" xfId="9081" xr:uid="{00000000-0005-0000-0000-000082070000}"/>
    <cellStyle name="Денежный 2 2 4 8 3 2 2" xfId="24321" xr:uid="{4F9A7EDB-4064-44D6-981E-6425DA756F5A}"/>
    <cellStyle name="Денежный 2 2 4 8 3 3" xfId="14159" xr:uid="{00000000-0005-0000-0000-000083070000}"/>
    <cellStyle name="Денежный 2 2 4 8 3 3 2" xfId="29397" xr:uid="{9F8AD038-AC39-4FFB-BFB5-3AC8F240B785}"/>
    <cellStyle name="Денежный 2 2 4 8 3 4" xfId="19245" xr:uid="{55D83571-1234-4152-8E16-5DF9A860381D}"/>
    <cellStyle name="Денежный 2 2 4 8 4" xfId="5273" xr:uid="{00000000-0005-0000-0000-000084070000}"/>
    <cellStyle name="Денежный 2 2 4 8 4 2" xfId="10354" xr:uid="{00000000-0005-0000-0000-000085070000}"/>
    <cellStyle name="Денежный 2 2 4 8 4 2 2" xfId="25594" xr:uid="{728FC57E-4823-4EAB-BF45-F46419272BB6}"/>
    <cellStyle name="Денежный 2 2 4 8 4 3" xfId="15432" xr:uid="{00000000-0005-0000-0000-000086070000}"/>
    <cellStyle name="Денежный 2 2 4 8 4 3 2" xfId="30670" xr:uid="{010C069A-8EAF-40DF-9731-30C013097880}"/>
    <cellStyle name="Денежный 2 2 4 8 4 4" xfId="20518" xr:uid="{B3CDE4FA-6AD2-4025-BE1D-67128FA2464E}"/>
    <cellStyle name="Денежный 2 2 4 8 5" xfId="6550" xr:uid="{00000000-0005-0000-0000-000087070000}"/>
    <cellStyle name="Денежный 2 2 4 8 5 2" xfId="21795" xr:uid="{C8D0C8A5-B29C-40C7-9D87-3F4E8EC3E50C}"/>
    <cellStyle name="Денежный 2 2 4 8 6" xfId="11633" xr:uid="{00000000-0005-0000-0000-000088070000}"/>
    <cellStyle name="Денежный 2 2 4 8 6 2" xfId="26871" xr:uid="{8CD1420F-FF9E-454E-81BF-85EE3F7FAD04}"/>
    <cellStyle name="Денежный 2 2 4 8 7" xfId="16719" xr:uid="{6B8423A5-4F38-4805-8B07-81A3DC113327}"/>
    <cellStyle name="Денежный 2 2 5" xfId="92" xr:uid="{00000000-0005-0000-0000-000089070000}"/>
    <cellStyle name="Денежный 2 2 5 2" xfId="341" xr:uid="{00000000-0005-0000-0000-00008A070000}"/>
    <cellStyle name="Денежный 2 2 5 2 2" xfId="491" xr:uid="{00000000-0005-0000-0000-00008B070000}"/>
    <cellStyle name="Денежный 2 2 5 2 2 2" xfId="1055" xr:uid="{00000000-0005-0000-0000-00008C070000}"/>
    <cellStyle name="Денежный 2 2 5 2 2 2 2" xfId="2333" xr:uid="{00000000-0005-0000-0000-00008D070000}"/>
    <cellStyle name="Денежный 2 2 5 2 2 2 2 2" xfId="7437" xr:uid="{00000000-0005-0000-0000-00008E070000}"/>
    <cellStyle name="Денежный 2 2 5 2 2 2 2 2 2" xfId="22677" xr:uid="{D886ECB4-30FA-4918-990F-3DDE4A9DDC21}"/>
    <cellStyle name="Денежный 2 2 5 2 2 2 2 3" xfId="12515" xr:uid="{00000000-0005-0000-0000-00008F070000}"/>
    <cellStyle name="Денежный 2 2 5 2 2 2 2 3 2" xfId="27753" xr:uid="{0960B5B9-E002-4731-AC1F-1A3BEBA118A1}"/>
    <cellStyle name="Денежный 2 2 5 2 2 2 2 4" xfId="17601" xr:uid="{7037D55B-9ECE-4753-A4DC-430C3BAA200D}"/>
    <cellStyle name="Денежный 2 2 5 2 2 2 3" xfId="3609" xr:uid="{00000000-0005-0000-0000-000090070000}"/>
    <cellStyle name="Денежный 2 2 5 2 2 2 3 2" xfId="8695" xr:uid="{00000000-0005-0000-0000-000091070000}"/>
    <cellStyle name="Денежный 2 2 5 2 2 2 3 2 2" xfId="23935" xr:uid="{83AB979D-F07F-4B7B-BF2B-2713537CB826}"/>
    <cellStyle name="Денежный 2 2 5 2 2 2 3 3" xfId="13773" xr:uid="{00000000-0005-0000-0000-000092070000}"/>
    <cellStyle name="Денежный 2 2 5 2 2 2 3 3 2" xfId="29011" xr:uid="{C551CEFE-A1C2-4C13-8347-CAA785B5DE41}"/>
    <cellStyle name="Денежный 2 2 5 2 2 2 3 4" xfId="18859" xr:uid="{9D29342A-E51A-4CFB-92A0-7A987624E336}"/>
    <cellStyle name="Денежный 2 2 5 2 2 2 4" xfId="4883" xr:uid="{00000000-0005-0000-0000-000093070000}"/>
    <cellStyle name="Денежный 2 2 5 2 2 2 4 2" xfId="9964" xr:uid="{00000000-0005-0000-0000-000094070000}"/>
    <cellStyle name="Денежный 2 2 5 2 2 2 4 2 2" xfId="25204" xr:uid="{BC11FE16-6EBC-4E20-A3C9-6FF680CAEFB5}"/>
    <cellStyle name="Денежный 2 2 5 2 2 2 4 3" xfId="15042" xr:uid="{00000000-0005-0000-0000-000095070000}"/>
    <cellStyle name="Денежный 2 2 5 2 2 2 4 3 2" xfId="30280" xr:uid="{A30A9C20-AC87-45E5-A26C-95F062141A15}"/>
    <cellStyle name="Денежный 2 2 5 2 2 2 4 4" xfId="20128" xr:uid="{03CE01FD-253E-4620-AA6D-1F8D63410D6A}"/>
    <cellStyle name="Денежный 2 2 5 2 2 2 5" xfId="6160" xr:uid="{00000000-0005-0000-0000-000096070000}"/>
    <cellStyle name="Денежный 2 2 5 2 2 2 5 2" xfId="21405" xr:uid="{E5848EC1-2BB0-402B-B5EB-186E02D34476}"/>
    <cellStyle name="Денежный 2 2 5 2 2 2 6" xfId="11243" xr:uid="{00000000-0005-0000-0000-000097070000}"/>
    <cellStyle name="Денежный 2 2 5 2 2 2 6 2" xfId="26481" xr:uid="{69B333F7-18C8-4728-94D6-1761A0DC864B}"/>
    <cellStyle name="Денежный 2 2 5 2 2 2 7" xfId="16329" xr:uid="{2AA160FB-4BE1-42A0-809D-36BA147A55F7}"/>
    <cellStyle name="Денежный 2 2 5 2 2 3" xfId="1769" xr:uid="{00000000-0005-0000-0000-000098070000}"/>
    <cellStyle name="Денежный 2 2 5 2 2 3 2" xfId="6873" xr:uid="{00000000-0005-0000-0000-000099070000}"/>
    <cellStyle name="Денежный 2 2 5 2 2 3 2 2" xfId="22113" xr:uid="{775CF148-C341-42A9-B143-42E4E928A237}"/>
    <cellStyle name="Денежный 2 2 5 2 2 3 3" xfId="11951" xr:uid="{00000000-0005-0000-0000-00009A070000}"/>
    <cellStyle name="Денежный 2 2 5 2 2 3 3 2" xfId="27189" xr:uid="{D0BD57D6-B4C8-4515-B8DA-E537F52AE931}"/>
    <cellStyle name="Денежный 2 2 5 2 2 3 4" xfId="17037" xr:uid="{235AD92C-85BA-4FE9-A75C-DA273C42504C}"/>
    <cellStyle name="Денежный 2 2 5 2 2 4" xfId="3053" xr:uid="{00000000-0005-0000-0000-00009B070000}"/>
    <cellStyle name="Денежный 2 2 5 2 2 4 2" xfId="8139" xr:uid="{00000000-0005-0000-0000-00009C070000}"/>
    <cellStyle name="Денежный 2 2 5 2 2 4 2 2" xfId="23379" xr:uid="{42C1A15B-B970-4938-928B-203D9128538A}"/>
    <cellStyle name="Денежный 2 2 5 2 2 4 3" xfId="13217" xr:uid="{00000000-0005-0000-0000-00009D070000}"/>
    <cellStyle name="Денежный 2 2 5 2 2 4 3 2" xfId="28455" xr:uid="{29659035-7C4C-4C25-BA97-3BCB199949D4}"/>
    <cellStyle name="Денежный 2 2 5 2 2 4 4" xfId="18303" xr:uid="{65C0B218-00BD-4232-BA06-15D4F28B3536}"/>
    <cellStyle name="Денежный 2 2 5 2 2 5" xfId="4319" xr:uid="{00000000-0005-0000-0000-00009E070000}"/>
    <cellStyle name="Денежный 2 2 5 2 2 5 2" xfId="9400" xr:uid="{00000000-0005-0000-0000-00009F070000}"/>
    <cellStyle name="Денежный 2 2 5 2 2 5 2 2" xfId="24640" xr:uid="{4E94FDEC-6D87-4C29-B078-959A23755261}"/>
    <cellStyle name="Денежный 2 2 5 2 2 5 3" xfId="14478" xr:uid="{00000000-0005-0000-0000-0000A0070000}"/>
    <cellStyle name="Денежный 2 2 5 2 2 5 3 2" xfId="29716" xr:uid="{C3BF931B-1F2E-4F59-BE76-67F2608AFBEA}"/>
    <cellStyle name="Денежный 2 2 5 2 2 5 4" xfId="19564" xr:uid="{D9F2A654-E06D-4CF2-9C26-BB91C18887B3}"/>
    <cellStyle name="Денежный 2 2 5 2 2 6" xfId="5596" xr:uid="{00000000-0005-0000-0000-0000A1070000}"/>
    <cellStyle name="Денежный 2 2 5 2 2 6 2" xfId="20841" xr:uid="{6D7C9E81-6917-4C99-8338-032F0ACBFA0F}"/>
    <cellStyle name="Денежный 2 2 5 2 2 7" xfId="10679" xr:uid="{00000000-0005-0000-0000-0000A2070000}"/>
    <cellStyle name="Денежный 2 2 5 2 2 7 2" xfId="25917" xr:uid="{B4FF30FE-696E-46F0-8C3C-ECFA3F7A46EF}"/>
    <cellStyle name="Денежный 2 2 5 2 2 8" xfId="15765" xr:uid="{3CF5279B-C77B-46A1-9E17-296FDD610E91}"/>
    <cellStyle name="Денежный 2 2 5 2 3" xfId="915" xr:uid="{00000000-0005-0000-0000-0000A3070000}"/>
    <cellStyle name="Денежный 2 2 5 2 3 2" xfId="2193" xr:uid="{00000000-0005-0000-0000-0000A4070000}"/>
    <cellStyle name="Денежный 2 2 5 2 3 2 2" xfId="7297" xr:uid="{00000000-0005-0000-0000-0000A5070000}"/>
    <cellStyle name="Денежный 2 2 5 2 3 2 2 2" xfId="22537" xr:uid="{75BF3344-75F7-4774-B1BA-53C2738EB427}"/>
    <cellStyle name="Денежный 2 2 5 2 3 2 3" xfId="12375" xr:uid="{00000000-0005-0000-0000-0000A6070000}"/>
    <cellStyle name="Денежный 2 2 5 2 3 2 3 2" xfId="27613" xr:uid="{F06BF179-F62F-4751-8F8E-074AE5A5C8CD}"/>
    <cellStyle name="Денежный 2 2 5 2 3 2 4" xfId="17461" xr:uid="{A23A4FD5-68C4-40A7-A562-08075385CAD8}"/>
    <cellStyle name="Денежный 2 2 5 2 3 3" xfId="3471" xr:uid="{00000000-0005-0000-0000-0000A7070000}"/>
    <cellStyle name="Денежный 2 2 5 2 3 3 2" xfId="8557" xr:uid="{00000000-0005-0000-0000-0000A8070000}"/>
    <cellStyle name="Денежный 2 2 5 2 3 3 2 2" xfId="23797" xr:uid="{BC788808-58A0-453D-A312-C6F2BF3C5800}"/>
    <cellStyle name="Денежный 2 2 5 2 3 3 3" xfId="13635" xr:uid="{00000000-0005-0000-0000-0000A9070000}"/>
    <cellStyle name="Денежный 2 2 5 2 3 3 3 2" xfId="28873" xr:uid="{A910B64A-CC87-4F9B-8875-4EEE739346D5}"/>
    <cellStyle name="Денежный 2 2 5 2 3 3 4" xfId="18721" xr:uid="{BF92BE7B-FBA9-4052-86C0-7911F6454379}"/>
    <cellStyle name="Денежный 2 2 5 2 3 4" xfId="4743" xr:uid="{00000000-0005-0000-0000-0000AA070000}"/>
    <cellStyle name="Денежный 2 2 5 2 3 4 2" xfId="9824" xr:uid="{00000000-0005-0000-0000-0000AB070000}"/>
    <cellStyle name="Денежный 2 2 5 2 3 4 2 2" xfId="25064" xr:uid="{6584D62E-938D-4E72-A10F-922F1F0A83E3}"/>
    <cellStyle name="Денежный 2 2 5 2 3 4 3" xfId="14902" xr:uid="{00000000-0005-0000-0000-0000AC070000}"/>
    <cellStyle name="Денежный 2 2 5 2 3 4 3 2" xfId="30140" xr:uid="{8A0A37F6-342B-401D-A4C3-E95389B9AD96}"/>
    <cellStyle name="Денежный 2 2 5 2 3 4 4" xfId="19988" xr:uid="{2AEB8F41-E00B-49E5-838B-3703C302A54D}"/>
    <cellStyle name="Денежный 2 2 5 2 3 5" xfId="6020" xr:uid="{00000000-0005-0000-0000-0000AD070000}"/>
    <cellStyle name="Денежный 2 2 5 2 3 5 2" xfId="21265" xr:uid="{ED62BB75-4017-4B0A-8C16-1BA8CF41C79C}"/>
    <cellStyle name="Денежный 2 2 5 2 3 6" xfId="11103" xr:uid="{00000000-0005-0000-0000-0000AE070000}"/>
    <cellStyle name="Денежный 2 2 5 2 3 6 2" xfId="26341" xr:uid="{FF641862-CCF9-49F4-8B4B-515BFE7C7F88}"/>
    <cellStyle name="Денежный 2 2 5 2 3 7" xfId="16189" xr:uid="{041893CC-1825-427C-81B7-5A7DB386B11D}"/>
    <cellStyle name="Денежный 2 2 5 2 4" xfId="1629" xr:uid="{00000000-0005-0000-0000-0000AF070000}"/>
    <cellStyle name="Денежный 2 2 5 2 4 2" xfId="6733" xr:uid="{00000000-0005-0000-0000-0000B0070000}"/>
    <cellStyle name="Денежный 2 2 5 2 4 2 2" xfId="21973" xr:uid="{EB59A3FD-891C-4FC4-8541-63355793CA8A}"/>
    <cellStyle name="Денежный 2 2 5 2 4 3" xfId="11811" xr:uid="{00000000-0005-0000-0000-0000B1070000}"/>
    <cellStyle name="Денежный 2 2 5 2 4 3 2" xfId="27049" xr:uid="{BBFC011D-2F1D-4D1F-9522-8FF58F73A321}"/>
    <cellStyle name="Денежный 2 2 5 2 4 4" xfId="16897" xr:uid="{8BA72BFA-C224-49B4-961E-F39FB2D37C8A}"/>
    <cellStyle name="Денежный 2 2 5 2 5" xfId="2905" xr:uid="{00000000-0005-0000-0000-0000B2070000}"/>
    <cellStyle name="Денежный 2 2 5 2 5 2" xfId="8001" xr:uid="{00000000-0005-0000-0000-0000B3070000}"/>
    <cellStyle name="Денежный 2 2 5 2 5 2 2" xfId="23241" xr:uid="{1D5AB240-ED7F-4EAD-A7B0-0215C593EA27}"/>
    <cellStyle name="Денежный 2 2 5 2 5 3" xfId="13079" xr:uid="{00000000-0005-0000-0000-0000B4070000}"/>
    <cellStyle name="Денежный 2 2 5 2 5 3 2" xfId="28317" xr:uid="{6CF55781-4A32-4DE9-AF39-10F02A846D0C}"/>
    <cellStyle name="Денежный 2 2 5 2 5 4" xfId="18165" xr:uid="{FDE36E3A-AA4B-4905-A0B3-0988586DF952}"/>
    <cellStyle name="Денежный 2 2 5 2 6" xfId="4179" xr:uid="{00000000-0005-0000-0000-0000B5070000}"/>
    <cellStyle name="Денежный 2 2 5 2 6 2" xfId="9260" xr:uid="{00000000-0005-0000-0000-0000B6070000}"/>
    <cellStyle name="Денежный 2 2 5 2 6 2 2" xfId="24500" xr:uid="{E947306E-5863-445E-9121-CAB8CB7E1B5B}"/>
    <cellStyle name="Денежный 2 2 5 2 6 3" xfId="14338" xr:uid="{00000000-0005-0000-0000-0000B7070000}"/>
    <cellStyle name="Денежный 2 2 5 2 6 3 2" xfId="29576" xr:uid="{1ED4962B-B992-4F12-9223-92426C469F12}"/>
    <cellStyle name="Денежный 2 2 5 2 6 4" xfId="19424" xr:uid="{D65EEDD4-2A37-481C-9BDE-BF75FD4E6D4A}"/>
    <cellStyle name="Денежный 2 2 5 2 7" xfId="5456" xr:uid="{00000000-0005-0000-0000-0000B8070000}"/>
    <cellStyle name="Денежный 2 2 5 2 7 2" xfId="20701" xr:uid="{D1AB2459-F07C-4850-AEB6-C2022F5F4796}"/>
    <cellStyle name="Денежный 2 2 5 2 8" xfId="10539" xr:uid="{00000000-0005-0000-0000-0000B9070000}"/>
    <cellStyle name="Денежный 2 2 5 2 8 2" xfId="25777" xr:uid="{83508CC3-652D-4EA5-B08E-879B6BC0460C}"/>
    <cellStyle name="Денежный 2 2 5 2 9" xfId="15625" xr:uid="{38A9E55C-11F8-4A99-9A04-A03CA5DCDE02}"/>
    <cellStyle name="Денежный 2 2 5 3" xfId="631" xr:uid="{00000000-0005-0000-0000-0000BA070000}"/>
    <cellStyle name="Денежный 2 2 5 3 2" xfId="1195" xr:uid="{00000000-0005-0000-0000-0000BB070000}"/>
    <cellStyle name="Денежный 2 2 5 3 2 2" xfId="2473" xr:uid="{00000000-0005-0000-0000-0000BC070000}"/>
    <cellStyle name="Денежный 2 2 5 3 2 2 2" xfId="7577" xr:uid="{00000000-0005-0000-0000-0000BD070000}"/>
    <cellStyle name="Денежный 2 2 5 3 2 2 2 2" xfId="22817" xr:uid="{B68B5C9B-E8C3-4985-9D1D-49B9248284F5}"/>
    <cellStyle name="Денежный 2 2 5 3 2 2 3" xfId="12655" xr:uid="{00000000-0005-0000-0000-0000BE070000}"/>
    <cellStyle name="Денежный 2 2 5 3 2 2 3 2" xfId="27893" xr:uid="{2996682D-49D6-441E-9781-C8E037D27B05}"/>
    <cellStyle name="Денежный 2 2 5 3 2 2 4" xfId="17741" xr:uid="{500C84AB-B70C-4197-BF2B-E872F6C30BE0}"/>
    <cellStyle name="Денежный 2 2 5 3 2 3" xfId="3747" xr:uid="{00000000-0005-0000-0000-0000BF070000}"/>
    <cellStyle name="Денежный 2 2 5 3 2 3 2" xfId="8833" xr:uid="{00000000-0005-0000-0000-0000C0070000}"/>
    <cellStyle name="Денежный 2 2 5 3 2 3 2 2" xfId="24073" xr:uid="{7AA9C50D-2D92-46CF-974C-E44632077D57}"/>
    <cellStyle name="Денежный 2 2 5 3 2 3 3" xfId="13911" xr:uid="{00000000-0005-0000-0000-0000C1070000}"/>
    <cellStyle name="Денежный 2 2 5 3 2 3 3 2" xfId="29149" xr:uid="{C976DDFB-F718-4D23-8490-A16B82F76673}"/>
    <cellStyle name="Денежный 2 2 5 3 2 3 4" xfId="18997" xr:uid="{4792208E-ADFA-4883-A63B-A99609CF4217}"/>
    <cellStyle name="Денежный 2 2 5 3 2 4" xfId="5023" xr:uid="{00000000-0005-0000-0000-0000C2070000}"/>
    <cellStyle name="Денежный 2 2 5 3 2 4 2" xfId="10104" xr:uid="{00000000-0005-0000-0000-0000C3070000}"/>
    <cellStyle name="Денежный 2 2 5 3 2 4 2 2" xfId="25344" xr:uid="{7AD17C27-A754-44E5-9AE6-9D6E4FCAC298}"/>
    <cellStyle name="Денежный 2 2 5 3 2 4 3" xfId="15182" xr:uid="{00000000-0005-0000-0000-0000C4070000}"/>
    <cellStyle name="Денежный 2 2 5 3 2 4 3 2" xfId="30420" xr:uid="{68C208D7-CE87-4225-B38A-989C3610204F}"/>
    <cellStyle name="Денежный 2 2 5 3 2 4 4" xfId="20268" xr:uid="{077E43A6-E754-4906-87D8-4E6FCA2AAA51}"/>
    <cellStyle name="Денежный 2 2 5 3 2 5" xfId="6300" xr:uid="{00000000-0005-0000-0000-0000C5070000}"/>
    <cellStyle name="Денежный 2 2 5 3 2 5 2" xfId="21545" xr:uid="{E9AD06A9-2196-4D11-AC75-AA1A7AB3241A}"/>
    <cellStyle name="Денежный 2 2 5 3 2 6" xfId="11383" xr:uid="{00000000-0005-0000-0000-0000C6070000}"/>
    <cellStyle name="Денежный 2 2 5 3 2 6 2" xfId="26621" xr:uid="{D0E11CF9-99EF-4FB2-B302-FBED06D1AEA0}"/>
    <cellStyle name="Денежный 2 2 5 3 2 7" xfId="16469" xr:uid="{7443199F-8536-403E-8DEF-05E553F9707F}"/>
    <cellStyle name="Денежный 2 2 5 3 3" xfId="1909" xr:uid="{00000000-0005-0000-0000-0000C7070000}"/>
    <cellStyle name="Денежный 2 2 5 3 3 2" xfId="7013" xr:uid="{00000000-0005-0000-0000-0000C8070000}"/>
    <cellStyle name="Денежный 2 2 5 3 3 2 2" xfId="22253" xr:uid="{47B7D15B-4436-4252-BE90-F711CF34A9EC}"/>
    <cellStyle name="Денежный 2 2 5 3 3 3" xfId="12091" xr:uid="{00000000-0005-0000-0000-0000C9070000}"/>
    <cellStyle name="Денежный 2 2 5 3 3 3 2" xfId="27329" xr:uid="{70618EA6-C6F5-406F-9CBB-96B1E93930C1}"/>
    <cellStyle name="Денежный 2 2 5 3 3 4" xfId="17177" xr:uid="{29856FF3-727B-4A38-A031-9C3E3EF7EB9C}"/>
    <cellStyle name="Денежный 2 2 5 3 4" xfId="3191" xr:uid="{00000000-0005-0000-0000-0000CA070000}"/>
    <cellStyle name="Денежный 2 2 5 3 4 2" xfId="8277" xr:uid="{00000000-0005-0000-0000-0000CB070000}"/>
    <cellStyle name="Денежный 2 2 5 3 4 2 2" xfId="23517" xr:uid="{76848356-E233-468C-A72E-751F6AB5C339}"/>
    <cellStyle name="Денежный 2 2 5 3 4 3" xfId="13355" xr:uid="{00000000-0005-0000-0000-0000CC070000}"/>
    <cellStyle name="Денежный 2 2 5 3 4 3 2" xfId="28593" xr:uid="{CC9007C3-11E1-4BE8-BC97-5CA4B6EC17DF}"/>
    <cellStyle name="Денежный 2 2 5 3 4 4" xfId="18441" xr:uid="{3F7315F8-CBD8-4432-8998-7365953CF0FA}"/>
    <cellStyle name="Денежный 2 2 5 3 5" xfId="4459" xr:uid="{00000000-0005-0000-0000-0000CD070000}"/>
    <cellStyle name="Денежный 2 2 5 3 5 2" xfId="9540" xr:uid="{00000000-0005-0000-0000-0000CE070000}"/>
    <cellStyle name="Денежный 2 2 5 3 5 2 2" xfId="24780" xr:uid="{84554D6A-BBDD-4866-8B77-63C2F0BD1AD0}"/>
    <cellStyle name="Денежный 2 2 5 3 5 3" xfId="14618" xr:uid="{00000000-0005-0000-0000-0000CF070000}"/>
    <cellStyle name="Денежный 2 2 5 3 5 3 2" xfId="29856" xr:uid="{FA1BEB19-133C-4FAB-9CCF-5B331AE90FB7}"/>
    <cellStyle name="Денежный 2 2 5 3 5 4" xfId="19704" xr:uid="{AFB2EBA3-35A2-4AB0-89A8-7E41C55C6B7D}"/>
    <cellStyle name="Денежный 2 2 5 3 6" xfId="5736" xr:uid="{00000000-0005-0000-0000-0000D0070000}"/>
    <cellStyle name="Денежный 2 2 5 3 6 2" xfId="20981" xr:uid="{5A838E24-4EDA-4391-9C33-6654C0370403}"/>
    <cellStyle name="Денежный 2 2 5 3 7" xfId="10819" xr:uid="{00000000-0005-0000-0000-0000D1070000}"/>
    <cellStyle name="Денежный 2 2 5 3 7 2" xfId="26057" xr:uid="{C44BBCC4-AB1A-40EA-A8E6-E7281F8773B2}"/>
    <cellStyle name="Денежный 2 2 5 3 8" xfId="15905" xr:uid="{3C748328-D947-46B4-9AE7-4695BFAB5B5D}"/>
    <cellStyle name="Денежный 2 2 5 4" xfId="775" xr:uid="{00000000-0005-0000-0000-0000D2070000}"/>
    <cellStyle name="Денежный 2 2 5 4 2" xfId="2053" xr:uid="{00000000-0005-0000-0000-0000D3070000}"/>
    <cellStyle name="Денежный 2 2 5 4 2 2" xfId="7157" xr:uid="{00000000-0005-0000-0000-0000D4070000}"/>
    <cellStyle name="Денежный 2 2 5 4 2 2 2" xfId="22397" xr:uid="{D0A76664-BCFC-4DB8-BABE-7CDA56E537BE}"/>
    <cellStyle name="Денежный 2 2 5 4 2 3" xfId="12235" xr:uid="{00000000-0005-0000-0000-0000D5070000}"/>
    <cellStyle name="Денежный 2 2 5 4 2 3 2" xfId="27473" xr:uid="{76811A2B-A0C2-4947-9954-6CEFE79175F8}"/>
    <cellStyle name="Денежный 2 2 5 4 2 4" xfId="17321" xr:uid="{A3511D5D-3A08-4F4A-B18C-B46C6EC8513E}"/>
    <cellStyle name="Денежный 2 2 5 4 3" xfId="3333" xr:uid="{00000000-0005-0000-0000-0000D6070000}"/>
    <cellStyle name="Денежный 2 2 5 4 3 2" xfId="8419" xr:uid="{00000000-0005-0000-0000-0000D7070000}"/>
    <cellStyle name="Денежный 2 2 5 4 3 2 2" xfId="23659" xr:uid="{BA1C0623-E9AF-449F-8EE5-309D96C7757C}"/>
    <cellStyle name="Денежный 2 2 5 4 3 3" xfId="13497" xr:uid="{00000000-0005-0000-0000-0000D8070000}"/>
    <cellStyle name="Денежный 2 2 5 4 3 3 2" xfId="28735" xr:uid="{12C1B164-51F9-4985-9AFC-172EF8F082BD}"/>
    <cellStyle name="Денежный 2 2 5 4 3 4" xfId="18583" xr:uid="{53E0D6E7-2ECF-4779-83AF-4D7F9E09065E}"/>
    <cellStyle name="Денежный 2 2 5 4 4" xfId="4603" xr:uid="{00000000-0005-0000-0000-0000D9070000}"/>
    <cellStyle name="Денежный 2 2 5 4 4 2" xfId="9684" xr:uid="{00000000-0005-0000-0000-0000DA070000}"/>
    <cellStyle name="Денежный 2 2 5 4 4 2 2" xfId="24924" xr:uid="{F1F4F9D7-E317-409F-B45C-5498576A6858}"/>
    <cellStyle name="Денежный 2 2 5 4 4 3" xfId="14762" xr:uid="{00000000-0005-0000-0000-0000DB070000}"/>
    <cellStyle name="Денежный 2 2 5 4 4 3 2" xfId="30000" xr:uid="{D5F9A0FC-D469-43B7-80DE-8A57AB812866}"/>
    <cellStyle name="Денежный 2 2 5 4 4 4" xfId="19848" xr:uid="{726B983D-8549-46D3-AF06-D2D1162D3936}"/>
    <cellStyle name="Денежный 2 2 5 4 5" xfId="5880" xr:uid="{00000000-0005-0000-0000-0000DC070000}"/>
    <cellStyle name="Денежный 2 2 5 4 5 2" xfId="21125" xr:uid="{2D2AD43F-F4E7-4882-90AE-C5280F4A8F96}"/>
    <cellStyle name="Денежный 2 2 5 4 6" xfId="10963" xr:uid="{00000000-0005-0000-0000-0000DD070000}"/>
    <cellStyle name="Денежный 2 2 5 4 6 2" xfId="26201" xr:uid="{4256A0A9-11A3-439E-A7F9-5650D6C6F4C0}"/>
    <cellStyle name="Денежный 2 2 5 4 7" xfId="16049" xr:uid="{086534ED-E813-454C-B164-77B699E88F6E}"/>
    <cellStyle name="Денежный 2 2 5 5" xfId="1340" xr:uid="{00000000-0005-0000-0000-0000DE070000}"/>
    <cellStyle name="Денежный 2 2 5 5 2" xfId="2618" xr:uid="{00000000-0005-0000-0000-0000DF070000}"/>
    <cellStyle name="Денежный 2 2 5 5 2 2" xfId="7722" xr:uid="{00000000-0005-0000-0000-0000E0070000}"/>
    <cellStyle name="Денежный 2 2 5 5 2 2 2" xfId="22962" xr:uid="{89E869EE-8469-47F2-98FD-BC5ACAE9076F}"/>
    <cellStyle name="Денежный 2 2 5 5 2 3" xfId="12800" xr:uid="{00000000-0005-0000-0000-0000E1070000}"/>
    <cellStyle name="Денежный 2 2 5 5 2 3 2" xfId="28038" xr:uid="{A156C808-0E85-4B86-877C-BB5CE492A191}"/>
    <cellStyle name="Денежный 2 2 5 5 2 4" xfId="17886" xr:uid="{DF295D91-ACA8-4CF5-A349-0A29E96D57C7}"/>
    <cellStyle name="Денежный 2 2 5 5 3" xfId="3890" xr:uid="{00000000-0005-0000-0000-0000E2070000}"/>
    <cellStyle name="Денежный 2 2 5 5 3 2" xfId="8976" xr:uid="{00000000-0005-0000-0000-0000E3070000}"/>
    <cellStyle name="Денежный 2 2 5 5 3 2 2" xfId="24216" xr:uid="{93A1DC85-7836-4904-BF92-EEF097A49440}"/>
    <cellStyle name="Денежный 2 2 5 5 3 3" xfId="14054" xr:uid="{00000000-0005-0000-0000-0000E4070000}"/>
    <cellStyle name="Денежный 2 2 5 5 3 3 2" xfId="29292" xr:uid="{C34C8C7A-D5AA-459B-9EE4-C230082BDC8D}"/>
    <cellStyle name="Денежный 2 2 5 5 3 4" xfId="19140" xr:uid="{42A23BB4-1A67-4E03-9A48-45C98A13C7FF}"/>
    <cellStyle name="Денежный 2 2 5 5 4" xfId="5168" xr:uid="{00000000-0005-0000-0000-0000E5070000}"/>
    <cellStyle name="Денежный 2 2 5 5 4 2" xfId="10249" xr:uid="{00000000-0005-0000-0000-0000E6070000}"/>
    <cellStyle name="Денежный 2 2 5 5 4 2 2" xfId="25489" xr:uid="{BD2A8562-BFB9-4ACC-A8E9-990FF1B11FF5}"/>
    <cellStyle name="Денежный 2 2 5 5 4 3" xfId="15327" xr:uid="{00000000-0005-0000-0000-0000E7070000}"/>
    <cellStyle name="Денежный 2 2 5 5 4 3 2" xfId="30565" xr:uid="{E3225663-C46C-4880-AC46-5BF274322476}"/>
    <cellStyle name="Денежный 2 2 5 5 4 4" xfId="20413" xr:uid="{8F24DE34-A4D4-4585-9963-5C9F604DBB77}"/>
    <cellStyle name="Денежный 2 2 5 5 5" xfId="6445" xr:uid="{00000000-0005-0000-0000-0000E8070000}"/>
    <cellStyle name="Денежный 2 2 5 5 5 2" xfId="21690" xr:uid="{4A502D23-87B8-4675-969A-1023AD6F38E7}"/>
    <cellStyle name="Денежный 2 2 5 5 6" xfId="11528" xr:uid="{00000000-0005-0000-0000-0000E9070000}"/>
    <cellStyle name="Денежный 2 2 5 5 6 2" xfId="26766" xr:uid="{9430FF24-F282-42D9-B4FD-8776F5F23E1C}"/>
    <cellStyle name="Денежный 2 2 5 5 7" xfId="16614" xr:uid="{7E1FE644-DE91-46B3-839E-928A2F3DE947}"/>
    <cellStyle name="Денежный 2 2 5 6" xfId="1480" xr:uid="{00000000-0005-0000-0000-0000EA070000}"/>
    <cellStyle name="Денежный 2 2 5 6 2" xfId="2758" xr:uid="{00000000-0005-0000-0000-0000EB070000}"/>
    <cellStyle name="Денежный 2 2 5 6 2 2" xfId="7862" xr:uid="{00000000-0005-0000-0000-0000EC070000}"/>
    <cellStyle name="Денежный 2 2 5 6 2 2 2" xfId="23102" xr:uid="{9DA8CE3A-8D8A-4171-8BA7-E4AF296BF2C0}"/>
    <cellStyle name="Денежный 2 2 5 6 2 3" xfId="12940" xr:uid="{00000000-0005-0000-0000-0000ED070000}"/>
    <cellStyle name="Денежный 2 2 5 6 2 3 2" xfId="28178" xr:uid="{0DF7F274-20B5-4EB5-BDDA-7CD9712EF81F}"/>
    <cellStyle name="Денежный 2 2 5 6 2 4" xfId="18026" xr:uid="{562D26CA-4E08-47C4-9CD6-FF95254A7C45}"/>
    <cellStyle name="Денежный 2 2 5 6 3" xfId="4028" xr:uid="{00000000-0005-0000-0000-0000EE070000}"/>
    <cellStyle name="Денежный 2 2 5 6 3 2" xfId="9114" xr:uid="{00000000-0005-0000-0000-0000EF070000}"/>
    <cellStyle name="Денежный 2 2 5 6 3 2 2" xfId="24354" xr:uid="{6F190ED0-F1F0-4F1C-AEBA-6A9DD4F3752A}"/>
    <cellStyle name="Денежный 2 2 5 6 3 3" xfId="14192" xr:uid="{00000000-0005-0000-0000-0000F0070000}"/>
    <cellStyle name="Денежный 2 2 5 6 3 3 2" xfId="29430" xr:uid="{57C08D56-B02D-4DC7-99A6-4AFDA4E9A5F6}"/>
    <cellStyle name="Денежный 2 2 5 6 3 4" xfId="19278" xr:uid="{6981096F-904E-448D-BA9D-C39F71F4EFB5}"/>
    <cellStyle name="Денежный 2 2 5 6 4" xfId="5308" xr:uid="{00000000-0005-0000-0000-0000F1070000}"/>
    <cellStyle name="Денежный 2 2 5 6 4 2" xfId="10389" xr:uid="{00000000-0005-0000-0000-0000F2070000}"/>
    <cellStyle name="Денежный 2 2 5 6 4 2 2" xfId="25629" xr:uid="{725B0F1C-F715-4132-9A5F-C212D0986D86}"/>
    <cellStyle name="Денежный 2 2 5 6 4 3" xfId="15467" xr:uid="{00000000-0005-0000-0000-0000F3070000}"/>
    <cellStyle name="Денежный 2 2 5 6 4 3 2" xfId="30705" xr:uid="{CC84E59F-4EA5-47C0-B4AA-78AF0CDCA25A}"/>
    <cellStyle name="Денежный 2 2 5 6 4 4" xfId="20553" xr:uid="{FC355102-D3D0-48CB-BD39-782AC21FFC98}"/>
    <cellStyle name="Денежный 2 2 5 6 5" xfId="6585" xr:uid="{00000000-0005-0000-0000-0000F4070000}"/>
    <cellStyle name="Денежный 2 2 5 6 5 2" xfId="21830" xr:uid="{71878C45-BED5-44D6-8CF2-A9164FCD4644}"/>
    <cellStyle name="Денежный 2 2 5 6 6" xfId="11668" xr:uid="{00000000-0005-0000-0000-0000F5070000}"/>
    <cellStyle name="Денежный 2 2 5 6 6 2" xfId="26906" xr:uid="{927E9DD0-B574-4C39-A790-DA72DBC320B2}"/>
    <cellStyle name="Денежный 2 2 5 6 7" xfId="16754" xr:uid="{B9A84F47-F51B-4FD9-9238-393E6F792A52}"/>
    <cellStyle name="Денежный 2 2 6" xfId="93" xr:uid="{00000000-0005-0000-0000-0000F6070000}"/>
    <cellStyle name="Денежный 2 2 6 2" xfId="377" xr:uid="{00000000-0005-0000-0000-0000F7070000}"/>
    <cellStyle name="Денежный 2 2 6 2 2" xfId="521" xr:uid="{00000000-0005-0000-0000-0000F8070000}"/>
    <cellStyle name="Денежный 2 2 6 2 2 2" xfId="1085" xr:uid="{00000000-0005-0000-0000-0000F9070000}"/>
    <cellStyle name="Денежный 2 2 6 2 2 2 2" xfId="2363" xr:uid="{00000000-0005-0000-0000-0000FA070000}"/>
    <cellStyle name="Денежный 2 2 6 2 2 2 2 2" xfId="7467" xr:uid="{00000000-0005-0000-0000-0000FB070000}"/>
    <cellStyle name="Денежный 2 2 6 2 2 2 2 2 2" xfId="22707" xr:uid="{74EA5252-C253-4ECF-AF24-1A6525F96712}"/>
    <cellStyle name="Денежный 2 2 6 2 2 2 2 3" xfId="12545" xr:uid="{00000000-0005-0000-0000-0000FC070000}"/>
    <cellStyle name="Денежный 2 2 6 2 2 2 2 3 2" xfId="27783" xr:uid="{0A4C4BA1-E05C-4D61-B4BD-6FF7621162D1}"/>
    <cellStyle name="Денежный 2 2 6 2 2 2 2 4" xfId="17631" xr:uid="{D8CC7539-9323-4A0C-9A9E-837FDE8E9E22}"/>
    <cellStyle name="Денежный 2 2 6 2 2 2 3" xfId="3639" xr:uid="{00000000-0005-0000-0000-0000FD070000}"/>
    <cellStyle name="Денежный 2 2 6 2 2 2 3 2" xfId="8725" xr:uid="{00000000-0005-0000-0000-0000FE070000}"/>
    <cellStyle name="Денежный 2 2 6 2 2 2 3 2 2" xfId="23965" xr:uid="{E715940F-7686-4202-A21F-3CC83686D98C}"/>
    <cellStyle name="Денежный 2 2 6 2 2 2 3 3" xfId="13803" xr:uid="{00000000-0005-0000-0000-0000FF070000}"/>
    <cellStyle name="Денежный 2 2 6 2 2 2 3 3 2" xfId="29041" xr:uid="{F0B9A6AA-61E5-43CD-AAAB-C0213A2F8BD5}"/>
    <cellStyle name="Денежный 2 2 6 2 2 2 3 4" xfId="18889" xr:uid="{70419369-50E5-4C1F-AC93-7C16CACDCFC6}"/>
    <cellStyle name="Денежный 2 2 6 2 2 2 4" xfId="4913" xr:uid="{00000000-0005-0000-0000-000000080000}"/>
    <cellStyle name="Денежный 2 2 6 2 2 2 4 2" xfId="9994" xr:uid="{00000000-0005-0000-0000-000001080000}"/>
    <cellStyle name="Денежный 2 2 6 2 2 2 4 2 2" xfId="25234" xr:uid="{7B7C63EB-6A18-4C8B-8E38-96E60FC9E9E1}"/>
    <cellStyle name="Денежный 2 2 6 2 2 2 4 3" xfId="15072" xr:uid="{00000000-0005-0000-0000-000002080000}"/>
    <cellStyle name="Денежный 2 2 6 2 2 2 4 3 2" xfId="30310" xr:uid="{6F8AA89B-FE09-4804-8236-735468635B49}"/>
    <cellStyle name="Денежный 2 2 6 2 2 2 4 4" xfId="20158" xr:uid="{C35F0593-3CA8-4905-8F0F-5709819C5A2E}"/>
    <cellStyle name="Денежный 2 2 6 2 2 2 5" xfId="6190" xr:uid="{00000000-0005-0000-0000-000003080000}"/>
    <cellStyle name="Денежный 2 2 6 2 2 2 5 2" xfId="21435" xr:uid="{38B20F1F-E972-4D03-9213-814EFDE71323}"/>
    <cellStyle name="Денежный 2 2 6 2 2 2 6" xfId="11273" xr:uid="{00000000-0005-0000-0000-000004080000}"/>
    <cellStyle name="Денежный 2 2 6 2 2 2 6 2" xfId="26511" xr:uid="{D81CFDF3-6928-40E7-9504-B7923F19BC59}"/>
    <cellStyle name="Денежный 2 2 6 2 2 2 7" xfId="16359" xr:uid="{AD76AF8C-AA38-4BCE-8EA1-6780F1B5613F}"/>
    <cellStyle name="Денежный 2 2 6 2 2 3" xfId="1799" xr:uid="{00000000-0005-0000-0000-000005080000}"/>
    <cellStyle name="Денежный 2 2 6 2 2 3 2" xfId="6903" xr:uid="{00000000-0005-0000-0000-000006080000}"/>
    <cellStyle name="Денежный 2 2 6 2 2 3 2 2" xfId="22143" xr:uid="{F5CF168A-C71A-45C4-A03E-1A62F712B716}"/>
    <cellStyle name="Денежный 2 2 6 2 2 3 3" xfId="11981" xr:uid="{00000000-0005-0000-0000-000007080000}"/>
    <cellStyle name="Денежный 2 2 6 2 2 3 3 2" xfId="27219" xr:uid="{E4B47241-3BDE-46F1-B7CF-20D922E48906}"/>
    <cellStyle name="Денежный 2 2 6 2 2 3 4" xfId="17067" xr:uid="{DC6FE2A0-E001-439C-B799-9896584FE3BF}"/>
    <cellStyle name="Денежный 2 2 6 2 2 4" xfId="3083" xr:uid="{00000000-0005-0000-0000-000008080000}"/>
    <cellStyle name="Денежный 2 2 6 2 2 4 2" xfId="8169" xr:uid="{00000000-0005-0000-0000-000009080000}"/>
    <cellStyle name="Денежный 2 2 6 2 2 4 2 2" xfId="23409" xr:uid="{47FCFFEC-A6A9-4260-85A3-6D6D4C151F08}"/>
    <cellStyle name="Денежный 2 2 6 2 2 4 3" xfId="13247" xr:uid="{00000000-0005-0000-0000-00000A080000}"/>
    <cellStyle name="Денежный 2 2 6 2 2 4 3 2" xfId="28485" xr:uid="{F9BC4A5E-E489-4BDA-B54F-402612F9611D}"/>
    <cellStyle name="Денежный 2 2 6 2 2 4 4" xfId="18333" xr:uid="{0D3EA70E-F6ED-40CC-B8D0-BEEEFBC5D31A}"/>
    <cellStyle name="Денежный 2 2 6 2 2 5" xfId="4349" xr:uid="{00000000-0005-0000-0000-00000B080000}"/>
    <cellStyle name="Денежный 2 2 6 2 2 5 2" xfId="9430" xr:uid="{00000000-0005-0000-0000-00000C080000}"/>
    <cellStyle name="Денежный 2 2 6 2 2 5 2 2" xfId="24670" xr:uid="{BB92472E-4811-4677-9124-722DC38B53E1}"/>
    <cellStyle name="Денежный 2 2 6 2 2 5 3" xfId="14508" xr:uid="{00000000-0005-0000-0000-00000D080000}"/>
    <cellStyle name="Денежный 2 2 6 2 2 5 3 2" xfId="29746" xr:uid="{D0EAB8D3-D204-427A-8639-2DD6B8FEDA16}"/>
    <cellStyle name="Денежный 2 2 6 2 2 5 4" xfId="19594" xr:uid="{BED07292-5B6C-4528-B93A-09ADDC5BC54D}"/>
    <cellStyle name="Денежный 2 2 6 2 2 6" xfId="5626" xr:uid="{00000000-0005-0000-0000-00000E080000}"/>
    <cellStyle name="Денежный 2 2 6 2 2 6 2" xfId="20871" xr:uid="{4D2BB77C-E9D6-40BE-BF90-F9C2E64C1270}"/>
    <cellStyle name="Денежный 2 2 6 2 2 7" xfId="10709" xr:uid="{00000000-0005-0000-0000-00000F080000}"/>
    <cellStyle name="Денежный 2 2 6 2 2 7 2" xfId="25947" xr:uid="{F9A1320B-84F4-4529-A544-C39C29CD497E}"/>
    <cellStyle name="Денежный 2 2 6 2 2 8" xfId="15795" xr:uid="{FA6D2271-8C7A-4605-9963-06C8A313711F}"/>
    <cellStyle name="Денежный 2 2 6 2 3" xfId="945" xr:uid="{00000000-0005-0000-0000-000010080000}"/>
    <cellStyle name="Денежный 2 2 6 2 3 2" xfId="2223" xr:uid="{00000000-0005-0000-0000-000011080000}"/>
    <cellStyle name="Денежный 2 2 6 2 3 2 2" xfId="7327" xr:uid="{00000000-0005-0000-0000-000012080000}"/>
    <cellStyle name="Денежный 2 2 6 2 3 2 2 2" xfId="22567" xr:uid="{FF87C2D1-06F9-4C59-8075-C8F0E68DCE62}"/>
    <cellStyle name="Денежный 2 2 6 2 3 2 3" xfId="12405" xr:uid="{00000000-0005-0000-0000-000013080000}"/>
    <cellStyle name="Денежный 2 2 6 2 3 2 3 2" xfId="27643" xr:uid="{A02EC397-6DA7-432E-9D33-6933CE125BF8}"/>
    <cellStyle name="Денежный 2 2 6 2 3 2 4" xfId="17491" xr:uid="{4731C542-C071-43CF-9E84-8981D2E1A66B}"/>
    <cellStyle name="Денежный 2 2 6 2 3 3" xfId="3501" xr:uid="{00000000-0005-0000-0000-000014080000}"/>
    <cellStyle name="Денежный 2 2 6 2 3 3 2" xfId="8587" xr:uid="{00000000-0005-0000-0000-000015080000}"/>
    <cellStyle name="Денежный 2 2 6 2 3 3 2 2" xfId="23827" xr:uid="{61078F9D-8392-474A-88A8-07A20D25B9EB}"/>
    <cellStyle name="Денежный 2 2 6 2 3 3 3" xfId="13665" xr:uid="{00000000-0005-0000-0000-000016080000}"/>
    <cellStyle name="Денежный 2 2 6 2 3 3 3 2" xfId="28903" xr:uid="{ADAF5B93-D496-49C3-BAB3-52CA266D0A45}"/>
    <cellStyle name="Денежный 2 2 6 2 3 3 4" xfId="18751" xr:uid="{4DEA7D7A-E522-4D97-84CB-95A9263C34BA}"/>
    <cellStyle name="Денежный 2 2 6 2 3 4" xfId="4773" xr:uid="{00000000-0005-0000-0000-000017080000}"/>
    <cellStyle name="Денежный 2 2 6 2 3 4 2" xfId="9854" xr:uid="{00000000-0005-0000-0000-000018080000}"/>
    <cellStyle name="Денежный 2 2 6 2 3 4 2 2" xfId="25094" xr:uid="{FBA93080-707F-4334-A0F0-F4F51014F073}"/>
    <cellStyle name="Денежный 2 2 6 2 3 4 3" xfId="14932" xr:uid="{00000000-0005-0000-0000-000019080000}"/>
    <cellStyle name="Денежный 2 2 6 2 3 4 3 2" xfId="30170" xr:uid="{9C314840-AA85-4895-976B-161E502C0A37}"/>
    <cellStyle name="Денежный 2 2 6 2 3 4 4" xfId="20018" xr:uid="{1148E5C6-B370-44CC-9929-0CFBFCF9CA78}"/>
    <cellStyle name="Денежный 2 2 6 2 3 5" xfId="6050" xr:uid="{00000000-0005-0000-0000-00001A080000}"/>
    <cellStyle name="Денежный 2 2 6 2 3 5 2" xfId="21295" xr:uid="{4D9FDD64-D732-4ADE-A03D-F5B31646A90D}"/>
    <cellStyle name="Денежный 2 2 6 2 3 6" xfId="11133" xr:uid="{00000000-0005-0000-0000-00001B080000}"/>
    <cellStyle name="Денежный 2 2 6 2 3 6 2" xfId="26371" xr:uid="{15ADD84D-60AC-48BF-B26C-33710750663C}"/>
    <cellStyle name="Денежный 2 2 6 2 3 7" xfId="16219" xr:uid="{EF046191-7705-4DEC-AFCD-5D27E9C08E73}"/>
    <cellStyle name="Денежный 2 2 6 2 4" xfId="1659" xr:uid="{00000000-0005-0000-0000-00001C080000}"/>
    <cellStyle name="Денежный 2 2 6 2 4 2" xfId="6763" xr:uid="{00000000-0005-0000-0000-00001D080000}"/>
    <cellStyle name="Денежный 2 2 6 2 4 2 2" xfId="22003" xr:uid="{73837374-D92D-472E-BEC6-4AD2BBB24291}"/>
    <cellStyle name="Денежный 2 2 6 2 4 3" xfId="11841" xr:uid="{00000000-0005-0000-0000-00001E080000}"/>
    <cellStyle name="Денежный 2 2 6 2 4 3 2" xfId="27079" xr:uid="{5B916F66-179B-4B2A-843D-5DCEDAF94DE4}"/>
    <cellStyle name="Денежный 2 2 6 2 4 4" xfId="16927" xr:uid="{A4F16A27-7F5D-44F4-B86F-C9A91B274897}"/>
    <cellStyle name="Денежный 2 2 6 2 5" xfId="2941" xr:uid="{00000000-0005-0000-0000-00001F080000}"/>
    <cellStyle name="Денежный 2 2 6 2 5 2" xfId="8031" xr:uid="{00000000-0005-0000-0000-000020080000}"/>
    <cellStyle name="Денежный 2 2 6 2 5 2 2" xfId="23271" xr:uid="{9F15FDB8-3D7C-4409-9F3C-408067603331}"/>
    <cellStyle name="Денежный 2 2 6 2 5 3" xfId="13109" xr:uid="{00000000-0005-0000-0000-000021080000}"/>
    <cellStyle name="Денежный 2 2 6 2 5 3 2" xfId="28347" xr:uid="{F348A92E-4864-4A05-9A37-3B3B3C0032C4}"/>
    <cellStyle name="Денежный 2 2 6 2 5 4" xfId="18195" xr:uid="{1ED4A434-BD28-4AC8-969A-F4299282A5BE}"/>
    <cellStyle name="Денежный 2 2 6 2 6" xfId="4209" xr:uid="{00000000-0005-0000-0000-000022080000}"/>
    <cellStyle name="Денежный 2 2 6 2 6 2" xfId="9290" xr:uid="{00000000-0005-0000-0000-000023080000}"/>
    <cellStyle name="Денежный 2 2 6 2 6 2 2" xfId="24530" xr:uid="{D392274B-856D-4536-AAAC-B88E878E20DB}"/>
    <cellStyle name="Денежный 2 2 6 2 6 3" xfId="14368" xr:uid="{00000000-0005-0000-0000-000024080000}"/>
    <cellStyle name="Денежный 2 2 6 2 6 3 2" xfId="29606" xr:uid="{AD026C87-AAE8-431C-AB75-11C27AB1FBD4}"/>
    <cellStyle name="Денежный 2 2 6 2 6 4" xfId="19454" xr:uid="{FB552E2B-01BD-4791-A02B-2AC575E99967}"/>
    <cellStyle name="Денежный 2 2 6 2 7" xfId="5486" xr:uid="{00000000-0005-0000-0000-000025080000}"/>
    <cellStyle name="Денежный 2 2 6 2 7 2" xfId="20731" xr:uid="{8DC4C4E4-C22F-4686-8207-5C3F7C612A00}"/>
    <cellStyle name="Денежный 2 2 6 2 8" xfId="10569" xr:uid="{00000000-0005-0000-0000-000026080000}"/>
    <cellStyle name="Денежный 2 2 6 2 8 2" xfId="25807" xr:uid="{AF19580D-C29E-4DE0-AA15-09037E0EC2B6}"/>
    <cellStyle name="Денежный 2 2 6 2 9" xfId="15655" xr:uid="{C5A52604-632B-4ADE-9AB3-E33D516DD149}"/>
    <cellStyle name="Денежный 2 2 6 3" xfId="661" xr:uid="{00000000-0005-0000-0000-000027080000}"/>
    <cellStyle name="Денежный 2 2 6 3 2" xfId="1225" xr:uid="{00000000-0005-0000-0000-000028080000}"/>
    <cellStyle name="Денежный 2 2 6 3 2 2" xfId="2503" xr:uid="{00000000-0005-0000-0000-000029080000}"/>
    <cellStyle name="Денежный 2 2 6 3 2 2 2" xfId="7607" xr:uid="{00000000-0005-0000-0000-00002A080000}"/>
    <cellStyle name="Денежный 2 2 6 3 2 2 2 2" xfId="22847" xr:uid="{11D1BB9B-F5F8-49D7-9522-2CA18390ED05}"/>
    <cellStyle name="Денежный 2 2 6 3 2 2 3" xfId="12685" xr:uid="{00000000-0005-0000-0000-00002B080000}"/>
    <cellStyle name="Денежный 2 2 6 3 2 2 3 2" xfId="27923" xr:uid="{16CAF1FA-695A-4524-A91B-6ABEB3498F95}"/>
    <cellStyle name="Денежный 2 2 6 3 2 2 4" xfId="17771" xr:uid="{6C554596-DF8D-4A8B-91A9-3D20C6A15761}"/>
    <cellStyle name="Денежный 2 2 6 3 2 3" xfId="3777" xr:uid="{00000000-0005-0000-0000-00002C080000}"/>
    <cellStyle name="Денежный 2 2 6 3 2 3 2" xfId="8863" xr:uid="{00000000-0005-0000-0000-00002D080000}"/>
    <cellStyle name="Денежный 2 2 6 3 2 3 2 2" xfId="24103" xr:uid="{BA7B78D9-80C8-4C0D-8182-8FB039FC0FB7}"/>
    <cellStyle name="Денежный 2 2 6 3 2 3 3" xfId="13941" xr:uid="{00000000-0005-0000-0000-00002E080000}"/>
    <cellStyle name="Денежный 2 2 6 3 2 3 3 2" xfId="29179" xr:uid="{7018F7BC-D6EB-496D-B58A-E9F09C53BBEB}"/>
    <cellStyle name="Денежный 2 2 6 3 2 3 4" xfId="19027" xr:uid="{7E33CA99-8CE6-4E2F-999E-1FC4F8D5A574}"/>
    <cellStyle name="Денежный 2 2 6 3 2 4" xfId="5053" xr:uid="{00000000-0005-0000-0000-00002F080000}"/>
    <cellStyle name="Денежный 2 2 6 3 2 4 2" xfId="10134" xr:uid="{00000000-0005-0000-0000-000030080000}"/>
    <cellStyle name="Денежный 2 2 6 3 2 4 2 2" xfId="25374" xr:uid="{1AAF850D-33A6-4E37-9F6E-91CB08933F92}"/>
    <cellStyle name="Денежный 2 2 6 3 2 4 3" xfId="15212" xr:uid="{00000000-0005-0000-0000-000031080000}"/>
    <cellStyle name="Денежный 2 2 6 3 2 4 3 2" xfId="30450" xr:uid="{9F5E4160-77BC-4405-95F5-DE4391996C72}"/>
    <cellStyle name="Денежный 2 2 6 3 2 4 4" xfId="20298" xr:uid="{3D565CAD-2EF7-4432-9FC7-3DA212F10C7B}"/>
    <cellStyle name="Денежный 2 2 6 3 2 5" xfId="6330" xr:uid="{00000000-0005-0000-0000-000032080000}"/>
    <cellStyle name="Денежный 2 2 6 3 2 5 2" xfId="21575" xr:uid="{C0DE57E6-52C2-445C-B2C1-900FE99A8E1C}"/>
    <cellStyle name="Денежный 2 2 6 3 2 6" xfId="11413" xr:uid="{00000000-0005-0000-0000-000033080000}"/>
    <cellStyle name="Денежный 2 2 6 3 2 6 2" xfId="26651" xr:uid="{80021AE8-AB71-4EAA-80E4-089B8A4DE66D}"/>
    <cellStyle name="Денежный 2 2 6 3 2 7" xfId="16499" xr:uid="{BF58D3C4-91DD-42C2-84A0-AFFF9FE24277}"/>
    <cellStyle name="Денежный 2 2 6 3 3" xfId="1939" xr:uid="{00000000-0005-0000-0000-000034080000}"/>
    <cellStyle name="Денежный 2 2 6 3 3 2" xfId="7043" xr:uid="{00000000-0005-0000-0000-000035080000}"/>
    <cellStyle name="Денежный 2 2 6 3 3 2 2" xfId="22283" xr:uid="{1C6F8A6F-D7DD-428F-98D7-4F43F168B4CD}"/>
    <cellStyle name="Денежный 2 2 6 3 3 3" xfId="12121" xr:uid="{00000000-0005-0000-0000-000036080000}"/>
    <cellStyle name="Денежный 2 2 6 3 3 3 2" xfId="27359" xr:uid="{BE3E1E7A-765D-4181-B28A-EAAE50F8C388}"/>
    <cellStyle name="Денежный 2 2 6 3 3 4" xfId="17207" xr:uid="{801A1948-AAAF-49E7-8E4C-2FD0CAC22435}"/>
    <cellStyle name="Денежный 2 2 6 3 4" xfId="3221" xr:uid="{00000000-0005-0000-0000-000037080000}"/>
    <cellStyle name="Денежный 2 2 6 3 4 2" xfId="8307" xr:uid="{00000000-0005-0000-0000-000038080000}"/>
    <cellStyle name="Денежный 2 2 6 3 4 2 2" xfId="23547" xr:uid="{A071C497-01C0-4141-A7CD-1594F28E91C9}"/>
    <cellStyle name="Денежный 2 2 6 3 4 3" xfId="13385" xr:uid="{00000000-0005-0000-0000-000039080000}"/>
    <cellStyle name="Денежный 2 2 6 3 4 3 2" xfId="28623" xr:uid="{78714862-9019-480F-927D-9FD7419FD996}"/>
    <cellStyle name="Денежный 2 2 6 3 4 4" xfId="18471" xr:uid="{5049CA3C-CFF2-4B3C-A000-7E6C1ADAF0E0}"/>
    <cellStyle name="Денежный 2 2 6 3 5" xfId="4489" xr:uid="{00000000-0005-0000-0000-00003A080000}"/>
    <cellStyle name="Денежный 2 2 6 3 5 2" xfId="9570" xr:uid="{00000000-0005-0000-0000-00003B080000}"/>
    <cellStyle name="Денежный 2 2 6 3 5 2 2" xfId="24810" xr:uid="{DE0EDC53-CF68-490D-B7FE-D670F8E8D706}"/>
    <cellStyle name="Денежный 2 2 6 3 5 3" xfId="14648" xr:uid="{00000000-0005-0000-0000-00003C080000}"/>
    <cellStyle name="Денежный 2 2 6 3 5 3 2" xfId="29886" xr:uid="{57041E5D-31B1-49C5-A78D-72C34022BD3F}"/>
    <cellStyle name="Денежный 2 2 6 3 5 4" xfId="19734" xr:uid="{920CE627-EE1E-41CC-99AE-B48022F2E6F8}"/>
    <cellStyle name="Денежный 2 2 6 3 6" xfId="5766" xr:uid="{00000000-0005-0000-0000-00003D080000}"/>
    <cellStyle name="Денежный 2 2 6 3 6 2" xfId="21011" xr:uid="{FFA53DB1-80DE-4893-99EF-3DC9F522064B}"/>
    <cellStyle name="Денежный 2 2 6 3 7" xfId="10849" xr:uid="{00000000-0005-0000-0000-00003E080000}"/>
    <cellStyle name="Денежный 2 2 6 3 7 2" xfId="26087" xr:uid="{E3724CE6-E015-44B4-B5E6-4784495F993A}"/>
    <cellStyle name="Денежный 2 2 6 3 8" xfId="15935" xr:uid="{792B0D83-EE25-4DCE-BBF0-62BDD5751246}"/>
    <cellStyle name="Денежный 2 2 6 4" xfId="805" xr:uid="{00000000-0005-0000-0000-00003F080000}"/>
    <cellStyle name="Денежный 2 2 6 4 2" xfId="2083" xr:uid="{00000000-0005-0000-0000-000040080000}"/>
    <cellStyle name="Денежный 2 2 6 4 2 2" xfId="7187" xr:uid="{00000000-0005-0000-0000-000041080000}"/>
    <cellStyle name="Денежный 2 2 6 4 2 2 2" xfId="22427" xr:uid="{DCD249C6-157E-4FF3-92E5-6D2C9B137D86}"/>
    <cellStyle name="Денежный 2 2 6 4 2 3" xfId="12265" xr:uid="{00000000-0005-0000-0000-000042080000}"/>
    <cellStyle name="Денежный 2 2 6 4 2 3 2" xfId="27503" xr:uid="{EA0F1841-2F87-4EB8-8246-AD57480B04D9}"/>
    <cellStyle name="Денежный 2 2 6 4 2 4" xfId="17351" xr:uid="{F4053547-21CC-470D-8F46-FC0A9A992544}"/>
    <cellStyle name="Денежный 2 2 6 4 3" xfId="3363" xr:uid="{00000000-0005-0000-0000-000043080000}"/>
    <cellStyle name="Денежный 2 2 6 4 3 2" xfId="8449" xr:uid="{00000000-0005-0000-0000-000044080000}"/>
    <cellStyle name="Денежный 2 2 6 4 3 2 2" xfId="23689" xr:uid="{0D823897-CDEF-4914-B6EC-729D80ED1BE8}"/>
    <cellStyle name="Денежный 2 2 6 4 3 3" xfId="13527" xr:uid="{00000000-0005-0000-0000-000045080000}"/>
    <cellStyle name="Денежный 2 2 6 4 3 3 2" xfId="28765" xr:uid="{4A7A2433-2541-489D-8C2D-13774083C070}"/>
    <cellStyle name="Денежный 2 2 6 4 3 4" xfId="18613" xr:uid="{F0386B1C-846A-45BB-8A62-54E0C88646BF}"/>
    <cellStyle name="Денежный 2 2 6 4 4" xfId="4633" xr:uid="{00000000-0005-0000-0000-000046080000}"/>
    <cellStyle name="Денежный 2 2 6 4 4 2" xfId="9714" xr:uid="{00000000-0005-0000-0000-000047080000}"/>
    <cellStyle name="Денежный 2 2 6 4 4 2 2" xfId="24954" xr:uid="{07117B1A-B02D-47CE-8CAC-F2DD3D042AEE}"/>
    <cellStyle name="Денежный 2 2 6 4 4 3" xfId="14792" xr:uid="{00000000-0005-0000-0000-000048080000}"/>
    <cellStyle name="Денежный 2 2 6 4 4 3 2" xfId="30030" xr:uid="{BAD28F70-D4B0-4F6B-9F49-4E032013567D}"/>
    <cellStyle name="Денежный 2 2 6 4 4 4" xfId="19878" xr:uid="{CC0F7019-ED9C-442E-B544-3F6C599FB2F6}"/>
    <cellStyle name="Денежный 2 2 6 4 5" xfId="5910" xr:uid="{00000000-0005-0000-0000-000049080000}"/>
    <cellStyle name="Денежный 2 2 6 4 5 2" xfId="21155" xr:uid="{D24678A7-4BB2-4977-8CBB-7EC0D20AF5FF}"/>
    <cellStyle name="Денежный 2 2 6 4 6" xfId="10993" xr:uid="{00000000-0005-0000-0000-00004A080000}"/>
    <cellStyle name="Денежный 2 2 6 4 6 2" xfId="26231" xr:uid="{4CD87821-3E04-4323-8E89-ED558EDDF15C}"/>
    <cellStyle name="Денежный 2 2 6 4 7" xfId="16079" xr:uid="{D0F02907-3F9A-47A0-8A48-2AB6D7955A89}"/>
    <cellStyle name="Денежный 2 2 6 5" xfId="1370" xr:uid="{00000000-0005-0000-0000-00004B080000}"/>
    <cellStyle name="Денежный 2 2 6 5 2" xfId="2648" xr:uid="{00000000-0005-0000-0000-00004C080000}"/>
    <cellStyle name="Денежный 2 2 6 5 2 2" xfId="7752" xr:uid="{00000000-0005-0000-0000-00004D080000}"/>
    <cellStyle name="Денежный 2 2 6 5 2 2 2" xfId="22992" xr:uid="{F38A160B-797E-4824-81F9-7CFFA9680E76}"/>
    <cellStyle name="Денежный 2 2 6 5 2 3" xfId="12830" xr:uid="{00000000-0005-0000-0000-00004E080000}"/>
    <cellStyle name="Денежный 2 2 6 5 2 3 2" xfId="28068" xr:uid="{390E6116-2C16-4C1B-8F8E-54D67E9DA342}"/>
    <cellStyle name="Денежный 2 2 6 5 2 4" xfId="17916" xr:uid="{C0632333-3B44-44F3-AAE3-7F5DB460B6B6}"/>
    <cellStyle name="Денежный 2 2 6 5 3" xfId="3920" xr:uid="{00000000-0005-0000-0000-00004F080000}"/>
    <cellStyle name="Денежный 2 2 6 5 3 2" xfId="9006" xr:uid="{00000000-0005-0000-0000-000050080000}"/>
    <cellStyle name="Денежный 2 2 6 5 3 2 2" xfId="24246" xr:uid="{80990992-003F-44E4-BB57-B50CF6AFEB20}"/>
    <cellStyle name="Денежный 2 2 6 5 3 3" xfId="14084" xr:uid="{00000000-0005-0000-0000-000051080000}"/>
    <cellStyle name="Денежный 2 2 6 5 3 3 2" xfId="29322" xr:uid="{DC6BEDAA-C996-41DD-8903-15A1012DE5AD}"/>
    <cellStyle name="Денежный 2 2 6 5 3 4" xfId="19170" xr:uid="{F038C9C3-8A0A-47D7-8076-DDF6C21AC0D3}"/>
    <cellStyle name="Денежный 2 2 6 5 4" xfId="5198" xr:uid="{00000000-0005-0000-0000-000052080000}"/>
    <cellStyle name="Денежный 2 2 6 5 4 2" xfId="10279" xr:uid="{00000000-0005-0000-0000-000053080000}"/>
    <cellStyle name="Денежный 2 2 6 5 4 2 2" xfId="25519" xr:uid="{D36B679A-E55F-4963-B5F5-66F478591913}"/>
    <cellStyle name="Денежный 2 2 6 5 4 3" xfId="15357" xr:uid="{00000000-0005-0000-0000-000054080000}"/>
    <cellStyle name="Денежный 2 2 6 5 4 3 2" xfId="30595" xr:uid="{67C745AB-F294-4BF1-9978-93482D69530C}"/>
    <cellStyle name="Денежный 2 2 6 5 4 4" xfId="20443" xr:uid="{FBD9A885-4AFE-4261-AC51-C55D7C1264A2}"/>
    <cellStyle name="Денежный 2 2 6 5 5" xfId="6475" xr:uid="{00000000-0005-0000-0000-000055080000}"/>
    <cellStyle name="Денежный 2 2 6 5 5 2" xfId="21720" xr:uid="{9C4250E3-4811-4E32-BD53-2955B771778B}"/>
    <cellStyle name="Денежный 2 2 6 5 6" xfId="11558" xr:uid="{00000000-0005-0000-0000-000056080000}"/>
    <cellStyle name="Денежный 2 2 6 5 6 2" xfId="26796" xr:uid="{395C2D79-C277-4A6F-B767-EDC49A9E834C}"/>
    <cellStyle name="Денежный 2 2 6 5 7" xfId="16644" xr:uid="{0D9DD787-EF4F-459B-BDC2-3EBB2BC2459F}"/>
    <cellStyle name="Денежный 2 2 6 6" xfId="1510" xr:uid="{00000000-0005-0000-0000-000057080000}"/>
    <cellStyle name="Денежный 2 2 6 6 2" xfId="2788" xr:uid="{00000000-0005-0000-0000-000058080000}"/>
    <cellStyle name="Денежный 2 2 6 6 2 2" xfId="7892" xr:uid="{00000000-0005-0000-0000-000059080000}"/>
    <cellStyle name="Денежный 2 2 6 6 2 2 2" xfId="23132" xr:uid="{3BF6C3A4-3BDF-49DA-851A-F84B227FBA0E}"/>
    <cellStyle name="Денежный 2 2 6 6 2 3" xfId="12970" xr:uid="{00000000-0005-0000-0000-00005A080000}"/>
    <cellStyle name="Денежный 2 2 6 6 2 3 2" xfId="28208" xr:uid="{8C812B02-D556-43C9-ABAE-25776ADBBE09}"/>
    <cellStyle name="Денежный 2 2 6 6 2 4" xfId="18056" xr:uid="{28338B77-E568-4C6B-AEEA-D1A0BE137B2E}"/>
    <cellStyle name="Денежный 2 2 6 6 3" xfId="4058" xr:uid="{00000000-0005-0000-0000-00005B080000}"/>
    <cellStyle name="Денежный 2 2 6 6 3 2" xfId="9144" xr:uid="{00000000-0005-0000-0000-00005C080000}"/>
    <cellStyle name="Денежный 2 2 6 6 3 2 2" xfId="24384" xr:uid="{CEC38977-E5DD-4A8C-A4AA-98096A5DA47D}"/>
    <cellStyle name="Денежный 2 2 6 6 3 3" xfId="14222" xr:uid="{00000000-0005-0000-0000-00005D080000}"/>
    <cellStyle name="Денежный 2 2 6 6 3 3 2" xfId="29460" xr:uid="{F42027A8-84C4-4F12-9F69-22D983C440DA}"/>
    <cellStyle name="Денежный 2 2 6 6 3 4" xfId="19308" xr:uid="{BC72532C-4409-4662-A952-37BE71017397}"/>
    <cellStyle name="Денежный 2 2 6 6 4" xfId="5338" xr:uid="{00000000-0005-0000-0000-00005E080000}"/>
    <cellStyle name="Денежный 2 2 6 6 4 2" xfId="10419" xr:uid="{00000000-0005-0000-0000-00005F080000}"/>
    <cellStyle name="Денежный 2 2 6 6 4 2 2" xfId="25659" xr:uid="{37213942-BB43-492E-A520-899A2463A4D9}"/>
    <cellStyle name="Денежный 2 2 6 6 4 3" xfId="15497" xr:uid="{00000000-0005-0000-0000-000060080000}"/>
    <cellStyle name="Денежный 2 2 6 6 4 3 2" xfId="30735" xr:uid="{59E5F039-A077-4E96-A743-1581AE401F5E}"/>
    <cellStyle name="Денежный 2 2 6 6 4 4" xfId="20583" xr:uid="{A7C00E87-D5FC-4A96-9A18-65F79FE4FAE8}"/>
    <cellStyle name="Денежный 2 2 6 6 5" xfId="6615" xr:uid="{00000000-0005-0000-0000-000061080000}"/>
    <cellStyle name="Денежный 2 2 6 6 5 2" xfId="21860" xr:uid="{F0A6934A-C210-4A0E-811B-C3B7C40EEEE3}"/>
    <cellStyle name="Денежный 2 2 6 6 6" xfId="11698" xr:uid="{00000000-0005-0000-0000-000062080000}"/>
    <cellStyle name="Денежный 2 2 6 6 6 2" xfId="26936" xr:uid="{183A79A5-CC0F-4521-A862-8B33CAAC88F9}"/>
    <cellStyle name="Денежный 2 2 6 6 7" xfId="16784" xr:uid="{F8393553-2DA7-4094-A82F-FDE781C9F8EA}"/>
    <cellStyle name="Денежный 2 2 7" xfId="265" xr:uid="{00000000-0005-0000-0000-000063080000}"/>
    <cellStyle name="Денежный 2 2 7 2" xfId="423" xr:uid="{00000000-0005-0000-0000-000064080000}"/>
    <cellStyle name="Денежный 2 2 7 2 2" xfId="987" xr:uid="{00000000-0005-0000-0000-000065080000}"/>
    <cellStyle name="Денежный 2 2 7 2 2 2" xfId="2265" xr:uid="{00000000-0005-0000-0000-000066080000}"/>
    <cellStyle name="Денежный 2 2 7 2 2 2 2" xfId="7369" xr:uid="{00000000-0005-0000-0000-000067080000}"/>
    <cellStyle name="Денежный 2 2 7 2 2 2 2 2" xfId="22609" xr:uid="{DA3AE08D-414F-4F54-880E-45C3612AAD2C}"/>
    <cellStyle name="Денежный 2 2 7 2 2 2 3" xfId="12447" xr:uid="{00000000-0005-0000-0000-000068080000}"/>
    <cellStyle name="Денежный 2 2 7 2 2 2 3 2" xfId="27685" xr:uid="{17D09D64-57EC-4BB2-966C-97CD5BA86494}"/>
    <cellStyle name="Денежный 2 2 7 2 2 2 4" xfId="17533" xr:uid="{668050B6-A672-49AC-9C60-E5D73328F758}"/>
    <cellStyle name="Денежный 2 2 7 2 2 3" xfId="3543" xr:uid="{00000000-0005-0000-0000-000069080000}"/>
    <cellStyle name="Денежный 2 2 7 2 2 3 2" xfId="8629" xr:uid="{00000000-0005-0000-0000-00006A080000}"/>
    <cellStyle name="Денежный 2 2 7 2 2 3 2 2" xfId="23869" xr:uid="{30666D31-5D83-41D9-9D5F-09B2C4868DAE}"/>
    <cellStyle name="Денежный 2 2 7 2 2 3 3" xfId="13707" xr:uid="{00000000-0005-0000-0000-00006B080000}"/>
    <cellStyle name="Денежный 2 2 7 2 2 3 3 2" xfId="28945" xr:uid="{D9F8DDD5-2BEB-4B92-B3EF-E927F99A2BD6}"/>
    <cellStyle name="Денежный 2 2 7 2 2 3 4" xfId="18793" xr:uid="{416F701F-5499-493E-957A-C09DC86BDEC2}"/>
    <cellStyle name="Денежный 2 2 7 2 2 4" xfId="4815" xr:uid="{00000000-0005-0000-0000-00006C080000}"/>
    <cellStyle name="Денежный 2 2 7 2 2 4 2" xfId="9896" xr:uid="{00000000-0005-0000-0000-00006D080000}"/>
    <cellStyle name="Денежный 2 2 7 2 2 4 2 2" xfId="25136" xr:uid="{2684A71A-A3E4-4372-B81C-08655367EC1B}"/>
    <cellStyle name="Денежный 2 2 7 2 2 4 3" xfId="14974" xr:uid="{00000000-0005-0000-0000-00006E080000}"/>
    <cellStyle name="Денежный 2 2 7 2 2 4 3 2" xfId="30212" xr:uid="{2D83243C-0D1E-4966-8569-4F88263BA775}"/>
    <cellStyle name="Денежный 2 2 7 2 2 4 4" xfId="20060" xr:uid="{4251D668-CB6B-41D9-8855-BB0E205A6965}"/>
    <cellStyle name="Денежный 2 2 7 2 2 5" xfId="6092" xr:uid="{00000000-0005-0000-0000-00006F080000}"/>
    <cellStyle name="Денежный 2 2 7 2 2 5 2" xfId="21337" xr:uid="{9B46A543-0CE0-4E6D-BD1F-7406BA0CF268}"/>
    <cellStyle name="Денежный 2 2 7 2 2 6" xfId="11175" xr:uid="{00000000-0005-0000-0000-000070080000}"/>
    <cellStyle name="Денежный 2 2 7 2 2 6 2" xfId="26413" xr:uid="{59C39402-A3AC-45C1-A4C3-BA16FA0D86A5}"/>
    <cellStyle name="Денежный 2 2 7 2 2 7" xfId="16261" xr:uid="{8E5C02E7-239F-448C-A7BA-26802675D662}"/>
    <cellStyle name="Денежный 2 2 7 2 3" xfId="1701" xr:uid="{00000000-0005-0000-0000-000071080000}"/>
    <cellStyle name="Денежный 2 2 7 2 3 2" xfId="6805" xr:uid="{00000000-0005-0000-0000-000072080000}"/>
    <cellStyle name="Денежный 2 2 7 2 3 2 2" xfId="22045" xr:uid="{72B75A84-8553-44D5-9A16-3B7EB5456E72}"/>
    <cellStyle name="Денежный 2 2 7 2 3 3" xfId="11883" xr:uid="{00000000-0005-0000-0000-000073080000}"/>
    <cellStyle name="Денежный 2 2 7 2 3 3 2" xfId="27121" xr:uid="{C5ACD356-F02D-4E53-8A60-11CD1CD8B9FD}"/>
    <cellStyle name="Денежный 2 2 7 2 3 4" xfId="16969" xr:uid="{3350088A-E9C5-4ABC-BE7B-73B00F6956B4}"/>
    <cellStyle name="Денежный 2 2 7 2 4" xfId="2987" xr:uid="{00000000-0005-0000-0000-000074080000}"/>
    <cellStyle name="Денежный 2 2 7 2 4 2" xfId="8073" xr:uid="{00000000-0005-0000-0000-000075080000}"/>
    <cellStyle name="Денежный 2 2 7 2 4 2 2" xfId="23313" xr:uid="{ABDEB44C-CDDA-4601-BD9A-F04C1D263970}"/>
    <cellStyle name="Денежный 2 2 7 2 4 3" xfId="13151" xr:uid="{00000000-0005-0000-0000-000076080000}"/>
    <cellStyle name="Денежный 2 2 7 2 4 3 2" xfId="28389" xr:uid="{5224AAB3-A9B7-4AC3-9F22-0D100FAFE507}"/>
    <cellStyle name="Денежный 2 2 7 2 4 4" xfId="18237" xr:uid="{BB39C524-ACD7-4861-882A-48615B8911D0}"/>
    <cellStyle name="Денежный 2 2 7 2 5" xfId="4251" xr:uid="{00000000-0005-0000-0000-000077080000}"/>
    <cellStyle name="Денежный 2 2 7 2 5 2" xfId="9332" xr:uid="{00000000-0005-0000-0000-000078080000}"/>
    <cellStyle name="Денежный 2 2 7 2 5 2 2" xfId="24572" xr:uid="{E26FFB62-38AB-421D-9224-42AD187870FC}"/>
    <cellStyle name="Денежный 2 2 7 2 5 3" xfId="14410" xr:uid="{00000000-0005-0000-0000-000079080000}"/>
    <cellStyle name="Денежный 2 2 7 2 5 3 2" xfId="29648" xr:uid="{BDA17FD2-22F4-4A0B-B004-12F352151246}"/>
    <cellStyle name="Денежный 2 2 7 2 5 4" xfId="19496" xr:uid="{ED5047DB-C627-49E8-BB70-51C1B82272C0}"/>
    <cellStyle name="Денежный 2 2 7 2 6" xfId="5528" xr:uid="{00000000-0005-0000-0000-00007A080000}"/>
    <cellStyle name="Денежный 2 2 7 2 6 2" xfId="20773" xr:uid="{E189AC32-F5B7-4848-98DF-4E88DA5519C7}"/>
    <cellStyle name="Денежный 2 2 7 2 7" xfId="10611" xr:uid="{00000000-0005-0000-0000-00007B080000}"/>
    <cellStyle name="Денежный 2 2 7 2 7 2" xfId="25849" xr:uid="{0649CACC-78C7-4FED-B791-0BEB92D22862}"/>
    <cellStyle name="Денежный 2 2 7 2 8" xfId="15697" xr:uid="{C261AA78-80E5-4E42-881C-539C9D40551E}"/>
    <cellStyle name="Денежный 2 2 7 3" xfId="847" xr:uid="{00000000-0005-0000-0000-00007C080000}"/>
    <cellStyle name="Денежный 2 2 7 3 2" xfId="2125" xr:uid="{00000000-0005-0000-0000-00007D080000}"/>
    <cellStyle name="Денежный 2 2 7 3 2 2" xfId="7229" xr:uid="{00000000-0005-0000-0000-00007E080000}"/>
    <cellStyle name="Денежный 2 2 7 3 2 2 2" xfId="22469" xr:uid="{364F50B1-DE60-40F8-9B85-497D0B2309D3}"/>
    <cellStyle name="Денежный 2 2 7 3 2 3" xfId="12307" xr:uid="{00000000-0005-0000-0000-00007F080000}"/>
    <cellStyle name="Денежный 2 2 7 3 2 3 2" xfId="27545" xr:uid="{817251CC-3AF5-4D3B-9906-89E6D986D949}"/>
    <cellStyle name="Денежный 2 2 7 3 2 4" xfId="17393" xr:uid="{37D9A660-037D-493F-BE38-992EF6B4E7B5}"/>
    <cellStyle name="Денежный 2 2 7 3 3" xfId="3405" xr:uid="{00000000-0005-0000-0000-000080080000}"/>
    <cellStyle name="Денежный 2 2 7 3 3 2" xfId="8491" xr:uid="{00000000-0005-0000-0000-000081080000}"/>
    <cellStyle name="Денежный 2 2 7 3 3 2 2" xfId="23731" xr:uid="{9424B195-87AE-4F7F-AB9F-579FDF473A91}"/>
    <cellStyle name="Денежный 2 2 7 3 3 3" xfId="13569" xr:uid="{00000000-0005-0000-0000-000082080000}"/>
    <cellStyle name="Денежный 2 2 7 3 3 3 2" xfId="28807" xr:uid="{B28B750E-6F28-439E-A7AB-158EB4DC21BF}"/>
    <cellStyle name="Денежный 2 2 7 3 3 4" xfId="18655" xr:uid="{A94D05F3-B9A7-47F1-8E73-5C8A7F242F5B}"/>
    <cellStyle name="Денежный 2 2 7 3 4" xfId="4675" xr:uid="{00000000-0005-0000-0000-000083080000}"/>
    <cellStyle name="Денежный 2 2 7 3 4 2" xfId="9756" xr:uid="{00000000-0005-0000-0000-000084080000}"/>
    <cellStyle name="Денежный 2 2 7 3 4 2 2" xfId="24996" xr:uid="{55582AAA-1FAF-4879-901D-02016DCDB245}"/>
    <cellStyle name="Денежный 2 2 7 3 4 3" xfId="14834" xr:uid="{00000000-0005-0000-0000-000085080000}"/>
    <cellStyle name="Денежный 2 2 7 3 4 3 2" xfId="30072" xr:uid="{95893D99-DFB7-4236-A50B-3A9247BE135D}"/>
    <cellStyle name="Денежный 2 2 7 3 4 4" xfId="19920" xr:uid="{14B1AFE6-4F47-4DF9-9B87-229ECF44761D}"/>
    <cellStyle name="Денежный 2 2 7 3 5" xfId="5952" xr:uid="{00000000-0005-0000-0000-000086080000}"/>
    <cellStyle name="Денежный 2 2 7 3 5 2" xfId="21197" xr:uid="{B9C63D95-4F4B-4CE3-B077-F0E2F4A86130}"/>
    <cellStyle name="Денежный 2 2 7 3 6" xfId="11035" xr:uid="{00000000-0005-0000-0000-000087080000}"/>
    <cellStyle name="Денежный 2 2 7 3 6 2" xfId="26273" xr:uid="{D941780F-D4A8-428C-BA95-8C55793A529B}"/>
    <cellStyle name="Денежный 2 2 7 3 7" xfId="16121" xr:uid="{B1C4E891-6D3C-4E57-9293-7470D8559C72}"/>
    <cellStyle name="Денежный 2 2 7 4" xfId="1561" xr:uid="{00000000-0005-0000-0000-000088080000}"/>
    <cellStyle name="Денежный 2 2 7 4 2" xfId="6665" xr:uid="{00000000-0005-0000-0000-000089080000}"/>
    <cellStyle name="Денежный 2 2 7 4 2 2" xfId="21905" xr:uid="{F1AB3F84-9442-4112-A036-064ECBE76010}"/>
    <cellStyle name="Денежный 2 2 7 4 3" xfId="11743" xr:uid="{00000000-0005-0000-0000-00008A080000}"/>
    <cellStyle name="Денежный 2 2 7 4 3 2" xfId="26981" xr:uid="{EE882BBF-6142-4802-85EE-8508E61E6274}"/>
    <cellStyle name="Денежный 2 2 7 4 4" xfId="16829" xr:uid="{F3D043AD-403A-453D-8879-B437CE87881F}"/>
    <cellStyle name="Денежный 2 2 7 5" xfId="2833" xr:uid="{00000000-0005-0000-0000-00008B080000}"/>
    <cellStyle name="Денежный 2 2 7 5 2" xfId="7935" xr:uid="{00000000-0005-0000-0000-00008C080000}"/>
    <cellStyle name="Денежный 2 2 7 5 2 2" xfId="23175" xr:uid="{8FAB9178-82B3-4F0E-B07A-518B0BB26598}"/>
    <cellStyle name="Денежный 2 2 7 5 3" xfId="13013" xr:uid="{00000000-0005-0000-0000-00008D080000}"/>
    <cellStyle name="Денежный 2 2 7 5 3 2" xfId="28251" xr:uid="{D98AD450-0246-413F-877C-FFB064211F7D}"/>
    <cellStyle name="Денежный 2 2 7 5 4" xfId="18099" xr:uid="{A11C66B6-12E5-4BFE-939E-EB3CCE9FF7D8}"/>
    <cellStyle name="Денежный 2 2 7 6" xfId="4111" xr:uid="{00000000-0005-0000-0000-00008E080000}"/>
    <cellStyle name="Денежный 2 2 7 6 2" xfId="9192" xr:uid="{00000000-0005-0000-0000-00008F080000}"/>
    <cellStyle name="Денежный 2 2 7 6 2 2" xfId="24432" xr:uid="{D35BC00C-1A52-4DD9-9F0F-A24C81193244}"/>
    <cellStyle name="Денежный 2 2 7 6 3" xfId="14270" xr:uid="{00000000-0005-0000-0000-000090080000}"/>
    <cellStyle name="Денежный 2 2 7 6 3 2" xfId="29508" xr:uid="{0982C3E3-040E-47BD-82AA-A15B5295210B}"/>
    <cellStyle name="Денежный 2 2 7 6 4" xfId="19356" xr:uid="{BCF66D47-53AD-4FD8-A59C-6ADB39394092}"/>
    <cellStyle name="Денежный 2 2 7 7" xfId="5388" xr:uid="{00000000-0005-0000-0000-000091080000}"/>
    <cellStyle name="Денежный 2 2 7 7 2" xfId="20633" xr:uid="{E10093D7-1060-4006-A608-D633557C2A02}"/>
    <cellStyle name="Денежный 2 2 7 8" xfId="10471" xr:uid="{00000000-0005-0000-0000-000092080000}"/>
    <cellStyle name="Денежный 2 2 7 8 2" xfId="25709" xr:uid="{F85A9C1B-FBD7-4F51-B63F-12E0EB493081}"/>
    <cellStyle name="Денежный 2 2 7 9" xfId="15557" xr:uid="{D7AB52C3-F395-4C78-A563-671E2541FECC}"/>
    <cellStyle name="Денежный 2 2 8" xfId="563" xr:uid="{00000000-0005-0000-0000-000093080000}"/>
    <cellStyle name="Денежный 2 2 8 2" xfId="1127" xr:uid="{00000000-0005-0000-0000-000094080000}"/>
    <cellStyle name="Денежный 2 2 8 2 2" xfId="2405" xr:uid="{00000000-0005-0000-0000-000095080000}"/>
    <cellStyle name="Денежный 2 2 8 2 2 2" xfId="7509" xr:uid="{00000000-0005-0000-0000-000096080000}"/>
    <cellStyle name="Денежный 2 2 8 2 2 2 2" xfId="22749" xr:uid="{5A6A4159-F035-40A8-81AB-4AD237A2D130}"/>
    <cellStyle name="Денежный 2 2 8 2 2 3" xfId="12587" xr:uid="{00000000-0005-0000-0000-000097080000}"/>
    <cellStyle name="Денежный 2 2 8 2 2 3 2" xfId="27825" xr:uid="{98350570-6439-40EB-A68E-5BA14D0808C7}"/>
    <cellStyle name="Денежный 2 2 8 2 2 4" xfId="17673" xr:uid="{DECD957C-C4C2-4C38-9D21-310FE654D05D}"/>
    <cellStyle name="Денежный 2 2 8 2 3" xfId="3681" xr:uid="{00000000-0005-0000-0000-000098080000}"/>
    <cellStyle name="Денежный 2 2 8 2 3 2" xfId="8767" xr:uid="{00000000-0005-0000-0000-000099080000}"/>
    <cellStyle name="Денежный 2 2 8 2 3 2 2" xfId="24007" xr:uid="{4D52AD6A-EF92-423C-933F-CD0AC674209B}"/>
    <cellStyle name="Денежный 2 2 8 2 3 3" xfId="13845" xr:uid="{00000000-0005-0000-0000-00009A080000}"/>
    <cellStyle name="Денежный 2 2 8 2 3 3 2" xfId="29083" xr:uid="{07697E87-02D3-414C-9F8E-D7FE533DA750}"/>
    <cellStyle name="Денежный 2 2 8 2 3 4" xfId="18931" xr:uid="{63BE01D9-D71F-4EE9-8215-F7B6A998BADC}"/>
    <cellStyle name="Денежный 2 2 8 2 4" xfId="4955" xr:uid="{00000000-0005-0000-0000-00009B080000}"/>
    <cellStyle name="Денежный 2 2 8 2 4 2" xfId="10036" xr:uid="{00000000-0005-0000-0000-00009C080000}"/>
    <cellStyle name="Денежный 2 2 8 2 4 2 2" xfId="25276" xr:uid="{9C636484-DE23-47C5-9783-89D56D3A067B}"/>
    <cellStyle name="Денежный 2 2 8 2 4 3" xfId="15114" xr:uid="{00000000-0005-0000-0000-00009D080000}"/>
    <cellStyle name="Денежный 2 2 8 2 4 3 2" xfId="30352" xr:uid="{4E9BEAED-3046-4053-8278-A1A40BAEF2F4}"/>
    <cellStyle name="Денежный 2 2 8 2 4 4" xfId="20200" xr:uid="{370732DE-93DA-42C2-B0D6-0860DEF83C4F}"/>
    <cellStyle name="Денежный 2 2 8 2 5" xfId="6232" xr:uid="{00000000-0005-0000-0000-00009E080000}"/>
    <cellStyle name="Денежный 2 2 8 2 5 2" xfId="21477" xr:uid="{936CABC4-7C76-4D51-8C7A-B9919C029160}"/>
    <cellStyle name="Денежный 2 2 8 2 6" xfId="11315" xr:uid="{00000000-0005-0000-0000-00009F080000}"/>
    <cellStyle name="Денежный 2 2 8 2 6 2" xfId="26553" xr:uid="{126F481F-A300-4C06-B9D6-C3F4026C22A0}"/>
    <cellStyle name="Денежный 2 2 8 2 7" xfId="16401" xr:uid="{A07EB1AE-99AC-45E4-8691-781D85181BA9}"/>
    <cellStyle name="Денежный 2 2 8 3" xfId="1841" xr:uid="{00000000-0005-0000-0000-0000A0080000}"/>
    <cellStyle name="Денежный 2 2 8 3 2" xfId="6945" xr:uid="{00000000-0005-0000-0000-0000A1080000}"/>
    <cellStyle name="Денежный 2 2 8 3 2 2" xfId="22185" xr:uid="{63E83676-9150-4205-BA34-DABE7B5E24DB}"/>
    <cellStyle name="Денежный 2 2 8 3 3" xfId="12023" xr:uid="{00000000-0005-0000-0000-0000A2080000}"/>
    <cellStyle name="Денежный 2 2 8 3 3 2" xfId="27261" xr:uid="{A4097F6F-3383-44AD-86CB-8C087FB2C41F}"/>
    <cellStyle name="Денежный 2 2 8 3 4" xfId="17109" xr:uid="{8B4D247E-E924-43AC-BFEB-A8AC456DFB8E}"/>
    <cellStyle name="Денежный 2 2 8 4" xfId="3125" xr:uid="{00000000-0005-0000-0000-0000A3080000}"/>
    <cellStyle name="Денежный 2 2 8 4 2" xfId="8211" xr:uid="{00000000-0005-0000-0000-0000A4080000}"/>
    <cellStyle name="Денежный 2 2 8 4 2 2" xfId="23451" xr:uid="{B6DB931F-3898-4604-8E22-F7FABF17C4E2}"/>
    <cellStyle name="Денежный 2 2 8 4 3" xfId="13289" xr:uid="{00000000-0005-0000-0000-0000A5080000}"/>
    <cellStyle name="Денежный 2 2 8 4 3 2" xfId="28527" xr:uid="{671DA0DD-FF20-4F94-910D-A407E4732F12}"/>
    <cellStyle name="Денежный 2 2 8 4 4" xfId="18375" xr:uid="{C8F12CB5-C7FA-4C42-9DA8-89941612A608}"/>
    <cellStyle name="Денежный 2 2 8 5" xfId="4391" xr:uid="{00000000-0005-0000-0000-0000A6080000}"/>
    <cellStyle name="Денежный 2 2 8 5 2" xfId="9472" xr:uid="{00000000-0005-0000-0000-0000A7080000}"/>
    <cellStyle name="Денежный 2 2 8 5 2 2" xfId="24712" xr:uid="{BE1207A0-B3B6-4722-BA37-9DB561673AAC}"/>
    <cellStyle name="Денежный 2 2 8 5 3" xfId="14550" xr:uid="{00000000-0005-0000-0000-0000A8080000}"/>
    <cellStyle name="Денежный 2 2 8 5 3 2" xfId="29788" xr:uid="{4431422E-6823-45A7-82F4-9A6CA029A824}"/>
    <cellStyle name="Денежный 2 2 8 5 4" xfId="19636" xr:uid="{735A9D7C-198D-4C29-9B7B-D60A74EF1FF5}"/>
    <cellStyle name="Денежный 2 2 8 6" xfId="5668" xr:uid="{00000000-0005-0000-0000-0000A9080000}"/>
    <cellStyle name="Денежный 2 2 8 6 2" xfId="20913" xr:uid="{F0D72C8B-F68C-4910-8954-0A482FA5E342}"/>
    <cellStyle name="Денежный 2 2 8 7" xfId="10751" xr:uid="{00000000-0005-0000-0000-0000AA080000}"/>
    <cellStyle name="Денежный 2 2 8 7 2" xfId="25989" xr:uid="{7301F1A7-FA58-4269-A294-59D65D985C74}"/>
    <cellStyle name="Денежный 2 2 8 8" xfId="15837" xr:uid="{E36EE4BB-F88E-4224-8342-E00122697676}"/>
    <cellStyle name="Денежный 2 2 9" xfId="707" xr:uid="{00000000-0005-0000-0000-0000AB080000}"/>
    <cellStyle name="Денежный 2 2 9 2" xfId="1985" xr:uid="{00000000-0005-0000-0000-0000AC080000}"/>
    <cellStyle name="Денежный 2 2 9 2 2" xfId="7089" xr:uid="{00000000-0005-0000-0000-0000AD080000}"/>
    <cellStyle name="Денежный 2 2 9 2 2 2" xfId="22329" xr:uid="{213D9225-DC98-47B5-A52F-BBD2075315A2}"/>
    <cellStyle name="Денежный 2 2 9 2 3" xfId="12167" xr:uid="{00000000-0005-0000-0000-0000AE080000}"/>
    <cellStyle name="Денежный 2 2 9 2 3 2" xfId="27405" xr:uid="{8914414E-825A-4F45-8E6B-9068261DCE02}"/>
    <cellStyle name="Денежный 2 2 9 2 4" xfId="17253" xr:uid="{3E458051-4053-448B-8A56-0D0C1E837C9C}"/>
    <cellStyle name="Денежный 2 2 9 3" xfId="3267" xr:uid="{00000000-0005-0000-0000-0000AF080000}"/>
    <cellStyle name="Денежный 2 2 9 3 2" xfId="8353" xr:uid="{00000000-0005-0000-0000-0000B0080000}"/>
    <cellStyle name="Денежный 2 2 9 3 2 2" xfId="23593" xr:uid="{12916C44-DC3F-43EC-8343-350D7B65C716}"/>
    <cellStyle name="Денежный 2 2 9 3 3" xfId="13431" xr:uid="{00000000-0005-0000-0000-0000B1080000}"/>
    <cellStyle name="Денежный 2 2 9 3 3 2" xfId="28669" xr:uid="{EE03FD1C-ACEA-4B91-B340-645A1754E544}"/>
    <cellStyle name="Денежный 2 2 9 3 4" xfId="18517" xr:uid="{6EB4D645-8569-44EC-ACC7-5D65F6EE6E05}"/>
    <cellStyle name="Денежный 2 2 9 4" xfId="4535" xr:uid="{00000000-0005-0000-0000-0000B2080000}"/>
    <cellStyle name="Денежный 2 2 9 4 2" xfId="9616" xr:uid="{00000000-0005-0000-0000-0000B3080000}"/>
    <cellStyle name="Денежный 2 2 9 4 2 2" xfId="24856" xr:uid="{87DDBAEB-2214-4C50-BBF8-57D16AD107DE}"/>
    <cellStyle name="Денежный 2 2 9 4 3" xfId="14694" xr:uid="{00000000-0005-0000-0000-0000B4080000}"/>
    <cellStyle name="Денежный 2 2 9 4 3 2" xfId="29932" xr:uid="{C947F766-97DC-4B19-AC57-A82BDC5722B6}"/>
    <cellStyle name="Денежный 2 2 9 4 4" xfId="19780" xr:uid="{67927DD4-B2E2-47FE-99AB-A68D12800EDB}"/>
    <cellStyle name="Денежный 2 2 9 5" xfId="5812" xr:uid="{00000000-0005-0000-0000-0000B5080000}"/>
    <cellStyle name="Денежный 2 2 9 5 2" xfId="21057" xr:uid="{2B36A3A4-F298-4FFC-95AC-821F66C0B6D8}"/>
    <cellStyle name="Денежный 2 2 9 6" xfId="10895" xr:uid="{00000000-0005-0000-0000-0000B6080000}"/>
    <cellStyle name="Денежный 2 2 9 6 2" xfId="26133" xr:uid="{913B3066-EEA4-444B-ABEA-6066C453AD17}"/>
    <cellStyle name="Денежный 2 2 9 7" xfId="15981" xr:uid="{1C593276-07CD-4254-B528-521CED8B8F48}"/>
    <cellStyle name="Денежный 2 3" xfId="94" xr:uid="{00000000-0005-0000-0000-0000B7080000}"/>
    <cellStyle name="Денежный 2 3 10" xfId="1276" xr:uid="{00000000-0005-0000-0000-0000B8080000}"/>
    <cellStyle name="Денежный 2 3 10 2" xfId="2554" xr:uid="{00000000-0005-0000-0000-0000B9080000}"/>
    <cellStyle name="Денежный 2 3 10 2 2" xfId="7658" xr:uid="{00000000-0005-0000-0000-0000BA080000}"/>
    <cellStyle name="Денежный 2 3 10 2 2 2" xfId="22898" xr:uid="{E1A7849A-0621-4D6F-A910-984CF2F27C65}"/>
    <cellStyle name="Денежный 2 3 10 2 3" xfId="12736" xr:uid="{00000000-0005-0000-0000-0000BB080000}"/>
    <cellStyle name="Денежный 2 3 10 2 3 2" xfId="27974" xr:uid="{60A92C45-0D35-4968-B687-36C8937B6BEA}"/>
    <cellStyle name="Денежный 2 3 10 2 4" xfId="17822" xr:uid="{4F26ADAD-0F69-4AFB-8F08-DEBB3E799952}"/>
    <cellStyle name="Денежный 2 3 10 3" xfId="3828" xr:uid="{00000000-0005-0000-0000-0000BC080000}"/>
    <cellStyle name="Денежный 2 3 10 3 2" xfId="8914" xr:uid="{00000000-0005-0000-0000-0000BD080000}"/>
    <cellStyle name="Денежный 2 3 10 3 2 2" xfId="24154" xr:uid="{3C29A682-06A8-4994-8312-4C6E10F2FC67}"/>
    <cellStyle name="Денежный 2 3 10 3 3" xfId="13992" xr:uid="{00000000-0005-0000-0000-0000BE080000}"/>
    <cellStyle name="Денежный 2 3 10 3 3 2" xfId="29230" xr:uid="{79A2E83A-616A-4E02-9177-FA286631EDB0}"/>
    <cellStyle name="Денежный 2 3 10 3 4" xfId="19078" xr:uid="{4B3C65E5-C0E5-47C4-B5E4-CE32A2109934}"/>
    <cellStyle name="Денежный 2 3 10 4" xfId="5104" xr:uid="{00000000-0005-0000-0000-0000BF080000}"/>
    <cellStyle name="Денежный 2 3 10 4 2" xfId="10185" xr:uid="{00000000-0005-0000-0000-0000C0080000}"/>
    <cellStyle name="Денежный 2 3 10 4 2 2" xfId="25425" xr:uid="{8741EBB4-FD5B-4D08-85B2-36A2354AFDBC}"/>
    <cellStyle name="Денежный 2 3 10 4 3" xfId="15263" xr:uid="{00000000-0005-0000-0000-0000C1080000}"/>
    <cellStyle name="Денежный 2 3 10 4 3 2" xfId="30501" xr:uid="{CA8FA976-AB46-491E-BAF6-D0C185DB18B4}"/>
    <cellStyle name="Денежный 2 3 10 4 4" xfId="20349" xr:uid="{9C29F552-11CC-4D62-A6D7-4F7E0C053E12}"/>
    <cellStyle name="Денежный 2 3 10 5" xfId="6381" xr:uid="{00000000-0005-0000-0000-0000C2080000}"/>
    <cellStyle name="Денежный 2 3 10 5 2" xfId="21626" xr:uid="{4337AA73-E263-41C1-8017-25EBBDCA57BB}"/>
    <cellStyle name="Денежный 2 3 10 6" xfId="11464" xr:uid="{00000000-0005-0000-0000-0000C3080000}"/>
    <cellStyle name="Денежный 2 3 10 6 2" xfId="26702" xr:uid="{E975FA2A-14DC-426F-96AA-49B0F9D063AD}"/>
    <cellStyle name="Денежный 2 3 10 7" xfId="16550" xr:uid="{E894A5D5-C6C6-4D6D-8BB2-5196D5134877}"/>
    <cellStyle name="Денежный 2 3 11" xfId="1416" xr:uid="{00000000-0005-0000-0000-0000C4080000}"/>
    <cellStyle name="Денежный 2 3 11 2" xfId="2694" xr:uid="{00000000-0005-0000-0000-0000C5080000}"/>
    <cellStyle name="Денежный 2 3 11 2 2" xfId="7798" xr:uid="{00000000-0005-0000-0000-0000C6080000}"/>
    <cellStyle name="Денежный 2 3 11 2 2 2" xfId="23038" xr:uid="{72E19090-2CEF-4738-8A70-959D52BE57EF}"/>
    <cellStyle name="Денежный 2 3 11 2 3" xfId="12876" xr:uid="{00000000-0005-0000-0000-0000C7080000}"/>
    <cellStyle name="Денежный 2 3 11 2 3 2" xfId="28114" xr:uid="{9243D1AA-DF3D-4A67-8240-200BFDB00911}"/>
    <cellStyle name="Денежный 2 3 11 2 4" xfId="17962" xr:uid="{BA3FE75B-980B-40C7-8574-46AB8671670D}"/>
    <cellStyle name="Денежный 2 3 11 3" xfId="3966" xr:uid="{00000000-0005-0000-0000-0000C8080000}"/>
    <cellStyle name="Денежный 2 3 11 3 2" xfId="9052" xr:uid="{00000000-0005-0000-0000-0000C9080000}"/>
    <cellStyle name="Денежный 2 3 11 3 2 2" xfId="24292" xr:uid="{F32E31CE-CD75-4CFA-BE1B-CB24B70E5AA4}"/>
    <cellStyle name="Денежный 2 3 11 3 3" xfId="14130" xr:uid="{00000000-0005-0000-0000-0000CA080000}"/>
    <cellStyle name="Денежный 2 3 11 3 3 2" xfId="29368" xr:uid="{8F857740-E67F-4836-8835-05EAE07D3ACA}"/>
    <cellStyle name="Денежный 2 3 11 3 4" xfId="19216" xr:uid="{74CE7FCA-682B-4A63-BEBA-56D91F032D6E}"/>
    <cellStyle name="Денежный 2 3 11 4" xfId="5244" xr:uid="{00000000-0005-0000-0000-0000CB080000}"/>
    <cellStyle name="Денежный 2 3 11 4 2" xfId="10325" xr:uid="{00000000-0005-0000-0000-0000CC080000}"/>
    <cellStyle name="Денежный 2 3 11 4 2 2" xfId="25565" xr:uid="{1854A334-BA3E-49A0-9722-B43DEAB21C49}"/>
    <cellStyle name="Денежный 2 3 11 4 3" xfId="15403" xr:uid="{00000000-0005-0000-0000-0000CD080000}"/>
    <cellStyle name="Денежный 2 3 11 4 3 2" xfId="30641" xr:uid="{293E729F-0B31-423F-9ED0-D0619CED67D1}"/>
    <cellStyle name="Денежный 2 3 11 4 4" xfId="20489" xr:uid="{B75C8618-31F2-4734-8A90-96658319DCB1}"/>
    <cellStyle name="Денежный 2 3 11 5" xfId="6521" xr:uid="{00000000-0005-0000-0000-0000CE080000}"/>
    <cellStyle name="Денежный 2 3 11 5 2" xfId="21766" xr:uid="{4BBFC9ED-684B-472F-AE0E-3F1BCF6B43D5}"/>
    <cellStyle name="Денежный 2 3 11 6" xfId="11604" xr:uid="{00000000-0005-0000-0000-0000CF080000}"/>
    <cellStyle name="Денежный 2 3 11 6 2" xfId="26842" xr:uid="{980A9E4E-D843-4A14-BB38-BCDEB74F0EA9}"/>
    <cellStyle name="Денежный 2 3 11 7" xfId="16690" xr:uid="{907A97ED-E9A6-446C-A2EE-5DA91461E184}"/>
    <cellStyle name="Денежный 2 3 2" xfId="95" xr:uid="{00000000-0005-0000-0000-0000D0080000}"/>
    <cellStyle name="Денежный 2 3 2 2" xfId="96" xr:uid="{00000000-0005-0000-0000-0000D1080000}"/>
    <cellStyle name="Денежный 2 3 2 2 2" xfId="97" xr:uid="{00000000-0005-0000-0000-0000D2080000}"/>
    <cellStyle name="Денежный 2 3 2 2 2 2" xfId="364" xr:uid="{00000000-0005-0000-0000-0000D3080000}"/>
    <cellStyle name="Денежный 2 3 2 2 2 2 2" xfId="510" xr:uid="{00000000-0005-0000-0000-0000D4080000}"/>
    <cellStyle name="Денежный 2 3 2 2 2 2 2 2" xfId="1074" xr:uid="{00000000-0005-0000-0000-0000D5080000}"/>
    <cellStyle name="Денежный 2 3 2 2 2 2 2 2 2" xfId="2352" xr:uid="{00000000-0005-0000-0000-0000D6080000}"/>
    <cellStyle name="Денежный 2 3 2 2 2 2 2 2 2 2" xfId="7456" xr:uid="{00000000-0005-0000-0000-0000D7080000}"/>
    <cellStyle name="Денежный 2 3 2 2 2 2 2 2 2 2 2" xfId="22696" xr:uid="{3D7AB62E-DC6C-4C95-97AD-221F390749F7}"/>
    <cellStyle name="Денежный 2 3 2 2 2 2 2 2 2 3" xfId="12534" xr:uid="{00000000-0005-0000-0000-0000D8080000}"/>
    <cellStyle name="Денежный 2 3 2 2 2 2 2 2 2 3 2" xfId="27772" xr:uid="{1707AE92-0143-4AE6-B949-DE416D8B0010}"/>
    <cellStyle name="Денежный 2 3 2 2 2 2 2 2 2 4" xfId="17620" xr:uid="{07B36994-EBC4-4FBB-B52C-12FA8B015ECB}"/>
    <cellStyle name="Денежный 2 3 2 2 2 2 2 2 3" xfId="3628" xr:uid="{00000000-0005-0000-0000-0000D9080000}"/>
    <cellStyle name="Денежный 2 3 2 2 2 2 2 2 3 2" xfId="8714" xr:uid="{00000000-0005-0000-0000-0000DA080000}"/>
    <cellStyle name="Денежный 2 3 2 2 2 2 2 2 3 2 2" xfId="23954" xr:uid="{C3195936-4248-475A-A72E-C94A881F3A50}"/>
    <cellStyle name="Денежный 2 3 2 2 2 2 2 2 3 3" xfId="13792" xr:uid="{00000000-0005-0000-0000-0000DB080000}"/>
    <cellStyle name="Денежный 2 3 2 2 2 2 2 2 3 3 2" xfId="29030" xr:uid="{475B2798-76A0-4807-810E-27998D3F1FA3}"/>
    <cellStyle name="Денежный 2 3 2 2 2 2 2 2 3 4" xfId="18878" xr:uid="{28170F23-5E34-4AC1-9DB6-E80AB1D32CEF}"/>
    <cellStyle name="Денежный 2 3 2 2 2 2 2 2 4" xfId="4902" xr:uid="{00000000-0005-0000-0000-0000DC080000}"/>
    <cellStyle name="Денежный 2 3 2 2 2 2 2 2 4 2" xfId="9983" xr:uid="{00000000-0005-0000-0000-0000DD080000}"/>
    <cellStyle name="Денежный 2 3 2 2 2 2 2 2 4 2 2" xfId="25223" xr:uid="{AFA5728D-3B30-4736-8B7C-F9B1D4AEBE7F}"/>
    <cellStyle name="Денежный 2 3 2 2 2 2 2 2 4 3" xfId="15061" xr:uid="{00000000-0005-0000-0000-0000DE080000}"/>
    <cellStyle name="Денежный 2 3 2 2 2 2 2 2 4 3 2" xfId="30299" xr:uid="{C3AD23EB-E53D-490B-9697-4DB5E939180C}"/>
    <cellStyle name="Денежный 2 3 2 2 2 2 2 2 4 4" xfId="20147" xr:uid="{37E7C65A-7511-4470-9859-CADC32CFBE47}"/>
    <cellStyle name="Денежный 2 3 2 2 2 2 2 2 5" xfId="6179" xr:uid="{00000000-0005-0000-0000-0000DF080000}"/>
    <cellStyle name="Денежный 2 3 2 2 2 2 2 2 5 2" xfId="21424" xr:uid="{31858B8B-9CFA-4100-A9C9-C9B3F4878C0D}"/>
    <cellStyle name="Денежный 2 3 2 2 2 2 2 2 6" xfId="11262" xr:uid="{00000000-0005-0000-0000-0000E0080000}"/>
    <cellStyle name="Денежный 2 3 2 2 2 2 2 2 6 2" xfId="26500" xr:uid="{0A326654-54DA-4630-A7A4-09C82320FDF3}"/>
    <cellStyle name="Денежный 2 3 2 2 2 2 2 2 7" xfId="16348" xr:uid="{E89AA65F-3FA7-4F6F-9AA9-F08323C362EC}"/>
    <cellStyle name="Денежный 2 3 2 2 2 2 2 3" xfId="1788" xr:uid="{00000000-0005-0000-0000-0000E1080000}"/>
    <cellStyle name="Денежный 2 3 2 2 2 2 2 3 2" xfId="6892" xr:uid="{00000000-0005-0000-0000-0000E2080000}"/>
    <cellStyle name="Денежный 2 3 2 2 2 2 2 3 2 2" xfId="22132" xr:uid="{BFEC4598-C0A0-4B4E-B9A5-F7630673D165}"/>
    <cellStyle name="Денежный 2 3 2 2 2 2 2 3 3" xfId="11970" xr:uid="{00000000-0005-0000-0000-0000E3080000}"/>
    <cellStyle name="Денежный 2 3 2 2 2 2 2 3 3 2" xfId="27208" xr:uid="{88AF2C3B-BBD0-499C-8755-603AD60F6EDA}"/>
    <cellStyle name="Денежный 2 3 2 2 2 2 2 3 4" xfId="17056" xr:uid="{927A0E46-5348-4B15-A802-4E843A15554A}"/>
    <cellStyle name="Денежный 2 3 2 2 2 2 2 4" xfId="3072" xr:uid="{00000000-0005-0000-0000-0000E4080000}"/>
    <cellStyle name="Денежный 2 3 2 2 2 2 2 4 2" xfId="8158" xr:uid="{00000000-0005-0000-0000-0000E5080000}"/>
    <cellStyle name="Денежный 2 3 2 2 2 2 2 4 2 2" xfId="23398" xr:uid="{0C6C026B-41A0-40F7-ABDD-F89819D21DD5}"/>
    <cellStyle name="Денежный 2 3 2 2 2 2 2 4 3" xfId="13236" xr:uid="{00000000-0005-0000-0000-0000E6080000}"/>
    <cellStyle name="Денежный 2 3 2 2 2 2 2 4 3 2" xfId="28474" xr:uid="{4800A8A8-150A-4E0A-A22A-7EC9774983D8}"/>
    <cellStyle name="Денежный 2 3 2 2 2 2 2 4 4" xfId="18322" xr:uid="{1466E9C8-3C66-4C4B-BAE6-4E9B68424B2F}"/>
    <cellStyle name="Денежный 2 3 2 2 2 2 2 5" xfId="4338" xr:uid="{00000000-0005-0000-0000-0000E7080000}"/>
    <cellStyle name="Денежный 2 3 2 2 2 2 2 5 2" xfId="9419" xr:uid="{00000000-0005-0000-0000-0000E8080000}"/>
    <cellStyle name="Денежный 2 3 2 2 2 2 2 5 2 2" xfId="24659" xr:uid="{53458950-F60E-4D5F-A184-45D01F091F46}"/>
    <cellStyle name="Денежный 2 3 2 2 2 2 2 5 3" xfId="14497" xr:uid="{00000000-0005-0000-0000-0000E9080000}"/>
    <cellStyle name="Денежный 2 3 2 2 2 2 2 5 3 2" xfId="29735" xr:uid="{A329EBED-D104-4004-BE51-ABA061C55EBD}"/>
    <cellStyle name="Денежный 2 3 2 2 2 2 2 5 4" xfId="19583" xr:uid="{4DCD1D5D-FEB8-4EA2-A062-F40B8C3F5AD7}"/>
    <cellStyle name="Денежный 2 3 2 2 2 2 2 6" xfId="5615" xr:uid="{00000000-0005-0000-0000-0000EA080000}"/>
    <cellStyle name="Денежный 2 3 2 2 2 2 2 6 2" xfId="20860" xr:uid="{EB13CE62-5C1D-4798-B3C9-BC3D20F57F16}"/>
    <cellStyle name="Денежный 2 3 2 2 2 2 2 7" xfId="10698" xr:uid="{00000000-0005-0000-0000-0000EB080000}"/>
    <cellStyle name="Денежный 2 3 2 2 2 2 2 7 2" xfId="25936" xr:uid="{3C29B186-5246-4F4B-88F8-4A08E46F3EE5}"/>
    <cellStyle name="Денежный 2 3 2 2 2 2 2 8" xfId="15784" xr:uid="{B538053E-BAD1-4811-A74E-D13B978864CB}"/>
    <cellStyle name="Денежный 2 3 2 2 2 2 3" xfId="934" xr:uid="{00000000-0005-0000-0000-0000EC080000}"/>
    <cellStyle name="Денежный 2 3 2 2 2 2 3 2" xfId="2212" xr:uid="{00000000-0005-0000-0000-0000ED080000}"/>
    <cellStyle name="Денежный 2 3 2 2 2 2 3 2 2" xfId="7316" xr:uid="{00000000-0005-0000-0000-0000EE080000}"/>
    <cellStyle name="Денежный 2 3 2 2 2 2 3 2 2 2" xfId="22556" xr:uid="{97BE24C4-3F1B-4494-A3F4-D25FEA1FE408}"/>
    <cellStyle name="Денежный 2 3 2 2 2 2 3 2 3" xfId="12394" xr:uid="{00000000-0005-0000-0000-0000EF080000}"/>
    <cellStyle name="Денежный 2 3 2 2 2 2 3 2 3 2" xfId="27632" xr:uid="{CB837282-3CC5-4F5B-8D90-090657F97C5A}"/>
    <cellStyle name="Денежный 2 3 2 2 2 2 3 2 4" xfId="17480" xr:uid="{8075AB2C-D3EB-4A74-82A3-BB823784B167}"/>
    <cellStyle name="Денежный 2 3 2 2 2 2 3 3" xfId="3490" xr:uid="{00000000-0005-0000-0000-0000F0080000}"/>
    <cellStyle name="Денежный 2 3 2 2 2 2 3 3 2" xfId="8576" xr:uid="{00000000-0005-0000-0000-0000F1080000}"/>
    <cellStyle name="Денежный 2 3 2 2 2 2 3 3 2 2" xfId="23816" xr:uid="{5A5E4937-9A1A-4E78-AFDD-BACB2AA59684}"/>
    <cellStyle name="Денежный 2 3 2 2 2 2 3 3 3" xfId="13654" xr:uid="{00000000-0005-0000-0000-0000F2080000}"/>
    <cellStyle name="Денежный 2 3 2 2 2 2 3 3 3 2" xfId="28892" xr:uid="{8047F430-DDE3-4B18-89F9-8AC8798B5BA5}"/>
    <cellStyle name="Денежный 2 3 2 2 2 2 3 3 4" xfId="18740" xr:uid="{E10053CF-5020-4104-A6B0-91212F488360}"/>
    <cellStyle name="Денежный 2 3 2 2 2 2 3 4" xfId="4762" xr:uid="{00000000-0005-0000-0000-0000F3080000}"/>
    <cellStyle name="Денежный 2 3 2 2 2 2 3 4 2" xfId="9843" xr:uid="{00000000-0005-0000-0000-0000F4080000}"/>
    <cellStyle name="Денежный 2 3 2 2 2 2 3 4 2 2" xfId="25083" xr:uid="{964C8C85-11F4-4704-96B7-A03E242E6CB4}"/>
    <cellStyle name="Денежный 2 3 2 2 2 2 3 4 3" xfId="14921" xr:uid="{00000000-0005-0000-0000-0000F5080000}"/>
    <cellStyle name="Денежный 2 3 2 2 2 2 3 4 3 2" xfId="30159" xr:uid="{4511B40A-5F5A-4E11-9F87-6885F77F67BF}"/>
    <cellStyle name="Денежный 2 3 2 2 2 2 3 4 4" xfId="20007" xr:uid="{55063EBF-B418-4E9A-9581-49868F103462}"/>
    <cellStyle name="Денежный 2 3 2 2 2 2 3 5" xfId="6039" xr:uid="{00000000-0005-0000-0000-0000F6080000}"/>
    <cellStyle name="Денежный 2 3 2 2 2 2 3 5 2" xfId="21284" xr:uid="{7EA03906-0BF8-40DC-9AE6-8A08D38E4AFF}"/>
    <cellStyle name="Денежный 2 3 2 2 2 2 3 6" xfId="11122" xr:uid="{00000000-0005-0000-0000-0000F7080000}"/>
    <cellStyle name="Денежный 2 3 2 2 2 2 3 6 2" xfId="26360" xr:uid="{97CEA319-AFC4-4AC9-86FA-CC6D43A79AA2}"/>
    <cellStyle name="Денежный 2 3 2 2 2 2 3 7" xfId="16208" xr:uid="{64C64992-FF33-4ECE-8898-C455EBEC7BFB}"/>
    <cellStyle name="Денежный 2 3 2 2 2 2 4" xfId="1648" xr:uid="{00000000-0005-0000-0000-0000F8080000}"/>
    <cellStyle name="Денежный 2 3 2 2 2 2 4 2" xfId="6752" xr:uid="{00000000-0005-0000-0000-0000F9080000}"/>
    <cellStyle name="Денежный 2 3 2 2 2 2 4 2 2" xfId="21992" xr:uid="{B9463846-65C1-4DF4-879F-160E5DA2644D}"/>
    <cellStyle name="Денежный 2 3 2 2 2 2 4 3" xfId="11830" xr:uid="{00000000-0005-0000-0000-0000FA080000}"/>
    <cellStyle name="Денежный 2 3 2 2 2 2 4 3 2" xfId="27068" xr:uid="{A607F3F4-4F17-4BB9-8533-916DE7965C4E}"/>
    <cellStyle name="Денежный 2 3 2 2 2 2 4 4" xfId="16916" xr:uid="{2AAF9075-E625-4F02-BCA0-3FAC048B25DB}"/>
    <cellStyle name="Денежный 2 3 2 2 2 2 5" xfId="2928" xr:uid="{00000000-0005-0000-0000-0000FB080000}"/>
    <cellStyle name="Денежный 2 3 2 2 2 2 5 2" xfId="8020" xr:uid="{00000000-0005-0000-0000-0000FC080000}"/>
    <cellStyle name="Денежный 2 3 2 2 2 2 5 2 2" xfId="23260" xr:uid="{4D45E1DB-0102-4755-BBF3-7F6E8916A02C}"/>
    <cellStyle name="Денежный 2 3 2 2 2 2 5 3" xfId="13098" xr:uid="{00000000-0005-0000-0000-0000FD080000}"/>
    <cellStyle name="Денежный 2 3 2 2 2 2 5 3 2" xfId="28336" xr:uid="{373E9D55-7BD9-45C7-91ED-979F92149C98}"/>
    <cellStyle name="Денежный 2 3 2 2 2 2 5 4" xfId="18184" xr:uid="{34865F18-7FC9-40B9-84B6-D42AD5A59969}"/>
    <cellStyle name="Денежный 2 3 2 2 2 2 6" xfId="4198" xr:uid="{00000000-0005-0000-0000-0000FE080000}"/>
    <cellStyle name="Денежный 2 3 2 2 2 2 6 2" xfId="9279" xr:uid="{00000000-0005-0000-0000-0000FF080000}"/>
    <cellStyle name="Денежный 2 3 2 2 2 2 6 2 2" xfId="24519" xr:uid="{5E67092E-E6BB-4E17-AFDD-E6AECEBCD246}"/>
    <cellStyle name="Денежный 2 3 2 2 2 2 6 3" xfId="14357" xr:uid="{00000000-0005-0000-0000-000000090000}"/>
    <cellStyle name="Денежный 2 3 2 2 2 2 6 3 2" xfId="29595" xr:uid="{F3BB54DE-6933-4AD1-980B-5E3C6EE26D0C}"/>
    <cellStyle name="Денежный 2 3 2 2 2 2 6 4" xfId="19443" xr:uid="{F7E8FB6C-E0C9-4D19-9D6D-3E2273099B0B}"/>
    <cellStyle name="Денежный 2 3 2 2 2 2 7" xfId="5475" xr:uid="{00000000-0005-0000-0000-000001090000}"/>
    <cellStyle name="Денежный 2 3 2 2 2 2 7 2" xfId="20720" xr:uid="{D68F41CF-F925-4463-947D-E1E8F9F79940}"/>
    <cellStyle name="Денежный 2 3 2 2 2 2 8" xfId="10558" xr:uid="{00000000-0005-0000-0000-000002090000}"/>
    <cellStyle name="Денежный 2 3 2 2 2 2 8 2" xfId="25796" xr:uid="{B2EB3147-3F21-4BC6-992B-1D6AF39539AA}"/>
    <cellStyle name="Денежный 2 3 2 2 2 2 9" xfId="15644" xr:uid="{DC6249F0-D256-4799-BD88-A4388FB8D228}"/>
    <cellStyle name="Денежный 2 3 2 2 2 3" xfId="650" xr:uid="{00000000-0005-0000-0000-000003090000}"/>
    <cellStyle name="Денежный 2 3 2 2 2 3 2" xfId="1214" xr:uid="{00000000-0005-0000-0000-000004090000}"/>
    <cellStyle name="Денежный 2 3 2 2 2 3 2 2" xfId="2492" xr:uid="{00000000-0005-0000-0000-000005090000}"/>
    <cellStyle name="Денежный 2 3 2 2 2 3 2 2 2" xfId="7596" xr:uid="{00000000-0005-0000-0000-000006090000}"/>
    <cellStyle name="Денежный 2 3 2 2 2 3 2 2 2 2" xfId="22836" xr:uid="{C7DAAAB9-CBBD-4D28-83DA-F15D91FED4E5}"/>
    <cellStyle name="Денежный 2 3 2 2 2 3 2 2 3" xfId="12674" xr:uid="{00000000-0005-0000-0000-000007090000}"/>
    <cellStyle name="Денежный 2 3 2 2 2 3 2 2 3 2" xfId="27912" xr:uid="{C5CE7990-F391-4D90-B25E-7447F1633C82}"/>
    <cellStyle name="Денежный 2 3 2 2 2 3 2 2 4" xfId="17760" xr:uid="{82646769-9059-47E1-B67B-7859D65DF47F}"/>
    <cellStyle name="Денежный 2 3 2 2 2 3 2 3" xfId="3766" xr:uid="{00000000-0005-0000-0000-000008090000}"/>
    <cellStyle name="Денежный 2 3 2 2 2 3 2 3 2" xfId="8852" xr:uid="{00000000-0005-0000-0000-000009090000}"/>
    <cellStyle name="Денежный 2 3 2 2 2 3 2 3 2 2" xfId="24092" xr:uid="{07B08691-9521-4F9E-9876-19463AEF9799}"/>
    <cellStyle name="Денежный 2 3 2 2 2 3 2 3 3" xfId="13930" xr:uid="{00000000-0005-0000-0000-00000A090000}"/>
    <cellStyle name="Денежный 2 3 2 2 2 3 2 3 3 2" xfId="29168" xr:uid="{DABE64B9-A7CB-436C-8F16-B7C714664FBE}"/>
    <cellStyle name="Денежный 2 3 2 2 2 3 2 3 4" xfId="19016" xr:uid="{4C1869A5-ACD6-435E-B3DD-FF415090D0D0}"/>
    <cellStyle name="Денежный 2 3 2 2 2 3 2 4" xfId="5042" xr:uid="{00000000-0005-0000-0000-00000B090000}"/>
    <cellStyle name="Денежный 2 3 2 2 2 3 2 4 2" xfId="10123" xr:uid="{00000000-0005-0000-0000-00000C090000}"/>
    <cellStyle name="Денежный 2 3 2 2 2 3 2 4 2 2" xfId="25363" xr:uid="{7219F83C-60A3-4627-8BF0-4AD8EDBDD169}"/>
    <cellStyle name="Денежный 2 3 2 2 2 3 2 4 3" xfId="15201" xr:uid="{00000000-0005-0000-0000-00000D090000}"/>
    <cellStyle name="Денежный 2 3 2 2 2 3 2 4 3 2" xfId="30439" xr:uid="{F66822C5-2E59-4D2C-8211-128173BF1BC3}"/>
    <cellStyle name="Денежный 2 3 2 2 2 3 2 4 4" xfId="20287" xr:uid="{6BAB1E46-550F-479D-B442-6582FF58A140}"/>
    <cellStyle name="Денежный 2 3 2 2 2 3 2 5" xfId="6319" xr:uid="{00000000-0005-0000-0000-00000E090000}"/>
    <cellStyle name="Денежный 2 3 2 2 2 3 2 5 2" xfId="21564" xr:uid="{C4AD84CC-9BB1-47E6-A1ED-D4382C034E68}"/>
    <cellStyle name="Денежный 2 3 2 2 2 3 2 6" xfId="11402" xr:uid="{00000000-0005-0000-0000-00000F090000}"/>
    <cellStyle name="Денежный 2 3 2 2 2 3 2 6 2" xfId="26640" xr:uid="{D8A29431-84EC-4678-8FE4-0CFF49029E22}"/>
    <cellStyle name="Денежный 2 3 2 2 2 3 2 7" xfId="16488" xr:uid="{F78D8048-023B-442F-8499-CA2EDBC00DB4}"/>
    <cellStyle name="Денежный 2 3 2 2 2 3 3" xfId="1928" xr:uid="{00000000-0005-0000-0000-000010090000}"/>
    <cellStyle name="Денежный 2 3 2 2 2 3 3 2" xfId="7032" xr:uid="{00000000-0005-0000-0000-000011090000}"/>
    <cellStyle name="Денежный 2 3 2 2 2 3 3 2 2" xfId="22272" xr:uid="{9634A661-0488-46AE-8BFC-A437FD96FA61}"/>
    <cellStyle name="Денежный 2 3 2 2 2 3 3 3" xfId="12110" xr:uid="{00000000-0005-0000-0000-000012090000}"/>
    <cellStyle name="Денежный 2 3 2 2 2 3 3 3 2" xfId="27348" xr:uid="{6376426B-F5DF-4444-B6C9-CCCE3A9F753F}"/>
    <cellStyle name="Денежный 2 3 2 2 2 3 3 4" xfId="17196" xr:uid="{25058D60-D0AD-4A6D-931B-B697848896DA}"/>
    <cellStyle name="Денежный 2 3 2 2 2 3 4" xfId="3210" xr:uid="{00000000-0005-0000-0000-000013090000}"/>
    <cellStyle name="Денежный 2 3 2 2 2 3 4 2" xfId="8296" xr:uid="{00000000-0005-0000-0000-000014090000}"/>
    <cellStyle name="Денежный 2 3 2 2 2 3 4 2 2" xfId="23536" xr:uid="{E9ECCF93-E631-479A-9F03-733701096EAF}"/>
    <cellStyle name="Денежный 2 3 2 2 2 3 4 3" xfId="13374" xr:uid="{00000000-0005-0000-0000-000015090000}"/>
    <cellStyle name="Денежный 2 3 2 2 2 3 4 3 2" xfId="28612" xr:uid="{61A83B77-8763-484D-B78B-AF90B30984AB}"/>
    <cellStyle name="Денежный 2 3 2 2 2 3 4 4" xfId="18460" xr:uid="{20F4BD51-DC7A-4E80-80C1-CA7730E35425}"/>
    <cellStyle name="Денежный 2 3 2 2 2 3 5" xfId="4478" xr:uid="{00000000-0005-0000-0000-000016090000}"/>
    <cellStyle name="Денежный 2 3 2 2 2 3 5 2" xfId="9559" xr:uid="{00000000-0005-0000-0000-000017090000}"/>
    <cellStyle name="Денежный 2 3 2 2 2 3 5 2 2" xfId="24799" xr:uid="{F02916BC-0B73-4BEE-B5FC-DDEB710E0C07}"/>
    <cellStyle name="Денежный 2 3 2 2 2 3 5 3" xfId="14637" xr:uid="{00000000-0005-0000-0000-000018090000}"/>
    <cellStyle name="Денежный 2 3 2 2 2 3 5 3 2" xfId="29875" xr:uid="{787006B8-7BDA-4838-AF49-4FB2408CCDD8}"/>
    <cellStyle name="Денежный 2 3 2 2 2 3 5 4" xfId="19723" xr:uid="{94FDCD89-B663-495A-B253-57077C212AF0}"/>
    <cellStyle name="Денежный 2 3 2 2 2 3 6" xfId="5755" xr:uid="{00000000-0005-0000-0000-000019090000}"/>
    <cellStyle name="Денежный 2 3 2 2 2 3 6 2" xfId="21000" xr:uid="{4180C494-C1DE-477B-9A24-88CBEE68419A}"/>
    <cellStyle name="Денежный 2 3 2 2 2 3 7" xfId="10838" xr:uid="{00000000-0005-0000-0000-00001A090000}"/>
    <cellStyle name="Денежный 2 3 2 2 2 3 7 2" xfId="26076" xr:uid="{53FD8418-666B-471E-8577-76B290FDD235}"/>
    <cellStyle name="Денежный 2 3 2 2 2 3 8" xfId="15924" xr:uid="{01482926-4500-48C0-AB76-64AB64C68852}"/>
    <cellStyle name="Денежный 2 3 2 2 2 4" xfId="794" xr:uid="{00000000-0005-0000-0000-00001B090000}"/>
    <cellStyle name="Денежный 2 3 2 2 2 4 2" xfId="2072" xr:uid="{00000000-0005-0000-0000-00001C090000}"/>
    <cellStyle name="Денежный 2 3 2 2 2 4 2 2" xfId="7176" xr:uid="{00000000-0005-0000-0000-00001D090000}"/>
    <cellStyle name="Денежный 2 3 2 2 2 4 2 2 2" xfId="22416" xr:uid="{F876ADEE-8AF9-4ECB-8E34-24806F926E94}"/>
    <cellStyle name="Денежный 2 3 2 2 2 4 2 3" xfId="12254" xr:uid="{00000000-0005-0000-0000-00001E090000}"/>
    <cellStyle name="Денежный 2 3 2 2 2 4 2 3 2" xfId="27492" xr:uid="{B2866EA7-739F-463E-A6B7-146DF895C05B}"/>
    <cellStyle name="Денежный 2 3 2 2 2 4 2 4" xfId="17340" xr:uid="{6E88FC39-CB52-41CC-AAC8-CB0BF12514E5}"/>
    <cellStyle name="Денежный 2 3 2 2 2 4 3" xfId="3352" xr:uid="{00000000-0005-0000-0000-00001F090000}"/>
    <cellStyle name="Денежный 2 3 2 2 2 4 3 2" xfId="8438" xr:uid="{00000000-0005-0000-0000-000020090000}"/>
    <cellStyle name="Денежный 2 3 2 2 2 4 3 2 2" xfId="23678" xr:uid="{92BE206C-EEFF-44BE-AA62-44E262B9289B}"/>
    <cellStyle name="Денежный 2 3 2 2 2 4 3 3" xfId="13516" xr:uid="{00000000-0005-0000-0000-000021090000}"/>
    <cellStyle name="Денежный 2 3 2 2 2 4 3 3 2" xfId="28754" xr:uid="{38A22DE3-501D-4A2D-B9B9-DF36BECC970A}"/>
    <cellStyle name="Денежный 2 3 2 2 2 4 3 4" xfId="18602" xr:uid="{843925CB-6851-4222-82FF-315C071AF666}"/>
    <cellStyle name="Денежный 2 3 2 2 2 4 4" xfId="4622" xr:uid="{00000000-0005-0000-0000-000022090000}"/>
    <cellStyle name="Денежный 2 3 2 2 2 4 4 2" xfId="9703" xr:uid="{00000000-0005-0000-0000-000023090000}"/>
    <cellStyle name="Денежный 2 3 2 2 2 4 4 2 2" xfId="24943" xr:uid="{E09F4E8D-6830-43DE-8485-CA8C1EA639A7}"/>
    <cellStyle name="Денежный 2 3 2 2 2 4 4 3" xfId="14781" xr:uid="{00000000-0005-0000-0000-000024090000}"/>
    <cellStyle name="Денежный 2 3 2 2 2 4 4 3 2" xfId="30019" xr:uid="{28B91050-0344-450F-B910-8B14A3756AD6}"/>
    <cellStyle name="Денежный 2 3 2 2 2 4 4 4" xfId="19867" xr:uid="{60E25AB6-26DA-4643-8B62-E68CFBD67934}"/>
    <cellStyle name="Денежный 2 3 2 2 2 4 5" xfId="5899" xr:uid="{00000000-0005-0000-0000-000025090000}"/>
    <cellStyle name="Денежный 2 3 2 2 2 4 5 2" xfId="21144" xr:uid="{C2F6A21F-4242-44F2-90BB-D45CDD373082}"/>
    <cellStyle name="Денежный 2 3 2 2 2 4 6" xfId="10982" xr:uid="{00000000-0005-0000-0000-000026090000}"/>
    <cellStyle name="Денежный 2 3 2 2 2 4 6 2" xfId="26220" xr:uid="{2969C09F-C656-4E08-9C4B-1DE10AF747EF}"/>
    <cellStyle name="Денежный 2 3 2 2 2 4 7" xfId="16068" xr:uid="{111FFDCB-DB2B-427B-B19F-801E4850EF0C}"/>
    <cellStyle name="Денежный 2 3 2 2 2 5" xfId="1359" xr:uid="{00000000-0005-0000-0000-000027090000}"/>
    <cellStyle name="Денежный 2 3 2 2 2 5 2" xfId="2637" xr:uid="{00000000-0005-0000-0000-000028090000}"/>
    <cellStyle name="Денежный 2 3 2 2 2 5 2 2" xfId="7741" xr:uid="{00000000-0005-0000-0000-000029090000}"/>
    <cellStyle name="Денежный 2 3 2 2 2 5 2 2 2" xfId="22981" xr:uid="{16475611-5345-49DA-BED8-935EEEE3FCE9}"/>
    <cellStyle name="Денежный 2 3 2 2 2 5 2 3" xfId="12819" xr:uid="{00000000-0005-0000-0000-00002A090000}"/>
    <cellStyle name="Денежный 2 3 2 2 2 5 2 3 2" xfId="28057" xr:uid="{A040AA78-C851-4F2B-9570-B42DDA9CAF70}"/>
    <cellStyle name="Денежный 2 3 2 2 2 5 2 4" xfId="17905" xr:uid="{D24104FB-2ABA-4A58-9B62-3C6554F3D670}"/>
    <cellStyle name="Денежный 2 3 2 2 2 5 3" xfId="3909" xr:uid="{00000000-0005-0000-0000-00002B090000}"/>
    <cellStyle name="Денежный 2 3 2 2 2 5 3 2" xfId="8995" xr:uid="{00000000-0005-0000-0000-00002C090000}"/>
    <cellStyle name="Денежный 2 3 2 2 2 5 3 2 2" xfId="24235" xr:uid="{F4C26892-7910-4147-B3E4-552F0D8E2A02}"/>
    <cellStyle name="Денежный 2 3 2 2 2 5 3 3" xfId="14073" xr:uid="{00000000-0005-0000-0000-00002D090000}"/>
    <cellStyle name="Денежный 2 3 2 2 2 5 3 3 2" xfId="29311" xr:uid="{E63F526D-31BE-46F4-89CE-4352BBEF661A}"/>
    <cellStyle name="Денежный 2 3 2 2 2 5 3 4" xfId="19159" xr:uid="{7A56EAF3-22FC-4B91-AAE6-863EE948AD73}"/>
    <cellStyle name="Денежный 2 3 2 2 2 5 4" xfId="5187" xr:uid="{00000000-0005-0000-0000-00002E090000}"/>
    <cellStyle name="Денежный 2 3 2 2 2 5 4 2" xfId="10268" xr:uid="{00000000-0005-0000-0000-00002F090000}"/>
    <cellStyle name="Денежный 2 3 2 2 2 5 4 2 2" xfId="25508" xr:uid="{AFA8EE85-FC3B-46DB-9F47-D72BFEC39CB1}"/>
    <cellStyle name="Денежный 2 3 2 2 2 5 4 3" xfId="15346" xr:uid="{00000000-0005-0000-0000-000030090000}"/>
    <cellStyle name="Денежный 2 3 2 2 2 5 4 3 2" xfId="30584" xr:uid="{08894475-1F30-4FD6-9BC3-A5953A0BEFE3}"/>
    <cellStyle name="Денежный 2 3 2 2 2 5 4 4" xfId="20432" xr:uid="{A0E17DE5-FAF0-47DC-9CB6-21D19EA2F8D7}"/>
    <cellStyle name="Денежный 2 3 2 2 2 5 5" xfId="6464" xr:uid="{00000000-0005-0000-0000-000031090000}"/>
    <cellStyle name="Денежный 2 3 2 2 2 5 5 2" xfId="21709" xr:uid="{758DE89F-FA60-4851-993F-F38367D6BDB3}"/>
    <cellStyle name="Денежный 2 3 2 2 2 5 6" xfId="11547" xr:uid="{00000000-0005-0000-0000-000032090000}"/>
    <cellStyle name="Денежный 2 3 2 2 2 5 6 2" xfId="26785" xr:uid="{B569C24A-ECF8-4622-8BE7-A21B61FD9AAA}"/>
    <cellStyle name="Денежный 2 3 2 2 2 5 7" xfId="16633" xr:uid="{7C221ADF-5FDA-457E-8980-194DE37DA3BB}"/>
    <cellStyle name="Денежный 2 3 2 2 2 6" xfId="1499" xr:uid="{00000000-0005-0000-0000-000033090000}"/>
    <cellStyle name="Денежный 2 3 2 2 2 6 2" xfId="2777" xr:uid="{00000000-0005-0000-0000-000034090000}"/>
    <cellStyle name="Денежный 2 3 2 2 2 6 2 2" xfId="7881" xr:uid="{00000000-0005-0000-0000-000035090000}"/>
    <cellStyle name="Денежный 2 3 2 2 2 6 2 2 2" xfId="23121" xr:uid="{C1ED554D-FB63-44E2-AF02-5FE5018980E0}"/>
    <cellStyle name="Денежный 2 3 2 2 2 6 2 3" xfId="12959" xr:uid="{00000000-0005-0000-0000-000036090000}"/>
    <cellStyle name="Денежный 2 3 2 2 2 6 2 3 2" xfId="28197" xr:uid="{41ECB8D5-6824-40F7-BC2A-0F6ED274D94C}"/>
    <cellStyle name="Денежный 2 3 2 2 2 6 2 4" xfId="18045" xr:uid="{09E36B15-5E37-41AB-ABAA-80EAA3AF8193}"/>
    <cellStyle name="Денежный 2 3 2 2 2 6 3" xfId="4047" xr:uid="{00000000-0005-0000-0000-000037090000}"/>
    <cellStyle name="Денежный 2 3 2 2 2 6 3 2" xfId="9133" xr:uid="{00000000-0005-0000-0000-000038090000}"/>
    <cellStyle name="Денежный 2 3 2 2 2 6 3 2 2" xfId="24373" xr:uid="{CFDC8758-BF67-41E5-9624-D4616729C917}"/>
    <cellStyle name="Денежный 2 3 2 2 2 6 3 3" xfId="14211" xr:uid="{00000000-0005-0000-0000-000039090000}"/>
    <cellStyle name="Денежный 2 3 2 2 2 6 3 3 2" xfId="29449" xr:uid="{F479992F-89B2-4CFD-988A-575647766836}"/>
    <cellStyle name="Денежный 2 3 2 2 2 6 3 4" xfId="19297" xr:uid="{CC2A96F0-21BE-47F1-81B5-5CB813BC8EEC}"/>
    <cellStyle name="Денежный 2 3 2 2 2 6 4" xfId="5327" xr:uid="{00000000-0005-0000-0000-00003A090000}"/>
    <cellStyle name="Денежный 2 3 2 2 2 6 4 2" xfId="10408" xr:uid="{00000000-0005-0000-0000-00003B090000}"/>
    <cellStyle name="Денежный 2 3 2 2 2 6 4 2 2" xfId="25648" xr:uid="{3E07EEF8-2F69-4C06-A611-4B638AA12728}"/>
    <cellStyle name="Денежный 2 3 2 2 2 6 4 3" xfId="15486" xr:uid="{00000000-0005-0000-0000-00003C090000}"/>
    <cellStyle name="Денежный 2 3 2 2 2 6 4 3 2" xfId="30724" xr:uid="{BCF8492E-ABC4-42E9-82FD-A8ADD426FA6C}"/>
    <cellStyle name="Денежный 2 3 2 2 2 6 4 4" xfId="20572" xr:uid="{5E8EEC17-CF39-4AA9-AAD0-9B33FAE808F4}"/>
    <cellStyle name="Денежный 2 3 2 2 2 6 5" xfId="6604" xr:uid="{00000000-0005-0000-0000-00003D090000}"/>
    <cellStyle name="Денежный 2 3 2 2 2 6 5 2" xfId="21849" xr:uid="{9FB4326B-DA6A-4F9C-809B-D5F913E4CC22}"/>
    <cellStyle name="Денежный 2 3 2 2 2 6 6" xfId="11687" xr:uid="{00000000-0005-0000-0000-00003E090000}"/>
    <cellStyle name="Денежный 2 3 2 2 2 6 6 2" xfId="26925" xr:uid="{F9000C5B-2A97-4347-8321-2A9B1AE1948B}"/>
    <cellStyle name="Денежный 2 3 2 2 2 6 7" xfId="16773" xr:uid="{6B194AA2-A8E3-4032-9D60-4CA1DA39F6FC}"/>
    <cellStyle name="Денежный 2 3 2 2 3" xfId="98" xr:uid="{00000000-0005-0000-0000-00003F090000}"/>
    <cellStyle name="Денежный 2 3 2 2 3 2" xfId="400" xr:uid="{00000000-0005-0000-0000-000040090000}"/>
    <cellStyle name="Денежный 2 3 2 2 3 2 2" xfId="540" xr:uid="{00000000-0005-0000-0000-000041090000}"/>
    <cellStyle name="Денежный 2 3 2 2 3 2 2 2" xfId="1104" xr:uid="{00000000-0005-0000-0000-000042090000}"/>
    <cellStyle name="Денежный 2 3 2 2 3 2 2 2 2" xfId="2382" xr:uid="{00000000-0005-0000-0000-000043090000}"/>
    <cellStyle name="Денежный 2 3 2 2 3 2 2 2 2 2" xfId="7486" xr:uid="{00000000-0005-0000-0000-000044090000}"/>
    <cellStyle name="Денежный 2 3 2 2 3 2 2 2 2 2 2" xfId="22726" xr:uid="{DBA535A6-0F94-4D67-BAFB-2C415A833EA7}"/>
    <cellStyle name="Денежный 2 3 2 2 3 2 2 2 2 3" xfId="12564" xr:uid="{00000000-0005-0000-0000-000045090000}"/>
    <cellStyle name="Денежный 2 3 2 2 3 2 2 2 2 3 2" xfId="27802" xr:uid="{B323C48B-584D-452D-8F86-058A8A2CD815}"/>
    <cellStyle name="Денежный 2 3 2 2 3 2 2 2 2 4" xfId="17650" xr:uid="{93715352-018E-4BAF-A2D4-2FF56A553D96}"/>
    <cellStyle name="Денежный 2 3 2 2 3 2 2 2 3" xfId="3658" xr:uid="{00000000-0005-0000-0000-000046090000}"/>
    <cellStyle name="Денежный 2 3 2 2 3 2 2 2 3 2" xfId="8744" xr:uid="{00000000-0005-0000-0000-000047090000}"/>
    <cellStyle name="Денежный 2 3 2 2 3 2 2 2 3 2 2" xfId="23984" xr:uid="{89754CCF-C135-450A-B9BB-E28BAE71FE0C}"/>
    <cellStyle name="Денежный 2 3 2 2 3 2 2 2 3 3" xfId="13822" xr:uid="{00000000-0005-0000-0000-000048090000}"/>
    <cellStyle name="Денежный 2 3 2 2 3 2 2 2 3 3 2" xfId="29060" xr:uid="{184AF2D2-27AE-4064-833C-24C1634FF113}"/>
    <cellStyle name="Денежный 2 3 2 2 3 2 2 2 3 4" xfId="18908" xr:uid="{5B12E7C2-B565-4B26-8A40-9D786B34D872}"/>
    <cellStyle name="Денежный 2 3 2 2 3 2 2 2 4" xfId="4932" xr:uid="{00000000-0005-0000-0000-000049090000}"/>
    <cellStyle name="Денежный 2 3 2 2 3 2 2 2 4 2" xfId="10013" xr:uid="{00000000-0005-0000-0000-00004A090000}"/>
    <cellStyle name="Денежный 2 3 2 2 3 2 2 2 4 2 2" xfId="25253" xr:uid="{7F55CD2F-15F8-457B-8DD6-DFA6277D3F34}"/>
    <cellStyle name="Денежный 2 3 2 2 3 2 2 2 4 3" xfId="15091" xr:uid="{00000000-0005-0000-0000-00004B090000}"/>
    <cellStyle name="Денежный 2 3 2 2 3 2 2 2 4 3 2" xfId="30329" xr:uid="{3135C475-DBD7-4EB6-B0F6-8541141E61EA}"/>
    <cellStyle name="Денежный 2 3 2 2 3 2 2 2 4 4" xfId="20177" xr:uid="{40DA4B3C-6777-49C1-96D5-AFFB44FD0B92}"/>
    <cellStyle name="Денежный 2 3 2 2 3 2 2 2 5" xfId="6209" xr:uid="{00000000-0005-0000-0000-00004C090000}"/>
    <cellStyle name="Денежный 2 3 2 2 3 2 2 2 5 2" xfId="21454" xr:uid="{4984AAE4-24C7-4D75-9E1C-F122190A96AD}"/>
    <cellStyle name="Денежный 2 3 2 2 3 2 2 2 6" xfId="11292" xr:uid="{00000000-0005-0000-0000-00004D090000}"/>
    <cellStyle name="Денежный 2 3 2 2 3 2 2 2 6 2" xfId="26530" xr:uid="{A1A63B4E-B242-49C0-88A9-AFCFC6DD459F}"/>
    <cellStyle name="Денежный 2 3 2 2 3 2 2 2 7" xfId="16378" xr:uid="{E579C27C-F89C-4010-8A03-2A94ED1A9780}"/>
    <cellStyle name="Денежный 2 3 2 2 3 2 2 3" xfId="1818" xr:uid="{00000000-0005-0000-0000-00004E090000}"/>
    <cellStyle name="Денежный 2 3 2 2 3 2 2 3 2" xfId="6922" xr:uid="{00000000-0005-0000-0000-00004F090000}"/>
    <cellStyle name="Денежный 2 3 2 2 3 2 2 3 2 2" xfId="22162" xr:uid="{FDE3C75B-A9F8-4634-8159-F825320DEFA8}"/>
    <cellStyle name="Денежный 2 3 2 2 3 2 2 3 3" xfId="12000" xr:uid="{00000000-0005-0000-0000-000050090000}"/>
    <cellStyle name="Денежный 2 3 2 2 3 2 2 3 3 2" xfId="27238" xr:uid="{F2000AC1-D9F2-4C1C-BB2F-2F5A17BACA8F}"/>
    <cellStyle name="Денежный 2 3 2 2 3 2 2 3 4" xfId="17086" xr:uid="{63715A44-0B86-463D-B2D6-4ABD3AA28459}"/>
    <cellStyle name="Денежный 2 3 2 2 3 2 2 4" xfId="3102" xr:uid="{00000000-0005-0000-0000-000051090000}"/>
    <cellStyle name="Денежный 2 3 2 2 3 2 2 4 2" xfId="8188" xr:uid="{00000000-0005-0000-0000-000052090000}"/>
    <cellStyle name="Денежный 2 3 2 2 3 2 2 4 2 2" xfId="23428" xr:uid="{48611013-C044-4AA7-98D9-D5156FD256F9}"/>
    <cellStyle name="Денежный 2 3 2 2 3 2 2 4 3" xfId="13266" xr:uid="{00000000-0005-0000-0000-000053090000}"/>
    <cellStyle name="Денежный 2 3 2 2 3 2 2 4 3 2" xfId="28504" xr:uid="{C353F7E8-1597-4AC5-8FBE-014B3ED3B6D5}"/>
    <cellStyle name="Денежный 2 3 2 2 3 2 2 4 4" xfId="18352" xr:uid="{F6189D83-3409-4417-83F6-405512BA85E8}"/>
    <cellStyle name="Денежный 2 3 2 2 3 2 2 5" xfId="4368" xr:uid="{00000000-0005-0000-0000-000054090000}"/>
    <cellStyle name="Денежный 2 3 2 2 3 2 2 5 2" xfId="9449" xr:uid="{00000000-0005-0000-0000-000055090000}"/>
    <cellStyle name="Денежный 2 3 2 2 3 2 2 5 2 2" xfId="24689" xr:uid="{716E785D-7A3B-4FFA-BE04-587E064D2B62}"/>
    <cellStyle name="Денежный 2 3 2 2 3 2 2 5 3" xfId="14527" xr:uid="{00000000-0005-0000-0000-000056090000}"/>
    <cellStyle name="Денежный 2 3 2 2 3 2 2 5 3 2" xfId="29765" xr:uid="{10E95715-FD6E-433E-AD7C-A02BBE7239A7}"/>
    <cellStyle name="Денежный 2 3 2 2 3 2 2 5 4" xfId="19613" xr:uid="{B6458F13-DE84-4EBF-BCA3-CDF40EA165BF}"/>
    <cellStyle name="Денежный 2 3 2 2 3 2 2 6" xfId="5645" xr:uid="{00000000-0005-0000-0000-000057090000}"/>
    <cellStyle name="Денежный 2 3 2 2 3 2 2 6 2" xfId="20890" xr:uid="{9A49D74F-1962-4F59-8671-E9F673169B7C}"/>
    <cellStyle name="Денежный 2 3 2 2 3 2 2 7" xfId="10728" xr:uid="{00000000-0005-0000-0000-000058090000}"/>
    <cellStyle name="Денежный 2 3 2 2 3 2 2 7 2" xfId="25966" xr:uid="{462C0191-757A-4447-9DD8-AAFB4C3579B1}"/>
    <cellStyle name="Денежный 2 3 2 2 3 2 2 8" xfId="15814" xr:uid="{9DFB9B4C-FF13-4CCA-9E68-647E30DF6B4F}"/>
    <cellStyle name="Денежный 2 3 2 2 3 2 3" xfId="964" xr:uid="{00000000-0005-0000-0000-000059090000}"/>
    <cellStyle name="Денежный 2 3 2 2 3 2 3 2" xfId="2242" xr:uid="{00000000-0005-0000-0000-00005A090000}"/>
    <cellStyle name="Денежный 2 3 2 2 3 2 3 2 2" xfId="7346" xr:uid="{00000000-0005-0000-0000-00005B090000}"/>
    <cellStyle name="Денежный 2 3 2 2 3 2 3 2 2 2" xfId="22586" xr:uid="{AE7A56FA-DCE9-488B-9005-B5E2BDFDE4B1}"/>
    <cellStyle name="Денежный 2 3 2 2 3 2 3 2 3" xfId="12424" xr:uid="{00000000-0005-0000-0000-00005C090000}"/>
    <cellStyle name="Денежный 2 3 2 2 3 2 3 2 3 2" xfId="27662" xr:uid="{BD08C0BC-7ACD-43A6-8D99-323485D0C740}"/>
    <cellStyle name="Денежный 2 3 2 2 3 2 3 2 4" xfId="17510" xr:uid="{EE25D647-858D-4EB7-AC1D-DDA5C5C60F59}"/>
    <cellStyle name="Денежный 2 3 2 2 3 2 3 3" xfId="3520" xr:uid="{00000000-0005-0000-0000-00005D090000}"/>
    <cellStyle name="Денежный 2 3 2 2 3 2 3 3 2" xfId="8606" xr:uid="{00000000-0005-0000-0000-00005E090000}"/>
    <cellStyle name="Денежный 2 3 2 2 3 2 3 3 2 2" xfId="23846" xr:uid="{C1992CE1-7761-4815-AF12-C08130EF551B}"/>
    <cellStyle name="Денежный 2 3 2 2 3 2 3 3 3" xfId="13684" xr:uid="{00000000-0005-0000-0000-00005F090000}"/>
    <cellStyle name="Денежный 2 3 2 2 3 2 3 3 3 2" xfId="28922" xr:uid="{3C5A7F73-1E3D-4822-B80D-E29E65E3DE84}"/>
    <cellStyle name="Денежный 2 3 2 2 3 2 3 3 4" xfId="18770" xr:uid="{11ECC948-F1FA-4B14-8CAF-8216D6A86E49}"/>
    <cellStyle name="Денежный 2 3 2 2 3 2 3 4" xfId="4792" xr:uid="{00000000-0005-0000-0000-000060090000}"/>
    <cellStyle name="Денежный 2 3 2 2 3 2 3 4 2" xfId="9873" xr:uid="{00000000-0005-0000-0000-000061090000}"/>
    <cellStyle name="Денежный 2 3 2 2 3 2 3 4 2 2" xfId="25113" xr:uid="{662DEAA8-CB55-4E3E-80EF-3586E519019D}"/>
    <cellStyle name="Денежный 2 3 2 2 3 2 3 4 3" xfId="14951" xr:uid="{00000000-0005-0000-0000-000062090000}"/>
    <cellStyle name="Денежный 2 3 2 2 3 2 3 4 3 2" xfId="30189" xr:uid="{04633C77-CEBC-4758-B0DC-BFE0FDD77CE2}"/>
    <cellStyle name="Денежный 2 3 2 2 3 2 3 4 4" xfId="20037" xr:uid="{8C04B4CC-EE42-457B-ACEC-50EA5F4AB6BD}"/>
    <cellStyle name="Денежный 2 3 2 2 3 2 3 5" xfId="6069" xr:uid="{00000000-0005-0000-0000-000063090000}"/>
    <cellStyle name="Денежный 2 3 2 2 3 2 3 5 2" xfId="21314" xr:uid="{293C1A22-F091-4319-B1A5-6AD302775267}"/>
    <cellStyle name="Денежный 2 3 2 2 3 2 3 6" xfId="11152" xr:uid="{00000000-0005-0000-0000-000064090000}"/>
    <cellStyle name="Денежный 2 3 2 2 3 2 3 6 2" xfId="26390" xr:uid="{75AD23E7-6F2F-4D90-B994-3CCBB491EDA1}"/>
    <cellStyle name="Денежный 2 3 2 2 3 2 3 7" xfId="16238" xr:uid="{93A6D4C6-6892-4205-A146-921782A40DB1}"/>
    <cellStyle name="Денежный 2 3 2 2 3 2 4" xfId="1678" xr:uid="{00000000-0005-0000-0000-000065090000}"/>
    <cellStyle name="Денежный 2 3 2 2 3 2 4 2" xfId="6782" xr:uid="{00000000-0005-0000-0000-000066090000}"/>
    <cellStyle name="Денежный 2 3 2 2 3 2 4 2 2" xfId="22022" xr:uid="{D0BF0D00-5693-4AA5-A5E2-CF43D794B2FB}"/>
    <cellStyle name="Денежный 2 3 2 2 3 2 4 3" xfId="11860" xr:uid="{00000000-0005-0000-0000-000067090000}"/>
    <cellStyle name="Денежный 2 3 2 2 3 2 4 3 2" xfId="27098" xr:uid="{E0DFB6FF-6F69-4CDA-8B37-B3D3EC25F9C4}"/>
    <cellStyle name="Денежный 2 3 2 2 3 2 4 4" xfId="16946" xr:uid="{6F8E1F01-AB9E-49B3-B80C-663D425CA0F1}"/>
    <cellStyle name="Денежный 2 3 2 2 3 2 5" xfId="2964" xr:uid="{00000000-0005-0000-0000-000068090000}"/>
    <cellStyle name="Денежный 2 3 2 2 3 2 5 2" xfId="8050" xr:uid="{00000000-0005-0000-0000-000069090000}"/>
    <cellStyle name="Денежный 2 3 2 2 3 2 5 2 2" xfId="23290" xr:uid="{9BD0ED00-FA70-4C03-A961-0EE09D353E0F}"/>
    <cellStyle name="Денежный 2 3 2 2 3 2 5 3" xfId="13128" xr:uid="{00000000-0005-0000-0000-00006A090000}"/>
    <cellStyle name="Денежный 2 3 2 2 3 2 5 3 2" xfId="28366" xr:uid="{D64E8045-19B5-4D11-A0B2-2E5B84CD3E4F}"/>
    <cellStyle name="Денежный 2 3 2 2 3 2 5 4" xfId="18214" xr:uid="{B0F4A8AD-5D25-4F2E-97CA-311E783462B8}"/>
    <cellStyle name="Денежный 2 3 2 2 3 2 6" xfId="4228" xr:uid="{00000000-0005-0000-0000-00006B090000}"/>
    <cellStyle name="Денежный 2 3 2 2 3 2 6 2" xfId="9309" xr:uid="{00000000-0005-0000-0000-00006C090000}"/>
    <cellStyle name="Денежный 2 3 2 2 3 2 6 2 2" xfId="24549" xr:uid="{238380AF-9F02-4548-9678-19FB82C8A514}"/>
    <cellStyle name="Денежный 2 3 2 2 3 2 6 3" xfId="14387" xr:uid="{00000000-0005-0000-0000-00006D090000}"/>
    <cellStyle name="Денежный 2 3 2 2 3 2 6 3 2" xfId="29625" xr:uid="{2FFBC906-E217-450E-B87D-6D49E0548714}"/>
    <cellStyle name="Денежный 2 3 2 2 3 2 6 4" xfId="19473" xr:uid="{F3BD11B7-879B-4C85-9746-3EB87C92D226}"/>
    <cellStyle name="Денежный 2 3 2 2 3 2 7" xfId="5505" xr:uid="{00000000-0005-0000-0000-00006E090000}"/>
    <cellStyle name="Денежный 2 3 2 2 3 2 7 2" xfId="20750" xr:uid="{AB96FE5A-8C91-4362-97C3-C57B3F35780A}"/>
    <cellStyle name="Денежный 2 3 2 2 3 2 8" xfId="10588" xr:uid="{00000000-0005-0000-0000-00006F090000}"/>
    <cellStyle name="Денежный 2 3 2 2 3 2 8 2" xfId="25826" xr:uid="{DFF18E21-83C4-41D0-8C00-CE4AE540C8A6}"/>
    <cellStyle name="Денежный 2 3 2 2 3 2 9" xfId="15674" xr:uid="{EA11391B-B97C-45D4-9B65-2460DDED21F3}"/>
    <cellStyle name="Денежный 2 3 2 2 3 3" xfId="680" xr:uid="{00000000-0005-0000-0000-000070090000}"/>
    <cellStyle name="Денежный 2 3 2 2 3 3 2" xfId="1244" xr:uid="{00000000-0005-0000-0000-000071090000}"/>
    <cellStyle name="Денежный 2 3 2 2 3 3 2 2" xfId="2522" xr:uid="{00000000-0005-0000-0000-000072090000}"/>
    <cellStyle name="Денежный 2 3 2 2 3 3 2 2 2" xfId="7626" xr:uid="{00000000-0005-0000-0000-000073090000}"/>
    <cellStyle name="Денежный 2 3 2 2 3 3 2 2 2 2" xfId="22866" xr:uid="{5C968AA8-EAF2-471C-9008-20B19A9AC1AD}"/>
    <cellStyle name="Денежный 2 3 2 2 3 3 2 2 3" xfId="12704" xr:uid="{00000000-0005-0000-0000-000074090000}"/>
    <cellStyle name="Денежный 2 3 2 2 3 3 2 2 3 2" xfId="27942" xr:uid="{6850895D-9E40-4940-8D33-F4E1DDCE3A4F}"/>
    <cellStyle name="Денежный 2 3 2 2 3 3 2 2 4" xfId="17790" xr:uid="{2520718B-60A2-4CC6-ABF5-BD1B655EBCFF}"/>
    <cellStyle name="Денежный 2 3 2 2 3 3 2 3" xfId="3796" xr:uid="{00000000-0005-0000-0000-000075090000}"/>
    <cellStyle name="Денежный 2 3 2 2 3 3 2 3 2" xfId="8882" xr:uid="{00000000-0005-0000-0000-000076090000}"/>
    <cellStyle name="Денежный 2 3 2 2 3 3 2 3 2 2" xfId="24122" xr:uid="{0C435D2E-CD90-4BC9-991E-61DB5C5324F4}"/>
    <cellStyle name="Денежный 2 3 2 2 3 3 2 3 3" xfId="13960" xr:uid="{00000000-0005-0000-0000-000077090000}"/>
    <cellStyle name="Денежный 2 3 2 2 3 3 2 3 3 2" xfId="29198" xr:uid="{F21C9305-6FB0-4F91-8307-5CEC1062895E}"/>
    <cellStyle name="Денежный 2 3 2 2 3 3 2 3 4" xfId="19046" xr:uid="{C5EFDD9E-BBB4-4F58-A79F-623FCD17325E}"/>
    <cellStyle name="Денежный 2 3 2 2 3 3 2 4" xfId="5072" xr:uid="{00000000-0005-0000-0000-000078090000}"/>
    <cellStyle name="Денежный 2 3 2 2 3 3 2 4 2" xfId="10153" xr:uid="{00000000-0005-0000-0000-000079090000}"/>
    <cellStyle name="Денежный 2 3 2 2 3 3 2 4 2 2" xfId="25393" xr:uid="{0C4FF009-8B4F-4224-8242-44631A904841}"/>
    <cellStyle name="Денежный 2 3 2 2 3 3 2 4 3" xfId="15231" xr:uid="{00000000-0005-0000-0000-00007A090000}"/>
    <cellStyle name="Денежный 2 3 2 2 3 3 2 4 3 2" xfId="30469" xr:uid="{68B490CD-DFED-4648-BD26-E115F9BBD4A8}"/>
    <cellStyle name="Денежный 2 3 2 2 3 3 2 4 4" xfId="20317" xr:uid="{22A0EF43-B11E-44F4-8B43-9B3997A4F1FE}"/>
    <cellStyle name="Денежный 2 3 2 2 3 3 2 5" xfId="6349" xr:uid="{00000000-0005-0000-0000-00007B090000}"/>
    <cellStyle name="Денежный 2 3 2 2 3 3 2 5 2" xfId="21594" xr:uid="{6F82FFAB-E9F9-4B85-94C5-79CDAB81527B}"/>
    <cellStyle name="Денежный 2 3 2 2 3 3 2 6" xfId="11432" xr:uid="{00000000-0005-0000-0000-00007C090000}"/>
    <cellStyle name="Денежный 2 3 2 2 3 3 2 6 2" xfId="26670" xr:uid="{DD3FF460-6C46-4704-A32D-3061AC17A168}"/>
    <cellStyle name="Денежный 2 3 2 2 3 3 2 7" xfId="16518" xr:uid="{7BB4D01C-C4F2-470D-912F-37871BC6B9B8}"/>
    <cellStyle name="Денежный 2 3 2 2 3 3 3" xfId="1958" xr:uid="{00000000-0005-0000-0000-00007D090000}"/>
    <cellStyle name="Денежный 2 3 2 2 3 3 3 2" xfId="7062" xr:uid="{00000000-0005-0000-0000-00007E090000}"/>
    <cellStyle name="Денежный 2 3 2 2 3 3 3 2 2" xfId="22302" xr:uid="{848D16F7-EDAA-4B84-8FD1-EF40330E13B4}"/>
    <cellStyle name="Денежный 2 3 2 2 3 3 3 3" xfId="12140" xr:uid="{00000000-0005-0000-0000-00007F090000}"/>
    <cellStyle name="Денежный 2 3 2 2 3 3 3 3 2" xfId="27378" xr:uid="{713F9BF7-5DBE-49C8-A6B2-733220B13FCF}"/>
    <cellStyle name="Денежный 2 3 2 2 3 3 3 4" xfId="17226" xr:uid="{32131B57-7FF2-4763-9181-90B3B8B434DD}"/>
    <cellStyle name="Денежный 2 3 2 2 3 3 4" xfId="3240" xr:uid="{00000000-0005-0000-0000-000080090000}"/>
    <cellStyle name="Денежный 2 3 2 2 3 3 4 2" xfId="8326" xr:uid="{00000000-0005-0000-0000-000081090000}"/>
    <cellStyle name="Денежный 2 3 2 2 3 3 4 2 2" xfId="23566" xr:uid="{1ED4FDE9-966C-489D-AEDD-5645F0EFDFAB}"/>
    <cellStyle name="Денежный 2 3 2 2 3 3 4 3" xfId="13404" xr:uid="{00000000-0005-0000-0000-000082090000}"/>
    <cellStyle name="Денежный 2 3 2 2 3 3 4 3 2" xfId="28642" xr:uid="{D72712B0-ABB0-4535-914C-FB0F63A1B552}"/>
    <cellStyle name="Денежный 2 3 2 2 3 3 4 4" xfId="18490" xr:uid="{ACA7C936-5CC4-4C63-8C8F-CCDD63AE2FF0}"/>
    <cellStyle name="Денежный 2 3 2 2 3 3 5" xfId="4508" xr:uid="{00000000-0005-0000-0000-000083090000}"/>
    <cellStyle name="Денежный 2 3 2 2 3 3 5 2" xfId="9589" xr:uid="{00000000-0005-0000-0000-000084090000}"/>
    <cellStyle name="Денежный 2 3 2 2 3 3 5 2 2" xfId="24829" xr:uid="{00963F49-A777-4531-AD78-294392B3C2EE}"/>
    <cellStyle name="Денежный 2 3 2 2 3 3 5 3" xfId="14667" xr:uid="{00000000-0005-0000-0000-000085090000}"/>
    <cellStyle name="Денежный 2 3 2 2 3 3 5 3 2" xfId="29905" xr:uid="{E597FFEB-91E9-428F-9720-4C86CF920047}"/>
    <cellStyle name="Денежный 2 3 2 2 3 3 5 4" xfId="19753" xr:uid="{4348AD4A-757B-426D-B1E8-6BFC005D8085}"/>
    <cellStyle name="Денежный 2 3 2 2 3 3 6" xfId="5785" xr:uid="{00000000-0005-0000-0000-000086090000}"/>
    <cellStyle name="Денежный 2 3 2 2 3 3 6 2" xfId="21030" xr:uid="{ED01465C-2D24-4071-9C50-035BD3372A71}"/>
    <cellStyle name="Денежный 2 3 2 2 3 3 7" xfId="10868" xr:uid="{00000000-0005-0000-0000-000087090000}"/>
    <cellStyle name="Денежный 2 3 2 2 3 3 7 2" xfId="26106" xr:uid="{1B051047-91FB-4DED-A223-B4FB55387712}"/>
    <cellStyle name="Денежный 2 3 2 2 3 3 8" xfId="15954" xr:uid="{02B818FF-78FC-4152-BF99-B0AB19DF970A}"/>
    <cellStyle name="Денежный 2 3 2 2 3 4" xfId="824" xr:uid="{00000000-0005-0000-0000-000088090000}"/>
    <cellStyle name="Денежный 2 3 2 2 3 4 2" xfId="2102" xr:uid="{00000000-0005-0000-0000-000089090000}"/>
    <cellStyle name="Денежный 2 3 2 2 3 4 2 2" xfId="7206" xr:uid="{00000000-0005-0000-0000-00008A090000}"/>
    <cellStyle name="Денежный 2 3 2 2 3 4 2 2 2" xfId="22446" xr:uid="{16272609-EEDE-4BA8-9C2B-088BC83C0519}"/>
    <cellStyle name="Денежный 2 3 2 2 3 4 2 3" xfId="12284" xr:uid="{00000000-0005-0000-0000-00008B090000}"/>
    <cellStyle name="Денежный 2 3 2 2 3 4 2 3 2" xfId="27522" xr:uid="{CACEF663-A95F-4BD5-8BEF-643643525B82}"/>
    <cellStyle name="Денежный 2 3 2 2 3 4 2 4" xfId="17370" xr:uid="{F1C00EB5-049A-46CB-8D9B-641616315F14}"/>
    <cellStyle name="Денежный 2 3 2 2 3 4 3" xfId="3382" xr:uid="{00000000-0005-0000-0000-00008C090000}"/>
    <cellStyle name="Денежный 2 3 2 2 3 4 3 2" xfId="8468" xr:uid="{00000000-0005-0000-0000-00008D090000}"/>
    <cellStyle name="Денежный 2 3 2 2 3 4 3 2 2" xfId="23708" xr:uid="{89FDC951-B354-4FFC-89F2-7FCF053CA7EA}"/>
    <cellStyle name="Денежный 2 3 2 2 3 4 3 3" xfId="13546" xr:uid="{00000000-0005-0000-0000-00008E090000}"/>
    <cellStyle name="Денежный 2 3 2 2 3 4 3 3 2" xfId="28784" xr:uid="{9BD6CBB8-478C-44CA-9C25-D5334DE8BC62}"/>
    <cellStyle name="Денежный 2 3 2 2 3 4 3 4" xfId="18632" xr:uid="{C93AE8F3-80FF-4CB6-9CF5-589562469288}"/>
    <cellStyle name="Денежный 2 3 2 2 3 4 4" xfId="4652" xr:uid="{00000000-0005-0000-0000-00008F090000}"/>
    <cellStyle name="Денежный 2 3 2 2 3 4 4 2" xfId="9733" xr:uid="{00000000-0005-0000-0000-000090090000}"/>
    <cellStyle name="Денежный 2 3 2 2 3 4 4 2 2" xfId="24973" xr:uid="{0329F4FD-025D-4848-82F0-51C3C4B26934}"/>
    <cellStyle name="Денежный 2 3 2 2 3 4 4 3" xfId="14811" xr:uid="{00000000-0005-0000-0000-000091090000}"/>
    <cellStyle name="Денежный 2 3 2 2 3 4 4 3 2" xfId="30049" xr:uid="{881576D2-A066-4DFB-B28A-9B524EEC2D12}"/>
    <cellStyle name="Денежный 2 3 2 2 3 4 4 4" xfId="19897" xr:uid="{6D2051D1-435A-411E-AED4-FE098F2059E0}"/>
    <cellStyle name="Денежный 2 3 2 2 3 4 5" xfId="5929" xr:uid="{00000000-0005-0000-0000-000092090000}"/>
    <cellStyle name="Денежный 2 3 2 2 3 4 5 2" xfId="21174" xr:uid="{E59A4DE0-92AF-4316-A179-7A5748C6845F}"/>
    <cellStyle name="Денежный 2 3 2 2 3 4 6" xfId="11012" xr:uid="{00000000-0005-0000-0000-000093090000}"/>
    <cellStyle name="Денежный 2 3 2 2 3 4 6 2" xfId="26250" xr:uid="{1CF32E57-7DB6-4B30-8EB8-02D4BDA53B5F}"/>
    <cellStyle name="Денежный 2 3 2 2 3 4 7" xfId="16098" xr:uid="{A386A3FD-DE0F-4EA6-BB26-66431D038DE7}"/>
    <cellStyle name="Денежный 2 3 2 2 3 5" xfId="1389" xr:uid="{00000000-0005-0000-0000-000094090000}"/>
    <cellStyle name="Денежный 2 3 2 2 3 5 2" xfId="2667" xr:uid="{00000000-0005-0000-0000-000095090000}"/>
    <cellStyle name="Денежный 2 3 2 2 3 5 2 2" xfId="7771" xr:uid="{00000000-0005-0000-0000-000096090000}"/>
    <cellStyle name="Денежный 2 3 2 2 3 5 2 2 2" xfId="23011" xr:uid="{A47E28F9-1FE7-4EAC-A905-94626BCBF327}"/>
    <cellStyle name="Денежный 2 3 2 2 3 5 2 3" xfId="12849" xr:uid="{00000000-0005-0000-0000-000097090000}"/>
    <cellStyle name="Денежный 2 3 2 2 3 5 2 3 2" xfId="28087" xr:uid="{31AF4042-C6E1-4590-85AF-ABFD42D0A114}"/>
    <cellStyle name="Денежный 2 3 2 2 3 5 2 4" xfId="17935" xr:uid="{59092E59-973B-4867-B6C8-84CC89629EC0}"/>
    <cellStyle name="Денежный 2 3 2 2 3 5 3" xfId="3939" xr:uid="{00000000-0005-0000-0000-000098090000}"/>
    <cellStyle name="Денежный 2 3 2 2 3 5 3 2" xfId="9025" xr:uid="{00000000-0005-0000-0000-000099090000}"/>
    <cellStyle name="Денежный 2 3 2 2 3 5 3 2 2" xfId="24265" xr:uid="{4593ADCB-4274-4DDD-ABFB-F62D4D53E1C2}"/>
    <cellStyle name="Денежный 2 3 2 2 3 5 3 3" xfId="14103" xr:uid="{00000000-0005-0000-0000-00009A090000}"/>
    <cellStyle name="Денежный 2 3 2 2 3 5 3 3 2" xfId="29341" xr:uid="{D7EC574A-3F82-4EA1-A080-8DAC5C449E8C}"/>
    <cellStyle name="Денежный 2 3 2 2 3 5 3 4" xfId="19189" xr:uid="{C9AE23ED-2CE7-4FD4-BD5D-047C520C8674}"/>
    <cellStyle name="Денежный 2 3 2 2 3 5 4" xfId="5217" xr:uid="{00000000-0005-0000-0000-00009B090000}"/>
    <cellStyle name="Денежный 2 3 2 2 3 5 4 2" xfId="10298" xr:uid="{00000000-0005-0000-0000-00009C090000}"/>
    <cellStyle name="Денежный 2 3 2 2 3 5 4 2 2" xfId="25538" xr:uid="{73698A2D-7409-4E98-9E31-16954DD4365F}"/>
    <cellStyle name="Денежный 2 3 2 2 3 5 4 3" xfId="15376" xr:uid="{00000000-0005-0000-0000-00009D090000}"/>
    <cellStyle name="Денежный 2 3 2 2 3 5 4 3 2" xfId="30614" xr:uid="{6C004FD1-68C0-455F-8117-5E2EB515AA9D}"/>
    <cellStyle name="Денежный 2 3 2 2 3 5 4 4" xfId="20462" xr:uid="{5277E91B-3BA6-462F-B1A0-3D55C11D6F88}"/>
    <cellStyle name="Денежный 2 3 2 2 3 5 5" xfId="6494" xr:uid="{00000000-0005-0000-0000-00009E090000}"/>
    <cellStyle name="Денежный 2 3 2 2 3 5 5 2" xfId="21739" xr:uid="{26696E51-4007-4D85-98D9-687AEE1296F2}"/>
    <cellStyle name="Денежный 2 3 2 2 3 5 6" xfId="11577" xr:uid="{00000000-0005-0000-0000-00009F090000}"/>
    <cellStyle name="Денежный 2 3 2 2 3 5 6 2" xfId="26815" xr:uid="{6EB9629B-065E-4E26-8F12-BBA627E8A44A}"/>
    <cellStyle name="Денежный 2 3 2 2 3 5 7" xfId="16663" xr:uid="{CAEBE0BB-DC1D-4D77-A0D5-215D84E20CF5}"/>
    <cellStyle name="Денежный 2 3 2 2 3 6" xfId="1529" xr:uid="{00000000-0005-0000-0000-0000A0090000}"/>
    <cellStyle name="Денежный 2 3 2 2 3 6 2" xfId="2807" xr:uid="{00000000-0005-0000-0000-0000A1090000}"/>
    <cellStyle name="Денежный 2 3 2 2 3 6 2 2" xfId="7911" xr:uid="{00000000-0005-0000-0000-0000A2090000}"/>
    <cellStyle name="Денежный 2 3 2 2 3 6 2 2 2" xfId="23151" xr:uid="{004CB452-08B2-48C4-8C23-315C553B3CE4}"/>
    <cellStyle name="Денежный 2 3 2 2 3 6 2 3" xfId="12989" xr:uid="{00000000-0005-0000-0000-0000A3090000}"/>
    <cellStyle name="Денежный 2 3 2 2 3 6 2 3 2" xfId="28227" xr:uid="{0C760B47-4125-4D92-B086-098D3881A3B5}"/>
    <cellStyle name="Денежный 2 3 2 2 3 6 2 4" xfId="18075" xr:uid="{72A1CFD2-33C1-4D85-9008-83D110BFC97E}"/>
    <cellStyle name="Денежный 2 3 2 2 3 6 3" xfId="4077" xr:uid="{00000000-0005-0000-0000-0000A4090000}"/>
    <cellStyle name="Денежный 2 3 2 2 3 6 3 2" xfId="9163" xr:uid="{00000000-0005-0000-0000-0000A5090000}"/>
    <cellStyle name="Денежный 2 3 2 2 3 6 3 2 2" xfId="24403" xr:uid="{DC51CB38-DD8F-4B51-A6E3-C8782216A52A}"/>
    <cellStyle name="Денежный 2 3 2 2 3 6 3 3" xfId="14241" xr:uid="{00000000-0005-0000-0000-0000A6090000}"/>
    <cellStyle name="Денежный 2 3 2 2 3 6 3 3 2" xfId="29479" xr:uid="{1FC0FBF9-521B-48B8-941A-26B173727089}"/>
    <cellStyle name="Денежный 2 3 2 2 3 6 3 4" xfId="19327" xr:uid="{B4B774CE-75A1-4B34-9AA6-82396B95B98A}"/>
    <cellStyle name="Денежный 2 3 2 2 3 6 4" xfId="5357" xr:uid="{00000000-0005-0000-0000-0000A7090000}"/>
    <cellStyle name="Денежный 2 3 2 2 3 6 4 2" xfId="10438" xr:uid="{00000000-0005-0000-0000-0000A8090000}"/>
    <cellStyle name="Денежный 2 3 2 2 3 6 4 2 2" xfId="25678" xr:uid="{784B3984-FC67-4A5A-BD3B-6455F96FB1A5}"/>
    <cellStyle name="Денежный 2 3 2 2 3 6 4 3" xfId="15516" xr:uid="{00000000-0005-0000-0000-0000A9090000}"/>
    <cellStyle name="Денежный 2 3 2 2 3 6 4 3 2" xfId="30754" xr:uid="{F9C91327-10DF-44EE-B6F8-5A782E7D1306}"/>
    <cellStyle name="Денежный 2 3 2 2 3 6 4 4" xfId="20602" xr:uid="{F8DEDECE-92B9-40E2-B668-D7D1CD975115}"/>
    <cellStyle name="Денежный 2 3 2 2 3 6 5" xfId="6634" xr:uid="{00000000-0005-0000-0000-0000AA090000}"/>
    <cellStyle name="Денежный 2 3 2 2 3 6 5 2" xfId="21879" xr:uid="{B1010EC7-E0CB-4EF5-BB71-ED0E5578EDD7}"/>
    <cellStyle name="Денежный 2 3 2 2 3 6 6" xfId="11717" xr:uid="{00000000-0005-0000-0000-0000AB090000}"/>
    <cellStyle name="Денежный 2 3 2 2 3 6 6 2" xfId="26955" xr:uid="{303D7DE3-8684-47C8-82DD-B869BA99ACFE}"/>
    <cellStyle name="Денежный 2 3 2 2 3 6 7" xfId="16803" xr:uid="{1B7BC477-A8D5-4954-B4A9-2AF24A08B238}"/>
    <cellStyle name="Денежный 2 3 2 2 4" xfId="314" xr:uid="{00000000-0005-0000-0000-0000AC090000}"/>
    <cellStyle name="Денежный 2 3 2 2 4 2" xfId="467" xr:uid="{00000000-0005-0000-0000-0000AD090000}"/>
    <cellStyle name="Денежный 2 3 2 2 4 2 2" xfId="1031" xr:uid="{00000000-0005-0000-0000-0000AE090000}"/>
    <cellStyle name="Денежный 2 3 2 2 4 2 2 2" xfId="2309" xr:uid="{00000000-0005-0000-0000-0000AF090000}"/>
    <cellStyle name="Денежный 2 3 2 2 4 2 2 2 2" xfId="7413" xr:uid="{00000000-0005-0000-0000-0000B0090000}"/>
    <cellStyle name="Денежный 2 3 2 2 4 2 2 2 2 2" xfId="22653" xr:uid="{FACB21B7-7820-47AC-AE59-3E9CA8CC04E1}"/>
    <cellStyle name="Денежный 2 3 2 2 4 2 2 2 3" xfId="12491" xr:uid="{00000000-0005-0000-0000-0000B1090000}"/>
    <cellStyle name="Денежный 2 3 2 2 4 2 2 2 3 2" xfId="27729" xr:uid="{4651F989-363A-44EB-BFEC-5ACDF415A0AD}"/>
    <cellStyle name="Денежный 2 3 2 2 4 2 2 2 4" xfId="17577" xr:uid="{67955992-D5DB-4971-931C-49569CE90238}"/>
    <cellStyle name="Денежный 2 3 2 2 4 2 2 3" xfId="3587" xr:uid="{00000000-0005-0000-0000-0000B2090000}"/>
    <cellStyle name="Денежный 2 3 2 2 4 2 2 3 2" xfId="8673" xr:uid="{00000000-0005-0000-0000-0000B3090000}"/>
    <cellStyle name="Денежный 2 3 2 2 4 2 2 3 2 2" xfId="23913" xr:uid="{9C98184C-3943-4830-B45D-AB17F9AF0493}"/>
    <cellStyle name="Денежный 2 3 2 2 4 2 2 3 3" xfId="13751" xr:uid="{00000000-0005-0000-0000-0000B4090000}"/>
    <cellStyle name="Денежный 2 3 2 2 4 2 2 3 3 2" xfId="28989" xr:uid="{C5D64862-BCC4-4C27-9241-AE86D414233C}"/>
    <cellStyle name="Денежный 2 3 2 2 4 2 2 3 4" xfId="18837" xr:uid="{D2739F9C-7B52-46C1-A899-28E2CA6B4D04}"/>
    <cellStyle name="Денежный 2 3 2 2 4 2 2 4" xfId="4859" xr:uid="{00000000-0005-0000-0000-0000B5090000}"/>
    <cellStyle name="Денежный 2 3 2 2 4 2 2 4 2" xfId="9940" xr:uid="{00000000-0005-0000-0000-0000B6090000}"/>
    <cellStyle name="Денежный 2 3 2 2 4 2 2 4 2 2" xfId="25180" xr:uid="{F91082C8-3E2D-4FE8-A356-DD8BFFE53054}"/>
    <cellStyle name="Денежный 2 3 2 2 4 2 2 4 3" xfId="15018" xr:uid="{00000000-0005-0000-0000-0000B7090000}"/>
    <cellStyle name="Денежный 2 3 2 2 4 2 2 4 3 2" xfId="30256" xr:uid="{642ADE3B-39C2-4507-930C-E112AA4AFAEC}"/>
    <cellStyle name="Денежный 2 3 2 2 4 2 2 4 4" xfId="20104" xr:uid="{E61B7763-A56E-42D2-8EFE-63AA2FB05C9F}"/>
    <cellStyle name="Денежный 2 3 2 2 4 2 2 5" xfId="6136" xr:uid="{00000000-0005-0000-0000-0000B8090000}"/>
    <cellStyle name="Денежный 2 3 2 2 4 2 2 5 2" xfId="21381" xr:uid="{9BA5BBB4-8E60-4911-A486-63D83F337A90}"/>
    <cellStyle name="Денежный 2 3 2 2 4 2 2 6" xfId="11219" xr:uid="{00000000-0005-0000-0000-0000B9090000}"/>
    <cellStyle name="Денежный 2 3 2 2 4 2 2 6 2" xfId="26457" xr:uid="{1D9A6C01-4437-4789-95E1-E4954B3A2978}"/>
    <cellStyle name="Денежный 2 3 2 2 4 2 2 7" xfId="16305" xr:uid="{FFCC02A4-C51A-4F96-B08B-BAB73BFF993C}"/>
    <cellStyle name="Денежный 2 3 2 2 4 2 3" xfId="1745" xr:uid="{00000000-0005-0000-0000-0000BA090000}"/>
    <cellStyle name="Денежный 2 3 2 2 4 2 3 2" xfId="6849" xr:uid="{00000000-0005-0000-0000-0000BB090000}"/>
    <cellStyle name="Денежный 2 3 2 2 4 2 3 2 2" xfId="22089" xr:uid="{31018481-BA3E-4CD6-B62E-0EDF31C2C913}"/>
    <cellStyle name="Денежный 2 3 2 2 4 2 3 3" xfId="11927" xr:uid="{00000000-0005-0000-0000-0000BC090000}"/>
    <cellStyle name="Денежный 2 3 2 2 4 2 3 3 2" xfId="27165" xr:uid="{50747F55-D3FC-4D88-85BF-43D97EBF4EB1}"/>
    <cellStyle name="Денежный 2 3 2 2 4 2 3 4" xfId="17013" xr:uid="{D3B5F9BE-A475-46F8-8862-29FAC8E2281A}"/>
    <cellStyle name="Денежный 2 3 2 2 4 2 4" xfId="3031" xr:uid="{00000000-0005-0000-0000-0000BD090000}"/>
    <cellStyle name="Денежный 2 3 2 2 4 2 4 2" xfId="8117" xr:uid="{00000000-0005-0000-0000-0000BE090000}"/>
    <cellStyle name="Денежный 2 3 2 2 4 2 4 2 2" xfId="23357" xr:uid="{1AFE8A46-F2C6-4EEE-BEDB-5E7FD75C75E1}"/>
    <cellStyle name="Денежный 2 3 2 2 4 2 4 3" xfId="13195" xr:uid="{00000000-0005-0000-0000-0000BF090000}"/>
    <cellStyle name="Денежный 2 3 2 2 4 2 4 3 2" xfId="28433" xr:uid="{80E9B10A-953D-4CFE-9D09-7839EF864BC2}"/>
    <cellStyle name="Денежный 2 3 2 2 4 2 4 4" xfId="18281" xr:uid="{A399CFE2-419E-4B00-9628-9139F0256719}"/>
    <cellStyle name="Денежный 2 3 2 2 4 2 5" xfId="4295" xr:uid="{00000000-0005-0000-0000-0000C0090000}"/>
    <cellStyle name="Денежный 2 3 2 2 4 2 5 2" xfId="9376" xr:uid="{00000000-0005-0000-0000-0000C1090000}"/>
    <cellStyle name="Денежный 2 3 2 2 4 2 5 2 2" xfId="24616" xr:uid="{53B04321-5BCF-4537-9DFF-E3DD125AA240}"/>
    <cellStyle name="Денежный 2 3 2 2 4 2 5 3" xfId="14454" xr:uid="{00000000-0005-0000-0000-0000C2090000}"/>
    <cellStyle name="Денежный 2 3 2 2 4 2 5 3 2" xfId="29692" xr:uid="{D2B0B8B2-7080-4BBB-A413-772CAA98E1EA}"/>
    <cellStyle name="Денежный 2 3 2 2 4 2 5 4" xfId="19540" xr:uid="{9366FFDF-D678-42CC-895F-A0BB61FBCEAF}"/>
    <cellStyle name="Денежный 2 3 2 2 4 2 6" xfId="5572" xr:uid="{00000000-0005-0000-0000-0000C3090000}"/>
    <cellStyle name="Денежный 2 3 2 2 4 2 6 2" xfId="20817" xr:uid="{DF3AE9B3-17D2-4536-82E1-0D7E856CD38B}"/>
    <cellStyle name="Денежный 2 3 2 2 4 2 7" xfId="10655" xr:uid="{00000000-0005-0000-0000-0000C4090000}"/>
    <cellStyle name="Денежный 2 3 2 2 4 2 7 2" xfId="25893" xr:uid="{8FA8D1CC-73F4-4445-9710-E64EB95D3D95}"/>
    <cellStyle name="Денежный 2 3 2 2 4 2 8" xfId="15741" xr:uid="{DAC54A68-C3F6-435E-AEB2-16344EF3999A}"/>
    <cellStyle name="Денежный 2 3 2 2 4 3" xfId="891" xr:uid="{00000000-0005-0000-0000-0000C5090000}"/>
    <cellStyle name="Денежный 2 3 2 2 4 3 2" xfId="2169" xr:uid="{00000000-0005-0000-0000-0000C6090000}"/>
    <cellStyle name="Денежный 2 3 2 2 4 3 2 2" xfId="7273" xr:uid="{00000000-0005-0000-0000-0000C7090000}"/>
    <cellStyle name="Денежный 2 3 2 2 4 3 2 2 2" xfId="22513" xr:uid="{902FA8A2-67CF-4BC5-BA5F-147D28D6B416}"/>
    <cellStyle name="Денежный 2 3 2 2 4 3 2 3" xfId="12351" xr:uid="{00000000-0005-0000-0000-0000C8090000}"/>
    <cellStyle name="Денежный 2 3 2 2 4 3 2 3 2" xfId="27589" xr:uid="{0C613A8F-E58A-4A5F-8BBA-658ABE4513E3}"/>
    <cellStyle name="Денежный 2 3 2 2 4 3 2 4" xfId="17437" xr:uid="{8EB6E1F8-8532-4E2A-A3C9-A3BE397F4D33}"/>
    <cellStyle name="Денежный 2 3 2 2 4 3 3" xfId="3449" xr:uid="{00000000-0005-0000-0000-0000C9090000}"/>
    <cellStyle name="Денежный 2 3 2 2 4 3 3 2" xfId="8535" xr:uid="{00000000-0005-0000-0000-0000CA090000}"/>
    <cellStyle name="Денежный 2 3 2 2 4 3 3 2 2" xfId="23775" xr:uid="{48556F36-2859-4EEE-912E-F7506FA2FBA6}"/>
    <cellStyle name="Денежный 2 3 2 2 4 3 3 3" xfId="13613" xr:uid="{00000000-0005-0000-0000-0000CB090000}"/>
    <cellStyle name="Денежный 2 3 2 2 4 3 3 3 2" xfId="28851" xr:uid="{5DE865C8-98F0-49C1-A999-A335311F4CBC}"/>
    <cellStyle name="Денежный 2 3 2 2 4 3 3 4" xfId="18699" xr:uid="{7829E90A-A31F-419C-A4FF-F4628087B741}"/>
    <cellStyle name="Денежный 2 3 2 2 4 3 4" xfId="4719" xr:uid="{00000000-0005-0000-0000-0000CC090000}"/>
    <cellStyle name="Денежный 2 3 2 2 4 3 4 2" xfId="9800" xr:uid="{00000000-0005-0000-0000-0000CD090000}"/>
    <cellStyle name="Денежный 2 3 2 2 4 3 4 2 2" xfId="25040" xr:uid="{F1DB6793-B00B-4B58-9816-2BF7FA07F85E}"/>
    <cellStyle name="Денежный 2 3 2 2 4 3 4 3" xfId="14878" xr:uid="{00000000-0005-0000-0000-0000CE090000}"/>
    <cellStyle name="Денежный 2 3 2 2 4 3 4 3 2" xfId="30116" xr:uid="{61191125-7095-410C-810E-AB2E66E1808F}"/>
    <cellStyle name="Денежный 2 3 2 2 4 3 4 4" xfId="19964" xr:uid="{4B03A3B1-8077-4B72-A1AC-768691293CFF}"/>
    <cellStyle name="Денежный 2 3 2 2 4 3 5" xfId="5996" xr:uid="{00000000-0005-0000-0000-0000CF090000}"/>
    <cellStyle name="Денежный 2 3 2 2 4 3 5 2" xfId="21241" xr:uid="{02A01BA1-237A-4460-B07D-A29323C2BB5A}"/>
    <cellStyle name="Денежный 2 3 2 2 4 3 6" xfId="11079" xr:uid="{00000000-0005-0000-0000-0000D0090000}"/>
    <cellStyle name="Денежный 2 3 2 2 4 3 6 2" xfId="26317" xr:uid="{6907F876-94DE-47E0-99CB-09C742A611B3}"/>
    <cellStyle name="Денежный 2 3 2 2 4 3 7" xfId="16165" xr:uid="{8C74A77A-0B16-4410-9A35-C088E215640D}"/>
    <cellStyle name="Денежный 2 3 2 2 4 4" xfId="1605" xr:uid="{00000000-0005-0000-0000-0000D1090000}"/>
    <cellStyle name="Денежный 2 3 2 2 4 4 2" xfId="6709" xr:uid="{00000000-0005-0000-0000-0000D2090000}"/>
    <cellStyle name="Денежный 2 3 2 2 4 4 2 2" xfId="21949" xr:uid="{E73C9854-3924-4ACC-B79A-B02070940B92}"/>
    <cellStyle name="Денежный 2 3 2 2 4 4 3" xfId="11787" xr:uid="{00000000-0005-0000-0000-0000D3090000}"/>
    <cellStyle name="Денежный 2 3 2 2 4 4 3 2" xfId="27025" xr:uid="{C029E0BC-35B8-4804-B125-4DCFADC7DB8F}"/>
    <cellStyle name="Денежный 2 3 2 2 4 4 4" xfId="16873" xr:uid="{B4364F52-9F59-4463-A8F7-338921E3A807}"/>
    <cellStyle name="Денежный 2 3 2 2 4 5" xfId="2881" xr:uid="{00000000-0005-0000-0000-0000D4090000}"/>
    <cellStyle name="Денежный 2 3 2 2 4 5 2" xfId="7979" xr:uid="{00000000-0005-0000-0000-0000D5090000}"/>
    <cellStyle name="Денежный 2 3 2 2 4 5 2 2" xfId="23219" xr:uid="{0454E2CA-799D-45B9-92FA-EF4D461BCF1F}"/>
    <cellStyle name="Денежный 2 3 2 2 4 5 3" xfId="13057" xr:uid="{00000000-0005-0000-0000-0000D6090000}"/>
    <cellStyle name="Денежный 2 3 2 2 4 5 3 2" xfId="28295" xr:uid="{0A44B3DE-9A56-4ED9-AC74-2FCA8C97D677}"/>
    <cellStyle name="Денежный 2 3 2 2 4 5 4" xfId="18143" xr:uid="{46549CFC-FC52-4948-AB6F-5C775B8D0B41}"/>
    <cellStyle name="Денежный 2 3 2 2 4 6" xfId="4155" xr:uid="{00000000-0005-0000-0000-0000D7090000}"/>
    <cellStyle name="Денежный 2 3 2 2 4 6 2" xfId="9236" xr:uid="{00000000-0005-0000-0000-0000D8090000}"/>
    <cellStyle name="Денежный 2 3 2 2 4 6 2 2" xfId="24476" xr:uid="{B0E38F61-2EEF-40F6-8845-98718465CADE}"/>
    <cellStyle name="Денежный 2 3 2 2 4 6 3" xfId="14314" xr:uid="{00000000-0005-0000-0000-0000D9090000}"/>
    <cellStyle name="Денежный 2 3 2 2 4 6 3 2" xfId="29552" xr:uid="{AD45DF5C-6AAC-4B5C-8F92-CFA430B5DAFC}"/>
    <cellStyle name="Денежный 2 3 2 2 4 6 4" xfId="19400" xr:uid="{67304124-43A4-4F23-A0A9-B6CB56AE9FC3}"/>
    <cellStyle name="Денежный 2 3 2 2 4 7" xfId="5432" xr:uid="{00000000-0005-0000-0000-0000DA090000}"/>
    <cellStyle name="Денежный 2 3 2 2 4 7 2" xfId="20677" xr:uid="{D9B35F12-B268-48F9-AD3D-27E115132F81}"/>
    <cellStyle name="Денежный 2 3 2 2 4 8" xfId="10515" xr:uid="{00000000-0005-0000-0000-0000DB090000}"/>
    <cellStyle name="Денежный 2 3 2 2 4 8 2" xfId="25753" xr:uid="{06F70496-C40E-4F29-B213-02D1F4B92F32}"/>
    <cellStyle name="Денежный 2 3 2 2 4 9" xfId="15601" xr:uid="{1BBCF0CF-DB7D-4C51-8218-71506BDD92EA}"/>
    <cellStyle name="Денежный 2 3 2 2 5" xfId="607" xr:uid="{00000000-0005-0000-0000-0000DC090000}"/>
    <cellStyle name="Денежный 2 3 2 2 5 2" xfId="1171" xr:uid="{00000000-0005-0000-0000-0000DD090000}"/>
    <cellStyle name="Денежный 2 3 2 2 5 2 2" xfId="2449" xr:uid="{00000000-0005-0000-0000-0000DE090000}"/>
    <cellStyle name="Денежный 2 3 2 2 5 2 2 2" xfId="7553" xr:uid="{00000000-0005-0000-0000-0000DF090000}"/>
    <cellStyle name="Денежный 2 3 2 2 5 2 2 2 2" xfId="22793" xr:uid="{D1EE089C-02D6-45A8-9A54-D60029D54577}"/>
    <cellStyle name="Денежный 2 3 2 2 5 2 2 3" xfId="12631" xr:uid="{00000000-0005-0000-0000-0000E0090000}"/>
    <cellStyle name="Денежный 2 3 2 2 5 2 2 3 2" xfId="27869" xr:uid="{7178F767-E4F3-466F-A23F-A015D5D12690}"/>
    <cellStyle name="Денежный 2 3 2 2 5 2 2 4" xfId="17717" xr:uid="{CE6DC970-9636-44FB-B69B-800D9EC7A711}"/>
    <cellStyle name="Денежный 2 3 2 2 5 2 3" xfId="3725" xr:uid="{00000000-0005-0000-0000-0000E1090000}"/>
    <cellStyle name="Денежный 2 3 2 2 5 2 3 2" xfId="8811" xr:uid="{00000000-0005-0000-0000-0000E2090000}"/>
    <cellStyle name="Денежный 2 3 2 2 5 2 3 2 2" xfId="24051" xr:uid="{E90F8085-DA24-4D2E-9DFF-BB6B7EC04C25}"/>
    <cellStyle name="Денежный 2 3 2 2 5 2 3 3" xfId="13889" xr:uid="{00000000-0005-0000-0000-0000E3090000}"/>
    <cellStyle name="Денежный 2 3 2 2 5 2 3 3 2" xfId="29127" xr:uid="{299EEDFF-AA6C-4973-A6E9-2726AB1E0CEF}"/>
    <cellStyle name="Денежный 2 3 2 2 5 2 3 4" xfId="18975" xr:uid="{5B29815C-0841-4A21-9B7E-C5799E9B28E1}"/>
    <cellStyle name="Денежный 2 3 2 2 5 2 4" xfId="4999" xr:uid="{00000000-0005-0000-0000-0000E4090000}"/>
    <cellStyle name="Денежный 2 3 2 2 5 2 4 2" xfId="10080" xr:uid="{00000000-0005-0000-0000-0000E5090000}"/>
    <cellStyle name="Денежный 2 3 2 2 5 2 4 2 2" xfId="25320" xr:uid="{4E892D7D-146F-41E4-B911-B4FC25E14DB4}"/>
    <cellStyle name="Денежный 2 3 2 2 5 2 4 3" xfId="15158" xr:uid="{00000000-0005-0000-0000-0000E6090000}"/>
    <cellStyle name="Денежный 2 3 2 2 5 2 4 3 2" xfId="30396" xr:uid="{31106CED-1C3F-42D7-A6CF-373603C9C0B8}"/>
    <cellStyle name="Денежный 2 3 2 2 5 2 4 4" xfId="20244" xr:uid="{DC621DCD-E07A-4334-BD6F-744F8051C745}"/>
    <cellStyle name="Денежный 2 3 2 2 5 2 5" xfId="6276" xr:uid="{00000000-0005-0000-0000-0000E7090000}"/>
    <cellStyle name="Денежный 2 3 2 2 5 2 5 2" xfId="21521" xr:uid="{E0C202DC-5A67-4676-967A-9B03A5F3F051}"/>
    <cellStyle name="Денежный 2 3 2 2 5 2 6" xfId="11359" xr:uid="{00000000-0005-0000-0000-0000E8090000}"/>
    <cellStyle name="Денежный 2 3 2 2 5 2 6 2" xfId="26597" xr:uid="{0F74B430-2DB3-4309-975B-1B8CDB18B304}"/>
    <cellStyle name="Денежный 2 3 2 2 5 2 7" xfId="16445" xr:uid="{93D6D025-8028-4FE0-A343-BF20D337B66A}"/>
    <cellStyle name="Денежный 2 3 2 2 5 3" xfId="1885" xr:uid="{00000000-0005-0000-0000-0000E9090000}"/>
    <cellStyle name="Денежный 2 3 2 2 5 3 2" xfId="6989" xr:uid="{00000000-0005-0000-0000-0000EA090000}"/>
    <cellStyle name="Денежный 2 3 2 2 5 3 2 2" xfId="22229" xr:uid="{E779AC87-9BBB-447D-B6EC-6BC3B7E33294}"/>
    <cellStyle name="Денежный 2 3 2 2 5 3 3" xfId="12067" xr:uid="{00000000-0005-0000-0000-0000EB090000}"/>
    <cellStyle name="Денежный 2 3 2 2 5 3 3 2" xfId="27305" xr:uid="{DD98E7D4-FBC2-4752-962D-FFC7F1E95B00}"/>
    <cellStyle name="Денежный 2 3 2 2 5 3 4" xfId="17153" xr:uid="{C918D46D-75B4-4329-B220-A57F1E854B40}"/>
    <cellStyle name="Денежный 2 3 2 2 5 4" xfId="3169" xr:uid="{00000000-0005-0000-0000-0000EC090000}"/>
    <cellStyle name="Денежный 2 3 2 2 5 4 2" xfId="8255" xr:uid="{00000000-0005-0000-0000-0000ED090000}"/>
    <cellStyle name="Денежный 2 3 2 2 5 4 2 2" xfId="23495" xr:uid="{62F1A81B-5C80-4DCC-8A24-34074D8DB196}"/>
    <cellStyle name="Денежный 2 3 2 2 5 4 3" xfId="13333" xr:uid="{00000000-0005-0000-0000-0000EE090000}"/>
    <cellStyle name="Денежный 2 3 2 2 5 4 3 2" xfId="28571" xr:uid="{7F7BD285-DBB4-437B-A98D-51960C301FA2}"/>
    <cellStyle name="Денежный 2 3 2 2 5 4 4" xfId="18419" xr:uid="{B9435EB0-B879-4E7B-A191-BCC18D4530B4}"/>
    <cellStyle name="Денежный 2 3 2 2 5 5" xfId="4435" xr:uid="{00000000-0005-0000-0000-0000EF090000}"/>
    <cellStyle name="Денежный 2 3 2 2 5 5 2" xfId="9516" xr:uid="{00000000-0005-0000-0000-0000F0090000}"/>
    <cellStyle name="Денежный 2 3 2 2 5 5 2 2" xfId="24756" xr:uid="{C47E67C5-C069-4C85-996D-A6172899A137}"/>
    <cellStyle name="Денежный 2 3 2 2 5 5 3" xfId="14594" xr:uid="{00000000-0005-0000-0000-0000F1090000}"/>
    <cellStyle name="Денежный 2 3 2 2 5 5 3 2" xfId="29832" xr:uid="{ECB0E385-64E8-471A-97F1-9EF4871ED83E}"/>
    <cellStyle name="Денежный 2 3 2 2 5 5 4" xfId="19680" xr:uid="{DF9EBCBE-3380-479D-AC8F-9857E5B2A917}"/>
    <cellStyle name="Денежный 2 3 2 2 5 6" xfId="5712" xr:uid="{00000000-0005-0000-0000-0000F2090000}"/>
    <cellStyle name="Денежный 2 3 2 2 5 6 2" xfId="20957" xr:uid="{BD502C96-85DD-4DA7-BE1F-29A88F986063}"/>
    <cellStyle name="Денежный 2 3 2 2 5 7" xfId="10795" xr:uid="{00000000-0005-0000-0000-0000F3090000}"/>
    <cellStyle name="Денежный 2 3 2 2 5 7 2" xfId="26033" xr:uid="{8CA47735-9644-4CB8-B91E-25F935822470}"/>
    <cellStyle name="Денежный 2 3 2 2 5 8" xfId="15881" xr:uid="{CD98DD5C-9F76-41CD-A3E5-88BBE88FF0A5}"/>
    <cellStyle name="Денежный 2 3 2 2 6" xfId="751" xr:uid="{00000000-0005-0000-0000-0000F4090000}"/>
    <cellStyle name="Денежный 2 3 2 2 6 2" xfId="2029" xr:uid="{00000000-0005-0000-0000-0000F5090000}"/>
    <cellStyle name="Денежный 2 3 2 2 6 2 2" xfId="7133" xr:uid="{00000000-0005-0000-0000-0000F6090000}"/>
    <cellStyle name="Денежный 2 3 2 2 6 2 2 2" xfId="22373" xr:uid="{6E877D9A-0A04-49A5-A247-EB4038F3A38C}"/>
    <cellStyle name="Денежный 2 3 2 2 6 2 3" xfId="12211" xr:uid="{00000000-0005-0000-0000-0000F7090000}"/>
    <cellStyle name="Денежный 2 3 2 2 6 2 3 2" xfId="27449" xr:uid="{8335BA28-4B01-47A1-A345-E0CC9A823198}"/>
    <cellStyle name="Денежный 2 3 2 2 6 2 4" xfId="17297" xr:uid="{3298C492-6C9A-4A83-BBA6-E7C0FA27561A}"/>
    <cellStyle name="Денежный 2 3 2 2 6 3" xfId="3311" xr:uid="{00000000-0005-0000-0000-0000F8090000}"/>
    <cellStyle name="Денежный 2 3 2 2 6 3 2" xfId="8397" xr:uid="{00000000-0005-0000-0000-0000F9090000}"/>
    <cellStyle name="Денежный 2 3 2 2 6 3 2 2" xfId="23637" xr:uid="{EB37E3A0-692A-49FA-A70E-9934DF64831A}"/>
    <cellStyle name="Денежный 2 3 2 2 6 3 3" xfId="13475" xr:uid="{00000000-0005-0000-0000-0000FA090000}"/>
    <cellStyle name="Денежный 2 3 2 2 6 3 3 2" xfId="28713" xr:uid="{E0388B86-32C4-4507-9F85-8F6E5354B7CA}"/>
    <cellStyle name="Денежный 2 3 2 2 6 3 4" xfId="18561" xr:uid="{7F057339-CB10-4A5A-A9B5-7EB327C0C13F}"/>
    <cellStyle name="Денежный 2 3 2 2 6 4" xfId="4579" xr:uid="{00000000-0005-0000-0000-0000FB090000}"/>
    <cellStyle name="Денежный 2 3 2 2 6 4 2" xfId="9660" xr:uid="{00000000-0005-0000-0000-0000FC090000}"/>
    <cellStyle name="Денежный 2 3 2 2 6 4 2 2" xfId="24900" xr:uid="{B5C46585-EE40-40A4-9CB2-208DCD08C7BA}"/>
    <cellStyle name="Денежный 2 3 2 2 6 4 3" xfId="14738" xr:uid="{00000000-0005-0000-0000-0000FD090000}"/>
    <cellStyle name="Денежный 2 3 2 2 6 4 3 2" xfId="29976" xr:uid="{64FCB328-EE16-4258-AC48-D70B752DAD4E}"/>
    <cellStyle name="Денежный 2 3 2 2 6 4 4" xfId="19824" xr:uid="{9C89CC3B-8CD9-4C1F-8FD9-F5B86315ECFB}"/>
    <cellStyle name="Денежный 2 3 2 2 6 5" xfId="5856" xr:uid="{00000000-0005-0000-0000-0000FE090000}"/>
    <cellStyle name="Денежный 2 3 2 2 6 5 2" xfId="21101" xr:uid="{0D1B6C60-A464-4B99-BFBE-BDD85F7E4804}"/>
    <cellStyle name="Денежный 2 3 2 2 6 6" xfId="10939" xr:uid="{00000000-0005-0000-0000-0000FF090000}"/>
    <cellStyle name="Денежный 2 3 2 2 6 6 2" xfId="26177" xr:uid="{BE8C1E75-9072-4C04-A94F-CF61E23CD470}"/>
    <cellStyle name="Денежный 2 3 2 2 6 7" xfId="16025" xr:uid="{B9CCF364-6A39-4F5F-A3AF-BB86F0613766}"/>
    <cellStyle name="Денежный 2 3 2 2 7" xfId="1316" xr:uid="{00000000-0005-0000-0000-0000000A0000}"/>
    <cellStyle name="Денежный 2 3 2 2 7 2" xfId="2594" xr:uid="{00000000-0005-0000-0000-0000010A0000}"/>
    <cellStyle name="Денежный 2 3 2 2 7 2 2" xfId="7698" xr:uid="{00000000-0005-0000-0000-0000020A0000}"/>
    <cellStyle name="Денежный 2 3 2 2 7 2 2 2" xfId="22938" xr:uid="{C7B58A18-C449-4B5D-A25A-3051717D9D88}"/>
    <cellStyle name="Денежный 2 3 2 2 7 2 3" xfId="12776" xr:uid="{00000000-0005-0000-0000-0000030A0000}"/>
    <cellStyle name="Денежный 2 3 2 2 7 2 3 2" xfId="28014" xr:uid="{7EA1F36B-9D3F-4A3F-B119-3ADE363D32DE}"/>
    <cellStyle name="Денежный 2 3 2 2 7 2 4" xfId="17862" xr:uid="{1CC5D532-3625-4CB5-BF3F-EC854728A6E7}"/>
    <cellStyle name="Денежный 2 3 2 2 7 3" xfId="3868" xr:uid="{00000000-0005-0000-0000-0000040A0000}"/>
    <cellStyle name="Денежный 2 3 2 2 7 3 2" xfId="8954" xr:uid="{00000000-0005-0000-0000-0000050A0000}"/>
    <cellStyle name="Денежный 2 3 2 2 7 3 2 2" xfId="24194" xr:uid="{A46B74C0-926E-4AF2-9BA6-46CBF6FA320A}"/>
    <cellStyle name="Денежный 2 3 2 2 7 3 3" xfId="14032" xr:uid="{00000000-0005-0000-0000-0000060A0000}"/>
    <cellStyle name="Денежный 2 3 2 2 7 3 3 2" xfId="29270" xr:uid="{16F7AA9F-96FC-4EF2-B009-EB4A4B143E4E}"/>
    <cellStyle name="Денежный 2 3 2 2 7 3 4" xfId="19118" xr:uid="{7709DC4D-4BCD-40F5-BE99-0CFF73B34BD9}"/>
    <cellStyle name="Денежный 2 3 2 2 7 4" xfId="5144" xr:uid="{00000000-0005-0000-0000-0000070A0000}"/>
    <cellStyle name="Денежный 2 3 2 2 7 4 2" xfId="10225" xr:uid="{00000000-0005-0000-0000-0000080A0000}"/>
    <cellStyle name="Денежный 2 3 2 2 7 4 2 2" xfId="25465" xr:uid="{1B7E08AC-5B5D-42CD-A90C-1C9C72248C6C}"/>
    <cellStyle name="Денежный 2 3 2 2 7 4 3" xfId="15303" xr:uid="{00000000-0005-0000-0000-0000090A0000}"/>
    <cellStyle name="Денежный 2 3 2 2 7 4 3 2" xfId="30541" xr:uid="{E25F9BE8-F962-49CB-A99A-141F657A82B1}"/>
    <cellStyle name="Денежный 2 3 2 2 7 4 4" xfId="20389" xr:uid="{CA158ECD-FD7C-4C06-BDC8-39CEF98E128E}"/>
    <cellStyle name="Денежный 2 3 2 2 7 5" xfId="6421" xr:uid="{00000000-0005-0000-0000-00000A0A0000}"/>
    <cellStyle name="Денежный 2 3 2 2 7 5 2" xfId="21666" xr:uid="{7C38695D-61E1-438C-AF83-551E6FB7B6F8}"/>
    <cellStyle name="Денежный 2 3 2 2 7 6" xfId="11504" xr:uid="{00000000-0005-0000-0000-00000B0A0000}"/>
    <cellStyle name="Денежный 2 3 2 2 7 6 2" xfId="26742" xr:uid="{62C2C41E-6597-4463-A0ED-991117B33D19}"/>
    <cellStyle name="Денежный 2 3 2 2 7 7" xfId="16590" xr:uid="{7898B0DA-5D2D-4570-A9CC-80ACABA6895B}"/>
    <cellStyle name="Денежный 2 3 2 2 8" xfId="1456" xr:uid="{00000000-0005-0000-0000-00000C0A0000}"/>
    <cellStyle name="Денежный 2 3 2 2 8 2" xfId="2734" xr:uid="{00000000-0005-0000-0000-00000D0A0000}"/>
    <cellStyle name="Денежный 2 3 2 2 8 2 2" xfId="7838" xr:uid="{00000000-0005-0000-0000-00000E0A0000}"/>
    <cellStyle name="Денежный 2 3 2 2 8 2 2 2" xfId="23078" xr:uid="{D019951E-B486-4E69-9D44-B86F2C1FF027}"/>
    <cellStyle name="Денежный 2 3 2 2 8 2 3" xfId="12916" xr:uid="{00000000-0005-0000-0000-00000F0A0000}"/>
    <cellStyle name="Денежный 2 3 2 2 8 2 3 2" xfId="28154" xr:uid="{13C52390-6FFB-4354-87A6-58EEE0E97A38}"/>
    <cellStyle name="Денежный 2 3 2 2 8 2 4" xfId="18002" xr:uid="{197A6ACC-7C27-4EAA-8931-2713D7BD19D4}"/>
    <cellStyle name="Денежный 2 3 2 2 8 3" xfId="4006" xr:uid="{00000000-0005-0000-0000-0000100A0000}"/>
    <cellStyle name="Денежный 2 3 2 2 8 3 2" xfId="9092" xr:uid="{00000000-0005-0000-0000-0000110A0000}"/>
    <cellStyle name="Денежный 2 3 2 2 8 3 2 2" xfId="24332" xr:uid="{A8FF7F97-65B8-4E3F-9C88-5A36C18390BF}"/>
    <cellStyle name="Денежный 2 3 2 2 8 3 3" xfId="14170" xr:uid="{00000000-0005-0000-0000-0000120A0000}"/>
    <cellStyle name="Денежный 2 3 2 2 8 3 3 2" xfId="29408" xr:uid="{E27BE2A7-BE9D-46A4-AEEF-A707F7864AEF}"/>
    <cellStyle name="Денежный 2 3 2 2 8 3 4" xfId="19256" xr:uid="{B732A821-4A91-4703-BE01-390E821EF7F3}"/>
    <cellStyle name="Денежный 2 3 2 2 8 4" xfId="5284" xr:uid="{00000000-0005-0000-0000-0000130A0000}"/>
    <cellStyle name="Денежный 2 3 2 2 8 4 2" xfId="10365" xr:uid="{00000000-0005-0000-0000-0000140A0000}"/>
    <cellStyle name="Денежный 2 3 2 2 8 4 2 2" xfId="25605" xr:uid="{32C8FEB0-7186-4FE7-997E-B66140E69C38}"/>
    <cellStyle name="Денежный 2 3 2 2 8 4 3" xfId="15443" xr:uid="{00000000-0005-0000-0000-0000150A0000}"/>
    <cellStyle name="Денежный 2 3 2 2 8 4 3 2" xfId="30681" xr:uid="{6D4C4621-373C-4404-B9A0-94B65FC763D5}"/>
    <cellStyle name="Денежный 2 3 2 2 8 4 4" xfId="20529" xr:uid="{FF5BB05D-1095-4239-BA64-A4DD7DA58529}"/>
    <cellStyle name="Денежный 2 3 2 2 8 5" xfId="6561" xr:uid="{00000000-0005-0000-0000-0000160A0000}"/>
    <cellStyle name="Денежный 2 3 2 2 8 5 2" xfId="21806" xr:uid="{DBD113AD-7956-4888-B455-9E6217BCCC83}"/>
    <cellStyle name="Денежный 2 3 2 2 8 6" xfId="11644" xr:uid="{00000000-0005-0000-0000-0000170A0000}"/>
    <cellStyle name="Денежный 2 3 2 2 8 6 2" xfId="26882" xr:uid="{3C4F49E8-9F61-4A80-A666-7E02C4829008}"/>
    <cellStyle name="Денежный 2 3 2 2 8 7" xfId="16730" xr:uid="{3A775592-6C0B-43CC-99C3-56C7CDDE28F1}"/>
    <cellStyle name="Денежный 2 3 2 3" xfId="99" xr:uid="{00000000-0005-0000-0000-0000180A0000}"/>
    <cellStyle name="Денежный 2 3 2 3 2" xfId="348" xr:uid="{00000000-0005-0000-0000-0000190A0000}"/>
    <cellStyle name="Денежный 2 3 2 3 2 2" xfId="496" xr:uid="{00000000-0005-0000-0000-00001A0A0000}"/>
    <cellStyle name="Денежный 2 3 2 3 2 2 2" xfId="1060" xr:uid="{00000000-0005-0000-0000-00001B0A0000}"/>
    <cellStyle name="Денежный 2 3 2 3 2 2 2 2" xfId="2338" xr:uid="{00000000-0005-0000-0000-00001C0A0000}"/>
    <cellStyle name="Денежный 2 3 2 3 2 2 2 2 2" xfId="7442" xr:uid="{00000000-0005-0000-0000-00001D0A0000}"/>
    <cellStyle name="Денежный 2 3 2 3 2 2 2 2 2 2" xfId="22682" xr:uid="{41DDBDBF-B503-4E56-AB80-44BDEEE8C156}"/>
    <cellStyle name="Денежный 2 3 2 3 2 2 2 2 3" xfId="12520" xr:uid="{00000000-0005-0000-0000-00001E0A0000}"/>
    <cellStyle name="Денежный 2 3 2 3 2 2 2 2 3 2" xfId="27758" xr:uid="{7495C90A-61E0-449C-ABBD-F554342209F4}"/>
    <cellStyle name="Денежный 2 3 2 3 2 2 2 2 4" xfId="17606" xr:uid="{A35C1041-FA15-450F-86FD-DC36AD26D437}"/>
    <cellStyle name="Денежный 2 3 2 3 2 2 2 3" xfId="3614" xr:uid="{00000000-0005-0000-0000-00001F0A0000}"/>
    <cellStyle name="Денежный 2 3 2 3 2 2 2 3 2" xfId="8700" xr:uid="{00000000-0005-0000-0000-0000200A0000}"/>
    <cellStyle name="Денежный 2 3 2 3 2 2 2 3 2 2" xfId="23940" xr:uid="{FFC78D5D-ADE1-4961-942E-35ABB163933D}"/>
    <cellStyle name="Денежный 2 3 2 3 2 2 2 3 3" xfId="13778" xr:uid="{00000000-0005-0000-0000-0000210A0000}"/>
    <cellStyle name="Денежный 2 3 2 3 2 2 2 3 3 2" xfId="29016" xr:uid="{04D2EF1E-3DF5-47E0-8994-A2FCA8281556}"/>
    <cellStyle name="Денежный 2 3 2 3 2 2 2 3 4" xfId="18864" xr:uid="{A043EF78-B707-45FE-8C5B-0CA0CCB664EB}"/>
    <cellStyle name="Денежный 2 3 2 3 2 2 2 4" xfId="4888" xr:uid="{00000000-0005-0000-0000-0000220A0000}"/>
    <cellStyle name="Денежный 2 3 2 3 2 2 2 4 2" xfId="9969" xr:uid="{00000000-0005-0000-0000-0000230A0000}"/>
    <cellStyle name="Денежный 2 3 2 3 2 2 2 4 2 2" xfId="25209" xr:uid="{1274D09F-7011-4AFA-9D68-293AB52C4E9D}"/>
    <cellStyle name="Денежный 2 3 2 3 2 2 2 4 3" xfId="15047" xr:uid="{00000000-0005-0000-0000-0000240A0000}"/>
    <cellStyle name="Денежный 2 3 2 3 2 2 2 4 3 2" xfId="30285" xr:uid="{87445650-1B92-4115-B6BB-98333C90DF8A}"/>
    <cellStyle name="Денежный 2 3 2 3 2 2 2 4 4" xfId="20133" xr:uid="{D26FDEE8-9C17-4C67-87B8-24C58CEF6399}"/>
    <cellStyle name="Денежный 2 3 2 3 2 2 2 5" xfId="6165" xr:uid="{00000000-0005-0000-0000-0000250A0000}"/>
    <cellStyle name="Денежный 2 3 2 3 2 2 2 5 2" xfId="21410" xr:uid="{948E3AD4-41B3-498A-9DB7-677F7FBE5560}"/>
    <cellStyle name="Денежный 2 3 2 3 2 2 2 6" xfId="11248" xr:uid="{00000000-0005-0000-0000-0000260A0000}"/>
    <cellStyle name="Денежный 2 3 2 3 2 2 2 6 2" xfId="26486" xr:uid="{1CB760E6-A419-4E85-AC07-FD014FC3CB9C}"/>
    <cellStyle name="Денежный 2 3 2 3 2 2 2 7" xfId="16334" xr:uid="{0DF5435F-0F5F-490B-BF8E-3EF5C44AD166}"/>
    <cellStyle name="Денежный 2 3 2 3 2 2 3" xfId="1774" xr:uid="{00000000-0005-0000-0000-0000270A0000}"/>
    <cellStyle name="Денежный 2 3 2 3 2 2 3 2" xfId="6878" xr:uid="{00000000-0005-0000-0000-0000280A0000}"/>
    <cellStyle name="Денежный 2 3 2 3 2 2 3 2 2" xfId="22118" xr:uid="{459AC95C-07AE-4DF5-903D-67BABB2DB764}"/>
    <cellStyle name="Денежный 2 3 2 3 2 2 3 3" xfId="11956" xr:uid="{00000000-0005-0000-0000-0000290A0000}"/>
    <cellStyle name="Денежный 2 3 2 3 2 2 3 3 2" xfId="27194" xr:uid="{0069D17C-39FF-4144-BD1E-6F7FF753262E}"/>
    <cellStyle name="Денежный 2 3 2 3 2 2 3 4" xfId="17042" xr:uid="{ABCADFB5-C788-4C87-99F2-22698D309441}"/>
    <cellStyle name="Денежный 2 3 2 3 2 2 4" xfId="3058" xr:uid="{00000000-0005-0000-0000-00002A0A0000}"/>
    <cellStyle name="Денежный 2 3 2 3 2 2 4 2" xfId="8144" xr:uid="{00000000-0005-0000-0000-00002B0A0000}"/>
    <cellStyle name="Денежный 2 3 2 3 2 2 4 2 2" xfId="23384" xr:uid="{9614B7EA-1C5F-4A95-97A8-B0A184E9ED19}"/>
    <cellStyle name="Денежный 2 3 2 3 2 2 4 3" xfId="13222" xr:uid="{00000000-0005-0000-0000-00002C0A0000}"/>
    <cellStyle name="Денежный 2 3 2 3 2 2 4 3 2" xfId="28460" xr:uid="{CEE5E04D-B871-459F-89DD-E4837D035DDB}"/>
    <cellStyle name="Денежный 2 3 2 3 2 2 4 4" xfId="18308" xr:uid="{85DD7155-1822-4A7F-AC93-1B771C95DD28}"/>
    <cellStyle name="Денежный 2 3 2 3 2 2 5" xfId="4324" xr:uid="{00000000-0005-0000-0000-00002D0A0000}"/>
    <cellStyle name="Денежный 2 3 2 3 2 2 5 2" xfId="9405" xr:uid="{00000000-0005-0000-0000-00002E0A0000}"/>
    <cellStyle name="Денежный 2 3 2 3 2 2 5 2 2" xfId="24645" xr:uid="{86889383-D04F-4E2E-91C5-446882D2B3AC}"/>
    <cellStyle name="Денежный 2 3 2 3 2 2 5 3" xfId="14483" xr:uid="{00000000-0005-0000-0000-00002F0A0000}"/>
    <cellStyle name="Денежный 2 3 2 3 2 2 5 3 2" xfId="29721" xr:uid="{A94A2145-93FC-4BD0-84D0-23983F9C4578}"/>
    <cellStyle name="Денежный 2 3 2 3 2 2 5 4" xfId="19569" xr:uid="{E223000A-07F0-4A65-84FA-179B2C3840A3}"/>
    <cellStyle name="Денежный 2 3 2 3 2 2 6" xfId="5601" xr:uid="{00000000-0005-0000-0000-0000300A0000}"/>
    <cellStyle name="Денежный 2 3 2 3 2 2 6 2" xfId="20846" xr:uid="{F6A8FD17-C3FA-4A8B-A299-D6A827A4A7B3}"/>
    <cellStyle name="Денежный 2 3 2 3 2 2 7" xfId="10684" xr:uid="{00000000-0005-0000-0000-0000310A0000}"/>
    <cellStyle name="Денежный 2 3 2 3 2 2 7 2" xfId="25922" xr:uid="{C3EB2625-1B4C-4B9A-BDB1-CEB31640B698}"/>
    <cellStyle name="Денежный 2 3 2 3 2 2 8" xfId="15770" xr:uid="{476F49CB-A4FF-422C-B94E-C9B38D50A584}"/>
    <cellStyle name="Денежный 2 3 2 3 2 3" xfId="920" xr:uid="{00000000-0005-0000-0000-0000320A0000}"/>
    <cellStyle name="Денежный 2 3 2 3 2 3 2" xfId="2198" xr:uid="{00000000-0005-0000-0000-0000330A0000}"/>
    <cellStyle name="Денежный 2 3 2 3 2 3 2 2" xfId="7302" xr:uid="{00000000-0005-0000-0000-0000340A0000}"/>
    <cellStyle name="Денежный 2 3 2 3 2 3 2 2 2" xfId="22542" xr:uid="{740217B9-D290-44AC-98E7-A3E9F950647D}"/>
    <cellStyle name="Денежный 2 3 2 3 2 3 2 3" xfId="12380" xr:uid="{00000000-0005-0000-0000-0000350A0000}"/>
    <cellStyle name="Денежный 2 3 2 3 2 3 2 3 2" xfId="27618" xr:uid="{FDE41F4D-0BA6-48BC-ABCD-8DAA67884169}"/>
    <cellStyle name="Денежный 2 3 2 3 2 3 2 4" xfId="17466" xr:uid="{1701ED82-8099-420E-8523-6524375B9F43}"/>
    <cellStyle name="Денежный 2 3 2 3 2 3 3" xfId="3476" xr:uid="{00000000-0005-0000-0000-0000360A0000}"/>
    <cellStyle name="Денежный 2 3 2 3 2 3 3 2" xfId="8562" xr:uid="{00000000-0005-0000-0000-0000370A0000}"/>
    <cellStyle name="Денежный 2 3 2 3 2 3 3 2 2" xfId="23802" xr:uid="{7B4B699D-05AC-4CA0-928F-1BC58A83FF6B}"/>
    <cellStyle name="Денежный 2 3 2 3 2 3 3 3" xfId="13640" xr:uid="{00000000-0005-0000-0000-0000380A0000}"/>
    <cellStyle name="Денежный 2 3 2 3 2 3 3 3 2" xfId="28878" xr:uid="{8083D823-8792-4918-BA15-4AE1026CE736}"/>
    <cellStyle name="Денежный 2 3 2 3 2 3 3 4" xfId="18726" xr:uid="{4D8D441E-671F-4D67-9444-1103778143D5}"/>
    <cellStyle name="Денежный 2 3 2 3 2 3 4" xfId="4748" xr:uid="{00000000-0005-0000-0000-0000390A0000}"/>
    <cellStyle name="Денежный 2 3 2 3 2 3 4 2" xfId="9829" xr:uid="{00000000-0005-0000-0000-00003A0A0000}"/>
    <cellStyle name="Денежный 2 3 2 3 2 3 4 2 2" xfId="25069" xr:uid="{CBBDBBA8-A25F-4512-897C-54B2C418FCEB}"/>
    <cellStyle name="Денежный 2 3 2 3 2 3 4 3" xfId="14907" xr:uid="{00000000-0005-0000-0000-00003B0A0000}"/>
    <cellStyle name="Денежный 2 3 2 3 2 3 4 3 2" xfId="30145" xr:uid="{DF0B2B50-C7C3-459C-9361-C5BEDAB8C55B}"/>
    <cellStyle name="Денежный 2 3 2 3 2 3 4 4" xfId="19993" xr:uid="{95319897-B207-4660-9762-8A197A32583C}"/>
    <cellStyle name="Денежный 2 3 2 3 2 3 5" xfId="6025" xr:uid="{00000000-0005-0000-0000-00003C0A0000}"/>
    <cellStyle name="Денежный 2 3 2 3 2 3 5 2" xfId="21270" xr:uid="{4DD56EE1-5442-4D3A-9999-39EBF6A90B22}"/>
    <cellStyle name="Денежный 2 3 2 3 2 3 6" xfId="11108" xr:uid="{00000000-0005-0000-0000-00003D0A0000}"/>
    <cellStyle name="Денежный 2 3 2 3 2 3 6 2" xfId="26346" xr:uid="{558305AF-BC9C-4807-90CF-126A3D09352D}"/>
    <cellStyle name="Денежный 2 3 2 3 2 3 7" xfId="16194" xr:uid="{88233591-DAA1-41DF-8892-9A8A89F8D282}"/>
    <cellStyle name="Денежный 2 3 2 3 2 4" xfId="1634" xr:uid="{00000000-0005-0000-0000-00003E0A0000}"/>
    <cellStyle name="Денежный 2 3 2 3 2 4 2" xfId="6738" xr:uid="{00000000-0005-0000-0000-00003F0A0000}"/>
    <cellStyle name="Денежный 2 3 2 3 2 4 2 2" xfId="21978" xr:uid="{BE9307B6-FA6E-4A2A-9DD9-C39ED15655D8}"/>
    <cellStyle name="Денежный 2 3 2 3 2 4 3" xfId="11816" xr:uid="{00000000-0005-0000-0000-0000400A0000}"/>
    <cellStyle name="Денежный 2 3 2 3 2 4 3 2" xfId="27054" xr:uid="{E9852288-5317-43FC-80D7-FE088C4A52E4}"/>
    <cellStyle name="Денежный 2 3 2 3 2 4 4" xfId="16902" xr:uid="{7BF1032B-D1B0-4D1F-A08E-E1348294704A}"/>
    <cellStyle name="Денежный 2 3 2 3 2 5" xfId="2912" xr:uid="{00000000-0005-0000-0000-0000410A0000}"/>
    <cellStyle name="Денежный 2 3 2 3 2 5 2" xfId="8006" xr:uid="{00000000-0005-0000-0000-0000420A0000}"/>
    <cellStyle name="Денежный 2 3 2 3 2 5 2 2" xfId="23246" xr:uid="{B3E866F1-A2EA-4321-8BD0-F28001438023}"/>
    <cellStyle name="Денежный 2 3 2 3 2 5 3" xfId="13084" xr:uid="{00000000-0005-0000-0000-0000430A0000}"/>
    <cellStyle name="Денежный 2 3 2 3 2 5 3 2" xfId="28322" xr:uid="{18E74B54-4245-433C-84F2-28DF00382C01}"/>
    <cellStyle name="Денежный 2 3 2 3 2 5 4" xfId="18170" xr:uid="{03776BA3-4077-4876-BBA1-2312BB6EE903}"/>
    <cellStyle name="Денежный 2 3 2 3 2 6" xfId="4184" xr:uid="{00000000-0005-0000-0000-0000440A0000}"/>
    <cellStyle name="Денежный 2 3 2 3 2 6 2" xfId="9265" xr:uid="{00000000-0005-0000-0000-0000450A0000}"/>
    <cellStyle name="Денежный 2 3 2 3 2 6 2 2" xfId="24505" xr:uid="{5F724C95-1BDD-4257-A57B-2886E1E8806A}"/>
    <cellStyle name="Денежный 2 3 2 3 2 6 3" xfId="14343" xr:uid="{00000000-0005-0000-0000-0000460A0000}"/>
    <cellStyle name="Денежный 2 3 2 3 2 6 3 2" xfId="29581" xr:uid="{7EF3E806-6964-45FD-B78D-C644756AB8DB}"/>
    <cellStyle name="Денежный 2 3 2 3 2 6 4" xfId="19429" xr:uid="{5A72A31F-2CAF-4138-AA03-BB77A062E8DC}"/>
    <cellStyle name="Денежный 2 3 2 3 2 7" xfId="5461" xr:uid="{00000000-0005-0000-0000-0000470A0000}"/>
    <cellStyle name="Денежный 2 3 2 3 2 7 2" xfId="20706" xr:uid="{90CF1AD3-6420-4B8F-8BBC-98E35BC73923}"/>
    <cellStyle name="Денежный 2 3 2 3 2 8" xfId="10544" xr:uid="{00000000-0005-0000-0000-0000480A0000}"/>
    <cellStyle name="Денежный 2 3 2 3 2 8 2" xfId="25782" xr:uid="{41A4E7B4-928F-4528-86F3-DD53B489F1E5}"/>
    <cellStyle name="Денежный 2 3 2 3 2 9" xfId="15630" xr:uid="{B0C339B4-0AE2-479A-ADEF-BF69E03D61AD}"/>
    <cellStyle name="Денежный 2 3 2 3 3" xfId="636" xr:uid="{00000000-0005-0000-0000-0000490A0000}"/>
    <cellStyle name="Денежный 2 3 2 3 3 2" xfId="1200" xr:uid="{00000000-0005-0000-0000-00004A0A0000}"/>
    <cellStyle name="Денежный 2 3 2 3 3 2 2" xfId="2478" xr:uid="{00000000-0005-0000-0000-00004B0A0000}"/>
    <cellStyle name="Денежный 2 3 2 3 3 2 2 2" xfId="7582" xr:uid="{00000000-0005-0000-0000-00004C0A0000}"/>
    <cellStyle name="Денежный 2 3 2 3 3 2 2 2 2" xfId="22822" xr:uid="{9816027E-E893-48AB-A16F-A41CFD7F3782}"/>
    <cellStyle name="Денежный 2 3 2 3 3 2 2 3" xfId="12660" xr:uid="{00000000-0005-0000-0000-00004D0A0000}"/>
    <cellStyle name="Денежный 2 3 2 3 3 2 2 3 2" xfId="27898" xr:uid="{A9E62095-0096-4F09-9339-1CA0B2E0050F}"/>
    <cellStyle name="Денежный 2 3 2 3 3 2 2 4" xfId="17746" xr:uid="{901A5450-4FE8-4D3A-B7B8-B9C5C5E85165}"/>
    <cellStyle name="Денежный 2 3 2 3 3 2 3" xfId="3752" xr:uid="{00000000-0005-0000-0000-00004E0A0000}"/>
    <cellStyle name="Денежный 2 3 2 3 3 2 3 2" xfId="8838" xr:uid="{00000000-0005-0000-0000-00004F0A0000}"/>
    <cellStyle name="Денежный 2 3 2 3 3 2 3 2 2" xfId="24078" xr:uid="{54EDC686-0DF2-435E-9FB5-5FEA77791B38}"/>
    <cellStyle name="Денежный 2 3 2 3 3 2 3 3" xfId="13916" xr:uid="{00000000-0005-0000-0000-0000500A0000}"/>
    <cellStyle name="Денежный 2 3 2 3 3 2 3 3 2" xfId="29154" xr:uid="{D95821B9-2DF8-47F8-A37B-4DE6F7827101}"/>
    <cellStyle name="Денежный 2 3 2 3 3 2 3 4" xfId="19002" xr:uid="{D291A383-C0BC-4509-9723-46092DD96592}"/>
    <cellStyle name="Денежный 2 3 2 3 3 2 4" xfId="5028" xr:uid="{00000000-0005-0000-0000-0000510A0000}"/>
    <cellStyle name="Денежный 2 3 2 3 3 2 4 2" xfId="10109" xr:uid="{00000000-0005-0000-0000-0000520A0000}"/>
    <cellStyle name="Денежный 2 3 2 3 3 2 4 2 2" xfId="25349" xr:uid="{6E1ABE46-6463-445C-923A-58EAACE6304A}"/>
    <cellStyle name="Денежный 2 3 2 3 3 2 4 3" xfId="15187" xr:uid="{00000000-0005-0000-0000-0000530A0000}"/>
    <cellStyle name="Денежный 2 3 2 3 3 2 4 3 2" xfId="30425" xr:uid="{E81BE178-9187-4249-816E-186D28090116}"/>
    <cellStyle name="Денежный 2 3 2 3 3 2 4 4" xfId="20273" xr:uid="{A7EF61DB-5794-4E32-92F4-33CC3E1FE21D}"/>
    <cellStyle name="Денежный 2 3 2 3 3 2 5" xfId="6305" xr:uid="{00000000-0005-0000-0000-0000540A0000}"/>
    <cellStyle name="Денежный 2 3 2 3 3 2 5 2" xfId="21550" xr:uid="{3397A013-A402-4098-9335-C0B276DBFC05}"/>
    <cellStyle name="Денежный 2 3 2 3 3 2 6" xfId="11388" xr:uid="{00000000-0005-0000-0000-0000550A0000}"/>
    <cellStyle name="Денежный 2 3 2 3 3 2 6 2" xfId="26626" xr:uid="{5EF0B8E6-10DE-4633-80B8-1A1371682A00}"/>
    <cellStyle name="Денежный 2 3 2 3 3 2 7" xfId="16474" xr:uid="{DC884175-FB25-4B43-89F4-71783E01CB88}"/>
    <cellStyle name="Денежный 2 3 2 3 3 3" xfId="1914" xr:uid="{00000000-0005-0000-0000-0000560A0000}"/>
    <cellStyle name="Денежный 2 3 2 3 3 3 2" xfId="7018" xr:uid="{00000000-0005-0000-0000-0000570A0000}"/>
    <cellStyle name="Денежный 2 3 2 3 3 3 2 2" xfId="22258" xr:uid="{5A678B19-CA50-46B3-BFDE-03D00DFA9C7D}"/>
    <cellStyle name="Денежный 2 3 2 3 3 3 3" xfId="12096" xr:uid="{00000000-0005-0000-0000-0000580A0000}"/>
    <cellStyle name="Денежный 2 3 2 3 3 3 3 2" xfId="27334" xr:uid="{8B9EFF77-F2A1-48EE-9A1A-BFA59C82ED63}"/>
    <cellStyle name="Денежный 2 3 2 3 3 3 4" xfId="17182" xr:uid="{9AB81BDC-214C-4D16-AC79-35B44AC604DB}"/>
    <cellStyle name="Денежный 2 3 2 3 3 4" xfId="3196" xr:uid="{00000000-0005-0000-0000-0000590A0000}"/>
    <cellStyle name="Денежный 2 3 2 3 3 4 2" xfId="8282" xr:uid="{00000000-0005-0000-0000-00005A0A0000}"/>
    <cellStyle name="Денежный 2 3 2 3 3 4 2 2" xfId="23522" xr:uid="{4FECF966-938B-4953-828D-606D428FDBFF}"/>
    <cellStyle name="Денежный 2 3 2 3 3 4 3" xfId="13360" xr:uid="{00000000-0005-0000-0000-00005B0A0000}"/>
    <cellStyle name="Денежный 2 3 2 3 3 4 3 2" xfId="28598" xr:uid="{4B7B70E3-4ECB-45CD-B575-F15F1C53BFAA}"/>
    <cellStyle name="Денежный 2 3 2 3 3 4 4" xfId="18446" xr:uid="{2231297D-E5C5-4063-BF50-BE5CC1E1B118}"/>
    <cellStyle name="Денежный 2 3 2 3 3 5" xfId="4464" xr:uid="{00000000-0005-0000-0000-00005C0A0000}"/>
    <cellStyle name="Денежный 2 3 2 3 3 5 2" xfId="9545" xr:uid="{00000000-0005-0000-0000-00005D0A0000}"/>
    <cellStyle name="Денежный 2 3 2 3 3 5 2 2" xfId="24785" xr:uid="{CDF19ED5-BFB8-46F6-A9CE-A39B8CC1DD2E}"/>
    <cellStyle name="Денежный 2 3 2 3 3 5 3" xfId="14623" xr:uid="{00000000-0005-0000-0000-00005E0A0000}"/>
    <cellStyle name="Денежный 2 3 2 3 3 5 3 2" xfId="29861" xr:uid="{2466E3FD-3F9A-49E4-9756-4020E2DE6C93}"/>
    <cellStyle name="Денежный 2 3 2 3 3 5 4" xfId="19709" xr:uid="{556080B5-507D-481B-AAAC-2AFA34762114}"/>
    <cellStyle name="Денежный 2 3 2 3 3 6" xfId="5741" xr:uid="{00000000-0005-0000-0000-00005F0A0000}"/>
    <cellStyle name="Денежный 2 3 2 3 3 6 2" xfId="20986" xr:uid="{245EB2E9-3892-4DDB-AD7A-CBF43BCD0500}"/>
    <cellStyle name="Денежный 2 3 2 3 3 7" xfId="10824" xr:uid="{00000000-0005-0000-0000-0000600A0000}"/>
    <cellStyle name="Денежный 2 3 2 3 3 7 2" xfId="26062" xr:uid="{4106D06B-B9FE-430D-AFB5-193CF050DB41}"/>
    <cellStyle name="Денежный 2 3 2 3 3 8" xfId="15910" xr:uid="{5001A775-39CD-4053-A18E-6EE393D53C9B}"/>
    <cellStyle name="Денежный 2 3 2 3 4" xfId="780" xr:uid="{00000000-0005-0000-0000-0000610A0000}"/>
    <cellStyle name="Денежный 2 3 2 3 4 2" xfId="2058" xr:uid="{00000000-0005-0000-0000-0000620A0000}"/>
    <cellStyle name="Денежный 2 3 2 3 4 2 2" xfId="7162" xr:uid="{00000000-0005-0000-0000-0000630A0000}"/>
    <cellStyle name="Денежный 2 3 2 3 4 2 2 2" xfId="22402" xr:uid="{F2B7958F-E46B-4824-8A75-E4E5377B1509}"/>
    <cellStyle name="Денежный 2 3 2 3 4 2 3" xfId="12240" xr:uid="{00000000-0005-0000-0000-0000640A0000}"/>
    <cellStyle name="Денежный 2 3 2 3 4 2 3 2" xfId="27478" xr:uid="{1A18A290-15A0-44C9-9477-E1DF81E8E632}"/>
    <cellStyle name="Денежный 2 3 2 3 4 2 4" xfId="17326" xr:uid="{28F3B5F6-A6BC-4EC7-8FCD-38BAD1A6587A}"/>
    <cellStyle name="Денежный 2 3 2 3 4 3" xfId="3338" xr:uid="{00000000-0005-0000-0000-0000650A0000}"/>
    <cellStyle name="Денежный 2 3 2 3 4 3 2" xfId="8424" xr:uid="{00000000-0005-0000-0000-0000660A0000}"/>
    <cellStyle name="Денежный 2 3 2 3 4 3 2 2" xfId="23664" xr:uid="{2EB30DCD-34AA-424A-940D-24E017DD15E5}"/>
    <cellStyle name="Денежный 2 3 2 3 4 3 3" xfId="13502" xr:uid="{00000000-0005-0000-0000-0000670A0000}"/>
    <cellStyle name="Денежный 2 3 2 3 4 3 3 2" xfId="28740" xr:uid="{0D7D7590-8D86-44C2-BE37-991FADF484AE}"/>
    <cellStyle name="Денежный 2 3 2 3 4 3 4" xfId="18588" xr:uid="{879395B4-DB3B-450B-AE80-A1302039C3E1}"/>
    <cellStyle name="Денежный 2 3 2 3 4 4" xfId="4608" xr:uid="{00000000-0005-0000-0000-0000680A0000}"/>
    <cellStyle name="Денежный 2 3 2 3 4 4 2" xfId="9689" xr:uid="{00000000-0005-0000-0000-0000690A0000}"/>
    <cellStyle name="Денежный 2 3 2 3 4 4 2 2" xfId="24929" xr:uid="{A193A044-62CC-476B-A0E3-20308889B8BF}"/>
    <cellStyle name="Денежный 2 3 2 3 4 4 3" xfId="14767" xr:uid="{00000000-0005-0000-0000-00006A0A0000}"/>
    <cellStyle name="Денежный 2 3 2 3 4 4 3 2" xfId="30005" xr:uid="{9BA7DB88-0F13-462E-8F6C-F331C30EA794}"/>
    <cellStyle name="Денежный 2 3 2 3 4 4 4" xfId="19853" xr:uid="{DDEA5E1B-BF4E-441B-A25B-717A158478CE}"/>
    <cellStyle name="Денежный 2 3 2 3 4 5" xfId="5885" xr:uid="{00000000-0005-0000-0000-00006B0A0000}"/>
    <cellStyle name="Денежный 2 3 2 3 4 5 2" xfId="21130" xr:uid="{6DB5086C-255E-4ECA-80BC-6F4F8F225133}"/>
    <cellStyle name="Денежный 2 3 2 3 4 6" xfId="10968" xr:uid="{00000000-0005-0000-0000-00006C0A0000}"/>
    <cellStyle name="Денежный 2 3 2 3 4 6 2" xfId="26206" xr:uid="{DE0554F6-7D6F-4D7A-A083-3FE35F08D003}"/>
    <cellStyle name="Денежный 2 3 2 3 4 7" xfId="16054" xr:uid="{817F4482-9745-4B22-91B7-0D6AD539B98B}"/>
    <cellStyle name="Денежный 2 3 2 3 5" xfId="1345" xr:uid="{00000000-0005-0000-0000-00006D0A0000}"/>
    <cellStyle name="Денежный 2 3 2 3 5 2" xfId="2623" xr:uid="{00000000-0005-0000-0000-00006E0A0000}"/>
    <cellStyle name="Денежный 2 3 2 3 5 2 2" xfId="7727" xr:uid="{00000000-0005-0000-0000-00006F0A0000}"/>
    <cellStyle name="Денежный 2 3 2 3 5 2 2 2" xfId="22967" xr:uid="{A4D085C9-FAD2-43AB-A716-BA5C1637627B}"/>
    <cellStyle name="Денежный 2 3 2 3 5 2 3" xfId="12805" xr:uid="{00000000-0005-0000-0000-0000700A0000}"/>
    <cellStyle name="Денежный 2 3 2 3 5 2 3 2" xfId="28043" xr:uid="{A995C1BF-C6A1-463D-B2AA-78580D4B7A10}"/>
    <cellStyle name="Денежный 2 3 2 3 5 2 4" xfId="17891" xr:uid="{ED6446D0-0A6D-46A4-9276-4FCEAF29840F}"/>
    <cellStyle name="Денежный 2 3 2 3 5 3" xfId="3895" xr:uid="{00000000-0005-0000-0000-0000710A0000}"/>
    <cellStyle name="Денежный 2 3 2 3 5 3 2" xfId="8981" xr:uid="{00000000-0005-0000-0000-0000720A0000}"/>
    <cellStyle name="Денежный 2 3 2 3 5 3 2 2" xfId="24221" xr:uid="{9E50193E-B91A-4D94-A719-36AE25A90F67}"/>
    <cellStyle name="Денежный 2 3 2 3 5 3 3" xfId="14059" xr:uid="{00000000-0005-0000-0000-0000730A0000}"/>
    <cellStyle name="Денежный 2 3 2 3 5 3 3 2" xfId="29297" xr:uid="{77022823-539F-493A-B1F1-EB7EAEE01B05}"/>
    <cellStyle name="Денежный 2 3 2 3 5 3 4" xfId="19145" xr:uid="{640309EA-069C-417C-8003-491264FF1380}"/>
    <cellStyle name="Денежный 2 3 2 3 5 4" xfId="5173" xr:uid="{00000000-0005-0000-0000-0000740A0000}"/>
    <cellStyle name="Денежный 2 3 2 3 5 4 2" xfId="10254" xr:uid="{00000000-0005-0000-0000-0000750A0000}"/>
    <cellStyle name="Денежный 2 3 2 3 5 4 2 2" xfId="25494" xr:uid="{143DAE44-9A77-4840-AD03-7A51405F49D5}"/>
    <cellStyle name="Денежный 2 3 2 3 5 4 3" xfId="15332" xr:uid="{00000000-0005-0000-0000-0000760A0000}"/>
    <cellStyle name="Денежный 2 3 2 3 5 4 3 2" xfId="30570" xr:uid="{590523E5-5DE7-4BFD-B59F-83BB0B28F2C8}"/>
    <cellStyle name="Денежный 2 3 2 3 5 4 4" xfId="20418" xr:uid="{9C2F8877-B29C-45FF-A014-A5D36257E4B5}"/>
    <cellStyle name="Денежный 2 3 2 3 5 5" xfId="6450" xr:uid="{00000000-0005-0000-0000-0000770A0000}"/>
    <cellStyle name="Денежный 2 3 2 3 5 5 2" xfId="21695" xr:uid="{89ED84AF-72CB-480B-8EF7-F448255E4926}"/>
    <cellStyle name="Денежный 2 3 2 3 5 6" xfId="11533" xr:uid="{00000000-0005-0000-0000-0000780A0000}"/>
    <cellStyle name="Денежный 2 3 2 3 5 6 2" xfId="26771" xr:uid="{A7A0F261-B4C1-4238-AC30-25AC8DC630CF}"/>
    <cellStyle name="Денежный 2 3 2 3 5 7" xfId="16619" xr:uid="{55C4D857-C70B-4230-BFD5-7E1AFCBC46CE}"/>
    <cellStyle name="Денежный 2 3 2 3 6" xfId="1485" xr:uid="{00000000-0005-0000-0000-0000790A0000}"/>
    <cellStyle name="Денежный 2 3 2 3 6 2" xfId="2763" xr:uid="{00000000-0005-0000-0000-00007A0A0000}"/>
    <cellStyle name="Денежный 2 3 2 3 6 2 2" xfId="7867" xr:uid="{00000000-0005-0000-0000-00007B0A0000}"/>
    <cellStyle name="Денежный 2 3 2 3 6 2 2 2" xfId="23107" xr:uid="{9016719D-FE5F-4325-9602-D1B537AFCDF5}"/>
    <cellStyle name="Денежный 2 3 2 3 6 2 3" xfId="12945" xr:uid="{00000000-0005-0000-0000-00007C0A0000}"/>
    <cellStyle name="Денежный 2 3 2 3 6 2 3 2" xfId="28183" xr:uid="{943E88F5-4D41-4F0F-B794-AC46ED121A5E}"/>
    <cellStyle name="Денежный 2 3 2 3 6 2 4" xfId="18031" xr:uid="{5C690256-503C-4942-A02C-2EC3BC45D9E7}"/>
    <cellStyle name="Денежный 2 3 2 3 6 3" xfId="4033" xr:uid="{00000000-0005-0000-0000-00007D0A0000}"/>
    <cellStyle name="Денежный 2 3 2 3 6 3 2" xfId="9119" xr:uid="{00000000-0005-0000-0000-00007E0A0000}"/>
    <cellStyle name="Денежный 2 3 2 3 6 3 2 2" xfId="24359" xr:uid="{FF160C7F-2DDD-4456-A212-9E7CBCF43371}"/>
    <cellStyle name="Денежный 2 3 2 3 6 3 3" xfId="14197" xr:uid="{00000000-0005-0000-0000-00007F0A0000}"/>
    <cellStyle name="Денежный 2 3 2 3 6 3 3 2" xfId="29435" xr:uid="{8CC39488-1720-41C3-B637-A52C1BF27F9E}"/>
    <cellStyle name="Денежный 2 3 2 3 6 3 4" xfId="19283" xr:uid="{CBFC6EDB-3449-48C5-9BE8-CCF7F39467F7}"/>
    <cellStyle name="Денежный 2 3 2 3 6 4" xfId="5313" xr:uid="{00000000-0005-0000-0000-0000800A0000}"/>
    <cellStyle name="Денежный 2 3 2 3 6 4 2" xfId="10394" xr:uid="{00000000-0005-0000-0000-0000810A0000}"/>
    <cellStyle name="Денежный 2 3 2 3 6 4 2 2" xfId="25634" xr:uid="{D1138FB5-06A6-4860-AE13-772DFE37E550}"/>
    <cellStyle name="Денежный 2 3 2 3 6 4 3" xfId="15472" xr:uid="{00000000-0005-0000-0000-0000820A0000}"/>
    <cellStyle name="Денежный 2 3 2 3 6 4 3 2" xfId="30710" xr:uid="{6ACD7838-A341-4463-BE30-839CCE0C30FD}"/>
    <cellStyle name="Денежный 2 3 2 3 6 4 4" xfId="20558" xr:uid="{ACD1244E-2053-4C90-A32A-3C0CF23AFA3E}"/>
    <cellStyle name="Денежный 2 3 2 3 6 5" xfId="6590" xr:uid="{00000000-0005-0000-0000-0000830A0000}"/>
    <cellStyle name="Денежный 2 3 2 3 6 5 2" xfId="21835" xr:uid="{D789E3FE-2A91-47E2-99DA-D2E0C319486F}"/>
    <cellStyle name="Денежный 2 3 2 3 6 6" xfId="11673" xr:uid="{00000000-0005-0000-0000-0000840A0000}"/>
    <cellStyle name="Денежный 2 3 2 3 6 6 2" xfId="26911" xr:uid="{59F05552-9ED3-4158-BA9F-7AD1E60BCFB4}"/>
    <cellStyle name="Денежный 2 3 2 3 6 7" xfId="16759" xr:uid="{C32E384C-8DDE-4F9A-A3BA-7EFE9CFB62D7}"/>
    <cellStyle name="Денежный 2 3 2 4" xfId="100" xr:uid="{00000000-0005-0000-0000-0000850A0000}"/>
    <cellStyle name="Денежный 2 3 2 4 2" xfId="384" xr:uid="{00000000-0005-0000-0000-0000860A0000}"/>
    <cellStyle name="Денежный 2 3 2 4 2 2" xfId="526" xr:uid="{00000000-0005-0000-0000-0000870A0000}"/>
    <cellStyle name="Денежный 2 3 2 4 2 2 2" xfId="1090" xr:uid="{00000000-0005-0000-0000-0000880A0000}"/>
    <cellStyle name="Денежный 2 3 2 4 2 2 2 2" xfId="2368" xr:uid="{00000000-0005-0000-0000-0000890A0000}"/>
    <cellStyle name="Денежный 2 3 2 4 2 2 2 2 2" xfId="7472" xr:uid="{00000000-0005-0000-0000-00008A0A0000}"/>
    <cellStyle name="Денежный 2 3 2 4 2 2 2 2 2 2" xfId="22712" xr:uid="{9C2252C4-A65A-4E1D-AEFD-1103FF255AF8}"/>
    <cellStyle name="Денежный 2 3 2 4 2 2 2 2 3" xfId="12550" xr:uid="{00000000-0005-0000-0000-00008B0A0000}"/>
    <cellStyle name="Денежный 2 3 2 4 2 2 2 2 3 2" xfId="27788" xr:uid="{0803E9D0-5809-42C2-8A8E-8BC61DF9E091}"/>
    <cellStyle name="Денежный 2 3 2 4 2 2 2 2 4" xfId="17636" xr:uid="{BF80E924-A1A7-4A1B-8D16-9A58D7A18C6F}"/>
    <cellStyle name="Денежный 2 3 2 4 2 2 2 3" xfId="3644" xr:uid="{00000000-0005-0000-0000-00008C0A0000}"/>
    <cellStyle name="Денежный 2 3 2 4 2 2 2 3 2" xfId="8730" xr:uid="{00000000-0005-0000-0000-00008D0A0000}"/>
    <cellStyle name="Денежный 2 3 2 4 2 2 2 3 2 2" xfId="23970" xr:uid="{33422C2D-6887-4286-9983-6F3C382A62B3}"/>
    <cellStyle name="Денежный 2 3 2 4 2 2 2 3 3" xfId="13808" xr:uid="{00000000-0005-0000-0000-00008E0A0000}"/>
    <cellStyle name="Денежный 2 3 2 4 2 2 2 3 3 2" xfId="29046" xr:uid="{11BF2E19-D05D-42A0-B580-970345A2A96A}"/>
    <cellStyle name="Денежный 2 3 2 4 2 2 2 3 4" xfId="18894" xr:uid="{73D01D80-175D-459F-A097-E4E001956A4E}"/>
    <cellStyle name="Денежный 2 3 2 4 2 2 2 4" xfId="4918" xr:uid="{00000000-0005-0000-0000-00008F0A0000}"/>
    <cellStyle name="Денежный 2 3 2 4 2 2 2 4 2" xfId="9999" xr:uid="{00000000-0005-0000-0000-0000900A0000}"/>
    <cellStyle name="Денежный 2 3 2 4 2 2 2 4 2 2" xfId="25239" xr:uid="{5F5AC21A-6A85-492C-B081-ADD56205669F}"/>
    <cellStyle name="Денежный 2 3 2 4 2 2 2 4 3" xfId="15077" xr:uid="{00000000-0005-0000-0000-0000910A0000}"/>
    <cellStyle name="Денежный 2 3 2 4 2 2 2 4 3 2" xfId="30315" xr:uid="{BB5DE457-CD7C-4925-9BD3-E688DBF7D921}"/>
    <cellStyle name="Денежный 2 3 2 4 2 2 2 4 4" xfId="20163" xr:uid="{141061B0-51C9-4EDF-B1B5-BAFFC520C61E}"/>
    <cellStyle name="Денежный 2 3 2 4 2 2 2 5" xfId="6195" xr:uid="{00000000-0005-0000-0000-0000920A0000}"/>
    <cellStyle name="Денежный 2 3 2 4 2 2 2 5 2" xfId="21440" xr:uid="{93A56151-4644-4D88-AFA8-6F7F7E1E681E}"/>
    <cellStyle name="Денежный 2 3 2 4 2 2 2 6" xfId="11278" xr:uid="{00000000-0005-0000-0000-0000930A0000}"/>
    <cellStyle name="Денежный 2 3 2 4 2 2 2 6 2" xfId="26516" xr:uid="{3530148E-1A76-4731-9A54-299D0DA5EE76}"/>
    <cellStyle name="Денежный 2 3 2 4 2 2 2 7" xfId="16364" xr:uid="{C742C2FA-A2B1-4E7E-9335-EAB88C19D1FE}"/>
    <cellStyle name="Денежный 2 3 2 4 2 2 3" xfId="1804" xr:uid="{00000000-0005-0000-0000-0000940A0000}"/>
    <cellStyle name="Денежный 2 3 2 4 2 2 3 2" xfId="6908" xr:uid="{00000000-0005-0000-0000-0000950A0000}"/>
    <cellStyle name="Денежный 2 3 2 4 2 2 3 2 2" xfId="22148" xr:uid="{0E56D430-147E-4685-9553-433F8CED9EEF}"/>
    <cellStyle name="Денежный 2 3 2 4 2 2 3 3" xfId="11986" xr:uid="{00000000-0005-0000-0000-0000960A0000}"/>
    <cellStyle name="Денежный 2 3 2 4 2 2 3 3 2" xfId="27224" xr:uid="{59E2445D-88E3-474D-AD04-71CB7E118FD0}"/>
    <cellStyle name="Денежный 2 3 2 4 2 2 3 4" xfId="17072" xr:uid="{C1783617-99BE-4568-88C4-287487E7B359}"/>
    <cellStyle name="Денежный 2 3 2 4 2 2 4" xfId="3088" xr:uid="{00000000-0005-0000-0000-0000970A0000}"/>
    <cellStyle name="Денежный 2 3 2 4 2 2 4 2" xfId="8174" xr:uid="{00000000-0005-0000-0000-0000980A0000}"/>
    <cellStyle name="Денежный 2 3 2 4 2 2 4 2 2" xfId="23414" xr:uid="{499A9953-83CE-4530-971E-714018BEEE61}"/>
    <cellStyle name="Денежный 2 3 2 4 2 2 4 3" xfId="13252" xr:uid="{00000000-0005-0000-0000-0000990A0000}"/>
    <cellStyle name="Денежный 2 3 2 4 2 2 4 3 2" xfId="28490" xr:uid="{A643285D-3818-4B8A-BC47-B1C9F54591B5}"/>
    <cellStyle name="Денежный 2 3 2 4 2 2 4 4" xfId="18338" xr:uid="{4ACE6E7F-7F89-4082-85FD-8F0E4886CD00}"/>
    <cellStyle name="Денежный 2 3 2 4 2 2 5" xfId="4354" xr:uid="{00000000-0005-0000-0000-00009A0A0000}"/>
    <cellStyle name="Денежный 2 3 2 4 2 2 5 2" xfId="9435" xr:uid="{00000000-0005-0000-0000-00009B0A0000}"/>
    <cellStyle name="Денежный 2 3 2 4 2 2 5 2 2" xfId="24675" xr:uid="{C77CF6A4-53D4-4727-9DE7-FFC0CD7716CF}"/>
    <cellStyle name="Денежный 2 3 2 4 2 2 5 3" xfId="14513" xr:uid="{00000000-0005-0000-0000-00009C0A0000}"/>
    <cellStyle name="Денежный 2 3 2 4 2 2 5 3 2" xfId="29751" xr:uid="{86E79F9E-1CCC-4DCC-B741-0FF1C8586F2E}"/>
    <cellStyle name="Денежный 2 3 2 4 2 2 5 4" xfId="19599" xr:uid="{CA7FD794-C87F-42F1-AFF0-4FB26B75A0BD}"/>
    <cellStyle name="Денежный 2 3 2 4 2 2 6" xfId="5631" xr:uid="{00000000-0005-0000-0000-00009D0A0000}"/>
    <cellStyle name="Денежный 2 3 2 4 2 2 6 2" xfId="20876" xr:uid="{63DB3120-94D2-472F-A719-E09091D5EA46}"/>
    <cellStyle name="Денежный 2 3 2 4 2 2 7" xfId="10714" xr:uid="{00000000-0005-0000-0000-00009E0A0000}"/>
    <cellStyle name="Денежный 2 3 2 4 2 2 7 2" xfId="25952" xr:uid="{C3C366B3-2B39-4328-AC20-1BF63EFE9763}"/>
    <cellStyle name="Денежный 2 3 2 4 2 2 8" xfId="15800" xr:uid="{58A422A7-8DDF-4A7A-8AA3-755E5E0F895A}"/>
    <cellStyle name="Денежный 2 3 2 4 2 3" xfId="950" xr:uid="{00000000-0005-0000-0000-00009F0A0000}"/>
    <cellStyle name="Денежный 2 3 2 4 2 3 2" xfId="2228" xr:uid="{00000000-0005-0000-0000-0000A00A0000}"/>
    <cellStyle name="Денежный 2 3 2 4 2 3 2 2" xfId="7332" xr:uid="{00000000-0005-0000-0000-0000A10A0000}"/>
    <cellStyle name="Денежный 2 3 2 4 2 3 2 2 2" xfId="22572" xr:uid="{F9DF0EE5-C33F-4876-A411-83A1D90096DF}"/>
    <cellStyle name="Денежный 2 3 2 4 2 3 2 3" xfId="12410" xr:uid="{00000000-0005-0000-0000-0000A20A0000}"/>
    <cellStyle name="Денежный 2 3 2 4 2 3 2 3 2" xfId="27648" xr:uid="{9EF2515D-C609-4677-972A-AECDAE8D573A}"/>
    <cellStyle name="Денежный 2 3 2 4 2 3 2 4" xfId="17496" xr:uid="{1616A595-E726-4CCA-9F0A-8A1BC9620A2B}"/>
    <cellStyle name="Денежный 2 3 2 4 2 3 3" xfId="3506" xr:uid="{00000000-0005-0000-0000-0000A30A0000}"/>
    <cellStyle name="Денежный 2 3 2 4 2 3 3 2" xfId="8592" xr:uid="{00000000-0005-0000-0000-0000A40A0000}"/>
    <cellStyle name="Денежный 2 3 2 4 2 3 3 2 2" xfId="23832" xr:uid="{4A3BF540-E1E6-44E3-BDC7-484CDB26BB9F}"/>
    <cellStyle name="Денежный 2 3 2 4 2 3 3 3" xfId="13670" xr:uid="{00000000-0005-0000-0000-0000A50A0000}"/>
    <cellStyle name="Денежный 2 3 2 4 2 3 3 3 2" xfId="28908" xr:uid="{9608F484-CF9A-498C-B4D8-45DD6DE012B3}"/>
    <cellStyle name="Денежный 2 3 2 4 2 3 3 4" xfId="18756" xr:uid="{3551C82C-A955-4411-9F48-1D5358FD28E4}"/>
    <cellStyle name="Денежный 2 3 2 4 2 3 4" xfId="4778" xr:uid="{00000000-0005-0000-0000-0000A60A0000}"/>
    <cellStyle name="Денежный 2 3 2 4 2 3 4 2" xfId="9859" xr:uid="{00000000-0005-0000-0000-0000A70A0000}"/>
    <cellStyle name="Денежный 2 3 2 4 2 3 4 2 2" xfId="25099" xr:uid="{A322B24C-FC23-4F2E-9468-B0CF90F8B29E}"/>
    <cellStyle name="Денежный 2 3 2 4 2 3 4 3" xfId="14937" xr:uid="{00000000-0005-0000-0000-0000A80A0000}"/>
    <cellStyle name="Денежный 2 3 2 4 2 3 4 3 2" xfId="30175" xr:uid="{241F02CD-CF27-4DFD-B0C5-87378C8E8BD0}"/>
    <cellStyle name="Денежный 2 3 2 4 2 3 4 4" xfId="20023" xr:uid="{8AF5116B-EF8A-49EF-B635-F07BA6B4812B}"/>
    <cellStyle name="Денежный 2 3 2 4 2 3 5" xfId="6055" xr:uid="{00000000-0005-0000-0000-0000A90A0000}"/>
    <cellStyle name="Денежный 2 3 2 4 2 3 5 2" xfId="21300" xr:uid="{9BE486D7-2AF7-4A98-9148-B277A7E5F7BF}"/>
    <cellStyle name="Денежный 2 3 2 4 2 3 6" xfId="11138" xr:uid="{00000000-0005-0000-0000-0000AA0A0000}"/>
    <cellStyle name="Денежный 2 3 2 4 2 3 6 2" xfId="26376" xr:uid="{09B8BA37-B799-4352-B242-737642A27125}"/>
    <cellStyle name="Денежный 2 3 2 4 2 3 7" xfId="16224" xr:uid="{16792087-341B-4DE0-9824-E083790E09C1}"/>
    <cellStyle name="Денежный 2 3 2 4 2 4" xfId="1664" xr:uid="{00000000-0005-0000-0000-0000AB0A0000}"/>
    <cellStyle name="Денежный 2 3 2 4 2 4 2" xfId="6768" xr:uid="{00000000-0005-0000-0000-0000AC0A0000}"/>
    <cellStyle name="Денежный 2 3 2 4 2 4 2 2" xfId="22008" xr:uid="{015DB2B9-C401-4CB8-BE6E-EB0119EBD590}"/>
    <cellStyle name="Денежный 2 3 2 4 2 4 3" xfId="11846" xr:uid="{00000000-0005-0000-0000-0000AD0A0000}"/>
    <cellStyle name="Денежный 2 3 2 4 2 4 3 2" xfId="27084" xr:uid="{AF87B83C-4208-42DD-B0A4-01BAD9D0C3AF}"/>
    <cellStyle name="Денежный 2 3 2 4 2 4 4" xfId="16932" xr:uid="{14EA554D-4E28-4CF6-93D1-77CD26B02F81}"/>
    <cellStyle name="Денежный 2 3 2 4 2 5" xfId="2948" xr:uid="{00000000-0005-0000-0000-0000AE0A0000}"/>
    <cellStyle name="Денежный 2 3 2 4 2 5 2" xfId="8036" xr:uid="{00000000-0005-0000-0000-0000AF0A0000}"/>
    <cellStyle name="Денежный 2 3 2 4 2 5 2 2" xfId="23276" xr:uid="{B9ECBF19-1C4E-45A2-83FC-2ACC9C7252F8}"/>
    <cellStyle name="Денежный 2 3 2 4 2 5 3" xfId="13114" xr:uid="{00000000-0005-0000-0000-0000B00A0000}"/>
    <cellStyle name="Денежный 2 3 2 4 2 5 3 2" xfId="28352" xr:uid="{01BB0E8D-205D-47A6-B9A9-6AB9F83A0342}"/>
    <cellStyle name="Денежный 2 3 2 4 2 5 4" xfId="18200" xr:uid="{D9D4693A-E049-48CA-BB50-0D5FB12665FD}"/>
    <cellStyle name="Денежный 2 3 2 4 2 6" xfId="4214" xr:uid="{00000000-0005-0000-0000-0000B10A0000}"/>
    <cellStyle name="Денежный 2 3 2 4 2 6 2" xfId="9295" xr:uid="{00000000-0005-0000-0000-0000B20A0000}"/>
    <cellStyle name="Денежный 2 3 2 4 2 6 2 2" xfId="24535" xr:uid="{D7DC9F4B-6000-40AB-A399-B29E03D74EF9}"/>
    <cellStyle name="Денежный 2 3 2 4 2 6 3" xfId="14373" xr:uid="{00000000-0005-0000-0000-0000B30A0000}"/>
    <cellStyle name="Денежный 2 3 2 4 2 6 3 2" xfId="29611" xr:uid="{4B668A56-79F8-4F0A-B726-D84CF5987F3E}"/>
    <cellStyle name="Денежный 2 3 2 4 2 6 4" xfId="19459" xr:uid="{F1A030A3-976E-4F88-BE0F-CC57B5305713}"/>
    <cellStyle name="Денежный 2 3 2 4 2 7" xfId="5491" xr:uid="{00000000-0005-0000-0000-0000B40A0000}"/>
    <cellStyle name="Денежный 2 3 2 4 2 7 2" xfId="20736" xr:uid="{5B2FEE55-FCDE-4CC9-81B2-4FAAADAC1A6C}"/>
    <cellStyle name="Денежный 2 3 2 4 2 8" xfId="10574" xr:uid="{00000000-0005-0000-0000-0000B50A0000}"/>
    <cellStyle name="Денежный 2 3 2 4 2 8 2" xfId="25812" xr:uid="{6C1C2A57-ED82-4FC1-8282-3D0E8BFE391F}"/>
    <cellStyle name="Денежный 2 3 2 4 2 9" xfId="15660" xr:uid="{A4F94232-3043-4CED-A7D4-8BEB0A19E8C7}"/>
    <cellStyle name="Денежный 2 3 2 4 3" xfId="666" xr:uid="{00000000-0005-0000-0000-0000B60A0000}"/>
    <cellStyle name="Денежный 2 3 2 4 3 2" xfId="1230" xr:uid="{00000000-0005-0000-0000-0000B70A0000}"/>
    <cellStyle name="Денежный 2 3 2 4 3 2 2" xfId="2508" xr:uid="{00000000-0005-0000-0000-0000B80A0000}"/>
    <cellStyle name="Денежный 2 3 2 4 3 2 2 2" xfId="7612" xr:uid="{00000000-0005-0000-0000-0000B90A0000}"/>
    <cellStyle name="Денежный 2 3 2 4 3 2 2 2 2" xfId="22852" xr:uid="{F1CB896E-A7F7-4593-AD84-DD2E73603E37}"/>
    <cellStyle name="Денежный 2 3 2 4 3 2 2 3" xfId="12690" xr:uid="{00000000-0005-0000-0000-0000BA0A0000}"/>
    <cellStyle name="Денежный 2 3 2 4 3 2 2 3 2" xfId="27928" xr:uid="{440CB2ED-F231-433A-BCC6-A872FA8B26FE}"/>
    <cellStyle name="Денежный 2 3 2 4 3 2 2 4" xfId="17776" xr:uid="{F1359FDC-1E43-41D3-9D70-FCE038B3A16C}"/>
    <cellStyle name="Денежный 2 3 2 4 3 2 3" xfId="3782" xr:uid="{00000000-0005-0000-0000-0000BB0A0000}"/>
    <cellStyle name="Денежный 2 3 2 4 3 2 3 2" xfId="8868" xr:uid="{00000000-0005-0000-0000-0000BC0A0000}"/>
    <cellStyle name="Денежный 2 3 2 4 3 2 3 2 2" xfId="24108" xr:uid="{AF122E63-8D84-4FA3-8982-9A30E277072E}"/>
    <cellStyle name="Денежный 2 3 2 4 3 2 3 3" xfId="13946" xr:uid="{00000000-0005-0000-0000-0000BD0A0000}"/>
    <cellStyle name="Денежный 2 3 2 4 3 2 3 3 2" xfId="29184" xr:uid="{88445995-201A-47AE-B986-680270F7E342}"/>
    <cellStyle name="Денежный 2 3 2 4 3 2 3 4" xfId="19032" xr:uid="{ED6C3776-765F-44AD-938A-2D6522FFAD98}"/>
    <cellStyle name="Денежный 2 3 2 4 3 2 4" xfId="5058" xr:uid="{00000000-0005-0000-0000-0000BE0A0000}"/>
    <cellStyle name="Денежный 2 3 2 4 3 2 4 2" xfId="10139" xr:uid="{00000000-0005-0000-0000-0000BF0A0000}"/>
    <cellStyle name="Денежный 2 3 2 4 3 2 4 2 2" xfId="25379" xr:uid="{333B4941-7202-4D81-B219-43C6AD8E2393}"/>
    <cellStyle name="Денежный 2 3 2 4 3 2 4 3" xfId="15217" xr:uid="{00000000-0005-0000-0000-0000C00A0000}"/>
    <cellStyle name="Денежный 2 3 2 4 3 2 4 3 2" xfId="30455" xr:uid="{0B4429E3-0EB6-4CFD-A2DA-29F80947672F}"/>
    <cellStyle name="Денежный 2 3 2 4 3 2 4 4" xfId="20303" xr:uid="{B2C4E2AF-B18B-465C-8599-8EA646C4DB95}"/>
    <cellStyle name="Денежный 2 3 2 4 3 2 5" xfId="6335" xr:uid="{00000000-0005-0000-0000-0000C10A0000}"/>
    <cellStyle name="Денежный 2 3 2 4 3 2 5 2" xfId="21580" xr:uid="{34B4F154-E8FF-4BF3-BCEF-FE560A6807FC}"/>
    <cellStyle name="Денежный 2 3 2 4 3 2 6" xfId="11418" xr:uid="{00000000-0005-0000-0000-0000C20A0000}"/>
    <cellStyle name="Денежный 2 3 2 4 3 2 6 2" xfId="26656" xr:uid="{B5DA252F-F6BB-402F-BB20-0E35F7FE90EC}"/>
    <cellStyle name="Денежный 2 3 2 4 3 2 7" xfId="16504" xr:uid="{D5B822EB-2EB8-4EA1-8570-49022E496A5B}"/>
    <cellStyle name="Денежный 2 3 2 4 3 3" xfId="1944" xr:uid="{00000000-0005-0000-0000-0000C30A0000}"/>
    <cellStyle name="Денежный 2 3 2 4 3 3 2" xfId="7048" xr:uid="{00000000-0005-0000-0000-0000C40A0000}"/>
    <cellStyle name="Денежный 2 3 2 4 3 3 2 2" xfId="22288" xr:uid="{654F7A9A-5BCC-4E24-B865-D63B77C5F78A}"/>
    <cellStyle name="Денежный 2 3 2 4 3 3 3" xfId="12126" xr:uid="{00000000-0005-0000-0000-0000C50A0000}"/>
    <cellStyle name="Денежный 2 3 2 4 3 3 3 2" xfId="27364" xr:uid="{A5F33F3A-DDF7-4957-8A4F-2D0D48648F35}"/>
    <cellStyle name="Денежный 2 3 2 4 3 3 4" xfId="17212" xr:uid="{8F447C52-F659-45D3-847A-243C40B892AD}"/>
    <cellStyle name="Денежный 2 3 2 4 3 4" xfId="3226" xr:uid="{00000000-0005-0000-0000-0000C60A0000}"/>
    <cellStyle name="Денежный 2 3 2 4 3 4 2" xfId="8312" xr:uid="{00000000-0005-0000-0000-0000C70A0000}"/>
    <cellStyle name="Денежный 2 3 2 4 3 4 2 2" xfId="23552" xr:uid="{3248DD28-0C16-4B33-BDA9-8279B23A63A2}"/>
    <cellStyle name="Денежный 2 3 2 4 3 4 3" xfId="13390" xr:uid="{00000000-0005-0000-0000-0000C80A0000}"/>
    <cellStyle name="Денежный 2 3 2 4 3 4 3 2" xfId="28628" xr:uid="{19171264-8BF8-4464-9F71-D3596A8983E7}"/>
    <cellStyle name="Денежный 2 3 2 4 3 4 4" xfId="18476" xr:uid="{0B18ACE5-BF1F-447F-826A-7E2CC3FFE181}"/>
    <cellStyle name="Денежный 2 3 2 4 3 5" xfId="4494" xr:uid="{00000000-0005-0000-0000-0000C90A0000}"/>
    <cellStyle name="Денежный 2 3 2 4 3 5 2" xfId="9575" xr:uid="{00000000-0005-0000-0000-0000CA0A0000}"/>
    <cellStyle name="Денежный 2 3 2 4 3 5 2 2" xfId="24815" xr:uid="{AB373B3E-7C14-4E24-958F-F5FF776CC5C3}"/>
    <cellStyle name="Денежный 2 3 2 4 3 5 3" xfId="14653" xr:uid="{00000000-0005-0000-0000-0000CB0A0000}"/>
    <cellStyle name="Денежный 2 3 2 4 3 5 3 2" xfId="29891" xr:uid="{79261FF1-A70B-4F67-B86A-413237980D88}"/>
    <cellStyle name="Денежный 2 3 2 4 3 5 4" xfId="19739" xr:uid="{D3F98A3A-061A-49DF-A78C-979BD6FB3A09}"/>
    <cellStyle name="Денежный 2 3 2 4 3 6" xfId="5771" xr:uid="{00000000-0005-0000-0000-0000CC0A0000}"/>
    <cellStyle name="Денежный 2 3 2 4 3 6 2" xfId="21016" xr:uid="{270486E0-DC6A-4AD6-93BD-B447ADC1EB71}"/>
    <cellStyle name="Денежный 2 3 2 4 3 7" xfId="10854" xr:uid="{00000000-0005-0000-0000-0000CD0A0000}"/>
    <cellStyle name="Денежный 2 3 2 4 3 7 2" xfId="26092" xr:uid="{A41EB871-4CAA-45A0-8FB7-3535A24EFC63}"/>
    <cellStyle name="Денежный 2 3 2 4 3 8" xfId="15940" xr:uid="{5E513739-E1DD-43B0-9D55-76614E586E6E}"/>
    <cellStyle name="Денежный 2 3 2 4 4" xfId="810" xr:uid="{00000000-0005-0000-0000-0000CE0A0000}"/>
    <cellStyle name="Денежный 2 3 2 4 4 2" xfId="2088" xr:uid="{00000000-0005-0000-0000-0000CF0A0000}"/>
    <cellStyle name="Денежный 2 3 2 4 4 2 2" xfId="7192" xr:uid="{00000000-0005-0000-0000-0000D00A0000}"/>
    <cellStyle name="Денежный 2 3 2 4 4 2 2 2" xfId="22432" xr:uid="{9C978213-5FFA-4145-B774-5F59D753E74C}"/>
    <cellStyle name="Денежный 2 3 2 4 4 2 3" xfId="12270" xr:uid="{00000000-0005-0000-0000-0000D10A0000}"/>
    <cellStyle name="Денежный 2 3 2 4 4 2 3 2" xfId="27508" xr:uid="{470A0E53-3E0C-4664-B64F-626567A2B1C2}"/>
    <cellStyle name="Денежный 2 3 2 4 4 2 4" xfId="17356" xr:uid="{9C811CB5-7374-4D45-B1B2-3E631A4F473C}"/>
    <cellStyle name="Денежный 2 3 2 4 4 3" xfId="3368" xr:uid="{00000000-0005-0000-0000-0000D20A0000}"/>
    <cellStyle name="Денежный 2 3 2 4 4 3 2" xfId="8454" xr:uid="{00000000-0005-0000-0000-0000D30A0000}"/>
    <cellStyle name="Денежный 2 3 2 4 4 3 2 2" xfId="23694" xr:uid="{889F431E-FA05-4EEC-B9BD-431DEEDFDACA}"/>
    <cellStyle name="Денежный 2 3 2 4 4 3 3" xfId="13532" xr:uid="{00000000-0005-0000-0000-0000D40A0000}"/>
    <cellStyle name="Денежный 2 3 2 4 4 3 3 2" xfId="28770" xr:uid="{71BC52BD-0735-443C-B04E-27D084C86506}"/>
    <cellStyle name="Денежный 2 3 2 4 4 3 4" xfId="18618" xr:uid="{30082125-5449-410F-ACE1-C123044125DF}"/>
    <cellStyle name="Денежный 2 3 2 4 4 4" xfId="4638" xr:uid="{00000000-0005-0000-0000-0000D50A0000}"/>
    <cellStyle name="Денежный 2 3 2 4 4 4 2" xfId="9719" xr:uid="{00000000-0005-0000-0000-0000D60A0000}"/>
    <cellStyle name="Денежный 2 3 2 4 4 4 2 2" xfId="24959" xr:uid="{6531D807-1DD8-4EC8-9570-F199ED837459}"/>
    <cellStyle name="Денежный 2 3 2 4 4 4 3" xfId="14797" xr:uid="{00000000-0005-0000-0000-0000D70A0000}"/>
    <cellStyle name="Денежный 2 3 2 4 4 4 3 2" xfId="30035" xr:uid="{3BF50DD6-124E-4CFE-9F3E-B51CE1B7C8B5}"/>
    <cellStyle name="Денежный 2 3 2 4 4 4 4" xfId="19883" xr:uid="{377E5729-01A0-4487-82B3-CED3C62603B9}"/>
    <cellStyle name="Денежный 2 3 2 4 4 5" xfId="5915" xr:uid="{00000000-0005-0000-0000-0000D80A0000}"/>
    <cellStyle name="Денежный 2 3 2 4 4 5 2" xfId="21160" xr:uid="{01764D10-DB10-4C99-A3AA-B96D1C30DF12}"/>
    <cellStyle name="Денежный 2 3 2 4 4 6" xfId="10998" xr:uid="{00000000-0005-0000-0000-0000D90A0000}"/>
    <cellStyle name="Денежный 2 3 2 4 4 6 2" xfId="26236" xr:uid="{E7946154-D421-4C78-B8E0-F3FFE4289985}"/>
    <cellStyle name="Денежный 2 3 2 4 4 7" xfId="16084" xr:uid="{45366478-3584-402A-BC64-8A18EBF643E3}"/>
    <cellStyle name="Денежный 2 3 2 4 5" xfId="1375" xr:uid="{00000000-0005-0000-0000-0000DA0A0000}"/>
    <cellStyle name="Денежный 2 3 2 4 5 2" xfId="2653" xr:uid="{00000000-0005-0000-0000-0000DB0A0000}"/>
    <cellStyle name="Денежный 2 3 2 4 5 2 2" xfId="7757" xr:uid="{00000000-0005-0000-0000-0000DC0A0000}"/>
    <cellStyle name="Денежный 2 3 2 4 5 2 2 2" xfId="22997" xr:uid="{9608FA20-63F0-4E63-8A56-49133590ADD0}"/>
    <cellStyle name="Денежный 2 3 2 4 5 2 3" xfId="12835" xr:uid="{00000000-0005-0000-0000-0000DD0A0000}"/>
    <cellStyle name="Денежный 2 3 2 4 5 2 3 2" xfId="28073" xr:uid="{B453C8AF-3EDD-4C9D-A90D-71062BC9A536}"/>
    <cellStyle name="Денежный 2 3 2 4 5 2 4" xfId="17921" xr:uid="{FE447E87-5E44-4B3B-8F56-BF2BD71F73FA}"/>
    <cellStyle name="Денежный 2 3 2 4 5 3" xfId="3925" xr:uid="{00000000-0005-0000-0000-0000DE0A0000}"/>
    <cellStyle name="Денежный 2 3 2 4 5 3 2" xfId="9011" xr:uid="{00000000-0005-0000-0000-0000DF0A0000}"/>
    <cellStyle name="Денежный 2 3 2 4 5 3 2 2" xfId="24251" xr:uid="{392543A7-25E0-4AFF-A041-D0D67960B463}"/>
    <cellStyle name="Денежный 2 3 2 4 5 3 3" xfId="14089" xr:uid="{00000000-0005-0000-0000-0000E00A0000}"/>
    <cellStyle name="Денежный 2 3 2 4 5 3 3 2" xfId="29327" xr:uid="{F5F5F587-E342-4365-B7D5-B6DD658C2DEC}"/>
    <cellStyle name="Денежный 2 3 2 4 5 3 4" xfId="19175" xr:uid="{DA39F7A8-B471-4426-88C6-D0E158D90980}"/>
    <cellStyle name="Денежный 2 3 2 4 5 4" xfId="5203" xr:uid="{00000000-0005-0000-0000-0000E10A0000}"/>
    <cellStyle name="Денежный 2 3 2 4 5 4 2" xfId="10284" xr:uid="{00000000-0005-0000-0000-0000E20A0000}"/>
    <cellStyle name="Денежный 2 3 2 4 5 4 2 2" xfId="25524" xr:uid="{7EAAAB28-D1CE-4D7A-8DC9-0532D67AC82D}"/>
    <cellStyle name="Денежный 2 3 2 4 5 4 3" xfId="15362" xr:uid="{00000000-0005-0000-0000-0000E30A0000}"/>
    <cellStyle name="Денежный 2 3 2 4 5 4 3 2" xfId="30600" xr:uid="{6F11909C-FB88-45A9-92C0-27EA4A188E4C}"/>
    <cellStyle name="Денежный 2 3 2 4 5 4 4" xfId="20448" xr:uid="{EA0119C8-C2D0-4451-A6C8-999CB560D9A3}"/>
    <cellStyle name="Денежный 2 3 2 4 5 5" xfId="6480" xr:uid="{00000000-0005-0000-0000-0000E40A0000}"/>
    <cellStyle name="Денежный 2 3 2 4 5 5 2" xfId="21725" xr:uid="{D57A6B94-7175-4F81-83A2-A47850779B7B}"/>
    <cellStyle name="Денежный 2 3 2 4 5 6" xfId="11563" xr:uid="{00000000-0005-0000-0000-0000E50A0000}"/>
    <cellStyle name="Денежный 2 3 2 4 5 6 2" xfId="26801" xr:uid="{D38CC1E3-FC70-4FC4-B6A1-5FD1B7BEC3C4}"/>
    <cellStyle name="Денежный 2 3 2 4 5 7" xfId="16649" xr:uid="{0873F977-29A9-4444-B72D-2D1320B9C643}"/>
    <cellStyle name="Денежный 2 3 2 4 6" xfId="1515" xr:uid="{00000000-0005-0000-0000-0000E60A0000}"/>
    <cellStyle name="Денежный 2 3 2 4 6 2" xfId="2793" xr:uid="{00000000-0005-0000-0000-0000E70A0000}"/>
    <cellStyle name="Денежный 2 3 2 4 6 2 2" xfId="7897" xr:uid="{00000000-0005-0000-0000-0000E80A0000}"/>
    <cellStyle name="Денежный 2 3 2 4 6 2 2 2" xfId="23137" xr:uid="{17C3F242-0B9D-4513-85EC-B6AC1CE159A1}"/>
    <cellStyle name="Денежный 2 3 2 4 6 2 3" xfId="12975" xr:uid="{00000000-0005-0000-0000-0000E90A0000}"/>
    <cellStyle name="Денежный 2 3 2 4 6 2 3 2" xfId="28213" xr:uid="{643E29CC-7D11-4A74-96BF-B5EA2792AB5B}"/>
    <cellStyle name="Денежный 2 3 2 4 6 2 4" xfId="18061" xr:uid="{7088802B-AA5E-476D-ADF0-2700647D659C}"/>
    <cellStyle name="Денежный 2 3 2 4 6 3" xfId="4063" xr:uid="{00000000-0005-0000-0000-0000EA0A0000}"/>
    <cellStyle name="Денежный 2 3 2 4 6 3 2" xfId="9149" xr:uid="{00000000-0005-0000-0000-0000EB0A0000}"/>
    <cellStyle name="Денежный 2 3 2 4 6 3 2 2" xfId="24389" xr:uid="{3ACE5AFD-FBCD-4E8D-8929-0858D53E45C4}"/>
    <cellStyle name="Денежный 2 3 2 4 6 3 3" xfId="14227" xr:uid="{00000000-0005-0000-0000-0000EC0A0000}"/>
    <cellStyle name="Денежный 2 3 2 4 6 3 3 2" xfId="29465" xr:uid="{C660A127-B378-44CF-A8CD-7C5EDFD2AC8C}"/>
    <cellStyle name="Денежный 2 3 2 4 6 3 4" xfId="19313" xr:uid="{0C5C2B09-0455-4F08-A2B6-0FE484764378}"/>
    <cellStyle name="Денежный 2 3 2 4 6 4" xfId="5343" xr:uid="{00000000-0005-0000-0000-0000ED0A0000}"/>
    <cellStyle name="Денежный 2 3 2 4 6 4 2" xfId="10424" xr:uid="{00000000-0005-0000-0000-0000EE0A0000}"/>
    <cellStyle name="Денежный 2 3 2 4 6 4 2 2" xfId="25664" xr:uid="{75489FCD-AC27-46D6-B332-7B1A28CD90CD}"/>
    <cellStyle name="Денежный 2 3 2 4 6 4 3" xfId="15502" xr:uid="{00000000-0005-0000-0000-0000EF0A0000}"/>
    <cellStyle name="Денежный 2 3 2 4 6 4 3 2" xfId="30740" xr:uid="{1D36B779-A930-405A-82B6-B3CB2D0A7298}"/>
    <cellStyle name="Денежный 2 3 2 4 6 4 4" xfId="20588" xr:uid="{8EABFED0-75A0-4258-9601-7C65DFCDD6E1}"/>
    <cellStyle name="Денежный 2 3 2 4 6 5" xfId="6620" xr:uid="{00000000-0005-0000-0000-0000F00A0000}"/>
    <cellStyle name="Денежный 2 3 2 4 6 5 2" xfId="21865" xr:uid="{5193AF47-91F9-4AE1-8D42-B3F5E48CAE41}"/>
    <cellStyle name="Денежный 2 3 2 4 6 6" xfId="11703" xr:uid="{00000000-0005-0000-0000-0000F10A0000}"/>
    <cellStyle name="Денежный 2 3 2 4 6 6 2" xfId="26941" xr:uid="{B51FDB67-29BA-4F1C-A1CA-1C178E0B05E2}"/>
    <cellStyle name="Денежный 2 3 2 4 6 7" xfId="16789" xr:uid="{80DDE15B-CD88-4A31-9A67-EAD581046AE9}"/>
    <cellStyle name="Денежный 2 3 2 5" xfId="279" xr:uid="{00000000-0005-0000-0000-0000F20A0000}"/>
    <cellStyle name="Денежный 2 3 2 5 2" xfId="435" xr:uid="{00000000-0005-0000-0000-0000F30A0000}"/>
    <cellStyle name="Денежный 2 3 2 5 2 2" xfId="999" xr:uid="{00000000-0005-0000-0000-0000F40A0000}"/>
    <cellStyle name="Денежный 2 3 2 5 2 2 2" xfId="2277" xr:uid="{00000000-0005-0000-0000-0000F50A0000}"/>
    <cellStyle name="Денежный 2 3 2 5 2 2 2 2" xfId="7381" xr:uid="{00000000-0005-0000-0000-0000F60A0000}"/>
    <cellStyle name="Денежный 2 3 2 5 2 2 2 2 2" xfId="22621" xr:uid="{D3454B01-E6CB-4DBD-B09F-EE8350D99116}"/>
    <cellStyle name="Денежный 2 3 2 5 2 2 2 3" xfId="12459" xr:uid="{00000000-0005-0000-0000-0000F70A0000}"/>
    <cellStyle name="Денежный 2 3 2 5 2 2 2 3 2" xfId="27697" xr:uid="{36021D74-EE31-4705-B95E-0C49C75DC0E4}"/>
    <cellStyle name="Денежный 2 3 2 5 2 2 2 4" xfId="17545" xr:uid="{94D08654-5B30-41B6-A014-3DC56FB0370D}"/>
    <cellStyle name="Денежный 2 3 2 5 2 2 3" xfId="3555" xr:uid="{00000000-0005-0000-0000-0000F80A0000}"/>
    <cellStyle name="Денежный 2 3 2 5 2 2 3 2" xfId="8641" xr:uid="{00000000-0005-0000-0000-0000F90A0000}"/>
    <cellStyle name="Денежный 2 3 2 5 2 2 3 2 2" xfId="23881" xr:uid="{8D4E5B98-6DCD-4B80-A867-0EF180ACD567}"/>
    <cellStyle name="Денежный 2 3 2 5 2 2 3 3" xfId="13719" xr:uid="{00000000-0005-0000-0000-0000FA0A0000}"/>
    <cellStyle name="Денежный 2 3 2 5 2 2 3 3 2" xfId="28957" xr:uid="{CBFA4A0A-6133-4833-A19D-AA0FFC98C078}"/>
    <cellStyle name="Денежный 2 3 2 5 2 2 3 4" xfId="18805" xr:uid="{42AA0D1C-E5EA-4E46-924D-87DA62837797}"/>
    <cellStyle name="Денежный 2 3 2 5 2 2 4" xfId="4827" xr:uid="{00000000-0005-0000-0000-0000FB0A0000}"/>
    <cellStyle name="Денежный 2 3 2 5 2 2 4 2" xfId="9908" xr:uid="{00000000-0005-0000-0000-0000FC0A0000}"/>
    <cellStyle name="Денежный 2 3 2 5 2 2 4 2 2" xfId="25148" xr:uid="{3E08EAFD-2117-4EE3-BA30-759C9940308E}"/>
    <cellStyle name="Денежный 2 3 2 5 2 2 4 3" xfId="14986" xr:uid="{00000000-0005-0000-0000-0000FD0A0000}"/>
    <cellStyle name="Денежный 2 3 2 5 2 2 4 3 2" xfId="30224" xr:uid="{F1679D3C-A8AC-4D5E-856F-F67F4184AF2A}"/>
    <cellStyle name="Денежный 2 3 2 5 2 2 4 4" xfId="20072" xr:uid="{BC390B21-E2F1-4867-BBD6-CEE5437793F5}"/>
    <cellStyle name="Денежный 2 3 2 5 2 2 5" xfId="6104" xr:uid="{00000000-0005-0000-0000-0000FE0A0000}"/>
    <cellStyle name="Денежный 2 3 2 5 2 2 5 2" xfId="21349" xr:uid="{505965D4-6FAC-42FF-9C40-2288D61E3E07}"/>
    <cellStyle name="Денежный 2 3 2 5 2 2 6" xfId="11187" xr:uid="{00000000-0005-0000-0000-0000FF0A0000}"/>
    <cellStyle name="Денежный 2 3 2 5 2 2 6 2" xfId="26425" xr:uid="{918E5E9B-DD90-4EF8-8567-6DBBE57356E5}"/>
    <cellStyle name="Денежный 2 3 2 5 2 2 7" xfId="16273" xr:uid="{218E7486-1079-4EEB-96F5-280F21C6E643}"/>
    <cellStyle name="Денежный 2 3 2 5 2 3" xfId="1713" xr:uid="{00000000-0005-0000-0000-0000000B0000}"/>
    <cellStyle name="Денежный 2 3 2 5 2 3 2" xfId="6817" xr:uid="{00000000-0005-0000-0000-0000010B0000}"/>
    <cellStyle name="Денежный 2 3 2 5 2 3 2 2" xfId="22057" xr:uid="{3840419E-A99D-4CA9-9B9F-D669AEDA3168}"/>
    <cellStyle name="Денежный 2 3 2 5 2 3 3" xfId="11895" xr:uid="{00000000-0005-0000-0000-0000020B0000}"/>
    <cellStyle name="Денежный 2 3 2 5 2 3 3 2" xfId="27133" xr:uid="{8B455F8D-DC48-4A49-B368-B4EF3955EA3D}"/>
    <cellStyle name="Денежный 2 3 2 5 2 3 4" xfId="16981" xr:uid="{15017BC7-5179-41B8-BAFD-909B7FB4A354}"/>
    <cellStyle name="Денежный 2 3 2 5 2 4" xfId="2999" xr:uid="{00000000-0005-0000-0000-0000030B0000}"/>
    <cellStyle name="Денежный 2 3 2 5 2 4 2" xfId="8085" xr:uid="{00000000-0005-0000-0000-0000040B0000}"/>
    <cellStyle name="Денежный 2 3 2 5 2 4 2 2" xfId="23325" xr:uid="{D52EABA0-40D8-4735-9A47-61D05B74C8A9}"/>
    <cellStyle name="Денежный 2 3 2 5 2 4 3" xfId="13163" xr:uid="{00000000-0005-0000-0000-0000050B0000}"/>
    <cellStyle name="Денежный 2 3 2 5 2 4 3 2" xfId="28401" xr:uid="{F090DCC1-C63A-44E3-8ADD-2BEA0EED7FE3}"/>
    <cellStyle name="Денежный 2 3 2 5 2 4 4" xfId="18249" xr:uid="{81CDA207-636A-4AB2-B448-02F9BC0E5643}"/>
    <cellStyle name="Денежный 2 3 2 5 2 5" xfId="4263" xr:uid="{00000000-0005-0000-0000-0000060B0000}"/>
    <cellStyle name="Денежный 2 3 2 5 2 5 2" xfId="9344" xr:uid="{00000000-0005-0000-0000-0000070B0000}"/>
    <cellStyle name="Денежный 2 3 2 5 2 5 2 2" xfId="24584" xr:uid="{21F33E3F-DD9C-4B79-BB51-7C0DC84FD047}"/>
    <cellStyle name="Денежный 2 3 2 5 2 5 3" xfId="14422" xr:uid="{00000000-0005-0000-0000-0000080B0000}"/>
    <cellStyle name="Денежный 2 3 2 5 2 5 3 2" xfId="29660" xr:uid="{9E3925B1-B0B1-467F-AD51-03D70A40EF32}"/>
    <cellStyle name="Денежный 2 3 2 5 2 5 4" xfId="19508" xr:uid="{3B76C175-6AE7-4719-B029-AC5055597FE9}"/>
    <cellStyle name="Денежный 2 3 2 5 2 6" xfId="5540" xr:uid="{00000000-0005-0000-0000-0000090B0000}"/>
    <cellStyle name="Денежный 2 3 2 5 2 6 2" xfId="20785" xr:uid="{63EC3D01-ECCA-48C8-97E9-4AAD42237EB1}"/>
    <cellStyle name="Денежный 2 3 2 5 2 7" xfId="10623" xr:uid="{00000000-0005-0000-0000-00000A0B0000}"/>
    <cellStyle name="Денежный 2 3 2 5 2 7 2" xfId="25861" xr:uid="{06B6AE66-3C2F-4778-B6D5-CAD71EBC092E}"/>
    <cellStyle name="Денежный 2 3 2 5 2 8" xfId="15709" xr:uid="{21231DF6-ED17-4386-AED0-B0B272E0D7C0}"/>
    <cellStyle name="Денежный 2 3 2 5 3" xfId="859" xr:uid="{00000000-0005-0000-0000-00000B0B0000}"/>
    <cellStyle name="Денежный 2 3 2 5 3 2" xfId="2137" xr:uid="{00000000-0005-0000-0000-00000C0B0000}"/>
    <cellStyle name="Денежный 2 3 2 5 3 2 2" xfId="7241" xr:uid="{00000000-0005-0000-0000-00000D0B0000}"/>
    <cellStyle name="Денежный 2 3 2 5 3 2 2 2" xfId="22481" xr:uid="{3A9D6FDA-7440-455A-8E57-01748CD3AD67}"/>
    <cellStyle name="Денежный 2 3 2 5 3 2 3" xfId="12319" xr:uid="{00000000-0005-0000-0000-00000E0B0000}"/>
    <cellStyle name="Денежный 2 3 2 5 3 2 3 2" xfId="27557" xr:uid="{EC22D070-749E-4A19-AF29-4303E7AD2582}"/>
    <cellStyle name="Денежный 2 3 2 5 3 2 4" xfId="17405" xr:uid="{62435F23-E4EE-4848-8DE6-99D1B2011EFE}"/>
    <cellStyle name="Денежный 2 3 2 5 3 3" xfId="3417" xr:uid="{00000000-0005-0000-0000-00000F0B0000}"/>
    <cellStyle name="Денежный 2 3 2 5 3 3 2" xfId="8503" xr:uid="{00000000-0005-0000-0000-0000100B0000}"/>
    <cellStyle name="Денежный 2 3 2 5 3 3 2 2" xfId="23743" xr:uid="{7167B965-4C1A-4BE3-8C57-FC97177E0520}"/>
    <cellStyle name="Денежный 2 3 2 5 3 3 3" xfId="13581" xr:uid="{00000000-0005-0000-0000-0000110B0000}"/>
    <cellStyle name="Денежный 2 3 2 5 3 3 3 2" xfId="28819" xr:uid="{130EEAC2-C84D-40DA-B1D4-10936E610BFA}"/>
    <cellStyle name="Денежный 2 3 2 5 3 3 4" xfId="18667" xr:uid="{2C10EFDE-1149-4507-AD4F-D5A94CC70334}"/>
    <cellStyle name="Денежный 2 3 2 5 3 4" xfId="4687" xr:uid="{00000000-0005-0000-0000-0000120B0000}"/>
    <cellStyle name="Денежный 2 3 2 5 3 4 2" xfId="9768" xr:uid="{00000000-0005-0000-0000-0000130B0000}"/>
    <cellStyle name="Денежный 2 3 2 5 3 4 2 2" xfId="25008" xr:uid="{C08AC41C-DC3A-4661-A375-B4754C8038A9}"/>
    <cellStyle name="Денежный 2 3 2 5 3 4 3" xfId="14846" xr:uid="{00000000-0005-0000-0000-0000140B0000}"/>
    <cellStyle name="Денежный 2 3 2 5 3 4 3 2" xfId="30084" xr:uid="{4F3E7196-5BB7-439C-B953-706779A9654D}"/>
    <cellStyle name="Денежный 2 3 2 5 3 4 4" xfId="19932" xr:uid="{8D0A78A7-1EC8-40D4-99E7-3CACB6BAA68C}"/>
    <cellStyle name="Денежный 2 3 2 5 3 5" xfId="5964" xr:uid="{00000000-0005-0000-0000-0000150B0000}"/>
    <cellStyle name="Денежный 2 3 2 5 3 5 2" xfId="21209" xr:uid="{ED8024D9-6398-4EB3-BB87-ECDB0D0B4E03}"/>
    <cellStyle name="Денежный 2 3 2 5 3 6" xfId="11047" xr:uid="{00000000-0005-0000-0000-0000160B0000}"/>
    <cellStyle name="Денежный 2 3 2 5 3 6 2" xfId="26285" xr:uid="{D745CAB5-F7E3-41FB-B8B1-BC22063C8B15}"/>
    <cellStyle name="Денежный 2 3 2 5 3 7" xfId="16133" xr:uid="{33EE944F-AEDD-4F1F-9F3D-EF5AB6131939}"/>
    <cellStyle name="Денежный 2 3 2 5 4" xfId="1573" xr:uid="{00000000-0005-0000-0000-0000170B0000}"/>
    <cellStyle name="Денежный 2 3 2 5 4 2" xfId="6677" xr:uid="{00000000-0005-0000-0000-0000180B0000}"/>
    <cellStyle name="Денежный 2 3 2 5 4 2 2" xfId="21917" xr:uid="{8EC05601-69DA-4CF9-B828-E22E496F5F93}"/>
    <cellStyle name="Денежный 2 3 2 5 4 3" xfId="11755" xr:uid="{00000000-0005-0000-0000-0000190B0000}"/>
    <cellStyle name="Денежный 2 3 2 5 4 3 2" xfId="26993" xr:uid="{3C63B22A-9B88-4C19-9F57-34B1A088DC59}"/>
    <cellStyle name="Денежный 2 3 2 5 4 4" xfId="16841" xr:uid="{482CCEF0-CCE1-4330-BDF0-276F6D920F97}"/>
    <cellStyle name="Денежный 2 3 2 5 5" xfId="2847" xr:uid="{00000000-0005-0000-0000-00001A0B0000}"/>
    <cellStyle name="Денежный 2 3 2 5 5 2" xfId="7947" xr:uid="{00000000-0005-0000-0000-00001B0B0000}"/>
    <cellStyle name="Денежный 2 3 2 5 5 2 2" xfId="23187" xr:uid="{3C6D4925-25FB-4E4D-A1CB-42FC6F670A90}"/>
    <cellStyle name="Денежный 2 3 2 5 5 3" xfId="13025" xr:uid="{00000000-0005-0000-0000-00001C0B0000}"/>
    <cellStyle name="Денежный 2 3 2 5 5 3 2" xfId="28263" xr:uid="{9918320E-01FF-45AA-9F9B-D2C7499404A2}"/>
    <cellStyle name="Денежный 2 3 2 5 5 4" xfId="18111" xr:uid="{42D92A25-299C-47A6-AB5A-E75AB5338181}"/>
    <cellStyle name="Денежный 2 3 2 5 6" xfId="4123" xr:uid="{00000000-0005-0000-0000-00001D0B0000}"/>
    <cellStyle name="Денежный 2 3 2 5 6 2" xfId="9204" xr:uid="{00000000-0005-0000-0000-00001E0B0000}"/>
    <cellStyle name="Денежный 2 3 2 5 6 2 2" xfId="24444" xr:uid="{B567F350-2D7B-4605-9CB3-87F3EB455E28}"/>
    <cellStyle name="Денежный 2 3 2 5 6 3" xfId="14282" xr:uid="{00000000-0005-0000-0000-00001F0B0000}"/>
    <cellStyle name="Денежный 2 3 2 5 6 3 2" xfId="29520" xr:uid="{3BA4343B-2679-44CB-8DEE-3BEEFA43F339}"/>
    <cellStyle name="Денежный 2 3 2 5 6 4" xfId="19368" xr:uid="{ECF4D711-F3C9-44B1-A922-AEA445B14E33}"/>
    <cellStyle name="Денежный 2 3 2 5 7" xfId="5400" xr:uid="{00000000-0005-0000-0000-0000200B0000}"/>
    <cellStyle name="Денежный 2 3 2 5 7 2" xfId="20645" xr:uid="{AB06BA07-E80D-4D66-BF08-394F2C5235EE}"/>
    <cellStyle name="Денежный 2 3 2 5 8" xfId="10483" xr:uid="{00000000-0005-0000-0000-0000210B0000}"/>
    <cellStyle name="Денежный 2 3 2 5 8 2" xfId="25721" xr:uid="{EA462836-F300-4E56-A79E-3D61FFA07576}"/>
    <cellStyle name="Денежный 2 3 2 5 9" xfId="15569" xr:uid="{68B6D0E9-C33F-4E47-B786-D3AD865DEAD1}"/>
    <cellStyle name="Денежный 2 3 2 6" xfId="575" xr:uid="{00000000-0005-0000-0000-0000220B0000}"/>
    <cellStyle name="Денежный 2 3 2 6 2" xfId="1139" xr:uid="{00000000-0005-0000-0000-0000230B0000}"/>
    <cellStyle name="Денежный 2 3 2 6 2 2" xfId="2417" xr:uid="{00000000-0005-0000-0000-0000240B0000}"/>
    <cellStyle name="Денежный 2 3 2 6 2 2 2" xfId="7521" xr:uid="{00000000-0005-0000-0000-0000250B0000}"/>
    <cellStyle name="Денежный 2 3 2 6 2 2 2 2" xfId="22761" xr:uid="{4D40AA94-711B-4B2A-94B8-894968865933}"/>
    <cellStyle name="Денежный 2 3 2 6 2 2 3" xfId="12599" xr:uid="{00000000-0005-0000-0000-0000260B0000}"/>
    <cellStyle name="Денежный 2 3 2 6 2 2 3 2" xfId="27837" xr:uid="{B8EEDBA7-405A-4496-AC2F-878D1BFFC217}"/>
    <cellStyle name="Денежный 2 3 2 6 2 2 4" xfId="17685" xr:uid="{95979588-038D-4481-A805-2B7AAE847AD2}"/>
    <cellStyle name="Денежный 2 3 2 6 2 3" xfId="3693" xr:uid="{00000000-0005-0000-0000-0000270B0000}"/>
    <cellStyle name="Денежный 2 3 2 6 2 3 2" xfId="8779" xr:uid="{00000000-0005-0000-0000-0000280B0000}"/>
    <cellStyle name="Денежный 2 3 2 6 2 3 2 2" xfId="24019" xr:uid="{1C95A45B-66F3-4AA1-A6A7-D8B4C8324FF7}"/>
    <cellStyle name="Денежный 2 3 2 6 2 3 3" xfId="13857" xr:uid="{00000000-0005-0000-0000-0000290B0000}"/>
    <cellStyle name="Денежный 2 3 2 6 2 3 3 2" xfId="29095" xr:uid="{15B6FDBF-241D-4D2E-930D-A73016AF163F}"/>
    <cellStyle name="Денежный 2 3 2 6 2 3 4" xfId="18943" xr:uid="{F1BC0196-0845-4FA9-B3BB-0EC9B93AB028}"/>
    <cellStyle name="Денежный 2 3 2 6 2 4" xfId="4967" xr:uid="{00000000-0005-0000-0000-00002A0B0000}"/>
    <cellStyle name="Денежный 2 3 2 6 2 4 2" xfId="10048" xr:uid="{00000000-0005-0000-0000-00002B0B0000}"/>
    <cellStyle name="Денежный 2 3 2 6 2 4 2 2" xfId="25288" xr:uid="{CA584D9E-B014-4300-B124-FB548F80C3BB}"/>
    <cellStyle name="Денежный 2 3 2 6 2 4 3" xfId="15126" xr:uid="{00000000-0005-0000-0000-00002C0B0000}"/>
    <cellStyle name="Денежный 2 3 2 6 2 4 3 2" xfId="30364" xr:uid="{5683240C-8C9A-4F4A-BCEC-C33110613E23}"/>
    <cellStyle name="Денежный 2 3 2 6 2 4 4" xfId="20212" xr:uid="{D66BDD23-A881-4BC7-BE1B-DB14097C9799}"/>
    <cellStyle name="Денежный 2 3 2 6 2 5" xfId="6244" xr:uid="{00000000-0005-0000-0000-00002D0B0000}"/>
    <cellStyle name="Денежный 2 3 2 6 2 5 2" xfId="21489" xr:uid="{76709D68-EB89-4773-B673-85B2E0A63833}"/>
    <cellStyle name="Денежный 2 3 2 6 2 6" xfId="11327" xr:uid="{00000000-0005-0000-0000-00002E0B0000}"/>
    <cellStyle name="Денежный 2 3 2 6 2 6 2" xfId="26565" xr:uid="{70243CA1-2C73-4754-B64A-8CE290D9C602}"/>
    <cellStyle name="Денежный 2 3 2 6 2 7" xfId="16413" xr:uid="{AD3C1BBA-1BE5-412E-9948-F43E143F97E9}"/>
    <cellStyle name="Денежный 2 3 2 6 3" xfId="1853" xr:uid="{00000000-0005-0000-0000-00002F0B0000}"/>
    <cellStyle name="Денежный 2 3 2 6 3 2" xfId="6957" xr:uid="{00000000-0005-0000-0000-0000300B0000}"/>
    <cellStyle name="Денежный 2 3 2 6 3 2 2" xfId="22197" xr:uid="{13C44541-32E7-4D9D-BD2F-AD5697D724A9}"/>
    <cellStyle name="Денежный 2 3 2 6 3 3" xfId="12035" xr:uid="{00000000-0005-0000-0000-0000310B0000}"/>
    <cellStyle name="Денежный 2 3 2 6 3 3 2" xfId="27273" xr:uid="{932B73B2-158A-4D69-A54C-713910A7F7B8}"/>
    <cellStyle name="Денежный 2 3 2 6 3 4" xfId="17121" xr:uid="{B4A6777B-4852-40A8-A529-B07709401A90}"/>
    <cellStyle name="Денежный 2 3 2 6 4" xfId="3137" xr:uid="{00000000-0005-0000-0000-0000320B0000}"/>
    <cellStyle name="Денежный 2 3 2 6 4 2" xfId="8223" xr:uid="{00000000-0005-0000-0000-0000330B0000}"/>
    <cellStyle name="Денежный 2 3 2 6 4 2 2" xfId="23463" xr:uid="{E3D6FB66-9FBF-455E-88BD-185A62D0C1A8}"/>
    <cellStyle name="Денежный 2 3 2 6 4 3" xfId="13301" xr:uid="{00000000-0005-0000-0000-0000340B0000}"/>
    <cellStyle name="Денежный 2 3 2 6 4 3 2" xfId="28539" xr:uid="{8843E7B6-1A40-4A81-9B0A-E06CDC97B4B2}"/>
    <cellStyle name="Денежный 2 3 2 6 4 4" xfId="18387" xr:uid="{9399CB9A-44EF-43D7-BCE8-E9953117505D}"/>
    <cellStyle name="Денежный 2 3 2 6 5" xfId="4403" xr:uid="{00000000-0005-0000-0000-0000350B0000}"/>
    <cellStyle name="Денежный 2 3 2 6 5 2" xfId="9484" xr:uid="{00000000-0005-0000-0000-0000360B0000}"/>
    <cellStyle name="Денежный 2 3 2 6 5 2 2" xfId="24724" xr:uid="{BA0C8A9D-5829-413D-9F02-D26016DD78D9}"/>
    <cellStyle name="Денежный 2 3 2 6 5 3" xfId="14562" xr:uid="{00000000-0005-0000-0000-0000370B0000}"/>
    <cellStyle name="Денежный 2 3 2 6 5 3 2" xfId="29800" xr:uid="{F1CA995D-BAB5-4D6E-B844-0DA45A353879}"/>
    <cellStyle name="Денежный 2 3 2 6 5 4" xfId="19648" xr:uid="{84119F7B-D2FB-4073-B060-B070F43841BE}"/>
    <cellStyle name="Денежный 2 3 2 6 6" xfId="5680" xr:uid="{00000000-0005-0000-0000-0000380B0000}"/>
    <cellStyle name="Денежный 2 3 2 6 6 2" xfId="20925" xr:uid="{89CB512D-5485-4B38-A942-79C98C9301F7}"/>
    <cellStyle name="Денежный 2 3 2 6 7" xfId="10763" xr:uid="{00000000-0005-0000-0000-0000390B0000}"/>
    <cellStyle name="Денежный 2 3 2 6 7 2" xfId="26001" xr:uid="{C539C51C-1620-4CCA-AF85-247E99840CAB}"/>
    <cellStyle name="Денежный 2 3 2 6 8" xfId="15849" xr:uid="{64690FC9-A956-4E05-A90B-7045350CF455}"/>
    <cellStyle name="Денежный 2 3 2 7" xfId="719" xr:uid="{00000000-0005-0000-0000-00003A0B0000}"/>
    <cellStyle name="Денежный 2 3 2 7 2" xfId="1997" xr:uid="{00000000-0005-0000-0000-00003B0B0000}"/>
    <cellStyle name="Денежный 2 3 2 7 2 2" xfId="7101" xr:uid="{00000000-0005-0000-0000-00003C0B0000}"/>
    <cellStyle name="Денежный 2 3 2 7 2 2 2" xfId="22341" xr:uid="{C30438EA-8BE3-42F8-8D50-8879C11C8C04}"/>
    <cellStyle name="Денежный 2 3 2 7 2 3" xfId="12179" xr:uid="{00000000-0005-0000-0000-00003D0B0000}"/>
    <cellStyle name="Денежный 2 3 2 7 2 3 2" xfId="27417" xr:uid="{32146DD0-61E4-4C14-9A77-271B4E9F0936}"/>
    <cellStyle name="Денежный 2 3 2 7 2 4" xfId="17265" xr:uid="{DD8B9C34-2165-4E92-BFF8-01BE2A24D1CA}"/>
    <cellStyle name="Денежный 2 3 2 7 3" xfId="3279" xr:uid="{00000000-0005-0000-0000-00003E0B0000}"/>
    <cellStyle name="Денежный 2 3 2 7 3 2" xfId="8365" xr:uid="{00000000-0005-0000-0000-00003F0B0000}"/>
    <cellStyle name="Денежный 2 3 2 7 3 2 2" xfId="23605" xr:uid="{9634BA85-8762-4488-8D06-D3C6314D5DF0}"/>
    <cellStyle name="Денежный 2 3 2 7 3 3" xfId="13443" xr:uid="{00000000-0005-0000-0000-0000400B0000}"/>
    <cellStyle name="Денежный 2 3 2 7 3 3 2" xfId="28681" xr:uid="{591F65AD-81FE-4A57-BBF5-B6ED2D85A81D}"/>
    <cellStyle name="Денежный 2 3 2 7 3 4" xfId="18529" xr:uid="{73F7EA42-59C5-43D7-8EB0-C9FE61612D02}"/>
    <cellStyle name="Денежный 2 3 2 7 4" xfId="4547" xr:uid="{00000000-0005-0000-0000-0000410B0000}"/>
    <cellStyle name="Денежный 2 3 2 7 4 2" xfId="9628" xr:uid="{00000000-0005-0000-0000-0000420B0000}"/>
    <cellStyle name="Денежный 2 3 2 7 4 2 2" xfId="24868" xr:uid="{7AB8B875-25E3-484C-BE1A-4249B627CA84}"/>
    <cellStyle name="Денежный 2 3 2 7 4 3" xfId="14706" xr:uid="{00000000-0005-0000-0000-0000430B0000}"/>
    <cellStyle name="Денежный 2 3 2 7 4 3 2" xfId="29944" xr:uid="{8717B130-AE70-443A-92B4-25325751C80B}"/>
    <cellStyle name="Денежный 2 3 2 7 4 4" xfId="19792" xr:uid="{1CDB1DD4-3928-461C-B3B0-BBC0C9A31919}"/>
    <cellStyle name="Денежный 2 3 2 7 5" xfId="5824" xr:uid="{00000000-0005-0000-0000-0000440B0000}"/>
    <cellStyle name="Денежный 2 3 2 7 5 2" xfId="21069" xr:uid="{959D8B69-57EF-4D8E-AAF1-3E470F8A5D1F}"/>
    <cellStyle name="Денежный 2 3 2 7 6" xfId="10907" xr:uid="{00000000-0005-0000-0000-0000450B0000}"/>
    <cellStyle name="Денежный 2 3 2 7 6 2" xfId="26145" xr:uid="{BE0B8DC1-A14A-4B63-88F2-4F11775D74A4}"/>
    <cellStyle name="Денежный 2 3 2 7 7" xfId="15993" xr:uid="{24C0FD8D-0EAF-488C-BC62-99E148F52A2A}"/>
    <cellStyle name="Денежный 2 3 2 8" xfId="1284" xr:uid="{00000000-0005-0000-0000-0000460B0000}"/>
    <cellStyle name="Денежный 2 3 2 8 2" xfId="2562" xr:uid="{00000000-0005-0000-0000-0000470B0000}"/>
    <cellStyle name="Денежный 2 3 2 8 2 2" xfId="7666" xr:uid="{00000000-0005-0000-0000-0000480B0000}"/>
    <cellStyle name="Денежный 2 3 2 8 2 2 2" xfId="22906" xr:uid="{26D88A25-1B81-44B6-B201-2C24FFC59A5F}"/>
    <cellStyle name="Денежный 2 3 2 8 2 3" xfId="12744" xr:uid="{00000000-0005-0000-0000-0000490B0000}"/>
    <cellStyle name="Денежный 2 3 2 8 2 3 2" xfId="27982" xr:uid="{C1DB4032-53F8-4796-8EBC-D44B92607121}"/>
    <cellStyle name="Денежный 2 3 2 8 2 4" xfId="17830" xr:uid="{1F40FAC8-4590-4906-BE7E-BBE0B276BD1E}"/>
    <cellStyle name="Денежный 2 3 2 8 3" xfId="3836" xr:uid="{00000000-0005-0000-0000-00004A0B0000}"/>
    <cellStyle name="Денежный 2 3 2 8 3 2" xfId="8922" xr:uid="{00000000-0005-0000-0000-00004B0B0000}"/>
    <cellStyle name="Денежный 2 3 2 8 3 2 2" xfId="24162" xr:uid="{44CDE146-562D-4BAC-A8D0-6641C8D2983E}"/>
    <cellStyle name="Денежный 2 3 2 8 3 3" xfId="14000" xr:uid="{00000000-0005-0000-0000-00004C0B0000}"/>
    <cellStyle name="Денежный 2 3 2 8 3 3 2" xfId="29238" xr:uid="{AEE625FA-D104-40D4-8A59-8774690AC35F}"/>
    <cellStyle name="Денежный 2 3 2 8 3 4" xfId="19086" xr:uid="{415F0275-5969-4AD5-890D-7DD12EF89CF8}"/>
    <cellStyle name="Денежный 2 3 2 8 4" xfId="5112" xr:uid="{00000000-0005-0000-0000-00004D0B0000}"/>
    <cellStyle name="Денежный 2 3 2 8 4 2" xfId="10193" xr:uid="{00000000-0005-0000-0000-00004E0B0000}"/>
    <cellStyle name="Денежный 2 3 2 8 4 2 2" xfId="25433" xr:uid="{5793D2A0-8CED-4258-BF13-6D029DB72E97}"/>
    <cellStyle name="Денежный 2 3 2 8 4 3" xfId="15271" xr:uid="{00000000-0005-0000-0000-00004F0B0000}"/>
    <cellStyle name="Денежный 2 3 2 8 4 3 2" xfId="30509" xr:uid="{ECB7F763-342F-44E5-B3BF-D601537047D4}"/>
    <cellStyle name="Денежный 2 3 2 8 4 4" xfId="20357" xr:uid="{67151D38-F877-446D-99A4-330120C42A9B}"/>
    <cellStyle name="Денежный 2 3 2 8 5" xfId="6389" xr:uid="{00000000-0005-0000-0000-0000500B0000}"/>
    <cellStyle name="Денежный 2 3 2 8 5 2" xfId="21634" xr:uid="{A2EC0619-6B86-4961-94A2-D8BFBC1EAD04}"/>
    <cellStyle name="Денежный 2 3 2 8 6" xfId="11472" xr:uid="{00000000-0005-0000-0000-0000510B0000}"/>
    <cellStyle name="Денежный 2 3 2 8 6 2" xfId="26710" xr:uid="{11A63BD1-45FB-4DF7-99C4-C357CFC1C639}"/>
    <cellStyle name="Денежный 2 3 2 8 7" xfId="16558" xr:uid="{227E19FC-5D78-43A9-A00E-81D4C81F8AB0}"/>
    <cellStyle name="Денежный 2 3 2 9" xfId="1424" xr:uid="{00000000-0005-0000-0000-0000520B0000}"/>
    <cellStyle name="Денежный 2 3 2 9 2" xfId="2702" xr:uid="{00000000-0005-0000-0000-0000530B0000}"/>
    <cellStyle name="Денежный 2 3 2 9 2 2" xfId="7806" xr:uid="{00000000-0005-0000-0000-0000540B0000}"/>
    <cellStyle name="Денежный 2 3 2 9 2 2 2" xfId="23046" xr:uid="{E23343D9-AEBD-4FF8-85D5-0CB3CE642CB8}"/>
    <cellStyle name="Денежный 2 3 2 9 2 3" xfId="12884" xr:uid="{00000000-0005-0000-0000-0000550B0000}"/>
    <cellStyle name="Денежный 2 3 2 9 2 3 2" xfId="28122" xr:uid="{AE99FF55-F35D-4732-A3B0-157E51826F9A}"/>
    <cellStyle name="Денежный 2 3 2 9 2 4" xfId="17970" xr:uid="{E67EC346-ADC5-461D-BAC8-97AAE3EBB24E}"/>
    <cellStyle name="Денежный 2 3 2 9 3" xfId="3974" xr:uid="{00000000-0005-0000-0000-0000560B0000}"/>
    <cellStyle name="Денежный 2 3 2 9 3 2" xfId="9060" xr:uid="{00000000-0005-0000-0000-0000570B0000}"/>
    <cellStyle name="Денежный 2 3 2 9 3 2 2" xfId="24300" xr:uid="{4019DC20-2A58-48CD-9E29-85F425DF100E}"/>
    <cellStyle name="Денежный 2 3 2 9 3 3" xfId="14138" xr:uid="{00000000-0005-0000-0000-0000580B0000}"/>
    <cellStyle name="Денежный 2 3 2 9 3 3 2" xfId="29376" xr:uid="{4A537A87-322C-46FF-B1EF-E89804226A26}"/>
    <cellStyle name="Денежный 2 3 2 9 3 4" xfId="19224" xr:uid="{A1B781AE-E941-4B69-B5FB-8EB11C0749C2}"/>
    <cellStyle name="Денежный 2 3 2 9 4" xfId="5252" xr:uid="{00000000-0005-0000-0000-0000590B0000}"/>
    <cellStyle name="Денежный 2 3 2 9 4 2" xfId="10333" xr:uid="{00000000-0005-0000-0000-00005A0B0000}"/>
    <cellStyle name="Денежный 2 3 2 9 4 2 2" xfId="25573" xr:uid="{D13C66BD-55CB-4B05-AE65-699E1256E16D}"/>
    <cellStyle name="Денежный 2 3 2 9 4 3" xfId="15411" xr:uid="{00000000-0005-0000-0000-00005B0B0000}"/>
    <cellStyle name="Денежный 2 3 2 9 4 3 2" xfId="30649" xr:uid="{247943DB-EBFF-4360-A54E-DE4D0E105A4B}"/>
    <cellStyle name="Денежный 2 3 2 9 4 4" xfId="20497" xr:uid="{CC38AC6E-E47C-4E69-B62A-FAA727527B81}"/>
    <cellStyle name="Денежный 2 3 2 9 5" xfId="6529" xr:uid="{00000000-0005-0000-0000-00005C0B0000}"/>
    <cellStyle name="Денежный 2 3 2 9 5 2" xfId="21774" xr:uid="{EC088ED5-4159-42B0-8BF0-B281A6E69138}"/>
    <cellStyle name="Денежный 2 3 2 9 6" xfId="11612" xr:uid="{00000000-0005-0000-0000-00005D0B0000}"/>
    <cellStyle name="Денежный 2 3 2 9 6 2" xfId="26850" xr:uid="{570BF7B1-6AA0-4D97-8917-2AA218DFA154}"/>
    <cellStyle name="Денежный 2 3 2 9 7" xfId="16698" xr:uid="{C76C3C28-CCBA-46D1-9BB8-5FA3DB60701F}"/>
    <cellStyle name="Денежный 2 3 3" xfId="101" xr:uid="{00000000-0005-0000-0000-00005E0B0000}"/>
    <cellStyle name="Денежный 2 3 3 2" xfId="102" xr:uid="{00000000-0005-0000-0000-00005F0B0000}"/>
    <cellStyle name="Денежный 2 3 3 2 2" xfId="103" xr:uid="{00000000-0005-0000-0000-0000600B0000}"/>
    <cellStyle name="Денежный 2 3 3 2 2 2" xfId="367" xr:uid="{00000000-0005-0000-0000-0000610B0000}"/>
    <cellStyle name="Денежный 2 3 3 2 2 2 2" xfId="513" xr:uid="{00000000-0005-0000-0000-0000620B0000}"/>
    <cellStyle name="Денежный 2 3 3 2 2 2 2 2" xfId="1077" xr:uid="{00000000-0005-0000-0000-0000630B0000}"/>
    <cellStyle name="Денежный 2 3 3 2 2 2 2 2 2" xfId="2355" xr:uid="{00000000-0005-0000-0000-0000640B0000}"/>
    <cellStyle name="Денежный 2 3 3 2 2 2 2 2 2 2" xfId="7459" xr:uid="{00000000-0005-0000-0000-0000650B0000}"/>
    <cellStyle name="Денежный 2 3 3 2 2 2 2 2 2 2 2" xfId="22699" xr:uid="{8BB89020-7D5B-4CBB-877D-1412D64473EF}"/>
    <cellStyle name="Денежный 2 3 3 2 2 2 2 2 2 3" xfId="12537" xr:uid="{00000000-0005-0000-0000-0000660B0000}"/>
    <cellStyle name="Денежный 2 3 3 2 2 2 2 2 2 3 2" xfId="27775" xr:uid="{85B1F1BB-E64D-46E1-81DE-C278D9E58A61}"/>
    <cellStyle name="Денежный 2 3 3 2 2 2 2 2 2 4" xfId="17623" xr:uid="{D531C746-364C-4B71-B477-3CDBD318C066}"/>
    <cellStyle name="Денежный 2 3 3 2 2 2 2 2 3" xfId="3631" xr:uid="{00000000-0005-0000-0000-0000670B0000}"/>
    <cellStyle name="Денежный 2 3 3 2 2 2 2 2 3 2" xfId="8717" xr:uid="{00000000-0005-0000-0000-0000680B0000}"/>
    <cellStyle name="Денежный 2 3 3 2 2 2 2 2 3 2 2" xfId="23957" xr:uid="{BC880FA3-F79D-4D36-92F3-4E9BF45B3C47}"/>
    <cellStyle name="Денежный 2 3 3 2 2 2 2 2 3 3" xfId="13795" xr:uid="{00000000-0005-0000-0000-0000690B0000}"/>
    <cellStyle name="Денежный 2 3 3 2 2 2 2 2 3 3 2" xfId="29033" xr:uid="{762651C3-1E84-4C15-AA7A-2A3EBE20C126}"/>
    <cellStyle name="Денежный 2 3 3 2 2 2 2 2 3 4" xfId="18881" xr:uid="{FE18594E-342F-448C-98F4-F21871C8392A}"/>
    <cellStyle name="Денежный 2 3 3 2 2 2 2 2 4" xfId="4905" xr:uid="{00000000-0005-0000-0000-00006A0B0000}"/>
    <cellStyle name="Денежный 2 3 3 2 2 2 2 2 4 2" xfId="9986" xr:uid="{00000000-0005-0000-0000-00006B0B0000}"/>
    <cellStyle name="Денежный 2 3 3 2 2 2 2 2 4 2 2" xfId="25226" xr:uid="{2FDEB046-BD6D-4064-A7AB-0FC584529F91}"/>
    <cellStyle name="Денежный 2 3 3 2 2 2 2 2 4 3" xfId="15064" xr:uid="{00000000-0005-0000-0000-00006C0B0000}"/>
    <cellStyle name="Денежный 2 3 3 2 2 2 2 2 4 3 2" xfId="30302" xr:uid="{777DBF86-B70D-4ECE-A5C1-B652AD70A3F5}"/>
    <cellStyle name="Денежный 2 3 3 2 2 2 2 2 4 4" xfId="20150" xr:uid="{28FBA2CC-85A6-4300-A657-8476661D2C12}"/>
    <cellStyle name="Денежный 2 3 3 2 2 2 2 2 5" xfId="6182" xr:uid="{00000000-0005-0000-0000-00006D0B0000}"/>
    <cellStyle name="Денежный 2 3 3 2 2 2 2 2 5 2" xfId="21427" xr:uid="{7F1BABFE-B203-4E42-A345-9FCD1022E59B}"/>
    <cellStyle name="Денежный 2 3 3 2 2 2 2 2 6" xfId="11265" xr:uid="{00000000-0005-0000-0000-00006E0B0000}"/>
    <cellStyle name="Денежный 2 3 3 2 2 2 2 2 6 2" xfId="26503" xr:uid="{0A3B4D80-604D-44EB-973D-9DD2288F70E1}"/>
    <cellStyle name="Денежный 2 3 3 2 2 2 2 2 7" xfId="16351" xr:uid="{35F7F3D0-5844-4E61-9894-D85B9886E39D}"/>
    <cellStyle name="Денежный 2 3 3 2 2 2 2 3" xfId="1791" xr:uid="{00000000-0005-0000-0000-00006F0B0000}"/>
    <cellStyle name="Денежный 2 3 3 2 2 2 2 3 2" xfId="6895" xr:uid="{00000000-0005-0000-0000-0000700B0000}"/>
    <cellStyle name="Денежный 2 3 3 2 2 2 2 3 2 2" xfId="22135" xr:uid="{80999056-47D9-4D16-9BD5-246F40097F18}"/>
    <cellStyle name="Денежный 2 3 3 2 2 2 2 3 3" xfId="11973" xr:uid="{00000000-0005-0000-0000-0000710B0000}"/>
    <cellStyle name="Денежный 2 3 3 2 2 2 2 3 3 2" xfId="27211" xr:uid="{C11F02B8-8C45-4E9A-91B0-C3CAB05CD11D}"/>
    <cellStyle name="Денежный 2 3 3 2 2 2 2 3 4" xfId="17059" xr:uid="{0EB5B1EC-D9E2-43D1-88EF-4841F82F8A1D}"/>
    <cellStyle name="Денежный 2 3 3 2 2 2 2 4" xfId="3075" xr:uid="{00000000-0005-0000-0000-0000720B0000}"/>
    <cellStyle name="Денежный 2 3 3 2 2 2 2 4 2" xfId="8161" xr:uid="{00000000-0005-0000-0000-0000730B0000}"/>
    <cellStyle name="Денежный 2 3 3 2 2 2 2 4 2 2" xfId="23401" xr:uid="{5DA0C595-56C7-4BF4-B60A-D5A51077CB1C}"/>
    <cellStyle name="Денежный 2 3 3 2 2 2 2 4 3" xfId="13239" xr:uid="{00000000-0005-0000-0000-0000740B0000}"/>
    <cellStyle name="Денежный 2 3 3 2 2 2 2 4 3 2" xfId="28477" xr:uid="{F39DFC58-9D6D-4462-8CA1-4DA0D612A30E}"/>
    <cellStyle name="Денежный 2 3 3 2 2 2 2 4 4" xfId="18325" xr:uid="{A707FEC3-76C0-455A-8ABB-1C0B2C98FDC4}"/>
    <cellStyle name="Денежный 2 3 3 2 2 2 2 5" xfId="4341" xr:uid="{00000000-0005-0000-0000-0000750B0000}"/>
    <cellStyle name="Денежный 2 3 3 2 2 2 2 5 2" xfId="9422" xr:uid="{00000000-0005-0000-0000-0000760B0000}"/>
    <cellStyle name="Денежный 2 3 3 2 2 2 2 5 2 2" xfId="24662" xr:uid="{F4469BD4-E30C-4BD1-B3AB-75474F6CA0FE}"/>
    <cellStyle name="Денежный 2 3 3 2 2 2 2 5 3" xfId="14500" xr:uid="{00000000-0005-0000-0000-0000770B0000}"/>
    <cellStyle name="Денежный 2 3 3 2 2 2 2 5 3 2" xfId="29738" xr:uid="{9B9CC6F8-E811-42B7-881C-D4DC76E8CECA}"/>
    <cellStyle name="Денежный 2 3 3 2 2 2 2 5 4" xfId="19586" xr:uid="{B1151588-90B9-4B38-A596-8F7D48643FEC}"/>
    <cellStyle name="Денежный 2 3 3 2 2 2 2 6" xfId="5618" xr:uid="{00000000-0005-0000-0000-0000780B0000}"/>
    <cellStyle name="Денежный 2 3 3 2 2 2 2 6 2" xfId="20863" xr:uid="{20A477D6-7121-40A6-B820-D71419A5CBD9}"/>
    <cellStyle name="Денежный 2 3 3 2 2 2 2 7" xfId="10701" xr:uid="{00000000-0005-0000-0000-0000790B0000}"/>
    <cellStyle name="Денежный 2 3 3 2 2 2 2 7 2" xfId="25939" xr:uid="{67A34C07-CDD9-4195-8E9B-F2CCA94A659F}"/>
    <cellStyle name="Денежный 2 3 3 2 2 2 2 8" xfId="15787" xr:uid="{6FE8F37F-0E1F-4552-9F5A-36E0A469E4AD}"/>
    <cellStyle name="Денежный 2 3 3 2 2 2 3" xfId="937" xr:uid="{00000000-0005-0000-0000-00007A0B0000}"/>
    <cellStyle name="Денежный 2 3 3 2 2 2 3 2" xfId="2215" xr:uid="{00000000-0005-0000-0000-00007B0B0000}"/>
    <cellStyle name="Денежный 2 3 3 2 2 2 3 2 2" xfId="7319" xr:uid="{00000000-0005-0000-0000-00007C0B0000}"/>
    <cellStyle name="Денежный 2 3 3 2 2 2 3 2 2 2" xfId="22559" xr:uid="{C229BB31-6247-477A-B114-85005B8E53FC}"/>
    <cellStyle name="Денежный 2 3 3 2 2 2 3 2 3" xfId="12397" xr:uid="{00000000-0005-0000-0000-00007D0B0000}"/>
    <cellStyle name="Денежный 2 3 3 2 2 2 3 2 3 2" xfId="27635" xr:uid="{B5B6CA62-C613-46B2-8026-52C4C4668AB9}"/>
    <cellStyle name="Денежный 2 3 3 2 2 2 3 2 4" xfId="17483" xr:uid="{9975A325-A802-4AE6-905E-DCC019C76715}"/>
    <cellStyle name="Денежный 2 3 3 2 2 2 3 3" xfId="3493" xr:uid="{00000000-0005-0000-0000-00007E0B0000}"/>
    <cellStyle name="Денежный 2 3 3 2 2 2 3 3 2" xfId="8579" xr:uid="{00000000-0005-0000-0000-00007F0B0000}"/>
    <cellStyle name="Денежный 2 3 3 2 2 2 3 3 2 2" xfId="23819" xr:uid="{2F48F8BD-DE0A-4314-9027-3EE3FB02047A}"/>
    <cellStyle name="Денежный 2 3 3 2 2 2 3 3 3" xfId="13657" xr:uid="{00000000-0005-0000-0000-0000800B0000}"/>
    <cellStyle name="Денежный 2 3 3 2 2 2 3 3 3 2" xfId="28895" xr:uid="{93B8B825-3103-4129-9DA0-25A03EE4175B}"/>
    <cellStyle name="Денежный 2 3 3 2 2 2 3 3 4" xfId="18743" xr:uid="{84F32B9B-D7F6-4C78-AEB0-FBA8F1A5DA54}"/>
    <cellStyle name="Денежный 2 3 3 2 2 2 3 4" xfId="4765" xr:uid="{00000000-0005-0000-0000-0000810B0000}"/>
    <cellStyle name="Денежный 2 3 3 2 2 2 3 4 2" xfId="9846" xr:uid="{00000000-0005-0000-0000-0000820B0000}"/>
    <cellStyle name="Денежный 2 3 3 2 2 2 3 4 2 2" xfId="25086" xr:uid="{EEBD5ADE-BA32-4F91-95AC-0BEF75D4A3E7}"/>
    <cellStyle name="Денежный 2 3 3 2 2 2 3 4 3" xfId="14924" xr:uid="{00000000-0005-0000-0000-0000830B0000}"/>
    <cellStyle name="Денежный 2 3 3 2 2 2 3 4 3 2" xfId="30162" xr:uid="{4C65321A-EDDD-4C25-A63A-39DC43E18062}"/>
    <cellStyle name="Денежный 2 3 3 2 2 2 3 4 4" xfId="20010" xr:uid="{44EE849A-B205-4467-A117-F5F2539C87DE}"/>
    <cellStyle name="Денежный 2 3 3 2 2 2 3 5" xfId="6042" xr:uid="{00000000-0005-0000-0000-0000840B0000}"/>
    <cellStyle name="Денежный 2 3 3 2 2 2 3 5 2" xfId="21287" xr:uid="{A9BCB997-DA40-4269-91F6-B1DA9A27F439}"/>
    <cellStyle name="Денежный 2 3 3 2 2 2 3 6" xfId="11125" xr:uid="{00000000-0005-0000-0000-0000850B0000}"/>
    <cellStyle name="Денежный 2 3 3 2 2 2 3 6 2" xfId="26363" xr:uid="{99C9158F-358B-4C86-AD8D-874A2712F946}"/>
    <cellStyle name="Денежный 2 3 3 2 2 2 3 7" xfId="16211" xr:uid="{63B95BDC-52DF-4278-84B6-F1527A9AB332}"/>
    <cellStyle name="Денежный 2 3 3 2 2 2 4" xfId="1651" xr:uid="{00000000-0005-0000-0000-0000860B0000}"/>
    <cellStyle name="Денежный 2 3 3 2 2 2 4 2" xfId="6755" xr:uid="{00000000-0005-0000-0000-0000870B0000}"/>
    <cellStyle name="Денежный 2 3 3 2 2 2 4 2 2" xfId="21995" xr:uid="{6841E847-D776-42D3-935F-BA24AC01CB71}"/>
    <cellStyle name="Денежный 2 3 3 2 2 2 4 3" xfId="11833" xr:uid="{00000000-0005-0000-0000-0000880B0000}"/>
    <cellStyle name="Денежный 2 3 3 2 2 2 4 3 2" xfId="27071" xr:uid="{30AF52D5-DB77-405C-895E-84B8E6B77DC1}"/>
    <cellStyle name="Денежный 2 3 3 2 2 2 4 4" xfId="16919" xr:uid="{E40B5288-AD39-4038-9E1D-06037D8A76C9}"/>
    <cellStyle name="Денежный 2 3 3 2 2 2 5" xfId="2931" xr:uid="{00000000-0005-0000-0000-0000890B0000}"/>
    <cellStyle name="Денежный 2 3 3 2 2 2 5 2" xfId="8023" xr:uid="{00000000-0005-0000-0000-00008A0B0000}"/>
    <cellStyle name="Денежный 2 3 3 2 2 2 5 2 2" xfId="23263" xr:uid="{75B69113-5F0F-4239-8FC8-5C8E610587E9}"/>
    <cellStyle name="Денежный 2 3 3 2 2 2 5 3" xfId="13101" xr:uid="{00000000-0005-0000-0000-00008B0B0000}"/>
    <cellStyle name="Денежный 2 3 3 2 2 2 5 3 2" xfId="28339" xr:uid="{31EA0F92-B712-4F69-A087-7E32B8209848}"/>
    <cellStyle name="Денежный 2 3 3 2 2 2 5 4" xfId="18187" xr:uid="{28466888-24ED-46E2-A0AC-EB5952ED5124}"/>
    <cellStyle name="Денежный 2 3 3 2 2 2 6" xfId="4201" xr:uid="{00000000-0005-0000-0000-00008C0B0000}"/>
    <cellStyle name="Денежный 2 3 3 2 2 2 6 2" xfId="9282" xr:uid="{00000000-0005-0000-0000-00008D0B0000}"/>
    <cellStyle name="Денежный 2 3 3 2 2 2 6 2 2" xfId="24522" xr:uid="{71490B7B-A0D0-46CD-933F-75805283A825}"/>
    <cellStyle name="Денежный 2 3 3 2 2 2 6 3" xfId="14360" xr:uid="{00000000-0005-0000-0000-00008E0B0000}"/>
    <cellStyle name="Денежный 2 3 3 2 2 2 6 3 2" xfId="29598" xr:uid="{7A741C3B-E52D-4752-8C86-5FA5A78584B3}"/>
    <cellStyle name="Денежный 2 3 3 2 2 2 6 4" xfId="19446" xr:uid="{7CA10CBE-EF2F-4774-841C-B8AFDDC8FD5C}"/>
    <cellStyle name="Денежный 2 3 3 2 2 2 7" xfId="5478" xr:uid="{00000000-0005-0000-0000-00008F0B0000}"/>
    <cellStyle name="Денежный 2 3 3 2 2 2 7 2" xfId="20723" xr:uid="{C7AFD37B-69D6-4FE7-A8B0-0D937CDE80AB}"/>
    <cellStyle name="Денежный 2 3 3 2 2 2 8" xfId="10561" xr:uid="{00000000-0005-0000-0000-0000900B0000}"/>
    <cellStyle name="Денежный 2 3 3 2 2 2 8 2" xfId="25799" xr:uid="{8705C6E5-A781-42F9-97F5-D741A85A5B2B}"/>
    <cellStyle name="Денежный 2 3 3 2 2 2 9" xfId="15647" xr:uid="{4BA68CB1-DAC3-456E-84DB-AA0716FC0B24}"/>
    <cellStyle name="Денежный 2 3 3 2 2 3" xfId="653" xr:uid="{00000000-0005-0000-0000-0000910B0000}"/>
    <cellStyle name="Денежный 2 3 3 2 2 3 2" xfId="1217" xr:uid="{00000000-0005-0000-0000-0000920B0000}"/>
    <cellStyle name="Денежный 2 3 3 2 2 3 2 2" xfId="2495" xr:uid="{00000000-0005-0000-0000-0000930B0000}"/>
    <cellStyle name="Денежный 2 3 3 2 2 3 2 2 2" xfId="7599" xr:uid="{00000000-0005-0000-0000-0000940B0000}"/>
    <cellStyle name="Денежный 2 3 3 2 2 3 2 2 2 2" xfId="22839" xr:uid="{E74058B0-715B-4CE9-81D4-0F40A40F2ADE}"/>
    <cellStyle name="Денежный 2 3 3 2 2 3 2 2 3" xfId="12677" xr:uid="{00000000-0005-0000-0000-0000950B0000}"/>
    <cellStyle name="Денежный 2 3 3 2 2 3 2 2 3 2" xfId="27915" xr:uid="{5E2D57E7-7B01-4358-BDC5-21CD749B7AF9}"/>
    <cellStyle name="Денежный 2 3 3 2 2 3 2 2 4" xfId="17763" xr:uid="{18B92E78-9632-4E36-A8E1-CB653329C5AB}"/>
    <cellStyle name="Денежный 2 3 3 2 2 3 2 3" xfId="3769" xr:uid="{00000000-0005-0000-0000-0000960B0000}"/>
    <cellStyle name="Денежный 2 3 3 2 2 3 2 3 2" xfId="8855" xr:uid="{00000000-0005-0000-0000-0000970B0000}"/>
    <cellStyle name="Денежный 2 3 3 2 2 3 2 3 2 2" xfId="24095" xr:uid="{FF35AB5E-1BD6-4517-9F32-9EB11B2B156D}"/>
    <cellStyle name="Денежный 2 3 3 2 2 3 2 3 3" xfId="13933" xr:uid="{00000000-0005-0000-0000-0000980B0000}"/>
    <cellStyle name="Денежный 2 3 3 2 2 3 2 3 3 2" xfId="29171" xr:uid="{ADF817B8-271D-4777-9819-6AC02EE89884}"/>
    <cellStyle name="Денежный 2 3 3 2 2 3 2 3 4" xfId="19019" xr:uid="{661E9572-F82E-458A-B21A-6E190E4E055C}"/>
    <cellStyle name="Денежный 2 3 3 2 2 3 2 4" xfId="5045" xr:uid="{00000000-0005-0000-0000-0000990B0000}"/>
    <cellStyle name="Денежный 2 3 3 2 2 3 2 4 2" xfId="10126" xr:uid="{00000000-0005-0000-0000-00009A0B0000}"/>
    <cellStyle name="Денежный 2 3 3 2 2 3 2 4 2 2" xfId="25366" xr:uid="{62177BCD-04BC-46E4-A869-4FC481AE694F}"/>
    <cellStyle name="Денежный 2 3 3 2 2 3 2 4 3" xfId="15204" xr:uid="{00000000-0005-0000-0000-00009B0B0000}"/>
    <cellStyle name="Денежный 2 3 3 2 2 3 2 4 3 2" xfId="30442" xr:uid="{79C0C726-45A3-4E5E-9CBA-76D1C1A270B3}"/>
    <cellStyle name="Денежный 2 3 3 2 2 3 2 4 4" xfId="20290" xr:uid="{80211C2E-3839-4C50-BE96-55A5639FC6DC}"/>
    <cellStyle name="Денежный 2 3 3 2 2 3 2 5" xfId="6322" xr:uid="{00000000-0005-0000-0000-00009C0B0000}"/>
    <cellStyle name="Денежный 2 3 3 2 2 3 2 5 2" xfId="21567" xr:uid="{CB36A0FD-B816-48C7-AAEF-D455FFD5B78E}"/>
    <cellStyle name="Денежный 2 3 3 2 2 3 2 6" xfId="11405" xr:uid="{00000000-0005-0000-0000-00009D0B0000}"/>
    <cellStyle name="Денежный 2 3 3 2 2 3 2 6 2" xfId="26643" xr:uid="{0443CEC8-501C-4D75-B471-3AB7703D5A6E}"/>
    <cellStyle name="Денежный 2 3 3 2 2 3 2 7" xfId="16491" xr:uid="{7953E81C-6DA2-4119-B590-C8C51C4309A5}"/>
    <cellStyle name="Денежный 2 3 3 2 2 3 3" xfId="1931" xr:uid="{00000000-0005-0000-0000-00009E0B0000}"/>
    <cellStyle name="Денежный 2 3 3 2 2 3 3 2" xfId="7035" xr:uid="{00000000-0005-0000-0000-00009F0B0000}"/>
    <cellStyle name="Денежный 2 3 3 2 2 3 3 2 2" xfId="22275" xr:uid="{471787A1-2625-4E98-82E0-991E79F2FE2E}"/>
    <cellStyle name="Денежный 2 3 3 2 2 3 3 3" xfId="12113" xr:uid="{00000000-0005-0000-0000-0000A00B0000}"/>
    <cellStyle name="Денежный 2 3 3 2 2 3 3 3 2" xfId="27351" xr:uid="{A285F0E5-A526-44A0-A9B5-2C7FEC4CD362}"/>
    <cellStyle name="Денежный 2 3 3 2 2 3 3 4" xfId="17199" xr:uid="{1EC11427-543E-44BD-ADA0-62A26A855740}"/>
    <cellStyle name="Денежный 2 3 3 2 2 3 4" xfId="3213" xr:uid="{00000000-0005-0000-0000-0000A10B0000}"/>
    <cellStyle name="Денежный 2 3 3 2 2 3 4 2" xfId="8299" xr:uid="{00000000-0005-0000-0000-0000A20B0000}"/>
    <cellStyle name="Денежный 2 3 3 2 2 3 4 2 2" xfId="23539" xr:uid="{A2266691-F235-45C4-B987-A0C739C36DCF}"/>
    <cellStyle name="Денежный 2 3 3 2 2 3 4 3" xfId="13377" xr:uid="{00000000-0005-0000-0000-0000A30B0000}"/>
    <cellStyle name="Денежный 2 3 3 2 2 3 4 3 2" xfId="28615" xr:uid="{9864C1DF-313B-46C1-B894-29211C10C53E}"/>
    <cellStyle name="Денежный 2 3 3 2 2 3 4 4" xfId="18463" xr:uid="{C632E42E-B2D9-4F62-B0DC-97309BFC9425}"/>
    <cellStyle name="Денежный 2 3 3 2 2 3 5" xfId="4481" xr:uid="{00000000-0005-0000-0000-0000A40B0000}"/>
    <cellStyle name="Денежный 2 3 3 2 2 3 5 2" xfId="9562" xr:uid="{00000000-0005-0000-0000-0000A50B0000}"/>
    <cellStyle name="Денежный 2 3 3 2 2 3 5 2 2" xfId="24802" xr:uid="{8ECF902F-38BA-41C7-A93A-36798985A998}"/>
    <cellStyle name="Денежный 2 3 3 2 2 3 5 3" xfId="14640" xr:uid="{00000000-0005-0000-0000-0000A60B0000}"/>
    <cellStyle name="Денежный 2 3 3 2 2 3 5 3 2" xfId="29878" xr:uid="{6E38B99D-D130-442F-9E20-8DAAD44BE6B5}"/>
    <cellStyle name="Денежный 2 3 3 2 2 3 5 4" xfId="19726" xr:uid="{0876CDC0-BAE0-4141-B6D8-D6AB042A40CB}"/>
    <cellStyle name="Денежный 2 3 3 2 2 3 6" xfId="5758" xr:uid="{00000000-0005-0000-0000-0000A70B0000}"/>
    <cellStyle name="Денежный 2 3 3 2 2 3 6 2" xfId="21003" xr:uid="{D2E03D1D-D7B8-4DA7-B2ED-41064B9B6027}"/>
    <cellStyle name="Денежный 2 3 3 2 2 3 7" xfId="10841" xr:uid="{00000000-0005-0000-0000-0000A80B0000}"/>
    <cellStyle name="Денежный 2 3 3 2 2 3 7 2" xfId="26079" xr:uid="{4D5E4B5E-9F4B-4C56-A372-C5B369BC978C}"/>
    <cellStyle name="Денежный 2 3 3 2 2 3 8" xfId="15927" xr:uid="{769348FB-B631-4A70-866B-E62B0D588429}"/>
    <cellStyle name="Денежный 2 3 3 2 2 4" xfId="797" xr:uid="{00000000-0005-0000-0000-0000A90B0000}"/>
    <cellStyle name="Денежный 2 3 3 2 2 4 2" xfId="2075" xr:uid="{00000000-0005-0000-0000-0000AA0B0000}"/>
    <cellStyle name="Денежный 2 3 3 2 2 4 2 2" xfId="7179" xr:uid="{00000000-0005-0000-0000-0000AB0B0000}"/>
    <cellStyle name="Денежный 2 3 3 2 2 4 2 2 2" xfId="22419" xr:uid="{EFFEB20D-DC4A-4FFB-99E0-3B89E65DE861}"/>
    <cellStyle name="Денежный 2 3 3 2 2 4 2 3" xfId="12257" xr:uid="{00000000-0005-0000-0000-0000AC0B0000}"/>
    <cellStyle name="Денежный 2 3 3 2 2 4 2 3 2" xfId="27495" xr:uid="{9E1B5BBC-3EDD-47DE-916F-EDC56562F20E}"/>
    <cellStyle name="Денежный 2 3 3 2 2 4 2 4" xfId="17343" xr:uid="{F812E839-41C7-4ED7-B8B6-CD4EED4DC2C4}"/>
    <cellStyle name="Денежный 2 3 3 2 2 4 3" xfId="3355" xr:uid="{00000000-0005-0000-0000-0000AD0B0000}"/>
    <cellStyle name="Денежный 2 3 3 2 2 4 3 2" xfId="8441" xr:uid="{00000000-0005-0000-0000-0000AE0B0000}"/>
    <cellStyle name="Денежный 2 3 3 2 2 4 3 2 2" xfId="23681" xr:uid="{F38ECC6C-FA2D-4D24-A64E-53A17BA3F401}"/>
    <cellStyle name="Денежный 2 3 3 2 2 4 3 3" xfId="13519" xr:uid="{00000000-0005-0000-0000-0000AF0B0000}"/>
    <cellStyle name="Денежный 2 3 3 2 2 4 3 3 2" xfId="28757" xr:uid="{0E274F2B-EF51-4987-B456-2D0AAA13C6F8}"/>
    <cellStyle name="Денежный 2 3 3 2 2 4 3 4" xfId="18605" xr:uid="{DA05C436-3C7C-46A7-9A14-F4188463181F}"/>
    <cellStyle name="Денежный 2 3 3 2 2 4 4" xfId="4625" xr:uid="{00000000-0005-0000-0000-0000B00B0000}"/>
    <cellStyle name="Денежный 2 3 3 2 2 4 4 2" xfId="9706" xr:uid="{00000000-0005-0000-0000-0000B10B0000}"/>
    <cellStyle name="Денежный 2 3 3 2 2 4 4 2 2" xfId="24946" xr:uid="{07B0E9B8-3325-40CD-BC78-624391E429EC}"/>
    <cellStyle name="Денежный 2 3 3 2 2 4 4 3" xfId="14784" xr:uid="{00000000-0005-0000-0000-0000B20B0000}"/>
    <cellStyle name="Денежный 2 3 3 2 2 4 4 3 2" xfId="30022" xr:uid="{10F520D6-BE29-4A10-80AB-B4EE449EF9DE}"/>
    <cellStyle name="Денежный 2 3 3 2 2 4 4 4" xfId="19870" xr:uid="{04339EC6-12AD-42FC-B0F9-FBD4C819BF99}"/>
    <cellStyle name="Денежный 2 3 3 2 2 4 5" xfId="5902" xr:uid="{00000000-0005-0000-0000-0000B30B0000}"/>
    <cellStyle name="Денежный 2 3 3 2 2 4 5 2" xfId="21147" xr:uid="{50BDE9FC-FBFF-4663-9573-CF0ADD9778C5}"/>
    <cellStyle name="Денежный 2 3 3 2 2 4 6" xfId="10985" xr:uid="{00000000-0005-0000-0000-0000B40B0000}"/>
    <cellStyle name="Денежный 2 3 3 2 2 4 6 2" xfId="26223" xr:uid="{ED313245-BC8B-4B15-A910-FBDF3E0E6B58}"/>
    <cellStyle name="Денежный 2 3 3 2 2 4 7" xfId="16071" xr:uid="{897493C7-67E9-479D-AF30-0FF9CB722CB3}"/>
    <cellStyle name="Денежный 2 3 3 2 2 5" xfId="1362" xr:uid="{00000000-0005-0000-0000-0000B50B0000}"/>
    <cellStyle name="Денежный 2 3 3 2 2 5 2" xfId="2640" xr:uid="{00000000-0005-0000-0000-0000B60B0000}"/>
    <cellStyle name="Денежный 2 3 3 2 2 5 2 2" xfId="7744" xr:uid="{00000000-0005-0000-0000-0000B70B0000}"/>
    <cellStyle name="Денежный 2 3 3 2 2 5 2 2 2" xfId="22984" xr:uid="{633D5D91-8B4F-48B3-B233-C9CA45038B97}"/>
    <cellStyle name="Денежный 2 3 3 2 2 5 2 3" xfId="12822" xr:uid="{00000000-0005-0000-0000-0000B80B0000}"/>
    <cellStyle name="Денежный 2 3 3 2 2 5 2 3 2" xfId="28060" xr:uid="{4F1F84B4-B33B-4E4A-A18D-3FBD40FE881A}"/>
    <cellStyle name="Денежный 2 3 3 2 2 5 2 4" xfId="17908" xr:uid="{EB3525BA-011F-4680-AA06-616334474273}"/>
    <cellStyle name="Денежный 2 3 3 2 2 5 3" xfId="3912" xr:uid="{00000000-0005-0000-0000-0000B90B0000}"/>
    <cellStyle name="Денежный 2 3 3 2 2 5 3 2" xfId="8998" xr:uid="{00000000-0005-0000-0000-0000BA0B0000}"/>
    <cellStyle name="Денежный 2 3 3 2 2 5 3 2 2" xfId="24238" xr:uid="{6068BB62-033A-4EE0-9BD5-1BD2A3C66AD0}"/>
    <cellStyle name="Денежный 2 3 3 2 2 5 3 3" xfId="14076" xr:uid="{00000000-0005-0000-0000-0000BB0B0000}"/>
    <cellStyle name="Денежный 2 3 3 2 2 5 3 3 2" xfId="29314" xr:uid="{9731943D-AF96-4818-A124-F1E4AA50A29D}"/>
    <cellStyle name="Денежный 2 3 3 2 2 5 3 4" xfId="19162" xr:uid="{2602B1CE-69D6-4740-A2BA-31A7CBFDFD18}"/>
    <cellStyle name="Денежный 2 3 3 2 2 5 4" xfId="5190" xr:uid="{00000000-0005-0000-0000-0000BC0B0000}"/>
    <cellStyle name="Денежный 2 3 3 2 2 5 4 2" xfId="10271" xr:uid="{00000000-0005-0000-0000-0000BD0B0000}"/>
    <cellStyle name="Денежный 2 3 3 2 2 5 4 2 2" xfId="25511" xr:uid="{E07271FD-C2A5-40AC-B1F2-ADD55BE70E66}"/>
    <cellStyle name="Денежный 2 3 3 2 2 5 4 3" xfId="15349" xr:uid="{00000000-0005-0000-0000-0000BE0B0000}"/>
    <cellStyle name="Денежный 2 3 3 2 2 5 4 3 2" xfId="30587" xr:uid="{0DDC0723-28E3-4C58-B827-F48971994278}"/>
    <cellStyle name="Денежный 2 3 3 2 2 5 4 4" xfId="20435" xr:uid="{6A842DC5-749E-4BF3-8490-F2EA5B248BF0}"/>
    <cellStyle name="Денежный 2 3 3 2 2 5 5" xfId="6467" xr:uid="{00000000-0005-0000-0000-0000BF0B0000}"/>
    <cellStyle name="Денежный 2 3 3 2 2 5 5 2" xfId="21712" xr:uid="{670441EC-C7E2-4F0C-8171-F258BCA76E43}"/>
    <cellStyle name="Денежный 2 3 3 2 2 5 6" xfId="11550" xr:uid="{00000000-0005-0000-0000-0000C00B0000}"/>
    <cellStyle name="Денежный 2 3 3 2 2 5 6 2" xfId="26788" xr:uid="{E0D961AD-FD36-4E84-A8F4-47EB7593A6D7}"/>
    <cellStyle name="Денежный 2 3 3 2 2 5 7" xfId="16636" xr:uid="{EEC7FFE3-39D3-4A48-9CDF-F50452F244BF}"/>
    <cellStyle name="Денежный 2 3 3 2 2 6" xfId="1502" xr:uid="{00000000-0005-0000-0000-0000C10B0000}"/>
    <cellStyle name="Денежный 2 3 3 2 2 6 2" xfId="2780" xr:uid="{00000000-0005-0000-0000-0000C20B0000}"/>
    <cellStyle name="Денежный 2 3 3 2 2 6 2 2" xfId="7884" xr:uid="{00000000-0005-0000-0000-0000C30B0000}"/>
    <cellStyle name="Денежный 2 3 3 2 2 6 2 2 2" xfId="23124" xr:uid="{4A099C31-DE4E-41F3-9A53-C4755586874E}"/>
    <cellStyle name="Денежный 2 3 3 2 2 6 2 3" xfId="12962" xr:uid="{00000000-0005-0000-0000-0000C40B0000}"/>
    <cellStyle name="Денежный 2 3 3 2 2 6 2 3 2" xfId="28200" xr:uid="{2F6BCCC1-790A-44DF-A3AA-64A68E98CCD1}"/>
    <cellStyle name="Денежный 2 3 3 2 2 6 2 4" xfId="18048" xr:uid="{C0273B38-6EBD-44F8-B2B0-E0E91666B146}"/>
    <cellStyle name="Денежный 2 3 3 2 2 6 3" xfId="4050" xr:uid="{00000000-0005-0000-0000-0000C50B0000}"/>
    <cellStyle name="Денежный 2 3 3 2 2 6 3 2" xfId="9136" xr:uid="{00000000-0005-0000-0000-0000C60B0000}"/>
    <cellStyle name="Денежный 2 3 3 2 2 6 3 2 2" xfId="24376" xr:uid="{889E396C-AC41-47A8-8B21-DB75DFB84425}"/>
    <cellStyle name="Денежный 2 3 3 2 2 6 3 3" xfId="14214" xr:uid="{00000000-0005-0000-0000-0000C70B0000}"/>
    <cellStyle name="Денежный 2 3 3 2 2 6 3 3 2" xfId="29452" xr:uid="{CE12089A-57FC-4DE6-98D1-D766704B7BCA}"/>
    <cellStyle name="Денежный 2 3 3 2 2 6 3 4" xfId="19300" xr:uid="{BDFA1440-B66E-49E1-8CD7-BD111D2E6B52}"/>
    <cellStyle name="Денежный 2 3 3 2 2 6 4" xfId="5330" xr:uid="{00000000-0005-0000-0000-0000C80B0000}"/>
    <cellStyle name="Денежный 2 3 3 2 2 6 4 2" xfId="10411" xr:uid="{00000000-0005-0000-0000-0000C90B0000}"/>
    <cellStyle name="Денежный 2 3 3 2 2 6 4 2 2" xfId="25651" xr:uid="{28F4ACA0-ED0C-4F92-A684-802983C15606}"/>
    <cellStyle name="Денежный 2 3 3 2 2 6 4 3" xfId="15489" xr:uid="{00000000-0005-0000-0000-0000CA0B0000}"/>
    <cellStyle name="Денежный 2 3 3 2 2 6 4 3 2" xfId="30727" xr:uid="{18822293-EFD7-4900-BCD4-7220E7263EAF}"/>
    <cellStyle name="Денежный 2 3 3 2 2 6 4 4" xfId="20575" xr:uid="{5147AF86-1820-4BA5-A24F-F2B0D5E807B7}"/>
    <cellStyle name="Денежный 2 3 3 2 2 6 5" xfId="6607" xr:uid="{00000000-0005-0000-0000-0000CB0B0000}"/>
    <cellStyle name="Денежный 2 3 3 2 2 6 5 2" xfId="21852" xr:uid="{B0CE22B3-9D61-4241-ABBA-68B1DF3F018F}"/>
    <cellStyle name="Денежный 2 3 3 2 2 6 6" xfId="11690" xr:uid="{00000000-0005-0000-0000-0000CC0B0000}"/>
    <cellStyle name="Денежный 2 3 3 2 2 6 6 2" xfId="26928" xr:uid="{AE98DA26-E4B4-402E-A6EE-64FE07909631}"/>
    <cellStyle name="Денежный 2 3 3 2 2 6 7" xfId="16776" xr:uid="{A7C69C85-5C01-49EE-A35C-B6E16FF9C46E}"/>
    <cellStyle name="Денежный 2 3 3 2 3" xfId="104" xr:uid="{00000000-0005-0000-0000-0000CD0B0000}"/>
    <cellStyle name="Денежный 2 3 3 2 3 2" xfId="403" xr:uid="{00000000-0005-0000-0000-0000CE0B0000}"/>
    <cellStyle name="Денежный 2 3 3 2 3 2 2" xfId="543" xr:uid="{00000000-0005-0000-0000-0000CF0B0000}"/>
    <cellStyle name="Денежный 2 3 3 2 3 2 2 2" xfId="1107" xr:uid="{00000000-0005-0000-0000-0000D00B0000}"/>
    <cellStyle name="Денежный 2 3 3 2 3 2 2 2 2" xfId="2385" xr:uid="{00000000-0005-0000-0000-0000D10B0000}"/>
    <cellStyle name="Денежный 2 3 3 2 3 2 2 2 2 2" xfId="7489" xr:uid="{00000000-0005-0000-0000-0000D20B0000}"/>
    <cellStyle name="Денежный 2 3 3 2 3 2 2 2 2 2 2" xfId="22729" xr:uid="{5A8B0308-F3D7-4C92-9CE6-11F4215425AD}"/>
    <cellStyle name="Денежный 2 3 3 2 3 2 2 2 2 3" xfId="12567" xr:uid="{00000000-0005-0000-0000-0000D30B0000}"/>
    <cellStyle name="Денежный 2 3 3 2 3 2 2 2 2 3 2" xfId="27805" xr:uid="{77D2703C-6DD5-44B4-A87C-F21F256C9F56}"/>
    <cellStyle name="Денежный 2 3 3 2 3 2 2 2 2 4" xfId="17653" xr:uid="{97BBD3F4-0F16-4079-AC1B-7DD45FCC4A1E}"/>
    <cellStyle name="Денежный 2 3 3 2 3 2 2 2 3" xfId="3661" xr:uid="{00000000-0005-0000-0000-0000D40B0000}"/>
    <cellStyle name="Денежный 2 3 3 2 3 2 2 2 3 2" xfId="8747" xr:uid="{00000000-0005-0000-0000-0000D50B0000}"/>
    <cellStyle name="Денежный 2 3 3 2 3 2 2 2 3 2 2" xfId="23987" xr:uid="{882791C6-E62B-4D78-8F92-94C67517AB0B}"/>
    <cellStyle name="Денежный 2 3 3 2 3 2 2 2 3 3" xfId="13825" xr:uid="{00000000-0005-0000-0000-0000D60B0000}"/>
    <cellStyle name="Денежный 2 3 3 2 3 2 2 2 3 3 2" xfId="29063" xr:uid="{9660BDC6-AB03-4242-8B5F-9EEFCE54F26D}"/>
    <cellStyle name="Денежный 2 3 3 2 3 2 2 2 3 4" xfId="18911" xr:uid="{35D5E94C-C02A-4866-8EF0-A166C5B54160}"/>
    <cellStyle name="Денежный 2 3 3 2 3 2 2 2 4" xfId="4935" xr:uid="{00000000-0005-0000-0000-0000D70B0000}"/>
    <cellStyle name="Денежный 2 3 3 2 3 2 2 2 4 2" xfId="10016" xr:uid="{00000000-0005-0000-0000-0000D80B0000}"/>
    <cellStyle name="Денежный 2 3 3 2 3 2 2 2 4 2 2" xfId="25256" xr:uid="{33A07B2C-07D1-4A5E-926B-91FF6995F8A4}"/>
    <cellStyle name="Денежный 2 3 3 2 3 2 2 2 4 3" xfId="15094" xr:uid="{00000000-0005-0000-0000-0000D90B0000}"/>
    <cellStyle name="Денежный 2 3 3 2 3 2 2 2 4 3 2" xfId="30332" xr:uid="{AEDB969C-DB05-4671-856A-26485299A353}"/>
    <cellStyle name="Денежный 2 3 3 2 3 2 2 2 4 4" xfId="20180" xr:uid="{B1E0C15E-428F-4823-B7C5-699CDF921AF1}"/>
    <cellStyle name="Денежный 2 3 3 2 3 2 2 2 5" xfId="6212" xr:uid="{00000000-0005-0000-0000-0000DA0B0000}"/>
    <cellStyle name="Денежный 2 3 3 2 3 2 2 2 5 2" xfId="21457" xr:uid="{0F429C91-E4EB-482F-93D5-C648E1371B8F}"/>
    <cellStyle name="Денежный 2 3 3 2 3 2 2 2 6" xfId="11295" xr:uid="{00000000-0005-0000-0000-0000DB0B0000}"/>
    <cellStyle name="Денежный 2 3 3 2 3 2 2 2 6 2" xfId="26533" xr:uid="{DDABDD2C-6486-4655-A95D-7C5E69625700}"/>
    <cellStyle name="Денежный 2 3 3 2 3 2 2 2 7" xfId="16381" xr:uid="{E00E279E-9751-4627-8C35-D0504AA998D2}"/>
    <cellStyle name="Денежный 2 3 3 2 3 2 2 3" xfId="1821" xr:uid="{00000000-0005-0000-0000-0000DC0B0000}"/>
    <cellStyle name="Денежный 2 3 3 2 3 2 2 3 2" xfId="6925" xr:uid="{00000000-0005-0000-0000-0000DD0B0000}"/>
    <cellStyle name="Денежный 2 3 3 2 3 2 2 3 2 2" xfId="22165" xr:uid="{85313710-ECE4-4C23-B5A7-9FEF2D07676B}"/>
    <cellStyle name="Денежный 2 3 3 2 3 2 2 3 3" xfId="12003" xr:uid="{00000000-0005-0000-0000-0000DE0B0000}"/>
    <cellStyle name="Денежный 2 3 3 2 3 2 2 3 3 2" xfId="27241" xr:uid="{1628CBA9-44B3-4495-B960-F83E760F1F20}"/>
    <cellStyle name="Денежный 2 3 3 2 3 2 2 3 4" xfId="17089" xr:uid="{23F1D620-D1D7-45DF-90B5-0041027C0575}"/>
    <cellStyle name="Денежный 2 3 3 2 3 2 2 4" xfId="3105" xr:uid="{00000000-0005-0000-0000-0000DF0B0000}"/>
    <cellStyle name="Денежный 2 3 3 2 3 2 2 4 2" xfId="8191" xr:uid="{00000000-0005-0000-0000-0000E00B0000}"/>
    <cellStyle name="Денежный 2 3 3 2 3 2 2 4 2 2" xfId="23431" xr:uid="{537D6E1A-8381-414E-A56E-36FD1B74246F}"/>
    <cellStyle name="Денежный 2 3 3 2 3 2 2 4 3" xfId="13269" xr:uid="{00000000-0005-0000-0000-0000E10B0000}"/>
    <cellStyle name="Денежный 2 3 3 2 3 2 2 4 3 2" xfId="28507" xr:uid="{146EAE7B-C90C-4D3E-9216-706B372DCF54}"/>
    <cellStyle name="Денежный 2 3 3 2 3 2 2 4 4" xfId="18355" xr:uid="{00AA7E25-B721-4D88-8076-979B7CC37387}"/>
    <cellStyle name="Денежный 2 3 3 2 3 2 2 5" xfId="4371" xr:uid="{00000000-0005-0000-0000-0000E20B0000}"/>
    <cellStyle name="Денежный 2 3 3 2 3 2 2 5 2" xfId="9452" xr:uid="{00000000-0005-0000-0000-0000E30B0000}"/>
    <cellStyle name="Денежный 2 3 3 2 3 2 2 5 2 2" xfId="24692" xr:uid="{2FDD53E3-A905-4A17-A791-5B639D125309}"/>
    <cellStyle name="Денежный 2 3 3 2 3 2 2 5 3" xfId="14530" xr:uid="{00000000-0005-0000-0000-0000E40B0000}"/>
    <cellStyle name="Денежный 2 3 3 2 3 2 2 5 3 2" xfId="29768" xr:uid="{14B6336A-E3B4-4300-AABB-71EA20CEE27B}"/>
    <cellStyle name="Денежный 2 3 3 2 3 2 2 5 4" xfId="19616" xr:uid="{870D96A3-E911-4C3E-B30B-266B83D3E088}"/>
    <cellStyle name="Денежный 2 3 3 2 3 2 2 6" xfId="5648" xr:uid="{00000000-0005-0000-0000-0000E50B0000}"/>
    <cellStyle name="Денежный 2 3 3 2 3 2 2 6 2" xfId="20893" xr:uid="{35A4A896-6F1A-4794-BE4F-00C047339503}"/>
    <cellStyle name="Денежный 2 3 3 2 3 2 2 7" xfId="10731" xr:uid="{00000000-0005-0000-0000-0000E60B0000}"/>
    <cellStyle name="Денежный 2 3 3 2 3 2 2 7 2" xfId="25969" xr:uid="{481B9417-F131-4BFA-9CB3-09E9D753DAD4}"/>
    <cellStyle name="Денежный 2 3 3 2 3 2 2 8" xfId="15817" xr:uid="{5F551310-AC3A-4E7D-A608-02E90B43BEB9}"/>
    <cellStyle name="Денежный 2 3 3 2 3 2 3" xfId="967" xr:uid="{00000000-0005-0000-0000-0000E70B0000}"/>
    <cellStyle name="Денежный 2 3 3 2 3 2 3 2" xfId="2245" xr:uid="{00000000-0005-0000-0000-0000E80B0000}"/>
    <cellStyle name="Денежный 2 3 3 2 3 2 3 2 2" xfId="7349" xr:uid="{00000000-0005-0000-0000-0000E90B0000}"/>
    <cellStyle name="Денежный 2 3 3 2 3 2 3 2 2 2" xfId="22589" xr:uid="{DB5BD99C-EF5C-48FE-A939-F7C0D8E34C15}"/>
    <cellStyle name="Денежный 2 3 3 2 3 2 3 2 3" xfId="12427" xr:uid="{00000000-0005-0000-0000-0000EA0B0000}"/>
    <cellStyle name="Денежный 2 3 3 2 3 2 3 2 3 2" xfId="27665" xr:uid="{D6E5F516-458C-49A8-B4DF-126167D572A5}"/>
    <cellStyle name="Денежный 2 3 3 2 3 2 3 2 4" xfId="17513" xr:uid="{562A909A-671F-4D16-A93C-EDA98A7E187F}"/>
    <cellStyle name="Денежный 2 3 3 2 3 2 3 3" xfId="3523" xr:uid="{00000000-0005-0000-0000-0000EB0B0000}"/>
    <cellStyle name="Денежный 2 3 3 2 3 2 3 3 2" xfId="8609" xr:uid="{00000000-0005-0000-0000-0000EC0B0000}"/>
    <cellStyle name="Денежный 2 3 3 2 3 2 3 3 2 2" xfId="23849" xr:uid="{9AA4FFE7-8ED0-43A8-B7FF-1B91FA082451}"/>
    <cellStyle name="Денежный 2 3 3 2 3 2 3 3 3" xfId="13687" xr:uid="{00000000-0005-0000-0000-0000ED0B0000}"/>
    <cellStyle name="Денежный 2 3 3 2 3 2 3 3 3 2" xfId="28925" xr:uid="{523869A0-8494-43C6-92D9-AC2F912D69DE}"/>
    <cellStyle name="Денежный 2 3 3 2 3 2 3 3 4" xfId="18773" xr:uid="{C5B8C30C-A5CA-4968-AF86-92A04F411D2F}"/>
    <cellStyle name="Денежный 2 3 3 2 3 2 3 4" xfId="4795" xr:uid="{00000000-0005-0000-0000-0000EE0B0000}"/>
    <cellStyle name="Денежный 2 3 3 2 3 2 3 4 2" xfId="9876" xr:uid="{00000000-0005-0000-0000-0000EF0B0000}"/>
    <cellStyle name="Денежный 2 3 3 2 3 2 3 4 2 2" xfId="25116" xr:uid="{9B98F385-6546-4061-BFE5-10C23A670147}"/>
    <cellStyle name="Денежный 2 3 3 2 3 2 3 4 3" xfId="14954" xr:uid="{00000000-0005-0000-0000-0000F00B0000}"/>
    <cellStyle name="Денежный 2 3 3 2 3 2 3 4 3 2" xfId="30192" xr:uid="{DEBD77CF-5610-43F3-8153-C738745F15A6}"/>
    <cellStyle name="Денежный 2 3 3 2 3 2 3 4 4" xfId="20040" xr:uid="{922641EC-5FFD-48F0-BA6D-51F88ECC46C9}"/>
    <cellStyle name="Денежный 2 3 3 2 3 2 3 5" xfId="6072" xr:uid="{00000000-0005-0000-0000-0000F10B0000}"/>
    <cellStyle name="Денежный 2 3 3 2 3 2 3 5 2" xfId="21317" xr:uid="{851BB097-934D-4F1E-929A-9D88EFE7D198}"/>
    <cellStyle name="Денежный 2 3 3 2 3 2 3 6" xfId="11155" xr:uid="{00000000-0005-0000-0000-0000F20B0000}"/>
    <cellStyle name="Денежный 2 3 3 2 3 2 3 6 2" xfId="26393" xr:uid="{9FFC007F-DD17-419A-8B00-05BC51737BDF}"/>
    <cellStyle name="Денежный 2 3 3 2 3 2 3 7" xfId="16241" xr:uid="{576B4235-7C33-4DA5-9435-4A7119EEBC85}"/>
    <cellStyle name="Денежный 2 3 3 2 3 2 4" xfId="1681" xr:uid="{00000000-0005-0000-0000-0000F30B0000}"/>
    <cellStyle name="Денежный 2 3 3 2 3 2 4 2" xfId="6785" xr:uid="{00000000-0005-0000-0000-0000F40B0000}"/>
    <cellStyle name="Денежный 2 3 3 2 3 2 4 2 2" xfId="22025" xr:uid="{B6E4A717-62A9-41CC-8699-643AD3B805C2}"/>
    <cellStyle name="Денежный 2 3 3 2 3 2 4 3" xfId="11863" xr:uid="{00000000-0005-0000-0000-0000F50B0000}"/>
    <cellStyle name="Денежный 2 3 3 2 3 2 4 3 2" xfId="27101" xr:uid="{E98A3639-C3EC-4EDB-B5CB-4A322F89F2BD}"/>
    <cellStyle name="Денежный 2 3 3 2 3 2 4 4" xfId="16949" xr:uid="{27EC1D7B-3067-4FB9-A9F9-62DCC0BEE4E5}"/>
    <cellStyle name="Денежный 2 3 3 2 3 2 5" xfId="2967" xr:uid="{00000000-0005-0000-0000-0000F60B0000}"/>
    <cellStyle name="Денежный 2 3 3 2 3 2 5 2" xfId="8053" xr:uid="{00000000-0005-0000-0000-0000F70B0000}"/>
    <cellStyle name="Денежный 2 3 3 2 3 2 5 2 2" xfId="23293" xr:uid="{61A8C342-0713-441E-9A2E-02DEAC59FE92}"/>
    <cellStyle name="Денежный 2 3 3 2 3 2 5 3" xfId="13131" xr:uid="{00000000-0005-0000-0000-0000F80B0000}"/>
    <cellStyle name="Денежный 2 3 3 2 3 2 5 3 2" xfId="28369" xr:uid="{1052C138-8366-4D06-A6BC-741B72F6939C}"/>
    <cellStyle name="Денежный 2 3 3 2 3 2 5 4" xfId="18217" xr:uid="{034AEA57-DFA8-4C42-81FA-7A1A39FECD09}"/>
    <cellStyle name="Денежный 2 3 3 2 3 2 6" xfId="4231" xr:uid="{00000000-0005-0000-0000-0000F90B0000}"/>
    <cellStyle name="Денежный 2 3 3 2 3 2 6 2" xfId="9312" xr:uid="{00000000-0005-0000-0000-0000FA0B0000}"/>
    <cellStyle name="Денежный 2 3 3 2 3 2 6 2 2" xfId="24552" xr:uid="{88A55A8E-CB11-482E-912A-B048AE647A40}"/>
    <cellStyle name="Денежный 2 3 3 2 3 2 6 3" xfId="14390" xr:uid="{00000000-0005-0000-0000-0000FB0B0000}"/>
    <cellStyle name="Денежный 2 3 3 2 3 2 6 3 2" xfId="29628" xr:uid="{975318F3-FF0A-4D17-A830-D289786A11C8}"/>
    <cellStyle name="Денежный 2 3 3 2 3 2 6 4" xfId="19476" xr:uid="{EB300875-985A-4DED-B16E-BB850C9EEC8D}"/>
    <cellStyle name="Денежный 2 3 3 2 3 2 7" xfId="5508" xr:uid="{00000000-0005-0000-0000-0000FC0B0000}"/>
    <cellStyle name="Денежный 2 3 3 2 3 2 7 2" xfId="20753" xr:uid="{76BEB2CE-9829-48C5-A092-BD77CDA048EC}"/>
    <cellStyle name="Денежный 2 3 3 2 3 2 8" xfId="10591" xr:uid="{00000000-0005-0000-0000-0000FD0B0000}"/>
    <cellStyle name="Денежный 2 3 3 2 3 2 8 2" xfId="25829" xr:uid="{BFB27350-FB6C-4AD2-92B1-294CC5E77B09}"/>
    <cellStyle name="Денежный 2 3 3 2 3 2 9" xfId="15677" xr:uid="{E2528B7E-24B5-4143-9D54-4F77CB2CF01C}"/>
    <cellStyle name="Денежный 2 3 3 2 3 3" xfId="683" xr:uid="{00000000-0005-0000-0000-0000FE0B0000}"/>
    <cellStyle name="Денежный 2 3 3 2 3 3 2" xfId="1247" xr:uid="{00000000-0005-0000-0000-0000FF0B0000}"/>
    <cellStyle name="Денежный 2 3 3 2 3 3 2 2" xfId="2525" xr:uid="{00000000-0005-0000-0000-0000000C0000}"/>
    <cellStyle name="Денежный 2 3 3 2 3 3 2 2 2" xfId="7629" xr:uid="{00000000-0005-0000-0000-0000010C0000}"/>
    <cellStyle name="Денежный 2 3 3 2 3 3 2 2 2 2" xfId="22869" xr:uid="{23169179-A11F-4A4A-86BC-49177467E38F}"/>
    <cellStyle name="Денежный 2 3 3 2 3 3 2 2 3" xfId="12707" xr:uid="{00000000-0005-0000-0000-0000020C0000}"/>
    <cellStyle name="Денежный 2 3 3 2 3 3 2 2 3 2" xfId="27945" xr:uid="{28F7C125-162F-47F0-B8B8-F86DC141A5A6}"/>
    <cellStyle name="Денежный 2 3 3 2 3 3 2 2 4" xfId="17793" xr:uid="{8E4F4963-A1E6-4487-BF64-4695C284E2BA}"/>
    <cellStyle name="Денежный 2 3 3 2 3 3 2 3" xfId="3799" xr:uid="{00000000-0005-0000-0000-0000030C0000}"/>
    <cellStyle name="Денежный 2 3 3 2 3 3 2 3 2" xfId="8885" xr:uid="{00000000-0005-0000-0000-0000040C0000}"/>
    <cellStyle name="Денежный 2 3 3 2 3 3 2 3 2 2" xfId="24125" xr:uid="{915D0856-A2AD-4998-A8EB-0EC761C0C557}"/>
    <cellStyle name="Денежный 2 3 3 2 3 3 2 3 3" xfId="13963" xr:uid="{00000000-0005-0000-0000-0000050C0000}"/>
    <cellStyle name="Денежный 2 3 3 2 3 3 2 3 3 2" xfId="29201" xr:uid="{017B34A9-F2EE-4725-8C23-F521FD4EFC34}"/>
    <cellStyle name="Денежный 2 3 3 2 3 3 2 3 4" xfId="19049" xr:uid="{07EACB1A-20ED-4FD9-AADF-E8E6CF3A0E65}"/>
    <cellStyle name="Денежный 2 3 3 2 3 3 2 4" xfId="5075" xr:uid="{00000000-0005-0000-0000-0000060C0000}"/>
    <cellStyle name="Денежный 2 3 3 2 3 3 2 4 2" xfId="10156" xr:uid="{00000000-0005-0000-0000-0000070C0000}"/>
    <cellStyle name="Денежный 2 3 3 2 3 3 2 4 2 2" xfId="25396" xr:uid="{315C337D-617B-4470-845E-3A87A027C159}"/>
    <cellStyle name="Денежный 2 3 3 2 3 3 2 4 3" xfId="15234" xr:uid="{00000000-0005-0000-0000-0000080C0000}"/>
    <cellStyle name="Денежный 2 3 3 2 3 3 2 4 3 2" xfId="30472" xr:uid="{45FF8DA1-103C-43FD-9A38-CA9E3FEAD9C0}"/>
    <cellStyle name="Денежный 2 3 3 2 3 3 2 4 4" xfId="20320" xr:uid="{DA36A448-7EB1-4793-9FB8-201E7115C6EF}"/>
    <cellStyle name="Денежный 2 3 3 2 3 3 2 5" xfId="6352" xr:uid="{00000000-0005-0000-0000-0000090C0000}"/>
    <cellStyle name="Денежный 2 3 3 2 3 3 2 5 2" xfId="21597" xr:uid="{0964251F-13BE-48B5-8547-95C9E5C4CF8D}"/>
    <cellStyle name="Денежный 2 3 3 2 3 3 2 6" xfId="11435" xr:uid="{00000000-0005-0000-0000-00000A0C0000}"/>
    <cellStyle name="Денежный 2 3 3 2 3 3 2 6 2" xfId="26673" xr:uid="{54720AF5-C0C0-411A-9C51-5C72AB4A9503}"/>
    <cellStyle name="Денежный 2 3 3 2 3 3 2 7" xfId="16521" xr:uid="{EBE4F218-EBE4-49BA-83EB-8D913A4842E7}"/>
    <cellStyle name="Денежный 2 3 3 2 3 3 3" xfId="1961" xr:uid="{00000000-0005-0000-0000-00000B0C0000}"/>
    <cellStyle name="Денежный 2 3 3 2 3 3 3 2" xfId="7065" xr:uid="{00000000-0005-0000-0000-00000C0C0000}"/>
    <cellStyle name="Денежный 2 3 3 2 3 3 3 2 2" xfId="22305" xr:uid="{6B0D7004-7FDF-4F5F-AD23-7F7F704E9038}"/>
    <cellStyle name="Денежный 2 3 3 2 3 3 3 3" xfId="12143" xr:uid="{00000000-0005-0000-0000-00000D0C0000}"/>
    <cellStyle name="Денежный 2 3 3 2 3 3 3 3 2" xfId="27381" xr:uid="{AFA1AB9A-88B2-4843-A4BB-81427BE8B7D6}"/>
    <cellStyle name="Денежный 2 3 3 2 3 3 3 4" xfId="17229" xr:uid="{18ADB0C5-512F-45F2-BCDA-EB05400A9222}"/>
    <cellStyle name="Денежный 2 3 3 2 3 3 4" xfId="3243" xr:uid="{00000000-0005-0000-0000-00000E0C0000}"/>
    <cellStyle name="Денежный 2 3 3 2 3 3 4 2" xfId="8329" xr:uid="{00000000-0005-0000-0000-00000F0C0000}"/>
    <cellStyle name="Денежный 2 3 3 2 3 3 4 2 2" xfId="23569" xr:uid="{8EA109F0-C32C-4B31-81E7-1AEAEFFF6B45}"/>
    <cellStyle name="Денежный 2 3 3 2 3 3 4 3" xfId="13407" xr:uid="{00000000-0005-0000-0000-0000100C0000}"/>
    <cellStyle name="Денежный 2 3 3 2 3 3 4 3 2" xfId="28645" xr:uid="{1AA81950-9A4D-4D8A-AE27-5A615F7FDD15}"/>
    <cellStyle name="Денежный 2 3 3 2 3 3 4 4" xfId="18493" xr:uid="{C027A85E-EA94-4E2D-B11D-5C79AF8865DE}"/>
    <cellStyle name="Денежный 2 3 3 2 3 3 5" xfId="4511" xr:uid="{00000000-0005-0000-0000-0000110C0000}"/>
    <cellStyle name="Денежный 2 3 3 2 3 3 5 2" xfId="9592" xr:uid="{00000000-0005-0000-0000-0000120C0000}"/>
    <cellStyle name="Денежный 2 3 3 2 3 3 5 2 2" xfId="24832" xr:uid="{B47732AB-0DD2-43CD-BCE6-8B1C9FEE8A77}"/>
    <cellStyle name="Денежный 2 3 3 2 3 3 5 3" xfId="14670" xr:uid="{00000000-0005-0000-0000-0000130C0000}"/>
    <cellStyle name="Денежный 2 3 3 2 3 3 5 3 2" xfId="29908" xr:uid="{5B36EE6A-514B-4E47-B5D9-9E62F8B5448D}"/>
    <cellStyle name="Денежный 2 3 3 2 3 3 5 4" xfId="19756" xr:uid="{B4FD7EF5-BC01-49CF-923E-BC37B67A0A8A}"/>
    <cellStyle name="Денежный 2 3 3 2 3 3 6" xfId="5788" xr:uid="{00000000-0005-0000-0000-0000140C0000}"/>
    <cellStyle name="Денежный 2 3 3 2 3 3 6 2" xfId="21033" xr:uid="{F2CDBE12-6EF3-40E9-AA58-8C2C8C620BAF}"/>
    <cellStyle name="Денежный 2 3 3 2 3 3 7" xfId="10871" xr:uid="{00000000-0005-0000-0000-0000150C0000}"/>
    <cellStyle name="Денежный 2 3 3 2 3 3 7 2" xfId="26109" xr:uid="{C5275455-7211-45C2-8E3F-802C0BCB7BB3}"/>
    <cellStyle name="Денежный 2 3 3 2 3 3 8" xfId="15957" xr:uid="{0151FBA3-106D-4E8C-B699-93351235DBCC}"/>
    <cellStyle name="Денежный 2 3 3 2 3 4" xfId="827" xr:uid="{00000000-0005-0000-0000-0000160C0000}"/>
    <cellStyle name="Денежный 2 3 3 2 3 4 2" xfId="2105" xr:uid="{00000000-0005-0000-0000-0000170C0000}"/>
    <cellStyle name="Денежный 2 3 3 2 3 4 2 2" xfId="7209" xr:uid="{00000000-0005-0000-0000-0000180C0000}"/>
    <cellStyle name="Денежный 2 3 3 2 3 4 2 2 2" xfId="22449" xr:uid="{90690CF5-3CFA-4210-B449-E0DA64412AC8}"/>
    <cellStyle name="Денежный 2 3 3 2 3 4 2 3" xfId="12287" xr:uid="{00000000-0005-0000-0000-0000190C0000}"/>
    <cellStyle name="Денежный 2 3 3 2 3 4 2 3 2" xfId="27525" xr:uid="{4B49087F-7455-482E-9145-DFB55D5F6FC9}"/>
    <cellStyle name="Денежный 2 3 3 2 3 4 2 4" xfId="17373" xr:uid="{D324CE73-2E4A-419A-8686-B5408391FE5D}"/>
    <cellStyle name="Денежный 2 3 3 2 3 4 3" xfId="3385" xr:uid="{00000000-0005-0000-0000-00001A0C0000}"/>
    <cellStyle name="Денежный 2 3 3 2 3 4 3 2" xfId="8471" xr:uid="{00000000-0005-0000-0000-00001B0C0000}"/>
    <cellStyle name="Денежный 2 3 3 2 3 4 3 2 2" xfId="23711" xr:uid="{C3FA2B3F-9298-4165-80DE-2705488979D8}"/>
    <cellStyle name="Денежный 2 3 3 2 3 4 3 3" xfId="13549" xr:uid="{00000000-0005-0000-0000-00001C0C0000}"/>
    <cellStyle name="Денежный 2 3 3 2 3 4 3 3 2" xfId="28787" xr:uid="{6C42C8BC-8496-46F7-91C0-890C06985CB2}"/>
    <cellStyle name="Денежный 2 3 3 2 3 4 3 4" xfId="18635" xr:uid="{657D1BF5-C5C9-4B0E-8C67-CD9E4C5A2319}"/>
    <cellStyle name="Денежный 2 3 3 2 3 4 4" xfId="4655" xr:uid="{00000000-0005-0000-0000-00001D0C0000}"/>
    <cellStyle name="Денежный 2 3 3 2 3 4 4 2" xfId="9736" xr:uid="{00000000-0005-0000-0000-00001E0C0000}"/>
    <cellStyle name="Денежный 2 3 3 2 3 4 4 2 2" xfId="24976" xr:uid="{DBFAE120-D009-40D6-BA73-B1F48D3D525B}"/>
    <cellStyle name="Денежный 2 3 3 2 3 4 4 3" xfId="14814" xr:uid="{00000000-0005-0000-0000-00001F0C0000}"/>
    <cellStyle name="Денежный 2 3 3 2 3 4 4 3 2" xfId="30052" xr:uid="{8934C6DC-C011-4023-A012-A4FC14E49946}"/>
    <cellStyle name="Денежный 2 3 3 2 3 4 4 4" xfId="19900" xr:uid="{E89813AF-15D6-4832-BEB5-E8C6282F7330}"/>
    <cellStyle name="Денежный 2 3 3 2 3 4 5" xfId="5932" xr:uid="{00000000-0005-0000-0000-0000200C0000}"/>
    <cellStyle name="Денежный 2 3 3 2 3 4 5 2" xfId="21177" xr:uid="{A3963DAF-A132-49F1-B468-3EC31B0AB463}"/>
    <cellStyle name="Денежный 2 3 3 2 3 4 6" xfId="11015" xr:uid="{00000000-0005-0000-0000-0000210C0000}"/>
    <cellStyle name="Денежный 2 3 3 2 3 4 6 2" xfId="26253" xr:uid="{7F548CEA-78E1-4535-B265-853627008606}"/>
    <cellStyle name="Денежный 2 3 3 2 3 4 7" xfId="16101" xr:uid="{F369FA86-E4BE-4765-ACC9-EAEB9A3295E2}"/>
    <cellStyle name="Денежный 2 3 3 2 3 5" xfId="1392" xr:uid="{00000000-0005-0000-0000-0000220C0000}"/>
    <cellStyle name="Денежный 2 3 3 2 3 5 2" xfId="2670" xr:uid="{00000000-0005-0000-0000-0000230C0000}"/>
    <cellStyle name="Денежный 2 3 3 2 3 5 2 2" xfId="7774" xr:uid="{00000000-0005-0000-0000-0000240C0000}"/>
    <cellStyle name="Денежный 2 3 3 2 3 5 2 2 2" xfId="23014" xr:uid="{A23BB59E-1FA8-41DE-90FD-DF49BE1E3869}"/>
    <cellStyle name="Денежный 2 3 3 2 3 5 2 3" xfId="12852" xr:uid="{00000000-0005-0000-0000-0000250C0000}"/>
    <cellStyle name="Денежный 2 3 3 2 3 5 2 3 2" xfId="28090" xr:uid="{F0701809-C315-4F0E-96C4-886A9876EFF0}"/>
    <cellStyle name="Денежный 2 3 3 2 3 5 2 4" xfId="17938" xr:uid="{09091B50-0EC7-43E4-A811-4B15494F2F75}"/>
    <cellStyle name="Денежный 2 3 3 2 3 5 3" xfId="3942" xr:uid="{00000000-0005-0000-0000-0000260C0000}"/>
    <cellStyle name="Денежный 2 3 3 2 3 5 3 2" xfId="9028" xr:uid="{00000000-0005-0000-0000-0000270C0000}"/>
    <cellStyle name="Денежный 2 3 3 2 3 5 3 2 2" xfId="24268" xr:uid="{7F8C918B-D8F9-40F0-8788-20CCE50A7A0C}"/>
    <cellStyle name="Денежный 2 3 3 2 3 5 3 3" xfId="14106" xr:uid="{00000000-0005-0000-0000-0000280C0000}"/>
    <cellStyle name="Денежный 2 3 3 2 3 5 3 3 2" xfId="29344" xr:uid="{5920B157-E41C-4399-B6A5-4167F0F78B75}"/>
    <cellStyle name="Денежный 2 3 3 2 3 5 3 4" xfId="19192" xr:uid="{D4B798F7-535D-42D8-AE90-61A371D188CF}"/>
    <cellStyle name="Денежный 2 3 3 2 3 5 4" xfId="5220" xr:uid="{00000000-0005-0000-0000-0000290C0000}"/>
    <cellStyle name="Денежный 2 3 3 2 3 5 4 2" xfId="10301" xr:uid="{00000000-0005-0000-0000-00002A0C0000}"/>
    <cellStyle name="Денежный 2 3 3 2 3 5 4 2 2" xfId="25541" xr:uid="{FC25437D-F31B-4A8A-BE47-D9A058860176}"/>
    <cellStyle name="Денежный 2 3 3 2 3 5 4 3" xfId="15379" xr:uid="{00000000-0005-0000-0000-00002B0C0000}"/>
    <cellStyle name="Денежный 2 3 3 2 3 5 4 3 2" xfId="30617" xr:uid="{6F6B0799-4040-4875-BFC6-31B96FC9B89D}"/>
    <cellStyle name="Денежный 2 3 3 2 3 5 4 4" xfId="20465" xr:uid="{9AD98E62-072A-4E0D-BAAC-3E69C8AEE07D}"/>
    <cellStyle name="Денежный 2 3 3 2 3 5 5" xfId="6497" xr:uid="{00000000-0005-0000-0000-00002C0C0000}"/>
    <cellStyle name="Денежный 2 3 3 2 3 5 5 2" xfId="21742" xr:uid="{FFAB4F16-CA1F-485E-91EC-BDB7AB75FDE4}"/>
    <cellStyle name="Денежный 2 3 3 2 3 5 6" xfId="11580" xr:uid="{00000000-0005-0000-0000-00002D0C0000}"/>
    <cellStyle name="Денежный 2 3 3 2 3 5 6 2" xfId="26818" xr:uid="{9ED1E498-239F-4C38-B918-1A01685B5F33}"/>
    <cellStyle name="Денежный 2 3 3 2 3 5 7" xfId="16666" xr:uid="{691B8DD9-E67A-40D3-A492-7A915BC0C452}"/>
    <cellStyle name="Денежный 2 3 3 2 3 6" xfId="1532" xr:uid="{00000000-0005-0000-0000-00002E0C0000}"/>
    <cellStyle name="Денежный 2 3 3 2 3 6 2" xfId="2810" xr:uid="{00000000-0005-0000-0000-00002F0C0000}"/>
    <cellStyle name="Денежный 2 3 3 2 3 6 2 2" xfId="7914" xr:uid="{00000000-0005-0000-0000-0000300C0000}"/>
    <cellStyle name="Денежный 2 3 3 2 3 6 2 2 2" xfId="23154" xr:uid="{AC3818A2-EEC6-4D22-A290-5C9FC503C1AF}"/>
    <cellStyle name="Денежный 2 3 3 2 3 6 2 3" xfId="12992" xr:uid="{00000000-0005-0000-0000-0000310C0000}"/>
    <cellStyle name="Денежный 2 3 3 2 3 6 2 3 2" xfId="28230" xr:uid="{044B5B9B-4BEF-4673-8671-0F401D04F6A4}"/>
    <cellStyle name="Денежный 2 3 3 2 3 6 2 4" xfId="18078" xr:uid="{546069C7-F801-441E-9F26-DCE1A6776FF0}"/>
    <cellStyle name="Денежный 2 3 3 2 3 6 3" xfId="4080" xr:uid="{00000000-0005-0000-0000-0000320C0000}"/>
    <cellStyle name="Денежный 2 3 3 2 3 6 3 2" xfId="9166" xr:uid="{00000000-0005-0000-0000-0000330C0000}"/>
    <cellStyle name="Денежный 2 3 3 2 3 6 3 2 2" xfId="24406" xr:uid="{06C73976-A73A-44CD-A583-DC6125D4B4A2}"/>
    <cellStyle name="Денежный 2 3 3 2 3 6 3 3" xfId="14244" xr:uid="{00000000-0005-0000-0000-0000340C0000}"/>
    <cellStyle name="Денежный 2 3 3 2 3 6 3 3 2" xfId="29482" xr:uid="{980CC00E-491F-4BDE-AA28-1F0F34C5A890}"/>
    <cellStyle name="Денежный 2 3 3 2 3 6 3 4" xfId="19330" xr:uid="{C45FCB46-66DC-450C-9BEC-B610F0B62475}"/>
    <cellStyle name="Денежный 2 3 3 2 3 6 4" xfId="5360" xr:uid="{00000000-0005-0000-0000-0000350C0000}"/>
    <cellStyle name="Денежный 2 3 3 2 3 6 4 2" xfId="10441" xr:uid="{00000000-0005-0000-0000-0000360C0000}"/>
    <cellStyle name="Денежный 2 3 3 2 3 6 4 2 2" xfId="25681" xr:uid="{25CDF15A-0C29-4874-9430-02A5F3D64AB3}"/>
    <cellStyle name="Денежный 2 3 3 2 3 6 4 3" xfId="15519" xr:uid="{00000000-0005-0000-0000-0000370C0000}"/>
    <cellStyle name="Денежный 2 3 3 2 3 6 4 3 2" xfId="30757" xr:uid="{9E9C0241-894B-4881-AE37-E9E88864A3F5}"/>
    <cellStyle name="Денежный 2 3 3 2 3 6 4 4" xfId="20605" xr:uid="{FE1DE64F-6840-440F-99F5-99EEA4E4C87F}"/>
    <cellStyle name="Денежный 2 3 3 2 3 6 5" xfId="6637" xr:uid="{00000000-0005-0000-0000-0000380C0000}"/>
    <cellStyle name="Денежный 2 3 3 2 3 6 5 2" xfId="21882" xr:uid="{B9A15861-ED2E-4BC9-9006-8894A441FF3A}"/>
    <cellStyle name="Денежный 2 3 3 2 3 6 6" xfId="11720" xr:uid="{00000000-0005-0000-0000-0000390C0000}"/>
    <cellStyle name="Денежный 2 3 3 2 3 6 6 2" xfId="26958" xr:uid="{5F4D5F94-D1F8-4BEF-B173-AB1676FA7400}"/>
    <cellStyle name="Денежный 2 3 3 2 3 6 7" xfId="16806" xr:uid="{009B467D-26C7-451F-9BC2-7E94322B6537}"/>
    <cellStyle name="Денежный 2 3 3 2 4" xfId="322" xr:uid="{00000000-0005-0000-0000-00003A0C0000}"/>
    <cellStyle name="Денежный 2 3 3 2 4 2" xfId="475" xr:uid="{00000000-0005-0000-0000-00003B0C0000}"/>
    <cellStyle name="Денежный 2 3 3 2 4 2 2" xfId="1039" xr:uid="{00000000-0005-0000-0000-00003C0C0000}"/>
    <cellStyle name="Денежный 2 3 3 2 4 2 2 2" xfId="2317" xr:uid="{00000000-0005-0000-0000-00003D0C0000}"/>
    <cellStyle name="Денежный 2 3 3 2 4 2 2 2 2" xfId="7421" xr:uid="{00000000-0005-0000-0000-00003E0C0000}"/>
    <cellStyle name="Денежный 2 3 3 2 4 2 2 2 2 2" xfId="22661" xr:uid="{0D8F8027-72A1-43F9-9B7C-4FFD5B032A7C}"/>
    <cellStyle name="Денежный 2 3 3 2 4 2 2 2 3" xfId="12499" xr:uid="{00000000-0005-0000-0000-00003F0C0000}"/>
    <cellStyle name="Денежный 2 3 3 2 4 2 2 2 3 2" xfId="27737" xr:uid="{0C5EB1C9-6B58-45F3-8973-47A5BFC2038F}"/>
    <cellStyle name="Денежный 2 3 3 2 4 2 2 2 4" xfId="17585" xr:uid="{33917421-6287-464D-B825-EE7A0D1EFD7B}"/>
    <cellStyle name="Денежный 2 3 3 2 4 2 2 3" xfId="3595" xr:uid="{00000000-0005-0000-0000-0000400C0000}"/>
    <cellStyle name="Денежный 2 3 3 2 4 2 2 3 2" xfId="8681" xr:uid="{00000000-0005-0000-0000-0000410C0000}"/>
    <cellStyle name="Денежный 2 3 3 2 4 2 2 3 2 2" xfId="23921" xr:uid="{C59DD219-0314-4075-AF2D-AAAAF5967D50}"/>
    <cellStyle name="Денежный 2 3 3 2 4 2 2 3 3" xfId="13759" xr:uid="{00000000-0005-0000-0000-0000420C0000}"/>
    <cellStyle name="Денежный 2 3 3 2 4 2 2 3 3 2" xfId="28997" xr:uid="{D1C0435A-CEF8-412A-9E23-0723D9110EBB}"/>
    <cellStyle name="Денежный 2 3 3 2 4 2 2 3 4" xfId="18845" xr:uid="{C49A516F-918F-4948-9FB1-0FB42B28AA9A}"/>
    <cellStyle name="Денежный 2 3 3 2 4 2 2 4" xfId="4867" xr:uid="{00000000-0005-0000-0000-0000430C0000}"/>
    <cellStyle name="Денежный 2 3 3 2 4 2 2 4 2" xfId="9948" xr:uid="{00000000-0005-0000-0000-0000440C0000}"/>
    <cellStyle name="Денежный 2 3 3 2 4 2 2 4 2 2" xfId="25188" xr:uid="{48094A3C-73AE-411A-82A6-86226F01B8E0}"/>
    <cellStyle name="Денежный 2 3 3 2 4 2 2 4 3" xfId="15026" xr:uid="{00000000-0005-0000-0000-0000450C0000}"/>
    <cellStyle name="Денежный 2 3 3 2 4 2 2 4 3 2" xfId="30264" xr:uid="{61D9402F-9926-4DD9-8D20-B4E6E5210F80}"/>
    <cellStyle name="Денежный 2 3 3 2 4 2 2 4 4" xfId="20112" xr:uid="{DBF89636-B9BE-478A-8533-CBA6DF37B087}"/>
    <cellStyle name="Денежный 2 3 3 2 4 2 2 5" xfId="6144" xr:uid="{00000000-0005-0000-0000-0000460C0000}"/>
    <cellStyle name="Денежный 2 3 3 2 4 2 2 5 2" xfId="21389" xr:uid="{6BA6D973-8BA5-4D95-89EC-A7D9967FCC6A}"/>
    <cellStyle name="Денежный 2 3 3 2 4 2 2 6" xfId="11227" xr:uid="{00000000-0005-0000-0000-0000470C0000}"/>
    <cellStyle name="Денежный 2 3 3 2 4 2 2 6 2" xfId="26465" xr:uid="{735D6168-4AB5-45B0-853D-58E16C1AD9AC}"/>
    <cellStyle name="Денежный 2 3 3 2 4 2 2 7" xfId="16313" xr:uid="{C2703E6E-67C4-47D9-85E4-B2D1A02C4471}"/>
    <cellStyle name="Денежный 2 3 3 2 4 2 3" xfId="1753" xr:uid="{00000000-0005-0000-0000-0000480C0000}"/>
    <cellStyle name="Денежный 2 3 3 2 4 2 3 2" xfId="6857" xr:uid="{00000000-0005-0000-0000-0000490C0000}"/>
    <cellStyle name="Денежный 2 3 3 2 4 2 3 2 2" xfId="22097" xr:uid="{94A2F6EC-E21E-4B96-897B-B7B52495906D}"/>
    <cellStyle name="Денежный 2 3 3 2 4 2 3 3" xfId="11935" xr:uid="{00000000-0005-0000-0000-00004A0C0000}"/>
    <cellStyle name="Денежный 2 3 3 2 4 2 3 3 2" xfId="27173" xr:uid="{E777CDE6-67F1-44D6-B739-F706E45248D2}"/>
    <cellStyle name="Денежный 2 3 3 2 4 2 3 4" xfId="17021" xr:uid="{0231BC48-91EF-4CD5-BDB3-11AE485B8B8D}"/>
    <cellStyle name="Денежный 2 3 3 2 4 2 4" xfId="3039" xr:uid="{00000000-0005-0000-0000-00004B0C0000}"/>
    <cellStyle name="Денежный 2 3 3 2 4 2 4 2" xfId="8125" xr:uid="{00000000-0005-0000-0000-00004C0C0000}"/>
    <cellStyle name="Денежный 2 3 3 2 4 2 4 2 2" xfId="23365" xr:uid="{45C50092-FF2C-4AB2-A696-F10244BCAA77}"/>
    <cellStyle name="Денежный 2 3 3 2 4 2 4 3" xfId="13203" xr:uid="{00000000-0005-0000-0000-00004D0C0000}"/>
    <cellStyle name="Денежный 2 3 3 2 4 2 4 3 2" xfId="28441" xr:uid="{DC52E41E-705F-4D7A-9E9A-6AC7BF0BF31A}"/>
    <cellStyle name="Денежный 2 3 3 2 4 2 4 4" xfId="18289" xr:uid="{C4B07193-3E6C-4B6A-83EC-EBC52747B1D8}"/>
    <cellStyle name="Денежный 2 3 3 2 4 2 5" xfId="4303" xr:uid="{00000000-0005-0000-0000-00004E0C0000}"/>
    <cellStyle name="Денежный 2 3 3 2 4 2 5 2" xfId="9384" xr:uid="{00000000-0005-0000-0000-00004F0C0000}"/>
    <cellStyle name="Денежный 2 3 3 2 4 2 5 2 2" xfId="24624" xr:uid="{7BD90E18-B6F4-4B84-BA71-A7EA65D56FBC}"/>
    <cellStyle name="Денежный 2 3 3 2 4 2 5 3" xfId="14462" xr:uid="{00000000-0005-0000-0000-0000500C0000}"/>
    <cellStyle name="Денежный 2 3 3 2 4 2 5 3 2" xfId="29700" xr:uid="{9CDCEB70-607E-44C2-9BE8-6352B36E69A8}"/>
    <cellStyle name="Денежный 2 3 3 2 4 2 5 4" xfId="19548" xr:uid="{062AF01F-4828-471B-9D43-468ADA74CDAB}"/>
    <cellStyle name="Денежный 2 3 3 2 4 2 6" xfId="5580" xr:uid="{00000000-0005-0000-0000-0000510C0000}"/>
    <cellStyle name="Денежный 2 3 3 2 4 2 6 2" xfId="20825" xr:uid="{00C491C5-DAC9-40E3-8574-AB0DF1B066BA}"/>
    <cellStyle name="Денежный 2 3 3 2 4 2 7" xfId="10663" xr:uid="{00000000-0005-0000-0000-0000520C0000}"/>
    <cellStyle name="Денежный 2 3 3 2 4 2 7 2" xfId="25901" xr:uid="{1DEF8567-C88E-4294-B89D-2940D5262863}"/>
    <cellStyle name="Денежный 2 3 3 2 4 2 8" xfId="15749" xr:uid="{3CC3AFB2-8CF8-4B20-B8D9-2AC8554251E8}"/>
    <cellStyle name="Денежный 2 3 3 2 4 3" xfId="899" xr:uid="{00000000-0005-0000-0000-0000530C0000}"/>
    <cellStyle name="Денежный 2 3 3 2 4 3 2" xfId="2177" xr:uid="{00000000-0005-0000-0000-0000540C0000}"/>
    <cellStyle name="Денежный 2 3 3 2 4 3 2 2" xfId="7281" xr:uid="{00000000-0005-0000-0000-0000550C0000}"/>
    <cellStyle name="Денежный 2 3 3 2 4 3 2 2 2" xfId="22521" xr:uid="{71936914-221E-4640-A1FA-5BC2213BB607}"/>
    <cellStyle name="Денежный 2 3 3 2 4 3 2 3" xfId="12359" xr:uid="{00000000-0005-0000-0000-0000560C0000}"/>
    <cellStyle name="Денежный 2 3 3 2 4 3 2 3 2" xfId="27597" xr:uid="{BBD2D1A2-6EF6-434B-8F1F-FEEBFC2302BE}"/>
    <cellStyle name="Денежный 2 3 3 2 4 3 2 4" xfId="17445" xr:uid="{4F7871E6-B879-4588-B6C3-51AC156958E2}"/>
    <cellStyle name="Денежный 2 3 3 2 4 3 3" xfId="3457" xr:uid="{00000000-0005-0000-0000-0000570C0000}"/>
    <cellStyle name="Денежный 2 3 3 2 4 3 3 2" xfId="8543" xr:uid="{00000000-0005-0000-0000-0000580C0000}"/>
    <cellStyle name="Денежный 2 3 3 2 4 3 3 2 2" xfId="23783" xr:uid="{CCABCD4A-6D8B-476D-81AD-3F4C08A03B7B}"/>
    <cellStyle name="Денежный 2 3 3 2 4 3 3 3" xfId="13621" xr:uid="{00000000-0005-0000-0000-0000590C0000}"/>
    <cellStyle name="Денежный 2 3 3 2 4 3 3 3 2" xfId="28859" xr:uid="{779FDFFC-64A9-4B72-839E-9DA1EA1AE8D8}"/>
    <cellStyle name="Денежный 2 3 3 2 4 3 3 4" xfId="18707" xr:uid="{F2438D59-D7BE-4F0A-ABA6-D471A27449A9}"/>
    <cellStyle name="Денежный 2 3 3 2 4 3 4" xfId="4727" xr:uid="{00000000-0005-0000-0000-00005A0C0000}"/>
    <cellStyle name="Денежный 2 3 3 2 4 3 4 2" xfId="9808" xr:uid="{00000000-0005-0000-0000-00005B0C0000}"/>
    <cellStyle name="Денежный 2 3 3 2 4 3 4 2 2" xfId="25048" xr:uid="{23748F6E-D3E1-4250-BA44-E2A88E0277E6}"/>
    <cellStyle name="Денежный 2 3 3 2 4 3 4 3" xfId="14886" xr:uid="{00000000-0005-0000-0000-00005C0C0000}"/>
    <cellStyle name="Денежный 2 3 3 2 4 3 4 3 2" xfId="30124" xr:uid="{ACE67EDD-52C4-431A-89B6-BFB8679E8EBC}"/>
    <cellStyle name="Денежный 2 3 3 2 4 3 4 4" xfId="19972" xr:uid="{9A9AAD75-053A-4015-B7FC-7B4859DE2CF8}"/>
    <cellStyle name="Денежный 2 3 3 2 4 3 5" xfId="6004" xr:uid="{00000000-0005-0000-0000-00005D0C0000}"/>
    <cellStyle name="Денежный 2 3 3 2 4 3 5 2" xfId="21249" xr:uid="{29C973B6-A806-4085-82D5-F137F6C720A9}"/>
    <cellStyle name="Денежный 2 3 3 2 4 3 6" xfId="11087" xr:uid="{00000000-0005-0000-0000-00005E0C0000}"/>
    <cellStyle name="Денежный 2 3 3 2 4 3 6 2" xfId="26325" xr:uid="{647FFC84-15B3-443F-9908-CBE36B2B40EC}"/>
    <cellStyle name="Денежный 2 3 3 2 4 3 7" xfId="16173" xr:uid="{6B5B3C52-5FE3-4240-A1A2-4C3C0EC4A25B}"/>
    <cellStyle name="Денежный 2 3 3 2 4 4" xfId="1613" xr:uid="{00000000-0005-0000-0000-00005F0C0000}"/>
    <cellStyle name="Денежный 2 3 3 2 4 4 2" xfId="6717" xr:uid="{00000000-0005-0000-0000-0000600C0000}"/>
    <cellStyle name="Денежный 2 3 3 2 4 4 2 2" xfId="21957" xr:uid="{43245608-6874-4C54-B40C-86132AE801F6}"/>
    <cellStyle name="Денежный 2 3 3 2 4 4 3" xfId="11795" xr:uid="{00000000-0005-0000-0000-0000610C0000}"/>
    <cellStyle name="Денежный 2 3 3 2 4 4 3 2" xfId="27033" xr:uid="{07606ED9-2A45-43C2-A31C-D1F3C4238CF5}"/>
    <cellStyle name="Денежный 2 3 3 2 4 4 4" xfId="16881" xr:uid="{719C9FAF-CF56-4D45-B309-E43D50BC6789}"/>
    <cellStyle name="Денежный 2 3 3 2 4 5" xfId="2889" xr:uid="{00000000-0005-0000-0000-0000620C0000}"/>
    <cellStyle name="Денежный 2 3 3 2 4 5 2" xfId="7987" xr:uid="{00000000-0005-0000-0000-0000630C0000}"/>
    <cellStyle name="Денежный 2 3 3 2 4 5 2 2" xfId="23227" xr:uid="{8C9A644E-8741-42C0-8EC3-E311655B62DD}"/>
    <cellStyle name="Денежный 2 3 3 2 4 5 3" xfId="13065" xr:uid="{00000000-0005-0000-0000-0000640C0000}"/>
    <cellStyle name="Денежный 2 3 3 2 4 5 3 2" xfId="28303" xr:uid="{C90F6FB9-27D7-4806-8716-4968596752C0}"/>
    <cellStyle name="Денежный 2 3 3 2 4 5 4" xfId="18151" xr:uid="{DB2CE3BA-85E9-4F37-AF77-92C0ACB47CA9}"/>
    <cellStyle name="Денежный 2 3 3 2 4 6" xfId="4163" xr:uid="{00000000-0005-0000-0000-0000650C0000}"/>
    <cellStyle name="Денежный 2 3 3 2 4 6 2" xfId="9244" xr:uid="{00000000-0005-0000-0000-0000660C0000}"/>
    <cellStyle name="Денежный 2 3 3 2 4 6 2 2" xfId="24484" xr:uid="{5D82C4FA-89F1-4B35-9F67-63DA64AA462D}"/>
    <cellStyle name="Денежный 2 3 3 2 4 6 3" xfId="14322" xr:uid="{00000000-0005-0000-0000-0000670C0000}"/>
    <cellStyle name="Денежный 2 3 3 2 4 6 3 2" xfId="29560" xr:uid="{3F359690-89C6-4550-9ECB-F94D4B4CA233}"/>
    <cellStyle name="Денежный 2 3 3 2 4 6 4" xfId="19408" xr:uid="{D032CACB-B606-49F3-AA73-579802942202}"/>
    <cellStyle name="Денежный 2 3 3 2 4 7" xfId="5440" xr:uid="{00000000-0005-0000-0000-0000680C0000}"/>
    <cellStyle name="Денежный 2 3 3 2 4 7 2" xfId="20685" xr:uid="{5AFE4F8C-D0FC-410B-9304-258F560C5508}"/>
    <cellStyle name="Денежный 2 3 3 2 4 8" xfId="10523" xr:uid="{00000000-0005-0000-0000-0000690C0000}"/>
    <cellStyle name="Денежный 2 3 3 2 4 8 2" xfId="25761" xr:uid="{293998FA-BBE1-4B56-9288-B8B655A0B21D}"/>
    <cellStyle name="Денежный 2 3 3 2 4 9" xfId="15609" xr:uid="{A9191DFA-8384-463A-8B33-5B97D7340E10}"/>
    <cellStyle name="Денежный 2 3 3 2 5" xfId="615" xr:uid="{00000000-0005-0000-0000-00006A0C0000}"/>
    <cellStyle name="Денежный 2 3 3 2 5 2" xfId="1179" xr:uid="{00000000-0005-0000-0000-00006B0C0000}"/>
    <cellStyle name="Денежный 2 3 3 2 5 2 2" xfId="2457" xr:uid="{00000000-0005-0000-0000-00006C0C0000}"/>
    <cellStyle name="Денежный 2 3 3 2 5 2 2 2" xfId="7561" xr:uid="{00000000-0005-0000-0000-00006D0C0000}"/>
    <cellStyle name="Денежный 2 3 3 2 5 2 2 2 2" xfId="22801" xr:uid="{40BE6496-C8AC-40B0-856A-6898B32541E1}"/>
    <cellStyle name="Денежный 2 3 3 2 5 2 2 3" xfId="12639" xr:uid="{00000000-0005-0000-0000-00006E0C0000}"/>
    <cellStyle name="Денежный 2 3 3 2 5 2 2 3 2" xfId="27877" xr:uid="{E3B63A80-2BBC-4A1F-A60F-FFB0C1930E50}"/>
    <cellStyle name="Денежный 2 3 3 2 5 2 2 4" xfId="17725" xr:uid="{E5723511-02C8-4E65-9533-D94266CBC13C}"/>
    <cellStyle name="Денежный 2 3 3 2 5 2 3" xfId="3733" xr:uid="{00000000-0005-0000-0000-00006F0C0000}"/>
    <cellStyle name="Денежный 2 3 3 2 5 2 3 2" xfId="8819" xr:uid="{00000000-0005-0000-0000-0000700C0000}"/>
    <cellStyle name="Денежный 2 3 3 2 5 2 3 2 2" xfId="24059" xr:uid="{E61E789E-FDD7-4679-A098-8BF3225CF180}"/>
    <cellStyle name="Денежный 2 3 3 2 5 2 3 3" xfId="13897" xr:uid="{00000000-0005-0000-0000-0000710C0000}"/>
    <cellStyle name="Денежный 2 3 3 2 5 2 3 3 2" xfId="29135" xr:uid="{40DE5302-5ADD-4E52-994F-10CC77230A81}"/>
    <cellStyle name="Денежный 2 3 3 2 5 2 3 4" xfId="18983" xr:uid="{0DE0CFC0-6C36-41FD-B45C-AA9447B670F0}"/>
    <cellStyle name="Денежный 2 3 3 2 5 2 4" xfId="5007" xr:uid="{00000000-0005-0000-0000-0000720C0000}"/>
    <cellStyle name="Денежный 2 3 3 2 5 2 4 2" xfId="10088" xr:uid="{00000000-0005-0000-0000-0000730C0000}"/>
    <cellStyle name="Денежный 2 3 3 2 5 2 4 2 2" xfId="25328" xr:uid="{6DD90F1D-9319-4D42-B624-A439E240E4D1}"/>
    <cellStyle name="Денежный 2 3 3 2 5 2 4 3" xfId="15166" xr:uid="{00000000-0005-0000-0000-0000740C0000}"/>
    <cellStyle name="Денежный 2 3 3 2 5 2 4 3 2" xfId="30404" xr:uid="{3B21EE00-DB8C-4EFB-B849-E02C916A750F}"/>
    <cellStyle name="Денежный 2 3 3 2 5 2 4 4" xfId="20252" xr:uid="{B5E522CF-7386-4CF7-81BB-239DB69ABED8}"/>
    <cellStyle name="Денежный 2 3 3 2 5 2 5" xfId="6284" xr:uid="{00000000-0005-0000-0000-0000750C0000}"/>
    <cellStyle name="Денежный 2 3 3 2 5 2 5 2" xfId="21529" xr:uid="{A3AA1AA2-3FC0-4108-A069-650F52245013}"/>
    <cellStyle name="Денежный 2 3 3 2 5 2 6" xfId="11367" xr:uid="{00000000-0005-0000-0000-0000760C0000}"/>
    <cellStyle name="Денежный 2 3 3 2 5 2 6 2" xfId="26605" xr:uid="{0D088ECE-4565-4116-878F-94CAFCF93926}"/>
    <cellStyle name="Денежный 2 3 3 2 5 2 7" xfId="16453" xr:uid="{CB2F1F7A-8DC5-4F46-86B3-2A8A7429FD73}"/>
    <cellStyle name="Денежный 2 3 3 2 5 3" xfId="1893" xr:uid="{00000000-0005-0000-0000-0000770C0000}"/>
    <cellStyle name="Денежный 2 3 3 2 5 3 2" xfId="6997" xr:uid="{00000000-0005-0000-0000-0000780C0000}"/>
    <cellStyle name="Денежный 2 3 3 2 5 3 2 2" xfId="22237" xr:uid="{5042A98E-3E4D-4F12-92EA-E1774190C80E}"/>
    <cellStyle name="Денежный 2 3 3 2 5 3 3" xfId="12075" xr:uid="{00000000-0005-0000-0000-0000790C0000}"/>
    <cellStyle name="Денежный 2 3 3 2 5 3 3 2" xfId="27313" xr:uid="{F0471316-50C3-4F41-91EB-F97CDF00D448}"/>
    <cellStyle name="Денежный 2 3 3 2 5 3 4" xfId="17161" xr:uid="{7E96DB08-2F97-40A6-B1D7-AAC98F99047D}"/>
    <cellStyle name="Денежный 2 3 3 2 5 4" xfId="3177" xr:uid="{00000000-0005-0000-0000-00007A0C0000}"/>
    <cellStyle name="Денежный 2 3 3 2 5 4 2" xfId="8263" xr:uid="{00000000-0005-0000-0000-00007B0C0000}"/>
    <cellStyle name="Денежный 2 3 3 2 5 4 2 2" xfId="23503" xr:uid="{C65AA8C7-23A6-4BCE-8722-9A5269D0BD90}"/>
    <cellStyle name="Денежный 2 3 3 2 5 4 3" xfId="13341" xr:uid="{00000000-0005-0000-0000-00007C0C0000}"/>
    <cellStyle name="Денежный 2 3 3 2 5 4 3 2" xfId="28579" xr:uid="{5BE37796-63BD-4D34-9210-610599547DFA}"/>
    <cellStyle name="Денежный 2 3 3 2 5 4 4" xfId="18427" xr:uid="{1C48A521-8A8C-48CA-B658-3FE2C238BBA6}"/>
    <cellStyle name="Денежный 2 3 3 2 5 5" xfId="4443" xr:uid="{00000000-0005-0000-0000-00007D0C0000}"/>
    <cellStyle name="Денежный 2 3 3 2 5 5 2" xfId="9524" xr:uid="{00000000-0005-0000-0000-00007E0C0000}"/>
    <cellStyle name="Денежный 2 3 3 2 5 5 2 2" xfId="24764" xr:uid="{53DA426B-3FBA-4ECA-87DB-BBFA54ABFA2F}"/>
    <cellStyle name="Денежный 2 3 3 2 5 5 3" xfId="14602" xr:uid="{00000000-0005-0000-0000-00007F0C0000}"/>
    <cellStyle name="Денежный 2 3 3 2 5 5 3 2" xfId="29840" xr:uid="{FFED0325-B10B-43E6-A014-48D17CD5362B}"/>
    <cellStyle name="Денежный 2 3 3 2 5 5 4" xfId="19688" xr:uid="{A6AA9C31-6030-4178-9E61-A53164F77379}"/>
    <cellStyle name="Денежный 2 3 3 2 5 6" xfId="5720" xr:uid="{00000000-0005-0000-0000-0000800C0000}"/>
    <cellStyle name="Денежный 2 3 3 2 5 6 2" xfId="20965" xr:uid="{E806C501-0A20-4F10-87AF-DD559E20F0B1}"/>
    <cellStyle name="Денежный 2 3 3 2 5 7" xfId="10803" xr:uid="{00000000-0005-0000-0000-0000810C0000}"/>
    <cellStyle name="Денежный 2 3 3 2 5 7 2" xfId="26041" xr:uid="{D8AC841E-3E0B-4ED8-8E11-2AFA00A134D7}"/>
    <cellStyle name="Денежный 2 3 3 2 5 8" xfId="15889" xr:uid="{F9FE786D-078D-4B1D-A963-9B65120E062D}"/>
    <cellStyle name="Денежный 2 3 3 2 6" xfId="759" xr:uid="{00000000-0005-0000-0000-0000820C0000}"/>
    <cellStyle name="Денежный 2 3 3 2 6 2" xfId="2037" xr:uid="{00000000-0005-0000-0000-0000830C0000}"/>
    <cellStyle name="Денежный 2 3 3 2 6 2 2" xfId="7141" xr:uid="{00000000-0005-0000-0000-0000840C0000}"/>
    <cellStyle name="Денежный 2 3 3 2 6 2 2 2" xfId="22381" xr:uid="{6154A3F1-8342-4272-B9C2-C813BA6A31F7}"/>
    <cellStyle name="Денежный 2 3 3 2 6 2 3" xfId="12219" xr:uid="{00000000-0005-0000-0000-0000850C0000}"/>
    <cellStyle name="Денежный 2 3 3 2 6 2 3 2" xfId="27457" xr:uid="{0A728EE6-1A27-4063-AAAB-04396A80FB2F}"/>
    <cellStyle name="Денежный 2 3 3 2 6 2 4" xfId="17305" xr:uid="{57C78650-E15F-4357-964C-B7212BB833E3}"/>
    <cellStyle name="Денежный 2 3 3 2 6 3" xfId="3319" xr:uid="{00000000-0005-0000-0000-0000860C0000}"/>
    <cellStyle name="Денежный 2 3 3 2 6 3 2" xfId="8405" xr:uid="{00000000-0005-0000-0000-0000870C0000}"/>
    <cellStyle name="Денежный 2 3 3 2 6 3 2 2" xfId="23645" xr:uid="{2EE2BBDA-B405-4F35-B262-94209A922D0E}"/>
    <cellStyle name="Денежный 2 3 3 2 6 3 3" xfId="13483" xr:uid="{00000000-0005-0000-0000-0000880C0000}"/>
    <cellStyle name="Денежный 2 3 3 2 6 3 3 2" xfId="28721" xr:uid="{A66D08FB-79F6-4F08-A19A-FEC75B2C0EE9}"/>
    <cellStyle name="Денежный 2 3 3 2 6 3 4" xfId="18569" xr:uid="{2C353ADD-DAA7-44AD-8B1E-0AE10B033B91}"/>
    <cellStyle name="Денежный 2 3 3 2 6 4" xfId="4587" xr:uid="{00000000-0005-0000-0000-0000890C0000}"/>
    <cellStyle name="Денежный 2 3 3 2 6 4 2" xfId="9668" xr:uid="{00000000-0005-0000-0000-00008A0C0000}"/>
    <cellStyle name="Денежный 2 3 3 2 6 4 2 2" xfId="24908" xr:uid="{E5A8E6F1-B042-4520-BC81-C5C4539C13F7}"/>
    <cellStyle name="Денежный 2 3 3 2 6 4 3" xfId="14746" xr:uid="{00000000-0005-0000-0000-00008B0C0000}"/>
    <cellStyle name="Денежный 2 3 3 2 6 4 3 2" xfId="29984" xr:uid="{BBAA0362-E8AF-4E3F-B88C-399203839393}"/>
    <cellStyle name="Денежный 2 3 3 2 6 4 4" xfId="19832" xr:uid="{4718B0E9-72F3-4F47-8251-0B73C6A20440}"/>
    <cellStyle name="Денежный 2 3 3 2 6 5" xfId="5864" xr:uid="{00000000-0005-0000-0000-00008C0C0000}"/>
    <cellStyle name="Денежный 2 3 3 2 6 5 2" xfId="21109" xr:uid="{1439443D-4A7E-4820-BFBA-3BF9FD9388AF}"/>
    <cellStyle name="Денежный 2 3 3 2 6 6" xfId="10947" xr:uid="{00000000-0005-0000-0000-00008D0C0000}"/>
    <cellStyle name="Денежный 2 3 3 2 6 6 2" xfId="26185" xr:uid="{D045AB27-79C0-422D-9468-2222EC4B2704}"/>
    <cellStyle name="Денежный 2 3 3 2 6 7" xfId="16033" xr:uid="{309AC244-6839-4BAB-9AEC-5580170802DF}"/>
    <cellStyle name="Денежный 2 3 3 2 7" xfId="1324" xr:uid="{00000000-0005-0000-0000-00008E0C0000}"/>
    <cellStyle name="Денежный 2 3 3 2 7 2" xfId="2602" xr:uid="{00000000-0005-0000-0000-00008F0C0000}"/>
    <cellStyle name="Денежный 2 3 3 2 7 2 2" xfId="7706" xr:uid="{00000000-0005-0000-0000-0000900C0000}"/>
    <cellStyle name="Денежный 2 3 3 2 7 2 2 2" xfId="22946" xr:uid="{0091AA8B-46CE-4DEF-9FF5-F5C2BF1D303B}"/>
    <cellStyle name="Денежный 2 3 3 2 7 2 3" xfId="12784" xr:uid="{00000000-0005-0000-0000-0000910C0000}"/>
    <cellStyle name="Денежный 2 3 3 2 7 2 3 2" xfId="28022" xr:uid="{C67AF445-904B-4006-8B7E-56CDE5E86CC3}"/>
    <cellStyle name="Денежный 2 3 3 2 7 2 4" xfId="17870" xr:uid="{112CEB88-22F7-45DB-8D56-3107A480DA19}"/>
    <cellStyle name="Денежный 2 3 3 2 7 3" xfId="3876" xr:uid="{00000000-0005-0000-0000-0000920C0000}"/>
    <cellStyle name="Денежный 2 3 3 2 7 3 2" xfId="8962" xr:uid="{00000000-0005-0000-0000-0000930C0000}"/>
    <cellStyle name="Денежный 2 3 3 2 7 3 2 2" xfId="24202" xr:uid="{A040364C-A1EC-4B3B-9C3B-667929C49749}"/>
    <cellStyle name="Денежный 2 3 3 2 7 3 3" xfId="14040" xr:uid="{00000000-0005-0000-0000-0000940C0000}"/>
    <cellStyle name="Денежный 2 3 3 2 7 3 3 2" xfId="29278" xr:uid="{EE8F6EEB-C929-4D3F-823B-86C4D7B05397}"/>
    <cellStyle name="Денежный 2 3 3 2 7 3 4" xfId="19126" xr:uid="{6A13F81F-96E8-4EE7-AF26-CEBE6C03625B}"/>
    <cellStyle name="Денежный 2 3 3 2 7 4" xfId="5152" xr:uid="{00000000-0005-0000-0000-0000950C0000}"/>
    <cellStyle name="Денежный 2 3 3 2 7 4 2" xfId="10233" xr:uid="{00000000-0005-0000-0000-0000960C0000}"/>
    <cellStyle name="Денежный 2 3 3 2 7 4 2 2" xfId="25473" xr:uid="{C5DCD04F-75FE-4A1F-A80F-920CE2F86423}"/>
    <cellStyle name="Денежный 2 3 3 2 7 4 3" xfId="15311" xr:uid="{00000000-0005-0000-0000-0000970C0000}"/>
    <cellStyle name="Денежный 2 3 3 2 7 4 3 2" xfId="30549" xr:uid="{A024476D-62A0-43C5-9835-369E82BA8701}"/>
    <cellStyle name="Денежный 2 3 3 2 7 4 4" xfId="20397" xr:uid="{EFF51115-5608-416B-A21D-F39C14370AE0}"/>
    <cellStyle name="Денежный 2 3 3 2 7 5" xfId="6429" xr:uid="{00000000-0005-0000-0000-0000980C0000}"/>
    <cellStyle name="Денежный 2 3 3 2 7 5 2" xfId="21674" xr:uid="{02984AE4-48D6-4C35-AE29-12DA41D40C74}"/>
    <cellStyle name="Денежный 2 3 3 2 7 6" xfId="11512" xr:uid="{00000000-0005-0000-0000-0000990C0000}"/>
    <cellStyle name="Денежный 2 3 3 2 7 6 2" xfId="26750" xr:uid="{D3CEC5A2-7882-4C1D-B61C-F4333AE61542}"/>
    <cellStyle name="Денежный 2 3 3 2 7 7" xfId="16598" xr:uid="{856FED20-60B2-4C52-BDCD-C2BD84CB6E5E}"/>
    <cellStyle name="Денежный 2 3 3 2 8" xfId="1464" xr:uid="{00000000-0005-0000-0000-00009A0C0000}"/>
    <cellStyle name="Денежный 2 3 3 2 8 2" xfId="2742" xr:uid="{00000000-0005-0000-0000-00009B0C0000}"/>
    <cellStyle name="Денежный 2 3 3 2 8 2 2" xfId="7846" xr:uid="{00000000-0005-0000-0000-00009C0C0000}"/>
    <cellStyle name="Денежный 2 3 3 2 8 2 2 2" xfId="23086" xr:uid="{D1D13AFD-8E0A-484F-A03E-D9F2DA76C300}"/>
    <cellStyle name="Денежный 2 3 3 2 8 2 3" xfId="12924" xr:uid="{00000000-0005-0000-0000-00009D0C0000}"/>
    <cellStyle name="Денежный 2 3 3 2 8 2 3 2" xfId="28162" xr:uid="{09EE1A42-75F4-4485-BAD8-DB9F0FBE7AB5}"/>
    <cellStyle name="Денежный 2 3 3 2 8 2 4" xfId="18010" xr:uid="{3CE08419-097C-47BA-A828-C4B1F60935E4}"/>
    <cellStyle name="Денежный 2 3 3 2 8 3" xfId="4014" xr:uid="{00000000-0005-0000-0000-00009E0C0000}"/>
    <cellStyle name="Денежный 2 3 3 2 8 3 2" xfId="9100" xr:uid="{00000000-0005-0000-0000-00009F0C0000}"/>
    <cellStyle name="Денежный 2 3 3 2 8 3 2 2" xfId="24340" xr:uid="{87268AE3-0C93-47A3-8A5E-0CB96C1D330C}"/>
    <cellStyle name="Денежный 2 3 3 2 8 3 3" xfId="14178" xr:uid="{00000000-0005-0000-0000-0000A00C0000}"/>
    <cellStyle name="Денежный 2 3 3 2 8 3 3 2" xfId="29416" xr:uid="{7132A5A4-E774-4161-9141-EABA44C0F5D7}"/>
    <cellStyle name="Денежный 2 3 3 2 8 3 4" xfId="19264" xr:uid="{4ED992EE-005E-4E06-A65A-FAB5098B4230}"/>
    <cellStyle name="Денежный 2 3 3 2 8 4" xfId="5292" xr:uid="{00000000-0005-0000-0000-0000A10C0000}"/>
    <cellStyle name="Денежный 2 3 3 2 8 4 2" xfId="10373" xr:uid="{00000000-0005-0000-0000-0000A20C0000}"/>
    <cellStyle name="Денежный 2 3 3 2 8 4 2 2" xfId="25613" xr:uid="{F76E3297-3F95-4CD8-9475-92B6909348EB}"/>
    <cellStyle name="Денежный 2 3 3 2 8 4 3" xfId="15451" xr:uid="{00000000-0005-0000-0000-0000A30C0000}"/>
    <cellStyle name="Денежный 2 3 3 2 8 4 3 2" xfId="30689" xr:uid="{300EA1D9-9A74-4F00-9819-41CAED23AD2D}"/>
    <cellStyle name="Денежный 2 3 3 2 8 4 4" xfId="20537" xr:uid="{10199C05-A90E-4895-B57F-203F85952510}"/>
    <cellStyle name="Денежный 2 3 3 2 8 5" xfId="6569" xr:uid="{00000000-0005-0000-0000-0000A40C0000}"/>
    <cellStyle name="Денежный 2 3 3 2 8 5 2" xfId="21814" xr:uid="{35E86D1B-F421-4EB8-919B-1DE5E8A0B98F}"/>
    <cellStyle name="Денежный 2 3 3 2 8 6" xfId="11652" xr:uid="{00000000-0005-0000-0000-0000A50C0000}"/>
    <cellStyle name="Денежный 2 3 3 2 8 6 2" xfId="26890" xr:uid="{7E5463BF-C98C-4D6C-B027-13135AD95F3B}"/>
    <cellStyle name="Денежный 2 3 3 2 8 7" xfId="16738" xr:uid="{6C5FE659-F2E6-40FB-A858-30A1B71B0105}"/>
    <cellStyle name="Денежный 2 3 3 3" xfId="105" xr:uid="{00000000-0005-0000-0000-0000A60C0000}"/>
    <cellStyle name="Денежный 2 3 3 3 2" xfId="351" xr:uid="{00000000-0005-0000-0000-0000A70C0000}"/>
    <cellStyle name="Денежный 2 3 3 3 2 2" xfId="499" xr:uid="{00000000-0005-0000-0000-0000A80C0000}"/>
    <cellStyle name="Денежный 2 3 3 3 2 2 2" xfId="1063" xr:uid="{00000000-0005-0000-0000-0000A90C0000}"/>
    <cellStyle name="Денежный 2 3 3 3 2 2 2 2" xfId="2341" xr:uid="{00000000-0005-0000-0000-0000AA0C0000}"/>
    <cellStyle name="Денежный 2 3 3 3 2 2 2 2 2" xfId="7445" xr:uid="{00000000-0005-0000-0000-0000AB0C0000}"/>
    <cellStyle name="Денежный 2 3 3 3 2 2 2 2 2 2" xfId="22685" xr:uid="{74726B12-2EF0-43D7-A652-7989EE6C0761}"/>
    <cellStyle name="Денежный 2 3 3 3 2 2 2 2 3" xfId="12523" xr:uid="{00000000-0005-0000-0000-0000AC0C0000}"/>
    <cellStyle name="Денежный 2 3 3 3 2 2 2 2 3 2" xfId="27761" xr:uid="{4EBD914D-A0B5-4506-8EFC-CF6AD06F3906}"/>
    <cellStyle name="Денежный 2 3 3 3 2 2 2 2 4" xfId="17609" xr:uid="{3E4DE4DD-AC31-4B47-9080-74CB79CCE9C4}"/>
    <cellStyle name="Денежный 2 3 3 3 2 2 2 3" xfId="3617" xr:uid="{00000000-0005-0000-0000-0000AD0C0000}"/>
    <cellStyle name="Денежный 2 3 3 3 2 2 2 3 2" xfId="8703" xr:uid="{00000000-0005-0000-0000-0000AE0C0000}"/>
    <cellStyle name="Денежный 2 3 3 3 2 2 2 3 2 2" xfId="23943" xr:uid="{126DCF74-CABB-4C52-B89F-E51E09E53F7D}"/>
    <cellStyle name="Денежный 2 3 3 3 2 2 2 3 3" xfId="13781" xr:uid="{00000000-0005-0000-0000-0000AF0C0000}"/>
    <cellStyle name="Денежный 2 3 3 3 2 2 2 3 3 2" xfId="29019" xr:uid="{33A893D3-9757-44FB-B1A7-D75E49FA65C9}"/>
    <cellStyle name="Денежный 2 3 3 3 2 2 2 3 4" xfId="18867" xr:uid="{CE03566C-AE01-4EA4-8551-849197E02C88}"/>
    <cellStyle name="Денежный 2 3 3 3 2 2 2 4" xfId="4891" xr:uid="{00000000-0005-0000-0000-0000B00C0000}"/>
    <cellStyle name="Денежный 2 3 3 3 2 2 2 4 2" xfId="9972" xr:uid="{00000000-0005-0000-0000-0000B10C0000}"/>
    <cellStyle name="Денежный 2 3 3 3 2 2 2 4 2 2" xfId="25212" xr:uid="{A12E7B01-7FC7-48B3-886A-621385ABEA9D}"/>
    <cellStyle name="Денежный 2 3 3 3 2 2 2 4 3" xfId="15050" xr:uid="{00000000-0005-0000-0000-0000B20C0000}"/>
    <cellStyle name="Денежный 2 3 3 3 2 2 2 4 3 2" xfId="30288" xr:uid="{593AAFE6-45C5-41F1-94C9-55A0566D4CBA}"/>
    <cellStyle name="Денежный 2 3 3 3 2 2 2 4 4" xfId="20136" xr:uid="{A3E9EAA3-6E37-476B-AA11-A80B92A258E6}"/>
    <cellStyle name="Денежный 2 3 3 3 2 2 2 5" xfId="6168" xr:uid="{00000000-0005-0000-0000-0000B30C0000}"/>
    <cellStyle name="Денежный 2 3 3 3 2 2 2 5 2" xfId="21413" xr:uid="{F38354DF-80B9-4CC0-9BF7-7D36F12E0545}"/>
    <cellStyle name="Денежный 2 3 3 3 2 2 2 6" xfId="11251" xr:uid="{00000000-0005-0000-0000-0000B40C0000}"/>
    <cellStyle name="Денежный 2 3 3 3 2 2 2 6 2" xfId="26489" xr:uid="{100C06FD-7D73-4684-8F7D-2163B86A0338}"/>
    <cellStyle name="Денежный 2 3 3 3 2 2 2 7" xfId="16337" xr:uid="{3BE5D9E2-88B6-4A61-9F9E-F7B381C4E96B}"/>
    <cellStyle name="Денежный 2 3 3 3 2 2 3" xfId="1777" xr:uid="{00000000-0005-0000-0000-0000B50C0000}"/>
    <cellStyle name="Денежный 2 3 3 3 2 2 3 2" xfId="6881" xr:uid="{00000000-0005-0000-0000-0000B60C0000}"/>
    <cellStyle name="Денежный 2 3 3 3 2 2 3 2 2" xfId="22121" xr:uid="{D65D28AC-B750-452C-8D7F-1AE55C920083}"/>
    <cellStyle name="Денежный 2 3 3 3 2 2 3 3" xfId="11959" xr:uid="{00000000-0005-0000-0000-0000B70C0000}"/>
    <cellStyle name="Денежный 2 3 3 3 2 2 3 3 2" xfId="27197" xr:uid="{68AB2E32-84D8-4E41-AE9C-4EE8C6293EBD}"/>
    <cellStyle name="Денежный 2 3 3 3 2 2 3 4" xfId="17045" xr:uid="{D456C55D-F302-454D-A708-9BF84E34300D}"/>
    <cellStyle name="Денежный 2 3 3 3 2 2 4" xfId="3061" xr:uid="{00000000-0005-0000-0000-0000B80C0000}"/>
    <cellStyle name="Денежный 2 3 3 3 2 2 4 2" xfId="8147" xr:uid="{00000000-0005-0000-0000-0000B90C0000}"/>
    <cellStyle name="Денежный 2 3 3 3 2 2 4 2 2" xfId="23387" xr:uid="{4A024DC7-9DC7-4420-AAB5-BCDB7D9C0EA0}"/>
    <cellStyle name="Денежный 2 3 3 3 2 2 4 3" xfId="13225" xr:uid="{00000000-0005-0000-0000-0000BA0C0000}"/>
    <cellStyle name="Денежный 2 3 3 3 2 2 4 3 2" xfId="28463" xr:uid="{5A5A0865-BB52-476D-882F-3282365190A1}"/>
    <cellStyle name="Денежный 2 3 3 3 2 2 4 4" xfId="18311" xr:uid="{42F8BC55-79A6-44E1-BFA6-73C12934F765}"/>
    <cellStyle name="Денежный 2 3 3 3 2 2 5" xfId="4327" xr:uid="{00000000-0005-0000-0000-0000BB0C0000}"/>
    <cellStyle name="Денежный 2 3 3 3 2 2 5 2" xfId="9408" xr:uid="{00000000-0005-0000-0000-0000BC0C0000}"/>
    <cellStyle name="Денежный 2 3 3 3 2 2 5 2 2" xfId="24648" xr:uid="{07ACD366-8B77-474F-9A2E-8EEBB647B1E5}"/>
    <cellStyle name="Денежный 2 3 3 3 2 2 5 3" xfId="14486" xr:uid="{00000000-0005-0000-0000-0000BD0C0000}"/>
    <cellStyle name="Денежный 2 3 3 3 2 2 5 3 2" xfId="29724" xr:uid="{C6238C00-0E81-43AE-BD1B-DDA2A3A45143}"/>
    <cellStyle name="Денежный 2 3 3 3 2 2 5 4" xfId="19572" xr:uid="{2DAD4142-D7AA-4753-A374-E4909489A796}"/>
    <cellStyle name="Денежный 2 3 3 3 2 2 6" xfId="5604" xr:uid="{00000000-0005-0000-0000-0000BE0C0000}"/>
    <cellStyle name="Денежный 2 3 3 3 2 2 6 2" xfId="20849" xr:uid="{FE0CA527-A368-4870-8BC8-7DFF73E9EA82}"/>
    <cellStyle name="Денежный 2 3 3 3 2 2 7" xfId="10687" xr:uid="{00000000-0005-0000-0000-0000BF0C0000}"/>
    <cellStyle name="Денежный 2 3 3 3 2 2 7 2" xfId="25925" xr:uid="{20E6124C-28DA-4456-89D9-11ADBF857168}"/>
    <cellStyle name="Денежный 2 3 3 3 2 2 8" xfId="15773" xr:uid="{63E3E91C-2B7E-47AF-8B82-4AB8CF23AD92}"/>
    <cellStyle name="Денежный 2 3 3 3 2 3" xfId="923" xr:uid="{00000000-0005-0000-0000-0000C00C0000}"/>
    <cellStyle name="Денежный 2 3 3 3 2 3 2" xfId="2201" xr:uid="{00000000-0005-0000-0000-0000C10C0000}"/>
    <cellStyle name="Денежный 2 3 3 3 2 3 2 2" xfId="7305" xr:uid="{00000000-0005-0000-0000-0000C20C0000}"/>
    <cellStyle name="Денежный 2 3 3 3 2 3 2 2 2" xfId="22545" xr:uid="{D833CEC4-BF39-4611-917D-4E56205A9FCE}"/>
    <cellStyle name="Денежный 2 3 3 3 2 3 2 3" xfId="12383" xr:uid="{00000000-0005-0000-0000-0000C30C0000}"/>
    <cellStyle name="Денежный 2 3 3 3 2 3 2 3 2" xfId="27621" xr:uid="{8E6A798B-416D-4C0B-A9DF-400007E66256}"/>
    <cellStyle name="Денежный 2 3 3 3 2 3 2 4" xfId="17469" xr:uid="{90AF308D-8CF2-4102-807F-D7BA13E64CC5}"/>
    <cellStyle name="Денежный 2 3 3 3 2 3 3" xfId="3479" xr:uid="{00000000-0005-0000-0000-0000C40C0000}"/>
    <cellStyle name="Денежный 2 3 3 3 2 3 3 2" xfId="8565" xr:uid="{00000000-0005-0000-0000-0000C50C0000}"/>
    <cellStyle name="Денежный 2 3 3 3 2 3 3 2 2" xfId="23805" xr:uid="{111539EF-A2B0-4618-BACD-A81E359649D7}"/>
    <cellStyle name="Денежный 2 3 3 3 2 3 3 3" xfId="13643" xr:uid="{00000000-0005-0000-0000-0000C60C0000}"/>
    <cellStyle name="Денежный 2 3 3 3 2 3 3 3 2" xfId="28881" xr:uid="{941C99AA-2664-4811-B0E4-450CDC5E7973}"/>
    <cellStyle name="Денежный 2 3 3 3 2 3 3 4" xfId="18729" xr:uid="{1D025550-5C3D-447B-A2DA-F128C4968475}"/>
    <cellStyle name="Денежный 2 3 3 3 2 3 4" xfId="4751" xr:uid="{00000000-0005-0000-0000-0000C70C0000}"/>
    <cellStyle name="Денежный 2 3 3 3 2 3 4 2" xfId="9832" xr:uid="{00000000-0005-0000-0000-0000C80C0000}"/>
    <cellStyle name="Денежный 2 3 3 3 2 3 4 2 2" xfId="25072" xr:uid="{3015218C-68F4-4D0C-ABE8-9A89A8DC1429}"/>
    <cellStyle name="Денежный 2 3 3 3 2 3 4 3" xfId="14910" xr:uid="{00000000-0005-0000-0000-0000C90C0000}"/>
    <cellStyle name="Денежный 2 3 3 3 2 3 4 3 2" xfId="30148" xr:uid="{5C2FB267-A325-4C30-89E5-F99CF598507D}"/>
    <cellStyle name="Денежный 2 3 3 3 2 3 4 4" xfId="19996" xr:uid="{6940C14C-8869-4D46-A781-003A5FCE3977}"/>
    <cellStyle name="Денежный 2 3 3 3 2 3 5" xfId="6028" xr:uid="{00000000-0005-0000-0000-0000CA0C0000}"/>
    <cellStyle name="Денежный 2 3 3 3 2 3 5 2" xfId="21273" xr:uid="{838BDA59-913D-42DC-9F62-D8800BA95238}"/>
    <cellStyle name="Денежный 2 3 3 3 2 3 6" xfId="11111" xr:uid="{00000000-0005-0000-0000-0000CB0C0000}"/>
    <cellStyle name="Денежный 2 3 3 3 2 3 6 2" xfId="26349" xr:uid="{9D61B9F9-FE52-4D43-A6C0-6C470161882D}"/>
    <cellStyle name="Денежный 2 3 3 3 2 3 7" xfId="16197" xr:uid="{86D356D9-019E-4682-90B7-3B3CFA6C8B8F}"/>
    <cellStyle name="Денежный 2 3 3 3 2 4" xfId="1637" xr:uid="{00000000-0005-0000-0000-0000CC0C0000}"/>
    <cellStyle name="Денежный 2 3 3 3 2 4 2" xfId="6741" xr:uid="{00000000-0005-0000-0000-0000CD0C0000}"/>
    <cellStyle name="Денежный 2 3 3 3 2 4 2 2" xfId="21981" xr:uid="{CB71F45D-13AF-4FCF-BFC1-0D757FB9D04D}"/>
    <cellStyle name="Денежный 2 3 3 3 2 4 3" xfId="11819" xr:uid="{00000000-0005-0000-0000-0000CE0C0000}"/>
    <cellStyle name="Денежный 2 3 3 3 2 4 3 2" xfId="27057" xr:uid="{35A30368-37CF-4E5C-AF3C-19A22C43BE58}"/>
    <cellStyle name="Денежный 2 3 3 3 2 4 4" xfId="16905" xr:uid="{63705B5C-D605-43A6-AB98-C4334587072B}"/>
    <cellStyle name="Денежный 2 3 3 3 2 5" xfId="2915" xr:uid="{00000000-0005-0000-0000-0000CF0C0000}"/>
    <cellStyle name="Денежный 2 3 3 3 2 5 2" xfId="8009" xr:uid="{00000000-0005-0000-0000-0000D00C0000}"/>
    <cellStyle name="Денежный 2 3 3 3 2 5 2 2" xfId="23249" xr:uid="{77838DF1-1525-440E-8437-941AC2303E36}"/>
    <cellStyle name="Денежный 2 3 3 3 2 5 3" xfId="13087" xr:uid="{00000000-0005-0000-0000-0000D10C0000}"/>
    <cellStyle name="Денежный 2 3 3 3 2 5 3 2" xfId="28325" xr:uid="{BA60D172-1F41-4821-AD1F-1889E8446A67}"/>
    <cellStyle name="Денежный 2 3 3 3 2 5 4" xfId="18173" xr:uid="{C88C177F-B445-409D-83A2-8AFBAA7A8AF7}"/>
    <cellStyle name="Денежный 2 3 3 3 2 6" xfId="4187" xr:uid="{00000000-0005-0000-0000-0000D20C0000}"/>
    <cellStyle name="Денежный 2 3 3 3 2 6 2" xfId="9268" xr:uid="{00000000-0005-0000-0000-0000D30C0000}"/>
    <cellStyle name="Денежный 2 3 3 3 2 6 2 2" xfId="24508" xr:uid="{CA8DA383-C471-4F28-8C33-0C1DD0CDE34F}"/>
    <cellStyle name="Денежный 2 3 3 3 2 6 3" xfId="14346" xr:uid="{00000000-0005-0000-0000-0000D40C0000}"/>
    <cellStyle name="Денежный 2 3 3 3 2 6 3 2" xfId="29584" xr:uid="{52993D1F-BE03-4BB6-98CC-379F615F7996}"/>
    <cellStyle name="Денежный 2 3 3 3 2 6 4" xfId="19432" xr:uid="{102AC67B-BDE2-4348-9EE4-CD810D8ABF35}"/>
    <cellStyle name="Денежный 2 3 3 3 2 7" xfId="5464" xr:uid="{00000000-0005-0000-0000-0000D50C0000}"/>
    <cellStyle name="Денежный 2 3 3 3 2 7 2" xfId="20709" xr:uid="{1B6B78E1-1E84-47DB-8EF5-72BB36576686}"/>
    <cellStyle name="Денежный 2 3 3 3 2 8" xfId="10547" xr:uid="{00000000-0005-0000-0000-0000D60C0000}"/>
    <cellStyle name="Денежный 2 3 3 3 2 8 2" xfId="25785" xr:uid="{37DAE178-BA8A-4D05-BC86-5C9544B0CDE9}"/>
    <cellStyle name="Денежный 2 3 3 3 2 9" xfId="15633" xr:uid="{3092A765-D351-4C74-9F40-4ABBDDC25AF0}"/>
    <cellStyle name="Денежный 2 3 3 3 3" xfId="639" xr:uid="{00000000-0005-0000-0000-0000D70C0000}"/>
    <cellStyle name="Денежный 2 3 3 3 3 2" xfId="1203" xr:uid="{00000000-0005-0000-0000-0000D80C0000}"/>
    <cellStyle name="Денежный 2 3 3 3 3 2 2" xfId="2481" xr:uid="{00000000-0005-0000-0000-0000D90C0000}"/>
    <cellStyle name="Денежный 2 3 3 3 3 2 2 2" xfId="7585" xr:uid="{00000000-0005-0000-0000-0000DA0C0000}"/>
    <cellStyle name="Денежный 2 3 3 3 3 2 2 2 2" xfId="22825" xr:uid="{5E3BFCF9-F3DE-4CD8-B061-AAFEDAB6981B}"/>
    <cellStyle name="Денежный 2 3 3 3 3 2 2 3" xfId="12663" xr:uid="{00000000-0005-0000-0000-0000DB0C0000}"/>
    <cellStyle name="Денежный 2 3 3 3 3 2 2 3 2" xfId="27901" xr:uid="{7734DB58-B476-44F7-AE1F-1A5DD8E6AD11}"/>
    <cellStyle name="Денежный 2 3 3 3 3 2 2 4" xfId="17749" xr:uid="{76EFC72E-8BB3-4454-9F6B-B93396D517AE}"/>
    <cellStyle name="Денежный 2 3 3 3 3 2 3" xfId="3755" xr:uid="{00000000-0005-0000-0000-0000DC0C0000}"/>
    <cellStyle name="Денежный 2 3 3 3 3 2 3 2" xfId="8841" xr:uid="{00000000-0005-0000-0000-0000DD0C0000}"/>
    <cellStyle name="Денежный 2 3 3 3 3 2 3 2 2" xfId="24081" xr:uid="{DDCE129C-C835-47B3-971A-7F1E242754AD}"/>
    <cellStyle name="Денежный 2 3 3 3 3 2 3 3" xfId="13919" xr:uid="{00000000-0005-0000-0000-0000DE0C0000}"/>
    <cellStyle name="Денежный 2 3 3 3 3 2 3 3 2" xfId="29157" xr:uid="{2BE68A02-6312-489E-9E0D-345445D543F0}"/>
    <cellStyle name="Денежный 2 3 3 3 3 2 3 4" xfId="19005" xr:uid="{91C44318-2C80-487B-AAC5-3E4320D6A2F6}"/>
    <cellStyle name="Денежный 2 3 3 3 3 2 4" xfId="5031" xr:uid="{00000000-0005-0000-0000-0000DF0C0000}"/>
    <cellStyle name="Денежный 2 3 3 3 3 2 4 2" xfId="10112" xr:uid="{00000000-0005-0000-0000-0000E00C0000}"/>
    <cellStyle name="Денежный 2 3 3 3 3 2 4 2 2" xfId="25352" xr:uid="{DFABFA53-AACF-4ADF-B749-8BF7188E308C}"/>
    <cellStyle name="Денежный 2 3 3 3 3 2 4 3" xfId="15190" xr:uid="{00000000-0005-0000-0000-0000E10C0000}"/>
    <cellStyle name="Денежный 2 3 3 3 3 2 4 3 2" xfId="30428" xr:uid="{BDD0DE19-18CC-410E-961D-C8C185F95D9C}"/>
    <cellStyle name="Денежный 2 3 3 3 3 2 4 4" xfId="20276" xr:uid="{0D433203-F6D7-4E06-A7BD-CB92E67675F6}"/>
    <cellStyle name="Денежный 2 3 3 3 3 2 5" xfId="6308" xr:uid="{00000000-0005-0000-0000-0000E20C0000}"/>
    <cellStyle name="Денежный 2 3 3 3 3 2 5 2" xfId="21553" xr:uid="{46544E38-D341-4D40-AEED-C5C65DFBB2FB}"/>
    <cellStyle name="Денежный 2 3 3 3 3 2 6" xfId="11391" xr:uid="{00000000-0005-0000-0000-0000E30C0000}"/>
    <cellStyle name="Денежный 2 3 3 3 3 2 6 2" xfId="26629" xr:uid="{79D22598-7466-43DD-B453-87C5068D4B52}"/>
    <cellStyle name="Денежный 2 3 3 3 3 2 7" xfId="16477" xr:uid="{7668D093-AF45-4CF9-9AC2-FB39F34BB6A8}"/>
    <cellStyle name="Денежный 2 3 3 3 3 3" xfId="1917" xr:uid="{00000000-0005-0000-0000-0000E40C0000}"/>
    <cellStyle name="Денежный 2 3 3 3 3 3 2" xfId="7021" xr:uid="{00000000-0005-0000-0000-0000E50C0000}"/>
    <cellStyle name="Денежный 2 3 3 3 3 3 2 2" xfId="22261" xr:uid="{A6E5C7D9-700F-47E9-9721-6C88E9F981AB}"/>
    <cellStyle name="Денежный 2 3 3 3 3 3 3" xfId="12099" xr:uid="{00000000-0005-0000-0000-0000E60C0000}"/>
    <cellStyle name="Денежный 2 3 3 3 3 3 3 2" xfId="27337" xr:uid="{33B5C35C-9E5C-4340-B713-32EB8E351114}"/>
    <cellStyle name="Денежный 2 3 3 3 3 3 4" xfId="17185" xr:uid="{92CDD62A-F722-46BD-A68E-041D42817ACD}"/>
    <cellStyle name="Денежный 2 3 3 3 3 4" xfId="3199" xr:uid="{00000000-0005-0000-0000-0000E70C0000}"/>
    <cellStyle name="Денежный 2 3 3 3 3 4 2" xfId="8285" xr:uid="{00000000-0005-0000-0000-0000E80C0000}"/>
    <cellStyle name="Денежный 2 3 3 3 3 4 2 2" xfId="23525" xr:uid="{97C80919-20BC-4FFB-96BE-5EAD2B1682E0}"/>
    <cellStyle name="Денежный 2 3 3 3 3 4 3" xfId="13363" xr:uid="{00000000-0005-0000-0000-0000E90C0000}"/>
    <cellStyle name="Денежный 2 3 3 3 3 4 3 2" xfId="28601" xr:uid="{7CBF357E-F76C-4D7E-8AA2-2A1EC10685D6}"/>
    <cellStyle name="Денежный 2 3 3 3 3 4 4" xfId="18449" xr:uid="{EBB368D3-5CA3-4287-B521-56D1A19DB5C7}"/>
    <cellStyle name="Денежный 2 3 3 3 3 5" xfId="4467" xr:uid="{00000000-0005-0000-0000-0000EA0C0000}"/>
    <cellStyle name="Денежный 2 3 3 3 3 5 2" xfId="9548" xr:uid="{00000000-0005-0000-0000-0000EB0C0000}"/>
    <cellStyle name="Денежный 2 3 3 3 3 5 2 2" xfId="24788" xr:uid="{50A26A54-2953-4C37-A8A7-9B3685F40835}"/>
    <cellStyle name="Денежный 2 3 3 3 3 5 3" xfId="14626" xr:uid="{00000000-0005-0000-0000-0000EC0C0000}"/>
    <cellStyle name="Денежный 2 3 3 3 3 5 3 2" xfId="29864" xr:uid="{78C33EB2-304C-421C-8A74-C189588259F6}"/>
    <cellStyle name="Денежный 2 3 3 3 3 5 4" xfId="19712" xr:uid="{6117742F-0ED3-4F0D-805E-743AA86BF0D1}"/>
    <cellStyle name="Денежный 2 3 3 3 3 6" xfId="5744" xr:uid="{00000000-0005-0000-0000-0000ED0C0000}"/>
    <cellStyle name="Денежный 2 3 3 3 3 6 2" xfId="20989" xr:uid="{23E2A00A-9F94-4D48-BC23-2D9D89E23FE8}"/>
    <cellStyle name="Денежный 2 3 3 3 3 7" xfId="10827" xr:uid="{00000000-0005-0000-0000-0000EE0C0000}"/>
    <cellStyle name="Денежный 2 3 3 3 3 7 2" xfId="26065" xr:uid="{8983AF88-B161-43EB-B453-D8320C83E1C1}"/>
    <cellStyle name="Денежный 2 3 3 3 3 8" xfId="15913" xr:uid="{51092307-79DB-409B-A44D-F67B653FFCB1}"/>
    <cellStyle name="Денежный 2 3 3 3 4" xfId="783" xr:uid="{00000000-0005-0000-0000-0000EF0C0000}"/>
    <cellStyle name="Денежный 2 3 3 3 4 2" xfId="2061" xr:uid="{00000000-0005-0000-0000-0000F00C0000}"/>
    <cellStyle name="Денежный 2 3 3 3 4 2 2" xfId="7165" xr:uid="{00000000-0005-0000-0000-0000F10C0000}"/>
    <cellStyle name="Денежный 2 3 3 3 4 2 2 2" xfId="22405" xr:uid="{E4167C8E-B381-4540-80BE-E48D590AEAC2}"/>
    <cellStyle name="Денежный 2 3 3 3 4 2 3" xfId="12243" xr:uid="{00000000-0005-0000-0000-0000F20C0000}"/>
    <cellStyle name="Денежный 2 3 3 3 4 2 3 2" xfId="27481" xr:uid="{F5CEA269-4F14-4218-BF77-F85148B4AF38}"/>
    <cellStyle name="Денежный 2 3 3 3 4 2 4" xfId="17329" xr:uid="{B24E8043-41A8-4293-8227-7E6C6BA3B492}"/>
    <cellStyle name="Денежный 2 3 3 3 4 3" xfId="3341" xr:uid="{00000000-0005-0000-0000-0000F30C0000}"/>
    <cellStyle name="Денежный 2 3 3 3 4 3 2" xfId="8427" xr:uid="{00000000-0005-0000-0000-0000F40C0000}"/>
    <cellStyle name="Денежный 2 3 3 3 4 3 2 2" xfId="23667" xr:uid="{580BC136-F76E-4433-A04A-CE2DA82F1ABE}"/>
    <cellStyle name="Денежный 2 3 3 3 4 3 3" xfId="13505" xr:uid="{00000000-0005-0000-0000-0000F50C0000}"/>
    <cellStyle name="Денежный 2 3 3 3 4 3 3 2" xfId="28743" xr:uid="{D2684C42-C4C7-4EC6-87F3-228431016F30}"/>
    <cellStyle name="Денежный 2 3 3 3 4 3 4" xfId="18591" xr:uid="{ED16A15B-2115-4A42-A053-64DE4A80B731}"/>
    <cellStyle name="Денежный 2 3 3 3 4 4" xfId="4611" xr:uid="{00000000-0005-0000-0000-0000F60C0000}"/>
    <cellStyle name="Денежный 2 3 3 3 4 4 2" xfId="9692" xr:uid="{00000000-0005-0000-0000-0000F70C0000}"/>
    <cellStyle name="Денежный 2 3 3 3 4 4 2 2" xfId="24932" xr:uid="{AC8D714D-933C-4EE5-9B4A-C6A849114EC4}"/>
    <cellStyle name="Денежный 2 3 3 3 4 4 3" xfId="14770" xr:uid="{00000000-0005-0000-0000-0000F80C0000}"/>
    <cellStyle name="Денежный 2 3 3 3 4 4 3 2" xfId="30008" xr:uid="{20C84217-C821-43F2-A969-FA3BF89C195E}"/>
    <cellStyle name="Денежный 2 3 3 3 4 4 4" xfId="19856" xr:uid="{93CCCC8F-37CC-4010-AEE5-7E3099F25ECD}"/>
    <cellStyle name="Денежный 2 3 3 3 4 5" xfId="5888" xr:uid="{00000000-0005-0000-0000-0000F90C0000}"/>
    <cellStyle name="Денежный 2 3 3 3 4 5 2" xfId="21133" xr:uid="{82AFE38F-320E-4854-B3B0-9AA670F6307F}"/>
    <cellStyle name="Денежный 2 3 3 3 4 6" xfId="10971" xr:uid="{00000000-0005-0000-0000-0000FA0C0000}"/>
    <cellStyle name="Денежный 2 3 3 3 4 6 2" xfId="26209" xr:uid="{3D4C3AE2-F693-4D69-8DA1-7071BD439D5C}"/>
    <cellStyle name="Денежный 2 3 3 3 4 7" xfId="16057" xr:uid="{A77B286A-7FA6-428F-A156-2BCEA06CC01A}"/>
    <cellStyle name="Денежный 2 3 3 3 5" xfId="1348" xr:uid="{00000000-0005-0000-0000-0000FB0C0000}"/>
    <cellStyle name="Денежный 2 3 3 3 5 2" xfId="2626" xr:uid="{00000000-0005-0000-0000-0000FC0C0000}"/>
    <cellStyle name="Денежный 2 3 3 3 5 2 2" xfId="7730" xr:uid="{00000000-0005-0000-0000-0000FD0C0000}"/>
    <cellStyle name="Денежный 2 3 3 3 5 2 2 2" xfId="22970" xr:uid="{087B8C27-30C0-45CC-9E44-FFD6B9EFDFA4}"/>
    <cellStyle name="Денежный 2 3 3 3 5 2 3" xfId="12808" xr:uid="{00000000-0005-0000-0000-0000FE0C0000}"/>
    <cellStyle name="Денежный 2 3 3 3 5 2 3 2" xfId="28046" xr:uid="{AEEE6076-E405-4F55-828C-B4E44815A2B6}"/>
    <cellStyle name="Денежный 2 3 3 3 5 2 4" xfId="17894" xr:uid="{C3BE20B5-F1FE-42FB-9A27-3AD50F2959A4}"/>
    <cellStyle name="Денежный 2 3 3 3 5 3" xfId="3898" xr:uid="{00000000-0005-0000-0000-0000FF0C0000}"/>
    <cellStyle name="Денежный 2 3 3 3 5 3 2" xfId="8984" xr:uid="{00000000-0005-0000-0000-0000000D0000}"/>
    <cellStyle name="Денежный 2 3 3 3 5 3 2 2" xfId="24224" xr:uid="{F1AC6AE4-9C3D-44D7-B0DD-73DBF7165826}"/>
    <cellStyle name="Денежный 2 3 3 3 5 3 3" xfId="14062" xr:uid="{00000000-0005-0000-0000-0000010D0000}"/>
    <cellStyle name="Денежный 2 3 3 3 5 3 3 2" xfId="29300" xr:uid="{79344F59-9B54-4EF8-B29C-AF11836307EF}"/>
    <cellStyle name="Денежный 2 3 3 3 5 3 4" xfId="19148" xr:uid="{45C412C2-EABE-4D0A-B634-C3194424477D}"/>
    <cellStyle name="Денежный 2 3 3 3 5 4" xfId="5176" xr:uid="{00000000-0005-0000-0000-0000020D0000}"/>
    <cellStyle name="Денежный 2 3 3 3 5 4 2" xfId="10257" xr:uid="{00000000-0005-0000-0000-0000030D0000}"/>
    <cellStyle name="Денежный 2 3 3 3 5 4 2 2" xfId="25497" xr:uid="{1D8FF4EC-5D67-411B-9F5C-C19C8A24662E}"/>
    <cellStyle name="Денежный 2 3 3 3 5 4 3" xfId="15335" xr:uid="{00000000-0005-0000-0000-0000040D0000}"/>
    <cellStyle name="Денежный 2 3 3 3 5 4 3 2" xfId="30573" xr:uid="{79014907-BC04-46E9-B19C-C775C96552FA}"/>
    <cellStyle name="Денежный 2 3 3 3 5 4 4" xfId="20421" xr:uid="{8CA251B2-F50F-4A19-AC0B-781CC7C3B795}"/>
    <cellStyle name="Денежный 2 3 3 3 5 5" xfId="6453" xr:uid="{00000000-0005-0000-0000-0000050D0000}"/>
    <cellStyle name="Денежный 2 3 3 3 5 5 2" xfId="21698" xr:uid="{365A96A1-3DAB-4184-B262-107D15745A25}"/>
    <cellStyle name="Денежный 2 3 3 3 5 6" xfId="11536" xr:uid="{00000000-0005-0000-0000-0000060D0000}"/>
    <cellStyle name="Денежный 2 3 3 3 5 6 2" xfId="26774" xr:uid="{765B1353-2DF7-44BF-AEDD-DAABB4940561}"/>
    <cellStyle name="Денежный 2 3 3 3 5 7" xfId="16622" xr:uid="{A518CA44-AB4C-4349-9DA3-752285ABADFB}"/>
    <cellStyle name="Денежный 2 3 3 3 6" xfId="1488" xr:uid="{00000000-0005-0000-0000-0000070D0000}"/>
    <cellStyle name="Денежный 2 3 3 3 6 2" xfId="2766" xr:uid="{00000000-0005-0000-0000-0000080D0000}"/>
    <cellStyle name="Денежный 2 3 3 3 6 2 2" xfId="7870" xr:uid="{00000000-0005-0000-0000-0000090D0000}"/>
    <cellStyle name="Денежный 2 3 3 3 6 2 2 2" xfId="23110" xr:uid="{9CA6CD4A-94FA-4391-939D-BE587D926128}"/>
    <cellStyle name="Денежный 2 3 3 3 6 2 3" xfId="12948" xr:uid="{00000000-0005-0000-0000-00000A0D0000}"/>
    <cellStyle name="Денежный 2 3 3 3 6 2 3 2" xfId="28186" xr:uid="{1B7CDA4B-7266-4888-A61B-341880D279AB}"/>
    <cellStyle name="Денежный 2 3 3 3 6 2 4" xfId="18034" xr:uid="{D5EC3D18-DE42-4E1D-BB14-897EC896409E}"/>
    <cellStyle name="Денежный 2 3 3 3 6 3" xfId="4036" xr:uid="{00000000-0005-0000-0000-00000B0D0000}"/>
    <cellStyle name="Денежный 2 3 3 3 6 3 2" xfId="9122" xr:uid="{00000000-0005-0000-0000-00000C0D0000}"/>
    <cellStyle name="Денежный 2 3 3 3 6 3 2 2" xfId="24362" xr:uid="{D839FF01-6979-47B1-A46C-03453B5AA7AB}"/>
    <cellStyle name="Денежный 2 3 3 3 6 3 3" xfId="14200" xr:uid="{00000000-0005-0000-0000-00000D0D0000}"/>
    <cellStyle name="Денежный 2 3 3 3 6 3 3 2" xfId="29438" xr:uid="{8EA989BD-3344-4E54-B642-5758C4D4120D}"/>
    <cellStyle name="Денежный 2 3 3 3 6 3 4" xfId="19286" xr:uid="{1066E96D-DCF1-470B-8604-EB3C4050AABD}"/>
    <cellStyle name="Денежный 2 3 3 3 6 4" xfId="5316" xr:uid="{00000000-0005-0000-0000-00000E0D0000}"/>
    <cellStyle name="Денежный 2 3 3 3 6 4 2" xfId="10397" xr:uid="{00000000-0005-0000-0000-00000F0D0000}"/>
    <cellStyle name="Денежный 2 3 3 3 6 4 2 2" xfId="25637" xr:uid="{457A5B1E-34E4-468E-BFB5-D947041C32FE}"/>
    <cellStyle name="Денежный 2 3 3 3 6 4 3" xfId="15475" xr:uid="{00000000-0005-0000-0000-0000100D0000}"/>
    <cellStyle name="Денежный 2 3 3 3 6 4 3 2" xfId="30713" xr:uid="{EC8F58FB-1ADD-4D41-8E87-F7FC1815E579}"/>
    <cellStyle name="Денежный 2 3 3 3 6 4 4" xfId="20561" xr:uid="{F31D6DD2-0444-482E-BAE8-3709155DFF4E}"/>
    <cellStyle name="Денежный 2 3 3 3 6 5" xfId="6593" xr:uid="{00000000-0005-0000-0000-0000110D0000}"/>
    <cellStyle name="Денежный 2 3 3 3 6 5 2" xfId="21838" xr:uid="{677E2E6C-D043-4CBC-B146-A72B6FC6A504}"/>
    <cellStyle name="Денежный 2 3 3 3 6 6" xfId="11676" xr:uid="{00000000-0005-0000-0000-0000120D0000}"/>
    <cellStyle name="Денежный 2 3 3 3 6 6 2" xfId="26914" xr:uid="{363F20CF-27AA-459B-80F1-3EBE3B51C00E}"/>
    <cellStyle name="Денежный 2 3 3 3 6 7" xfId="16762" xr:uid="{91BD0194-8DA9-4A66-A931-651300AAD98E}"/>
    <cellStyle name="Денежный 2 3 3 4" xfId="106" xr:uid="{00000000-0005-0000-0000-0000130D0000}"/>
    <cellStyle name="Денежный 2 3 3 4 2" xfId="387" xr:uid="{00000000-0005-0000-0000-0000140D0000}"/>
    <cellStyle name="Денежный 2 3 3 4 2 2" xfId="529" xr:uid="{00000000-0005-0000-0000-0000150D0000}"/>
    <cellStyle name="Денежный 2 3 3 4 2 2 2" xfId="1093" xr:uid="{00000000-0005-0000-0000-0000160D0000}"/>
    <cellStyle name="Денежный 2 3 3 4 2 2 2 2" xfId="2371" xr:uid="{00000000-0005-0000-0000-0000170D0000}"/>
    <cellStyle name="Денежный 2 3 3 4 2 2 2 2 2" xfId="7475" xr:uid="{00000000-0005-0000-0000-0000180D0000}"/>
    <cellStyle name="Денежный 2 3 3 4 2 2 2 2 2 2" xfId="22715" xr:uid="{94399915-4EA1-4C53-833C-5ED6E7812E11}"/>
    <cellStyle name="Денежный 2 3 3 4 2 2 2 2 3" xfId="12553" xr:uid="{00000000-0005-0000-0000-0000190D0000}"/>
    <cellStyle name="Денежный 2 3 3 4 2 2 2 2 3 2" xfId="27791" xr:uid="{CADEC00A-4078-4FE5-99F4-4A7DEDB538CD}"/>
    <cellStyle name="Денежный 2 3 3 4 2 2 2 2 4" xfId="17639" xr:uid="{03BDF9C8-BBE1-4F1F-AD44-9FCBA56E850F}"/>
    <cellStyle name="Денежный 2 3 3 4 2 2 2 3" xfId="3647" xr:uid="{00000000-0005-0000-0000-00001A0D0000}"/>
    <cellStyle name="Денежный 2 3 3 4 2 2 2 3 2" xfId="8733" xr:uid="{00000000-0005-0000-0000-00001B0D0000}"/>
    <cellStyle name="Денежный 2 3 3 4 2 2 2 3 2 2" xfId="23973" xr:uid="{6EEAAEB5-6AC9-4DB9-B8B8-2DEC933AEAAB}"/>
    <cellStyle name="Денежный 2 3 3 4 2 2 2 3 3" xfId="13811" xr:uid="{00000000-0005-0000-0000-00001C0D0000}"/>
    <cellStyle name="Денежный 2 3 3 4 2 2 2 3 3 2" xfId="29049" xr:uid="{04D4F754-F59C-4BD1-8D96-EBC24CA341DC}"/>
    <cellStyle name="Денежный 2 3 3 4 2 2 2 3 4" xfId="18897" xr:uid="{024BE7CC-3B8B-4366-801C-264B3EC3E295}"/>
    <cellStyle name="Денежный 2 3 3 4 2 2 2 4" xfId="4921" xr:uid="{00000000-0005-0000-0000-00001D0D0000}"/>
    <cellStyle name="Денежный 2 3 3 4 2 2 2 4 2" xfId="10002" xr:uid="{00000000-0005-0000-0000-00001E0D0000}"/>
    <cellStyle name="Денежный 2 3 3 4 2 2 2 4 2 2" xfId="25242" xr:uid="{AC868E83-1290-48DC-BE3C-1579F7DF2EA7}"/>
    <cellStyle name="Денежный 2 3 3 4 2 2 2 4 3" xfId="15080" xr:uid="{00000000-0005-0000-0000-00001F0D0000}"/>
    <cellStyle name="Денежный 2 3 3 4 2 2 2 4 3 2" xfId="30318" xr:uid="{D70B510F-71D2-43C0-AA30-5413F60FF16D}"/>
    <cellStyle name="Денежный 2 3 3 4 2 2 2 4 4" xfId="20166" xr:uid="{B3D5716E-D883-4C75-BDC8-205B357EFEDD}"/>
    <cellStyle name="Денежный 2 3 3 4 2 2 2 5" xfId="6198" xr:uid="{00000000-0005-0000-0000-0000200D0000}"/>
    <cellStyle name="Денежный 2 3 3 4 2 2 2 5 2" xfId="21443" xr:uid="{AB37A84C-169A-4D68-91FC-743E022267FE}"/>
    <cellStyle name="Денежный 2 3 3 4 2 2 2 6" xfId="11281" xr:uid="{00000000-0005-0000-0000-0000210D0000}"/>
    <cellStyle name="Денежный 2 3 3 4 2 2 2 6 2" xfId="26519" xr:uid="{C8E52784-EC2F-4D8B-83E8-3F18A2C603C6}"/>
    <cellStyle name="Денежный 2 3 3 4 2 2 2 7" xfId="16367" xr:uid="{2D9B544D-FE1F-40E3-86D8-636E90D670E3}"/>
    <cellStyle name="Денежный 2 3 3 4 2 2 3" xfId="1807" xr:uid="{00000000-0005-0000-0000-0000220D0000}"/>
    <cellStyle name="Денежный 2 3 3 4 2 2 3 2" xfId="6911" xr:uid="{00000000-0005-0000-0000-0000230D0000}"/>
    <cellStyle name="Денежный 2 3 3 4 2 2 3 2 2" xfId="22151" xr:uid="{680083FC-0C37-485A-95D6-65DE43AE03E3}"/>
    <cellStyle name="Денежный 2 3 3 4 2 2 3 3" xfId="11989" xr:uid="{00000000-0005-0000-0000-0000240D0000}"/>
    <cellStyle name="Денежный 2 3 3 4 2 2 3 3 2" xfId="27227" xr:uid="{F7637F96-3C60-4FF7-9B02-B3774ABFB3C3}"/>
    <cellStyle name="Денежный 2 3 3 4 2 2 3 4" xfId="17075" xr:uid="{E8CDF975-B887-471B-BA29-622C9D6C7FAD}"/>
    <cellStyle name="Денежный 2 3 3 4 2 2 4" xfId="3091" xr:uid="{00000000-0005-0000-0000-0000250D0000}"/>
    <cellStyle name="Денежный 2 3 3 4 2 2 4 2" xfId="8177" xr:uid="{00000000-0005-0000-0000-0000260D0000}"/>
    <cellStyle name="Денежный 2 3 3 4 2 2 4 2 2" xfId="23417" xr:uid="{ABEB4757-962A-4763-A9C0-BFA87845E67E}"/>
    <cellStyle name="Денежный 2 3 3 4 2 2 4 3" xfId="13255" xr:uid="{00000000-0005-0000-0000-0000270D0000}"/>
    <cellStyle name="Денежный 2 3 3 4 2 2 4 3 2" xfId="28493" xr:uid="{E81D3E40-731A-4105-A8B6-259CA49CACF2}"/>
    <cellStyle name="Денежный 2 3 3 4 2 2 4 4" xfId="18341" xr:uid="{7B64B301-1409-4B5A-B913-1DA7CB4EA23F}"/>
    <cellStyle name="Денежный 2 3 3 4 2 2 5" xfId="4357" xr:uid="{00000000-0005-0000-0000-0000280D0000}"/>
    <cellStyle name="Денежный 2 3 3 4 2 2 5 2" xfId="9438" xr:uid="{00000000-0005-0000-0000-0000290D0000}"/>
    <cellStyle name="Денежный 2 3 3 4 2 2 5 2 2" xfId="24678" xr:uid="{2E6C5BBC-5333-4303-8D87-ECD78C102E5B}"/>
    <cellStyle name="Денежный 2 3 3 4 2 2 5 3" xfId="14516" xr:uid="{00000000-0005-0000-0000-00002A0D0000}"/>
    <cellStyle name="Денежный 2 3 3 4 2 2 5 3 2" xfId="29754" xr:uid="{FA4485C0-74F9-4B47-958D-3B41AC3D5E9C}"/>
    <cellStyle name="Денежный 2 3 3 4 2 2 5 4" xfId="19602" xr:uid="{C1658D56-A338-4E1E-9683-465CBCE76615}"/>
    <cellStyle name="Денежный 2 3 3 4 2 2 6" xfId="5634" xr:uid="{00000000-0005-0000-0000-00002B0D0000}"/>
    <cellStyle name="Денежный 2 3 3 4 2 2 6 2" xfId="20879" xr:uid="{4EFEA638-D007-4CE0-90B9-12243079F6D0}"/>
    <cellStyle name="Денежный 2 3 3 4 2 2 7" xfId="10717" xr:uid="{00000000-0005-0000-0000-00002C0D0000}"/>
    <cellStyle name="Денежный 2 3 3 4 2 2 7 2" xfId="25955" xr:uid="{5D0F0D9A-30F5-4854-A3EF-875BDBF0792A}"/>
    <cellStyle name="Денежный 2 3 3 4 2 2 8" xfId="15803" xr:uid="{E045C2EC-C7AF-4DD7-9BC9-84507C2E6373}"/>
    <cellStyle name="Денежный 2 3 3 4 2 3" xfId="953" xr:uid="{00000000-0005-0000-0000-00002D0D0000}"/>
    <cellStyle name="Денежный 2 3 3 4 2 3 2" xfId="2231" xr:uid="{00000000-0005-0000-0000-00002E0D0000}"/>
    <cellStyle name="Денежный 2 3 3 4 2 3 2 2" xfId="7335" xr:uid="{00000000-0005-0000-0000-00002F0D0000}"/>
    <cellStyle name="Денежный 2 3 3 4 2 3 2 2 2" xfId="22575" xr:uid="{5C6A7775-72F1-4333-AC59-C5F4D8B9F28D}"/>
    <cellStyle name="Денежный 2 3 3 4 2 3 2 3" xfId="12413" xr:uid="{00000000-0005-0000-0000-0000300D0000}"/>
    <cellStyle name="Денежный 2 3 3 4 2 3 2 3 2" xfId="27651" xr:uid="{7B0ECEA5-3833-4E55-822F-D27903A127CA}"/>
    <cellStyle name="Денежный 2 3 3 4 2 3 2 4" xfId="17499" xr:uid="{4C012409-9514-48AE-B872-51498423C212}"/>
    <cellStyle name="Денежный 2 3 3 4 2 3 3" xfId="3509" xr:uid="{00000000-0005-0000-0000-0000310D0000}"/>
    <cellStyle name="Денежный 2 3 3 4 2 3 3 2" xfId="8595" xr:uid="{00000000-0005-0000-0000-0000320D0000}"/>
    <cellStyle name="Денежный 2 3 3 4 2 3 3 2 2" xfId="23835" xr:uid="{17EE7A7E-08B9-4CA6-AAAA-FA196855E7FD}"/>
    <cellStyle name="Денежный 2 3 3 4 2 3 3 3" xfId="13673" xr:uid="{00000000-0005-0000-0000-0000330D0000}"/>
    <cellStyle name="Денежный 2 3 3 4 2 3 3 3 2" xfId="28911" xr:uid="{BD7A7F15-4BA4-49E8-B171-9A32183EDEAF}"/>
    <cellStyle name="Денежный 2 3 3 4 2 3 3 4" xfId="18759" xr:uid="{14C83987-2F74-4419-A60A-4A61748C55C2}"/>
    <cellStyle name="Денежный 2 3 3 4 2 3 4" xfId="4781" xr:uid="{00000000-0005-0000-0000-0000340D0000}"/>
    <cellStyle name="Денежный 2 3 3 4 2 3 4 2" xfId="9862" xr:uid="{00000000-0005-0000-0000-0000350D0000}"/>
    <cellStyle name="Денежный 2 3 3 4 2 3 4 2 2" xfId="25102" xr:uid="{8816DA2A-05CE-4BF8-897B-CFBE7AA2176E}"/>
    <cellStyle name="Денежный 2 3 3 4 2 3 4 3" xfId="14940" xr:uid="{00000000-0005-0000-0000-0000360D0000}"/>
    <cellStyle name="Денежный 2 3 3 4 2 3 4 3 2" xfId="30178" xr:uid="{FDB574AA-C7AC-49EA-8671-A4B54DDAD99C}"/>
    <cellStyle name="Денежный 2 3 3 4 2 3 4 4" xfId="20026" xr:uid="{D56EA183-C832-43F8-9391-F5960AA7A998}"/>
    <cellStyle name="Денежный 2 3 3 4 2 3 5" xfId="6058" xr:uid="{00000000-0005-0000-0000-0000370D0000}"/>
    <cellStyle name="Денежный 2 3 3 4 2 3 5 2" xfId="21303" xr:uid="{CDE0B65F-045C-4751-972B-C5C9D30E25EF}"/>
    <cellStyle name="Денежный 2 3 3 4 2 3 6" xfId="11141" xr:uid="{00000000-0005-0000-0000-0000380D0000}"/>
    <cellStyle name="Денежный 2 3 3 4 2 3 6 2" xfId="26379" xr:uid="{0B7DF6A8-B68D-45A7-83CF-071025081EEC}"/>
    <cellStyle name="Денежный 2 3 3 4 2 3 7" xfId="16227" xr:uid="{914379CC-59B6-4ADB-A093-5E31FA6808C0}"/>
    <cellStyle name="Денежный 2 3 3 4 2 4" xfId="1667" xr:uid="{00000000-0005-0000-0000-0000390D0000}"/>
    <cellStyle name="Денежный 2 3 3 4 2 4 2" xfId="6771" xr:uid="{00000000-0005-0000-0000-00003A0D0000}"/>
    <cellStyle name="Денежный 2 3 3 4 2 4 2 2" xfId="22011" xr:uid="{BA7A40FC-CC49-43CB-A56A-C1F9A801E55A}"/>
    <cellStyle name="Денежный 2 3 3 4 2 4 3" xfId="11849" xr:uid="{00000000-0005-0000-0000-00003B0D0000}"/>
    <cellStyle name="Денежный 2 3 3 4 2 4 3 2" xfId="27087" xr:uid="{45DA1DE4-4609-4A06-B061-63FA78BFE110}"/>
    <cellStyle name="Денежный 2 3 3 4 2 4 4" xfId="16935" xr:uid="{9EF39322-AF27-403C-AB6E-170B5F6202DC}"/>
    <cellStyle name="Денежный 2 3 3 4 2 5" xfId="2951" xr:uid="{00000000-0005-0000-0000-00003C0D0000}"/>
    <cellStyle name="Денежный 2 3 3 4 2 5 2" xfId="8039" xr:uid="{00000000-0005-0000-0000-00003D0D0000}"/>
    <cellStyle name="Денежный 2 3 3 4 2 5 2 2" xfId="23279" xr:uid="{407997AC-20C6-496C-B06D-24FCF33939F5}"/>
    <cellStyle name="Денежный 2 3 3 4 2 5 3" xfId="13117" xr:uid="{00000000-0005-0000-0000-00003E0D0000}"/>
    <cellStyle name="Денежный 2 3 3 4 2 5 3 2" xfId="28355" xr:uid="{0A62CBBD-AF21-4BD7-ACF4-C31ADB4E4F7D}"/>
    <cellStyle name="Денежный 2 3 3 4 2 5 4" xfId="18203" xr:uid="{CE430653-126C-4F9D-BF34-65A96612D0FF}"/>
    <cellStyle name="Денежный 2 3 3 4 2 6" xfId="4217" xr:uid="{00000000-0005-0000-0000-00003F0D0000}"/>
    <cellStyle name="Денежный 2 3 3 4 2 6 2" xfId="9298" xr:uid="{00000000-0005-0000-0000-0000400D0000}"/>
    <cellStyle name="Денежный 2 3 3 4 2 6 2 2" xfId="24538" xr:uid="{F552EA2C-CCEA-4FEC-812B-5F959D9AB332}"/>
    <cellStyle name="Денежный 2 3 3 4 2 6 3" xfId="14376" xr:uid="{00000000-0005-0000-0000-0000410D0000}"/>
    <cellStyle name="Денежный 2 3 3 4 2 6 3 2" xfId="29614" xr:uid="{4BF734EF-C7BE-4BDD-A6F0-E44D64A4243E}"/>
    <cellStyle name="Денежный 2 3 3 4 2 6 4" xfId="19462" xr:uid="{22609728-6DC2-44CA-8F24-3AE3E8C29BF2}"/>
    <cellStyle name="Денежный 2 3 3 4 2 7" xfId="5494" xr:uid="{00000000-0005-0000-0000-0000420D0000}"/>
    <cellStyle name="Денежный 2 3 3 4 2 7 2" xfId="20739" xr:uid="{0CF4D604-1C83-4D3F-BB86-174F3422AE99}"/>
    <cellStyle name="Денежный 2 3 3 4 2 8" xfId="10577" xr:uid="{00000000-0005-0000-0000-0000430D0000}"/>
    <cellStyle name="Денежный 2 3 3 4 2 8 2" xfId="25815" xr:uid="{481BFCCD-305E-4483-966A-89F9A9033F28}"/>
    <cellStyle name="Денежный 2 3 3 4 2 9" xfId="15663" xr:uid="{6ECB635F-27FE-4384-A8BB-E8A1FFFF27C4}"/>
    <cellStyle name="Денежный 2 3 3 4 3" xfId="669" xr:uid="{00000000-0005-0000-0000-0000440D0000}"/>
    <cellStyle name="Денежный 2 3 3 4 3 2" xfId="1233" xr:uid="{00000000-0005-0000-0000-0000450D0000}"/>
    <cellStyle name="Денежный 2 3 3 4 3 2 2" xfId="2511" xr:uid="{00000000-0005-0000-0000-0000460D0000}"/>
    <cellStyle name="Денежный 2 3 3 4 3 2 2 2" xfId="7615" xr:uid="{00000000-0005-0000-0000-0000470D0000}"/>
    <cellStyle name="Денежный 2 3 3 4 3 2 2 2 2" xfId="22855" xr:uid="{088BE1DE-B33A-4BCD-9D8A-63A16F2AAEF1}"/>
    <cellStyle name="Денежный 2 3 3 4 3 2 2 3" xfId="12693" xr:uid="{00000000-0005-0000-0000-0000480D0000}"/>
    <cellStyle name="Денежный 2 3 3 4 3 2 2 3 2" xfId="27931" xr:uid="{DC8788FA-BC37-4E1E-9698-098BA6124321}"/>
    <cellStyle name="Денежный 2 3 3 4 3 2 2 4" xfId="17779" xr:uid="{B15BE9F5-BF81-4857-9C20-883E2B9982BC}"/>
    <cellStyle name="Денежный 2 3 3 4 3 2 3" xfId="3785" xr:uid="{00000000-0005-0000-0000-0000490D0000}"/>
    <cellStyle name="Денежный 2 3 3 4 3 2 3 2" xfId="8871" xr:uid="{00000000-0005-0000-0000-00004A0D0000}"/>
    <cellStyle name="Денежный 2 3 3 4 3 2 3 2 2" xfId="24111" xr:uid="{957CB72C-0877-49AB-900F-6090AED8C44D}"/>
    <cellStyle name="Денежный 2 3 3 4 3 2 3 3" xfId="13949" xr:uid="{00000000-0005-0000-0000-00004B0D0000}"/>
    <cellStyle name="Денежный 2 3 3 4 3 2 3 3 2" xfId="29187" xr:uid="{59B4096B-75FA-4D6E-8ACE-D545F7D3F72F}"/>
    <cellStyle name="Денежный 2 3 3 4 3 2 3 4" xfId="19035" xr:uid="{0D93B4C5-7CBA-4FFA-B04B-34784D7BD967}"/>
    <cellStyle name="Денежный 2 3 3 4 3 2 4" xfId="5061" xr:uid="{00000000-0005-0000-0000-00004C0D0000}"/>
    <cellStyle name="Денежный 2 3 3 4 3 2 4 2" xfId="10142" xr:uid="{00000000-0005-0000-0000-00004D0D0000}"/>
    <cellStyle name="Денежный 2 3 3 4 3 2 4 2 2" xfId="25382" xr:uid="{31AB4F18-F06E-4AD5-9A3D-0690CFAEAE38}"/>
    <cellStyle name="Денежный 2 3 3 4 3 2 4 3" xfId="15220" xr:uid="{00000000-0005-0000-0000-00004E0D0000}"/>
    <cellStyle name="Денежный 2 3 3 4 3 2 4 3 2" xfId="30458" xr:uid="{2A28DD8D-51A0-4519-AFC6-AE6E9147A7A4}"/>
    <cellStyle name="Денежный 2 3 3 4 3 2 4 4" xfId="20306" xr:uid="{2B06B4B1-C5E5-4289-B1E9-A091D8DC918D}"/>
    <cellStyle name="Денежный 2 3 3 4 3 2 5" xfId="6338" xr:uid="{00000000-0005-0000-0000-00004F0D0000}"/>
    <cellStyle name="Денежный 2 3 3 4 3 2 5 2" xfId="21583" xr:uid="{D15B3755-BAB5-4C68-80A3-312BC81CC956}"/>
    <cellStyle name="Денежный 2 3 3 4 3 2 6" xfId="11421" xr:uid="{00000000-0005-0000-0000-0000500D0000}"/>
    <cellStyle name="Денежный 2 3 3 4 3 2 6 2" xfId="26659" xr:uid="{3077909D-0E7D-41B8-BF24-725C2CB163B0}"/>
    <cellStyle name="Денежный 2 3 3 4 3 2 7" xfId="16507" xr:uid="{4C05FFBF-014F-456F-90AC-9BF66532C447}"/>
    <cellStyle name="Денежный 2 3 3 4 3 3" xfId="1947" xr:uid="{00000000-0005-0000-0000-0000510D0000}"/>
    <cellStyle name="Денежный 2 3 3 4 3 3 2" xfId="7051" xr:uid="{00000000-0005-0000-0000-0000520D0000}"/>
    <cellStyle name="Денежный 2 3 3 4 3 3 2 2" xfId="22291" xr:uid="{EB732C5B-8ED0-4FFD-B316-192F7683FE87}"/>
    <cellStyle name="Денежный 2 3 3 4 3 3 3" xfId="12129" xr:uid="{00000000-0005-0000-0000-0000530D0000}"/>
    <cellStyle name="Денежный 2 3 3 4 3 3 3 2" xfId="27367" xr:uid="{455BC99F-A753-46A4-B989-BF1DF4D0A6F9}"/>
    <cellStyle name="Денежный 2 3 3 4 3 3 4" xfId="17215" xr:uid="{BF4A5EDB-5E22-4BFB-BA28-1F7D03F62944}"/>
    <cellStyle name="Денежный 2 3 3 4 3 4" xfId="3229" xr:uid="{00000000-0005-0000-0000-0000540D0000}"/>
    <cellStyle name="Денежный 2 3 3 4 3 4 2" xfId="8315" xr:uid="{00000000-0005-0000-0000-0000550D0000}"/>
    <cellStyle name="Денежный 2 3 3 4 3 4 2 2" xfId="23555" xr:uid="{5443C430-BD5F-4BC2-AF08-49F505E16275}"/>
    <cellStyle name="Денежный 2 3 3 4 3 4 3" xfId="13393" xr:uid="{00000000-0005-0000-0000-0000560D0000}"/>
    <cellStyle name="Денежный 2 3 3 4 3 4 3 2" xfId="28631" xr:uid="{AA7670A2-0E2F-40D5-893B-3FDAB37E8CD8}"/>
    <cellStyle name="Денежный 2 3 3 4 3 4 4" xfId="18479" xr:uid="{A34CD68A-0C62-4A03-8227-01228DE07F9A}"/>
    <cellStyle name="Денежный 2 3 3 4 3 5" xfId="4497" xr:uid="{00000000-0005-0000-0000-0000570D0000}"/>
    <cellStyle name="Денежный 2 3 3 4 3 5 2" xfId="9578" xr:uid="{00000000-0005-0000-0000-0000580D0000}"/>
    <cellStyle name="Денежный 2 3 3 4 3 5 2 2" xfId="24818" xr:uid="{5B283B01-3D80-45F9-A588-46220012BA3B}"/>
    <cellStyle name="Денежный 2 3 3 4 3 5 3" xfId="14656" xr:uid="{00000000-0005-0000-0000-0000590D0000}"/>
    <cellStyle name="Денежный 2 3 3 4 3 5 3 2" xfId="29894" xr:uid="{AFAE3AE9-2375-4C47-8D56-E6B430E31E6E}"/>
    <cellStyle name="Денежный 2 3 3 4 3 5 4" xfId="19742" xr:uid="{09C86165-5138-43D3-BAC4-344D3DFDEC27}"/>
    <cellStyle name="Денежный 2 3 3 4 3 6" xfId="5774" xr:uid="{00000000-0005-0000-0000-00005A0D0000}"/>
    <cellStyle name="Денежный 2 3 3 4 3 6 2" xfId="21019" xr:uid="{FC09EFAA-1B88-4F0B-89B8-DAAF68A86BC0}"/>
    <cellStyle name="Денежный 2 3 3 4 3 7" xfId="10857" xr:uid="{00000000-0005-0000-0000-00005B0D0000}"/>
    <cellStyle name="Денежный 2 3 3 4 3 7 2" xfId="26095" xr:uid="{35370AF0-5709-4B25-AB74-64AA849B1E81}"/>
    <cellStyle name="Денежный 2 3 3 4 3 8" xfId="15943" xr:uid="{98AFC87E-B276-4912-B054-DB8802B1A4A2}"/>
    <cellStyle name="Денежный 2 3 3 4 4" xfId="813" xr:uid="{00000000-0005-0000-0000-00005C0D0000}"/>
    <cellStyle name="Денежный 2 3 3 4 4 2" xfId="2091" xr:uid="{00000000-0005-0000-0000-00005D0D0000}"/>
    <cellStyle name="Денежный 2 3 3 4 4 2 2" xfId="7195" xr:uid="{00000000-0005-0000-0000-00005E0D0000}"/>
    <cellStyle name="Денежный 2 3 3 4 4 2 2 2" xfId="22435" xr:uid="{6A414AEE-C682-4A0B-AB90-1723039C99B3}"/>
    <cellStyle name="Денежный 2 3 3 4 4 2 3" xfId="12273" xr:uid="{00000000-0005-0000-0000-00005F0D0000}"/>
    <cellStyle name="Денежный 2 3 3 4 4 2 3 2" xfId="27511" xr:uid="{BB1ADB15-0922-4C17-BB9A-45D2B17DEDB3}"/>
    <cellStyle name="Денежный 2 3 3 4 4 2 4" xfId="17359" xr:uid="{D6048B0F-43EE-476D-AC14-C59B5012961C}"/>
    <cellStyle name="Денежный 2 3 3 4 4 3" xfId="3371" xr:uid="{00000000-0005-0000-0000-0000600D0000}"/>
    <cellStyle name="Денежный 2 3 3 4 4 3 2" xfId="8457" xr:uid="{00000000-0005-0000-0000-0000610D0000}"/>
    <cellStyle name="Денежный 2 3 3 4 4 3 2 2" xfId="23697" xr:uid="{439DBAD7-035A-4D8D-9FEC-7E994A459727}"/>
    <cellStyle name="Денежный 2 3 3 4 4 3 3" xfId="13535" xr:uid="{00000000-0005-0000-0000-0000620D0000}"/>
    <cellStyle name="Денежный 2 3 3 4 4 3 3 2" xfId="28773" xr:uid="{20410CE1-1524-4AC4-ACBA-E1AB1B93150C}"/>
    <cellStyle name="Денежный 2 3 3 4 4 3 4" xfId="18621" xr:uid="{22A515FF-CE53-4B21-BF02-445CB6A9BA2C}"/>
    <cellStyle name="Денежный 2 3 3 4 4 4" xfId="4641" xr:uid="{00000000-0005-0000-0000-0000630D0000}"/>
    <cellStyle name="Денежный 2 3 3 4 4 4 2" xfId="9722" xr:uid="{00000000-0005-0000-0000-0000640D0000}"/>
    <cellStyle name="Денежный 2 3 3 4 4 4 2 2" xfId="24962" xr:uid="{129371B3-CB40-4CF7-889A-1A8F777E08D8}"/>
    <cellStyle name="Денежный 2 3 3 4 4 4 3" xfId="14800" xr:uid="{00000000-0005-0000-0000-0000650D0000}"/>
    <cellStyle name="Денежный 2 3 3 4 4 4 3 2" xfId="30038" xr:uid="{E8E94D3F-D90F-4BDF-9EBC-35D8D7EA2E30}"/>
    <cellStyle name="Денежный 2 3 3 4 4 4 4" xfId="19886" xr:uid="{67F978A8-C342-458D-B07C-FA35D279B308}"/>
    <cellStyle name="Денежный 2 3 3 4 4 5" xfId="5918" xr:uid="{00000000-0005-0000-0000-0000660D0000}"/>
    <cellStyle name="Денежный 2 3 3 4 4 5 2" xfId="21163" xr:uid="{15C96087-D287-4707-9912-3538B77EEDBA}"/>
    <cellStyle name="Денежный 2 3 3 4 4 6" xfId="11001" xr:uid="{00000000-0005-0000-0000-0000670D0000}"/>
    <cellStyle name="Денежный 2 3 3 4 4 6 2" xfId="26239" xr:uid="{FF845FDD-645A-4508-B644-76E7003BD354}"/>
    <cellStyle name="Денежный 2 3 3 4 4 7" xfId="16087" xr:uid="{F9EDEFE6-32D3-4291-83D6-9AD548792159}"/>
    <cellStyle name="Денежный 2 3 3 4 5" xfId="1378" xr:uid="{00000000-0005-0000-0000-0000680D0000}"/>
    <cellStyle name="Денежный 2 3 3 4 5 2" xfId="2656" xr:uid="{00000000-0005-0000-0000-0000690D0000}"/>
    <cellStyle name="Денежный 2 3 3 4 5 2 2" xfId="7760" xr:uid="{00000000-0005-0000-0000-00006A0D0000}"/>
    <cellStyle name="Денежный 2 3 3 4 5 2 2 2" xfId="23000" xr:uid="{7505F280-28EC-4E5D-9B7F-45BA0173E072}"/>
    <cellStyle name="Денежный 2 3 3 4 5 2 3" xfId="12838" xr:uid="{00000000-0005-0000-0000-00006B0D0000}"/>
    <cellStyle name="Денежный 2 3 3 4 5 2 3 2" xfId="28076" xr:uid="{752C9594-6208-447D-A7CE-2E5ACB3372A6}"/>
    <cellStyle name="Денежный 2 3 3 4 5 2 4" xfId="17924" xr:uid="{57EEE139-5A82-469F-ACD3-53056C09BC53}"/>
    <cellStyle name="Денежный 2 3 3 4 5 3" xfId="3928" xr:uid="{00000000-0005-0000-0000-00006C0D0000}"/>
    <cellStyle name="Денежный 2 3 3 4 5 3 2" xfId="9014" xr:uid="{00000000-0005-0000-0000-00006D0D0000}"/>
    <cellStyle name="Денежный 2 3 3 4 5 3 2 2" xfId="24254" xr:uid="{855FC244-7B41-4EE0-9502-9B6C7CC7E78E}"/>
    <cellStyle name="Денежный 2 3 3 4 5 3 3" xfId="14092" xr:uid="{00000000-0005-0000-0000-00006E0D0000}"/>
    <cellStyle name="Денежный 2 3 3 4 5 3 3 2" xfId="29330" xr:uid="{84138EDD-0D44-4D0C-A6C0-316EF2A4B95D}"/>
    <cellStyle name="Денежный 2 3 3 4 5 3 4" xfId="19178" xr:uid="{D8890884-C14E-41E9-B2A2-DDAB3E3380FC}"/>
    <cellStyle name="Денежный 2 3 3 4 5 4" xfId="5206" xr:uid="{00000000-0005-0000-0000-00006F0D0000}"/>
    <cellStyle name="Денежный 2 3 3 4 5 4 2" xfId="10287" xr:uid="{00000000-0005-0000-0000-0000700D0000}"/>
    <cellStyle name="Денежный 2 3 3 4 5 4 2 2" xfId="25527" xr:uid="{679DC458-AF7F-466B-ADA6-65C16B4C83E4}"/>
    <cellStyle name="Денежный 2 3 3 4 5 4 3" xfId="15365" xr:uid="{00000000-0005-0000-0000-0000710D0000}"/>
    <cellStyle name="Денежный 2 3 3 4 5 4 3 2" xfId="30603" xr:uid="{3D228363-ED71-4B79-AE7B-9CF0B08D3E38}"/>
    <cellStyle name="Денежный 2 3 3 4 5 4 4" xfId="20451" xr:uid="{8A0E1605-545B-4390-8FEC-40CFC83EFCC4}"/>
    <cellStyle name="Денежный 2 3 3 4 5 5" xfId="6483" xr:uid="{00000000-0005-0000-0000-0000720D0000}"/>
    <cellStyle name="Денежный 2 3 3 4 5 5 2" xfId="21728" xr:uid="{93AD23EC-2735-4008-9BFA-739A01F193A8}"/>
    <cellStyle name="Денежный 2 3 3 4 5 6" xfId="11566" xr:uid="{00000000-0005-0000-0000-0000730D0000}"/>
    <cellStyle name="Денежный 2 3 3 4 5 6 2" xfId="26804" xr:uid="{FC4F17E5-B656-4F14-96A5-19206A8E2154}"/>
    <cellStyle name="Денежный 2 3 3 4 5 7" xfId="16652" xr:uid="{5A36DA95-F4BE-445C-85BA-88C14379190B}"/>
    <cellStyle name="Денежный 2 3 3 4 6" xfId="1518" xr:uid="{00000000-0005-0000-0000-0000740D0000}"/>
    <cellStyle name="Денежный 2 3 3 4 6 2" xfId="2796" xr:uid="{00000000-0005-0000-0000-0000750D0000}"/>
    <cellStyle name="Денежный 2 3 3 4 6 2 2" xfId="7900" xr:uid="{00000000-0005-0000-0000-0000760D0000}"/>
    <cellStyle name="Денежный 2 3 3 4 6 2 2 2" xfId="23140" xr:uid="{BD8B1040-CD3A-4D14-8D5C-6E8F11E50247}"/>
    <cellStyle name="Денежный 2 3 3 4 6 2 3" xfId="12978" xr:uid="{00000000-0005-0000-0000-0000770D0000}"/>
    <cellStyle name="Денежный 2 3 3 4 6 2 3 2" xfId="28216" xr:uid="{D95CDFF3-DDF7-4085-A171-83085C246838}"/>
    <cellStyle name="Денежный 2 3 3 4 6 2 4" xfId="18064" xr:uid="{C3C05496-E5B7-4D69-8F7D-F8A95BB98C6F}"/>
    <cellStyle name="Денежный 2 3 3 4 6 3" xfId="4066" xr:uid="{00000000-0005-0000-0000-0000780D0000}"/>
    <cellStyle name="Денежный 2 3 3 4 6 3 2" xfId="9152" xr:uid="{00000000-0005-0000-0000-0000790D0000}"/>
    <cellStyle name="Денежный 2 3 3 4 6 3 2 2" xfId="24392" xr:uid="{19B86F66-DE36-431B-862C-1D62C400F264}"/>
    <cellStyle name="Денежный 2 3 3 4 6 3 3" xfId="14230" xr:uid="{00000000-0005-0000-0000-00007A0D0000}"/>
    <cellStyle name="Денежный 2 3 3 4 6 3 3 2" xfId="29468" xr:uid="{636462E7-D1A8-4205-8A63-2E0E2F33EC00}"/>
    <cellStyle name="Денежный 2 3 3 4 6 3 4" xfId="19316" xr:uid="{7635D863-AFDD-4D62-8FD3-BC8766E14F55}"/>
    <cellStyle name="Денежный 2 3 3 4 6 4" xfId="5346" xr:uid="{00000000-0005-0000-0000-00007B0D0000}"/>
    <cellStyle name="Денежный 2 3 3 4 6 4 2" xfId="10427" xr:uid="{00000000-0005-0000-0000-00007C0D0000}"/>
    <cellStyle name="Денежный 2 3 3 4 6 4 2 2" xfId="25667" xr:uid="{938B0617-E859-4E87-98BA-5FC7A3A38E7C}"/>
    <cellStyle name="Денежный 2 3 3 4 6 4 3" xfId="15505" xr:uid="{00000000-0005-0000-0000-00007D0D0000}"/>
    <cellStyle name="Денежный 2 3 3 4 6 4 3 2" xfId="30743" xr:uid="{ABF0A959-4763-47BB-8BF9-CC7AD9652AB8}"/>
    <cellStyle name="Денежный 2 3 3 4 6 4 4" xfId="20591" xr:uid="{CB4373B7-7863-42A2-BE57-E4ED12B2593C}"/>
    <cellStyle name="Денежный 2 3 3 4 6 5" xfId="6623" xr:uid="{00000000-0005-0000-0000-00007E0D0000}"/>
    <cellStyle name="Денежный 2 3 3 4 6 5 2" xfId="21868" xr:uid="{1CA288B9-CB29-4410-BF75-A94C9E839C94}"/>
    <cellStyle name="Денежный 2 3 3 4 6 6" xfId="11706" xr:uid="{00000000-0005-0000-0000-00007F0D0000}"/>
    <cellStyle name="Денежный 2 3 3 4 6 6 2" xfId="26944" xr:uid="{C71DBF7F-7618-4703-87A8-7EB100099EBF}"/>
    <cellStyle name="Денежный 2 3 3 4 6 7" xfId="16792" xr:uid="{3A6951E7-D6C7-49CE-817B-DEBC62813122}"/>
    <cellStyle name="Денежный 2 3 3 5" xfId="287" xr:uid="{00000000-0005-0000-0000-0000800D0000}"/>
    <cellStyle name="Денежный 2 3 3 5 2" xfId="443" xr:uid="{00000000-0005-0000-0000-0000810D0000}"/>
    <cellStyle name="Денежный 2 3 3 5 2 2" xfId="1007" xr:uid="{00000000-0005-0000-0000-0000820D0000}"/>
    <cellStyle name="Денежный 2 3 3 5 2 2 2" xfId="2285" xr:uid="{00000000-0005-0000-0000-0000830D0000}"/>
    <cellStyle name="Денежный 2 3 3 5 2 2 2 2" xfId="7389" xr:uid="{00000000-0005-0000-0000-0000840D0000}"/>
    <cellStyle name="Денежный 2 3 3 5 2 2 2 2 2" xfId="22629" xr:uid="{4F63F064-7123-45F8-90C9-4A9C9B8BC76E}"/>
    <cellStyle name="Денежный 2 3 3 5 2 2 2 3" xfId="12467" xr:uid="{00000000-0005-0000-0000-0000850D0000}"/>
    <cellStyle name="Денежный 2 3 3 5 2 2 2 3 2" xfId="27705" xr:uid="{3373C9BE-3FDC-451A-B3F3-19F362819764}"/>
    <cellStyle name="Денежный 2 3 3 5 2 2 2 4" xfId="17553" xr:uid="{341BE708-4752-49DD-966D-3C453B4467F8}"/>
    <cellStyle name="Денежный 2 3 3 5 2 2 3" xfId="3563" xr:uid="{00000000-0005-0000-0000-0000860D0000}"/>
    <cellStyle name="Денежный 2 3 3 5 2 2 3 2" xfId="8649" xr:uid="{00000000-0005-0000-0000-0000870D0000}"/>
    <cellStyle name="Денежный 2 3 3 5 2 2 3 2 2" xfId="23889" xr:uid="{FD282AE7-9578-434E-907B-F4B77865C82E}"/>
    <cellStyle name="Денежный 2 3 3 5 2 2 3 3" xfId="13727" xr:uid="{00000000-0005-0000-0000-0000880D0000}"/>
    <cellStyle name="Денежный 2 3 3 5 2 2 3 3 2" xfId="28965" xr:uid="{D5A7E4AC-3142-4E68-9DAD-3845A755903B}"/>
    <cellStyle name="Денежный 2 3 3 5 2 2 3 4" xfId="18813" xr:uid="{44C109E5-C47E-4FBA-B156-E8E2A9472645}"/>
    <cellStyle name="Денежный 2 3 3 5 2 2 4" xfId="4835" xr:uid="{00000000-0005-0000-0000-0000890D0000}"/>
    <cellStyle name="Денежный 2 3 3 5 2 2 4 2" xfId="9916" xr:uid="{00000000-0005-0000-0000-00008A0D0000}"/>
    <cellStyle name="Денежный 2 3 3 5 2 2 4 2 2" xfId="25156" xr:uid="{0AF16988-806E-4DB7-BFE6-30E72752CED3}"/>
    <cellStyle name="Денежный 2 3 3 5 2 2 4 3" xfId="14994" xr:uid="{00000000-0005-0000-0000-00008B0D0000}"/>
    <cellStyle name="Денежный 2 3 3 5 2 2 4 3 2" xfId="30232" xr:uid="{8215A90D-A5F6-4593-9652-594A734C1FDA}"/>
    <cellStyle name="Денежный 2 3 3 5 2 2 4 4" xfId="20080" xr:uid="{0984F5E8-A209-49BB-BBA5-D6A05AF56251}"/>
    <cellStyle name="Денежный 2 3 3 5 2 2 5" xfId="6112" xr:uid="{00000000-0005-0000-0000-00008C0D0000}"/>
    <cellStyle name="Денежный 2 3 3 5 2 2 5 2" xfId="21357" xr:uid="{24E53B3A-3756-4A5E-9F58-60A01CBA172D}"/>
    <cellStyle name="Денежный 2 3 3 5 2 2 6" xfId="11195" xr:uid="{00000000-0005-0000-0000-00008D0D0000}"/>
    <cellStyle name="Денежный 2 3 3 5 2 2 6 2" xfId="26433" xr:uid="{A93E9F16-194D-46C2-9332-D29368880A99}"/>
    <cellStyle name="Денежный 2 3 3 5 2 2 7" xfId="16281" xr:uid="{4A4FC2B9-44A8-4763-8AAF-F3E51F394280}"/>
    <cellStyle name="Денежный 2 3 3 5 2 3" xfId="1721" xr:uid="{00000000-0005-0000-0000-00008E0D0000}"/>
    <cellStyle name="Денежный 2 3 3 5 2 3 2" xfId="6825" xr:uid="{00000000-0005-0000-0000-00008F0D0000}"/>
    <cellStyle name="Денежный 2 3 3 5 2 3 2 2" xfId="22065" xr:uid="{B915DB8D-57B3-45A6-B076-D3CFC70E52F5}"/>
    <cellStyle name="Денежный 2 3 3 5 2 3 3" xfId="11903" xr:uid="{00000000-0005-0000-0000-0000900D0000}"/>
    <cellStyle name="Денежный 2 3 3 5 2 3 3 2" xfId="27141" xr:uid="{A57903CD-6FBA-438A-86E0-FBF7BD4AAC31}"/>
    <cellStyle name="Денежный 2 3 3 5 2 3 4" xfId="16989" xr:uid="{B526E82C-A706-48E7-A432-E58F4DD6E59B}"/>
    <cellStyle name="Денежный 2 3 3 5 2 4" xfId="3007" xr:uid="{00000000-0005-0000-0000-0000910D0000}"/>
    <cellStyle name="Денежный 2 3 3 5 2 4 2" xfId="8093" xr:uid="{00000000-0005-0000-0000-0000920D0000}"/>
    <cellStyle name="Денежный 2 3 3 5 2 4 2 2" xfId="23333" xr:uid="{906E06DB-B0E5-45C5-BD82-8749430378BA}"/>
    <cellStyle name="Денежный 2 3 3 5 2 4 3" xfId="13171" xr:uid="{00000000-0005-0000-0000-0000930D0000}"/>
    <cellStyle name="Денежный 2 3 3 5 2 4 3 2" xfId="28409" xr:uid="{5364BDDB-D499-4D4A-ACDD-495CEBA7DD5C}"/>
    <cellStyle name="Денежный 2 3 3 5 2 4 4" xfId="18257" xr:uid="{F7811D34-FD47-4C45-90A9-D26A9DF483DD}"/>
    <cellStyle name="Денежный 2 3 3 5 2 5" xfId="4271" xr:uid="{00000000-0005-0000-0000-0000940D0000}"/>
    <cellStyle name="Денежный 2 3 3 5 2 5 2" xfId="9352" xr:uid="{00000000-0005-0000-0000-0000950D0000}"/>
    <cellStyle name="Денежный 2 3 3 5 2 5 2 2" xfId="24592" xr:uid="{D973DA3B-5775-4DA7-967F-0837E5DBD90E}"/>
    <cellStyle name="Денежный 2 3 3 5 2 5 3" xfId="14430" xr:uid="{00000000-0005-0000-0000-0000960D0000}"/>
    <cellStyle name="Денежный 2 3 3 5 2 5 3 2" xfId="29668" xr:uid="{1A7FB27D-A9F6-4674-A30C-39BA296972E3}"/>
    <cellStyle name="Денежный 2 3 3 5 2 5 4" xfId="19516" xr:uid="{67E2F7C2-E048-4801-A4E9-31FCDC4B43DA}"/>
    <cellStyle name="Денежный 2 3 3 5 2 6" xfId="5548" xr:uid="{00000000-0005-0000-0000-0000970D0000}"/>
    <cellStyle name="Денежный 2 3 3 5 2 6 2" xfId="20793" xr:uid="{E9789B3D-6BAD-47A2-B030-2F649690B5F9}"/>
    <cellStyle name="Денежный 2 3 3 5 2 7" xfId="10631" xr:uid="{00000000-0005-0000-0000-0000980D0000}"/>
    <cellStyle name="Денежный 2 3 3 5 2 7 2" xfId="25869" xr:uid="{F3B734F5-4C4A-4CB2-939D-C1DAA9E52637}"/>
    <cellStyle name="Денежный 2 3 3 5 2 8" xfId="15717" xr:uid="{13754503-D7D2-4430-B050-3038DF141C99}"/>
    <cellStyle name="Денежный 2 3 3 5 3" xfId="867" xr:uid="{00000000-0005-0000-0000-0000990D0000}"/>
    <cellStyle name="Денежный 2 3 3 5 3 2" xfId="2145" xr:uid="{00000000-0005-0000-0000-00009A0D0000}"/>
    <cellStyle name="Денежный 2 3 3 5 3 2 2" xfId="7249" xr:uid="{00000000-0005-0000-0000-00009B0D0000}"/>
    <cellStyle name="Денежный 2 3 3 5 3 2 2 2" xfId="22489" xr:uid="{F1309D8F-3C2D-4BFA-91E8-AD79540AE589}"/>
    <cellStyle name="Денежный 2 3 3 5 3 2 3" xfId="12327" xr:uid="{00000000-0005-0000-0000-00009C0D0000}"/>
    <cellStyle name="Денежный 2 3 3 5 3 2 3 2" xfId="27565" xr:uid="{E277F18B-E82F-4512-86BE-8CB6737396FB}"/>
    <cellStyle name="Денежный 2 3 3 5 3 2 4" xfId="17413" xr:uid="{C5334CDC-C9A9-45B3-85F1-20EEC77D5ABE}"/>
    <cellStyle name="Денежный 2 3 3 5 3 3" xfId="3425" xr:uid="{00000000-0005-0000-0000-00009D0D0000}"/>
    <cellStyle name="Денежный 2 3 3 5 3 3 2" xfId="8511" xr:uid="{00000000-0005-0000-0000-00009E0D0000}"/>
    <cellStyle name="Денежный 2 3 3 5 3 3 2 2" xfId="23751" xr:uid="{AC5DD7EB-918A-4545-86A8-BA4E07940531}"/>
    <cellStyle name="Денежный 2 3 3 5 3 3 3" xfId="13589" xr:uid="{00000000-0005-0000-0000-00009F0D0000}"/>
    <cellStyle name="Денежный 2 3 3 5 3 3 3 2" xfId="28827" xr:uid="{6A6DFE65-9EAD-48CE-A710-38990F0275C1}"/>
    <cellStyle name="Денежный 2 3 3 5 3 3 4" xfId="18675" xr:uid="{786FFBD0-FAE4-475A-AFA7-8F4CB63F82C9}"/>
    <cellStyle name="Денежный 2 3 3 5 3 4" xfId="4695" xr:uid="{00000000-0005-0000-0000-0000A00D0000}"/>
    <cellStyle name="Денежный 2 3 3 5 3 4 2" xfId="9776" xr:uid="{00000000-0005-0000-0000-0000A10D0000}"/>
    <cellStyle name="Денежный 2 3 3 5 3 4 2 2" xfId="25016" xr:uid="{B6580525-1B65-405A-916E-FC9014B47CA0}"/>
    <cellStyle name="Денежный 2 3 3 5 3 4 3" xfId="14854" xr:uid="{00000000-0005-0000-0000-0000A20D0000}"/>
    <cellStyle name="Денежный 2 3 3 5 3 4 3 2" xfId="30092" xr:uid="{578287FE-0DCD-44A8-92CB-7E487136472F}"/>
    <cellStyle name="Денежный 2 3 3 5 3 4 4" xfId="19940" xr:uid="{B391413E-8BAA-4273-946F-0FEA56CE5977}"/>
    <cellStyle name="Денежный 2 3 3 5 3 5" xfId="5972" xr:uid="{00000000-0005-0000-0000-0000A30D0000}"/>
    <cellStyle name="Денежный 2 3 3 5 3 5 2" xfId="21217" xr:uid="{563E8CF7-EBBB-4CC5-9FE9-DD094527F6C5}"/>
    <cellStyle name="Денежный 2 3 3 5 3 6" xfId="11055" xr:uid="{00000000-0005-0000-0000-0000A40D0000}"/>
    <cellStyle name="Денежный 2 3 3 5 3 6 2" xfId="26293" xr:uid="{C070C4B3-8AF8-4DC9-8593-1C8E64E5ECB6}"/>
    <cellStyle name="Денежный 2 3 3 5 3 7" xfId="16141" xr:uid="{BCD47C89-9C26-4841-8B3B-D2E48627507E}"/>
    <cellStyle name="Денежный 2 3 3 5 4" xfId="1581" xr:uid="{00000000-0005-0000-0000-0000A50D0000}"/>
    <cellStyle name="Денежный 2 3 3 5 4 2" xfId="6685" xr:uid="{00000000-0005-0000-0000-0000A60D0000}"/>
    <cellStyle name="Денежный 2 3 3 5 4 2 2" xfId="21925" xr:uid="{B0DFD73E-884D-4735-89EF-E9DDFB651C2D}"/>
    <cellStyle name="Денежный 2 3 3 5 4 3" xfId="11763" xr:uid="{00000000-0005-0000-0000-0000A70D0000}"/>
    <cellStyle name="Денежный 2 3 3 5 4 3 2" xfId="27001" xr:uid="{23228473-95A0-45CD-9498-DCCDBFE728D0}"/>
    <cellStyle name="Денежный 2 3 3 5 4 4" xfId="16849" xr:uid="{489C17B3-2143-48EC-BD57-46F71D7C0325}"/>
    <cellStyle name="Денежный 2 3 3 5 5" xfId="2855" xr:uid="{00000000-0005-0000-0000-0000A80D0000}"/>
    <cellStyle name="Денежный 2 3 3 5 5 2" xfId="7955" xr:uid="{00000000-0005-0000-0000-0000A90D0000}"/>
    <cellStyle name="Денежный 2 3 3 5 5 2 2" xfId="23195" xr:uid="{08F97768-73A1-4121-B2FD-0B5FDC3EC168}"/>
    <cellStyle name="Денежный 2 3 3 5 5 3" xfId="13033" xr:uid="{00000000-0005-0000-0000-0000AA0D0000}"/>
    <cellStyle name="Денежный 2 3 3 5 5 3 2" xfId="28271" xr:uid="{B2C71BAB-5F80-48ED-991D-A9C65A536789}"/>
    <cellStyle name="Денежный 2 3 3 5 5 4" xfId="18119" xr:uid="{3D452D82-60CF-45A2-9F0D-C23D2A11BF37}"/>
    <cellStyle name="Денежный 2 3 3 5 6" xfId="4131" xr:uid="{00000000-0005-0000-0000-0000AB0D0000}"/>
    <cellStyle name="Денежный 2 3 3 5 6 2" xfId="9212" xr:uid="{00000000-0005-0000-0000-0000AC0D0000}"/>
    <cellStyle name="Денежный 2 3 3 5 6 2 2" xfId="24452" xr:uid="{A16893B5-59F5-4593-B54B-B6512B7D0A50}"/>
    <cellStyle name="Денежный 2 3 3 5 6 3" xfId="14290" xr:uid="{00000000-0005-0000-0000-0000AD0D0000}"/>
    <cellStyle name="Денежный 2 3 3 5 6 3 2" xfId="29528" xr:uid="{B9A0A3F8-C227-4C7C-A431-82590C3AFA5A}"/>
    <cellStyle name="Денежный 2 3 3 5 6 4" xfId="19376" xr:uid="{C7CBA47C-61B1-4034-8494-5C4239085BA9}"/>
    <cellStyle name="Денежный 2 3 3 5 7" xfId="5408" xr:uid="{00000000-0005-0000-0000-0000AE0D0000}"/>
    <cellStyle name="Денежный 2 3 3 5 7 2" xfId="20653" xr:uid="{6AF1004C-F7BD-4A09-AAE2-B0D0FBC2766A}"/>
    <cellStyle name="Денежный 2 3 3 5 8" xfId="10491" xr:uid="{00000000-0005-0000-0000-0000AF0D0000}"/>
    <cellStyle name="Денежный 2 3 3 5 8 2" xfId="25729" xr:uid="{82E2767A-8913-43C8-96BA-235FC1D78890}"/>
    <cellStyle name="Денежный 2 3 3 5 9" xfId="15577" xr:uid="{65B91E08-7503-4D29-877D-CB060F137E4C}"/>
    <cellStyle name="Денежный 2 3 3 6" xfId="583" xr:uid="{00000000-0005-0000-0000-0000B00D0000}"/>
    <cellStyle name="Денежный 2 3 3 6 2" xfId="1147" xr:uid="{00000000-0005-0000-0000-0000B10D0000}"/>
    <cellStyle name="Денежный 2 3 3 6 2 2" xfId="2425" xr:uid="{00000000-0005-0000-0000-0000B20D0000}"/>
    <cellStyle name="Денежный 2 3 3 6 2 2 2" xfId="7529" xr:uid="{00000000-0005-0000-0000-0000B30D0000}"/>
    <cellStyle name="Денежный 2 3 3 6 2 2 2 2" xfId="22769" xr:uid="{D464C143-ABD9-4B29-917D-83F012A7DE8C}"/>
    <cellStyle name="Денежный 2 3 3 6 2 2 3" xfId="12607" xr:uid="{00000000-0005-0000-0000-0000B40D0000}"/>
    <cellStyle name="Денежный 2 3 3 6 2 2 3 2" xfId="27845" xr:uid="{A2199D33-E21B-4D40-8694-B86EBE1B71CD}"/>
    <cellStyle name="Денежный 2 3 3 6 2 2 4" xfId="17693" xr:uid="{9AA9EA53-ADFE-453C-BEE1-8D2AA077EDA4}"/>
    <cellStyle name="Денежный 2 3 3 6 2 3" xfId="3701" xr:uid="{00000000-0005-0000-0000-0000B50D0000}"/>
    <cellStyle name="Денежный 2 3 3 6 2 3 2" xfId="8787" xr:uid="{00000000-0005-0000-0000-0000B60D0000}"/>
    <cellStyle name="Денежный 2 3 3 6 2 3 2 2" xfId="24027" xr:uid="{E9547089-C339-4091-A312-61083D8EE981}"/>
    <cellStyle name="Денежный 2 3 3 6 2 3 3" xfId="13865" xr:uid="{00000000-0005-0000-0000-0000B70D0000}"/>
    <cellStyle name="Денежный 2 3 3 6 2 3 3 2" xfId="29103" xr:uid="{D4901200-A6C7-42FC-8947-AA16287AE8EB}"/>
    <cellStyle name="Денежный 2 3 3 6 2 3 4" xfId="18951" xr:uid="{908817A3-CD15-40A8-89EF-2D90E01021A1}"/>
    <cellStyle name="Денежный 2 3 3 6 2 4" xfId="4975" xr:uid="{00000000-0005-0000-0000-0000B80D0000}"/>
    <cellStyle name="Денежный 2 3 3 6 2 4 2" xfId="10056" xr:uid="{00000000-0005-0000-0000-0000B90D0000}"/>
    <cellStyle name="Денежный 2 3 3 6 2 4 2 2" xfId="25296" xr:uid="{69B64BA2-D4D4-4119-B122-26E80FC70851}"/>
    <cellStyle name="Денежный 2 3 3 6 2 4 3" xfId="15134" xr:uid="{00000000-0005-0000-0000-0000BA0D0000}"/>
    <cellStyle name="Денежный 2 3 3 6 2 4 3 2" xfId="30372" xr:uid="{011BB69A-5E81-4D39-94EC-AD2605CB0B01}"/>
    <cellStyle name="Денежный 2 3 3 6 2 4 4" xfId="20220" xr:uid="{2B2EE0AD-FCF0-4018-9B68-BB08149D6B02}"/>
    <cellStyle name="Денежный 2 3 3 6 2 5" xfId="6252" xr:uid="{00000000-0005-0000-0000-0000BB0D0000}"/>
    <cellStyle name="Денежный 2 3 3 6 2 5 2" xfId="21497" xr:uid="{8B9E59CF-1B5C-4439-BC6A-041C4E3EDA91}"/>
    <cellStyle name="Денежный 2 3 3 6 2 6" xfId="11335" xr:uid="{00000000-0005-0000-0000-0000BC0D0000}"/>
    <cellStyle name="Денежный 2 3 3 6 2 6 2" xfId="26573" xr:uid="{C640B2B3-EF5C-4AED-BCCC-303AEFA8BA7B}"/>
    <cellStyle name="Денежный 2 3 3 6 2 7" xfId="16421" xr:uid="{D620DFC0-1F53-4DDD-915B-530BBB774E0D}"/>
    <cellStyle name="Денежный 2 3 3 6 3" xfId="1861" xr:uid="{00000000-0005-0000-0000-0000BD0D0000}"/>
    <cellStyle name="Денежный 2 3 3 6 3 2" xfId="6965" xr:uid="{00000000-0005-0000-0000-0000BE0D0000}"/>
    <cellStyle name="Денежный 2 3 3 6 3 2 2" xfId="22205" xr:uid="{80798B96-0094-4F37-BDF3-28EDD10E79C6}"/>
    <cellStyle name="Денежный 2 3 3 6 3 3" xfId="12043" xr:uid="{00000000-0005-0000-0000-0000BF0D0000}"/>
    <cellStyle name="Денежный 2 3 3 6 3 3 2" xfId="27281" xr:uid="{756F26F0-8932-45EF-9776-94E05F59BC4D}"/>
    <cellStyle name="Денежный 2 3 3 6 3 4" xfId="17129" xr:uid="{61271C4E-CD28-4E99-968E-E7CE5C753E1F}"/>
    <cellStyle name="Денежный 2 3 3 6 4" xfId="3145" xr:uid="{00000000-0005-0000-0000-0000C00D0000}"/>
    <cellStyle name="Денежный 2 3 3 6 4 2" xfId="8231" xr:uid="{00000000-0005-0000-0000-0000C10D0000}"/>
    <cellStyle name="Денежный 2 3 3 6 4 2 2" xfId="23471" xr:uid="{5EECC232-11EC-4342-B032-13540CE8AB3F}"/>
    <cellStyle name="Денежный 2 3 3 6 4 3" xfId="13309" xr:uid="{00000000-0005-0000-0000-0000C20D0000}"/>
    <cellStyle name="Денежный 2 3 3 6 4 3 2" xfId="28547" xr:uid="{EB948D6D-606C-4C35-9593-EA660E686D3C}"/>
    <cellStyle name="Денежный 2 3 3 6 4 4" xfId="18395" xr:uid="{D70586AE-025D-4912-B38F-0BDE05BE2241}"/>
    <cellStyle name="Денежный 2 3 3 6 5" xfId="4411" xr:uid="{00000000-0005-0000-0000-0000C30D0000}"/>
    <cellStyle name="Денежный 2 3 3 6 5 2" xfId="9492" xr:uid="{00000000-0005-0000-0000-0000C40D0000}"/>
    <cellStyle name="Денежный 2 3 3 6 5 2 2" xfId="24732" xr:uid="{928249EB-94A7-4A5A-A2AA-326939801D8E}"/>
    <cellStyle name="Денежный 2 3 3 6 5 3" xfId="14570" xr:uid="{00000000-0005-0000-0000-0000C50D0000}"/>
    <cellStyle name="Денежный 2 3 3 6 5 3 2" xfId="29808" xr:uid="{6BDF0A98-4961-46EB-B8F3-5B2EDEEDA445}"/>
    <cellStyle name="Денежный 2 3 3 6 5 4" xfId="19656" xr:uid="{B6214A0A-10D9-431E-97D9-82B2D58F2F88}"/>
    <cellStyle name="Денежный 2 3 3 6 6" xfId="5688" xr:uid="{00000000-0005-0000-0000-0000C60D0000}"/>
    <cellStyle name="Денежный 2 3 3 6 6 2" xfId="20933" xr:uid="{39FB59A0-5056-4C13-91E4-A423BE82E76B}"/>
    <cellStyle name="Денежный 2 3 3 6 7" xfId="10771" xr:uid="{00000000-0005-0000-0000-0000C70D0000}"/>
    <cellStyle name="Денежный 2 3 3 6 7 2" xfId="26009" xr:uid="{D0D8D818-C778-4E19-B72E-2E58FC6FC526}"/>
    <cellStyle name="Денежный 2 3 3 6 8" xfId="15857" xr:uid="{2780D35C-2DF1-4104-BC36-5104590994F3}"/>
    <cellStyle name="Денежный 2 3 3 7" xfId="727" xr:uid="{00000000-0005-0000-0000-0000C80D0000}"/>
    <cellStyle name="Денежный 2 3 3 7 2" xfId="2005" xr:uid="{00000000-0005-0000-0000-0000C90D0000}"/>
    <cellStyle name="Денежный 2 3 3 7 2 2" xfId="7109" xr:uid="{00000000-0005-0000-0000-0000CA0D0000}"/>
    <cellStyle name="Денежный 2 3 3 7 2 2 2" xfId="22349" xr:uid="{7C6ADBD3-104B-4CBB-A33E-977EA1241F01}"/>
    <cellStyle name="Денежный 2 3 3 7 2 3" xfId="12187" xr:uid="{00000000-0005-0000-0000-0000CB0D0000}"/>
    <cellStyle name="Денежный 2 3 3 7 2 3 2" xfId="27425" xr:uid="{61693207-1963-4B9F-AD24-4440EE981DA9}"/>
    <cellStyle name="Денежный 2 3 3 7 2 4" xfId="17273" xr:uid="{44E89C4C-C890-471D-AD54-8262121CB3F4}"/>
    <cellStyle name="Денежный 2 3 3 7 3" xfId="3287" xr:uid="{00000000-0005-0000-0000-0000CC0D0000}"/>
    <cellStyle name="Денежный 2 3 3 7 3 2" xfId="8373" xr:uid="{00000000-0005-0000-0000-0000CD0D0000}"/>
    <cellStyle name="Денежный 2 3 3 7 3 2 2" xfId="23613" xr:uid="{489731CA-E3CE-49DE-ADE0-E5E78261FD50}"/>
    <cellStyle name="Денежный 2 3 3 7 3 3" xfId="13451" xr:uid="{00000000-0005-0000-0000-0000CE0D0000}"/>
    <cellStyle name="Денежный 2 3 3 7 3 3 2" xfId="28689" xr:uid="{09FF566A-E075-418D-A953-2736FB7CF18B}"/>
    <cellStyle name="Денежный 2 3 3 7 3 4" xfId="18537" xr:uid="{6E7123EA-E782-49BF-8CB8-A13AA33B3829}"/>
    <cellStyle name="Денежный 2 3 3 7 4" xfId="4555" xr:uid="{00000000-0005-0000-0000-0000CF0D0000}"/>
    <cellStyle name="Денежный 2 3 3 7 4 2" xfId="9636" xr:uid="{00000000-0005-0000-0000-0000D00D0000}"/>
    <cellStyle name="Денежный 2 3 3 7 4 2 2" xfId="24876" xr:uid="{EA384675-6F6F-4F42-9B9F-EACD11677F76}"/>
    <cellStyle name="Денежный 2 3 3 7 4 3" xfId="14714" xr:uid="{00000000-0005-0000-0000-0000D10D0000}"/>
    <cellStyle name="Денежный 2 3 3 7 4 3 2" xfId="29952" xr:uid="{04705792-B414-4F9A-9EDF-CC52823940CB}"/>
    <cellStyle name="Денежный 2 3 3 7 4 4" xfId="19800" xr:uid="{6EA68DF6-92DB-48B9-BAA9-8BE8733E5CE6}"/>
    <cellStyle name="Денежный 2 3 3 7 5" xfId="5832" xr:uid="{00000000-0005-0000-0000-0000D20D0000}"/>
    <cellStyle name="Денежный 2 3 3 7 5 2" xfId="21077" xr:uid="{61FC7E96-B95C-4784-902A-73EC31C5166F}"/>
    <cellStyle name="Денежный 2 3 3 7 6" xfId="10915" xr:uid="{00000000-0005-0000-0000-0000D30D0000}"/>
    <cellStyle name="Денежный 2 3 3 7 6 2" xfId="26153" xr:uid="{67949D7D-B96E-4257-9220-D69F36E4B4E4}"/>
    <cellStyle name="Денежный 2 3 3 7 7" xfId="16001" xr:uid="{6036EA39-9559-4A1B-B8C3-24BEBD676CCD}"/>
    <cellStyle name="Денежный 2 3 3 8" xfId="1292" xr:uid="{00000000-0005-0000-0000-0000D40D0000}"/>
    <cellStyle name="Денежный 2 3 3 8 2" xfId="2570" xr:uid="{00000000-0005-0000-0000-0000D50D0000}"/>
    <cellStyle name="Денежный 2 3 3 8 2 2" xfId="7674" xr:uid="{00000000-0005-0000-0000-0000D60D0000}"/>
    <cellStyle name="Денежный 2 3 3 8 2 2 2" xfId="22914" xr:uid="{DD5B630E-4FCA-4173-B8FF-6E3D48581588}"/>
    <cellStyle name="Денежный 2 3 3 8 2 3" xfId="12752" xr:uid="{00000000-0005-0000-0000-0000D70D0000}"/>
    <cellStyle name="Денежный 2 3 3 8 2 3 2" xfId="27990" xr:uid="{ABAD62D8-45BC-4112-974D-C5E660F1B5E3}"/>
    <cellStyle name="Денежный 2 3 3 8 2 4" xfId="17838" xr:uid="{7BDB2066-5DF3-4869-B11C-3A7237031794}"/>
    <cellStyle name="Денежный 2 3 3 8 3" xfId="3844" xr:uid="{00000000-0005-0000-0000-0000D80D0000}"/>
    <cellStyle name="Денежный 2 3 3 8 3 2" xfId="8930" xr:uid="{00000000-0005-0000-0000-0000D90D0000}"/>
    <cellStyle name="Денежный 2 3 3 8 3 2 2" xfId="24170" xr:uid="{47CFC450-AB1D-43E9-8B91-792FD3C3C875}"/>
    <cellStyle name="Денежный 2 3 3 8 3 3" xfId="14008" xr:uid="{00000000-0005-0000-0000-0000DA0D0000}"/>
    <cellStyle name="Денежный 2 3 3 8 3 3 2" xfId="29246" xr:uid="{5A95F018-4F90-4805-BD4C-D097D31A0B59}"/>
    <cellStyle name="Денежный 2 3 3 8 3 4" xfId="19094" xr:uid="{6B41B200-AF7A-4537-B965-09405F94D157}"/>
    <cellStyle name="Денежный 2 3 3 8 4" xfId="5120" xr:uid="{00000000-0005-0000-0000-0000DB0D0000}"/>
    <cellStyle name="Денежный 2 3 3 8 4 2" xfId="10201" xr:uid="{00000000-0005-0000-0000-0000DC0D0000}"/>
    <cellStyle name="Денежный 2 3 3 8 4 2 2" xfId="25441" xr:uid="{3ACC953F-EBB8-4108-88D8-316F096009B4}"/>
    <cellStyle name="Денежный 2 3 3 8 4 3" xfId="15279" xr:uid="{00000000-0005-0000-0000-0000DD0D0000}"/>
    <cellStyle name="Денежный 2 3 3 8 4 3 2" xfId="30517" xr:uid="{4B2FC57B-F9E8-4712-AB31-EB60CCE56238}"/>
    <cellStyle name="Денежный 2 3 3 8 4 4" xfId="20365" xr:uid="{B2F3FE73-8E22-4553-BC2D-725BAB98DE0E}"/>
    <cellStyle name="Денежный 2 3 3 8 5" xfId="6397" xr:uid="{00000000-0005-0000-0000-0000DE0D0000}"/>
    <cellStyle name="Денежный 2 3 3 8 5 2" xfId="21642" xr:uid="{611F3D75-1EF5-455C-8051-8416CBF0AD6E}"/>
    <cellStyle name="Денежный 2 3 3 8 6" xfId="11480" xr:uid="{00000000-0005-0000-0000-0000DF0D0000}"/>
    <cellStyle name="Денежный 2 3 3 8 6 2" xfId="26718" xr:uid="{88AE8DF8-9C4A-4577-8E21-74BA63A1B0F7}"/>
    <cellStyle name="Денежный 2 3 3 8 7" xfId="16566" xr:uid="{09B51F26-895D-4121-95B7-F9E0A894336E}"/>
    <cellStyle name="Денежный 2 3 3 9" xfId="1432" xr:uid="{00000000-0005-0000-0000-0000E00D0000}"/>
    <cellStyle name="Денежный 2 3 3 9 2" xfId="2710" xr:uid="{00000000-0005-0000-0000-0000E10D0000}"/>
    <cellStyle name="Денежный 2 3 3 9 2 2" xfId="7814" xr:uid="{00000000-0005-0000-0000-0000E20D0000}"/>
    <cellStyle name="Денежный 2 3 3 9 2 2 2" xfId="23054" xr:uid="{076F94D0-B29A-4609-AC04-805EC4EDB7C1}"/>
    <cellStyle name="Денежный 2 3 3 9 2 3" xfId="12892" xr:uid="{00000000-0005-0000-0000-0000E30D0000}"/>
    <cellStyle name="Денежный 2 3 3 9 2 3 2" xfId="28130" xr:uid="{E0024780-007B-40A9-AD1C-E63C5EF7EDE1}"/>
    <cellStyle name="Денежный 2 3 3 9 2 4" xfId="17978" xr:uid="{C46747F0-66CA-4F4E-AD29-5156922F1146}"/>
    <cellStyle name="Денежный 2 3 3 9 3" xfId="3982" xr:uid="{00000000-0005-0000-0000-0000E40D0000}"/>
    <cellStyle name="Денежный 2 3 3 9 3 2" xfId="9068" xr:uid="{00000000-0005-0000-0000-0000E50D0000}"/>
    <cellStyle name="Денежный 2 3 3 9 3 2 2" xfId="24308" xr:uid="{18EC6BF1-F4E5-465E-B9C6-26AA2E57EA5F}"/>
    <cellStyle name="Денежный 2 3 3 9 3 3" xfId="14146" xr:uid="{00000000-0005-0000-0000-0000E60D0000}"/>
    <cellStyle name="Денежный 2 3 3 9 3 3 2" xfId="29384" xr:uid="{B50943AF-2388-4C5C-9A6D-9C6FD2246A03}"/>
    <cellStyle name="Денежный 2 3 3 9 3 4" xfId="19232" xr:uid="{CD1585EC-6135-4E06-B0E2-E696EF7BFBEA}"/>
    <cellStyle name="Денежный 2 3 3 9 4" xfId="5260" xr:uid="{00000000-0005-0000-0000-0000E70D0000}"/>
    <cellStyle name="Денежный 2 3 3 9 4 2" xfId="10341" xr:uid="{00000000-0005-0000-0000-0000E80D0000}"/>
    <cellStyle name="Денежный 2 3 3 9 4 2 2" xfId="25581" xr:uid="{789ACF43-D626-4AF0-8161-E744F96EE9F3}"/>
    <cellStyle name="Денежный 2 3 3 9 4 3" xfId="15419" xr:uid="{00000000-0005-0000-0000-0000E90D0000}"/>
    <cellStyle name="Денежный 2 3 3 9 4 3 2" xfId="30657" xr:uid="{B51D317E-6EC4-46E0-A36C-F634088E4034}"/>
    <cellStyle name="Денежный 2 3 3 9 4 4" xfId="20505" xr:uid="{968062E8-ADE8-4C39-AFFC-A36B38E44FEF}"/>
    <cellStyle name="Денежный 2 3 3 9 5" xfId="6537" xr:uid="{00000000-0005-0000-0000-0000EA0D0000}"/>
    <cellStyle name="Денежный 2 3 3 9 5 2" xfId="21782" xr:uid="{75051054-F2E5-4A7A-B567-1834FF662EFF}"/>
    <cellStyle name="Денежный 2 3 3 9 6" xfId="11620" xr:uid="{00000000-0005-0000-0000-0000EB0D0000}"/>
    <cellStyle name="Денежный 2 3 3 9 6 2" xfId="26858" xr:uid="{81C50C2D-5B83-49DE-96D5-1AC7957165DC}"/>
    <cellStyle name="Денежный 2 3 3 9 7" xfId="16706" xr:uid="{AC105C2D-F1A6-4136-88D8-6CF7824D653F}"/>
    <cellStyle name="Денежный 2 3 4" xfId="107" xr:uid="{00000000-0005-0000-0000-0000EC0D0000}"/>
    <cellStyle name="Денежный 2 3 4 2" xfId="108" xr:uid="{00000000-0005-0000-0000-0000ED0D0000}"/>
    <cellStyle name="Денежный 2 3 4 2 2" xfId="361" xr:uid="{00000000-0005-0000-0000-0000EE0D0000}"/>
    <cellStyle name="Денежный 2 3 4 2 2 2" xfId="507" xr:uid="{00000000-0005-0000-0000-0000EF0D0000}"/>
    <cellStyle name="Денежный 2 3 4 2 2 2 2" xfId="1071" xr:uid="{00000000-0005-0000-0000-0000F00D0000}"/>
    <cellStyle name="Денежный 2 3 4 2 2 2 2 2" xfId="2349" xr:uid="{00000000-0005-0000-0000-0000F10D0000}"/>
    <cellStyle name="Денежный 2 3 4 2 2 2 2 2 2" xfId="7453" xr:uid="{00000000-0005-0000-0000-0000F20D0000}"/>
    <cellStyle name="Денежный 2 3 4 2 2 2 2 2 2 2" xfId="22693" xr:uid="{3292FABA-BFB2-4975-8293-10F056796413}"/>
    <cellStyle name="Денежный 2 3 4 2 2 2 2 2 3" xfId="12531" xr:uid="{00000000-0005-0000-0000-0000F30D0000}"/>
    <cellStyle name="Денежный 2 3 4 2 2 2 2 2 3 2" xfId="27769" xr:uid="{8C082CE6-67BB-4BB3-9904-6080D0FEDD48}"/>
    <cellStyle name="Денежный 2 3 4 2 2 2 2 2 4" xfId="17617" xr:uid="{AC45C82B-B3D7-43BA-8556-9107E3619314}"/>
    <cellStyle name="Денежный 2 3 4 2 2 2 2 3" xfId="3625" xr:uid="{00000000-0005-0000-0000-0000F40D0000}"/>
    <cellStyle name="Денежный 2 3 4 2 2 2 2 3 2" xfId="8711" xr:uid="{00000000-0005-0000-0000-0000F50D0000}"/>
    <cellStyle name="Денежный 2 3 4 2 2 2 2 3 2 2" xfId="23951" xr:uid="{CB042702-98C4-4C0D-8A99-AA298C83F14E}"/>
    <cellStyle name="Денежный 2 3 4 2 2 2 2 3 3" xfId="13789" xr:uid="{00000000-0005-0000-0000-0000F60D0000}"/>
    <cellStyle name="Денежный 2 3 4 2 2 2 2 3 3 2" xfId="29027" xr:uid="{58F4C2A6-2F68-4153-9658-E76A1B1076D4}"/>
    <cellStyle name="Денежный 2 3 4 2 2 2 2 3 4" xfId="18875" xr:uid="{388FB014-90C9-4A22-8CE6-8D176FBAC687}"/>
    <cellStyle name="Денежный 2 3 4 2 2 2 2 4" xfId="4899" xr:uid="{00000000-0005-0000-0000-0000F70D0000}"/>
    <cellStyle name="Денежный 2 3 4 2 2 2 2 4 2" xfId="9980" xr:uid="{00000000-0005-0000-0000-0000F80D0000}"/>
    <cellStyle name="Денежный 2 3 4 2 2 2 2 4 2 2" xfId="25220" xr:uid="{A058F6A0-735F-4328-BA1D-81FE48A88758}"/>
    <cellStyle name="Денежный 2 3 4 2 2 2 2 4 3" xfId="15058" xr:uid="{00000000-0005-0000-0000-0000F90D0000}"/>
    <cellStyle name="Денежный 2 3 4 2 2 2 2 4 3 2" xfId="30296" xr:uid="{49EBA47F-8A84-44FD-A56D-90FBBBF0338D}"/>
    <cellStyle name="Денежный 2 3 4 2 2 2 2 4 4" xfId="20144" xr:uid="{A473023A-FA54-4B37-BC41-EAB903FC1B14}"/>
    <cellStyle name="Денежный 2 3 4 2 2 2 2 5" xfId="6176" xr:uid="{00000000-0005-0000-0000-0000FA0D0000}"/>
    <cellStyle name="Денежный 2 3 4 2 2 2 2 5 2" xfId="21421" xr:uid="{EF5E7545-F798-4344-9483-2BCA48A03087}"/>
    <cellStyle name="Денежный 2 3 4 2 2 2 2 6" xfId="11259" xr:uid="{00000000-0005-0000-0000-0000FB0D0000}"/>
    <cellStyle name="Денежный 2 3 4 2 2 2 2 6 2" xfId="26497" xr:uid="{285C86AB-DE33-4915-BB10-D91DDBCCE28D}"/>
    <cellStyle name="Денежный 2 3 4 2 2 2 2 7" xfId="16345" xr:uid="{9E87C0D1-1507-44B6-9FE4-9D68400BB6ED}"/>
    <cellStyle name="Денежный 2 3 4 2 2 2 3" xfId="1785" xr:uid="{00000000-0005-0000-0000-0000FC0D0000}"/>
    <cellStyle name="Денежный 2 3 4 2 2 2 3 2" xfId="6889" xr:uid="{00000000-0005-0000-0000-0000FD0D0000}"/>
    <cellStyle name="Денежный 2 3 4 2 2 2 3 2 2" xfId="22129" xr:uid="{C3A8E9A6-95F9-4541-8552-979C4007F75C}"/>
    <cellStyle name="Денежный 2 3 4 2 2 2 3 3" xfId="11967" xr:uid="{00000000-0005-0000-0000-0000FE0D0000}"/>
    <cellStyle name="Денежный 2 3 4 2 2 2 3 3 2" xfId="27205" xr:uid="{251DE065-40FD-4D54-A729-3CCE0B15FAA0}"/>
    <cellStyle name="Денежный 2 3 4 2 2 2 3 4" xfId="17053" xr:uid="{D886626E-1C73-490D-A67E-7D8F54E4615D}"/>
    <cellStyle name="Денежный 2 3 4 2 2 2 4" xfId="3069" xr:uid="{00000000-0005-0000-0000-0000FF0D0000}"/>
    <cellStyle name="Денежный 2 3 4 2 2 2 4 2" xfId="8155" xr:uid="{00000000-0005-0000-0000-0000000E0000}"/>
    <cellStyle name="Денежный 2 3 4 2 2 2 4 2 2" xfId="23395" xr:uid="{5936D99F-DA8A-4335-B6D7-86CFB86B1517}"/>
    <cellStyle name="Денежный 2 3 4 2 2 2 4 3" xfId="13233" xr:uid="{00000000-0005-0000-0000-0000010E0000}"/>
    <cellStyle name="Денежный 2 3 4 2 2 2 4 3 2" xfId="28471" xr:uid="{714C3944-5370-4893-A6BF-29B1A98A480E}"/>
    <cellStyle name="Денежный 2 3 4 2 2 2 4 4" xfId="18319" xr:uid="{62197775-1367-45B0-9D3B-1746F87B6D45}"/>
    <cellStyle name="Денежный 2 3 4 2 2 2 5" xfId="4335" xr:uid="{00000000-0005-0000-0000-0000020E0000}"/>
    <cellStyle name="Денежный 2 3 4 2 2 2 5 2" xfId="9416" xr:uid="{00000000-0005-0000-0000-0000030E0000}"/>
    <cellStyle name="Денежный 2 3 4 2 2 2 5 2 2" xfId="24656" xr:uid="{ECD4B617-25C6-4104-BA01-C678A38F14F6}"/>
    <cellStyle name="Денежный 2 3 4 2 2 2 5 3" xfId="14494" xr:uid="{00000000-0005-0000-0000-0000040E0000}"/>
    <cellStyle name="Денежный 2 3 4 2 2 2 5 3 2" xfId="29732" xr:uid="{5B93C56A-BFC0-42E3-8E52-5EC865CF7050}"/>
    <cellStyle name="Денежный 2 3 4 2 2 2 5 4" xfId="19580" xr:uid="{25821EDE-75C8-4FF3-9EEF-03B52D078A52}"/>
    <cellStyle name="Денежный 2 3 4 2 2 2 6" xfId="5612" xr:uid="{00000000-0005-0000-0000-0000050E0000}"/>
    <cellStyle name="Денежный 2 3 4 2 2 2 6 2" xfId="20857" xr:uid="{70C9BF61-51E3-44DE-8E10-39EA74998BC8}"/>
    <cellStyle name="Денежный 2 3 4 2 2 2 7" xfId="10695" xr:uid="{00000000-0005-0000-0000-0000060E0000}"/>
    <cellStyle name="Денежный 2 3 4 2 2 2 7 2" xfId="25933" xr:uid="{BA72F223-E050-4FF2-BE78-92154494CA45}"/>
    <cellStyle name="Денежный 2 3 4 2 2 2 8" xfId="15781" xr:uid="{E81D2A48-DEF6-4FD0-864C-90FD86868E49}"/>
    <cellStyle name="Денежный 2 3 4 2 2 3" xfId="931" xr:uid="{00000000-0005-0000-0000-0000070E0000}"/>
    <cellStyle name="Денежный 2 3 4 2 2 3 2" xfId="2209" xr:uid="{00000000-0005-0000-0000-0000080E0000}"/>
    <cellStyle name="Денежный 2 3 4 2 2 3 2 2" xfId="7313" xr:uid="{00000000-0005-0000-0000-0000090E0000}"/>
    <cellStyle name="Денежный 2 3 4 2 2 3 2 2 2" xfId="22553" xr:uid="{65129704-154B-4C03-AFCD-2980FAC21322}"/>
    <cellStyle name="Денежный 2 3 4 2 2 3 2 3" xfId="12391" xr:uid="{00000000-0005-0000-0000-00000A0E0000}"/>
    <cellStyle name="Денежный 2 3 4 2 2 3 2 3 2" xfId="27629" xr:uid="{5A3B7A0A-2996-4038-B340-D67FC62F2E80}"/>
    <cellStyle name="Денежный 2 3 4 2 2 3 2 4" xfId="17477" xr:uid="{9FF95A98-DC22-4E36-8DA8-C9477AEAA36F}"/>
    <cellStyle name="Денежный 2 3 4 2 2 3 3" xfId="3487" xr:uid="{00000000-0005-0000-0000-00000B0E0000}"/>
    <cellStyle name="Денежный 2 3 4 2 2 3 3 2" xfId="8573" xr:uid="{00000000-0005-0000-0000-00000C0E0000}"/>
    <cellStyle name="Денежный 2 3 4 2 2 3 3 2 2" xfId="23813" xr:uid="{98D3A1D5-2B70-413B-8912-BC94B13E7D95}"/>
    <cellStyle name="Денежный 2 3 4 2 2 3 3 3" xfId="13651" xr:uid="{00000000-0005-0000-0000-00000D0E0000}"/>
    <cellStyle name="Денежный 2 3 4 2 2 3 3 3 2" xfId="28889" xr:uid="{C9F4C67F-CC49-4E77-837A-C3D90B656ADF}"/>
    <cellStyle name="Денежный 2 3 4 2 2 3 3 4" xfId="18737" xr:uid="{66A1D8E0-C095-434F-9A24-57A2D4E3DF52}"/>
    <cellStyle name="Денежный 2 3 4 2 2 3 4" xfId="4759" xr:uid="{00000000-0005-0000-0000-00000E0E0000}"/>
    <cellStyle name="Денежный 2 3 4 2 2 3 4 2" xfId="9840" xr:uid="{00000000-0005-0000-0000-00000F0E0000}"/>
    <cellStyle name="Денежный 2 3 4 2 2 3 4 2 2" xfId="25080" xr:uid="{39D20EFC-D7CD-43CD-B6CE-7F8B9201A20C}"/>
    <cellStyle name="Денежный 2 3 4 2 2 3 4 3" xfId="14918" xr:uid="{00000000-0005-0000-0000-0000100E0000}"/>
    <cellStyle name="Денежный 2 3 4 2 2 3 4 3 2" xfId="30156" xr:uid="{9BE7E79F-B665-41DF-8EE1-075DFDEA9637}"/>
    <cellStyle name="Денежный 2 3 4 2 2 3 4 4" xfId="20004" xr:uid="{307E808B-F09A-4705-B5F8-4AFF82CCED99}"/>
    <cellStyle name="Денежный 2 3 4 2 2 3 5" xfId="6036" xr:uid="{00000000-0005-0000-0000-0000110E0000}"/>
    <cellStyle name="Денежный 2 3 4 2 2 3 5 2" xfId="21281" xr:uid="{E828D6AE-9F5C-4755-945C-D44BF8696C74}"/>
    <cellStyle name="Денежный 2 3 4 2 2 3 6" xfId="11119" xr:uid="{00000000-0005-0000-0000-0000120E0000}"/>
    <cellStyle name="Денежный 2 3 4 2 2 3 6 2" xfId="26357" xr:uid="{43059013-07E0-4051-B09C-A33912658314}"/>
    <cellStyle name="Денежный 2 3 4 2 2 3 7" xfId="16205" xr:uid="{B05F039C-9913-4102-8FDD-9FA3531B9B36}"/>
    <cellStyle name="Денежный 2 3 4 2 2 4" xfId="1645" xr:uid="{00000000-0005-0000-0000-0000130E0000}"/>
    <cellStyle name="Денежный 2 3 4 2 2 4 2" xfId="6749" xr:uid="{00000000-0005-0000-0000-0000140E0000}"/>
    <cellStyle name="Денежный 2 3 4 2 2 4 2 2" xfId="21989" xr:uid="{8BDBB9BE-0F25-460F-A6E3-AD4372C86EDE}"/>
    <cellStyle name="Денежный 2 3 4 2 2 4 3" xfId="11827" xr:uid="{00000000-0005-0000-0000-0000150E0000}"/>
    <cellStyle name="Денежный 2 3 4 2 2 4 3 2" xfId="27065" xr:uid="{29E359A8-84F6-4247-9AFC-64D8F144824A}"/>
    <cellStyle name="Денежный 2 3 4 2 2 4 4" xfId="16913" xr:uid="{5956102F-7B5A-48C5-82F2-ADAF05BBC27C}"/>
    <cellStyle name="Денежный 2 3 4 2 2 5" xfId="2925" xr:uid="{00000000-0005-0000-0000-0000160E0000}"/>
    <cellStyle name="Денежный 2 3 4 2 2 5 2" xfId="8017" xr:uid="{00000000-0005-0000-0000-0000170E0000}"/>
    <cellStyle name="Денежный 2 3 4 2 2 5 2 2" xfId="23257" xr:uid="{39AC8722-F57A-473A-AFB8-C221A2D889C6}"/>
    <cellStyle name="Денежный 2 3 4 2 2 5 3" xfId="13095" xr:uid="{00000000-0005-0000-0000-0000180E0000}"/>
    <cellStyle name="Денежный 2 3 4 2 2 5 3 2" xfId="28333" xr:uid="{817D7E8C-AE33-4237-9A83-666002F76E51}"/>
    <cellStyle name="Денежный 2 3 4 2 2 5 4" xfId="18181" xr:uid="{93ECA68B-ED33-4358-8426-E835B7E7F387}"/>
    <cellStyle name="Денежный 2 3 4 2 2 6" xfId="4195" xr:uid="{00000000-0005-0000-0000-0000190E0000}"/>
    <cellStyle name="Денежный 2 3 4 2 2 6 2" xfId="9276" xr:uid="{00000000-0005-0000-0000-00001A0E0000}"/>
    <cellStyle name="Денежный 2 3 4 2 2 6 2 2" xfId="24516" xr:uid="{9EBD797D-32C2-4A4F-BA54-6F0BBA0A5EE0}"/>
    <cellStyle name="Денежный 2 3 4 2 2 6 3" xfId="14354" xr:uid="{00000000-0005-0000-0000-00001B0E0000}"/>
    <cellStyle name="Денежный 2 3 4 2 2 6 3 2" xfId="29592" xr:uid="{BC293ABD-2DF4-4950-8899-532449028495}"/>
    <cellStyle name="Денежный 2 3 4 2 2 6 4" xfId="19440" xr:uid="{7605EEF1-3412-4D7D-BC6B-257C137CBF61}"/>
    <cellStyle name="Денежный 2 3 4 2 2 7" xfId="5472" xr:uid="{00000000-0005-0000-0000-00001C0E0000}"/>
    <cellStyle name="Денежный 2 3 4 2 2 7 2" xfId="20717" xr:uid="{B9A85E62-3C40-4E70-88AF-6970F1C9EEFD}"/>
    <cellStyle name="Денежный 2 3 4 2 2 8" xfId="10555" xr:uid="{00000000-0005-0000-0000-00001D0E0000}"/>
    <cellStyle name="Денежный 2 3 4 2 2 8 2" xfId="25793" xr:uid="{B630A48A-77AF-4DC0-8886-75E534021E4D}"/>
    <cellStyle name="Денежный 2 3 4 2 2 9" xfId="15641" xr:uid="{4CBE9533-AE90-4005-864A-75E48C8411BA}"/>
    <cellStyle name="Денежный 2 3 4 2 3" xfId="647" xr:uid="{00000000-0005-0000-0000-00001E0E0000}"/>
    <cellStyle name="Денежный 2 3 4 2 3 2" xfId="1211" xr:uid="{00000000-0005-0000-0000-00001F0E0000}"/>
    <cellStyle name="Денежный 2 3 4 2 3 2 2" xfId="2489" xr:uid="{00000000-0005-0000-0000-0000200E0000}"/>
    <cellStyle name="Денежный 2 3 4 2 3 2 2 2" xfId="7593" xr:uid="{00000000-0005-0000-0000-0000210E0000}"/>
    <cellStyle name="Денежный 2 3 4 2 3 2 2 2 2" xfId="22833" xr:uid="{107209AF-801F-4FBA-8879-61EF7FABC4C3}"/>
    <cellStyle name="Денежный 2 3 4 2 3 2 2 3" xfId="12671" xr:uid="{00000000-0005-0000-0000-0000220E0000}"/>
    <cellStyle name="Денежный 2 3 4 2 3 2 2 3 2" xfId="27909" xr:uid="{08525955-A268-46D8-9A92-02641B4E9DA8}"/>
    <cellStyle name="Денежный 2 3 4 2 3 2 2 4" xfId="17757" xr:uid="{58289571-6414-40FE-9F5E-646643338632}"/>
    <cellStyle name="Денежный 2 3 4 2 3 2 3" xfId="3763" xr:uid="{00000000-0005-0000-0000-0000230E0000}"/>
    <cellStyle name="Денежный 2 3 4 2 3 2 3 2" xfId="8849" xr:uid="{00000000-0005-0000-0000-0000240E0000}"/>
    <cellStyle name="Денежный 2 3 4 2 3 2 3 2 2" xfId="24089" xr:uid="{4D73FDFC-D125-4F1F-B92B-82553570C1B3}"/>
    <cellStyle name="Денежный 2 3 4 2 3 2 3 3" xfId="13927" xr:uid="{00000000-0005-0000-0000-0000250E0000}"/>
    <cellStyle name="Денежный 2 3 4 2 3 2 3 3 2" xfId="29165" xr:uid="{97CB7C3F-48C0-4450-ACF4-A2B25C339E54}"/>
    <cellStyle name="Денежный 2 3 4 2 3 2 3 4" xfId="19013" xr:uid="{83EB17FC-04CA-46FC-B473-983CFFF6FE28}"/>
    <cellStyle name="Денежный 2 3 4 2 3 2 4" xfId="5039" xr:uid="{00000000-0005-0000-0000-0000260E0000}"/>
    <cellStyle name="Денежный 2 3 4 2 3 2 4 2" xfId="10120" xr:uid="{00000000-0005-0000-0000-0000270E0000}"/>
    <cellStyle name="Денежный 2 3 4 2 3 2 4 2 2" xfId="25360" xr:uid="{AF2F4CD3-F89B-4A9F-94B9-B14DF02B80F3}"/>
    <cellStyle name="Денежный 2 3 4 2 3 2 4 3" xfId="15198" xr:uid="{00000000-0005-0000-0000-0000280E0000}"/>
    <cellStyle name="Денежный 2 3 4 2 3 2 4 3 2" xfId="30436" xr:uid="{B66FF33F-A207-464D-9E31-3F9C3FAEC665}"/>
    <cellStyle name="Денежный 2 3 4 2 3 2 4 4" xfId="20284" xr:uid="{EF701276-3B74-43B5-8066-BA6BB4288435}"/>
    <cellStyle name="Денежный 2 3 4 2 3 2 5" xfId="6316" xr:uid="{00000000-0005-0000-0000-0000290E0000}"/>
    <cellStyle name="Денежный 2 3 4 2 3 2 5 2" xfId="21561" xr:uid="{F2BF02B3-991E-4487-833E-CA0C8569E93B}"/>
    <cellStyle name="Денежный 2 3 4 2 3 2 6" xfId="11399" xr:uid="{00000000-0005-0000-0000-00002A0E0000}"/>
    <cellStyle name="Денежный 2 3 4 2 3 2 6 2" xfId="26637" xr:uid="{A04F48AE-B2E1-463F-8CF6-B82E8BD43AD5}"/>
    <cellStyle name="Денежный 2 3 4 2 3 2 7" xfId="16485" xr:uid="{365E5EA6-98BD-443E-95CE-72708B9DA937}"/>
    <cellStyle name="Денежный 2 3 4 2 3 3" xfId="1925" xr:uid="{00000000-0005-0000-0000-00002B0E0000}"/>
    <cellStyle name="Денежный 2 3 4 2 3 3 2" xfId="7029" xr:uid="{00000000-0005-0000-0000-00002C0E0000}"/>
    <cellStyle name="Денежный 2 3 4 2 3 3 2 2" xfId="22269" xr:uid="{C6318112-4FE6-4223-9984-C06DA4FADDE3}"/>
    <cellStyle name="Денежный 2 3 4 2 3 3 3" xfId="12107" xr:uid="{00000000-0005-0000-0000-00002D0E0000}"/>
    <cellStyle name="Денежный 2 3 4 2 3 3 3 2" xfId="27345" xr:uid="{A7698200-E0A0-4FB2-A4DF-6CDAFBCFD372}"/>
    <cellStyle name="Денежный 2 3 4 2 3 3 4" xfId="17193" xr:uid="{2E119C1F-91E3-4635-96B8-6B9363228ACA}"/>
    <cellStyle name="Денежный 2 3 4 2 3 4" xfId="3207" xr:uid="{00000000-0005-0000-0000-00002E0E0000}"/>
    <cellStyle name="Денежный 2 3 4 2 3 4 2" xfId="8293" xr:uid="{00000000-0005-0000-0000-00002F0E0000}"/>
    <cellStyle name="Денежный 2 3 4 2 3 4 2 2" xfId="23533" xr:uid="{FE858BF3-AC3B-4875-8865-768729A0C513}"/>
    <cellStyle name="Денежный 2 3 4 2 3 4 3" xfId="13371" xr:uid="{00000000-0005-0000-0000-0000300E0000}"/>
    <cellStyle name="Денежный 2 3 4 2 3 4 3 2" xfId="28609" xr:uid="{1995B599-5FA8-4654-A7CD-2690E6AC679D}"/>
    <cellStyle name="Денежный 2 3 4 2 3 4 4" xfId="18457" xr:uid="{20D429BF-27B6-44E8-99D0-8D1938DE1832}"/>
    <cellStyle name="Денежный 2 3 4 2 3 5" xfId="4475" xr:uid="{00000000-0005-0000-0000-0000310E0000}"/>
    <cellStyle name="Денежный 2 3 4 2 3 5 2" xfId="9556" xr:uid="{00000000-0005-0000-0000-0000320E0000}"/>
    <cellStyle name="Денежный 2 3 4 2 3 5 2 2" xfId="24796" xr:uid="{01EE939C-E72D-4FF6-9042-8D387332EA95}"/>
    <cellStyle name="Денежный 2 3 4 2 3 5 3" xfId="14634" xr:uid="{00000000-0005-0000-0000-0000330E0000}"/>
    <cellStyle name="Денежный 2 3 4 2 3 5 3 2" xfId="29872" xr:uid="{5976FEC7-FFEA-4617-8B1A-CD651161B214}"/>
    <cellStyle name="Денежный 2 3 4 2 3 5 4" xfId="19720" xr:uid="{34BE650D-0945-4C91-8E6B-C19E44053D65}"/>
    <cellStyle name="Денежный 2 3 4 2 3 6" xfId="5752" xr:uid="{00000000-0005-0000-0000-0000340E0000}"/>
    <cellStyle name="Денежный 2 3 4 2 3 6 2" xfId="20997" xr:uid="{81EBAF08-B3F2-4EEA-8373-80C431F012B8}"/>
    <cellStyle name="Денежный 2 3 4 2 3 7" xfId="10835" xr:uid="{00000000-0005-0000-0000-0000350E0000}"/>
    <cellStyle name="Денежный 2 3 4 2 3 7 2" xfId="26073" xr:uid="{9BEABA80-9EA7-47E0-AB47-1F7DED6FA1D2}"/>
    <cellStyle name="Денежный 2 3 4 2 3 8" xfId="15921" xr:uid="{A25B5AE7-A135-4D59-A91A-C60B6AC9E293}"/>
    <cellStyle name="Денежный 2 3 4 2 4" xfId="791" xr:uid="{00000000-0005-0000-0000-0000360E0000}"/>
    <cellStyle name="Денежный 2 3 4 2 4 2" xfId="2069" xr:uid="{00000000-0005-0000-0000-0000370E0000}"/>
    <cellStyle name="Денежный 2 3 4 2 4 2 2" xfId="7173" xr:uid="{00000000-0005-0000-0000-0000380E0000}"/>
    <cellStyle name="Денежный 2 3 4 2 4 2 2 2" xfId="22413" xr:uid="{4C25B87C-D847-4E54-BC74-81E1F9F89414}"/>
    <cellStyle name="Денежный 2 3 4 2 4 2 3" xfId="12251" xr:uid="{00000000-0005-0000-0000-0000390E0000}"/>
    <cellStyle name="Денежный 2 3 4 2 4 2 3 2" xfId="27489" xr:uid="{ABB010FD-92FE-4B2D-B7FA-B5F38D849F89}"/>
    <cellStyle name="Денежный 2 3 4 2 4 2 4" xfId="17337" xr:uid="{07FD0A56-B2FB-4449-A7A3-D645B9DCD730}"/>
    <cellStyle name="Денежный 2 3 4 2 4 3" xfId="3349" xr:uid="{00000000-0005-0000-0000-00003A0E0000}"/>
    <cellStyle name="Денежный 2 3 4 2 4 3 2" xfId="8435" xr:uid="{00000000-0005-0000-0000-00003B0E0000}"/>
    <cellStyle name="Денежный 2 3 4 2 4 3 2 2" xfId="23675" xr:uid="{78EF13E4-435E-433D-B196-D51ED2CDB716}"/>
    <cellStyle name="Денежный 2 3 4 2 4 3 3" xfId="13513" xr:uid="{00000000-0005-0000-0000-00003C0E0000}"/>
    <cellStyle name="Денежный 2 3 4 2 4 3 3 2" xfId="28751" xr:uid="{972B36AA-DA70-42F0-9464-97764A4D02C9}"/>
    <cellStyle name="Денежный 2 3 4 2 4 3 4" xfId="18599" xr:uid="{427AB028-B837-4752-93AD-0C375BAF07C4}"/>
    <cellStyle name="Денежный 2 3 4 2 4 4" xfId="4619" xr:uid="{00000000-0005-0000-0000-00003D0E0000}"/>
    <cellStyle name="Денежный 2 3 4 2 4 4 2" xfId="9700" xr:uid="{00000000-0005-0000-0000-00003E0E0000}"/>
    <cellStyle name="Денежный 2 3 4 2 4 4 2 2" xfId="24940" xr:uid="{F9CDFCCC-CC39-4AC2-AE6C-1D9F2214845B}"/>
    <cellStyle name="Денежный 2 3 4 2 4 4 3" xfId="14778" xr:uid="{00000000-0005-0000-0000-00003F0E0000}"/>
    <cellStyle name="Денежный 2 3 4 2 4 4 3 2" xfId="30016" xr:uid="{B7110F7E-E6CD-402C-91F0-4EF88742A2D3}"/>
    <cellStyle name="Денежный 2 3 4 2 4 4 4" xfId="19864" xr:uid="{A488A4A8-0596-480F-A4F3-43D73739D05B}"/>
    <cellStyle name="Денежный 2 3 4 2 4 5" xfId="5896" xr:uid="{00000000-0005-0000-0000-0000400E0000}"/>
    <cellStyle name="Денежный 2 3 4 2 4 5 2" xfId="21141" xr:uid="{25710316-2F91-48DC-8FC1-C7638DCB27C1}"/>
    <cellStyle name="Денежный 2 3 4 2 4 6" xfId="10979" xr:uid="{00000000-0005-0000-0000-0000410E0000}"/>
    <cellStyle name="Денежный 2 3 4 2 4 6 2" xfId="26217" xr:uid="{BC6DB14D-6EB2-47B9-96F4-E923F68C2D7E}"/>
    <cellStyle name="Денежный 2 3 4 2 4 7" xfId="16065" xr:uid="{0A701AC2-85FB-43C7-952F-F8AC83569BFD}"/>
    <cellStyle name="Денежный 2 3 4 2 5" xfId="1356" xr:uid="{00000000-0005-0000-0000-0000420E0000}"/>
    <cellStyle name="Денежный 2 3 4 2 5 2" xfId="2634" xr:uid="{00000000-0005-0000-0000-0000430E0000}"/>
    <cellStyle name="Денежный 2 3 4 2 5 2 2" xfId="7738" xr:uid="{00000000-0005-0000-0000-0000440E0000}"/>
    <cellStyle name="Денежный 2 3 4 2 5 2 2 2" xfId="22978" xr:uid="{FD9B085E-B567-4F83-8A73-2CF8E39DBD11}"/>
    <cellStyle name="Денежный 2 3 4 2 5 2 3" xfId="12816" xr:uid="{00000000-0005-0000-0000-0000450E0000}"/>
    <cellStyle name="Денежный 2 3 4 2 5 2 3 2" xfId="28054" xr:uid="{9E7D35DF-B041-4755-B1EB-0375BE06E96E}"/>
    <cellStyle name="Денежный 2 3 4 2 5 2 4" xfId="17902" xr:uid="{95CE2913-FF37-4210-8E19-B52F8052D865}"/>
    <cellStyle name="Денежный 2 3 4 2 5 3" xfId="3906" xr:uid="{00000000-0005-0000-0000-0000460E0000}"/>
    <cellStyle name="Денежный 2 3 4 2 5 3 2" xfId="8992" xr:uid="{00000000-0005-0000-0000-0000470E0000}"/>
    <cellStyle name="Денежный 2 3 4 2 5 3 2 2" xfId="24232" xr:uid="{B6EB0BA9-A63A-43ED-BC6A-F746756C6D8E}"/>
    <cellStyle name="Денежный 2 3 4 2 5 3 3" xfId="14070" xr:uid="{00000000-0005-0000-0000-0000480E0000}"/>
    <cellStyle name="Денежный 2 3 4 2 5 3 3 2" xfId="29308" xr:uid="{A6E0BD3C-E23B-42AC-9BBB-5804C91064BA}"/>
    <cellStyle name="Денежный 2 3 4 2 5 3 4" xfId="19156" xr:uid="{E3AD42E7-1B14-4CCE-92B7-4CA0A586AEB3}"/>
    <cellStyle name="Денежный 2 3 4 2 5 4" xfId="5184" xr:uid="{00000000-0005-0000-0000-0000490E0000}"/>
    <cellStyle name="Денежный 2 3 4 2 5 4 2" xfId="10265" xr:uid="{00000000-0005-0000-0000-00004A0E0000}"/>
    <cellStyle name="Денежный 2 3 4 2 5 4 2 2" xfId="25505" xr:uid="{D2D5CE91-F412-4208-85AD-F15587211890}"/>
    <cellStyle name="Денежный 2 3 4 2 5 4 3" xfId="15343" xr:uid="{00000000-0005-0000-0000-00004B0E0000}"/>
    <cellStyle name="Денежный 2 3 4 2 5 4 3 2" xfId="30581" xr:uid="{2820A4BB-144D-484D-A2AA-245508D6901B}"/>
    <cellStyle name="Денежный 2 3 4 2 5 4 4" xfId="20429" xr:uid="{9D1B55E1-C10B-48E5-BFC2-A550639FE788}"/>
    <cellStyle name="Денежный 2 3 4 2 5 5" xfId="6461" xr:uid="{00000000-0005-0000-0000-00004C0E0000}"/>
    <cellStyle name="Денежный 2 3 4 2 5 5 2" xfId="21706" xr:uid="{F5D6CBFF-DAA2-45BC-B06E-0D2BB0E47091}"/>
    <cellStyle name="Денежный 2 3 4 2 5 6" xfId="11544" xr:uid="{00000000-0005-0000-0000-00004D0E0000}"/>
    <cellStyle name="Денежный 2 3 4 2 5 6 2" xfId="26782" xr:uid="{2E03D9B5-5BF4-4651-831F-32455A9D3268}"/>
    <cellStyle name="Денежный 2 3 4 2 5 7" xfId="16630" xr:uid="{96E43F2B-239E-4BE4-8481-7725A1BB6914}"/>
    <cellStyle name="Денежный 2 3 4 2 6" xfId="1496" xr:uid="{00000000-0005-0000-0000-00004E0E0000}"/>
    <cellStyle name="Денежный 2 3 4 2 6 2" xfId="2774" xr:uid="{00000000-0005-0000-0000-00004F0E0000}"/>
    <cellStyle name="Денежный 2 3 4 2 6 2 2" xfId="7878" xr:uid="{00000000-0005-0000-0000-0000500E0000}"/>
    <cellStyle name="Денежный 2 3 4 2 6 2 2 2" xfId="23118" xr:uid="{275415AD-C67E-42F1-BC82-692AF3EE94CA}"/>
    <cellStyle name="Денежный 2 3 4 2 6 2 3" xfId="12956" xr:uid="{00000000-0005-0000-0000-0000510E0000}"/>
    <cellStyle name="Денежный 2 3 4 2 6 2 3 2" xfId="28194" xr:uid="{12D9EF45-2666-49BD-A746-F8C6C9797335}"/>
    <cellStyle name="Денежный 2 3 4 2 6 2 4" xfId="18042" xr:uid="{4876C3ED-A0CC-4E96-BD9E-8B90413A015A}"/>
    <cellStyle name="Денежный 2 3 4 2 6 3" xfId="4044" xr:uid="{00000000-0005-0000-0000-0000520E0000}"/>
    <cellStyle name="Денежный 2 3 4 2 6 3 2" xfId="9130" xr:uid="{00000000-0005-0000-0000-0000530E0000}"/>
    <cellStyle name="Денежный 2 3 4 2 6 3 2 2" xfId="24370" xr:uid="{D2B37114-6E06-40FF-9BF5-75FDEA8F97C1}"/>
    <cellStyle name="Денежный 2 3 4 2 6 3 3" xfId="14208" xr:uid="{00000000-0005-0000-0000-0000540E0000}"/>
    <cellStyle name="Денежный 2 3 4 2 6 3 3 2" xfId="29446" xr:uid="{1BC8AD5E-80F7-4092-A867-73CB771547E3}"/>
    <cellStyle name="Денежный 2 3 4 2 6 3 4" xfId="19294" xr:uid="{AFEBA262-A301-45C6-9ECF-8B78C495E42D}"/>
    <cellStyle name="Денежный 2 3 4 2 6 4" xfId="5324" xr:uid="{00000000-0005-0000-0000-0000550E0000}"/>
    <cellStyle name="Денежный 2 3 4 2 6 4 2" xfId="10405" xr:uid="{00000000-0005-0000-0000-0000560E0000}"/>
    <cellStyle name="Денежный 2 3 4 2 6 4 2 2" xfId="25645" xr:uid="{59D9B598-F106-4D46-AF79-917F49D915CC}"/>
    <cellStyle name="Денежный 2 3 4 2 6 4 3" xfId="15483" xr:uid="{00000000-0005-0000-0000-0000570E0000}"/>
    <cellStyle name="Денежный 2 3 4 2 6 4 3 2" xfId="30721" xr:uid="{4F4C4FA2-FE60-4B38-AAF1-FECC663E2B8A}"/>
    <cellStyle name="Денежный 2 3 4 2 6 4 4" xfId="20569" xr:uid="{12AE3732-4856-4FBE-8AC2-9196C28C29B1}"/>
    <cellStyle name="Денежный 2 3 4 2 6 5" xfId="6601" xr:uid="{00000000-0005-0000-0000-0000580E0000}"/>
    <cellStyle name="Денежный 2 3 4 2 6 5 2" xfId="21846" xr:uid="{D902A5E1-D5ED-4004-8173-38F0A75140F6}"/>
    <cellStyle name="Денежный 2 3 4 2 6 6" xfId="11684" xr:uid="{00000000-0005-0000-0000-0000590E0000}"/>
    <cellStyle name="Денежный 2 3 4 2 6 6 2" xfId="26922" xr:uid="{5EFF9424-2495-4C63-82CB-3BC0EE03292B}"/>
    <cellStyle name="Денежный 2 3 4 2 6 7" xfId="16770" xr:uid="{1FC900F8-D350-467B-B721-433DF77F85DE}"/>
    <cellStyle name="Денежный 2 3 4 3" xfId="109" xr:uid="{00000000-0005-0000-0000-00005A0E0000}"/>
    <cellStyle name="Денежный 2 3 4 3 2" xfId="397" xr:uid="{00000000-0005-0000-0000-00005B0E0000}"/>
    <cellStyle name="Денежный 2 3 4 3 2 2" xfId="537" xr:uid="{00000000-0005-0000-0000-00005C0E0000}"/>
    <cellStyle name="Денежный 2 3 4 3 2 2 2" xfId="1101" xr:uid="{00000000-0005-0000-0000-00005D0E0000}"/>
    <cellStyle name="Денежный 2 3 4 3 2 2 2 2" xfId="2379" xr:uid="{00000000-0005-0000-0000-00005E0E0000}"/>
    <cellStyle name="Денежный 2 3 4 3 2 2 2 2 2" xfId="7483" xr:uid="{00000000-0005-0000-0000-00005F0E0000}"/>
    <cellStyle name="Денежный 2 3 4 3 2 2 2 2 2 2" xfId="22723" xr:uid="{D1E76266-0A84-4F84-84D9-D4E74516AB4A}"/>
    <cellStyle name="Денежный 2 3 4 3 2 2 2 2 3" xfId="12561" xr:uid="{00000000-0005-0000-0000-0000600E0000}"/>
    <cellStyle name="Денежный 2 3 4 3 2 2 2 2 3 2" xfId="27799" xr:uid="{6E72EB8D-7F08-4B36-8C6A-A8249D5D2551}"/>
    <cellStyle name="Денежный 2 3 4 3 2 2 2 2 4" xfId="17647" xr:uid="{553A5148-10C6-4F46-BB37-1E0A254602CA}"/>
    <cellStyle name="Денежный 2 3 4 3 2 2 2 3" xfId="3655" xr:uid="{00000000-0005-0000-0000-0000610E0000}"/>
    <cellStyle name="Денежный 2 3 4 3 2 2 2 3 2" xfId="8741" xr:uid="{00000000-0005-0000-0000-0000620E0000}"/>
    <cellStyle name="Денежный 2 3 4 3 2 2 2 3 2 2" xfId="23981" xr:uid="{7E10EEB7-FF4E-424D-93C2-27BBEB564953}"/>
    <cellStyle name="Денежный 2 3 4 3 2 2 2 3 3" xfId="13819" xr:uid="{00000000-0005-0000-0000-0000630E0000}"/>
    <cellStyle name="Денежный 2 3 4 3 2 2 2 3 3 2" xfId="29057" xr:uid="{5D1FFC96-752D-4C23-9927-0801AD4DDA35}"/>
    <cellStyle name="Денежный 2 3 4 3 2 2 2 3 4" xfId="18905" xr:uid="{C072659E-BE4F-4BE8-A286-1830B7D432A2}"/>
    <cellStyle name="Денежный 2 3 4 3 2 2 2 4" xfId="4929" xr:uid="{00000000-0005-0000-0000-0000640E0000}"/>
    <cellStyle name="Денежный 2 3 4 3 2 2 2 4 2" xfId="10010" xr:uid="{00000000-0005-0000-0000-0000650E0000}"/>
    <cellStyle name="Денежный 2 3 4 3 2 2 2 4 2 2" xfId="25250" xr:uid="{916C9BF1-9B9D-460E-A9B7-DC3D171EB1EA}"/>
    <cellStyle name="Денежный 2 3 4 3 2 2 2 4 3" xfId="15088" xr:uid="{00000000-0005-0000-0000-0000660E0000}"/>
    <cellStyle name="Денежный 2 3 4 3 2 2 2 4 3 2" xfId="30326" xr:uid="{1E1BF5C8-D9A9-4DC2-83C7-ED46D24FE2AC}"/>
    <cellStyle name="Денежный 2 3 4 3 2 2 2 4 4" xfId="20174" xr:uid="{DFBC762E-77F9-42A5-88BB-370C026CDA49}"/>
    <cellStyle name="Денежный 2 3 4 3 2 2 2 5" xfId="6206" xr:uid="{00000000-0005-0000-0000-0000670E0000}"/>
    <cellStyle name="Денежный 2 3 4 3 2 2 2 5 2" xfId="21451" xr:uid="{5C353EBC-B7A8-49A2-812F-DAC474EED948}"/>
    <cellStyle name="Денежный 2 3 4 3 2 2 2 6" xfId="11289" xr:uid="{00000000-0005-0000-0000-0000680E0000}"/>
    <cellStyle name="Денежный 2 3 4 3 2 2 2 6 2" xfId="26527" xr:uid="{43FEFE9A-A174-439B-9118-2ACA65D3A7DB}"/>
    <cellStyle name="Денежный 2 3 4 3 2 2 2 7" xfId="16375" xr:uid="{9CB83F4B-E566-4072-8A72-83AF37C99EB4}"/>
    <cellStyle name="Денежный 2 3 4 3 2 2 3" xfId="1815" xr:uid="{00000000-0005-0000-0000-0000690E0000}"/>
    <cellStyle name="Денежный 2 3 4 3 2 2 3 2" xfId="6919" xr:uid="{00000000-0005-0000-0000-00006A0E0000}"/>
    <cellStyle name="Денежный 2 3 4 3 2 2 3 2 2" xfId="22159" xr:uid="{6EBB2DB3-7F02-4DDF-B302-B51B53A05A74}"/>
    <cellStyle name="Денежный 2 3 4 3 2 2 3 3" xfId="11997" xr:uid="{00000000-0005-0000-0000-00006B0E0000}"/>
    <cellStyle name="Денежный 2 3 4 3 2 2 3 3 2" xfId="27235" xr:uid="{9F615BF5-50FB-427E-96FB-6BE9D17E16A5}"/>
    <cellStyle name="Денежный 2 3 4 3 2 2 3 4" xfId="17083" xr:uid="{F98CB854-DECF-4156-91AC-65A946B6B660}"/>
    <cellStyle name="Денежный 2 3 4 3 2 2 4" xfId="3099" xr:uid="{00000000-0005-0000-0000-00006C0E0000}"/>
    <cellStyle name="Денежный 2 3 4 3 2 2 4 2" xfId="8185" xr:uid="{00000000-0005-0000-0000-00006D0E0000}"/>
    <cellStyle name="Денежный 2 3 4 3 2 2 4 2 2" xfId="23425" xr:uid="{8F08208C-C857-49E7-AA0E-84A98F33680F}"/>
    <cellStyle name="Денежный 2 3 4 3 2 2 4 3" xfId="13263" xr:uid="{00000000-0005-0000-0000-00006E0E0000}"/>
    <cellStyle name="Денежный 2 3 4 3 2 2 4 3 2" xfId="28501" xr:uid="{26986850-5127-4A43-AA8C-B1E333D6C06D}"/>
    <cellStyle name="Денежный 2 3 4 3 2 2 4 4" xfId="18349" xr:uid="{7A100EF8-E1C5-4841-8F31-53B64A47050E}"/>
    <cellStyle name="Денежный 2 3 4 3 2 2 5" xfId="4365" xr:uid="{00000000-0005-0000-0000-00006F0E0000}"/>
    <cellStyle name="Денежный 2 3 4 3 2 2 5 2" xfId="9446" xr:uid="{00000000-0005-0000-0000-0000700E0000}"/>
    <cellStyle name="Денежный 2 3 4 3 2 2 5 2 2" xfId="24686" xr:uid="{D7E0604C-F9D4-45F7-9FD0-2101E2ED92A0}"/>
    <cellStyle name="Денежный 2 3 4 3 2 2 5 3" xfId="14524" xr:uid="{00000000-0005-0000-0000-0000710E0000}"/>
    <cellStyle name="Денежный 2 3 4 3 2 2 5 3 2" xfId="29762" xr:uid="{11B5AF5C-F75B-49C0-9037-07AF43AA0B16}"/>
    <cellStyle name="Денежный 2 3 4 3 2 2 5 4" xfId="19610" xr:uid="{3C818164-E4BB-4734-A11A-3E62EFF4BC0E}"/>
    <cellStyle name="Денежный 2 3 4 3 2 2 6" xfId="5642" xr:uid="{00000000-0005-0000-0000-0000720E0000}"/>
    <cellStyle name="Денежный 2 3 4 3 2 2 6 2" xfId="20887" xr:uid="{A2AE880A-2A14-45C5-A69A-1723B426AC61}"/>
    <cellStyle name="Денежный 2 3 4 3 2 2 7" xfId="10725" xr:uid="{00000000-0005-0000-0000-0000730E0000}"/>
    <cellStyle name="Денежный 2 3 4 3 2 2 7 2" xfId="25963" xr:uid="{13E68D9F-62F0-4C69-A575-690BBA43E0E7}"/>
    <cellStyle name="Денежный 2 3 4 3 2 2 8" xfId="15811" xr:uid="{57324FE9-56A6-445E-8E46-7E15D3C560B4}"/>
    <cellStyle name="Денежный 2 3 4 3 2 3" xfId="961" xr:uid="{00000000-0005-0000-0000-0000740E0000}"/>
    <cellStyle name="Денежный 2 3 4 3 2 3 2" xfId="2239" xr:uid="{00000000-0005-0000-0000-0000750E0000}"/>
    <cellStyle name="Денежный 2 3 4 3 2 3 2 2" xfId="7343" xr:uid="{00000000-0005-0000-0000-0000760E0000}"/>
    <cellStyle name="Денежный 2 3 4 3 2 3 2 2 2" xfId="22583" xr:uid="{8C90A9C1-C38E-49C5-9982-26A19929AD70}"/>
    <cellStyle name="Денежный 2 3 4 3 2 3 2 3" xfId="12421" xr:uid="{00000000-0005-0000-0000-0000770E0000}"/>
    <cellStyle name="Денежный 2 3 4 3 2 3 2 3 2" xfId="27659" xr:uid="{4EF8E335-CC92-4C2E-8CED-B70876A5CA17}"/>
    <cellStyle name="Денежный 2 3 4 3 2 3 2 4" xfId="17507" xr:uid="{AFEF149A-A978-4BCA-A177-0C0D7F5D1F2C}"/>
    <cellStyle name="Денежный 2 3 4 3 2 3 3" xfId="3517" xr:uid="{00000000-0005-0000-0000-0000780E0000}"/>
    <cellStyle name="Денежный 2 3 4 3 2 3 3 2" xfId="8603" xr:uid="{00000000-0005-0000-0000-0000790E0000}"/>
    <cellStyle name="Денежный 2 3 4 3 2 3 3 2 2" xfId="23843" xr:uid="{399503B9-4755-4020-8239-CB87592C63F5}"/>
    <cellStyle name="Денежный 2 3 4 3 2 3 3 3" xfId="13681" xr:uid="{00000000-0005-0000-0000-00007A0E0000}"/>
    <cellStyle name="Денежный 2 3 4 3 2 3 3 3 2" xfId="28919" xr:uid="{9B84118C-ACC5-42FD-BEA3-58993E3D3ABC}"/>
    <cellStyle name="Денежный 2 3 4 3 2 3 3 4" xfId="18767" xr:uid="{E8DF55A6-8F45-4E59-B43A-3EE43B50336B}"/>
    <cellStyle name="Денежный 2 3 4 3 2 3 4" xfId="4789" xr:uid="{00000000-0005-0000-0000-00007B0E0000}"/>
    <cellStyle name="Денежный 2 3 4 3 2 3 4 2" xfId="9870" xr:uid="{00000000-0005-0000-0000-00007C0E0000}"/>
    <cellStyle name="Денежный 2 3 4 3 2 3 4 2 2" xfId="25110" xr:uid="{19B59BA7-A569-48F6-98D4-70CB46F15A14}"/>
    <cellStyle name="Денежный 2 3 4 3 2 3 4 3" xfId="14948" xr:uid="{00000000-0005-0000-0000-00007D0E0000}"/>
    <cellStyle name="Денежный 2 3 4 3 2 3 4 3 2" xfId="30186" xr:uid="{C21E32CC-098E-445E-A7B9-D34D66B7F3BE}"/>
    <cellStyle name="Денежный 2 3 4 3 2 3 4 4" xfId="20034" xr:uid="{FB96020E-82B3-473B-8575-5FA9373ECC87}"/>
    <cellStyle name="Денежный 2 3 4 3 2 3 5" xfId="6066" xr:uid="{00000000-0005-0000-0000-00007E0E0000}"/>
    <cellStyle name="Денежный 2 3 4 3 2 3 5 2" xfId="21311" xr:uid="{D5F4B7CE-3125-47C2-8697-8125EF66C8CA}"/>
    <cellStyle name="Денежный 2 3 4 3 2 3 6" xfId="11149" xr:uid="{00000000-0005-0000-0000-00007F0E0000}"/>
    <cellStyle name="Денежный 2 3 4 3 2 3 6 2" xfId="26387" xr:uid="{6B678643-6B5F-494A-B9A9-460D24F6A5F5}"/>
    <cellStyle name="Денежный 2 3 4 3 2 3 7" xfId="16235" xr:uid="{3F0596CF-3228-4043-B46C-1730CF13BF44}"/>
    <cellStyle name="Денежный 2 3 4 3 2 4" xfId="1675" xr:uid="{00000000-0005-0000-0000-0000800E0000}"/>
    <cellStyle name="Денежный 2 3 4 3 2 4 2" xfId="6779" xr:uid="{00000000-0005-0000-0000-0000810E0000}"/>
    <cellStyle name="Денежный 2 3 4 3 2 4 2 2" xfId="22019" xr:uid="{9EF145D7-016C-446F-92B7-054B3ABE3A21}"/>
    <cellStyle name="Денежный 2 3 4 3 2 4 3" xfId="11857" xr:uid="{00000000-0005-0000-0000-0000820E0000}"/>
    <cellStyle name="Денежный 2 3 4 3 2 4 3 2" xfId="27095" xr:uid="{7C253B3C-2F76-4A65-ADDC-F0C7435F4AF9}"/>
    <cellStyle name="Денежный 2 3 4 3 2 4 4" xfId="16943" xr:uid="{DC3770D2-EF2F-4093-A1FE-4CD122E9AFEC}"/>
    <cellStyle name="Денежный 2 3 4 3 2 5" xfId="2961" xr:uid="{00000000-0005-0000-0000-0000830E0000}"/>
    <cellStyle name="Денежный 2 3 4 3 2 5 2" xfId="8047" xr:uid="{00000000-0005-0000-0000-0000840E0000}"/>
    <cellStyle name="Денежный 2 3 4 3 2 5 2 2" xfId="23287" xr:uid="{B3AB27E7-0E2E-4F95-B361-E21DAAA9854C}"/>
    <cellStyle name="Денежный 2 3 4 3 2 5 3" xfId="13125" xr:uid="{00000000-0005-0000-0000-0000850E0000}"/>
    <cellStyle name="Денежный 2 3 4 3 2 5 3 2" xfId="28363" xr:uid="{18212ADC-D2C6-4C05-975F-D61C1841A776}"/>
    <cellStyle name="Денежный 2 3 4 3 2 5 4" xfId="18211" xr:uid="{AFB70E71-96A6-4765-BC67-97253DC3AF62}"/>
    <cellStyle name="Денежный 2 3 4 3 2 6" xfId="4225" xr:uid="{00000000-0005-0000-0000-0000860E0000}"/>
    <cellStyle name="Денежный 2 3 4 3 2 6 2" xfId="9306" xr:uid="{00000000-0005-0000-0000-0000870E0000}"/>
    <cellStyle name="Денежный 2 3 4 3 2 6 2 2" xfId="24546" xr:uid="{42F6F4DE-3E03-4919-89FC-E910425DF11B}"/>
    <cellStyle name="Денежный 2 3 4 3 2 6 3" xfId="14384" xr:uid="{00000000-0005-0000-0000-0000880E0000}"/>
    <cellStyle name="Денежный 2 3 4 3 2 6 3 2" xfId="29622" xr:uid="{F04FFF56-F119-4DAA-A536-6A8787889722}"/>
    <cellStyle name="Денежный 2 3 4 3 2 6 4" xfId="19470" xr:uid="{42B42858-C343-4C23-A8F6-957517A5C785}"/>
    <cellStyle name="Денежный 2 3 4 3 2 7" xfId="5502" xr:uid="{00000000-0005-0000-0000-0000890E0000}"/>
    <cellStyle name="Денежный 2 3 4 3 2 7 2" xfId="20747" xr:uid="{986B83F8-F120-44DA-94CB-63C43A337600}"/>
    <cellStyle name="Денежный 2 3 4 3 2 8" xfId="10585" xr:uid="{00000000-0005-0000-0000-00008A0E0000}"/>
    <cellStyle name="Денежный 2 3 4 3 2 8 2" xfId="25823" xr:uid="{6910DFE1-BF1C-45EE-8B94-18092F0DD5F7}"/>
    <cellStyle name="Денежный 2 3 4 3 2 9" xfId="15671" xr:uid="{9563F8AA-C244-4620-AFC9-DB7D172A6911}"/>
    <cellStyle name="Денежный 2 3 4 3 3" xfId="677" xr:uid="{00000000-0005-0000-0000-00008B0E0000}"/>
    <cellStyle name="Денежный 2 3 4 3 3 2" xfId="1241" xr:uid="{00000000-0005-0000-0000-00008C0E0000}"/>
    <cellStyle name="Денежный 2 3 4 3 3 2 2" xfId="2519" xr:uid="{00000000-0005-0000-0000-00008D0E0000}"/>
    <cellStyle name="Денежный 2 3 4 3 3 2 2 2" xfId="7623" xr:uid="{00000000-0005-0000-0000-00008E0E0000}"/>
    <cellStyle name="Денежный 2 3 4 3 3 2 2 2 2" xfId="22863" xr:uid="{287E6226-D84B-4E5B-9A3F-891AEEFE1665}"/>
    <cellStyle name="Денежный 2 3 4 3 3 2 2 3" xfId="12701" xr:uid="{00000000-0005-0000-0000-00008F0E0000}"/>
    <cellStyle name="Денежный 2 3 4 3 3 2 2 3 2" xfId="27939" xr:uid="{4DCA8C96-0610-4B8A-9BAA-7331DBE971EF}"/>
    <cellStyle name="Денежный 2 3 4 3 3 2 2 4" xfId="17787" xr:uid="{6B657CAD-44D0-4FD2-B990-A1A73AADCDBD}"/>
    <cellStyle name="Денежный 2 3 4 3 3 2 3" xfId="3793" xr:uid="{00000000-0005-0000-0000-0000900E0000}"/>
    <cellStyle name="Денежный 2 3 4 3 3 2 3 2" xfId="8879" xr:uid="{00000000-0005-0000-0000-0000910E0000}"/>
    <cellStyle name="Денежный 2 3 4 3 3 2 3 2 2" xfId="24119" xr:uid="{012637C1-9612-4D0B-98A8-69E03F776188}"/>
    <cellStyle name="Денежный 2 3 4 3 3 2 3 3" xfId="13957" xr:uid="{00000000-0005-0000-0000-0000920E0000}"/>
    <cellStyle name="Денежный 2 3 4 3 3 2 3 3 2" xfId="29195" xr:uid="{24B3E354-4645-4081-B92F-7FB8D4642B85}"/>
    <cellStyle name="Денежный 2 3 4 3 3 2 3 4" xfId="19043" xr:uid="{402F75CF-07B9-4232-9990-1583F093D8A1}"/>
    <cellStyle name="Денежный 2 3 4 3 3 2 4" xfId="5069" xr:uid="{00000000-0005-0000-0000-0000930E0000}"/>
    <cellStyle name="Денежный 2 3 4 3 3 2 4 2" xfId="10150" xr:uid="{00000000-0005-0000-0000-0000940E0000}"/>
    <cellStyle name="Денежный 2 3 4 3 3 2 4 2 2" xfId="25390" xr:uid="{32D581AE-FA4D-453D-A398-F9A415F1472D}"/>
    <cellStyle name="Денежный 2 3 4 3 3 2 4 3" xfId="15228" xr:uid="{00000000-0005-0000-0000-0000950E0000}"/>
    <cellStyle name="Денежный 2 3 4 3 3 2 4 3 2" xfId="30466" xr:uid="{EBE34F45-6A31-465B-B0F1-94B3FE61B53B}"/>
    <cellStyle name="Денежный 2 3 4 3 3 2 4 4" xfId="20314" xr:uid="{FE65790C-D811-4BEB-BFF4-EB6A6BE78B27}"/>
    <cellStyle name="Денежный 2 3 4 3 3 2 5" xfId="6346" xr:uid="{00000000-0005-0000-0000-0000960E0000}"/>
    <cellStyle name="Денежный 2 3 4 3 3 2 5 2" xfId="21591" xr:uid="{AB44F75A-1C10-4648-BFAA-D07379366940}"/>
    <cellStyle name="Денежный 2 3 4 3 3 2 6" xfId="11429" xr:uid="{00000000-0005-0000-0000-0000970E0000}"/>
    <cellStyle name="Денежный 2 3 4 3 3 2 6 2" xfId="26667" xr:uid="{D3D13D52-EAB6-4054-BFAF-0050FB966662}"/>
    <cellStyle name="Денежный 2 3 4 3 3 2 7" xfId="16515" xr:uid="{C21FCC6E-CC8F-4BEC-BAE3-EA13C1D6A6C1}"/>
    <cellStyle name="Денежный 2 3 4 3 3 3" xfId="1955" xr:uid="{00000000-0005-0000-0000-0000980E0000}"/>
    <cellStyle name="Денежный 2 3 4 3 3 3 2" xfId="7059" xr:uid="{00000000-0005-0000-0000-0000990E0000}"/>
    <cellStyle name="Денежный 2 3 4 3 3 3 2 2" xfId="22299" xr:uid="{2C030AEF-B996-46D0-8C88-A55E24ECD1BC}"/>
    <cellStyle name="Денежный 2 3 4 3 3 3 3" xfId="12137" xr:uid="{00000000-0005-0000-0000-00009A0E0000}"/>
    <cellStyle name="Денежный 2 3 4 3 3 3 3 2" xfId="27375" xr:uid="{82532CD9-A304-4229-AF94-21347D7DF66E}"/>
    <cellStyle name="Денежный 2 3 4 3 3 3 4" xfId="17223" xr:uid="{2844C327-22E3-4719-BD3A-7C3AA6378061}"/>
    <cellStyle name="Денежный 2 3 4 3 3 4" xfId="3237" xr:uid="{00000000-0005-0000-0000-00009B0E0000}"/>
    <cellStyle name="Денежный 2 3 4 3 3 4 2" xfId="8323" xr:uid="{00000000-0005-0000-0000-00009C0E0000}"/>
    <cellStyle name="Денежный 2 3 4 3 3 4 2 2" xfId="23563" xr:uid="{201BB45B-EE74-4376-8392-01A141BB0D51}"/>
    <cellStyle name="Денежный 2 3 4 3 3 4 3" xfId="13401" xr:uid="{00000000-0005-0000-0000-00009D0E0000}"/>
    <cellStyle name="Денежный 2 3 4 3 3 4 3 2" xfId="28639" xr:uid="{90FF413A-5144-4BF3-8B12-6A9CA9E042DA}"/>
    <cellStyle name="Денежный 2 3 4 3 3 4 4" xfId="18487" xr:uid="{BA6A3F21-5A0A-41B2-A850-D2563647A341}"/>
    <cellStyle name="Денежный 2 3 4 3 3 5" xfId="4505" xr:uid="{00000000-0005-0000-0000-00009E0E0000}"/>
    <cellStyle name="Денежный 2 3 4 3 3 5 2" xfId="9586" xr:uid="{00000000-0005-0000-0000-00009F0E0000}"/>
    <cellStyle name="Денежный 2 3 4 3 3 5 2 2" xfId="24826" xr:uid="{F3D2A3D5-1CD1-4FE1-BB50-486DB168E13C}"/>
    <cellStyle name="Денежный 2 3 4 3 3 5 3" xfId="14664" xr:uid="{00000000-0005-0000-0000-0000A00E0000}"/>
    <cellStyle name="Денежный 2 3 4 3 3 5 3 2" xfId="29902" xr:uid="{25F5A295-5A86-4CA9-9CBB-53958001D398}"/>
    <cellStyle name="Денежный 2 3 4 3 3 5 4" xfId="19750" xr:uid="{E1DE72AF-0B5C-4A84-90FE-BE16C803A104}"/>
    <cellStyle name="Денежный 2 3 4 3 3 6" xfId="5782" xr:uid="{00000000-0005-0000-0000-0000A10E0000}"/>
    <cellStyle name="Денежный 2 3 4 3 3 6 2" xfId="21027" xr:uid="{A0D18CC6-8E68-40F4-B1D2-6DF44024CE4D}"/>
    <cellStyle name="Денежный 2 3 4 3 3 7" xfId="10865" xr:uid="{00000000-0005-0000-0000-0000A20E0000}"/>
    <cellStyle name="Денежный 2 3 4 3 3 7 2" xfId="26103" xr:uid="{638B7695-5BE7-432E-9927-B86880AE193B}"/>
    <cellStyle name="Денежный 2 3 4 3 3 8" xfId="15951" xr:uid="{10997ECE-2C5D-4955-8A8B-01C4466701E6}"/>
    <cellStyle name="Денежный 2 3 4 3 4" xfId="821" xr:uid="{00000000-0005-0000-0000-0000A30E0000}"/>
    <cellStyle name="Денежный 2 3 4 3 4 2" xfId="2099" xr:uid="{00000000-0005-0000-0000-0000A40E0000}"/>
    <cellStyle name="Денежный 2 3 4 3 4 2 2" xfId="7203" xr:uid="{00000000-0005-0000-0000-0000A50E0000}"/>
    <cellStyle name="Денежный 2 3 4 3 4 2 2 2" xfId="22443" xr:uid="{5DBE03B4-516A-4372-8D10-5CA00233EADB}"/>
    <cellStyle name="Денежный 2 3 4 3 4 2 3" xfId="12281" xr:uid="{00000000-0005-0000-0000-0000A60E0000}"/>
    <cellStyle name="Денежный 2 3 4 3 4 2 3 2" xfId="27519" xr:uid="{0547A71C-391E-4C5F-94C1-D379F0ED8FCF}"/>
    <cellStyle name="Денежный 2 3 4 3 4 2 4" xfId="17367" xr:uid="{6E6A7ECC-9351-460F-B77C-765FEE848A77}"/>
    <cellStyle name="Денежный 2 3 4 3 4 3" xfId="3379" xr:uid="{00000000-0005-0000-0000-0000A70E0000}"/>
    <cellStyle name="Денежный 2 3 4 3 4 3 2" xfId="8465" xr:uid="{00000000-0005-0000-0000-0000A80E0000}"/>
    <cellStyle name="Денежный 2 3 4 3 4 3 2 2" xfId="23705" xr:uid="{C55FC8C2-AD8E-496C-86F6-56BFAF8E60BC}"/>
    <cellStyle name="Денежный 2 3 4 3 4 3 3" xfId="13543" xr:uid="{00000000-0005-0000-0000-0000A90E0000}"/>
    <cellStyle name="Денежный 2 3 4 3 4 3 3 2" xfId="28781" xr:uid="{CDDD47EA-2313-4E4A-8569-E73AB3CB8D55}"/>
    <cellStyle name="Денежный 2 3 4 3 4 3 4" xfId="18629" xr:uid="{26C5023A-1357-45B9-A7E5-6E2CA75B8871}"/>
    <cellStyle name="Денежный 2 3 4 3 4 4" xfId="4649" xr:uid="{00000000-0005-0000-0000-0000AA0E0000}"/>
    <cellStyle name="Денежный 2 3 4 3 4 4 2" xfId="9730" xr:uid="{00000000-0005-0000-0000-0000AB0E0000}"/>
    <cellStyle name="Денежный 2 3 4 3 4 4 2 2" xfId="24970" xr:uid="{AC9FB53E-7F9C-4E44-A5DB-2E3F177312BB}"/>
    <cellStyle name="Денежный 2 3 4 3 4 4 3" xfId="14808" xr:uid="{00000000-0005-0000-0000-0000AC0E0000}"/>
    <cellStyle name="Денежный 2 3 4 3 4 4 3 2" xfId="30046" xr:uid="{8000A3CC-F4B4-406D-8FEC-7FC965D37F0D}"/>
    <cellStyle name="Денежный 2 3 4 3 4 4 4" xfId="19894" xr:uid="{9E575B02-3119-417F-B54D-E9433711CA5E}"/>
    <cellStyle name="Денежный 2 3 4 3 4 5" xfId="5926" xr:uid="{00000000-0005-0000-0000-0000AD0E0000}"/>
    <cellStyle name="Денежный 2 3 4 3 4 5 2" xfId="21171" xr:uid="{0A78731C-7FD4-4D11-B1E2-BCB12198DDB0}"/>
    <cellStyle name="Денежный 2 3 4 3 4 6" xfId="11009" xr:uid="{00000000-0005-0000-0000-0000AE0E0000}"/>
    <cellStyle name="Денежный 2 3 4 3 4 6 2" xfId="26247" xr:uid="{D81020CA-B3DC-416C-9F9B-5CCF44B92160}"/>
    <cellStyle name="Денежный 2 3 4 3 4 7" xfId="16095" xr:uid="{C9C6266F-CCBA-456E-B9DB-0A841E4E7814}"/>
    <cellStyle name="Денежный 2 3 4 3 5" xfId="1386" xr:uid="{00000000-0005-0000-0000-0000AF0E0000}"/>
    <cellStyle name="Денежный 2 3 4 3 5 2" xfId="2664" xr:uid="{00000000-0005-0000-0000-0000B00E0000}"/>
    <cellStyle name="Денежный 2 3 4 3 5 2 2" xfId="7768" xr:uid="{00000000-0005-0000-0000-0000B10E0000}"/>
    <cellStyle name="Денежный 2 3 4 3 5 2 2 2" xfId="23008" xr:uid="{E4F09A93-15C5-48B1-B7CB-BC61D44775AD}"/>
    <cellStyle name="Денежный 2 3 4 3 5 2 3" xfId="12846" xr:uid="{00000000-0005-0000-0000-0000B20E0000}"/>
    <cellStyle name="Денежный 2 3 4 3 5 2 3 2" xfId="28084" xr:uid="{716BCC40-42AE-46F0-9A9E-D3EFADA09C8C}"/>
    <cellStyle name="Денежный 2 3 4 3 5 2 4" xfId="17932" xr:uid="{392FFBA6-E80A-4AFE-89B3-D98BCFE7DD3D}"/>
    <cellStyle name="Денежный 2 3 4 3 5 3" xfId="3936" xr:uid="{00000000-0005-0000-0000-0000B30E0000}"/>
    <cellStyle name="Денежный 2 3 4 3 5 3 2" xfId="9022" xr:uid="{00000000-0005-0000-0000-0000B40E0000}"/>
    <cellStyle name="Денежный 2 3 4 3 5 3 2 2" xfId="24262" xr:uid="{81CC8835-A232-4497-9BB9-314DF2F329FC}"/>
    <cellStyle name="Денежный 2 3 4 3 5 3 3" xfId="14100" xr:uid="{00000000-0005-0000-0000-0000B50E0000}"/>
    <cellStyle name="Денежный 2 3 4 3 5 3 3 2" xfId="29338" xr:uid="{38782436-B2B9-4B1B-994A-5068EE64E375}"/>
    <cellStyle name="Денежный 2 3 4 3 5 3 4" xfId="19186" xr:uid="{DC0BD210-B109-4780-A3AF-3B921CC0CC6D}"/>
    <cellStyle name="Денежный 2 3 4 3 5 4" xfId="5214" xr:uid="{00000000-0005-0000-0000-0000B60E0000}"/>
    <cellStyle name="Денежный 2 3 4 3 5 4 2" xfId="10295" xr:uid="{00000000-0005-0000-0000-0000B70E0000}"/>
    <cellStyle name="Денежный 2 3 4 3 5 4 2 2" xfId="25535" xr:uid="{0B07B8B0-E71B-4216-A902-8DDBC5BC03CB}"/>
    <cellStyle name="Денежный 2 3 4 3 5 4 3" xfId="15373" xr:uid="{00000000-0005-0000-0000-0000B80E0000}"/>
    <cellStyle name="Денежный 2 3 4 3 5 4 3 2" xfId="30611" xr:uid="{A6D08D63-26D7-4566-8800-3E1A55F15219}"/>
    <cellStyle name="Денежный 2 3 4 3 5 4 4" xfId="20459" xr:uid="{1EE1C2B0-8A36-4E9B-B1DC-326776780D04}"/>
    <cellStyle name="Денежный 2 3 4 3 5 5" xfId="6491" xr:uid="{00000000-0005-0000-0000-0000B90E0000}"/>
    <cellStyle name="Денежный 2 3 4 3 5 5 2" xfId="21736" xr:uid="{46CAD73B-357D-469C-8853-86F66F3695CE}"/>
    <cellStyle name="Денежный 2 3 4 3 5 6" xfId="11574" xr:uid="{00000000-0005-0000-0000-0000BA0E0000}"/>
    <cellStyle name="Денежный 2 3 4 3 5 6 2" xfId="26812" xr:uid="{22A295A7-E202-4AAC-9DB2-9EC7F52E9C03}"/>
    <cellStyle name="Денежный 2 3 4 3 5 7" xfId="16660" xr:uid="{0669FF70-6258-4F2A-B4CC-137CC396C4C0}"/>
    <cellStyle name="Денежный 2 3 4 3 6" xfId="1526" xr:uid="{00000000-0005-0000-0000-0000BB0E0000}"/>
    <cellStyle name="Денежный 2 3 4 3 6 2" xfId="2804" xr:uid="{00000000-0005-0000-0000-0000BC0E0000}"/>
    <cellStyle name="Денежный 2 3 4 3 6 2 2" xfId="7908" xr:uid="{00000000-0005-0000-0000-0000BD0E0000}"/>
    <cellStyle name="Денежный 2 3 4 3 6 2 2 2" xfId="23148" xr:uid="{414EF8ED-E147-439C-ADBC-4F6D332B6FD6}"/>
    <cellStyle name="Денежный 2 3 4 3 6 2 3" xfId="12986" xr:uid="{00000000-0005-0000-0000-0000BE0E0000}"/>
    <cellStyle name="Денежный 2 3 4 3 6 2 3 2" xfId="28224" xr:uid="{AF011E9C-FAE2-437B-98D1-41BC87DC4244}"/>
    <cellStyle name="Денежный 2 3 4 3 6 2 4" xfId="18072" xr:uid="{11A97D26-3122-43A7-868D-8A944D716CBD}"/>
    <cellStyle name="Денежный 2 3 4 3 6 3" xfId="4074" xr:uid="{00000000-0005-0000-0000-0000BF0E0000}"/>
    <cellStyle name="Денежный 2 3 4 3 6 3 2" xfId="9160" xr:uid="{00000000-0005-0000-0000-0000C00E0000}"/>
    <cellStyle name="Денежный 2 3 4 3 6 3 2 2" xfId="24400" xr:uid="{CDE5BAA8-4A86-42F9-8B20-69697F0266B3}"/>
    <cellStyle name="Денежный 2 3 4 3 6 3 3" xfId="14238" xr:uid="{00000000-0005-0000-0000-0000C10E0000}"/>
    <cellStyle name="Денежный 2 3 4 3 6 3 3 2" xfId="29476" xr:uid="{C8086A80-9005-4B29-A44F-2E008FA8D979}"/>
    <cellStyle name="Денежный 2 3 4 3 6 3 4" xfId="19324" xr:uid="{8F0F7080-23C2-46F9-BD9D-7326E7C49D95}"/>
    <cellStyle name="Денежный 2 3 4 3 6 4" xfId="5354" xr:uid="{00000000-0005-0000-0000-0000C20E0000}"/>
    <cellStyle name="Денежный 2 3 4 3 6 4 2" xfId="10435" xr:uid="{00000000-0005-0000-0000-0000C30E0000}"/>
    <cellStyle name="Денежный 2 3 4 3 6 4 2 2" xfId="25675" xr:uid="{24E0F7E7-7F7B-41DB-9226-3828DC426EF8}"/>
    <cellStyle name="Денежный 2 3 4 3 6 4 3" xfId="15513" xr:uid="{00000000-0005-0000-0000-0000C40E0000}"/>
    <cellStyle name="Денежный 2 3 4 3 6 4 3 2" xfId="30751" xr:uid="{BA5CF2C6-76B7-49A4-95A9-2ED1930C0E61}"/>
    <cellStyle name="Денежный 2 3 4 3 6 4 4" xfId="20599" xr:uid="{35194B05-4276-43B4-BA31-B9EFB01D6E94}"/>
    <cellStyle name="Денежный 2 3 4 3 6 5" xfId="6631" xr:uid="{00000000-0005-0000-0000-0000C50E0000}"/>
    <cellStyle name="Денежный 2 3 4 3 6 5 2" xfId="21876" xr:uid="{72444227-18A0-42EF-AC3B-9151F85A03DD}"/>
    <cellStyle name="Денежный 2 3 4 3 6 6" xfId="11714" xr:uid="{00000000-0005-0000-0000-0000C60E0000}"/>
    <cellStyle name="Денежный 2 3 4 3 6 6 2" xfId="26952" xr:uid="{EA3AF8F7-C6A0-401F-BDD4-DFE3BE5FED10}"/>
    <cellStyle name="Денежный 2 3 4 3 6 7" xfId="16800" xr:uid="{52A892FC-41FE-4620-98C0-C6E00393B86E}"/>
    <cellStyle name="Денежный 2 3 4 4" xfId="306" xr:uid="{00000000-0005-0000-0000-0000C70E0000}"/>
    <cellStyle name="Денежный 2 3 4 4 2" xfId="459" xr:uid="{00000000-0005-0000-0000-0000C80E0000}"/>
    <cellStyle name="Денежный 2 3 4 4 2 2" xfId="1023" xr:uid="{00000000-0005-0000-0000-0000C90E0000}"/>
    <cellStyle name="Денежный 2 3 4 4 2 2 2" xfId="2301" xr:uid="{00000000-0005-0000-0000-0000CA0E0000}"/>
    <cellStyle name="Денежный 2 3 4 4 2 2 2 2" xfId="7405" xr:uid="{00000000-0005-0000-0000-0000CB0E0000}"/>
    <cellStyle name="Денежный 2 3 4 4 2 2 2 2 2" xfId="22645" xr:uid="{ED8754F7-A8C6-4631-BD9C-3C7B7BAAF81F}"/>
    <cellStyle name="Денежный 2 3 4 4 2 2 2 3" xfId="12483" xr:uid="{00000000-0005-0000-0000-0000CC0E0000}"/>
    <cellStyle name="Денежный 2 3 4 4 2 2 2 3 2" xfId="27721" xr:uid="{BD509080-E0F0-4F7F-85ED-F23A3042E79F}"/>
    <cellStyle name="Денежный 2 3 4 4 2 2 2 4" xfId="17569" xr:uid="{D72973D5-3AA1-4EAD-889B-DB7E4B597C02}"/>
    <cellStyle name="Денежный 2 3 4 4 2 2 3" xfId="3579" xr:uid="{00000000-0005-0000-0000-0000CD0E0000}"/>
    <cellStyle name="Денежный 2 3 4 4 2 2 3 2" xfId="8665" xr:uid="{00000000-0005-0000-0000-0000CE0E0000}"/>
    <cellStyle name="Денежный 2 3 4 4 2 2 3 2 2" xfId="23905" xr:uid="{CE881332-C1BC-427F-9C88-89BED9AF45EC}"/>
    <cellStyle name="Денежный 2 3 4 4 2 2 3 3" xfId="13743" xr:uid="{00000000-0005-0000-0000-0000CF0E0000}"/>
    <cellStyle name="Денежный 2 3 4 4 2 2 3 3 2" xfId="28981" xr:uid="{6CBA5DED-6286-47B4-9BCD-43FE5DDA3DC5}"/>
    <cellStyle name="Денежный 2 3 4 4 2 2 3 4" xfId="18829" xr:uid="{416350D2-F2B9-49EE-8D0A-A0AC3149431E}"/>
    <cellStyle name="Денежный 2 3 4 4 2 2 4" xfId="4851" xr:uid="{00000000-0005-0000-0000-0000D00E0000}"/>
    <cellStyle name="Денежный 2 3 4 4 2 2 4 2" xfId="9932" xr:uid="{00000000-0005-0000-0000-0000D10E0000}"/>
    <cellStyle name="Денежный 2 3 4 4 2 2 4 2 2" xfId="25172" xr:uid="{1AA08842-67A0-4D75-9A1B-240F390EC018}"/>
    <cellStyle name="Денежный 2 3 4 4 2 2 4 3" xfId="15010" xr:uid="{00000000-0005-0000-0000-0000D20E0000}"/>
    <cellStyle name="Денежный 2 3 4 4 2 2 4 3 2" xfId="30248" xr:uid="{2224A125-5034-4900-975B-30676DFFD683}"/>
    <cellStyle name="Денежный 2 3 4 4 2 2 4 4" xfId="20096" xr:uid="{62B6CA8A-14AC-45B1-A0D0-7349608B3BD3}"/>
    <cellStyle name="Денежный 2 3 4 4 2 2 5" xfId="6128" xr:uid="{00000000-0005-0000-0000-0000D30E0000}"/>
    <cellStyle name="Денежный 2 3 4 4 2 2 5 2" xfId="21373" xr:uid="{F13F42A0-0F00-462F-BFAB-7615597AD0B0}"/>
    <cellStyle name="Денежный 2 3 4 4 2 2 6" xfId="11211" xr:uid="{00000000-0005-0000-0000-0000D40E0000}"/>
    <cellStyle name="Денежный 2 3 4 4 2 2 6 2" xfId="26449" xr:uid="{B47364E8-B7B6-4510-B904-9803DECE74C3}"/>
    <cellStyle name="Денежный 2 3 4 4 2 2 7" xfId="16297" xr:uid="{DADB9B9A-09D3-4DA1-BA85-BBE980B5762A}"/>
    <cellStyle name="Денежный 2 3 4 4 2 3" xfId="1737" xr:uid="{00000000-0005-0000-0000-0000D50E0000}"/>
    <cellStyle name="Денежный 2 3 4 4 2 3 2" xfId="6841" xr:uid="{00000000-0005-0000-0000-0000D60E0000}"/>
    <cellStyle name="Денежный 2 3 4 4 2 3 2 2" xfId="22081" xr:uid="{34AE5B94-62E1-4155-9EFD-3E88DBF50EAD}"/>
    <cellStyle name="Денежный 2 3 4 4 2 3 3" xfId="11919" xr:uid="{00000000-0005-0000-0000-0000D70E0000}"/>
    <cellStyle name="Денежный 2 3 4 4 2 3 3 2" xfId="27157" xr:uid="{6BEB2ACE-C2CA-4724-BDAF-0DEA3F25E721}"/>
    <cellStyle name="Денежный 2 3 4 4 2 3 4" xfId="17005" xr:uid="{51943BDE-B578-432D-B4D0-5F2EAEA568CE}"/>
    <cellStyle name="Денежный 2 3 4 4 2 4" xfId="3023" xr:uid="{00000000-0005-0000-0000-0000D80E0000}"/>
    <cellStyle name="Денежный 2 3 4 4 2 4 2" xfId="8109" xr:uid="{00000000-0005-0000-0000-0000D90E0000}"/>
    <cellStyle name="Денежный 2 3 4 4 2 4 2 2" xfId="23349" xr:uid="{2F2B3596-C852-4C56-8076-18CED1FDAED9}"/>
    <cellStyle name="Денежный 2 3 4 4 2 4 3" xfId="13187" xr:uid="{00000000-0005-0000-0000-0000DA0E0000}"/>
    <cellStyle name="Денежный 2 3 4 4 2 4 3 2" xfId="28425" xr:uid="{E1C5C393-B178-410C-9F81-6E317F9AB0FB}"/>
    <cellStyle name="Денежный 2 3 4 4 2 4 4" xfId="18273" xr:uid="{3AA27FC7-8FDE-417D-B923-6BACE4A53E76}"/>
    <cellStyle name="Денежный 2 3 4 4 2 5" xfId="4287" xr:uid="{00000000-0005-0000-0000-0000DB0E0000}"/>
    <cellStyle name="Денежный 2 3 4 4 2 5 2" xfId="9368" xr:uid="{00000000-0005-0000-0000-0000DC0E0000}"/>
    <cellStyle name="Денежный 2 3 4 4 2 5 2 2" xfId="24608" xr:uid="{2DCAA2E9-32E9-4851-959F-9428ACD7CAA8}"/>
    <cellStyle name="Денежный 2 3 4 4 2 5 3" xfId="14446" xr:uid="{00000000-0005-0000-0000-0000DD0E0000}"/>
    <cellStyle name="Денежный 2 3 4 4 2 5 3 2" xfId="29684" xr:uid="{23655EE3-087A-4709-AE68-248C2647C8A7}"/>
    <cellStyle name="Денежный 2 3 4 4 2 5 4" xfId="19532" xr:uid="{00A17ADA-F567-42CB-9E9A-D9BD429B65CD}"/>
    <cellStyle name="Денежный 2 3 4 4 2 6" xfId="5564" xr:uid="{00000000-0005-0000-0000-0000DE0E0000}"/>
    <cellStyle name="Денежный 2 3 4 4 2 6 2" xfId="20809" xr:uid="{A30C19C0-D571-45DC-87D8-588F580A5B55}"/>
    <cellStyle name="Денежный 2 3 4 4 2 7" xfId="10647" xr:uid="{00000000-0005-0000-0000-0000DF0E0000}"/>
    <cellStyle name="Денежный 2 3 4 4 2 7 2" xfId="25885" xr:uid="{0729438B-65D5-4019-B95B-24CD18A67076}"/>
    <cellStyle name="Денежный 2 3 4 4 2 8" xfId="15733" xr:uid="{A3EFB073-EDD7-4ACB-8E6B-E0AD23836EED}"/>
    <cellStyle name="Денежный 2 3 4 4 3" xfId="883" xr:uid="{00000000-0005-0000-0000-0000E00E0000}"/>
    <cellStyle name="Денежный 2 3 4 4 3 2" xfId="2161" xr:uid="{00000000-0005-0000-0000-0000E10E0000}"/>
    <cellStyle name="Денежный 2 3 4 4 3 2 2" xfId="7265" xr:uid="{00000000-0005-0000-0000-0000E20E0000}"/>
    <cellStyle name="Денежный 2 3 4 4 3 2 2 2" xfId="22505" xr:uid="{CD78DB39-AC8F-4A51-A643-10E1BCB4B3B5}"/>
    <cellStyle name="Денежный 2 3 4 4 3 2 3" xfId="12343" xr:uid="{00000000-0005-0000-0000-0000E30E0000}"/>
    <cellStyle name="Денежный 2 3 4 4 3 2 3 2" xfId="27581" xr:uid="{0907E54C-22EA-4ACD-8BA8-9B30DCCDBCA4}"/>
    <cellStyle name="Денежный 2 3 4 4 3 2 4" xfId="17429" xr:uid="{C6F37DC2-9D9A-4485-992F-CC769564B8E8}"/>
    <cellStyle name="Денежный 2 3 4 4 3 3" xfId="3441" xr:uid="{00000000-0005-0000-0000-0000E40E0000}"/>
    <cellStyle name="Денежный 2 3 4 4 3 3 2" xfId="8527" xr:uid="{00000000-0005-0000-0000-0000E50E0000}"/>
    <cellStyle name="Денежный 2 3 4 4 3 3 2 2" xfId="23767" xr:uid="{154AFD23-69DD-4634-8F0C-4D29D45DB3D1}"/>
    <cellStyle name="Денежный 2 3 4 4 3 3 3" xfId="13605" xr:uid="{00000000-0005-0000-0000-0000E60E0000}"/>
    <cellStyle name="Денежный 2 3 4 4 3 3 3 2" xfId="28843" xr:uid="{3400103C-3748-4005-80BD-457C40F34858}"/>
    <cellStyle name="Денежный 2 3 4 4 3 3 4" xfId="18691" xr:uid="{603277CB-6A69-4F57-BFF3-1C9719299F08}"/>
    <cellStyle name="Денежный 2 3 4 4 3 4" xfId="4711" xr:uid="{00000000-0005-0000-0000-0000E70E0000}"/>
    <cellStyle name="Денежный 2 3 4 4 3 4 2" xfId="9792" xr:uid="{00000000-0005-0000-0000-0000E80E0000}"/>
    <cellStyle name="Денежный 2 3 4 4 3 4 2 2" xfId="25032" xr:uid="{2873391E-A1F3-49F0-AF57-53BD14884350}"/>
    <cellStyle name="Денежный 2 3 4 4 3 4 3" xfId="14870" xr:uid="{00000000-0005-0000-0000-0000E90E0000}"/>
    <cellStyle name="Денежный 2 3 4 4 3 4 3 2" xfId="30108" xr:uid="{AF84301D-9BBF-4D6D-8C1B-50C62491176C}"/>
    <cellStyle name="Денежный 2 3 4 4 3 4 4" xfId="19956" xr:uid="{171707FE-6EEF-4E58-BB65-4C767C08C2BB}"/>
    <cellStyle name="Денежный 2 3 4 4 3 5" xfId="5988" xr:uid="{00000000-0005-0000-0000-0000EA0E0000}"/>
    <cellStyle name="Денежный 2 3 4 4 3 5 2" xfId="21233" xr:uid="{2A540913-7AC8-41FA-B137-DEADC16BF7D8}"/>
    <cellStyle name="Денежный 2 3 4 4 3 6" xfId="11071" xr:uid="{00000000-0005-0000-0000-0000EB0E0000}"/>
    <cellStyle name="Денежный 2 3 4 4 3 6 2" xfId="26309" xr:uid="{F858058C-CA97-4DD6-A1E9-3EFDEB22A7B1}"/>
    <cellStyle name="Денежный 2 3 4 4 3 7" xfId="16157" xr:uid="{45AE3796-186F-4760-96B0-6893C1028242}"/>
    <cellStyle name="Денежный 2 3 4 4 4" xfId="1597" xr:uid="{00000000-0005-0000-0000-0000EC0E0000}"/>
    <cellStyle name="Денежный 2 3 4 4 4 2" xfId="6701" xr:uid="{00000000-0005-0000-0000-0000ED0E0000}"/>
    <cellStyle name="Денежный 2 3 4 4 4 2 2" xfId="21941" xr:uid="{24C97EE1-02E9-4C6F-A4F8-CF4F7E0F046C}"/>
    <cellStyle name="Денежный 2 3 4 4 4 3" xfId="11779" xr:uid="{00000000-0005-0000-0000-0000EE0E0000}"/>
    <cellStyle name="Денежный 2 3 4 4 4 3 2" xfId="27017" xr:uid="{8058740F-256C-401E-849D-AE38F179B9F6}"/>
    <cellStyle name="Денежный 2 3 4 4 4 4" xfId="16865" xr:uid="{9EE627D2-9191-42BA-BE08-8C4FDDAF4BB0}"/>
    <cellStyle name="Денежный 2 3 4 4 5" xfId="2873" xr:uid="{00000000-0005-0000-0000-0000EF0E0000}"/>
    <cellStyle name="Денежный 2 3 4 4 5 2" xfId="7971" xr:uid="{00000000-0005-0000-0000-0000F00E0000}"/>
    <cellStyle name="Денежный 2 3 4 4 5 2 2" xfId="23211" xr:uid="{D9ED8F2F-7164-4738-92F8-82674ED28877}"/>
    <cellStyle name="Денежный 2 3 4 4 5 3" xfId="13049" xr:uid="{00000000-0005-0000-0000-0000F10E0000}"/>
    <cellStyle name="Денежный 2 3 4 4 5 3 2" xfId="28287" xr:uid="{027AB570-D569-4135-AA6B-E4E6B7FDFF28}"/>
    <cellStyle name="Денежный 2 3 4 4 5 4" xfId="18135" xr:uid="{865429FA-5E4B-44F3-9E20-15B6B92F653C}"/>
    <cellStyle name="Денежный 2 3 4 4 6" xfId="4147" xr:uid="{00000000-0005-0000-0000-0000F20E0000}"/>
    <cellStyle name="Денежный 2 3 4 4 6 2" xfId="9228" xr:uid="{00000000-0005-0000-0000-0000F30E0000}"/>
    <cellStyle name="Денежный 2 3 4 4 6 2 2" xfId="24468" xr:uid="{61E70F6D-881F-4741-8A6D-489229FC877B}"/>
    <cellStyle name="Денежный 2 3 4 4 6 3" xfId="14306" xr:uid="{00000000-0005-0000-0000-0000F40E0000}"/>
    <cellStyle name="Денежный 2 3 4 4 6 3 2" xfId="29544" xr:uid="{F55C596A-DF91-44C6-9625-CA6A50D4D26F}"/>
    <cellStyle name="Денежный 2 3 4 4 6 4" xfId="19392" xr:uid="{D876699E-3C86-47C9-94AD-E00508138641}"/>
    <cellStyle name="Денежный 2 3 4 4 7" xfId="5424" xr:uid="{00000000-0005-0000-0000-0000F50E0000}"/>
    <cellStyle name="Денежный 2 3 4 4 7 2" xfId="20669" xr:uid="{84A85649-C252-48B7-BD63-4F0572BE7E9C}"/>
    <cellStyle name="Денежный 2 3 4 4 8" xfId="10507" xr:uid="{00000000-0005-0000-0000-0000F60E0000}"/>
    <cellStyle name="Денежный 2 3 4 4 8 2" xfId="25745" xr:uid="{44FE9084-A372-4793-8BEF-ADF357360F68}"/>
    <cellStyle name="Денежный 2 3 4 4 9" xfId="15593" xr:uid="{386F695B-7392-4DA5-9ABB-F008B7A904B0}"/>
    <cellStyle name="Денежный 2 3 4 5" xfId="599" xr:uid="{00000000-0005-0000-0000-0000F70E0000}"/>
    <cellStyle name="Денежный 2 3 4 5 2" xfId="1163" xr:uid="{00000000-0005-0000-0000-0000F80E0000}"/>
    <cellStyle name="Денежный 2 3 4 5 2 2" xfId="2441" xr:uid="{00000000-0005-0000-0000-0000F90E0000}"/>
    <cellStyle name="Денежный 2 3 4 5 2 2 2" xfId="7545" xr:uid="{00000000-0005-0000-0000-0000FA0E0000}"/>
    <cellStyle name="Денежный 2 3 4 5 2 2 2 2" xfId="22785" xr:uid="{86C14A7D-6043-43E5-AF90-435829545289}"/>
    <cellStyle name="Денежный 2 3 4 5 2 2 3" xfId="12623" xr:uid="{00000000-0005-0000-0000-0000FB0E0000}"/>
    <cellStyle name="Денежный 2 3 4 5 2 2 3 2" xfId="27861" xr:uid="{13260257-7805-4FB7-A618-521D2D26245D}"/>
    <cellStyle name="Денежный 2 3 4 5 2 2 4" xfId="17709" xr:uid="{03090550-CCC1-4B95-A755-12A3BDED40AF}"/>
    <cellStyle name="Денежный 2 3 4 5 2 3" xfId="3717" xr:uid="{00000000-0005-0000-0000-0000FC0E0000}"/>
    <cellStyle name="Денежный 2 3 4 5 2 3 2" xfId="8803" xr:uid="{00000000-0005-0000-0000-0000FD0E0000}"/>
    <cellStyle name="Денежный 2 3 4 5 2 3 2 2" xfId="24043" xr:uid="{C1759874-DCB4-4A48-A626-CBDCD0D259EA}"/>
    <cellStyle name="Денежный 2 3 4 5 2 3 3" xfId="13881" xr:uid="{00000000-0005-0000-0000-0000FE0E0000}"/>
    <cellStyle name="Денежный 2 3 4 5 2 3 3 2" xfId="29119" xr:uid="{6C81703D-C9C7-4E4B-962E-A62744251628}"/>
    <cellStyle name="Денежный 2 3 4 5 2 3 4" xfId="18967" xr:uid="{CA39A7AD-C5EA-4740-81A2-E43F7A8FCCA5}"/>
    <cellStyle name="Денежный 2 3 4 5 2 4" xfId="4991" xr:uid="{00000000-0005-0000-0000-0000FF0E0000}"/>
    <cellStyle name="Денежный 2 3 4 5 2 4 2" xfId="10072" xr:uid="{00000000-0005-0000-0000-0000000F0000}"/>
    <cellStyle name="Денежный 2 3 4 5 2 4 2 2" xfId="25312" xr:uid="{8CEB563A-0948-4D6B-88C8-61E70B885011}"/>
    <cellStyle name="Денежный 2 3 4 5 2 4 3" xfId="15150" xr:uid="{00000000-0005-0000-0000-0000010F0000}"/>
    <cellStyle name="Денежный 2 3 4 5 2 4 3 2" xfId="30388" xr:uid="{3FA0DE64-B5A7-4B80-B4F7-0958AB8380D1}"/>
    <cellStyle name="Денежный 2 3 4 5 2 4 4" xfId="20236" xr:uid="{1D5FB11E-5AE7-4D1D-9C5C-1D0E733268CF}"/>
    <cellStyle name="Денежный 2 3 4 5 2 5" xfId="6268" xr:uid="{00000000-0005-0000-0000-0000020F0000}"/>
    <cellStyle name="Денежный 2 3 4 5 2 5 2" xfId="21513" xr:uid="{5FAC2475-2B79-409D-B53E-AABC3DD4B4B0}"/>
    <cellStyle name="Денежный 2 3 4 5 2 6" xfId="11351" xr:uid="{00000000-0005-0000-0000-0000030F0000}"/>
    <cellStyle name="Денежный 2 3 4 5 2 6 2" xfId="26589" xr:uid="{C2222481-FF99-4285-A419-921BB8F9825A}"/>
    <cellStyle name="Денежный 2 3 4 5 2 7" xfId="16437" xr:uid="{9FA10D72-2FF2-4544-8520-BC0C9AE5411A}"/>
    <cellStyle name="Денежный 2 3 4 5 3" xfId="1877" xr:uid="{00000000-0005-0000-0000-0000040F0000}"/>
    <cellStyle name="Денежный 2 3 4 5 3 2" xfId="6981" xr:uid="{00000000-0005-0000-0000-0000050F0000}"/>
    <cellStyle name="Денежный 2 3 4 5 3 2 2" xfId="22221" xr:uid="{9F672C68-D438-4033-9C03-D5873E6536EE}"/>
    <cellStyle name="Денежный 2 3 4 5 3 3" xfId="12059" xr:uid="{00000000-0005-0000-0000-0000060F0000}"/>
    <cellStyle name="Денежный 2 3 4 5 3 3 2" xfId="27297" xr:uid="{FBB02864-BD82-4209-814A-B7CF70A2784A}"/>
    <cellStyle name="Денежный 2 3 4 5 3 4" xfId="17145" xr:uid="{3AD11E85-7D2D-4553-9F96-74192A89851A}"/>
    <cellStyle name="Денежный 2 3 4 5 4" xfId="3161" xr:uid="{00000000-0005-0000-0000-0000070F0000}"/>
    <cellStyle name="Денежный 2 3 4 5 4 2" xfId="8247" xr:uid="{00000000-0005-0000-0000-0000080F0000}"/>
    <cellStyle name="Денежный 2 3 4 5 4 2 2" xfId="23487" xr:uid="{FBAECF9B-5B0B-4BA5-AC4E-04DCA6D51E31}"/>
    <cellStyle name="Денежный 2 3 4 5 4 3" xfId="13325" xr:uid="{00000000-0005-0000-0000-0000090F0000}"/>
    <cellStyle name="Денежный 2 3 4 5 4 3 2" xfId="28563" xr:uid="{665160CD-B3A6-46B1-B34A-841A10AE96C3}"/>
    <cellStyle name="Денежный 2 3 4 5 4 4" xfId="18411" xr:uid="{4281E294-1C8F-4ED3-A597-8D75934E1E19}"/>
    <cellStyle name="Денежный 2 3 4 5 5" xfId="4427" xr:uid="{00000000-0005-0000-0000-00000A0F0000}"/>
    <cellStyle name="Денежный 2 3 4 5 5 2" xfId="9508" xr:uid="{00000000-0005-0000-0000-00000B0F0000}"/>
    <cellStyle name="Денежный 2 3 4 5 5 2 2" xfId="24748" xr:uid="{4D1BFB97-FD7A-493B-8F9D-7829944305F2}"/>
    <cellStyle name="Денежный 2 3 4 5 5 3" xfId="14586" xr:uid="{00000000-0005-0000-0000-00000C0F0000}"/>
    <cellStyle name="Денежный 2 3 4 5 5 3 2" xfId="29824" xr:uid="{F85FED1A-9B93-427B-86A1-6816256C96E7}"/>
    <cellStyle name="Денежный 2 3 4 5 5 4" xfId="19672" xr:uid="{555791FE-D748-4BC5-BFD0-18C64E97A031}"/>
    <cellStyle name="Денежный 2 3 4 5 6" xfId="5704" xr:uid="{00000000-0005-0000-0000-00000D0F0000}"/>
    <cellStyle name="Денежный 2 3 4 5 6 2" xfId="20949" xr:uid="{C427EB42-E5B7-4850-9D30-9729CFEA8864}"/>
    <cellStyle name="Денежный 2 3 4 5 7" xfId="10787" xr:uid="{00000000-0005-0000-0000-00000E0F0000}"/>
    <cellStyle name="Денежный 2 3 4 5 7 2" xfId="26025" xr:uid="{9428D80E-401A-4D77-B95E-809B4F92F722}"/>
    <cellStyle name="Денежный 2 3 4 5 8" xfId="15873" xr:uid="{FF3CDB8E-466E-4E07-B82E-6A55A35A7018}"/>
    <cellStyle name="Денежный 2 3 4 6" xfId="743" xr:uid="{00000000-0005-0000-0000-00000F0F0000}"/>
    <cellStyle name="Денежный 2 3 4 6 2" xfId="2021" xr:uid="{00000000-0005-0000-0000-0000100F0000}"/>
    <cellStyle name="Денежный 2 3 4 6 2 2" xfId="7125" xr:uid="{00000000-0005-0000-0000-0000110F0000}"/>
    <cellStyle name="Денежный 2 3 4 6 2 2 2" xfId="22365" xr:uid="{99F79438-24A3-41DD-8801-C01CE5A2FB51}"/>
    <cellStyle name="Денежный 2 3 4 6 2 3" xfId="12203" xr:uid="{00000000-0005-0000-0000-0000120F0000}"/>
    <cellStyle name="Денежный 2 3 4 6 2 3 2" xfId="27441" xr:uid="{74B6B4A0-8EA8-4730-9C60-929B4125D071}"/>
    <cellStyle name="Денежный 2 3 4 6 2 4" xfId="17289" xr:uid="{94010975-9F8C-49A4-8721-EFDDA2D205AB}"/>
    <cellStyle name="Денежный 2 3 4 6 3" xfId="3303" xr:uid="{00000000-0005-0000-0000-0000130F0000}"/>
    <cellStyle name="Денежный 2 3 4 6 3 2" xfId="8389" xr:uid="{00000000-0005-0000-0000-0000140F0000}"/>
    <cellStyle name="Денежный 2 3 4 6 3 2 2" xfId="23629" xr:uid="{4686ED30-6CE1-4802-A043-397409E705EB}"/>
    <cellStyle name="Денежный 2 3 4 6 3 3" xfId="13467" xr:uid="{00000000-0005-0000-0000-0000150F0000}"/>
    <cellStyle name="Денежный 2 3 4 6 3 3 2" xfId="28705" xr:uid="{2D8D2023-6673-44ED-9E05-2B7489794BB2}"/>
    <cellStyle name="Денежный 2 3 4 6 3 4" xfId="18553" xr:uid="{E7106B55-8830-4516-8E2D-A529647C9559}"/>
    <cellStyle name="Денежный 2 3 4 6 4" xfId="4571" xr:uid="{00000000-0005-0000-0000-0000160F0000}"/>
    <cellStyle name="Денежный 2 3 4 6 4 2" xfId="9652" xr:uid="{00000000-0005-0000-0000-0000170F0000}"/>
    <cellStyle name="Денежный 2 3 4 6 4 2 2" xfId="24892" xr:uid="{1F494AFB-BFB5-4D8C-9036-F06491BA21ED}"/>
    <cellStyle name="Денежный 2 3 4 6 4 3" xfId="14730" xr:uid="{00000000-0005-0000-0000-0000180F0000}"/>
    <cellStyle name="Денежный 2 3 4 6 4 3 2" xfId="29968" xr:uid="{C9EE79E2-8A4F-44AC-9B9A-FF7BAE102D86}"/>
    <cellStyle name="Денежный 2 3 4 6 4 4" xfId="19816" xr:uid="{B55AD98E-05A6-4E87-838B-E2DFAA8D339B}"/>
    <cellStyle name="Денежный 2 3 4 6 5" xfId="5848" xr:uid="{00000000-0005-0000-0000-0000190F0000}"/>
    <cellStyle name="Денежный 2 3 4 6 5 2" xfId="21093" xr:uid="{B92209AF-6630-42BB-AFFA-4550E9D4A830}"/>
    <cellStyle name="Денежный 2 3 4 6 6" xfId="10931" xr:uid="{00000000-0005-0000-0000-00001A0F0000}"/>
    <cellStyle name="Денежный 2 3 4 6 6 2" xfId="26169" xr:uid="{393979A7-B0F6-4E4B-B551-0440B2F6C03D}"/>
    <cellStyle name="Денежный 2 3 4 6 7" xfId="16017" xr:uid="{89D3CB73-FBD8-41BB-B6B1-90512F86417B}"/>
    <cellStyle name="Денежный 2 3 4 7" xfId="1308" xr:uid="{00000000-0005-0000-0000-00001B0F0000}"/>
    <cellStyle name="Денежный 2 3 4 7 2" xfId="2586" xr:uid="{00000000-0005-0000-0000-00001C0F0000}"/>
    <cellStyle name="Денежный 2 3 4 7 2 2" xfId="7690" xr:uid="{00000000-0005-0000-0000-00001D0F0000}"/>
    <cellStyle name="Денежный 2 3 4 7 2 2 2" xfId="22930" xr:uid="{6863D295-E542-4241-80B3-34D68F1E89C2}"/>
    <cellStyle name="Денежный 2 3 4 7 2 3" xfId="12768" xr:uid="{00000000-0005-0000-0000-00001E0F0000}"/>
    <cellStyle name="Денежный 2 3 4 7 2 3 2" xfId="28006" xr:uid="{6C9014BF-C46E-40CC-AFB2-A1156AC81F46}"/>
    <cellStyle name="Денежный 2 3 4 7 2 4" xfId="17854" xr:uid="{97B5A0DA-B497-4E9D-ACA6-D1E255833603}"/>
    <cellStyle name="Денежный 2 3 4 7 3" xfId="3860" xr:uid="{00000000-0005-0000-0000-00001F0F0000}"/>
    <cellStyle name="Денежный 2 3 4 7 3 2" xfId="8946" xr:uid="{00000000-0005-0000-0000-0000200F0000}"/>
    <cellStyle name="Денежный 2 3 4 7 3 2 2" xfId="24186" xr:uid="{7B327640-4EB5-43EA-AAB5-650CA3186B75}"/>
    <cellStyle name="Денежный 2 3 4 7 3 3" xfId="14024" xr:uid="{00000000-0005-0000-0000-0000210F0000}"/>
    <cellStyle name="Денежный 2 3 4 7 3 3 2" xfId="29262" xr:uid="{7EA11A70-C50A-4969-964B-9AC3371B1E47}"/>
    <cellStyle name="Денежный 2 3 4 7 3 4" xfId="19110" xr:uid="{926919A6-24A9-46E3-AA61-7E8CF3052265}"/>
    <cellStyle name="Денежный 2 3 4 7 4" xfId="5136" xr:uid="{00000000-0005-0000-0000-0000220F0000}"/>
    <cellStyle name="Денежный 2 3 4 7 4 2" xfId="10217" xr:uid="{00000000-0005-0000-0000-0000230F0000}"/>
    <cellStyle name="Денежный 2 3 4 7 4 2 2" xfId="25457" xr:uid="{FD0658B9-A6DC-4C57-9D4B-A4C99383F1A2}"/>
    <cellStyle name="Денежный 2 3 4 7 4 3" xfId="15295" xr:uid="{00000000-0005-0000-0000-0000240F0000}"/>
    <cellStyle name="Денежный 2 3 4 7 4 3 2" xfId="30533" xr:uid="{D9D8E7A5-6237-4CC0-A2D9-A3DF38655C4D}"/>
    <cellStyle name="Денежный 2 3 4 7 4 4" xfId="20381" xr:uid="{F5ACBFEB-91AA-42C7-8FE6-A7430672E9C8}"/>
    <cellStyle name="Денежный 2 3 4 7 5" xfId="6413" xr:uid="{00000000-0005-0000-0000-0000250F0000}"/>
    <cellStyle name="Денежный 2 3 4 7 5 2" xfId="21658" xr:uid="{1323E996-2FF7-4B31-82E2-36C645A38488}"/>
    <cellStyle name="Денежный 2 3 4 7 6" xfId="11496" xr:uid="{00000000-0005-0000-0000-0000260F0000}"/>
    <cellStyle name="Денежный 2 3 4 7 6 2" xfId="26734" xr:uid="{BE8FA093-653E-40EA-A461-82923E6A5698}"/>
    <cellStyle name="Денежный 2 3 4 7 7" xfId="16582" xr:uid="{89E30D3B-65D8-4415-B299-0615C8632D89}"/>
    <cellStyle name="Денежный 2 3 4 8" xfId="1448" xr:uid="{00000000-0005-0000-0000-0000270F0000}"/>
    <cellStyle name="Денежный 2 3 4 8 2" xfId="2726" xr:uid="{00000000-0005-0000-0000-0000280F0000}"/>
    <cellStyle name="Денежный 2 3 4 8 2 2" xfId="7830" xr:uid="{00000000-0005-0000-0000-0000290F0000}"/>
    <cellStyle name="Денежный 2 3 4 8 2 2 2" xfId="23070" xr:uid="{771E80AC-D6BC-4EEC-9325-8A47E3737523}"/>
    <cellStyle name="Денежный 2 3 4 8 2 3" xfId="12908" xr:uid="{00000000-0005-0000-0000-00002A0F0000}"/>
    <cellStyle name="Денежный 2 3 4 8 2 3 2" xfId="28146" xr:uid="{C7BC0964-30B6-4F66-B885-D376E4401A5F}"/>
    <cellStyle name="Денежный 2 3 4 8 2 4" xfId="17994" xr:uid="{0AC84F60-2B78-45B2-B01F-4E86CE9B6B61}"/>
    <cellStyle name="Денежный 2 3 4 8 3" xfId="3998" xr:uid="{00000000-0005-0000-0000-00002B0F0000}"/>
    <cellStyle name="Денежный 2 3 4 8 3 2" xfId="9084" xr:uid="{00000000-0005-0000-0000-00002C0F0000}"/>
    <cellStyle name="Денежный 2 3 4 8 3 2 2" xfId="24324" xr:uid="{6A4D8263-E9EF-4026-A6A7-D51588C757C6}"/>
    <cellStyle name="Денежный 2 3 4 8 3 3" xfId="14162" xr:uid="{00000000-0005-0000-0000-00002D0F0000}"/>
    <cellStyle name="Денежный 2 3 4 8 3 3 2" xfId="29400" xr:uid="{F0DE727E-FBFB-4A0A-BD40-AC4D83179F38}"/>
    <cellStyle name="Денежный 2 3 4 8 3 4" xfId="19248" xr:uid="{83DD4F4E-E538-4096-939B-DBDFCE1769E4}"/>
    <cellStyle name="Денежный 2 3 4 8 4" xfId="5276" xr:uid="{00000000-0005-0000-0000-00002E0F0000}"/>
    <cellStyle name="Денежный 2 3 4 8 4 2" xfId="10357" xr:uid="{00000000-0005-0000-0000-00002F0F0000}"/>
    <cellStyle name="Денежный 2 3 4 8 4 2 2" xfId="25597" xr:uid="{19AFCC03-FACD-491D-BDB9-1141EF6B82C3}"/>
    <cellStyle name="Денежный 2 3 4 8 4 3" xfId="15435" xr:uid="{00000000-0005-0000-0000-0000300F0000}"/>
    <cellStyle name="Денежный 2 3 4 8 4 3 2" xfId="30673" xr:uid="{6AA4C29A-08C2-434A-8BE5-3749A693E89F}"/>
    <cellStyle name="Денежный 2 3 4 8 4 4" xfId="20521" xr:uid="{1B7493D5-C92B-4F3B-98BD-4CC9FE8D1469}"/>
    <cellStyle name="Денежный 2 3 4 8 5" xfId="6553" xr:uid="{00000000-0005-0000-0000-0000310F0000}"/>
    <cellStyle name="Денежный 2 3 4 8 5 2" xfId="21798" xr:uid="{4D9DF607-EFD5-4063-AED3-3D4954AC7A46}"/>
    <cellStyle name="Денежный 2 3 4 8 6" xfId="11636" xr:uid="{00000000-0005-0000-0000-0000320F0000}"/>
    <cellStyle name="Денежный 2 3 4 8 6 2" xfId="26874" xr:uid="{B0476981-57D6-4952-B791-59E1AC0AE37D}"/>
    <cellStyle name="Денежный 2 3 4 8 7" xfId="16722" xr:uid="{E831130B-35BF-4A3C-A549-1DDDF079B1FD}"/>
    <cellStyle name="Денежный 2 3 5" xfId="110" xr:uid="{00000000-0005-0000-0000-0000330F0000}"/>
    <cellStyle name="Денежный 2 3 5 2" xfId="343" xr:uid="{00000000-0005-0000-0000-0000340F0000}"/>
    <cellStyle name="Денежный 2 3 5 2 2" xfId="493" xr:uid="{00000000-0005-0000-0000-0000350F0000}"/>
    <cellStyle name="Денежный 2 3 5 2 2 2" xfId="1057" xr:uid="{00000000-0005-0000-0000-0000360F0000}"/>
    <cellStyle name="Денежный 2 3 5 2 2 2 2" xfId="2335" xr:uid="{00000000-0005-0000-0000-0000370F0000}"/>
    <cellStyle name="Денежный 2 3 5 2 2 2 2 2" xfId="7439" xr:uid="{00000000-0005-0000-0000-0000380F0000}"/>
    <cellStyle name="Денежный 2 3 5 2 2 2 2 2 2" xfId="22679" xr:uid="{BDBD1FE4-9788-464E-80D1-368FD0C8964A}"/>
    <cellStyle name="Денежный 2 3 5 2 2 2 2 3" xfId="12517" xr:uid="{00000000-0005-0000-0000-0000390F0000}"/>
    <cellStyle name="Денежный 2 3 5 2 2 2 2 3 2" xfId="27755" xr:uid="{D17411AD-CDF0-4E24-AB47-7DE921B94024}"/>
    <cellStyle name="Денежный 2 3 5 2 2 2 2 4" xfId="17603" xr:uid="{749AE1A8-8084-408C-BB60-C3DE57E11A1C}"/>
    <cellStyle name="Денежный 2 3 5 2 2 2 3" xfId="3611" xr:uid="{00000000-0005-0000-0000-00003A0F0000}"/>
    <cellStyle name="Денежный 2 3 5 2 2 2 3 2" xfId="8697" xr:uid="{00000000-0005-0000-0000-00003B0F0000}"/>
    <cellStyle name="Денежный 2 3 5 2 2 2 3 2 2" xfId="23937" xr:uid="{1BFA9C0E-FE2F-406E-AE3E-815E36137CED}"/>
    <cellStyle name="Денежный 2 3 5 2 2 2 3 3" xfId="13775" xr:uid="{00000000-0005-0000-0000-00003C0F0000}"/>
    <cellStyle name="Денежный 2 3 5 2 2 2 3 3 2" xfId="29013" xr:uid="{CC84C074-C80C-4DDF-B73B-63CA16BB53CE}"/>
    <cellStyle name="Денежный 2 3 5 2 2 2 3 4" xfId="18861" xr:uid="{E1910625-4DCB-48B8-9404-3B6514C3AD9D}"/>
    <cellStyle name="Денежный 2 3 5 2 2 2 4" xfId="4885" xr:uid="{00000000-0005-0000-0000-00003D0F0000}"/>
    <cellStyle name="Денежный 2 3 5 2 2 2 4 2" xfId="9966" xr:uid="{00000000-0005-0000-0000-00003E0F0000}"/>
    <cellStyle name="Денежный 2 3 5 2 2 2 4 2 2" xfId="25206" xr:uid="{A491377A-86F9-4DC6-8147-7BFE9670C3C3}"/>
    <cellStyle name="Денежный 2 3 5 2 2 2 4 3" xfId="15044" xr:uid="{00000000-0005-0000-0000-00003F0F0000}"/>
    <cellStyle name="Денежный 2 3 5 2 2 2 4 3 2" xfId="30282" xr:uid="{47ADB793-2670-450A-BDC4-5A0041B051E0}"/>
    <cellStyle name="Денежный 2 3 5 2 2 2 4 4" xfId="20130" xr:uid="{7B6CB6CC-B2D4-4F45-BFE3-9F940570D91B}"/>
    <cellStyle name="Денежный 2 3 5 2 2 2 5" xfId="6162" xr:uid="{00000000-0005-0000-0000-0000400F0000}"/>
    <cellStyle name="Денежный 2 3 5 2 2 2 5 2" xfId="21407" xr:uid="{356089C2-2EEF-495F-87A9-88B07EBD9D06}"/>
    <cellStyle name="Денежный 2 3 5 2 2 2 6" xfId="11245" xr:uid="{00000000-0005-0000-0000-0000410F0000}"/>
    <cellStyle name="Денежный 2 3 5 2 2 2 6 2" xfId="26483" xr:uid="{79D7EADE-9097-416C-85E9-81BC0B18ECC1}"/>
    <cellStyle name="Денежный 2 3 5 2 2 2 7" xfId="16331" xr:uid="{AD3B2BE3-D264-4E3C-80FA-5ED8D3A20CDE}"/>
    <cellStyle name="Денежный 2 3 5 2 2 3" xfId="1771" xr:uid="{00000000-0005-0000-0000-0000420F0000}"/>
    <cellStyle name="Денежный 2 3 5 2 2 3 2" xfId="6875" xr:uid="{00000000-0005-0000-0000-0000430F0000}"/>
    <cellStyle name="Денежный 2 3 5 2 2 3 2 2" xfId="22115" xr:uid="{ABEB14BE-5907-4076-946A-1B2450728440}"/>
    <cellStyle name="Денежный 2 3 5 2 2 3 3" xfId="11953" xr:uid="{00000000-0005-0000-0000-0000440F0000}"/>
    <cellStyle name="Денежный 2 3 5 2 2 3 3 2" xfId="27191" xr:uid="{5FD21D87-8871-4AB8-A46B-082FA5E1700E}"/>
    <cellStyle name="Денежный 2 3 5 2 2 3 4" xfId="17039" xr:uid="{1F7C9471-1E3E-46BC-8C34-C4647023FE7B}"/>
    <cellStyle name="Денежный 2 3 5 2 2 4" xfId="3055" xr:uid="{00000000-0005-0000-0000-0000450F0000}"/>
    <cellStyle name="Денежный 2 3 5 2 2 4 2" xfId="8141" xr:uid="{00000000-0005-0000-0000-0000460F0000}"/>
    <cellStyle name="Денежный 2 3 5 2 2 4 2 2" xfId="23381" xr:uid="{5BB6D542-5F21-4F3B-8D41-7287883B1771}"/>
    <cellStyle name="Денежный 2 3 5 2 2 4 3" xfId="13219" xr:uid="{00000000-0005-0000-0000-0000470F0000}"/>
    <cellStyle name="Денежный 2 3 5 2 2 4 3 2" xfId="28457" xr:uid="{7285408C-26D4-4340-AFCA-FEFE70A61F74}"/>
    <cellStyle name="Денежный 2 3 5 2 2 4 4" xfId="18305" xr:uid="{1D0AED5B-C0DE-4AC8-81DB-80FCB0080894}"/>
    <cellStyle name="Денежный 2 3 5 2 2 5" xfId="4321" xr:uid="{00000000-0005-0000-0000-0000480F0000}"/>
    <cellStyle name="Денежный 2 3 5 2 2 5 2" xfId="9402" xr:uid="{00000000-0005-0000-0000-0000490F0000}"/>
    <cellStyle name="Денежный 2 3 5 2 2 5 2 2" xfId="24642" xr:uid="{0499B1AE-1551-45A5-80BC-0B58E188EB90}"/>
    <cellStyle name="Денежный 2 3 5 2 2 5 3" xfId="14480" xr:uid="{00000000-0005-0000-0000-00004A0F0000}"/>
    <cellStyle name="Денежный 2 3 5 2 2 5 3 2" xfId="29718" xr:uid="{3B592002-61C2-4B5D-B899-186A4F1EC522}"/>
    <cellStyle name="Денежный 2 3 5 2 2 5 4" xfId="19566" xr:uid="{B047E611-6976-4C09-B5F2-DB5D5C904030}"/>
    <cellStyle name="Денежный 2 3 5 2 2 6" xfId="5598" xr:uid="{00000000-0005-0000-0000-00004B0F0000}"/>
    <cellStyle name="Денежный 2 3 5 2 2 6 2" xfId="20843" xr:uid="{CC5C6EC5-A73F-46D0-A4B8-4D9A8D586127}"/>
    <cellStyle name="Денежный 2 3 5 2 2 7" xfId="10681" xr:uid="{00000000-0005-0000-0000-00004C0F0000}"/>
    <cellStyle name="Денежный 2 3 5 2 2 7 2" xfId="25919" xr:uid="{1CCEC837-9E75-4411-B389-B8E5C4FD20C5}"/>
    <cellStyle name="Денежный 2 3 5 2 2 8" xfId="15767" xr:uid="{9B319E4C-B801-41D8-A48C-F60D3DB9282A}"/>
    <cellStyle name="Денежный 2 3 5 2 3" xfId="917" xr:uid="{00000000-0005-0000-0000-00004D0F0000}"/>
    <cellStyle name="Денежный 2 3 5 2 3 2" xfId="2195" xr:uid="{00000000-0005-0000-0000-00004E0F0000}"/>
    <cellStyle name="Денежный 2 3 5 2 3 2 2" xfId="7299" xr:uid="{00000000-0005-0000-0000-00004F0F0000}"/>
    <cellStyle name="Денежный 2 3 5 2 3 2 2 2" xfId="22539" xr:uid="{545E8E4E-B9B2-459C-B3EF-93B6A0100BFC}"/>
    <cellStyle name="Денежный 2 3 5 2 3 2 3" xfId="12377" xr:uid="{00000000-0005-0000-0000-0000500F0000}"/>
    <cellStyle name="Денежный 2 3 5 2 3 2 3 2" xfId="27615" xr:uid="{6BF03DFD-D7B8-4019-B98E-DCFAB6C8CBFB}"/>
    <cellStyle name="Денежный 2 3 5 2 3 2 4" xfId="17463" xr:uid="{A0887C17-A836-4B51-8726-CD8A08542B74}"/>
    <cellStyle name="Денежный 2 3 5 2 3 3" xfId="3473" xr:uid="{00000000-0005-0000-0000-0000510F0000}"/>
    <cellStyle name="Денежный 2 3 5 2 3 3 2" xfId="8559" xr:uid="{00000000-0005-0000-0000-0000520F0000}"/>
    <cellStyle name="Денежный 2 3 5 2 3 3 2 2" xfId="23799" xr:uid="{05214AB0-3B17-4CDD-B50E-E8CBD297BD63}"/>
    <cellStyle name="Денежный 2 3 5 2 3 3 3" xfId="13637" xr:uid="{00000000-0005-0000-0000-0000530F0000}"/>
    <cellStyle name="Денежный 2 3 5 2 3 3 3 2" xfId="28875" xr:uid="{144A8451-57A3-429B-9E55-B97CB8A2D9D3}"/>
    <cellStyle name="Денежный 2 3 5 2 3 3 4" xfId="18723" xr:uid="{43ACF5A5-93D7-4F4E-9B73-A6B766A1615F}"/>
    <cellStyle name="Денежный 2 3 5 2 3 4" xfId="4745" xr:uid="{00000000-0005-0000-0000-0000540F0000}"/>
    <cellStyle name="Денежный 2 3 5 2 3 4 2" xfId="9826" xr:uid="{00000000-0005-0000-0000-0000550F0000}"/>
    <cellStyle name="Денежный 2 3 5 2 3 4 2 2" xfId="25066" xr:uid="{E521E253-07A9-4323-9529-99CE6AF5FC1F}"/>
    <cellStyle name="Денежный 2 3 5 2 3 4 3" xfId="14904" xr:uid="{00000000-0005-0000-0000-0000560F0000}"/>
    <cellStyle name="Денежный 2 3 5 2 3 4 3 2" xfId="30142" xr:uid="{3AA1BD21-F670-4024-8878-7D7DD0BF37C4}"/>
    <cellStyle name="Денежный 2 3 5 2 3 4 4" xfId="19990" xr:uid="{CB2B2B10-2F26-4B07-A2F9-2BBE2D922971}"/>
    <cellStyle name="Денежный 2 3 5 2 3 5" xfId="6022" xr:uid="{00000000-0005-0000-0000-0000570F0000}"/>
    <cellStyle name="Денежный 2 3 5 2 3 5 2" xfId="21267" xr:uid="{D5DC7F4E-1567-4279-A0E5-6E45723D5BFA}"/>
    <cellStyle name="Денежный 2 3 5 2 3 6" xfId="11105" xr:uid="{00000000-0005-0000-0000-0000580F0000}"/>
    <cellStyle name="Денежный 2 3 5 2 3 6 2" xfId="26343" xr:uid="{096C829F-937A-484F-A986-D5F0DE56C726}"/>
    <cellStyle name="Денежный 2 3 5 2 3 7" xfId="16191" xr:uid="{4290C3E8-3186-4019-944D-382E3DC99EE9}"/>
    <cellStyle name="Денежный 2 3 5 2 4" xfId="1631" xr:uid="{00000000-0005-0000-0000-0000590F0000}"/>
    <cellStyle name="Денежный 2 3 5 2 4 2" xfId="6735" xr:uid="{00000000-0005-0000-0000-00005A0F0000}"/>
    <cellStyle name="Денежный 2 3 5 2 4 2 2" xfId="21975" xr:uid="{FD380B0A-21B0-498F-B62D-20EC68681444}"/>
    <cellStyle name="Денежный 2 3 5 2 4 3" xfId="11813" xr:uid="{00000000-0005-0000-0000-00005B0F0000}"/>
    <cellStyle name="Денежный 2 3 5 2 4 3 2" xfId="27051" xr:uid="{1F74F14B-5631-4FB4-BAEE-ED53FEC89015}"/>
    <cellStyle name="Денежный 2 3 5 2 4 4" xfId="16899" xr:uid="{50C81A5A-A82C-4900-A35B-F06488AFA215}"/>
    <cellStyle name="Денежный 2 3 5 2 5" xfId="2907" xr:uid="{00000000-0005-0000-0000-00005C0F0000}"/>
    <cellStyle name="Денежный 2 3 5 2 5 2" xfId="8003" xr:uid="{00000000-0005-0000-0000-00005D0F0000}"/>
    <cellStyle name="Денежный 2 3 5 2 5 2 2" xfId="23243" xr:uid="{769E678C-F5DB-4086-94DC-7587CAEBB531}"/>
    <cellStyle name="Денежный 2 3 5 2 5 3" xfId="13081" xr:uid="{00000000-0005-0000-0000-00005E0F0000}"/>
    <cellStyle name="Денежный 2 3 5 2 5 3 2" xfId="28319" xr:uid="{6E57A3FB-AFF7-464F-8286-FE7E3DCC2C0A}"/>
    <cellStyle name="Денежный 2 3 5 2 5 4" xfId="18167" xr:uid="{FFBD648F-885A-4F0A-AF65-E48982194A79}"/>
    <cellStyle name="Денежный 2 3 5 2 6" xfId="4181" xr:uid="{00000000-0005-0000-0000-00005F0F0000}"/>
    <cellStyle name="Денежный 2 3 5 2 6 2" xfId="9262" xr:uid="{00000000-0005-0000-0000-0000600F0000}"/>
    <cellStyle name="Денежный 2 3 5 2 6 2 2" xfId="24502" xr:uid="{79F76EC9-44B3-4D8A-9797-9D66B8A56739}"/>
    <cellStyle name="Денежный 2 3 5 2 6 3" xfId="14340" xr:uid="{00000000-0005-0000-0000-0000610F0000}"/>
    <cellStyle name="Денежный 2 3 5 2 6 3 2" xfId="29578" xr:uid="{D75A82F2-49CE-4760-8A78-7D4632F35FB4}"/>
    <cellStyle name="Денежный 2 3 5 2 6 4" xfId="19426" xr:uid="{B048519F-C339-40AE-BFB0-9A798B2F011C}"/>
    <cellStyle name="Денежный 2 3 5 2 7" xfId="5458" xr:uid="{00000000-0005-0000-0000-0000620F0000}"/>
    <cellStyle name="Денежный 2 3 5 2 7 2" xfId="20703" xr:uid="{8D27FADC-B517-456A-9C3E-27FF10B57B37}"/>
    <cellStyle name="Денежный 2 3 5 2 8" xfId="10541" xr:uid="{00000000-0005-0000-0000-0000630F0000}"/>
    <cellStyle name="Денежный 2 3 5 2 8 2" xfId="25779" xr:uid="{29BE0CE3-63C3-4CBA-8027-3C61CF2E3C49}"/>
    <cellStyle name="Денежный 2 3 5 2 9" xfId="15627" xr:uid="{473E1568-345D-48CE-AC0B-682C5E509B9D}"/>
    <cellStyle name="Денежный 2 3 5 3" xfId="633" xr:uid="{00000000-0005-0000-0000-0000640F0000}"/>
    <cellStyle name="Денежный 2 3 5 3 2" xfId="1197" xr:uid="{00000000-0005-0000-0000-0000650F0000}"/>
    <cellStyle name="Денежный 2 3 5 3 2 2" xfId="2475" xr:uid="{00000000-0005-0000-0000-0000660F0000}"/>
    <cellStyle name="Денежный 2 3 5 3 2 2 2" xfId="7579" xr:uid="{00000000-0005-0000-0000-0000670F0000}"/>
    <cellStyle name="Денежный 2 3 5 3 2 2 2 2" xfId="22819" xr:uid="{8AC53AEA-E0F1-4454-96A3-A5487B09C21E}"/>
    <cellStyle name="Денежный 2 3 5 3 2 2 3" xfId="12657" xr:uid="{00000000-0005-0000-0000-0000680F0000}"/>
    <cellStyle name="Денежный 2 3 5 3 2 2 3 2" xfId="27895" xr:uid="{CBC17757-8DFA-4800-B290-0CD042CAF745}"/>
    <cellStyle name="Денежный 2 3 5 3 2 2 4" xfId="17743" xr:uid="{6F4C6A5C-013E-4115-B356-0470D475C1DC}"/>
    <cellStyle name="Денежный 2 3 5 3 2 3" xfId="3749" xr:uid="{00000000-0005-0000-0000-0000690F0000}"/>
    <cellStyle name="Денежный 2 3 5 3 2 3 2" xfId="8835" xr:uid="{00000000-0005-0000-0000-00006A0F0000}"/>
    <cellStyle name="Денежный 2 3 5 3 2 3 2 2" xfId="24075" xr:uid="{5ADD49FF-7522-445C-B135-0C3CF095032D}"/>
    <cellStyle name="Денежный 2 3 5 3 2 3 3" xfId="13913" xr:uid="{00000000-0005-0000-0000-00006B0F0000}"/>
    <cellStyle name="Денежный 2 3 5 3 2 3 3 2" xfId="29151" xr:uid="{D3EBE81B-272C-4994-8A5D-3CD33CFD13A0}"/>
    <cellStyle name="Денежный 2 3 5 3 2 3 4" xfId="18999" xr:uid="{6E2A3B1F-A647-44C5-B7A6-38F8D5B0F8FA}"/>
    <cellStyle name="Денежный 2 3 5 3 2 4" xfId="5025" xr:uid="{00000000-0005-0000-0000-00006C0F0000}"/>
    <cellStyle name="Денежный 2 3 5 3 2 4 2" xfId="10106" xr:uid="{00000000-0005-0000-0000-00006D0F0000}"/>
    <cellStyle name="Денежный 2 3 5 3 2 4 2 2" xfId="25346" xr:uid="{F61CF4FF-842E-4C52-A27D-C94688EBF23F}"/>
    <cellStyle name="Денежный 2 3 5 3 2 4 3" xfId="15184" xr:uid="{00000000-0005-0000-0000-00006E0F0000}"/>
    <cellStyle name="Денежный 2 3 5 3 2 4 3 2" xfId="30422" xr:uid="{3FA50C3D-1335-4018-B516-40946AE2EEC8}"/>
    <cellStyle name="Денежный 2 3 5 3 2 4 4" xfId="20270" xr:uid="{C2EE6091-AC87-47D1-A98D-F504EC355878}"/>
    <cellStyle name="Денежный 2 3 5 3 2 5" xfId="6302" xr:uid="{00000000-0005-0000-0000-00006F0F0000}"/>
    <cellStyle name="Денежный 2 3 5 3 2 5 2" xfId="21547" xr:uid="{503DE602-51B0-4218-94AE-E7C370FDE174}"/>
    <cellStyle name="Денежный 2 3 5 3 2 6" xfId="11385" xr:uid="{00000000-0005-0000-0000-0000700F0000}"/>
    <cellStyle name="Денежный 2 3 5 3 2 6 2" xfId="26623" xr:uid="{5FE34FD9-0443-4E2F-A954-3ADF3132D337}"/>
    <cellStyle name="Денежный 2 3 5 3 2 7" xfId="16471" xr:uid="{03A47EB9-EDF8-43E3-AE59-03823D4F608E}"/>
    <cellStyle name="Денежный 2 3 5 3 3" xfId="1911" xr:uid="{00000000-0005-0000-0000-0000710F0000}"/>
    <cellStyle name="Денежный 2 3 5 3 3 2" xfId="7015" xr:uid="{00000000-0005-0000-0000-0000720F0000}"/>
    <cellStyle name="Денежный 2 3 5 3 3 2 2" xfId="22255" xr:uid="{85EB5193-1DA6-4275-999F-6F8750461B63}"/>
    <cellStyle name="Денежный 2 3 5 3 3 3" xfId="12093" xr:uid="{00000000-0005-0000-0000-0000730F0000}"/>
    <cellStyle name="Денежный 2 3 5 3 3 3 2" xfId="27331" xr:uid="{720A350D-E305-46EF-8F36-7075BC45B064}"/>
    <cellStyle name="Денежный 2 3 5 3 3 4" xfId="17179" xr:uid="{098B1988-4AD3-4E82-AD56-9A71977E1D5E}"/>
    <cellStyle name="Денежный 2 3 5 3 4" xfId="3193" xr:uid="{00000000-0005-0000-0000-0000740F0000}"/>
    <cellStyle name="Денежный 2 3 5 3 4 2" xfId="8279" xr:uid="{00000000-0005-0000-0000-0000750F0000}"/>
    <cellStyle name="Денежный 2 3 5 3 4 2 2" xfId="23519" xr:uid="{20ECB9E7-34E7-44F8-B73B-59D6C333B674}"/>
    <cellStyle name="Денежный 2 3 5 3 4 3" xfId="13357" xr:uid="{00000000-0005-0000-0000-0000760F0000}"/>
    <cellStyle name="Денежный 2 3 5 3 4 3 2" xfId="28595" xr:uid="{3CEE9A08-03A5-44A2-822C-FA7900172F44}"/>
    <cellStyle name="Денежный 2 3 5 3 4 4" xfId="18443" xr:uid="{4642A4A9-4FC9-42A6-A2C9-7C645F9C3EFD}"/>
    <cellStyle name="Денежный 2 3 5 3 5" xfId="4461" xr:uid="{00000000-0005-0000-0000-0000770F0000}"/>
    <cellStyle name="Денежный 2 3 5 3 5 2" xfId="9542" xr:uid="{00000000-0005-0000-0000-0000780F0000}"/>
    <cellStyle name="Денежный 2 3 5 3 5 2 2" xfId="24782" xr:uid="{47988621-C61B-4426-B335-D93F26515E95}"/>
    <cellStyle name="Денежный 2 3 5 3 5 3" xfId="14620" xr:uid="{00000000-0005-0000-0000-0000790F0000}"/>
    <cellStyle name="Денежный 2 3 5 3 5 3 2" xfId="29858" xr:uid="{7393E7A5-A57C-4C63-A933-0DAA6BDF650A}"/>
    <cellStyle name="Денежный 2 3 5 3 5 4" xfId="19706" xr:uid="{750421E8-4216-4324-AA6C-114220DC50D6}"/>
    <cellStyle name="Денежный 2 3 5 3 6" xfId="5738" xr:uid="{00000000-0005-0000-0000-00007A0F0000}"/>
    <cellStyle name="Денежный 2 3 5 3 6 2" xfId="20983" xr:uid="{D449359D-ED5C-4FC1-85B4-8235749A582C}"/>
    <cellStyle name="Денежный 2 3 5 3 7" xfId="10821" xr:uid="{00000000-0005-0000-0000-00007B0F0000}"/>
    <cellStyle name="Денежный 2 3 5 3 7 2" xfId="26059" xr:uid="{49C3479D-A72F-4DD2-82CB-544A68BBFD39}"/>
    <cellStyle name="Денежный 2 3 5 3 8" xfId="15907" xr:uid="{5FA8B573-ACF3-416B-8A27-6B5265581837}"/>
    <cellStyle name="Денежный 2 3 5 4" xfId="777" xr:uid="{00000000-0005-0000-0000-00007C0F0000}"/>
    <cellStyle name="Денежный 2 3 5 4 2" xfId="2055" xr:uid="{00000000-0005-0000-0000-00007D0F0000}"/>
    <cellStyle name="Денежный 2 3 5 4 2 2" xfId="7159" xr:uid="{00000000-0005-0000-0000-00007E0F0000}"/>
    <cellStyle name="Денежный 2 3 5 4 2 2 2" xfId="22399" xr:uid="{D4D6EEC4-5FC5-4DE7-AF99-9CBF2F16776A}"/>
    <cellStyle name="Денежный 2 3 5 4 2 3" xfId="12237" xr:uid="{00000000-0005-0000-0000-00007F0F0000}"/>
    <cellStyle name="Денежный 2 3 5 4 2 3 2" xfId="27475" xr:uid="{9D96845A-A30E-4860-8882-30CF3ED66C04}"/>
    <cellStyle name="Денежный 2 3 5 4 2 4" xfId="17323" xr:uid="{CD60FA51-8936-47DF-8BD6-AA0D491953B8}"/>
    <cellStyle name="Денежный 2 3 5 4 3" xfId="3335" xr:uid="{00000000-0005-0000-0000-0000800F0000}"/>
    <cellStyle name="Денежный 2 3 5 4 3 2" xfId="8421" xr:uid="{00000000-0005-0000-0000-0000810F0000}"/>
    <cellStyle name="Денежный 2 3 5 4 3 2 2" xfId="23661" xr:uid="{DAB4B190-0698-4A28-BC97-E265480E232C}"/>
    <cellStyle name="Денежный 2 3 5 4 3 3" xfId="13499" xr:uid="{00000000-0005-0000-0000-0000820F0000}"/>
    <cellStyle name="Денежный 2 3 5 4 3 3 2" xfId="28737" xr:uid="{950AE624-7A9C-43F6-8E27-A14A35416835}"/>
    <cellStyle name="Денежный 2 3 5 4 3 4" xfId="18585" xr:uid="{6AB62B1B-8E4D-4BA4-9BD3-E1FEFE286B14}"/>
    <cellStyle name="Денежный 2 3 5 4 4" xfId="4605" xr:uid="{00000000-0005-0000-0000-0000830F0000}"/>
    <cellStyle name="Денежный 2 3 5 4 4 2" xfId="9686" xr:uid="{00000000-0005-0000-0000-0000840F0000}"/>
    <cellStyle name="Денежный 2 3 5 4 4 2 2" xfId="24926" xr:uid="{A2DE1AC8-6CD1-4904-8C05-CBCC3F1DDF7A}"/>
    <cellStyle name="Денежный 2 3 5 4 4 3" xfId="14764" xr:uid="{00000000-0005-0000-0000-0000850F0000}"/>
    <cellStyle name="Денежный 2 3 5 4 4 3 2" xfId="30002" xr:uid="{4B65B8BE-D357-4DF3-AB02-C3CD716E2F73}"/>
    <cellStyle name="Денежный 2 3 5 4 4 4" xfId="19850" xr:uid="{4CDA3EE9-0F4D-4D16-817A-AF3F08905B47}"/>
    <cellStyle name="Денежный 2 3 5 4 5" xfId="5882" xr:uid="{00000000-0005-0000-0000-0000860F0000}"/>
    <cellStyle name="Денежный 2 3 5 4 5 2" xfId="21127" xr:uid="{A6DC4017-B2AF-435B-B872-73E52DE7501D}"/>
    <cellStyle name="Денежный 2 3 5 4 6" xfId="10965" xr:uid="{00000000-0005-0000-0000-0000870F0000}"/>
    <cellStyle name="Денежный 2 3 5 4 6 2" xfId="26203" xr:uid="{F7D8C995-D29B-4355-9D0E-734225CBFC9E}"/>
    <cellStyle name="Денежный 2 3 5 4 7" xfId="16051" xr:uid="{578E2FA5-C17C-4C9B-87EB-D8C9226CFFA4}"/>
    <cellStyle name="Денежный 2 3 5 5" xfId="1342" xr:uid="{00000000-0005-0000-0000-0000880F0000}"/>
    <cellStyle name="Денежный 2 3 5 5 2" xfId="2620" xr:uid="{00000000-0005-0000-0000-0000890F0000}"/>
    <cellStyle name="Денежный 2 3 5 5 2 2" xfId="7724" xr:uid="{00000000-0005-0000-0000-00008A0F0000}"/>
    <cellStyle name="Денежный 2 3 5 5 2 2 2" xfId="22964" xr:uid="{3C4F4CB9-1B6A-458E-A7DC-D78A6F633410}"/>
    <cellStyle name="Денежный 2 3 5 5 2 3" xfId="12802" xr:uid="{00000000-0005-0000-0000-00008B0F0000}"/>
    <cellStyle name="Денежный 2 3 5 5 2 3 2" xfId="28040" xr:uid="{A6CB0EE3-A205-4D0E-8C7E-F802EBFEA10F}"/>
    <cellStyle name="Денежный 2 3 5 5 2 4" xfId="17888" xr:uid="{FC04D010-0916-483F-AA7C-D025569AE525}"/>
    <cellStyle name="Денежный 2 3 5 5 3" xfId="3892" xr:uid="{00000000-0005-0000-0000-00008C0F0000}"/>
    <cellStyle name="Денежный 2 3 5 5 3 2" xfId="8978" xr:uid="{00000000-0005-0000-0000-00008D0F0000}"/>
    <cellStyle name="Денежный 2 3 5 5 3 2 2" xfId="24218" xr:uid="{EF35E0DF-B83A-41E1-9A37-730FC9BE1CEB}"/>
    <cellStyle name="Денежный 2 3 5 5 3 3" xfId="14056" xr:uid="{00000000-0005-0000-0000-00008E0F0000}"/>
    <cellStyle name="Денежный 2 3 5 5 3 3 2" xfId="29294" xr:uid="{3A9B46D5-7E68-4CC7-B5F2-F953E5128ACB}"/>
    <cellStyle name="Денежный 2 3 5 5 3 4" xfId="19142" xr:uid="{A8C077D0-6A16-4EEA-B380-22924606E6D4}"/>
    <cellStyle name="Денежный 2 3 5 5 4" xfId="5170" xr:uid="{00000000-0005-0000-0000-00008F0F0000}"/>
    <cellStyle name="Денежный 2 3 5 5 4 2" xfId="10251" xr:uid="{00000000-0005-0000-0000-0000900F0000}"/>
    <cellStyle name="Денежный 2 3 5 5 4 2 2" xfId="25491" xr:uid="{BF398DF1-9953-4E0B-BFB5-E5EF9C36FB50}"/>
    <cellStyle name="Денежный 2 3 5 5 4 3" xfId="15329" xr:uid="{00000000-0005-0000-0000-0000910F0000}"/>
    <cellStyle name="Денежный 2 3 5 5 4 3 2" xfId="30567" xr:uid="{4BC23056-9D2B-4A36-A97C-6967B3581A32}"/>
    <cellStyle name="Денежный 2 3 5 5 4 4" xfId="20415" xr:uid="{D49C7934-F919-4FB9-9BC0-EA2A04480E00}"/>
    <cellStyle name="Денежный 2 3 5 5 5" xfId="6447" xr:uid="{00000000-0005-0000-0000-0000920F0000}"/>
    <cellStyle name="Денежный 2 3 5 5 5 2" xfId="21692" xr:uid="{D9A3D668-48CA-469C-9AE0-36C73B8D023B}"/>
    <cellStyle name="Денежный 2 3 5 5 6" xfId="11530" xr:uid="{00000000-0005-0000-0000-0000930F0000}"/>
    <cellStyle name="Денежный 2 3 5 5 6 2" xfId="26768" xr:uid="{276A7629-4F13-4502-8141-27BE09FE499C}"/>
    <cellStyle name="Денежный 2 3 5 5 7" xfId="16616" xr:uid="{7D8A5DF1-2F99-430C-BDB4-D064E25FB565}"/>
    <cellStyle name="Денежный 2 3 5 6" xfId="1482" xr:uid="{00000000-0005-0000-0000-0000940F0000}"/>
    <cellStyle name="Денежный 2 3 5 6 2" xfId="2760" xr:uid="{00000000-0005-0000-0000-0000950F0000}"/>
    <cellStyle name="Денежный 2 3 5 6 2 2" xfId="7864" xr:uid="{00000000-0005-0000-0000-0000960F0000}"/>
    <cellStyle name="Денежный 2 3 5 6 2 2 2" xfId="23104" xr:uid="{09869D32-4BBF-4934-9AF5-7521024698D2}"/>
    <cellStyle name="Денежный 2 3 5 6 2 3" xfId="12942" xr:uid="{00000000-0005-0000-0000-0000970F0000}"/>
    <cellStyle name="Денежный 2 3 5 6 2 3 2" xfId="28180" xr:uid="{618D4747-6C0E-47A0-A1B2-2FCD31452536}"/>
    <cellStyle name="Денежный 2 3 5 6 2 4" xfId="18028" xr:uid="{B54523E3-9ED3-4981-8D6B-AD910A973088}"/>
    <cellStyle name="Денежный 2 3 5 6 3" xfId="4030" xr:uid="{00000000-0005-0000-0000-0000980F0000}"/>
    <cellStyle name="Денежный 2 3 5 6 3 2" xfId="9116" xr:uid="{00000000-0005-0000-0000-0000990F0000}"/>
    <cellStyle name="Денежный 2 3 5 6 3 2 2" xfId="24356" xr:uid="{290CE1ED-870F-4C31-90EB-4AC0E6825390}"/>
    <cellStyle name="Денежный 2 3 5 6 3 3" xfId="14194" xr:uid="{00000000-0005-0000-0000-00009A0F0000}"/>
    <cellStyle name="Денежный 2 3 5 6 3 3 2" xfId="29432" xr:uid="{5C1F2462-96D4-46F7-8569-22E2D1F6A350}"/>
    <cellStyle name="Денежный 2 3 5 6 3 4" xfId="19280" xr:uid="{3A121412-449D-4C79-B6C2-DED9C4D78AC4}"/>
    <cellStyle name="Денежный 2 3 5 6 4" xfId="5310" xr:uid="{00000000-0005-0000-0000-00009B0F0000}"/>
    <cellStyle name="Денежный 2 3 5 6 4 2" xfId="10391" xr:uid="{00000000-0005-0000-0000-00009C0F0000}"/>
    <cellStyle name="Денежный 2 3 5 6 4 2 2" xfId="25631" xr:uid="{252C726C-8FB6-4E45-A7E8-8714B51F4DAC}"/>
    <cellStyle name="Денежный 2 3 5 6 4 3" xfId="15469" xr:uid="{00000000-0005-0000-0000-00009D0F0000}"/>
    <cellStyle name="Денежный 2 3 5 6 4 3 2" xfId="30707" xr:uid="{6DB4FE7E-8A47-4B05-AFAE-8306F46489A2}"/>
    <cellStyle name="Денежный 2 3 5 6 4 4" xfId="20555" xr:uid="{42FA580C-A79D-462D-AA39-7474C360B3F6}"/>
    <cellStyle name="Денежный 2 3 5 6 5" xfId="6587" xr:uid="{00000000-0005-0000-0000-00009E0F0000}"/>
    <cellStyle name="Денежный 2 3 5 6 5 2" xfId="21832" xr:uid="{888143DA-5822-407A-A801-7E4D65F975EF}"/>
    <cellStyle name="Денежный 2 3 5 6 6" xfId="11670" xr:uid="{00000000-0005-0000-0000-00009F0F0000}"/>
    <cellStyle name="Денежный 2 3 5 6 6 2" xfId="26908" xr:uid="{DA56B40C-E7A8-40ED-A4B3-6137BEBEB838}"/>
    <cellStyle name="Денежный 2 3 5 6 7" xfId="16756" xr:uid="{92FB4240-FC5C-400F-824F-97F9D5C3E56A}"/>
    <cellStyle name="Денежный 2 3 6" xfId="111" xr:uid="{00000000-0005-0000-0000-0000A00F0000}"/>
    <cellStyle name="Денежный 2 3 6 2" xfId="379" xr:uid="{00000000-0005-0000-0000-0000A10F0000}"/>
    <cellStyle name="Денежный 2 3 6 2 2" xfId="523" xr:uid="{00000000-0005-0000-0000-0000A20F0000}"/>
    <cellStyle name="Денежный 2 3 6 2 2 2" xfId="1087" xr:uid="{00000000-0005-0000-0000-0000A30F0000}"/>
    <cellStyle name="Денежный 2 3 6 2 2 2 2" xfId="2365" xr:uid="{00000000-0005-0000-0000-0000A40F0000}"/>
    <cellStyle name="Денежный 2 3 6 2 2 2 2 2" xfId="7469" xr:uid="{00000000-0005-0000-0000-0000A50F0000}"/>
    <cellStyle name="Денежный 2 3 6 2 2 2 2 2 2" xfId="22709" xr:uid="{6D4DF790-E219-485E-AC6C-D3C07621A139}"/>
    <cellStyle name="Денежный 2 3 6 2 2 2 2 3" xfId="12547" xr:uid="{00000000-0005-0000-0000-0000A60F0000}"/>
    <cellStyle name="Денежный 2 3 6 2 2 2 2 3 2" xfId="27785" xr:uid="{E5C7FDBB-0E1A-4901-9560-A7874A4978AE}"/>
    <cellStyle name="Денежный 2 3 6 2 2 2 2 4" xfId="17633" xr:uid="{A1898E03-F7ED-44E6-A352-12A569CC021E}"/>
    <cellStyle name="Денежный 2 3 6 2 2 2 3" xfId="3641" xr:uid="{00000000-0005-0000-0000-0000A70F0000}"/>
    <cellStyle name="Денежный 2 3 6 2 2 2 3 2" xfId="8727" xr:uid="{00000000-0005-0000-0000-0000A80F0000}"/>
    <cellStyle name="Денежный 2 3 6 2 2 2 3 2 2" xfId="23967" xr:uid="{F7380004-5ED9-49F0-BB5A-E754EBB9CBB3}"/>
    <cellStyle name="Денежный 2 3 6 2 2 2 3 3" xfId="13805" xr:uid="{00000000-0005-0000-0000-0000A90F0000}"/>
    <cellStyle name="Денежный 2 3 6 2 2 2 3 3 2" xfId="29043" xr:uid="{61D81D4D-EC31-406D-A46F-EA50D65580CC}"/>
    <cellStyle name="Денежный 2 3 6 2 2 2 3 4" xfId="18891" xr:uid="{08F5B0B1-8FD9-4DCF-87D8-8370A729FDBA}"/>
    <cellStyle name="Денежный 2 3 6 2 2 2 4" xfId="4915" xr:uid="{00000000-0005-0000-0000-0000AA0F0000}"/>
    <cellStyle name="Денежный 2 3 6 2 2 2 4 2" xfId="9996" xr:uid="{00000000-0005-0000-0000-0000AB0F0000}"/>
    <cellStyle name="Денежный 2 3 6 2 2 2 4 2 2" xfId="25236" xr:uid="{550BD78D-459D-46EA-8A4D-C68E2A20012B}"/>
    <cellStyle name="Денежный 2 3 6 2 2 2 4 3" xfId="15074" xr:uid="{00000000-0005-0000-0000-0000AC0F0000}"/>
    <cellStyle name="Денежный 2 3 6 2 2 2 4 3 2" xfId="30312" xr:uid="{C0D5CFCB-FF1E-4238-8FDE-7C9CB7AD69ED}"/>
    <cellStyle name="Денежный 2 3 6 2 2 2 4 4" xfId="20160" xr:uid="{098EE7AD-9B81-44FC-9EC8-5CC49EA1215B}"/>
    <cellStyle name="Денежный 2 3 6 2 2 2 5" xfId="6192" xr:uid="{00000000-0005-0000-0000-0000AD0F0000}"/>
    <cellStyle name="Денежный 2 3 6 2 2 2 5 2" xfId="21437" xr:uid="{12DF8545-F4A5-4187-A5DD-B7872A9358DD}"/>
    <cellStyle name="Денежный 2 3 6 2 2 2 6" xfId="11275" xr:uid="{00000000-0005-0000-0000-0000AE0F0000}"/>
    <cellStyle name="Денежный 2 3 6 2 2 2 6 2" xfId="26513" xr:uid="{79A85533-9B8D-4A3D-8FBD-C8143709BF62}"/>
    <cellStyle name="Денежный 2 3 6 2 2 2 7" xfId="16361" xr:uid="{8BC37321-5819-4ADB-B3A5-97A71A214843}"/>
    <cellStyle name="Денежный 2 3 6 2 2 3" xfId="1801" xr:uid="{00000000-0005-0000-0000-0000AF0F0000}"/>
    <cellStyle name="Денежный 2 3 6 2 2 3 2" xfId="6905" xr:uid="{00000000-0005-0000-0000-0000B00F0000}"/>
    <cellStyle name="Денежный 2 3 6 2 2 3 2 2" xfId="22145" xr:uid="{879BD0D0-F511-4C29-B410-73D277106A40}"/>
    <cellStyle name="Денежный 2 3 6 2 2 3 3" xfId="11983" xr:uid="{00000000-0005-0000-0000-0000B10F0000}"/>
    <cellStyle name="Денежный 2 3 6 2 2 3 3 2" xfId="27221" xr:uid="{2B3E2860-EF4B-45B2-853F-E32E351BF3F7}"/>
    <cellStyle name="Денежный 2 3 6 2 2 3 4" xfId="17069" xr:uid="{51EB6374-C627-4E2C-BA73-4AB79DA819A6}"/>
    <cellStyle name="Денежный 2 3 6 2 2 4" xfId="3085" xr:uid="{00000000-0005-0000-0000-0000B20F0000}"/>
    <cellStyle name="Денежный 2 3 6 2 2 4 2" xfId="8171" xr:uid="{00000000-0005-0000-0000-0000B30F0000}"/>
    <cellStyle name="Денежный 2 3 6 2 2 4 2 2" xfId="23411" xr:uid="{260E435B-221D-4647-ADB0-9E60ED726DE6}"/>
    <cellStyle name="Денежный 2 3 6 2 2 4 3" xfId="13249" xr:uid="{00000000-0005-0000-0000-0000B40F0000}"/>
    <cellStyle name="Денежный 2 3 6 2 2 4 3 2" xfId="28487" xr:uid="{B30B3F54-7E12-4C8B-B0E8-9439C00FC57C}"/>
    <cellStyle name="Денежный 2 3 6 2 2 4 4" xfId="18335" xr:uid="{8DAEACB8-5950-49DF-A308-24E0381CDBB2}"/>
    <cellStyle name="Денежный 2 3 6 2 2 5" xfId="4351" xr:uid="{00000000-0005-0000-0000-0000B50F0000}"/>
    <cellStyle name="Денежный 2 3 6 2 2 5 2" xfId="9432" xr:uid="{00000000-0005-0000-0000-0000B60F0000}"/>
    <cellStyle name="Денежный 2 3 6 2 2 5 2 2" xfId="24672" xr:uid="{53D367E5-225F-4387-A702-1D714502B014}"/>
    <cellStyle name="Денежный 2 3 6 2 2 5 3" xfId="14510" xr:uid="{00000000-0005-0000-0000-0000B70F0000}"/>
    <cellStyle name="Денежный 2 3 6 2 2 5 3 2" xfId="29748" xr:uid="{1E87FD66-47B5-4514-A73B-94962B238910}"/>
    <cellStyle name="Денежный 2 3 6 2 2 5 4" xfId="19596" xr:uid="{9184E9A0-5EF6-4681-9BD2-1C8182F2CE64}"/>
    <cellStyle name="Денежный 2 3 6 2 2 6" xfId="5628" xr:uid="{00000000-0005-0000-0000-0000B80F0000}"/>
    <cellStyle name="Денежный 2 3 6 2 2 6 2" xfId="20873" xr:uid="{74ECB389-BA7D-4808-8601-5ADE4113F4E3}"/>
    <cellStyle name="Денежный 2 3 6 2 2 7" xfId="10711" xr:uid="{00000000-0005-0000-0000-0000B90F0000}"/>
    <cellStyle name="Денежный 2 3 6 2 2 7 2" xfId="25949" xr:uid="{41E1E1C2-140F-4B0F-A6D6-39F647E681A2}"/>
    <cellStyle name="Денежный 2 3 6 2 2 8" xfId="15797" xr:uid="{BA3FFBE8-46F6-4DD6-B10A-B7A6A64560C6}"/>
    <cellStyle name="Денежный 2 3 6 2 3" xfId="947" xr:uid="{00000000-0005-0000-0000-0000BA0F0000}"/>
    <cellStyle name="Денежный 2 3 6 2 3 2" xfId="2225" xr:uid="{00000000-0005-0000-0000-0000BB0F0000}"/>
    <cellStyle name="Денежный 2 3 6 2 3 2 2" xfId="7329" xr:uid="{00000000-0005-0000-0000-0000BC0F0000}"/>
    <cellStyle name="Денежный 2 3 6 2 3 2 2 2" xfId="22569" xr:uid="{19FFDE6C-CD1B-464A-A7B8-720A01450097}"/>
    <cellStyle name="Денежный 2 3 6 2 3 2 3" xfId="12407" xr:uid="{00000000-0005-0000-0000-0000BD0F0000}"/>
    <cellStyle name="Денежный 2 3 6 2 3 2 3 2" xfId="27645" xr:uid="{5A11318B-1EE9-43EE-B05D-BCC5013399C4}"/>
    <cellStyle name="Денежный 2 3 6 2 3 2 4" xfId="17493" xr:uid="{8C979E06-2F85-40C2-A638-F86FBB8BC947}"/>
    <cellStyle name="Денежный 2 3 6 2 3 3" xfId="3503" xr:uid="{00000000-0005-0000-0000-0000BE0F0000}"/>
    <cellStyle name="Денежный 2 3 6 2 3 3 2" xfId="8589" xr:uid="{00000000-0005-0000-0000-0000BF0F0000}"/>
    <cellStyle name="Денежный 2 3 6 2 3 3 2 2" xfId="23829" xr:uid="{2FB4A1A4-FB83-469D-8C6B-FBB4C05D7A3D}"/>
    <cellStyle name="Денежный 2 3 6 2 3 3 3" xfId="13667" xr:uid="{00000000-0005-0000-0000-0000C00F0000}"/>
    <cellStyle name="Денежный 2 3 6 2 3 3 3 2" xfId="28905" xr:uid="{E004BA95-D3AB-49C2-AE18-ADAE197EEEE2}"/>
    <cellStyle name="Денежный 2 3 6 2 3 3 4" xfId="18753" xr:uid="{1FDA3C53-B680-4362-BF35-EDD5AC305D38}"/>
    <cellStyle name="Денежный 2 3 6 2 3 4" xfId="4775" xr:uid="{00000000-0005-0000-0000-0000C10F0000}"/>
    <cellStyle name="Денежный 2 3 6 2 3 4 2" xfId="9856" xr:uid="{00000000-0005-0000-0000-0000C20F0000}"/>
    <cellStyle name="Денежный 2 3 6 2 3 4 2 2" xfId="25096" xr:uid="{1CB084F8-9261-457E-89B5-7A97AC4A0A20}"/>
    <cellStyle name="Денежный 2 3 6 2 3 4 3" xfId="14934" xr:uid="{00000000-0005-0000-0000-0000C30F0000}"/>
    <cellStyle name="Денежный 2 3 6 2 3 4 3 2" xfId="30172" xr:uid="{7DF5BE46-E8BB-4353-9AE1-4C7C0D0661AD}"/>
    <cellStyle name="Денежный 2 3 6 2 3 4 4" xfId="20020" xr:uid="{5142B523-92E1-4F45-87E7-0A19A8902BDA}"/>
    <cellStyle name="Денежный 2 3 6 2 3 5" xfId="6052" xr:uid="{00000000-0005-0000-0000-0000C40F0000}"/>
    <cellStyle name="Денежный 2 3 6 2 3 5 2" xfId="21297" xr:uid="{C015B311-0610-4C74-9E98-8DC22FB0366A}"/>
    <cellStyle name="Денежный 2 3 6 2 3 6" xfId="11135" xr:uid="{00000000-0005-0000-0000-0000C50F0000}"/>
    <cellStyle name="Денежный 2 3 6 2 3 6 2" xfId="26373" xr:uid="{C4539D6F-43DB-44A8-BDE9-AE35A0B918D8}"/>
    <cellStyle name="Денежный 2 3 6 2 3 7" xfId="16221" xr:uid="{BA9F0040-2772-4CC3-9643-1BAF2E4E3AEE}"/>
    <cellStyle name="Денежный 2 3 6 2 4" xfId="1661" xr:uid="{00000000-0005-0000-0000-0000C60F0000}"/>
    <cellStyle name="Денежный 2 3 6 2 4 2" xfId="6765" xr:uid="{00000000-0005-0000-0000-0000C70F0000}"/>
    <cellStyle name="Денежный 2 3 6 2 4 2 2" xfId="22005" xr:uid="{19C3D531-E98A-41A1-BCF8-26C56F419F0B}"/>
    <cellStyle name="Денежный 2 3 6 2 4 3" xfId="11843" xr:uid="{00000000-0005-0000-0000-0000C80F0000}"/>
    <cellStyle name="Денежный 2 3 6 2 4 3 2" xfId="27081" xr:uid="{5E6982A6-4D40-47FF-9D30-B3ACE49796C6}"/>
    <cellStyle name="Денежный 2 3 6 2 4 4" xfId="16929" xr:uid="{CBE8DBFD-3A74-4A68-8E9E-10D0686B6D90}"/>
    <cellStyle name="Денежный 2 3 6 2 5" xfId="2943" xr:uid="{00000000-0005-0000-0000-0000C90F0000}"/>
    <cellStyle name="Денежный 2 3 6 2 5 2" xfId="8033" xr:uid="{00000000-0005-0000-0000-0000CA0F0000}"/>
    <cellStyle name="Денежный 2 3 6 2 5 2 2" xfId="23273" xr:uid="{1D886F16-9BB4-4C6C-B6A2-A9FA487DA480}"/>
    <cellStyle name="Денежный 2 3 6 2 5 3" xfId="13111" xr:uid="{00000000-0005-0000-0000-0000CB0F0000}"/>
    <cellStyle name="Денежный 2 3 6 2 5 3 2" xfId="28349" xr:uid="{1A291197-909B-4BA4-B725-6B1D1B80418C}"/>
    <cellStyle name="Денежный 2 3 6 2 5 4" xfId="18197" xr:uid="{2B798743-343A-449E-B5C7-4AE2009132B5}"/>
    <cellStyle name="Денежный 2 3 6 2 6" xfId="4211" xr:uid="{00000000-0005-0000-0000-0000CC0F0000}"/>
    <cellStyle name="Денежный 2 3 6 2 6 2" xfId="9292" xr:uid="{00000000-0005-0000-0000-0000CD0F0000}"/>
    <cellStyle name="Денежный 2 3 6 2 6 2 2" xfId="24532" xr:uid="{4ED87DF4-7172-4E12-B058-0AC7476BD435}"/>
    <cellStyle name="Денежный 2 3 6 2 6 3" xfId="14370" xr:uid="{00000000-0005-0000-0000-0000CE0F0000}"/>
    <cellStyle name="Денежный 2 3 6 2 6 3 2" xfId="29608" xr:uid="{090FF05C-2A36-4AF4-BF74-CBE99B6E259E}"/>
    <cellStyle name="Денежный 2 3 6 2 6 4" xfId="19456" xr:uid="{0CDA909C-6BBB-4CA7-9E94-1819E4581D6F}"/>
    <cellStyle name="Денежный 2 3 6 2 7" xfId="5488" xr:uid="{00000000-0005-0000-0000-0000CF0F0000}"/>
    <cellStyle name="Денежный 2 3 6 2 7 2" xfId="20733" xr:uid="{DD6F70FF-25EC-46AA-B161-D393916FB42E}"/>
    <cellStyle name="Денежный 2 3 6 2 8" xfId="10571" xr:uid="{00000000-0005-0000-0000-0000D00F0000}"/>
    <cellStyle name="Денежный 2 3 6 2 8 2" xfId="25809" xr:uid="{6D1A2E0C-C7BA-457D-B666-CC74B30BCE27}"/>
    <cellStyle name="Денежный 2 3 6 2 9" xfId="15657" xr:uid="{0C1B506B-903B-4745-92EC-38154B23E59E}"/>
    <cellStyle name="Денежный 2 3 6 3" xfId="663" xr:uid="{00000000-0005-0000-0000-0000D10F0000}"/>
    <cellStyle name="Денежный 2 3 6 3 2" xfId="1227" xr:uid="{00000000-0005-0000-0000-0000D20F0000}"/>
    <cellStyle name="Денежный 2 3 6 3 2 2" xfId="2505" xr:uid="{00000000-0005-0000-0000-0000D30F0000}"/>
    <cellStyle name="Денежный 2 3 6 3 2 2 2" xfId="7609" xr:uid="{00000000-0005-0000-0000-0000D40F0000}"/>
    <cellStyle name="Денежный 2 3 6 3 2 2 2 2" xfId="22849" xr:uid="{7E952AA1-8BB7-401E-A1EB-A8080FCA54C7}"/>
    <cellStyle name="Денежный 2 3 6 3 2 2 3" xfId="12687" xr:uid="{00000000-0005-0000-0000-0000D50F0000}"/>
    <cellStyle name="Денежный 2 3 6 3 2 2 3 2" xfId="27925" xr:uid="{A315F4F1-1BB5-4966-9172-CF455A6B9548}"/>
    <cellStyle name="Денежный 2 3 6 3 2 2 4" xfId="17773" xr:uid="{F51F0269-6963-4B71-89C9-CCB60EA805BF}"/>
    <cellStyle name="Денежный 2 3 6 3 2 3" xfId="3779" xr:uid="{00000000-0005-0000-0000-0000D60F0000}"/>
    <cellStyle name="Денежный 2 3 6 3 2 3 2" xfId="8865" xr:uid="{00000000-0005-0000-0000-0000D70F0000}"/>
    <cellStyle name="Денежный 2 3 6 3 2 3 2 2" xfId="24105" xr:uid="{0E260F47-88EE-416C-9D51-1FF6D038A2E6}"/>
    <cellStyle name="Денежный 2 3 6 3 2 3 3" xfId="13943" xr:uid="{00000000-0005-0000-0000-0000D80F0000}"/>
    <cellStyle name="Денежный 2 3 6 3 2 3 3 2" xfId="29181" xr:uid="{82F98FF2-C105-4EED-B5EA-0FC888A6238D}"/>
    <cellStyle name="Денежный 2 3 6 3 2 3 4" xfId="19029" xr:uid="{6354285B-E9D1-4AA5-84A7-80AEEF29A9AE}"/>
    <cellStyle name="Денежный 2 3 6 3 2 4" xfId="5055" xr:uid="{00000000-0005-0000-0000-0000D90F0000}"/>
    <cellStyle name="Денежный 2 3 6 3 2 4 2" xfId="10136" xr:uid="{00000000-0005-0000-0000-0000DA0F0000}"/>
    <cellStyle name="Денежный 2 3 6 3 2 4 2 2" xfId="25376" xr:uid="{944E80BD-EB39-4B0A-819B-0A5856117ED5}"/>
    <cellStyle name="Денежный 2 3 6 3 2 4 3" xfId="15214" xr:uid="{00000000-0005-0000-0000-0000DB0F0000}"/>
    <cellStyle name="Денежный 2 3 6 3 2 4 3 2" xfId="30452" xr:uid="{F9403451-17AB-43FA-AD07-42A708DDA505}"/>
    <cellStyle name="Денежный 2 3 6 3 2 4 4" xfId="20300" xr:uid="{B7E85673-9A51-4DB4-A125-2EAF0057B87F}"/>
    <cellStyle name="Денежный 2 3 6 3 2 5" xfId="6332" xr:uid="{00000000-0005-0000-0000-0000DC0F0000}"/>
    <cellStyle name="Денежный 2 3 6 3 2 5 2" xfId="21577" xr:uid="{F008E552-D5B1-490D-9929-04BBC9BC20E6}"/>
    <cellStyle name="Денежный 2 3 6 3 2 6" xfId="11415" xr:uid="{00000000-0005-0000-0000-0000DD0F0000}"/>
    <cellStyle name="Денежный 2 3 6 3 2 6 2" xfId="26653" xr:uid="{75DDB9B2-E914-4790-9AB1-6A20C91B7189}"/>
    <cellStyle name="Денежный 2 3 6 3 2 7" xfId="16501" xr:uid="{2F4EBA3E-4759-4826-A769-3B13FB0C757E}"/>
    <cellStyle name="Денежный 2 3 6 3 3" xfId="1941" xr:uid="{00000000-0005-0000-0000-0000DE0F0000}"/>
    <cellStyle name="Денежный 2 3 6 3 3 2" xfId="7045" xr:uid="{00000000-0005-0000-0000-0000DF0F0000}"/>
    <cellStyle name="Денежный 2 3 6 3 3 2 2" xfId="22285" xr:uid="{F0F7B9EB-1EBD-4058-9A9A-FEBBEA62D068}"/>
    <cellStyle name="Денежный 2 3 6 3 3 3" xfId="12123" xr:uid="{00000000-0005-0000-0000-0000E00F0000}"/>
    <cellStyle name="Денежный 2 3 6 3 3 3 2" xfId="27361" xr:uid="{D3BB0023-C8FC-42D5-9BF5-D4572D4FA234}"/>
    <cellStyle name="Денежный 2 3 6 3 3 4" xfId="17209" xr:uid="{47F13EFE-9AED-4138-BCB4-83FE35FF3F92}"/>
    <cellStyle name="Денежный 2 3 6 3 4" xfId="3223" xr:uid="{00000000-0005-0000-0000-0000E10F0000}"/>
    <cellStyle name="Денежный 2 3 6 3 4 2" xfId="8309" xr:uid="{00000000-0005-0000-0000-0000E20F0000}"/>
    <cellStyle name="Денежный 2 3 6 3 4 2 2" xfId="23549" xr:uid="{1760A14A-F727-4F4E-8B04-98C030BFF564}"/>
    <cellStyle name="Денежный 2 3 6 3 4 3" xfId="13387" xr:uid="{00000000-0005-0000-0000-0000E30F0000}"/>
    <cellStyle name="Денежный 2 3 6 3 4 3 2" xfId="28625" xr:uid="{1793C7CC-AC30-46A2-BB70-03560BFD8D49}"/>
    <cellStyle name="Денежный 2 3 6 3 4 4" xfId="18473" xr:uid="{27C0DF21-BBB7-4B66-B4DF-0575FED79E0F}"/>
    <cellStyle name="Денежный 2 3 6 3 5" xfId="4491" xr:uid="{00000000-0005-0000-0000-0000E40F0000}"/>
    <cellStyle name="Денежный 2 3 6 3 5 2" xfId="9572" xr:uid="{00000000-0005-0000-0000-0000E50F0000}"/>
    <cellStyle name="Денежный 2 3 6 3 5 2 2" xfId="24812" xr:uid="{E45B5D3F-80A7-460C-8924-98752F4D768F}"/>
    <cellStyle name="Денежный 2 3 6 3 5 3" xfId="14650" xr:uid="{00000000-0005-0000-0000-0000E60F0000}"/>
    <cellStyle name="Денежный 2 3 6 3 5 3 2" xfId="29888" xr:uid="{F378996A-03AA-4B79-BE43-185A3462C7D8}"/>
    <cellStyle name="Денежный 2 3 6 3 5 4" xfId="19736" xr:uid="{6C4B5C37-AAA8-4309-BF0F-596AA9542E7E}"/>
    <cellStyle name="Денежный 2 3 6 3 6" xfId="5768" xr:uid="{00000000-0005-0000-0000-0000E70F0000}"/>
    <cellStyle name="Денежный 2 3 6 3 6 2" xfId="21013" xr:uid="{83144251-861C-40FB-BBAD-5495C20D9AB3}"/>
    <cellStyle name="Денежный 2 3 6 3 7" xfId="10851" xr:uid="{00000000-0005-0000-0000-0000E80F0000}"/>
    <cellStyle name="Денежный 2 3 6 3 7 2" xfId="26089" xr:uid="{7D029B8C-95B0-40F8-A975-12FD22ACB62A}"/>
    <cellStyle name="Денежный 2 3 6 3 8" xfId="15937" xr:uid="{56458879-9F8A-47A8-919E-7B18C8598856}"/>
    <cellStyle name="Денежный 2 3 6 4" xfId="807" xr:uid="{00000000-0005-0000-0000-0000E90F0000}"/>
    <cellStyle name="Денежный 2 3 6 4 2" xfId="2085" xr:uid="{00000000-0005-0000-0000-0000EA0F0000}"/>
    <cellStyle name="Денежный 2 3 6 4 2 2" xfId="7189" xr:uid="{00000000-0005-0000-0000-0000EB0F0000}"/>
    <cellStyle name="Денежный 2 3 6 4 2 2 2" xfId="22429" xr:uid="{4B5D6C1B-3DE8-47C4-B8A1-69570DF640D2}"/>
    <cellStyle name="Денежный 2 3 6 4 2 3" xfId="12267" xr:uid="{00000000-0005-0000-0000-0000EC0F0000}"/>
    <cellStyle name="Денежный 2 3 6 4 2 3 2" xfId="27505" xr:uid="{3D3EE35C-946D-42B3-A8BD-A9DBE6227B5C}"/>
    <cellStyle name="Денежный 2 3 6 4 2 4" xfId="17353" xr:uid="{F654BFB0-957C-4102-B3A9-C4963CF8D221}"/>
    <cellStyle name="Денежный 2 3 6 4 3" xfId="3365" xr:uid="{00000000-0005-0000-0000-0000ED0F0000}"/>
    <cellStyle name="Денежный 2 3 6 4 3 2" xfId="8451" xr:uid="{00000000-0005-0000-0000-0000EE0F0000}"/>
    <cellStyle name="Денежный 2 3 6 4 3 2 2" xfId="23691" xr:uid="{595DC186-28FF-4AB3-8633-B4B68AE5FBF4}"/>
    <cellStyle name="Денежный 2 3 6 4 3 3" xfId="13529" xr:uid="{00000000-0005-0000-0000-0000EF0F0000}"/>
    <cellStyle name="Денежный 2 3 6 4 3 3 2" xfId="28767" xr:uid="{9341AB24-111F-4731-819A-F41EE15CBBCA}"/>
    <cellStyle name="Денежный 2 3 6 4 3 4" xfId="18615" xr:uid="{0E9F0F39-F3CB-4F73-B3CC-91436C833990}"/>
    <cellStyle name="Денежный 2 3 6 4 4" xfId="4635" xr:uid="{00000000-0005-0000-0000-0000F00F0000}"/>
    <cellStyle name="Денежный 2 3 6 4 4 2" xfId="9716" xr:uid="{00000000-0005-0000-0000-0000F10F0000}"/>
    <cellStyle name="Денежный 2 3 6 4 4 2 2" xfId="24956" xr:uid="{2A7F6B7A-1414-4ABE-A92D-6A606431AD35}"/>
    <cellStyle name="Денежный 2 3 6 4 4 3" xfId="14794" xr:uid="{00000000-0005-0000-0000-0000F20F0000}"/>
    <cellStyle name="Денежный 2 3 6 4 4 3 2" xfId="30032" xr:uid="{9AB7011D-AF62-4806-AEAF-0FC3F5F6AFD3}"/>
    <cellStyle name="Денежный 2 3 6 4 4 4" xfId="19880" xr:uid="{149D5668-93C0-4A80-82D1-1A77C9316DD5}"/>
    <cellStyle name="Денежный 2 3 6 4 5" xfId="5912" xr:uid="{00000000-0005-0000-0000-0000F30F0000}"/>
    <cellStyle name="Денежный 2 3 6 4 5 2" xfId="21157" xr:uid="{1195227A-FAD0-400C-991A-DC33746764BA}"/>
    <cellStyle name="Денежный 2 3 6 4 6" xfId="10995" xr:uid="{00000000-0005-0000-0000-0000F40F0000}"/>
    <cellStyle name="Денежный 2 3 6 4 6 2" xfId="26233" xr:uid="{F7C4B703-C6AE-4783-B18C-D82FAE4B938D}"/>
    <cellStyle name="Денежный 2 3 6 4 7" xfId="16081" xr:uid="{89643894-3F24-4852-8016-EAC6BEA2821C}"/>
    <cellStyle name="Денежный 2 3 6 5" xfId="1372" xr:uid="{00000000-0005-0000-0000-0000F50F0000}"/>
    <cellStyle name="Денежный 2 3 6 5 2" xfId="2650" xr:uid="{00000000-0005-0000-0000-0000F60F0000}"/>
    <cellStyle name="Денежный 2 3 6 5 2 2" xfId="7754" xr:uid="{00000000-0005-0000-0000-0000F70F0000}"/>
    <cellStyle name="Денежный 2 3 6 5 2 2 2" xfId="22994" xr:uid="{F78C5A60-4406-47AF-8CE5-C99DA5755E06}"/>
    <cellStyle name="Денежный 2 3 6 5 2 3" xfId="12832" xr:uid="{00000000-0005-0000-0000-0000F80F0000}"/>
    <cellStyle name="Денежный 2 3 6 5 2 3 2" xfId="28070" xr:uid="{A5185D05-046B-4532-A566-8EDAD6C68E69}"/>
    <cellStyle name="Денежный 2 3 6 5 2 4" xfId="17918" xr:uid="{8B46E595-1B51-4DFE-B710-F8CF2B255C7D}"/>
    <cellStyle name="Денежный 2 3 6 5 3" xfId="3922" xr:uid="{00000000-0005-0000-0000-0000F90F0000}"/>
    <cellStyle name="Денежный 2 3 6 5 3 2" xfId="9008" xr:uid="{00000000-0005-0000-0000-0000FA0F0000}"/>
    <cellStyle name="Денежный 2 3 6 5 3 2 2" xfId="24248" xr:uid="{6226F4C2-7C4E-44EA-8BB2-4500451827B4}"/>
    <cellStyle name="Денежный 2 3 6 5 3 3" xfId="14086" xr:uid="{00000000-0005-0000-0000-0000FB0F0000}"/>
    <cellStyle name="Денежный 2 3 6 5 3 3 2" xfId="29324" xr:uid="{E1CD6D1E-6621-413C-B9E0-3E7B8880C375}"/>
    <cellStyle name="Денежный 2 3 6 5 3 4" xfId="19172" xr:uid="{3EA8F5D8-C252-4976-80D3-C7B2BA0388A6}"/>
    <cellStyle name="Денежный 2 3 6 5 4" xfId="5200" xr:uid="{00000000-0005-0000-0000-0000FC0F0000}"/>
    <cellStyle name="Денежный 2 3 6 5 4 2" xfId="10281" xr:uid="{00000000-0005-0000-0000-0000FD0F0000}"/>
    <cellStyle name="Денежный 2 3 6 5 4 2 2" xfId="25521" xr:uid="{9EA52451-DF36-4AB8-93F8-07C53C26E949}"/>
    <cellStyle name="Денежный 2 3 6 5 4 3" xfId="15359" xr:uid="{00000000-0005-0000-0000-0000FE0F0000}"/>
    <cellStyle name="Денежный 2 3 6 5 4 3 2" xfId="30597" xr:uid="{0564447E-25ED-4337-9EDE-69FE4460B9B7}"/>
    <cellStyle name="Денежный 2 3 6 5 4 4" xfId="20445" xr:uid="{965C1754-3364-43EB-B859-07D7EFF44782}"/>
    <cellStyle name="Денежный 2 3 6 5 5" xfId="6477" xr:uid="{00000000-0005-0000-0000-0000FF0F0000}"/>
    <cellStyle name="Денежный 2 3 6 5 5 2" xfId="21722" xr:uid="{71227561-FB66-4A76-AFD6-3355DA8DE38B}"/>
    <cellStyle name="Денежный 2 3 6 5 6" xfId="11560" xr:uid="{00000000-0005-0000-0000-000000100000}"/>
    <cellStyle name="Денежный 2 3 6 5 6 2" xfId="26798" xr:uid="{A63B42EC-D69C-4EC9-9ABD-2B540C66729F}"/>
    <cellStyle name="Денежный 2 3 6 5 7" xfId="16646" xr:uid="{807D7BA8-35DF-4672-86EB-6C7E5659DFF9}"/>
    <cellStyle name="Денежный 2 3 6 6" xfId="1512" xr:uid="{00000000-0005-0000-0000-000001100000}"/>
    <cellStyle name="Денежный 2 3 6 6 2" xfId="2790" xr:uid="{00000000-0005-0000-0000-000002100000}"/>
    <cellStyle name="Денежный 2 3 6 6 2 2" xfId="7894" xr:uid="{00000000-0005-0000-0000-000003100000}"/>
    <cellStyle name="Денежный 2 3 6 6 2 2 2" xfId="23134" xr:uid="{6989C3B5-EF6A-48B6-B40B-A8B0D157EFD7}"/>
    <cellStyle name="Денежный 2 3 6 6 2 3" xfId="12972" xr:uid="{00000000-0005-0000-0000-000004100000}"/>
    <cellStyle name="Денежный 2 3 6 6 2 3 2" xfId="28210" xr:uid="{683B4295-0033-44E1-86FA-77C959884064}"/>
    <cellStyle name="Денежный 2 3 6 6 2 4" xfId="18058" xr:uid="{67A1EF91-142D-4F74-8355-CACA116069DE}"/>
    <cellStyle name="Денежный 2 3 6 6 3" xfId="4060" xr:uid="{00000000-0005-0000-0000-000005100000}"/>
    <cellStyle name="Денежный 2 3 6 6 3 2" xfId="9146" xr:uid="{00000000-0005-0000-0000-000006100000}"/>
    <cellStyle name="Денежный 2 3 6 6 3 2 2" xfId="24386" xr:uid="{59D3FA56-1F61-44D3-93B3-735CB4B7B144}"/>
    <cellStyle name="Денежный 2 3 6 6 3 3" xfId="14224" xr:uid="{00000000-0005-0000-0000-000007100000}"/>
    <cellStyle name="Денежный 2 3 6 6 3 3 2" xfId="29462" xr:uid="{F556622E-382A-4719-9818-B0651F479E47}"/>
    <cellStyle name="Денежный 2 3 6 6 3 4" xfId="19310" xr:uid="{C8FA0D29-F745-469B-9C7B-A8ED0BD63171}"/>
    <cellStyle name="Денежный 2 3 6 6 4" xfId="5340" xr:uid="{00000000-0005-0000-0000-000008100000}"/>
    <cellStyle name="Денежный 2 3 6 6 4 2" xfId="10421" xr:uid="{00000000-0005-0000-0000-000009100000}"/>
    <cellStyle name="Денежный 2 3 6 6 4 2 2" xfId="25661" xr:uid="{9EC07BA4-0D0B-40E0-928B-032EF27F3861}"/>
    <cellStyle name="Денежный 2 3 6 6 4 3" xfId="15499" xr:uid="{00000000-0005-0000-0000-00000A100000}"/>
    <cellStyle name="Денежный 2 3 6 6 4 3 2" xfId="30737" xr:uid="{5C8FF429-E4CE-4232-BC6B-76093BCD00B8}"/>
    <cellStyle name="Денежный 2 3 6 6 4 4" xfId="20585" xr:uid="{737062E9-93A3-4E7C-A87C-5F48A758140F}"/>
    <cellStyle name="Денежный 2 3 6 6 5" xfId="6617" xr:uid="{00000000-0005-0000-0000-00000B100000}"/>
    <cellStyle name="Денежный 2 3 6 6 5 2" xfId="21862" xr:uid="{58ED14DC-0884-4886-B7A1-2C459704760B}"/>
    <cellStyle name="Денежный 2 3 6 6 6" xfId="11700" xr:uid="{00000000-0005-0000-0000-00000C100000}"/>
    <cellStyle name="Денежный 2 3 6 6 6 2" xfId="26938" xr:uid="{8C85B918-2428-420E-ADD2-BA20DE025CD3}"/>
    <cellStyle name="Денежный 2 3 6 6 7" xfId="16786" xr:uid="{395BC20A-CCAE-4480-B332-38E2627EDC3B}"/>
    <cellStyle name="Денежный 2 3 7" xfId="269" xr:uid="{00000000-0005-0000-0000-00000D100000}"/>
    <cellStyle name="Денежный 2 3 7 2" xfId="427" xr:uid="{00000000-0005-0000-0000-00000E100000}"/>
    <cellStyle name="Денежный 2 3 7 2 2" xfId="991" xr:uid="{00000000-0005-0000-0000-00000F100000}"/>
    <cellStyle name="Денежный 2 3 7 2 2 2" xfId="2269" xr:uid="{00000000-0005-0000-0000-000010100000}"/>
    <cellStyle name="Денежный 2 3 7 2 2 2 2" xfId="7373" xr:uid="{00000000-0005-0000-0000-000011100000}"/>
    <cellStyle name="Денежный 2 3 7 2 2 2 2 2" xfId="22613" xr:uid="{6739150D-D81F-4548-A2BD-337054ECC79A}"/>
    <cellStyle name="Денежный 2 3 7 2 2 2 3" xfId="12451" xr:uid="{00000000-0005-0000-0000-000012100000}"/>
    <cellStyle name="Денежный 2 3 7 2 2 2 3 2" xfId="27689" xr:uid="{179E37C2-546C-4908-BDF7-10AA4D7E910D}"/>
    <cellStyle name="Денежный 2 3 7 2 2 2 4" xfId="17537" xr:uid="{9200D828-4E84-4EBF-9525-649D48666663}"/>
    <cellStyle name="Денежный 2 3 7 2 2 3" xfId="3547" xr:uid="{00000000-0005-0000-0000-000013100000}"/>
    <cellStyle name="Денежный 2 3 7 2 2 3 2" xfId="8633" xr:uid="{00000000-0005-0000-0000-000014100000}"/>
    <cellStyle name="Денежный 2 3 7 2 2 3 2 2" xfId="23873" xr:uid="{66893E71-E372-405F-A371-BAA3475782B3}"/>
    <cellStyle name="Денежный 2 3 7 2 2 3 3" xfId="13711" xr:uid="{00000000-0005-0000-0000-000015100000}"/>
    <cellStyle name="Денежный 2 3 7 2 2 3 3 2" xfId="28949" xr:uid="{2C585C40-1D6B-4033-B206-9A8E85FD6A8A}"/>
    <cellStyle name="Денежный 2 3 7 2 2 3 4" xfId="18797" xr:uid="{0B6BE1DA-3866-40A4-ADB5-0776729F33DD}"/>
    <cellStyle name="Денежный 2 3 7 2 2 4" xfId="4819" xr:uid="{00000000-0005-0000-0000-000016100000}"/>
    <cellStyle name="Денежный 2 3 7 2 2 4 2" xfId="9900" xr:uid="{00000000-0005-0000-0000-000017100000}"/>
    <cellStyle name="Денежный 2 3 7 2 2 4 2 2" xfId="25140" xr:uid="{F579D877-8C33-40A1-B277-7FF291F0A9F5}"/>
    <cellStyle name="Денежный 2 3 7 2 2 4 3" xfId="14978" xr:uid="{00000000-0005-0000-0000-000018100000}"/>
    <cellStyle name="Денежный 2 3 7 2 2 4 3 2" xfId="30216" xr:uid="{A7189498-50B3-4DD8-99A3-87D0AA8957F1}"/>
    <cellStyle name="Денежный 2 3 7 2 2 4 4" xfId="20064" xr:uid="{48EE2D86-6E72-46D2-8A58-401909914C47}"/>
    <cellStyle name="Денежный 2 3 7 2 2 5" xfId="6096" xr:uid="{00000000-0005-0000-0000-000019100000}"/>
    <cellStyle name="Денежный 2 3 7 2 2 5 2" xfId="21341" xr:uid="{22692318-D3D6-4979-B689-A687981509B1}"/>
    <cellStyle name="Денежный 2 3 7 2 2 6" xfId="11179" xr:uid="{00000000-0005-0000-0000-00001A100000}"/>
    <cellStyle name="Денежный 2 3 7 2 2 6 2" xfId="26417" xr:uid="{2B60A46D-8C7A-477D-91F7-16D84FB55DD2}"/>
    <cellStyle name="Денежный 2 3 7 2 2 7" xfId="16265" xr:uid="{E7400E3C-6629-4804-BD94-264C0A14D1F0}"/>
    <cellStyle name="Денежный 2 3 7 2 3" xfId="1705" xr:uid="{00000000-0005-0000-0000-00001B100000}"/>
    <cellStyle name="Денежный 2 3 7 2 3 2" xfId="6809" xr:uid="{00000000-0005-0000-0000-00001C100000}"/>
    <cellStyle name="Денежный 2 3 7 2 3 2 2" xfId="22049" xr:uid="{B3F3D66F-27DF-41A7-8BE0-AE924D462A0C}"/>
    <cellStyle name="Денежный 2 3 7 2 3 3" xfId="11887" xr:uid="{00000000-0005-0000-0000-00001D100000}"/>
    <cellStyle name="Денежный 2 3 7 2 3 3 2" xfId="27125" xr:uid="{F9EDD436-FBB5-41B9-8FC4-E019CD577334}"/>
    <cellStyle name="Денежный 2 3 7 2 3 4" xfId="16973" xr:uid="{35CE1A28-DAFA-4AC3-A279-D252105FD090}"/>
    <cellStyle name="Денежный 2 3 7 2 4" xfId="2991" xr:uid="{00000000-0005-0000-0000-00001E100000}"/>
    <cellStyle name="Денежный 2 3 7 2 4 2" xfId="8077" xr:uid="{00000000-0005-0000-0000-00001F100000}"/>
    <cellStyle name="Денежный 2 3 7 2 4 2 2" xfId="23317" xr:uid="{DCA814C6-AB37-41BA-97B5-CCFC9E621DF3}"/>
    <cellStyle name="Денежный 2 3 7 2 4 3" xfId="13155" xr:uid="{00000000-0005-0000-0000-000020100000}"/>
    <cellStyle name="Денежный 2 3 7 2 4 3 2" xfId="28393" xr:uid="{15E4A0B7-2B52-4022-B37F-EE006905E699}"/>
    <cellStyle name="Денежный 2 3 7 2 4 4" xfId="18241" xr:uid="{9D3D8C3C-658E-42CE-A26B-EC110C85AC0A}"/>
    <cellStyle name="Денежный 2 3 7 2 5" xfId="4255" xr:uid="{00000000-0005-0000-0000-000021100000}"/>
    <cellStyle name="Денежный 2 3 7 2 5 2" xfId="9336" xr:uid="{00000000-0005-0000-0000-000022100000}"/>
    <cellStyle name="Денежный 2 3 7 2 5 2 2" xfId="24576" xr:uid="{ECF51ADC-F942-4718-9EF0-464848B42C01}"/>
    <cellStyle name="Денежный 2 3 7 2 5 3" xfId="14414" xr:uid="{00000000-0005-0000-0000-000023100000}"/>
    <cellStyle name="Денежный 2 3 7 2 5 3 2" xfId="29652" xr:uid="{CDA0FB69-57BC-4A90-9508-09828C12D640}"/>
    <cellStyle name="Денежный 2 3 7 2 5 4" xfId="19500" xr:uid="{146AD939-3619-4918-A57A-564B9B16E351}"/>
    <cellStyle name="Денежный 2 3 7 2 6" xfId="5532" xr:uid="{00000000-0005-0000-0000-000024100000}"/>
    <cellStyle name="Денежный 2 3 7 2 6 2" xfId="20777" xr:uid="{37DECAF2-0270-426B-8A12-7076C1683C61}"/>
    <cellStyle name="Денежный 2 3 7 2 7" xfId="10615" xr:uid="{00000000-0005-0000-0000-000025100000}"/>
    <cellStyle name="Денежный 2 3 7 2 7 2" xfId="25853" xr:uid="{51006FE8-F4C2-48AE-B17A-4A92FA2C125F}"/>
    <cellStyle name="Денежный 2 3 7 2 8" xfId="15701" xr:uid="{FF8D2902-E2D8-48C7-9B72-77E5AFC1B58C}"/>
    <cellStyle name="Денежный 2 3 7 3" xfId="851" xr:uid="{00000000-0005-0000-0000-000026100000}"/>
    <cellStyle name="Денежный 2 3 7 3 2" xfId="2129" xr:uid="{00000000-0005-0000-0000-000027100000}"/>
    <cellStyle name="Денежный 2 3 7 3 2 2" xfId="7233" xr:uid="{00000000-0005-0000-0000-000028100000}"/>
    <cellStyle name="Денежный 2 3 7 3 2 2 2" xfId="22473" xr:uid="{40F5C1A5-4DED-4F92-B38D-A08B73F8E654}"/>
    <cellStyle name="Денежный 2 3 7 3 2 3" xfId="12311" xr:uid="{00000000-0005-0000-0000-000029100000}"/>
    <cellStyle name="Денежный 2 3 7 3 2 3 2" xfId="27549" xr:uid="{A514F806-8A88-43B6-B26D-DF68DFBACB0B}"/>
    <cellStyle name="Денежный 2 3 7 3 2 4" xfId="17397" xr:uid="{AFB1FFFE-6E81-42A6-BA0A-0F7A14F613B4}"/>
    <cellStyle name="Денежный 2 3 7 3 3" xfId="3409" xr:uid="{00000000-0005-0000-0000-00002A100000}"/>
    <cellStyle name="Денежный 2 3 7 3 3 2" xfId="8495" xr:uid="{00000000-0005-0000-0000-00002B100000}"/>
    <cellStyle name="Денежный 2 3 7 3 3 2 2" xfId="23735" xr:uid="{FDB7B9FF-6569-4726-92CA-934B56763974}"/>
    <cellStyle name="Денежный 2 3 7 3 3 3" xfId="13573" xr:uid="{00000000-0005-0000-0000-00002C100000}"/>
    <cellStyle name="Денежный 2 3 7 3 3 3 2" xfId="28811" xr:uid="{A25CD2CE-79F9-49FE-BE45-B004FF43EE6B}"/>
    <cellStyle name="Денежный 2 3 7 3 3 4" xfId="18659" xr:uid="{ED803E01-C316-4C91-B7B7-8B5718A7FC8C}"/>
    <cellStyle name="Денежный 2 3 7 3 4" xfId="4679" xr:uid="{00000000-0005-0000-0000-00002D100000}"/>
    <cellStyle name="Денежный 2 3 7 3 4 2" xfId="9760" xr:uid="{00000000-0005-0000-0000-00002E100000}"/>
    <cellStyle name="Денежный 2 3 7 3 4 2 2" xfId="25000" xr:uid="{B2D14F17-EAC9-4A18-A543-A07EEA2AE312}"/>
    <cellStyle name="Денежный 2 3 7 3 4 3" xfId="14838" xr:uid="{00000000-0005-0000-0000-00002F100000}"/>
    <cellStyle name="Денежный 2 3 7 3 4 3 2" xfId="30076" xr:uid="{5DF92244-2DC3-42C0-B7A3-2BAEC7218BBA}"/>
    <cellStyle name="Денежный 2 3 7 3 4 4" xfId="19924" xr:uid="{02117C99-97A9-467E-897C-7649CD691731}"/>
    <cellStyle name="Денежный 2 3 7 3 5" xfId="5956" xr:uid="{00000000-0005-0000-0000-000030100000}"/>
    <cellStyle name="Денежный 2 3 7 3 5 2" xfId="21201" xr:uid="{BE048C17-1860-471B-B274-E9A66FE317EA}"/>
    <cellStyle name="Денежный 2 3 7 3 6" xfId="11039" xr:uid="{00000000-0005-0000-0000-000031100000}"/>
    <cellStyle name="Денежный 2 3 7 3 6 2" xfId="26277" xr:uid="{605B05B1-E7E9-4B6A-8F62-1DF7814040A4}"/>
    <cellStyle name="Денежный 2 3 7 3 7" xfId="16125" xr:uid="{6E712352-EF69-4190-873B-3F7FC042C679}"/>
    <cellStyle name="Денежный 2 3 7 4" xfId="1565" xr:uid="{00000000-0005-0000-0000-000032100000}"/>
    <cellStyle name="Денежный 2 3 7 4 2" xfId="6669" xr:uid="{00000000-0005-0000-0000-000033100000}"/>
    <cellStyle name="Денежный 2 3 7 4 2 2" xfId="21909" xr:uid="{C74EEECE-A00A-48EC-A01F-69C81668DC50}"/>
    <cellStyle name="Денежный 2 3 7 4 3" xfId="11747" xr:uid="{00000000-0005-0000-0000-000034100000}"/>
    <cellStyle name="Денежный 2 3 7 4 3 2" xfId="26985" xr:uid="{4CE5FAFF-E679-4F4F-BA8E-D37F545B91B0}"/>
    <cellStyle name="Денежный 2 3 7 4 4" xfId="16833" xr:uid="{8A9B457B-FFCD-42AC-BA01-6E4CE4867714}"/>
    <cellStyle name="Денежный 2 3 7 5" xfId="2837" xr:uid="{00000000-0005-0000-0000-000035100000}"/>
    <cellStyle name="Денежный 2 3 7 5 2" xfId="7939" xr:uid="{00000000-0005-0000-0000-000036100000}"/>
    <cellStyle name="Денежный 2 3 7 5 2 2" xfId="23179" xr:uid="{E60D28A4-D9EF-46EF-8E6A-8BA3FB5385FD}"/>
    <cellStyle name="Денежный 2 3 7 5 3" xfId="13017" xr:uid="{00000000-0005-0000-0000-000037100000}"/>
    <cellStyle name="Денежный 2 3 7 5 3 2" xfId="28255" xr:uid="{0D4AE7AB-9882-4AAF-8B8C-9A12E13EC67C}"/>
    <cellStyle name="Денежный 2 3 7 5 4" xfId="18103" xr:uid="{19D925FD-8908-4BEC-9E1F-44B7213C87EA}"/>
    <cellStyle name="Денежный 2 3 7 6" xfId="4115" xr:uid="{00000000-0005-0000-0000-000038100000}"/>
    <cellStyle name="Денежный 2 3 7 6 2" xfId="9196" xr:uid="{00000000-0005-0000-0000-000039100000}"/>
    <cellStyle name="Денежный 2 3 7 6 2 2" xfId="24436" xr:uid="{9FC4D5FF-2FFE-4254-A709-EBE1769705F4}"/>
    <cellStyle name="Денежный 2 3 7 6 3" xfId="14274" xr:uid="{00000000-0005-0000-0000-00003A100000}"/>
    <cellStyle name="Денежный 2 3 7 6 3 2" xfId="29512" xr:uid="{DE9056B8-B4C3-4659-B3C5-A2973CB1595A}"/>
    <cellStyle name="Денежный 2 3 7 6 4" xfId="19360" xr:uid="{A2E994FC-3840-4A63-8519-934D5FD911C9}"/>
    <cellStyle name="Денежный 2 3 7 7" xfId="5392" xr:uid="{00000000-0005-0000-0000-00003B100000}"/>
    <cellStyle name="Денежный 2 3 7 7 2" xfId="20637" xr:uid="{AF5ADC06-9D02-46A6-B2CD-7F756CE3EDD3}"/>
    <cellStyle name="Денежный 2 3 7 8" xfId="10475" xr:uid="{00000000-0005-0000-0000-00003C100000}"/>
    <cellStyle name="Денежный 2 3 7 8 2" xfId="25713" xr:uid="{12988F6B-7CA5-45DF-AEB3-34F151B55C6A}"/>
    <cellStyle name="Денежный 2 3 7 9" xfId="15561" xr:uid="{E674AB8A-2B3D-4B70-8B55-1D00468B54F8}"/>
    <cellStyle name="Денежный 2 3 8" xfId="567" xr:uid="{00000000-0005-0000-0000-00003D100000}"/>
    <cellStyle name="Денежный 2 3 8 2" xfId="1131" xr:uid="{00000000-0005-0000-0000-00003E100000}"/>
    <cellStyle name="Денежный 2 3 8 2 2" xfId="2409" xr:uid="{00000000-0005-0000-0000-00003F100000}"/>
    <cellStyle name="Денежный 2 3 8 2 2 2" xfId="7513" xr:uid="{00000000-0005-0000-0000-000040100000}"/>
    <cellStyle name="Денежный 2 3 8 2 2 2 2" xfId="22753" xr:uid="{9CBFB282-698D-4B99-A8C4-BDB181ACFFFE}"/>
    <cellStyle name="Денежный 2 3 8 2 2 3" xfId="12591" xr:uid="{00000000-0005-0000-0000-000041100000}"/>
    <cellStyle name="Денежный 2 3 8 2 2 3 2" xfId="27829" xr:uid="{3BE88F31-0C22-4F6D-B25C-A9F55138F1D1}"/>
    <cellStyle name="Денежный 2 3 8 2 2 4" xfId="17677" xr:uid="{1E8D64C5-78B8-40CC-BC50-9EE6AD7ACFC5}"/>
    <cellStyle name="Денежный 2 3 8 2 3" xfId="3685" xr:uid="{00000000-0005-0000-0000-000042100000}"/>
    <cellStyle name="Денежный 2 3 8 2 3 2" xfId="8771" xr:uid="{00000000-0005-0000-0000-000043100000}"/>
    <cellStyle name="Денежный 2 3 8 2 3 2 2" xfId="24011" xr:uid="{386067ED-EF9D-4468-9D04-4F5153C5CD30}"/>
    <cellStyle name="Денежный 2 3 8 2 3 3" xfId="13849" xr:uid="{00000000-0005-0000-0000-000044100000}"/>
    <cellStyle name="Денежный 2 3 8 2 3 3 2" xfId="29087" xr:uid="{C1BDE9A5-B0AF-4DE7-BD0E-658ABE015C72}"/>
    <cellStyle name="Денежный 2 3 8 2 3 4" xfId="18935" xr:uid="{8683F496-4F12-4D81-8B8A-AE36CAD0D8C8}"/>
    <cellStyle name="Денежный 2 3 8 2 4" xfId="4959" xr:uid="{00000000-0005-0000-0000-000045100000}"/>
    <cellStyle name="Денежный 2 3 8 2 4 2" xfId="10040" xr:uid="{00000000-0005-0000-0000-000046100000}"/>
    <cellStyle name="Денежный 2 3 8 2 4 2 2" xfId="25280" xr:uid="{CDAF1976-20CE-4327-9340-460EBE738EB1}"/>
    <cellStyle name="Денежный 2 3 8 2 4 3" xfId="15118" xr:uid="{00000000-0005-0000-0000-000047100000}"/>
    <cellStyle name="Денежный 2 3 8 2 4 3 2" xfId="30356" xr:uid="{1AED0468-DCA3-4812-A68E-F9931200876F}"/>
    <cellStyle name="Денежный 2 3 8 2 4 4" xfId="20204" xr:uid="{DA5237E2-9C1B-4230-86BF-FC19F5A95DAE}"/>
    <cellStyle name="Денежный 2 3 8 2 5" xfId="6236" xr:uid="{00000000-0005-0000-0000-000048100000}"/>
    <cellStyle name="Денежный 2 3 8 2 5 2" xfId="21481" xr:uid="{14D596BC-59D6-4F53-8E29-2EE4A3233B69}"/>
    <cellStyle name="Денежный 2 3 8 2 6" xfId="11319" xr:uid="{00000000-0005-0000-0000-000049100000}"/>
    <cellStyle name="Денежный 2 3 8 2 6 2" xfId="26557" xr:uid="{349AC5F1-BD83-4A00-9C35-30D954A9EBA2}"/>
    <cellStyle name="Денежный 2 3 8 2 7" xfId="16405" xr:uid="{94C96FDB-30C0-4D5F-9BA4-06F48038CE61}"/>
    <cellStyle name="Денежный 2 3 8 3" xfId="1845" xr:uid="{00000000-0005-0000-0000-00004A100000}"/>
    <cellStyle name="Денежный 2 3 8 3 2" xfId="6949" xr:uid="{00000000-0005-0000-0000-00004B100000}"/>
    <cellStyle name="Денежный 2 3 8 3 2 2" xfId="22189" xr:uid="{EF8EAD37-528E-4DB9-9D52-E40471F68EFA}"/>
    <cellStyle name="Денежный 2 3 8 3 3" xfId="12027" xr:uid="{00000000-0005-0000-0000-00004C100000}"/>
    <cellStyle name="Денежный 2 3 8 3 3 2" xfId="27265" xr:uid="{B5A88C77-0EAF-48C6-90C2-A78B48FA5659}"/>
    <cellStyle name="Денежный 2 3 8 3 4" xfId="17113" xr:uid="{B6755EF1-4F9B-4575-928A-4B1BACE2E7BC}"/>
    <cellStyle name="Денежный 2 3 8 4" xfId="3129" xr:uid="{00000000-0005-0000-0000-00004D100000}"/>
    <cellStyle name="Денежный 2 3 8 4 2" xfId="8215" xr:uid="{00000000-0005-0000-0000-00004E100000}"/>
    <cellStyle name="Денежный 2 3 8 4 2 2" xfId="23455" xr:uid="{DC76B99B-EB86-4BAF-BA7F-AFDF60653414}"/>
    <cellStyle name="Денежный 2 3 8 4 3" xfId="13293" xr:uid="{00000000-0005-0000-0000-00004F100000}"/>
    <cellStyle name="Денежный 2 3 8 4 3 2" xfId="28531" xr:uid="{1924452D-DDBA-402D-85BC-C2E7C3BDA6C7}"/>
    <cellStyle name="Денежный 2 3 8 4 4" xfId="18379" xr:uid="{44C5D1DF-8988-44C6-8D5E-F482D07B26A1}"/>
    <cellStyle name="Денежный 2 3 8 5" xfId="4395" xr:uid="{00000000-0005-0000-0000-000050100000}"/>
    <cellStyle name="Денежный 2 3 8 5 2" xfId="9476" xr:uid="{00000000-0005-0000-0000-000051100000}"/>
    <cellStyle name="Денежный 2 3 8 5 2 2" xfId="24716" xr:uid="{08BE39CE-83A7-46CC-B192-05CD04542F5C}"/>
    <cellStyle name="Денежный 2 3 8 5 3" xfId="14554" xr:uid="{00000000-0005-0000-0000-000052100000}"/>
    <cellStyle name="Денежный 2 3 8 5 3 2" xfId="29792" xr:uid="{61889F1A-8B9C-4703-B015-246DF547CD8D}"/>
    <cellStyle name="Денежный 2 3 8 5 4" xfId="19640" xr:uid="{E8EF9513-449C-42BC-A50E-1B993057EFEC}"/>
    <cellStyle name="Денежный 2 3 8 6" xfId="5672" xr:uid="{00000000-0005-0000-0000-000053100000}"/>
    <cellStyle name="Денежный 2 3 8 6 2" xfId="20917" xr:uid="{F22EF607-D0C2-4B92-A060-2E8820307971}"/>
    <cellStyle name="Денежный 2 3 8 7" xfId="10755" xr:uid="{00000000-0005-0000-0000-000054100000}"/>
    <cellStyle name="Денежный 2 3 8 7 2" xfId="25993" xr:uid="{D2269B1F-5EBF-4AA2-BF37-F1723118D2A2}"/>
    <cellStyle name="Денежный 2 3 8 8" xfId="15841" xr:uid="{E4DE455C-4DCF-4A42-8E04-091A98168816}"/>
    <cellStyle name="Денежный 2 3 9" xfId="711" xr:uid="{00000000-0005-0000-0000-000055100000}"/>
    <cellStyle name="Денежный 2 3 9 2" xfId="1989" xr:uid="{00000000-0005-0000-0000-000056100000}"/>
    <cellStyle name="Денежный 2 3 9 2 2" xfId="7093" xr:uid="{00000000-0005-0000-0000-000057100000}"/>
    <cellStyle name="Денежный 2 3 9 2 2 2" xfId="22333" xr:uid="{89FF9E7C-9A48-48D5-8A30-59C4B557ACB4}"/>
    <cellStyle name="Денежный 2 3 9 2 3" xfId="12171" xr:uid="{00000000-0005-0000-0000-000058100000}"/>
    <cellStyle name="Денежный 2 3 9 2 3 2" xfId="27409" xr:uid="{AE232267-BA5F-4AD6-A51A-B212D1E07248}"/>
    <cellStyle name="Денежный 2 3 9 2 4" xfId="17257" xr:uid="{3DCBB0D4-A44F-4A6D-8A2F-EFF71C143832}"/>
    <cellStyle name="Денежный 2 3 9 3" xfId="3271" xr:uid="{00000000-0005-0000-0000-000059100000}"/>
    <cellStyle name="Денежный 2 3 9 3 2" xfId="8357" xr:uid="{00000000-0005-0000-0000-00005A100000}"/>
    <cellStyle name="Денежный 2 3 9 3 2 2" xfId="23597" xr:uid="{4FB411ED-AC7B-4BCD-9CBF-F23D96BE60CB}"/>
    <cellStyle name="Денежный 2 3 9 3 3" xfId="13435" xr:uid="{00000000-0005-0000-0000-00005B100000}"/>
    <cellStyle name="Денежный 2 3 9 3 3 2" xfId="28673" xr:uid="{ADEACA5C-44FD-47E1-A018-A175EA689DF7}"/>
    <cellStyle name="Денежный 2 3 9 3 4" xfId="18521" xr:uid="{1C342AC4-981C-4F72-832C-9E9E7F63E7DB}"/>
    <cellStyle name="Денежный 2 3 9 4" xfId="4539" xr:uid="{00000000-0005-0000-0000-00005C100000}"/>
    <cellStyle name="Денежный 2 3 9 4 2" xfId="9620" xr:uid="{00000000-0005-0000-0000-00005D100000}"/>
    <cellStyle name="Денежный 2 3 9 4 2 2" xfId="24860" xr:uid="{33243329-32E4-4DED-AD56-4EA8B91DA036}"/>
    <cellStyle name="Денежный 2 3 9 4 3" xfId="14698" xr:uid="{00000000-0005-0000-0000-00005E100000}"/>
    <cellStyle name="Денежный 2 3 9 4 3 2" xfId="29936" xr:uid="{C0F425D7-5E37-4EAC-82FF-0BF2F2311003}"/>
    <cellStyle name="Денежный 2 3 9 4 4" xfId="19784" xr:uid="{1841FEC6-7DFA-4924-B45D-871C83ED0913}"/>
    <cellStyle name="Денежный 2 3 9 5" xfId="5816" xr:uid="{00000000-0005-0000-0000-00005F100000}"/>
    <cellStyle name="Денежный 2 3 9 5 2" xfId="21061" xr:uid="{2C6B1C4D-C83B-439D-94A3-DD9E181CB29F}"/>
    <cellStyle name="Денежный 2 3 9 6" xfId="10899" xr:uid="{00000000-0005-0000-0000-000060100000}"/>
    <cellStyle name="Денежный 2 3 9 6 2" xfId="26137" xr:uid="{F5E0E842-3486-4EF2-9BB2-4E71B300FCB6}"/>
    <cellStyle name="Денежный 2 3 9 7" xfId="15985" xr:uid="{31A4B0B8-005C-4CE7-B73A-07117B515D38}"/>
    <cellStyle name="Денежный 2 4" xfId="112" xr:uid="{00000000-0005-0000-0000-000061100000}"/>
    <cellStyle name="Денежный 2 4 2" xfId="113" xr:uid="{00000000-0005-0000-0000-000062100000}"/>
    <cellStyle name="Денежный 2 4 2 2" xfId="114" xr:uid="{00000000-0005-0000-0000-000063100000}"/>
    <cellStyle name="Денежный 2 4 2 2 2" xfId="362" xr:uid="{00000000-0005-0000-0000-000064100000}"/>
    <cellStyle name="Денежный 2 4 2 2 2 2" xfId="508" xr:uid="{00000000-0005-0000-0000-000065100000}"/>
    <cellStyle name="Денежный 2 4 2 2 2 2 2" xfId="1072" xr:uid="{00000000-0005-0000-0000-000066100000}"/>
    <cellStyle name="Денежный 2 4 2 2 2 2 2 2" xfId="2350" xr:uid="{00000000-0005-0000-0000-000067100000}"/>
    <cellStyle name="Денежный 2 4 2 2 2 2 2 2 2" xfId="7454" xr:uid="{00000000-0005-0000-0000-000068100000}"/>
    <cellStyle name="Денежный 2 4 2 2 2 2 2 2 2 2" xfId="22694" xr:uid="{FD797575-DAA0-4853-858D-D1B06941465E}"/>
    <cellStyle name="Денежный 2 4 2 2 2 2 2 2 3" xfId="12532" xr:uid="{00000000-0005-0000-0000-000069100000}"/>
    <cellStyle name="Денежный 2 4 2 2 2 2 2 2 3 2" xfId="27770" xr:uid="{2B5DDEED-2FA6-4F00-B43B-991FCF754340}"/>
    <cellStyle name="Денежный 2 4 2 2 2 2 2 2 4" xfId="17618" xr:uid="{7A04B54E-E07F-4226-977C-46C4E58FA5A4}"/>
    <cellStyle name="Денежный 2 4 2 2 2 2 2 3" xfId="3626" xr:uid="{00000000-0005-0000-0000-00006A100000}"/>
    <cellStyle name="Денежный 2 4 2 2 2 2 2 3 2" xfId="8712" xr:uid="{00000000-0005-0000-0000-00006B100000}"/>
    <cellStyle name="Денежный 2 4 2 2 2 2 2 3 2 2" xfId="23952" xr:uid="{873B7EA6-2F93-42B8-A32E-5C7E92E176A4}"/>
    <cellStyle name="Денежный 2 4 2 2 2 2 2 3 3" xfId="13790" xr:uid="{00000000-0005-0000-0000-00006C100000}"/>
    <cellStyle name="Денежный 2 4 2 2 2 2 2 3 3 2" xfId="29028" xr:uid="{C19DDE8B-B145-47C6-BA0F-5A0817CAE5D2}"/>
    <cellStyle name="Денежный 2 4 2 2 2 2 2 3 4" xfId="18876" xr:uid="{75725701-1139-4F9F-B2A9-220ACC04E9AB}"/>
    <cellStyle name="Денежный 2 4 2 2 2 2 2 4" xfId="4900" xr:uid="{00000000-0005-0000-0000-00006D100000}"/>
    <cellStyle name="Денежный 2 4 2 2 2 2 2 4 2" xfId="9981" xr:uid="{00000000-0005-0000-0000-00006E100000}"/>
    <cellStyle name="Денежный 2 4 2 2 2 2 2 4 2 2" xfId="25221" xr:uid="{870ABB6F-C2BE-4ACA-8BDD-F26878E5E8AD}"/>
    <cellStyle name="Денежный 2 4 2 2 2 2 2 4 3" xfId="15059" xr:uid="{00000000-0005-0000-0000-00006F100000}"/>
    <cellStyle name="Денежный 2 4 2 2 2 2 2 4 3 2" xfId="30297" xr:uid="{2D0F6EBD-547F-459C-8CB3-1A04078812E4}"/>
    <cellStyle name="Денежный 2 4 2 2 2 2 2 4 4" xfId="20145" xr:uid="{F0023E8C-32E3-405C-ABA8-76711EF5ACE2}"/>
    <cellStyle name="Денежный 2 4 2 2 2 2 2 5" xfId="6177" xr:uid="{00000000-0005-0000-0000-000070100000}"/>
    <cellStyle name="Денежный 2 4 2 2 2 2 2 5 2" xfId="21422" xr:uid="{F77DD0FB-B303-4D92-AA75-A7C4DAFC0BD4}"/>
    <cellStyle name="Денежный 2 4 2 2 2 2 2 6" xfId="11260" xr:uid="{00000000-0005-0000-0000-000071100000}"/>
    <cellStyle name="Денежный 2 4 2 2 2 2 2 6 2" xfId="26498" xr:uid="{01C6CBDD-4513-48D8-9756-FF00C5D2888A}"/>
    <cellStyle name="Денежный 2 4 2 2 2 2 2 7" xfId="16346" xr:uid="{9C695F9E-4457-4A5B-8986-87E50618FE1B}"/>
    <cellStyle name="Денежный 2 4 2 2 2 2 3" xfId="1786" xr:uid="{00000000-0005-0000-0000-000072100000}"/>
    <cellStyle name="Денежный 2 4 2 2 2 2 3 2" xfId="6890" xr:uid="{00000000-0005-0000-0000-000073100000}"/>
    <cellStyle name="Денежный 2 4 2 2 2 2 3 2 2" xfId="22130" xr:uid="{E821EA47-D7A8-45D0-BC25-A0E4B88710DE}"/>
    <cellStyle name="Денежный 2 4 2 2 2 2 3 3" xfId="11968" xr:uid="{00000000-0005-0000-0000-000074100000}"/>
    <cellStyle name="Денежный 2 4 2 2 2 2 3 3 2" xfId="27206" xr:uid="{BD5AE17B-A76A-42F8-8C0D-CF8CC5473D31}"/>
    <cellStyle name="Денежный 2 4 2 2 2 2 3 4" xfId="17054" xr:uid="{D5F3C79C-754C-4536-BE77-A8D2F003CA8C}"/>
    <cellStyle name="Денежный 2 4 2 2 2 2 4" xfId="3070" xr:uid="{00000000-0005-0000-0000-000075100000}"/>
    <cellStyle name="Денежный 2 4 2 2 2 2 4 2" xfId="8156" xr:uid="{00000000-0005-0000-0000-000076100000}"/>
    <cellStyle name="Денежный 2 4 2 2 2 2 4 2 2" xfId="23396" xr:uid="{859A2249-19B2-4F32-A3E5-7218A9CFA979}"/>
    <cellStyle name="Денежный 2 4 2 2 2 2 4 3" xfId="13234" xr:uid="{00000000-0005-0000-0000-000077100000}"/>
    <cellStyle name="Денежный 2 4 2 2 2 2 4 3 2" xfId="28472" xr:uid="{2F63122E-3568-4701-9A7D-85F4E18FED46}"/>
    <cellStyle name="Денежный 2 4 2 2 2 2 4 4" xfId="18320" xr:uid="{BFF8B58C-4451-493A-A78E-05374A28FD5E}"/>
    <cellStyle name="Денежный 2 4 2 2 2 2 5" xfId="4336" xr:uid="{00000000-0005-0000-0000-000078100000}"/>
    <cellStyle name="Денежный 2 4 2 2 2 2 5 2" xfId="9417" xr:uid="{00000000-0005-0000-0000-000079100000}"/>
    <cellStyle name="Денежный 2 4 2 2 2 2 5 2 2" xfId="24657" xr:uid="{D0449051-7FB6-4975-B622-728A726561D3}"/>
    <cellStyle name="Денежный 2 4 2 2 2 2 5 3" xfId="14495" xr:uid="{00000000-0005-0000-0000-00007A100000}"/>
    <cellStyle name="Денежный 2 4 2 2 2 2 5 3 2" xfId="29733" xr:uid="{102C439B-8E37-4158-AAD0-EEEA3F8FB3BF}"/>
    <cellStyle name="Денежный 2 4 2 2 2 2 5 4" xfId="19581" xr:uid="{3311C80C-EDDB-49B4-9924-65E046E43927}"/>
    <cellStyle name="Денежный 2 4 2 2 2 2 6" xfId="5613" xr:uid="{00000000-0005-0000-0000-00007B100000}"/>
    <cellStyle name="Денежный 2 4 2 2 2 2 6 2" xfId="20858" xr:uid="{FBA448A2-9819-415A-914E-3BD01A70CEB2}"/>
    <cellStyle name="Денежный 2 4 2 2 2 2 7" xfId="10696" xr:uid="{00000000-0005-0000-0000-00007C100000}"/>
    <cellStyle name="Денежный 2 4 2 2 2 2 7 2" xfId="25934" xr:uid="{DE578B5E-D4DA-4DBA-89C6-27C6379EBF09}"/>
    <cellStyle name="Денежный 2 4 2 2 2 2 8" xfId="15782" xr:uid="{092D6D38-11CC-423D-AB9D-0C1B4E9ADB69}"/>
    <cellStyle name="Денежный 2 4 2 2 2 3" xfId="932" xr:uid="{00000000-0005-0000-0000-00007D100000}"/>
    <cellStyle name="Денежный 2 4 2 2 2 3 2" xfId="2210" xr:uid="{00000000-0005-0000-0000-00007E100000}"/>
    <cellStyle name="Денежный 2 4 2 2 2 3 2 2" xfId="7314" xr:uid="{00000000-0005-0000-0000-00007F100000}"/>
    <cellStyle name="Денежный 2 4 2 2 2 3 2 2 2" xfId="22554" xr:uid="{6F17F8D8-A607-4C73-B254-FBBA9AAA7125}"/>
    <cellStyle name="Денежный 2 4 2 2 2 3 2 3" xfId="12392" xr:uid="{00000000-0005-0000-0000-000080100000}"/>
    <cellStyle name="Денежный 2 4 2 2 2 3 2 3 2" xfId="27630" xr:uid="{814F8805-DC1C-4D98-9C56-5837ED8D48AB}"/>
    <cellStyle name="Денежный 2 4 2 2 2 3 2 4" xfId="17478" xr:uid="{DC88094F-E3F9-4071-BC77-2738EB7373EA}"/>
    <cellStyle name="Денежный 2 4 2 2 2 3 3" xfId="3488" xr:uid="{00000000-0005-0000-0000-000081100000}"/>
    <cellStyle name="Денежный 2 4 2 2 2 3 3 2" xfId="8574" xr:uid="{00000000-0005-0000-0000-000082100000}"/>
    <cellStyle name="Денежный 2 4 2 2 2 3 3 2 2" xfId="23814" xr:uid="{4CE97BAB-05DB-4A73-8D3D-68C1A74EE1AD}"/>
    <cellStyle name="Денежный 2 4 2 2 2 3 3 3" xfId="13652" xr:uid="{00000000-0005-0000-0000-000083100000}"/>
    <cellStyle name="Денежный 2 4 2 2 2 3 3 3 2" xfId="28890" xr:uid="{8E827802-71D5-4A10-8CD9-6A74632A7039}"/>
    <cellStyle name="Денежный 2 4 2 2 2 3 3 4" xfId="18738" xr:uid="{B1B7D2A1-7CC1-4EEE-B13B-D06D8C50C49F}"/>
    <cellStyle name="Денежный 2 4 2 2 2 3 4" xfId="4760" xr:uid="{00000000-0005-0000-0000-000084100000}"/>
    <cellStyle name="Денежный 2 4 2 2 2 3 4 2" xfId="9841" xr:uid="{00000000-0005-0000-0000-000085100000}"/>
    <cellStyle name="Денежный 2 4 2 2 2 3 4 2 2" xfId="25081" xr:uid="{8B395213-FB14-47D8-9FF8-8BEAEE4579A8}"/>
    <cellStyle name="Денежный 2 4 2 2 2 3 4 3" xfId="14919" xr:uid="{00000000-0005-0000-0000-000086100000}"/>
    <cellStyle name="Денежный 2 4 2 2 2 3 4 3 2" xfId="30157" xr:uid="{7134B83D-143B-4E9E-B1A0-93D2EA5575B8}"/>
    <cellStyle name="Денежный 2 4 2 2 2 3 4 4" xfId="20005" xr:uid="{9E93C090-2F63-4810-8BB4-858F916431D3}"/>
    <cellStyle name="Денежный 2 4 2 2 2 3 5" xfId="6037" xr:uid="{00000000-0005-0000-0000-000087100000}"/>
    <cellStyle name="Денежный 2 4 2 2 2 3 5 2" xfId="21282" xr:uid="{850BA5ED-443C-4CC5-8F98-EB74A07FC4F5}"/>
    <cellStyle name="Денежный 2 4 2 2 2 3 6" xfId="11120" xr:uid="{00000000-0005-0000-0000-000088100000}"/>
    <cellStyle name="Денежный 2 4 2 2 2 3 6 2" xfId="26358" xr:uid="{6DEA5CA3-A54F-41E8-AAB2-1E0348B8956D}"/>
    <cellStyle name="Денежный 2 4 2 2 2 3 7" xfId="16206" xr:uid="{FC623AE9-A815-49DA-8977-B6F33F741753}"/>
    <cellStyle name="Денежный 2 4 2 2 2 4" xfId="1646" xr:uid="{00000000-0005-0000-0000-000089100000}"/>
    <cellStyle name="Денежный 2 4 2 2 2 4 2" xfId="6750" xr:uid="{00000000-0005-0000-0000-00008A100000}"/>
    <cellStyle name="Денежный 2 4 2 2 2 4 2 2" xfId="21990" xr:uid="{1A4F3F78-1A85-4B2B-9D21-C7825665EA62}"/>
    <cellStyle name="Денежный 2 4 2 2 2 4 3" xfId="11828" xr:uid="{00000000-0005-0000-0000-00008B100000}"/>
    <cellStyle name="Денежный 2 4 2 2 2 4 3 2" xfId="27066" xr:uid="{7C550ECD-30EE-40D6-8FA9-AA568D1FC7F7}"/>
    <cellStyle name="Денежный 2 4 2 2 2 4 4" xfId="16914" xr:uid="{2651D3BD-6D61-410E-AC22-61648F985E3E}"/>
    <cellStyle name="Денежный 2 4 2 2 2 5" xfId="2926" xr:uid="{00000000-0005-0000-0000-00008C100000}"/>
    <cellStyle name="Денежный 2 4 2 2 2 5 2" xfId="8018" xr:uid="{00000000-0005-0000-0000-00008D100000}"/>
    <cellStyle name="Денежный 2 4 2 2 2 5 2 2" xfId="23258" xr:uid="{738BD785-1487-4FBA-BD5C-3D25088A9ED5}"/>
    <cellStyle name="Денежный 2 4 2 2 2 5 3" xfId="13096" xr:uid="{00000000-0005-0000-0000-00008E100000}"/>
    <cellStyle name="Денежный 2 4 2 2 2 5 3 2" xfId="28334" xr:uid="{981274D8-287E-4DCF-A086-C47850DD2E82}"/>
    <cellStyle name="Денежный 2 4 2 2 2 5 4" xfId="18182" xr:uid="{2A4AFCA1-EA2A-4854-A7AF-BDA761CAA80F}"/>
    <cellStyle name="Денежный 2 4 2 2 2 6" xfId="4196" xr:uid="{00000000-0005-0000-0000-00008F100000}"/>
    <cellStyle name="Денежный 2 4 2 2 2 6 2" xfId="9277" xr:uid="{00000000-0005-0000-0000-000090100000}"/>
    <cellStyle name="Денежный 2 4 2 2 2 6 2 2" xfId="24517" xr:uid="{1B6FC67E-1404-482F-9F06-ADE21C58EED3}"/>
    <cellStyle name="Денежный 2 4 2 2 2 6 3" xfId="14355" xr:uid="{00000000-0005-0000-0000-000091100000}"/>
    <cellStyle name="Денежный 2 4 2 2 2 6 3 2" xfId="29593" xr:uid="{A4FC840D-D223-4831-8D50-B3EE13829A0D}"/>
    <cellStyle name="Денежный 2 4 2 2 2 6 4" xfId="19441" xr:uid="{D1C743AC-D7B6-4C99-91E0-812AE0426061}"/>
    <cellStyle name="Денежный 2 4 2 2 2 7" xfId="5473" xr:uid="{00000000-0005-0000-0000-000092100000}"/>
    <cellStyle name="Денежный 2 4 2 2 2 7 2" xfId="20718" xr:uid="{F2E4C6E3-76BE-4F38-8125-3EA4A8C44C23}"/>
    <cellStyle name="Денежный 2 4 2 2 2 8" xfId="10556" xr:uid="{00000000-0005-0000-0000-000093100000}"/>
    <cellStyle name="Денежный 2 4 2 2 2 8 2" xfId="25794" xr:uid="{C1EF724B-4904-45CC-B7EE-870430377A7B}"/>
    <cellStyle name="Денежный 2 4 2 2 2 9" xfId="15642" xr:uid="{7CC7308A-CA09-4A8A-98AA-ADBDCF215B44}"/>
    <cellStyle name="Денежный 2 4 2 2 3" xfId="648" xr:uid="{00000000-0005-0000-0000-000094100000}"/>
    <cellStyle name="Денежный 2 4 2 2 3 2" xfId="1212" xr:uid="{00000000-0005-0000-0000-000095100000}"/>
    <cellStyle name="Денежный 2 4 2 2 3 2 2" xfId="2490" xr:uid="{00000000-0005-0000-0000-000096100000}"/>
    <cellStyle name="Денежный 2 4 2 2 3 2 2 2" xfId="7594" xr:uid="{00000000-0005-0000-0000-000097100000}"/>
    <cellStyle name="Денежный 2 4 2 2 3 2 2 2 2" xfId="22834" xr:uid="{C82621C1-C7DA-454C-B120-1E65EC3C36BF}"/>
    <cellStyle name="Денежный 2 4 2 2 3 2 2 3" xfId="12672" xr:uid="{00000000-0005-0000-0000-000098100000}"/>
    <cellStyle name="Денежный 2 4 2 2 3 2 2 3 2" xfId="27910" xr:uid="{F32DBD94-6EC4-49B2-AFB2-5AC35048A71D}"/>
    <cellStyle name="Денежный 2 4 2 2 3 2 2 4" xfId="17758" xr:uid="{7F4BAD25-4444-4DFC-9A11-FC2F4CB4EFC1}"/>
    <cellStyle name="Денежный 2 4 2 2 3 2 3" xfId="3764" xr:uid="{00000000-0005-0000-0000-000099100000}"/>
    <cellStyle name="Денежный 2 4 2 2 3 2 3 2" xfId="8850" xr:uid="{00000000-0005-0000-0000-00009A100000}"/>
    <cellStyle name="Денежный 2 4 2 2 3 2 3 2 2" xfId="24090" xr:uid="{641E66BF-94A7-4BB0-8143-3776C8CC5BD8}"/>
    <cellStyle name="Денежный 2 4 2 2 3 2 3 3" xfId="13928" xr:uid="{00000000-0005-0000-0000-00009B100000}"/>
    <cellStyle name="Денежный 2 4 2 2 3 2 3 3 2" xfId="29166" xr:uid="{45090535-016C-4F8E-B240-E651740B9806}"/>
    <cellStyle name="Денежный 2 4 2 2 3 2 3 4" xfId="19014" xr:uid="{C1A4C2AB-E030-4E82-BB43-22A32737C163}"/>
    <cellStyle name="Денежный 2 4 2 2 3 2 4" xfId="5040" xr:uid="{00000000-0005-0000-0000-00009C100000}"/>
    <cellStyle name="Денежный 2 4 2 2 3 2 4 2" xfId="10121" xr:uid="{00000000-0005-0000-0000-00009D100000}"/>
    <cellStyle name="Денежный 2 4 2 2 3 2 4 2 2" xfId="25361" xr:uid="{E7448D12-3A54-490B-8D1B-3F0E072501E0}"/>
    <cellStyle name="Денежный 2 4 2 2 3 2 4 3" xfId="15199" xr:uid="{00000000-0005-0000-0000-00009E100000}"/>
    <cellStyle name="Денежный 2 4 2 2 3 2 4 3 2" xfId="30437" xr:uid="{694CFAD1-C821-4376-AF75-00B1508D966A}"/>
    <cellStyle name="Денежный 2 4 2 2 3 2 4 4" xfId="20285" xr:uid="{97513069-666B-4051-BBC8-71FA284776B1}"/>
    <cellStyle name="Денежный 2 4 2 2 3 2 5" xfId="6317" xr:uid="{00000000-0005-0000-0000-00009F100000}"/>
    <cellStyle name="Денежный 2 4 2 2 3 2 5 2" xfId="21562" xr:uid="{CFE574F3-D175-4CEA-8999-EEAA066C13EB}"/>
    <cellStyle name="Денежный 2 4 2 2 3 2 6" xfId="11400" xr:uid="{00000000-0005-0000-0000-0000A0100000}"/>
    <cellStyle name="Денежный 2 4 2 2 3 2 6 2" xfId="26638" xr:uid="{E3F43E97-47E1-4800-80AD-58A68CC4797A}"/>
    <cellStyle name="Денежный 2 4 2 2 3 2 7" xfId="16486" xr:uid="{30484EFE-00B4-46FA-8B6B-BBE53F240DEF}"/>
    <cellStyle name="Денежный 2 4 2 2 3 3" xfId="1926" xr:uid="{00000000-0005-0000-0000-0000A1100000}"/>
    <cellStyle name="Денежный 2 4 2 2 3 3 2" xfId="7030" xr:uid="{00000000-0005-0000-0000-0000A2100000}"/>
    <cellStyle name="Денежный 2 4 2 2 3 3 2 2" xfId="22270" xr:uid="{38195DFF-F8B4-49C7-A9E2-90DA2AF13F74}"/>
    <cellStyle name="Денежный 2 4 2 2 3 3 3" xfId="12108" xr:uid="{00000000-0005-0000-0000-0000A3100000}"/>
    <cellStyle name="Денежный 2 4 2 2 3 3 3 2" xfId="27346" xr:uid="{B3CF33AE-3E9A-4BCE-BF3C-A7AEF54F37FF}"/>
    <cellStyle name="Денежный 2 4 2 2 3 3 4" xfId="17194" xr:uid="{2423949A-7A9B-4763-8228-088D8D58C386}"/>
    <cellStyle name="Денежный 2 4 2 2 3 4" xfId="3208" xr:uid="{00000000-0005-0000-0000-0000A4100000}"/>
    <cellStyle name="Денежный 2 4 2 2 3 4 2" xfId="8294" xr:uid="{00000000-0005-0000-0000-0000A5100000}"/>
    <cellStyle name="Денежный 2 4 2 2 3 4 2 2" xfId="23534" xr:uid="{44462666-3087-4389-91D7-AA72D2FEC9DB}"/>
    <cellStyle name="Денежный 2 4 2 2 3 4 3" xfId="13372" xr:uid="{00000000-0005-0000-0000-0000A6100000}"/>
    <cellStyle name="Денежный 2 4 2 2 3 4 3 2" xfId="28610" xr:uid="{EE012CE3-FFB9-4FF7-A8EE-7557B21D7A89}"/>
    <cellStyle name="Денежный 2 4 2 2 3 4 4" xfId="18458" xr:uid="{EA7A5D3A-9CCA-44A5-8796-92A375D4CACC}"/>
    <cellStyle name="Денежный 2 4 2 2 3 5" xfId="4476" xr:uid="{00000000-0005-0000-0000-0000A7100000}"/>
    <cellStyle name="Денежный 2 4 2 2 3 5 2" xfId="9557" xr:uid="{00000000-0005-0000-0000-0000A8100000}"/>
    <cellStyle name="Денежный 2 4 2 2 3 5 2 2" xfId="24797" xr:uid="{EFF78654-ED3E-47C9-8C2C-4E98AF78C66A}"/>
    <cellStyle name="Денежный 2 4 2 2 3 5 3" xfId="14635" xr:uid="{00000000-0005-0000-0000-0000A9100000}"/>
    <cellStyle name="Денежный 2 4 2 2 3 5 3 2" xfId="29873" xr:uid="{72D1D816-6CD7-4341-B5C8-6D47180DF7AB}"/>
    <cellStyle name="Денежный 2 4 2 2 3 5 4" xfId="19721" xr:uid="{2FFB8480-E98C-4A65-838D-B7964C4E2D6D}"/>
    <cellStyle name="Денежный 2 4 2 2 3 6" xfId="5753" xr:uid="{00000000-0005-0000-0000-0000AA100000}"/>
    <cellStyle name="Денежный 2 4 2 2 3 6 2" xfId="20998" xr:uid="{27DA82A4-F644-4DA7-979E-116808DC85B1}"/>
    <cellStyle name="Денежный 2 4 2 2 3 7" xfId="10836" xr:uid="{00000000-0005-0000-0000-0000AB100000}"/>
    <cellStyle name="Денежный 2 4 2 2 3 7 2" xfId="26074" xr:uid="{9EB3F10B-11DE-4834-971F-2977F79B9E9C}"/>
    <cellStyle name="Денежный 2 4 2 2 3 8" xfId="15922" xr:uid="{A32358DF-41EA-41EC-A4FC-D1C8B5EFC36E}"/>
    <cellStyle name="Денежный 2 4 2 2 4" xfId="792" xr:uid="{00000000-0005-0000-0000-0000AC100000}"/>
    <cellStyle name="Денежный 2 4 2 2 4 2" xfId="2070" xr:uid="{00000000-0005-0000-0000-0000AD100000}"/>
    <cellStyle name="Денежный 2 4 2 2 4 2 2" xfId="7174" xr:uid="{00000000-0005-0000-0000-0000AE100000}"/>
    <cellStyle name="Денежный 2 4 2 2 4 2 2 2" xfId="22414" xr:uid="{20058629-CA09-4538-AD74-85D3DB3BFB73}"/>
    <cellStyle name="Денежный 2 4 2 2 4 2 3" xfId="12252" xr:uid="{00000000-0005-0000-0000-0000AF100000}"/>
    <cellStyle name="Денежный 2 4 2 2 4 2 3 2" xfId="27490" xr:uid="{023FF81D-E07D-4464-AAEB-A0A970387100}"/>
    <cellStyle name="Денежный 2 4 2 2 4 2 4" xfId="17338" xr:uid="{59BFBC11-2FF5-43AE-BA52-B7C861C6D566}"/>
    <cellStyle name="Денежный 2 4 2 2 4 3" xfId="3350" xr:uid="{00000000-0005-0000-0000-0000B0100000}"/>
    <cellStyle name="Денежный 2 4 2 2 4 3 2" xfId="8436" xr:uid="{00000000-0005-0000-0000-0000B1100000}"/>
    <cellStyle name="Денежный 2 4 2 2 4 3 2 2" xfId="23676" xr:uid="{8419DEFE-3927-4A02-82FC-CC41FB5D9EAA}"/>
    <cellStyle name="Денежный 2 4 2 2 4 3 3" xfId="13514" xr:uid="{00000000-0005-0000-0000-0000B2100000}"/>
    <cellStyle name="Денежный 2 4 2 2 4 3 3 2" xfId="28752" xr:uid="{E503509D-52E5-4A39-B834-B1C667967484}"/>
    <cellStyle name="Денежный 2 4 2 2 4 3 4" xfId="18600" xr:uid="{27032657-C5DF-4DD5-B772-9BA081AF4DAA}"/>
    <cellStyle name="Денежный 2 4 2 2 4 4" xfId="4620" xr:uid="{00000000-0005-0000-0000-0000B3100000}"/>
    <cellStyle name="Денежный 2 4 2 2 4 4 2" xfId="9701" xr:uid="{00000000-0005-0000-0000-0000B4100000}"/>
    <cellStyle name="Денежный 2 4 2 2 4 4 2 2" xfId="24941" xr:uid="{CDF1A903-7E30-4F9B-A74B-72168AA1B901}"/>
    <cellStyle name="Денежный 2 4 2 2 4 4 3" xfId="14779" xr:uid="{00000000-0005-0000-0000-0000B5100000}"/>
    <cellStyle name="Денежный 2 4 2 2 4 4 3 2" xfId="30017" xr:uid="{2E15E651-688B-4D8D-B141-ACC0CF395E6E}"/>
    <cellStyle name="Денежный 2 4 2 2 4 4 4" xfId="19865" xr:uid="{1C85C119-E0F6-458E-AE52-B1EA8D81BB78}"/>
    <cellStyle name="Денежный 2 4 2 2 4 5" xfId="5897" xr:uid="{00000000-0005-0000-0000-0000B6100000}"/>
    <cellStyle name="Денежный 2 4 2 2 4 5 2" xfId="21142" xr:uid="{76E5DC58-6D08-4244-B77E-1696BAEBAAFF}"/>
    <cellStyle name="Денежный 2 4 2 2 4 6" xfId="10980" xr:uid="{00000000-0005-0000-0000-0000B7100000}"/>
    <cellStyle name="Денежный 2 4 2 2 4 6 2" xfId="26218" xr:uid="{6A23747E-1EF5-4BDF-BD30-CB9CF16EA7D2}"/>
    <cellStyle name="Денежный 2 4 2 2 4 7" xfId="16066" xr:uid="{FF097598-DD6A-44EA-8469-06F59A68908E}"/>
    <cellStyle name="Денежный 2 4 2 2 5" xfId="1357" xr:uid="{00000000-0005-0000-0000-0000B8100000}"/>
    <cellStyle name="Денежный 2 4 2 2 5 2" xfId="2635" xr:uid="{00000000-0005-0000-0000-0000B9100000}"/>
    <cellStyle name="Денежный 2 4 2 2 5 2 2" xfId="7739" xr:uid="{00000000-0005-0000-0000-0000BA100000}"/>
    <cellStyle name="Денежный 2 4 2 2 5 2 2 2" xfId="22979" xr:uid="{1058DC8B-1E97-4670-8803-261161B623D8}"/>
    <cellStyle name="Денежный 2 4 2 2 5 2 3" xfId="12817" xr:uid="{00000000-0005-0000-0000-0000BB100000}"/>
    <cellStyle name="Денежный 2 4 2 2 5 2 3 2" xfId="28055" xr:uid="{33BC4B90-80F4-4A78-A5D0-C922D57FC3FF}"/>
    <cellStyle name="Денежный 2 4 2 2 5 2 4" xfId="17903" xr:uid="{6E335B0B-418F-485A-B3BC-2BE78A391491}"/>
    <cellStyle name="Денежный 2 4 2 2 5 3" xfId="3907" xr:uid="{00000000-0005-0000-0000-0000BC100000}"/>
    <cellStyle name="Денежный 2 4 2 2 5 3 2" xfId="8993" xr:uid="{00000000-0005-0000-0000-0000BD100000}"/>
    <cellStyle name="Денежный 2 4 2 2 5 3 2 2" xfId="24233" xr:uid="{98355F35-DB90-472C-81D3-3000ACC1F147}"/>
    <cellStyle name="Денежный 2 4 2 2 5 3 3" xfId="14071" xr:uid="{00000000-0005-0000-0000-0000BE100000}"/>
    <cellStyle name="Денежный 2 4 2 2 5 3 3 2" xfId="29309" xr:uid="{82B63BF7-A5FD-469F-8959-0114F17A6567}"/>
    <cellStyle name="Денежный 2 4 2 2 5 3 4" xfId="19157" xr:uid="{DFD11658-0B2C-4E6C-9B13-12FFD16C4D0C}"/>
    <cellStyle name="Денежный 2 4 2 2 5 4" xfId="5185" xr:uid="{00000000-0005-0000-0000-0000BF100000}"/>
    <cellStyle name="Денежный 2 4 2 2 5 4 2" xfId="10266" xr:uid="{00000000-0005-0000-0000-0000C0100000}"/>
    <cellStyle name="Денежный 2 4 2 2 5 4 2 2" xfId="25506" xr:uid="{28A4484E-F721-460A-8808-0494A33B6685}"/>
    <cellStyle name="Денежный 2 4 2 2 5 4 3" xfId="15344" xr:uid="{00000000-0005-0000-0000-0000C1100000}"/>
    <cellStyle name="Денежный 2 4 2 2 5 4 3 2" xfId="30582" xr:uid="{6138D63F-9857-4A15-9482-F1ABB9CBB0D2}"/>
    <cellStyle name="Денежный 2 4 2 2 5 4 4" xfId="20430" xr:uid="{5970444F-16F7-41AE-8D8D-F395DE690532}"/>
    <cellStyle name="Денежный 2 4 2 2 5 5" xfId="6462" xr:uid="{00000000-0005-0000-0000-0000C2100000}"/>
    <cellStyle name="Денежный 2 4 2 2 5 5 2" xfId="21707" xr:uid="{9FE3E93A-0159-41A6-8FC5-178301D88CF0}"/>
    <cellStyle name="Денежный 2 4 2 2 5 6" xfId="11545" xr:uid="{00000000-0005-0000-0000-0000C3100000}"/>
    <cellStyle name="Денежный 2 4 2 2 5 6 2" xfId="26783" xr:uid="{53416A2C-37B2-4271-892F-18411F97653F}"/>
    <cellStyle name="Денежный 2 4 2 2 5 7" xfId="16631" xr:uid="{9B3FFED8-8458-454C-B7B7-D84A26824A6D}"/>
    <cellStyle name="Денежный 2 4 2 2 6" xfId="1497" xr:uid="{00000000-0005-0000-0000-0000C4100000}"/>
    <cellStyle name="Денежный 2 4 2 2 6 2" xfId="2775" xr:uid="{00000000-0005-0000-0000-0000C5100000}"/>
    <cellStyle name="Денежный 2 4 2 2 6 2 2" xfId="7879" xr:uid="{00000000-0005-0000-0000-0000C6100000}"/>
    <cellStyle name="Денежный 2 4 2 2 6 2 2 2" xfId="23119" xr:uid="{F61AFFE6-483E-409A-9060-BEF89AB0C265}"/>
    <cellStyle name="Денежный 2 4 2 2 6 2 3" xfId="12957" xr:uid="{00000000-0005-0000-0000-0000C7100000}"/>
    <cellStyle name="Денежный 2 4 2 2 6 2 3 2" xfId="28195" xr:uid="{35F26B74-FF68-47E7-A334-88C612309BCB}"/>
    <cellStyle name="Денежный 2 4 2 2 6 2 4" xfId="18043" xr:uid="{72922F21-F9AA-4EEB-ACB6-8B3F1044C31E}"/>
    <cellStyle name="Денежный 2 4 2 2 6 3" xfId="4045" xr:uid="{00000000-0005-0000-0000-0000C8100000}"/>
    <cellStyle name="Денежный 2 4 2 2 6 3 2" xfId="9131" xr:uid="{00000000-0005-0000-0000-0000C9100000}"/>
    <cellStyle name="Денежный 2 4 2 2 6 3 2 2" xfId="24371" xr:uid="{1C6930B3-0979-4A12-9FC4-A87D44C57D0F}"/>
    <cellStyle name="Денежный 2 4 2 2 6 3 3" xfId="14209" xr:uid="{00000000-0005-0000-0000-0000CA100000}"/>
    <cellStyle name="Денежный 2 4 2 2 6 3 3 2" xfId="29447" xr:uid="{0CBB3CED-4E58-4FB8-B244-DDBA778787F9}"/>
    <cellStyle name="Денежный 2 4 2 2 6 3 4" xfId="19295" xr:uid="{51614731-3924-48B9-8C29-7BDE4A10B763}"/>
    <cellStyle name="Денежный 2 4 2 2 6 4" xfId="5325" xr:uid="{00000000-0005-0000-0000-0000CB100000}"/>
    <cellStyle name="Денежный 2 4 2 2 6 4 2" xfId="10406" xr:uid="{00000000-0005-0000-0000-0000CC100000}"/>
    <cellStyle name="Денежный 2 4 2 2 6 4 2 2" xfId="25646" xr:uid="{7500D3B5-0F88-4C3B-983D-537C41AE64AD}"/>
    <cellStyle name="Денежный 2 4 2 2 6 4 3" xfId="15484" xr:uid="{00000000-0005-0000-0000-0000CD100000}"/>
    <cellStyle name="Денежный 2 4 2 2 6 4 3 2" xfId="30722" xr:uid="{A03A115C-C687-473A-B10A-29FC29D6AA95}"/>
    <cellStyle name="Денежный 2 4 2 2 6 4 4" xfId="20570" xr:uid="{637E7568-A4B3-4F31-852E-86D1AD80B6B3}"/>
    <cellStyle name="Денежный 2 4 2 2 6 5" xfId="6602" xr:uid="{00000000-0005-0000-0000-0000CE100000}"/>
    <cellStyle name="Денежный 2 4 2 2 6 5 2" xfId="21847" xr:uid="{FA2D30AC-FB2D-4F8B-BBFA-68BE561851B2}"/>
    <cellStyle name="Денежный 2 4 2 2 6 6" xfId="11685" xr:uid="{00000000-0005-0000-0000-0000CF100000}"/>
    <cellStyle name="Денежный 2 4 2 2 6 6 2" xfId="26923" xr:uid="{47E63844-D8C9-41F3-9590-79A8B6B55937}"/>
    <cellStyle name="Денежный 2 4 2 2 6 7" xfId="16771" xr:uid="{6E072C58-62E0-4E2E-86F9-B5F12D14CEDD}"/>
    <cellStyle name="Денежный 2 4 2 3" xfId="115" xr:uid="{00000000-0005-0000-0000-0000D0100000}"/>
    <cellStyle name="Денежный 2 4 2 3 2" xfId="398" xr:uid="{00000000-0005-0000-0000-0000D1100000}"/>
    <cellStyle name="Денежный 2 4 2 3 2 2" xfId="538" xr:uid="{00000000-0005-0000-0000-0000D2100000}"/>
    <cellStyle name="Денежный 2 4 2 3 2 2 2" xfId="1102" xr:uid="{00000000-0005-0000-0000-0000D3100000}"/>
    <cellStyle name="Денежный 2 4 2 3 2 2 2 2" xfId="2380" xr:uid="{00000000-0005-0000-0000-0000D4100000}"/>
    <cellStyle name="Денежный 2 4 2 3 2 2 2 2 2" xfId="7484" xr:uid="{00000000-0005-0000-0000-0000D5100000}"/>
    <cellStyle name="Денежный 2 4 2 3 2 2 2 2 2 2" xfId="22724" xr:uid="{9548B38E-3C3A-43A8-9DDC-4424DB00A9F8}"/>
    <cellStyle name="Денежный 2 4 2 3 2 2 2 2 3" xfId="12562" xr:uid="{00000000-0005-0000-0000-0000D6100000}"/>
    <cellStyle name="Денежный 2 4 2 3 2 2 2 2 3 2" xfId="27800" xr:uid="{B8502811-ADDB-4F63-961B-0D6776E7A8E5}"/>
    <cellStyle name="Денежный 2 4 2 3 2 2 2 2 4" xfId="17648" xr:uid="{7DF9AE68-CDB5-425D-AF05-FBBCAA5A482E}"/>
    <cellStyle name="Денежный 2 4 2 3 2 2 2 3" xfId="3656" xr:uid="{00000000-0005-0000-0000-0000D7100000}"/>
    <cellStyle name="Денежный 2 4 2 3 2 2 2 3 2" xfId="8742" xr:uid="{00000000-0005-0000-0000-0000D8100000}"/>
    <cellStyle name="Денежный 2 4 2 3 2 2 2 3 2 2" xfId="23982" xr:uid="{12EC3BB6-D403-4386-AC23-09202DFB2E48}"/>
    <cellStyle name="Денежный 2 4 2 3 2 2 2 3 3" xfId="13820" xr:uid="{00000000-0005-0000-0000-0000D9100000}"/>
    <cellStyle name="Денежный 2 4 2 3 2 2 2 3 3 2" xfId="29058" xr:uid="{388B1C1A-7A17-4A2B-AD1A-9611654E486C}"/>
    <cellStyle name="Денежный 2 4 2 3 2 2 2 3 4" xfId="18906" xr:uid="{5D3E2004-6C8C-40AC-84FC-82A9A86D52E9}"/>
    <cellStyle name="Денежный 2 4 2 3 2 2 2 4" xfId="4930" xr:uid="{00000000-0005-0000-0000-0000DA100000}"/>
    <cellStyle name="Денежный 2 4 2 3 2 2 2 4 2" xfId="10011" xr:uid="{00000000-0005-0000-0000-0000DB100000}"/>
    <cellStyle name="Денежный 2 4 2 3 2 2 2 4 2 2" xfId="25251" xr:uid="{B46CD3F4-1061-4484-8147-6D4018DA88B5}"/>
    <cellStyle name="Денежный 2 4 2 3 2 2 2 4 3" xfId="15089" xr:uid="{00000000-0005-0000-0000-0000DC100000}"/>
    <cellStyle name="Денежный 2 4 2 3 2 2 2 4 3 2" xfId="30327" xr:uid="{148EF542-5A51-4EA4-A0B3-EC670C7F949E}"/>
    <cellStyle name="Денежный 2 4 2 3 2 2 2 4 4" xfId="20175" xr:uid="{9F012ECC-EF05-4E68-A0A4-BFE728C1BAD9}"/>
    <cellStyle name="Денежный 2 4 2 3 2 2 2 5" xfId="6207" xr:uid="{00000000-0005-0000-0000-0000DD100000}"/>
    <cellStyle name="Денежный 2 4 2 3 2 2 2 5 2" xfId="21452" xr:uid="{D23E5593-809B-421D-B66F-D57D2177DD7D}"/>
    <cellStyle name="Денежный 2 4 2 3 2 2 2 6" xfId="11290" xr:uid="{00000000-0005-0000-0000-0000DE100000}"/>
    <cellStyle name="Денежный 2 4 2 3 2 2 2 6 2" xfId="26528" xr:uid="{46D77D02-70D6-467B-8D80-268E481338A7}"/>
    <cellStyle name="Денежный 2 4 2 3 2 2 2 7" xfId="16376" xr:uid="{571E4958-C9DA-464F-B008-BFA07A5E1A0B}"/>
    <cellStyle name="Денежный 2 4 2 3 2 2 3" xfId="1816" xr:uid="{00000000-0005-0000-0000-0000DF100000}"/>
    <cellStyle name="Денежный 2 4 2 3 2 2 3 2" xfId="6920" xr:uid="{00000000-0005-0000-0000-0000E0100000}"/>
    <cellStyle name="Денежный 2 4 2 3 2 2 3 2 2" xfId="22160" xr:uid="{84479659-AE12-46AA-B99B-E3569E48482F}"/>
    <cellStyle name="Денежный 2 4 2 3 2 2 3 3" xfId="11998" xr:uid="{00000000-0005-0000-0000-0000E1100000}"/>
    <cellStyle name="Денежный 2 4 2 3 2 2 3 3 2" xfId="27236" xr:uid="{89BE2F3C-C71D-4442-AC4B-D07A5969BA44}"/>
    <cellStyle name="Денежный 2 4 2 3 2 2 3 4" xfId="17084" xr:uid="{D7A1F368-9223-4DBC-8208-62EBBEE6B98E}"/>
    <cellStyle name="Денежный 2 4 2 3 2 2 4" xfId="3100" xr:uid="{00000000-0005-0000-0000-0000E2100000}"/>
    <cellStyle name="Денежный 2 4 2 3 2 2 4 2" xfId="8186" xr:uid="{00000000-0005-0000-0000-0000E3100000}"/>
    <cellStyle name="Денежный 2 4 2 3 2 2 4 2 2" xfId="23426" xr:uid="{30307931-3494-49A6-9B46-92BD3075EF34}"/>
    <cellStyle name="Денежный 2 4 2 3 2 2 4 3" xfId="13264" xr:uid="{00000000-0005-0000-0000-0000E4100000}"/>
    <cellStyle name="Денежный 2 4 2 3 2 2 4 3 2" xfId="28502" xr:uid="{ADB48BEF-CD81-488D-8CDE-24BC2EE8E994}"/>
    <cellStyle name="Денежный 2 4 2 3 2 2 4 4" xfId="18350" xr:uid="{4CAAEABE-E829-4523-B30B-EDF927058D1F}"/>
    <cellStyle name="Денежный 2 4 2 3 2 2 5" xfId="4366" xr:uid="{00000000-0005-0000-0000-0000E5100000}"/>
    <cellStyle name="Денежный 2 4 2 3 2 2 5 2" xfId="9447" xr:uid="{00000000-0005-0000-0000-0000E6100000}"/>
    <cellStyle name="Денежный 2 4 2 3 2 2 5 2 2" xfId="24687" xr:uid="{BCA152CE-16ED-4C11-B812-21F9C02C9C25}"/>
    <cellStyle name="Денежный 2 4 2 3 2 2 5 3" xfId="14525" xr:uid="{00000000-0005-0000-0000-0000E7100000}"/>
    <cellStyle name="Денежный 2 4 2 3 2 2 5 3 2" xfId="29763" xr:uid="{B06BC513-1D86-4F02-8585-B40F3665E34E}"/>
    <cellStyle name="Денежный 2 4 2 3 2 2 5 4" xfId="19611" xr:uid="{F41E5A7C-74D9-4A6B-910D-4C6A1A5252CD}"/>
    <cellStyle name="Денежный 2 4 2 3 2 2 6" xfId="5643" xr:uid="{00000000-0005-0000-0000-0000E8100000}"/>
    <cellStyle name="Денежный 2 4 2 3 2 2 6 2" xfId="20888" xr:uid="{2A42707A-BDF1-4BB0-920A-6BE4802EFB11}"/>
    <cellStyle name="Денежный 2 4 2 3 2 2 7" xfId="10726" xr:uid="{00000000-0005-0000-0000-0000E9100000}"/>
    <cellStyle name="Денежный 2 4 2 3 2 2 7 2" xfId="25964" xr:uid="{072469C6-AA0E-4C76-9CFD-32FC90BE8970}"/>
    <cellStyle name="Денежный 2 4 2 3 2 2 8" xfId="15812" xr:uid="{02C98C35-50F5-4222-A722-C3385C40269B}"/>
    <cellStyle name="Денежный 2 4 2 3 2 3" xfId="962" xr:uid="{00000000-0005-0000-0000-0000EA100000}"/>
    <cellStyle name="Денежный 2 4 2 3 2 3 2" xfId="2240" xr:uid="{00000000-0005-0000-0000-0000EB100000}"/>
    <cellStyle name="Денежный 2 4 2 3 2 3 2 2" xfId="7344" xr:uid="{00000000-0005-0000-0000-0000EC100000}"/>
    <cellStyle name="Денежный 2 4 2 3 2 3 2 2 2" xfId="22584" xr:uid="{0C51CB27-736F-41B6-9871-E8388B672B90}"/>
    <cellStyle name="Денежный 2 4 2 3 2 3 2 3" xfId="12422" xr:uid="{00000000-0005-0000-0000-0000ED100000}"/>
    <cellStyle name="Денежный 2 4 2 3 2 3 2 3 2" xfId="27660" xr:uid="{9D750B44-8878-44AD-8153-0F426BA5F70E}"/>
    <cellStyle name="Денежный 2 4 2 3 2 3 2 4" xfId="17508" xr:uid="{7F6458A6-A9D4-48EB-A194-E35A6ECD147A}"/>
    <cellStyle name="Денежный 2 4 2 3 2 3 3" xfId="3518" xr:uid="{00000000-0005-0000-0000-0000EE100000}"/>
    <cellStyle name="Денежный 2 4 2 3 2 3 3 2" xfId="8604" xr:uid="{00000000-0005-0000-0000-0000EF100000}"/>
    <cellStyle name="Денежный 2 4 2 3 2 3 3 2 2" xfId="23844" xr:uid="{4B77687F-A742-4316-8CDA-B52D8647E455}"/>
    <cellStyle name="Денежный 2 4 2 3 2 3 3 3" xfId="13682" xr:uid="{00000000-0005-0000-0000-0000F0100000}"/>
    <cellStyle name="Денежный 2 4 2 3 2 3 3 3 2" xfId="28920" xr:uid="{9C78387C-3B99-4A2C-8894-32C70C9EB375}"/>
    <cellStyle name="Денежный 2 4 2 3 2 3 3 4" xfId="18768" xr:uid="{F2122E09-9B42-472B-9E73-E664BFA99A85}"/>
    <cellStyle name="Денежный 2 4 2 3 2 3 4" xfId="4790" xr:uid="{00000000-0005-0000-0000-0000F1100000}"/>
    <cellStyle name="Денежный 2 4 2 3 2 3 4 2" xfId="9871" xr:uid="{00000000-0005-0000-0000-0000F2100000}"/>
    <cellStyle name="Денежный 2 4 2 3 2 3 4 2 2" xfId="25111" xr:uid="{7F7CE421-4829-4A1D-BA4E-DF06659C6775}"/>
    <cellStyle name="Денежный 2 4 2 3 2 3 4 3" xfId="14949" xr:uid="{00000000-0005-0000-0000-0000F3100000}"/>
    <cellStyle name="Денежный 2 4 2 3 2 3 4 3 2" xfId="30187" xr:uid="{C83B4CC4-D5D5-49B9-9FD7-0B2980F1B628}"/>
    <cellStyle name="Денежный 2 4 2 3 2 3 4 4" xfId="20035" xr:uid="{72646B0A-90F1-4805-B1B9-F1B9DCD35C2A}"/>
    <cellStyle name="Денежный 2 4 2 3 2 3 5" xfId="6067" xr:uid="{00000000-0005-0000-0000-0000F4100000}"/>
    <cellStyle name="Денежный 2 4 2 3 2 3 5 2" xfId="21312" xr:uid="{8A9DF463-C056-408C-AC4B-0368BAC483F6}"/>
    <cellStyle name="Денежный 2 4 2 3 2 3 6" xfId="11150" xr:uid="{00000000-0005-0000-0000-0000F5100000}"/>
    <cellStyle name="Денежный 2 4 2 3 2 3 6 2" xfId="26388" xr:uid="{1D8E104C-7D7F-4466-8E68-1D2289428278}"/>
    <cellStyle name="Денежный 2 4 2 3 2 3 7" xfId="16236" xr:uid="{3EE20CAF-CEA8-498F-9913-C575CA027DBF}"/>
    <cellStyle name="Денежный 2 4 2 3 2 4" xfId="1676" xr:uid="{00000000-0005-0000-0000-0000F6100000}"/>
    <cellStyle name="Денежный 2 4 2 3 2 4 2" xfId="6780" xr:uid="{00000000-0005-0000-0000-0000F7100000}"/>
    <cellStyle name="Денежный 2 4 2 3 2 4 2 2" xfId="22020" xr:uid="{EAD7CBD7-E64A-4112-9949-ADEACEC5C83F}"/>
    <cellStyle name="Денежный 2 4 2 3 2 4 3" xfId="11858" xr:uid="{00000000-0005-0000-0000-0000F8100000}"/>
    <cellStyle name="Денежный 2 4 2 3 2 4 3 2" xfId="27096" xr:uid="{D9C2D3AC-E928-4FF6-8C14-B8F2B4849D45}"/>
    <cellStyle name="Денежный 2 4 2 3 2 4 4" xfId="16944" xr:uid="{F3A6276B-F47F-4BD0-9E53-DCED30A70F66}"/>
    <cellStyle name="Денежный 2 4 2 3 2 5" xfId="2962" xr:uid="{00000000-0005-0000-0000-0000F9100000}"/>
    <cellStyle name="Денежный 2 4 2 3 2 5 2" xfId="8048" xr:uid="{00000000-0005-0000-0000-0000FA100000}"/>
    <cellStyle name="Денежный 2 4 2 3 2 5 2 2" xfId="23288" xr:uid="{4E7C63D5-CD27-4A28-8F48-CC8A98F066DC}"/>
    <cellStyle name="Денежный 2 4 2 3 2 5 3" xfId="13126" xr:uid="{00000000-0005-0000-0000-0000FB100000}"/>
    <cellStyle name="Денежный 2 4 2 3 2 5 3 2" xfId="28364" xr:uid="{D300D780-DE93-4E73-95CE-A0DE3228B91F}"/>
    <cellStyle name="Денежный 2 4 2 3 2 5 4" xfId="18212" xr:uid="{B7870749-81A2-4675-8D40-BD4A9D8EE676}"/>
    <cellStyle name="Денежный 2 4 2 3 2 6" xfId="4226" xr:uid="{00000000-0005-0000-0000-0000FC100000}"/>
    <cellStyle name="Денежный 2 4 2 3 2 6 2" xfId="9307" xr:uid="{00000000-0005-0000-0000-0000FD100000}"/>
    <cellStyle name="Денежный 2 4 2 3 2 6 2 2" xfId="24547" xr:uid="{FBBB075B-0697-4C3F-96B1-A3A9662F452A}"/>
    <cellStyle name="Денежный 2 4 2 3 2 6 3" xfId="14385" xr:uid="{00000000-0005-0000-0000-0000FE100000}"/>
    <cellStyle name="Денежный 2 4 2 3 2 6 3 2" xfId="29623" xr:uid="{4A5C44E5-41A4-45DA-89E1-1957AFD3FA16}"/>
    <cellStyle name="Денежный 2 4 2 3 2 6 4" xfId="19471" xr:uid="{E83F7F7F-8A53-4331-9FC6-2FEE0EE07E83}"/>
    <cellStyle name="Денежный 2 4 2 3 2 7" xfId="5503" xr:uid="{00000000-0005-0000-0000-0000FF100000}"/>
    <cellStyle name="Денежный 2 4 2 3 2 7 2" xfId="20748" xr:uid="{1ECC3EF1-ECED-4CBE-954E-9E466B165A68}"/>
    <cellStyle name="Денежный 2 4 2 3 2 8" xfId="10586" xr:uid="{00000000-0005-0000-0000-000000110000}"/>
    <cellStyle name="Денежный 2 4 2 3 2 8 2" xfId="25824" xr:uid="{B0729FA9-AF65-473F-A9E3-DEC9C76B3E9F}"/>
    <cellStyle name="Денежный 2 4 2 3 2 9" xfId="15672" xr:uid="{C3052870-DC91-499C-9170-E7A4741AFFB5}"/>
    <cellStyle name="Денежный 2 4 2 3 3" xfId="678" xr:uid="{00000000-0005-0000-0000-000001110000}"/>
    <cellStyle name="Денежный 2 4 2 3 3 2" xfId="1242" xr:uid="{00000000-0005-0000-0000-000002110000}"/>
    <cellStyle name="Денежный 2 4 2 3 3 2 2" xfId="2520" xr:uid="{00000000-0005-0000-0000-000003110000}"/>
    <cellStyle name="Денежный 2 4 2 3 3 2 2 2" xfId="7624" xr:uid="{00000000-0005-0000-0000-000004110000}"/>
    <cellStyle name="Денежный 2 4 2 3 3 2 2 2 2" xfId="22864" xr:uid="{08F1824A-E1DC-4C79-8FCE-933E4A4CB132}"/>
    <cellStyle name="Денежный 2 4 2 3 3 2 2 3" xfId="12702" xr:uid="{00000000-0005-0000-0000-000005110000}"/>
    <cellStyle name="Денежный 2 4 2 3 3 2 2 3 2" xfId="27940" xr:uid="{781D32FF-B0B0-4155-8834-80E67C16029D}"/>
    <cellStyle name="Денежный 2 4 2 3 3 2 2 4" xfId="17788" xr:uid="{6830991D-5F1E-4C76-B65B-422EF24D94A5}"/>
    <cellStyle name="Денежный 2 4 2 3 3 2 3" xfId="3794" xr:uid="{00000000-0005-0000-0000-000006110000}"/>
    <cellStyle name="Денежный 2 4 2 3 3 2 3 2" xfId="8880" xr:uid="{00000000-0005-0000-0000-000007110000}"/>
    <cellStyle name="Денежный 2 4 2 3 3 2 3 2 2" xfId="24120" xr:uid="{2D576B3C-B422-460E-8811-D3D9AD9089ED}"/>
    <cellStyle name="Денежный 2 4 2 3 3 2 3 3" xfId="13958" xr:uid="{00000000-0005-0000-0000-000008110000}"/>
    <cellStyle name="Денежный 2 4 2 3 3 2 3 3 2" xfId="29196" xr:uid="{F49DF4E9-94B4-46F8-AD46-729E56AE5D2E}"/>
    <cellStyle name="Денежный 2 4 2 3 3 2 3 4" xfId="19044" xr:uid="{EAFC61AD-0A21-4A62-81F0-6A7E3481D2D4}"/>
    <cellStyle name="Денежный 2 4 2 3 3 2 4" xfId="5070" xr:uid="{00000000-0005-0000-0000-000009110000}"/>
    <cellStyle name="Денежный 2 4 2 3 3 2 4 2" xfId="10151" xr:uid="{00000000-0005-0000-0000-00000A110000}"/>
    <cellStyle name="Денежный 2 4 2 3 3 2 4 2 2" xfId="25391" xr:uid="{CC900907-0190-44BE-B42D-E913D61786D2}"/>
    <cellStyle name="Денежный 2 4 2 3 3 2 4 3" xfId="15229" xr:uid="{00000000-0005-0000-0000-00000B110000}"/>
    <cellStyle name="Денежный 2 4 2 3 3 2 4 3 2" xfId="30467" xr:uid="{45B057ED-B3F1-4B3C-BEE9-59D23BFB6CCD}"/>
    <cellStyle name="Денежный 2 4 2 3 3 2 4 4" xfId="20315" xr:uid="{22C035C3-4A8D-4876-BBF6-F8520E89D216}"/>
    <cellStyle name="Денежный 2 4 2 3 3 2 5" xfId="6347" xr:uid="{00000000-0005-0000-0000-00000C110000}"/>
    <cellStyle name="Денежный 2 4 2 3 3 2 5 2" xfId="21592" xr:uid="{BBCB1C6F-5C67-4847-979E-1D31BDDCAEE2}"/>
    <cellStyle name="Денежный 2 4 2 3 3 2 6" xfId="11430" xr:uid="{00000000-0005-0000-0000-00000D110000}"/>
    <cellStyle name="Денежный 2 4 2 3 3 2 6 2" xfId="26668" xr:uid="{9E77D7D1-9742-474D-AE16-0AB08A2681C3}"/>
    <cellStyle name="Денежный 2 4 2 3 3 2 7" xfId="16516" xr:uid="{B03E4C74-E3A5-437F-9A5A-42FC8BC7E52D}"/>
    <cellStyle name="Денежный 2 4 2 3 3 3" xfId="1956" xr:uid="{00000000-0005-0000-0000-00000E110000}"/>
    <cellStyle name="Денежный 2 4 2 3 3 3 2" xfId="7060" xr:uid="{00000000-0005-0000-0000-00000F110000}"/>
    <cellStyle name="Денежный 2 4 2 3 3 3 2 2" xfId="22300" xr:uid="{E6186CF4-BC2E-40BE-BE58-54722E5572AF}"/>
    <cellStyle name="Денежный 2 4 2 3 3 3 3" xfId="12138" xr:uid="{00000000-0005-0000-0000-000010110000}"/>
    <cellStyle name="Денежный 2 4 2 3 3 3 3 2" xfId="27376" xr:uid="{0B6CE649-FE73-4B7D-9919-96E51DD22E7C}"/>
    <cellStyle name="Денежный 2 4 2 3 3 3 4" xfId="17224" xr:uid="{E76483DC-5457-491F-AA76-3BECBC3D2D5B}"/>
    <cellStyle name="Денежный 2 4 2 3 3 4" xfId="3238" xr:uid="{00000000-0005-0000-0000-000011110000}"/>
    <cellStyle name="Денежный 2 4 2 3 3 4 2" xfId="8324" xr:uid="{00000000-0005-0000-0000-000012110000}"/>
    <cellStyle name="Денежный 2 4 2 3 3 4 2 2" xfId="23564" xr:uid="{821BD682-016B-4E1B-8659-F24B61CE56AD}"/>
    <cellStyle name="Денежный 2 4 2 3 3 4 3" xfId="13402" xr:uid="{00000000-0005-0000-0000-000013110000}"/>
    <cellStyle name="Денежный 2 4 2 3 3 4 3 2" xfId="28640" xr:uid="{082F0A6A-C2CF-4923-9100-02C8ACF6428A}"/>
    <cellStyle name="Денежный 2 4 2 3 3 4 4" xfId="18488" xr:uid="{CCC1C24B-0DF7-4E7D-A889-EF1E68112699}"/>
    <cellStyle name="Денежный 2 4 2 3 3 5" xfId="4506" xr:uid="{00000000-0005-0000-0000-000014110000}"/>
    <cellStyle name="Денежный 2 4 2 3 3 5 2" xfId="9587" xr:uid="{00000000-0005-0000-0000-000015110000}"/>
    <cellStyle name="Денежный 2 4 2 3 3 5 2 2" xfId="24827" xr:uid="{E0C826D9-D0FB-4030-B235-C98FEC34B9F4}"/>
    <cellStyle name="Денежный 2 4 2 3 3 5 3" xfId="14665" xr:uid="{00000000-0005-0000-0000-000016110000}"/>
    <cellStyle name="Денежный 2 4 2 3 3 5 3 2" xfId="29903" xr:uid="{F6801EC4-3DF9-408B-90B7-43A475238950}"/>
    <cellStyle name="Денежный 2 4 2 3 3 5 4" xfId="19751" xr:uid="{D759F6BB-4060-450F-8564-1B87052EE4D1}"/>
    <cellStyle name="Денежный 2 4 2 3 3 6" xfId="5783" xr:uid="{00000000-0005-0000-0000-000017110000}"/>
    <cellStyle name="Денежный 2 4 2 3 3 6 2" xfId="21028" xr:uid="{3248F234-4B4B-47F0-A83E-C898011E9722}"/>
    <cellStyle name="Денежный 2 4 2 3 3 7" xfId="10866" xr:uid="{00000000-0005-0000-0000-000018110000}"/>
    <cellStyle name="Денежный 2 4 2 3 3 7 2" xfId="26104" xr:uid="{0EAAFBC6-DB6C-41D9-9F44-1012B7FBE927}"/>
    <cellStyle name="Денежный 2 4 2 3 3 8" xfId="15952" xr:uid="{4979E01C-A156-4A9E-86C4-73F8CFF069B4}"/>
    <cellStyle name="Денежный 2 4 2 3 4" xfId="822" xr:uid="{00000000-0005-0000-0000-000019110000}"/>
    <cellStyle name="Денежный 2 4 2 3 4 2" xfId="2100" xr:uid="{00000000-0005-0000-0000-00001A110000}"/>
    <cellStyle name="Денежный 2 4 2 3 4 2 2" xfId="7204" xr:uid="{00000000-0005-0000-0000-00001B110000}"/>
    <cellStyle name="Денежный 2 4 2 3 4 2 2 2" xfId="22444" xr:uid="{C70B86E7-715E-4162-8872-A4BB760C77A6}"/>
    <cellStyle name="Денежный 2 4 2 3 4 2 3" xfId="12282" xr:uid="{00000000-0005-0000-0000-00001C110000}"/>
    <cellStyle name="Денежный 2 4 2 3 4 2 3 2" xfId="27520" xr:uid="{781E8FB7-5FD3-42BC-8BD1-F8D92B97F3B6}"/>
    <cellStyle name="Денежный 2 4 2 3 4 2 4" xfId="17368" xr:uid="{87376366-2BB9-4482-A85E-B1B627495C51}"/>
    <cellStyle name="Денежный 2 4 2 3 4 3" xfId="3380" xr:uid="{00000000-0005-0000-0000-00001D110000}"/>
    <cellStyle name="Денежный 2 4 2 3 4 3 2" xfId="8466" xr:uid="{00000000-0005-0000-0000-00001E110000}"/>
    <cellStyle name="Денежный 2 4 2 3 4 3 2 2" xfId="23706" xr:uid="{B323EFA7-9E7A-499B-8CC6-1758A57E1793}"/>
    <cellStyle name="Денежный 2 4 2 3 4 3 3" xfId="13544" xr:uid="{00000000-0005-0000-0000-00001F110000}"/>
    <cellStyle name="Денежный 2 4 2 3 4 3 3 2" xfId="28782" xr:uid="{AA738B2A-4237-4A30-9D08-3208FE46462A}"/>
    <cellStyle name="Денежный 2 4 2 3 4 3 4" xfId="18630" xr:uid="{D37C3E35-122C-47EB-8A68-85B911052227}"/>
    <cellStyle name="Денежный 2 4 2 3 4 4" xfId="4650" xr:uid="{00000000-0005-0000-0000-000020110000}"/>
    <cellStyle name="Денежный 2 4 2 3 4 4 2" xfId="9731" xr:uid="{00000000-0005-0000-0000-000021110000}"/>
    <cellStyle name="Денежный 2 4 2 3 4 4 2 2" xfId="24971" xr:uid="{A127A417-C242-4F6C-9581-8D0B7854C9E7}"/>
    <cellStyle name="Денежный 2 4 2 3 4 4 3" xfId="14809" xr:uid="{00000000-0005-0000-0000-000022110000}"/>
    <cellStyle name="Денежный 2 4 2 3 4 4 3 2" xfId="30047" xr:uid="{B019815D-48A1-4D2B-8B82-025E7F967171}"/>
    <cellStyle name="Денежный 2 4 2 3 4 4 4" xfId="19895" xr:uid="{EC46FAB1-0A17-4D85-ADBC-1DF52AC6E35B}"/>
    <cellStyle name="Денежный 2 4 2 3 4 5" xfId="5927" xr:uid="{00000000-0005-0000-0000-000023110000}"/>
    <cellStyle name="Денежный 2 4 2 3 4 5 2" xfId="21172" xr:uid="{540D9581-98D8-4273-9D96-4C0138DA28F9}"/>
    <cellStyle name="Денежный 2 4 2 3 4 6" xfId="11010" xr:uid="{00000000-0005-0000-0000-000024110000}"/>
    <cellStyle name="Денежный 2 4 2 3 4 6 2" xfId="26248" xr:uid="{A92E0D5A-F7E5-48ED-B79C-51DFCB94E74B}"/>
    <cellStyle name="Денежный 2 4 2 3 4 7" xfId="16096" xr:uid="{38DC56B8-1BB2-46C6-8646-D2F15D908E9B}"/>
    <cellStyle name="Денежный 2 4 2 3 5" xfId="1387" xr:uid="{00000000-0005-0000-0000-000025110000}"/>
    <cellStyle name="Денежный 2 4 2 3 5 2" xfId="2665" xr:uid="{00000000-0005-0000-0000-000026110000}"/>
    <cellStyle name="Денежный 2 4 2 3 5 2 2" xfId="7769" xr:uid="{00000000-0005-0000-0000-000027110000}"/>
    <cellStyle name="Денежный 2 4 2 3 5 2 2 2" xfId="23009" xr:uid="{032BFD54-9497-423F-A0FD-3053D9AC5664}"/>
    <cellStyle name="Денежный 2 4 2 3 5 2 3" xfId="12847" xr:uid="{00000000-0005-0000-0000-000028110000}"/>
    <cellStyle name="Денежный 2 4 2 3 5 2 3 2" xfId="28085" xr:uid="{9B0A2E9B-1013-4B60-856A-6EFF65DBCF83}"/>
    <cellStyle name="Денежный 2 4 2 3 5 2 4" xfId="17933" xr:uid="{BB3EAACC-24C6-4CDC-A220-149CDF31EAAA}"/>
    <cellStyle name="Денежный 2 4 2 3 5 3" xfId="3937" xr:uid="{00000000-0005-0000-0000-000029110000}"/>
    <cellStyle name="Денежный 2 4 2 3 5 3 2" xfId="9023" xr:uid="{00000000-0005-0000-0000-00002A110000}"/>
    <cellStyle name="Денежный 2 4 2 3 5 3 2 2" xfId="24263" xr:uid="{816BB7E1-E62B-4868-BFBD-D92AF8B09022}"/>
    <cellStyle name="Денежный 2 4 2 3 5 3 3" xfId="14101" xr:uid="{00000000-0005-0000-0000-00002B110000}"/>
    <cellStyle name="Денежный 2 4 2 3 5 3 3 2" xfId="29339" xr:uid="{564E6FAE-6A43-40D8-B69F-564486E86E9D}"/>
    <cellStyle name="Денежный 2 4 2 3 5 3 4" xfId="19187" xr:uid="{AB18433E-B6AA-4B8B-BAB6-6D83D2C13624}"/>
    <cellStyle name="Денежный 2 4 2 3 5 4" xfId="5215" xr:uid="{00000000-0005-0000-0000-00002C110000}"/>
    <cellStyle name="Денежный 2 4 2 3 5 4 2" xfId="10296" xr:uid="{00000000-0005-0000-0000-00002D110000}"/>
    <cellStyle name="Денежный 2 4 2 3 5 4 2 2" xfId="25536" xr:uid="{EA8AD761-68DC-44F1-96AD-D77D084BB39B}"/>
    <cellStyle name="Денежный 2 4 2 3 5 4 3" xfId="15374" xr:uid="{00000000-0005-0000-0000-00002E110000}"/>
    <cellStyle name="Денежный 2 4 2 3 5 4 3 2" xfId="30612" xr:uid="{0E23D378-A466-4C7A-B9A7-E6B679A037C0}"/>
    <cellStyle name="Денежный 2 4 2 3 5 4 4" xfId="20460" xr:uid="{1373EFB6-9011-4789-B040-191D2C2363C9}"/>
    <cellStyle name="Денежный 2 4 2 3 5 5" xfId="6492" xr:uid="{00000000-0005-0000-0000-00002F110000}"/>
    <cellStyle name="Денежный 2 4 2 3 5 5 2" xfId="21737" xr:uid="{F7F73FEF-4AEA-477F-860B-B9915B6D1848}"/>
    <cellStyle name="Денежный 2 4 2 3 5 6" xfId="11575" xr:uid="{00000000-0005-0000-0000-000030110000}"/>
    <cellStyle name="Денежный 2 4 2 3 5 6 2" xfId="26813" xr:uid="{323FB4BF-51A2-43D8-AD18-398FE256A62F}"/>
    <cellStyle name="Денежный 2 4 2 3 5 7" xfId="16661" xr:uid="{8442490D-0144-4921-BB92-E96179452999}"/>
    <cellStyle name="Денежный 2 4 2 3 6" xfId="1527" xr:uid="{00000000-0005-0000-0000-000031110000}"/>
    <cellStyle name="Денежный 2 4 2 3 6 2" xfId="2805" xr:uid="{00000000-0005-0000-0000-000032110000}"/>
    <cellStyle name="Денежный 2 4 2 3 6 2 2" xfId="7909" xr:uid="{00000000-0005-0000-0000-000033110000}"/>
    <cellStyle name="Денежный 2 4 2 3 6 2 2 2" xfId="23149" xr:uid="{2638CF33-9B6A-4565-B2FA-8D89FC99D9AF}"/>
    <cellStyle name="Денежный 2 4 2 3 6 2 3" xfId="12987" xr:uid="{00000000-0005-0000-0000-000034110000}"/>
    <cellStyle name="Денежный 2 4 2 3 6 2 3 2" xfId="28225" xr:uid="{D41C6CFA-A1E0-4C99-98E1-3AF6020C6EF8}"/>
    <cellStyle name="Денежный 2 4 2 3 6 2 4" xfId="18073" xr:uid="{9440E2D5-B5D9-4659-ADD2-B5CBD98FF544}"/>
    <cellStyle name="Денежный 2 4 2 3 6 3" xfId="4075" xr:uid="{00000000-0005-0000-0000-000035110000}"/>
    <cellStyle name="Денежный 2 4 2 3 6 3 2" xfId="9161" xr:uid="{00000000-0005-0000-0000-000036110000}"/>
    <cellStyle name="Денежный 2 4 2 3 6 3 2 2" xfId="24401" xr:uid="{18AEBD63-B559-4289-9A69-E101E793256E}"/>
    <cellStyle name="Денежный 2 4 2 3 6 3 3" xfId="14239" xr:uid="{00000000-0005-0000-0000-000037110000}"/>
    <cellStyle name="Денежный 2 4 2 3 6 3 3 2" xfId="29477" xr:uid="{B3D229DB-D9DB-421C-9F3C-14195BD42440}"/>
    <cellStyle name="Денежный 2 4 2 3 6 3 4" xfId="19325" xr:uid="{6D4F2E31-9A69-4D54-9C4A-46EC338AD8F1}"/>
    <cellStyle name="Денежный 2 4 2 3 6 4" xfId="5355" xr:uid="{00000000-0005-0000-0000-000038110000}"/>
    <cellStyle name="Денежный 2 4 2 3 6 4 2" xfId="10436" xr:uid="{00000000-0005-0000-0000-000039110000}"/>
    <cellStyle name="Денежный 2 4 2 3 6 4 2 2" xfId="25676" xr:uid="{D07821E2-2C7E-4FB3-9CAD-7B043BBE8893}"/>
    <cellStyle name="Денежный 2 4 2 3 6 4 3" xfId="15514" xr:uid="{00000000-0005-0000-0000-00003A110000}"/>
    <cellStyle name="Денежный 2 4 2 3 6 4 3 2" xfId="30752" xr:uid="{FE2423ED-714F-496F-BB16-4C68C43DB6E6}"/>
    <cellStyle name="Денежный 2 4 2 3 6 4 4" xfId="20600" xr:uid="{AEB8CF25-25BB-4176-A349-D344BDCA1E77}"/>
    <cellStyle name="Денежный 2 4 2 3 6 5" xfId="6632" xr:uid="{00000000-0005-0000-0000-00003B110000}"/>
    <cellStyle name="Денежный 2 4 2 3 6 5 2" xfId="21877" xr:uid="{8B927D9A-136E-4E11-AC94-93B2001EE81D}"/>
    <cellStyle name="Денежный 2 4 2 3 6 6" xfId="11715" xr:uid="{00000000-0005-0000-0000-00003C110000}"/>
    <cellStyle name="Денежный 2 4 2 3 6 6 2" xfId="26953" xr:uid="{AA9F4E01-CBD1-4C44-870E-0370543FF84F}"/>
    <cellStyle name="Денежный 2 4 2 3 6 7" xfId="16801" xr:uid="{6EE25873-B119-464F-86A3-50237E7B093F}"/>
    <cellStyle name="Денежный 2 4 2 4" xfId="308" xr:uid="{00000000-0005-0000-0000-00003D110000}"/>
    <cellStyle name="Денежный 2 4 2 4 2" xfId="461" xr:uid="{00000000-0005-0000-0000-00003E110000}"/>
    <cellStyle name="Денежный 2 4 2 4 2 2" xfId="1025" xr:uid="{00000000-0005-0000-0000-00003F110000}"/>
    <cellStyle name="Денежный 2 4 2 4 2 2 2" xfId="2303" xr:uid="{00000000-0005-0000-0000-000040110000}"/>
    <cellStyle name="Денежный 2 4 2 4 2 2 2 2" xfId="7407" xr:uid="{00000000-0005-0000-0000-000041110000}"/>
    <cellStyle name="Денежный 2 4 2 4 2 2 2 2 2" xfId="22647" xr:uid="{B83AB8F1-75CE-470A-A908-5E9C681532FC}"/>
    <cellStyle name="Денежный 2 4 2 4 2 2 2 3" xfId="12485" xr:uid="{00000000-0005-0000-0000-000042110000}"/>
    <cellStyle name="Денежный 2 4 2 4 2 2 2 3 2" xfId="27723" xr:uid="{1E2D725B-2805-418D-9074-8B99C56789AE}"/>
    <cellStyle name="Денежный 2 4 2 4 2 2 2 4" xfId="17571" xr:uid="{829EDF36-9FEC-4F63-B0AD-938EEE4C4207}"/>
    <cellStyle name="Денежный 2 4 2 4 2 2 3" xfId="3581" xr:uid="{00000000-0005-0000-0000-000043110000}"/>
    <cellStyle name="Денежный 2 4 2 4 2 2 3 2" xfId="8667" xr:uid="{00000000-0005-0000-0000-000044110000}"/>
    <cellStyle name="Денежный 2 4 2 4 2 2 3 2 2" xfId="23907" xr:uid="{45DBB2D8-A28D-4F4D-9E34-38012035332E}"/>
    <cellStyle name="Денежный 2 4 2 4 2 2 3 3" xfId="13745" xr:uid="{00000000-0005-0000-0000-000045110000}"/>
    <cellStyle name="Денежный 2 4 2 4 2 2 3 3 2" xfId="28983" xr:uid="{71D1EC41-3DBE-42DF-9477-B0D26202D6FE}"/>
    <cellStyle name="Денежный 2 4 2 4 2 2 3 4" xfId="18831" xr:uid="{BD61AB83-2159-4D51-8D0D-435F2FA12298}"/>
    <cellStyle name="Денежный 2 4 2 4 2 2 4" xfId="4853" xr:uid="{00000000-0005-0000-0000-000046110000}"/>
    <cellStyle name="Денежный 2 4 2 4 2 2 4 2" xfId="9934" xr:uid="{00000000-0005-0000-0000-000047110000}"/>
    <cellStyle name="Денежный 2 4 2 4 2 2 4 2 2" xfId="25174" xr:uid="{8CF932E6-0884-4189-89B4-20D5CA9CCD56}"/>
    <cellStyle name="Денежный 2 4 2 4 2 2 4 3" xfId="15012" xr:uid="{00000000-0005-0000-0000-000048110000}"/>
    <cellStyle name="Денежный 2 4 2 4 2 2 4 3 2" xfId="30250" xr:uid="{36D4E573-C1E0-4C17-8C97-DA25BEDA03E7}"/>
    <cellStyle name="Денежный 2 4 2 4 2 2 4 4" xfId="20098" xr:uid="{C7404974-4452-4F67-9277-46BEB51B77C1}"/>
    <cellStyle name="Денежный 2 4 2 4 2 2 5" xfId="6130" xr:uid="{00000000-0005-0000-0000-000049110000}"/>
    <cellStyle name="Денежный 2 4 2 4 2 2 5 2" xfId="21375" xr:uid="{9AF011F5-48CD-4504-85C9-6BD4FD0E6444}"/>
    <cellStyle name="Денежный 2 4 2 4 2 2 6" xfId="11213" xr:uid="{00000000-0005-0000-0000-00004A110000}"/>
    <cellStyle name="Денежный 2 4 2 4 2 2 6 2" xfId="26451" xr:uid="{39D1C16A-79BA-43B0-859D-7E7EB43AD32B}"/>
    <cellStyle name="Денежный 2 4 2 4 2 2 7" xfId="16299" xr:uid="{CF7D4289-5885-48E9-B0AB-9D5B1486C461}"/>
    <cellStyle name="Денежный 2 4 2 4 2 3" xfId="1739" xr:uid="{00000000-0005-0000-0000-00004B110000}"/>
    <cellStyle name="Денежный 2 4 2 4 2 3 2" xfId="6843" xr:uid="{00000000-0005-0000-0000-00004C110000}"/>
    <cellStyle name="Денежный 2 4 2 4 2 3 2 2" xfId="22083" xr:uid="{5C8DC443-7EBB-498D-A06F-EF0F1F5586FF}"/>
    <cellStyle name="Денежный 2 4 2 4 2 3 3" xfId="11921" xr:uid="{00000000-0005-0000-0000-00004D110000}"/>
    <cellStyle name="Денежный 2 4 2 4 2 3 3 2" xfId="27159" xr:uid="{63D43C40-33BB-4798-8DAB-31E8019C34E0}"/>
    <cellStyle name="Денежный 2 4 2 4 2 3 4" xfId="17007" xr:uid="{7AC112E5-4EE4-45DA-BAD0-3BD7009AC59E}"/>
    <cellStyle name="Денежный 2 4 2 4 2 4" xfId="3025" xr:uid="{00000000-0005-0000-0000-00004E110000}"/>
    <cellStyle name="Денежный 2 4 2 4 2 4 2" xfId="8111" xr:uid="{00000000-0005-0000-0000-00004F110000}"/>
    <cellStyle name="Денежный 2 4 2 4 2 4 2 2" xfId="23351" xr:uid="{3343D42F-0619-4290-B634-A0E71099701E}"/>
    <cellStyle name="Денежный 2 4 2 4 2 4 3" xfId="13189" xr:uid="{00000000-0005-0000-0000-000050110000}"/>
    <cellStyle name="Денежный 2 4 2 4 2 4 3 2" xfId="28427" xr:uid="{FD4F493F-223B-4545-B1AF-CABBEA7A0773}"/>
    <cellStyle name="Денежный 2 4 2 4 2 4 4" xfId="18275" xr:uid="{C7FD4A39-1A0D-4135-B674-5C1B44712606}"/>
    <cellStyle name="Денежный 2 4 2 4 2 5" xfId="4289" xr:uid="{00000000-0005-0000-0000-000051110000}"/>
    <cellStyle name="Денежный 2 4 2 4 2 5 2" xfId="9370" xr:uid="{00000000-0005-0000-0000-000052110000}"/>
    <cellStyle name="Денежный 2 4 2 4 2 5 2 2" xfId="24610" xr:uid="{21423918-D80E-45E7-A0F3-4D67564695AD}"/>
    <cellStyle name="Денежный 2 4 2 4 2 5 3" xfId="14448" xr:uid="{00000000-0005-0000-0000-000053110000}"/>
    <cellStyle name="Денежный 2 4 2 4 2 5 3 2" xfId="29686" xr:uid="{C627EC66-7CCD-44CE-B9F2-C2D98FB701D3}"/>
    <cellStyle name="Денежный 2 4 2 4 2 5 4" xfId="19534" xr:uid="{FAC805F3-53C7-45BF-9843-1FFF709D7759}"/>
    <cellStyle name="Денежный 2 4 2 4 2 6" xfId="5566" xr:uid="{00000000-0005-0000-0000-000054110000}"/>
    <cellStyle name="Денежный 2 4 2 4 2 6 2" xfId="20811" xr:uid="{A08FB519-A2E1-48BC-A467-3E0CBFEE2771}"/>
    <cellStyle name="Денежный 2 4 2 4 2 7" xfId="10649" xr:uid="{00000000-0005-0000-0000-000055110000}"/>
    <cellStyle name="Денежный 2 4 2 4 2 7 2" xfId="25887" xr:uid="{9895D432-38A4-4BAD-8F03-9CEC70C3BD11}"/>
    <cellStyle name="Денежный 2 4 2 4 2 8" xfId="15735" xr:uid="{CC9A64A3-E578-4D06-9EF7-BA791080A63D}"/>
    <cellStyle name="Денежный 2 4 2 4 3" xfId="885" xr:uid="{00000000-0005-0000-0000-000056110000}"/>
    <cellStyle name="Денежный 2 4 2 4 3 2" xfId="2163" xr:uid="{00000000-0005-0000-0000-000057110000}"/>
    <cellStyle name="Денежный 2 4 2 4 3 2 2" xfId="7267" xr:uid="{00000000-0005-0000-0000-000058110000}"/>
    <cellStyle name="Денежный 2 4 2 4 3 2 2 2" xfId="22507" xr:uid="{7C6F42A2-558C-4D76-A504-96765485043D}"/>
    <cellStyle name="Денежный 2 4 2 4 3 2 3" xfId="12345" xr:uid="{00000000-0005-0000-0000-000059110000}"/>
    <cellStyle name="Денежный 2 4 2 4 3 2 3 2" xfId="27583" xr:uid="{49E4C6D1-3B16-427A-BA9C-3460B1FEAE68}"/>
    <cellStyle name="Денежный 2 4 2 4 3 2 4" xfId="17431" xr:uid="{E4F12257-E0A9-4462-A5DC-4BDCDC1464E5}"/>
    <cellStyle name="Денежный 2 4 2 4 3 3" xfId="3443" xr:uid="{00000000-0005-0000-0000-00005A110000}"/>
    <cellStyle name="Денежный 2 4 2 4 3 3 2" xfId="8529" xr:uid="{00000000-0005-0000-0000-00005B110000}"/>
    <cellStyle name="Денежный 2 4 2 4 3 3 2 2" xfId="23769" xr:uid="{C389982D-CF3D-4B0B-85D1-55797F317961}"/>
    <cellStyle name="Денежный 2 4 2 4 3 3 3" xfId="13607" xr:uid="{00000000-0005-0000-0000-00005C110000}"/>
    <cellStyle name="Денежный 2 4 2 4 3 3 3 2" xfId="28845" xr:uid="{44A4A6F0-84F8-4B12-9DC0-DE9BCCDD4EE8}"/>
    <cellStyle name="Денежный 2 4 2 4 3 3 4" xfId="18693" xr:uid="{675BC813-42AD-4638-AB4D-189718A7157C}"/>
    <cellStyle name="Денежный 2 4 2 4 3 4" xfId="4713" xr:uid="{00000000-0005-0000-0000-00005D110000}"/>
    <cellStyle name="Денежный 2 4 2 4 3 4 2" xfId="9794" xr:uid="{00000000-0005-0000-0000-00005E110000}"/>
    <cellStyle name="Денежный 2 4 2 4 3 4 2 2" xfId="25034" xr:uid="{7F2719D3-25D0-4C1C-99B6-062B79003A43}"/>
    <cellStyle name="Денежный 2 4 2 4 3 4 3" xfId="14872" xr:uid="{00000000-0005-0000-0000-00005F110000}"/>
    <cellStyle name="Денежный 2 4 2 4 3 4 3 2" xfId="30110" xr:uid="{BC3F5410-AAA5-41D7-9609-C6C0EDAF72F5}"/>
    <cellStyle name="Денежный 2 4 2 4 3 4 4" xfId="19958" xr:uid="{C8DC1C92-5E0B-40C2-9CE3-AA182F830637}"/>
    <cellStyle name="Денежный 2 4 2 4 3 5" xfId="5990" xr:uid="{00000000-0005-0000-0000-000060110000}"/>
    <cellStyle name="Денежный 2 4 2 4 3 5 2" xfId="21235" xr:uid="{43E7A193-8CDF-491C-B683-DAB50E4AE7A9}"/>
    <cellStyle name="Денежный 2 4 2 4 3 6" xfId="11073" xr:uid="{00000000-0005-0000-0000-000061110000}"/>
    <cellStyle name="Денежный 2 4 2 4 3 6 2" xfId="26311" xr:uid="{D435E2DA-953E-4B65-BCE6-EA9283C84906}"/>
    <cellStyle name="Денежный 2 4 2 4 3 7" xfId="16159" xr:uid="{70156357-92D6-4BC1-8C7F-FAF7C24CFD0F}"/>
    <cellStyle name="Денежный 2 4 2 4 4" xfId="1599" xr:uid="{00000000-0005-0000-0000-000062110000}"/>
    <cellStyle name="Денежный 2 4 2 4 4 2" xfId="6703" xr:uid="{00000000-0005-0000-0000-000063110000}"/>
    <cellStyle name="Денежный 2 4 2 4 4 2 2" xfId="21943" xr:uid="{1DBABC31-8C00-48D7-A6A9-4B62252128BC}"/>
    <cellStyle name="Денежный 2 4 2 4 4 3" xfId="11781" xr:uid="{00000000-0005-0000-0000-000064110000}"/>
    <cellStyle name="Денежный 2 4 2 4 4 3 2" xfId="27019" xr:uid="{9C39130E-A94A-4C11-B5BB-E7F1D4CE9F73}"/>
    <cellStyle name="Денежный 2 4 2 4 4 4" xfId="16867" xr:uid="{EB0AECBF-7563-4A6C-B0FC-2F8783D434D3}"/>
    <cellStyle name="Денежный 2 4 2 4 5" xfId="2875" xr:uid="{00000000-0005-0000-0000-000065110000}"/>
    <cellStyle name="Денежный 2 4 2 4 5 2" xfId="7973" xr:uid="{00000000-0005-0000-0000-000066110000}"/>
    <cellStyle name="Денежный 2 4 2 4 5 2 2" xfId="23213" xr:uid="{CDEE6140-BD93-4E9D-8F69-AC3C107DB530}"/>
    <cellStyle name="Денежный 2 4 2 4 5 3" xfId="13051" xr:uid="{00000000-0005-0000-0000-000067110000}"/>
    <cellStyle name="Денежный 2 4 2 4 5 3 2" xfId="28289" xr:uid="{3BA34143-8F69-430C-AB6B-C83E4D5CC857}"/>
    <cellStyle name="Денежный 2 4 2 4 5 4" xfId="18137" xr:uid="{22B177A3-BA68-4DF1-9670-8863553BB594}"/>
    <cellStyle name="Денежный 2 4 2 4 6" xfId="4149" xr:uid="{00000000-0005-0000-0000-000068110000}"/>
    <cellStyle name="Денежный 2 4 2 4 6 2" xfId="9230" xr:uid="{00000000-0005-0000-0000-000069110000}"/>
    <cellStyle name="Денежный 2 4 2 4 6 2 2" xfId="24470" xr:uid="{F17665EB-9DF8-482E-9A44-8BF608BBB638}"/>
    <cellStyle name="Денежный 2 4 2 4 6 3" xfId="14308" xr:uid="{00000000-0005-0000-0000-00006A110000}"/>
    <cellStyle name="Денежный 2 4 2 4 6 3 2" xfId="29546" xr:uid="{81792801-1E84-42C1-A202-A71CC3F81136}"/>
    <cellStyle name="Денежный 2 4 2 4 6 4" xfId="19394" xr:uid="{BA91F523-35D7-4D15-A0FE-80A440F09E69}"/>
    <cellStyle name="Денежный 2 4 2 4 7" xfId="5426" xr:uid="{00000000-0005-0000-0000-00006B110000}"/>
    <cellStyle name="Денежный 2 4 2 4 7 2" xfId="20671" xr:uid="{E05C433A-C4BC-4153-A5C6-B5710A666F9A}"/>
    <cellStyle name="Денежный 2 4 2 4 8" xfId="10509" xr:uid="{00000000-0005-0000-0000-00006C110000}"/>
    <cellStyle name="Денежный 2 4 2 4 8 2" xfId="25747" xr:uid="{DFFFBDAA-CE6A-44D6-BCD9-C4994A7056C1}"/>
    <cellStyle name="Денежный 2 4 2 4 9" xfId="15595" xr:uid="{7CFFFC11-C4DF-4298-BC99-11E2AAEAF321}"/>
    <cellStyle name="Денежный 2 4 2 5" xfId="601" xr:uid="{00000000-0005-0000-0000-00006D110000}"/>
    <cellStyle name="Денежный 2 4 2 5 2" xfId="1165" xr:uid="{00000000-0005-0000-0000-00006E110000}"/>
    <cellStyle name="Денежный 2 4 2 5 2 2" xfId="2443" xr:uid="{00000000-0005-0000-0000-00006F110000}"/>
    <cellStyle name="Денежный 2 4 2 5 2 2 2" xfId="7547" xr:uid="{00000000-0005-0000-0000-000070110000}"/>
    <cellStyle name="Денежный 2 4 2 5 2 2 2 2" xfId="22787" xr:uid="{034869E9-208B-40EC-BED9-C85969C2CDBD}"/>
    <cellStyle name="Денежный 2 4 2 5 2 2 3" xfId="12625" xr:uid="{00000000-0005-0000-0000-000071110000}"/>
    <cellStyle name="Денежный 2 4 2 5 2 2 3 2" xfId="27863" xr:uid="{5775491D-A680-4735-BE98-3678D63DC042}"/>
    <cellStyle name="Денежный 2 4 2 5 2 2 4" xfId="17711" xr:uid="{DA548813-46BE-41D9-9EA3-3290E19E21D6}"/>
    <cellStyle name="Денежный 2 4 2 5 2 3" xfId="3719" xr:uid="{00000000-0005-0000-0000-000072110000}"/>
    <cellStyle name="Денежный 2 4 2 5 2 3 2" xfId="8805" xr:uid="{00000000-0005-0000-0000-000073110000}"/>
    <cellStyle name="Денежный 2 4 2 5 2 3 2 2" xfId="24045" xr:uid="{138F57D2-828A-404E-9336-422C4438FAA5}"/>
    <cellStyle name="Денежный 2 4 2 5 2 3 3" xfId="13883" xr:uid="{00000000-0005-0000-0000-000074110000}"/>
    <cellStyle name="Денежный 2 4 2 5 2 3 3 2" xfId="29121" xr:uid="{345CBCA3-B121-4749-B215-B5D346C630AE}"/>
    <cellStyle name="Денежный 2 4 2 5 2 3 4" xfId="18969" xr:uid="{288BFED6-4BCD-4A22-A17E-DB6C50347A87}"/>
    <cellStyle name="Денежный 2 4 2 5 2 4" xfId="4993" xr:uid="{00000000-0005-0000-0000-000075110000}"/>
    <cellStyle name="Денежный 2 4 2 5 2 4 2" xfId="10074" xr:uid="{00000000-0005-0000-0000-000076110000}"/>
    <cellStyle name="Денежный 2 4 2 5 2 4 2 2" xfId="25314" xr:uid="{089064FE-2CE0-40CD-BDE6-2D05C222E641}"/>
    <cellStyle name="Денежный 2 4 2 5 2 4 3" xfId="15152" xr:uid="{00000000-0005-0000-0000-000077110000}"/>
    <cellStyle name="Денежный 2 4 2 5 2 4 3 2" xfId="30390" xr:uid="{8F9D0B51-B0D6-4C93-A847-F9EF19FDFC7D}"/>
    <cellStyle name="Денежный 2 4 2 5 2 4 4" xfId="20238" xr:uid="{8BAF0AF3-61F1-45B5-9A9B-F9E5601CEF19}"/>
    <cellStyle name="Денежный 2 4 2 5 2 5" xfId="6270" xr:uid="{00000000-0005-0000-0000-000078110000}"/>
    <cellStyle name="Денежный 2 4 2 5 2 5 2" xfId="21515" xr:uid="{F66A615A-4C49-476E-AC4F-EC91A906AF1F}"/>
    <cellStyle name="Денежный 2 4 2 5 2 6" xfId="11353" xr:uid="{00000000-0005-0000-0000-000079110000}"/>
    <cellStyle name="Денежный 2 4 2 5 2 6 2" xfId="26591" xr:uid="{AD656259-9A6D-41B4-B3F3-1B2DF25A4035}"/>
    <cellStyle name="Денежный 2 4 2 5 2 7" xfId="16439" xr:uid="{98C17469-E6E6-4631-8CD8-7383046D8ECA}"/>
    <cellStyle name="Денежный 2 4 2 5 3" xfId="1879" xr:uid="{00000000-0005-0000-0000-00007A110000}"/>
    <cellStyle name="Денежный 2 4 2 5 3 2" xfId="6983" xr:uid="{00000000-0005-0000-0000-00007B110000}"/>
    <cellStyle name="Денежный 2 4 2 5 3 2 2" xfId="22223" xr:uid="{113F2228-1811-456E-9935-F8B460941985}"/>
    <cellStyle name="Денежный 2 4 2 5 3 3" xfId="12061" xr:uid="{00000000-0005-0000-0000-00007C110000}"/>
    <cellStyle name="Денежный 2 4 2 5 3 3 2" xfId="27299" xr:uid="{9D209712-DD38-4A2C-96DF-D01C9549A6C7}"/>
    <cellStyle name="Денежный 2 4 2 5 3 4" xfId="17147" xr:uid="{8A01E63A-5B1F-413E-B91A-71B28D17468D}"/>
    <cellStyle name="Денежный 2 4 2 5 4" xfId="3163" xr:uid="{00000000-0005-0000-0000-00007D110000}"/>
    <cellStyle name="Денежный 2 4 2 5 4 2" xfId="8249" xr:uid="{00000000-0005-0000-0000-00007E110000}"/>
    <cellStyle name="Денежный 2 4 2 5 4 2 2" xfId="23489" xr:uid="{8F8D9D6B-F1C6-4A66-AA01-DCE80B41AEE6}"/>
    <cellStyle name="Денежный 2 4 2 5 4 3" xfId="13327" xr:uid="{00000000-0005-0000-0000-00007F110000}"/>
    <cellStyle name="Денежный 2 4 2 5 4 3 2" xfId="28565" xr:uid="{00070C6C-A274-4998-B538-DC63F047D4BF}"/>
    <cellStyle name="Денежный 2 4 2 5 4 4" xfId="18413" xr:uid="{0FC38FB2-7A14-4D6E-ADBF-7EA02DBA0AD2}"/>
    <cellStyle name="Денежный 2 4 2 5 5" xfId="4429" xr:uid="{00000000-0005-0000-0000-000080110000}"/>
    <cellStyle name="Денежный 2 4 2 5 5 2" xfId="9510" xr:uid="{00000000-0005-0000-0000-000081110000}"/>
    <cellStyle name="Денежный 2 4 2 5 5 2 2" xfId="24750" xr:uid="{7D1D310C-9EBA-4E24-B4E1-3D7FCBA05534}"/>
    <cellStyle name="Денежный 2 4 2 5 5 3" xfId="14588" xr:uid="{00000000-0005-0000-0000-000082110000}"/>
    <cellStyle name="Денежный 2 4 2 5 5 3 2" xfId="29826" xr:uid="{63E01218-739B-4959-9D44-6AD16B92E6FE}"/>
    <cellStyle name="Денежный 2 4 2 5 5 4" xfId="19674" xr:uid="{651DC73F-855E-4166-9F75-589636097C1E}"/>
    <cellStyle name="Денежный 2 4 2 5 6" xfId="5706" xr:uid="{00000000-0005-0000-0000-000083110000}"/>
    <cellStyle name="Денежный 2 4 2 5 6 2" xfId="20951" xr:uid="{2A83D693-A10B-457B-964F-25E8FAEF9713}"/>
    <cellStyle name="Денежный 2 4 2 5 7" xfId="10789" xr:uid="{00000000-0005-0000-0000-000084110000}"/>
    <cellStyle name="Денежный 2 4 2 5 7 2" xfId="26027" xr:uid="{9438DC05-5798-47B0-B83B-6C39187C292F}"/>
    <cellStyle name="Денежный 2 4 2 5 8" xfId="15875" xr:uid="{0B41A6FF-25F3-482A-BF79-EC9C8099F908}"/>
    <cellStyle name="Денежный 2 4 2 6" xfId="745" xr:uid="{00000000-0005-0000-0000-000085110000}"/>
    <cellStyle name="Денежный 2 4 2 6 2" xfId="2023" xr:uid="{00000000-0005-0000-0000-000086110000}"/>
    <cellStyle name="Денежный 2 4 2 6 2 2" xfId="7127" xr:uid="{00000000-0005-0000-0000-000087110000}"/>
    <cellStyle name="Денежный 2 4 2 6 2 2 2" xfId="22367" xr:uid="{BFCD4E6A-A504-4653-AE54-F6B8DB63D4BD}"/>
    <cellStyle name="Денежный 2 4 2 6 2 3" xfId="12205" xr:uid="{00000000-0005-0000-0000-000088110000}"/>
    <cellStyle name="Денежный 2 4 2 6 2 3 2" xfId="27443" xr:uid="{AEBEDBC3-4966-4708-AF1D-2056922F4095}"/>
    <cellStyle name="Денежный 2 4 2 6 2 4" xfId="17291" xr:uid="{228A1C7D-1BF7-4F04-A1B6-4DD415C73847}"/>
    <cellStyle name="Денежный 2 4 2 6 3" xfId="3305" xr:uid="{00000000-0005-0000-0000-000089110000}"/>
    <cellStyle name="Денежный 2 4 2 6 3 2" xfId="8391" xr:uid="{00000000-0005-0000-0000-00008A110000}"/>
    <cellStyle name="Денежный 2 4 2 6 3 2 2" xfId="23631" xr:uid="{B83C11BC-B5D5-419F-8559-69EEBAF53CEF}"/>
    <cellStyle name="Денежный 2 4 2 6 3 3" xfId="13469" xr:uid="{00000000-0005-0000-0000-00008B110000}"/>
    <cellStyle name="Денежный 2 4 2 6 3 3 2" xfId="28707" xr:uid="{E97B0FA9-776A-4E13-859D-511469997935}"/>
    <cellStyle name="Денежный 2 4 2 6 3 4" xfId="18555" xr:uid="{4D695A50-C11F-430C-A1B7-92E867F63F72}"/>
    <cellStyle name="Денежный 2 4 2 6 4" xfId="4573" xr:uid="{00000000-0005-0000-0000-00008C110000}"/>
    <cellStyle name="Денежный 2 4 2 6 4 2" xfId="9654" xr:uid="{00000000-0005-0000-0000-00008D110000}"/>
    <cellStyle name="Денежный 2 4 2 6 4 2 2" xfId="24894" xr:uid="{D9B437E8-9B17-4B98-9C9A-E3A009136CCF}"/>
    <cellStyle name="Денежный 2 4 2 6 4 3" xfId="14732" xr:uid="{00000000-0005-0000-0000-00008E110000}"/>
    <cellStyle name="Денежный 2 4 2 6 4 3 2" xfId="29970" xr:uid="{B9C4CCFD-1E66-461F-BF66-A0437B5A6D48}"/>
    <cellStyle name="Денежный 2 4 2 6 4 4" xfId="19818" xr:uid="{B05B2378-46E2-4D05-8848-35F619DF2530}"/>
    <cellStyle name="Денежный 2 4 2 6 5" xfId="5850" xr:uid="{00000000-0005-0000-0000-00008F110000}"/>
    <cellStyle name="Денежный 2 4 2 6 5 2" xfId="21095" xr:uid="{14D20278-3B1C-46AC-8224-60B658298951}"/>
    <cellStyle name="Денежный 2 4 2 6 6" xfId="10933" xr:uid="{00000000-0005-0000-0000-000090110000}"/>
    <cellStyle name="Денежный 2 4 2 6 6 2" xfId="26171" xr:uid="{4E2B5A75-4061-490C-9812-BDBC4D4C34DF}"/>
    <cellStyle name="Денежный 2 4 2 6 7" xfId="16019" xr:uid="{C7F7337F-2C45-45F0-B8EF-BBE64B525E71}"/>
    <cellStyle name="Денежный 2 4 2 7" xfId="1310" xr:uid="{00000000-0005-0000-0000-000091110000}"/>
    <cellStyle name="Денежный 2 4 2 7 2" xfId="2588" xr:uid="{00000000-0005-0000-0000-000092110000}"/>
    <cellStyle name="Денежный 2 4 2 7 2 2" xfId="7692" xr:uid="{00000000-0005-0000-0000-000093110000}"/>
    <cellStyle name="Денежный 2 4 2 7 2 2 2" xfId="22932" xr:uid="{8C3D89E3-1A48-411F-A522-94FA9B8122CE}"/>
    <cellStyle name="Денежный 2 4 2 7 2 3" xfId="12770" xr:uid="{00000000-0005-0000-0000-000094110000}"/>
    <cellStyle name="Денежный 2 4 2 7 2 3 2" xfId="28008" xr:uid="{928C630B-14F3-4567-8FA5-A3DDC83E95AF}"/>
    <cellStyle name="Денежный 2 4 2 7 2 4" xfId="17856" xr:uid="{CEA58A81-682C-42ED-A8AE-C3B4DEE3F6E5}"/>
    <cellStyle name="Денежный 2 4 2 7 3" xfId="3862" xr:uid="{00000000-0005-0000-0000-000095110000}"/>
    <cellStyle name="Денежный 2 4 2 7 3 2" xfId="8948" xr:uid="{00000000-0005-0000-0000-000096110000}"/>
    <cellStyle name="Денежный 2 4 2 7 3 2 2" xfId="24188" xr:uid="{A51C2B43-EEA2-4979-B3D9-CEE4958C8D42}"/>
    <cellStyle name="Денежный 2 4 2 7 3 3" xfId="14026" xr:uid="{00000000-0005-0000-0000-000097110000}"/>
    <cellStyle name="Денежный 2 4 2 7 3 3 2" xfId="29264" xr:uid="{24829131-2167-4579-AB08-212CD1D1F60E}"/>
    <cellStyle name="Денежный 2 4 2 7 3 4" xfId="19112" xr:uid="{0E68D675-3070-4918-A876-833A3AA1ECA7}"/>
    <cellStyle name="Денежный 2 4 2 7 4" xfId="5138" xr:uid="{00000000-0005-0000-0000-000098110000}"/>
    <cellStyle name="Денежный 2 4 2 7 4 2" xfId="10219" xr:uid="{00000000-0005-0000-0000-000099110000}"/>
    <cellStyle name="Денежный 2 4 2 7 4 2 2" xfId="25459" xr:uid="{65E1D630-E4DA-47A8-B723-FD5D48E67110}"/>
    <cellStyle name="Денежный 2 4 2 7 4 3" xfId="15297" xr:uid="{00000000-0005-0000-0000-00009A110000}"/>
    <cellStyle name="Денежный 2 4 2 7 4 3 2" xfId="30535" xr:uid="{1C6B5661-8994-4AB7-A692-B3EB1F5BB691}"/>
    <cellStyle name="Денежный 2 4 2 7 4 4" xfId="20383" xr:uid="{7C26F1DE-2657-4709-9246-05AF0EBD2038}"/>
    <cellStyle name="Денежный 2 4 2 7 5" xfId="6415" xr:uid="{00000000-0005-0000-0000-00009B110000}"/>
    <cellStyle name="Денежный 2 4 2 7 5 2" xfId="21660" xr:uid="{10BB8671-8AAC-40E8-92DA-DB043083B2E3}"/>
    <cellStyle name="Денежный 2 4 2 7 6" xfId="11498" xr:uid="{00000000-0005-0000-0000-00009C110000}"/>
    <cellStyle name="Денежный 2 4 2 7 6 2" xfId="26736" xr:uid="{3264DD9B-8243-4B24-9681-26927050B201}"/>
    <cellStyle name="Денежный 2 4 2 7 7" xfId="16584" xr:uid="{94F8A7CE-D93E-484E-8F8F-422F7D844108}"/>
    <cellStyle name="Денежный 2 4 2 8" xfId="1450" xr:uid="{00000000-0005-0000-0000-00009D110000}"/>
    <cellStyle name="Денежный 2 4 2 8 2" xfId="2728" xr:uid="{00000000-0005-0000-0000-00009E110000}"/>
    <cellStyle name="Денежный 2 4 2 8 2 2" xfId="7832" xr:uid="{00000000-0005-0000-0000-00009F110000}"/>
    <cellStyle name="Денежный 2 4 2 8 2 2 2" xfId="23072" xr:uid="{C0105C91-3C1D-4E4E-9D55-CAE06A145748}"/>
    <cellStyle name="Денежный 2 4 2 8 2 3" xfId="12910" xr:uid="{00000000-0005-0000-0000-0000A0110000}"/>
    <cellStyle name="Денежный 2 4 2 8 2 3 2" xfId="28148" xr:uid="{D0FB3701-54A2-4555-974E-BCA196C3A5FE}"/>
    <cellStyle name="Денежный 2 4 2 8 2 4" xfId="17996" xr:uid="{AE8CCE23-CA87-4EEA-9EC1-C19C2490289A}"/>
    <cellStyle name="Денежный 2 4 2 8 3" xfId="4000" xr:uid="{00000000-0005-0000-0000-0000A1110000}"/>
    <cellStyle name="Денежный 2 4 2 8 3 2" xfId="9086" xr:uid="{00000000-0005-0000-0000-0000A2110000}"/>
    <cellStyle name="Денежный 2 4 2 8 3 2 2" xfId="24326" xr:uid="{15A19CD8-010F-45AD-B2D8-AD4F15FC90FA}"/>
    <cellStyle name="Денежный 2 4 2 8 3 3" xfId="14164" xr:uid="{00000000-0005-0000-0000-0000A3110000}"/>
    <cellStyle name="Денежный 2 4 2 8 3 3 2" xfId="29402" xr:uid="{AED23134-CC0A-44B9-95C8-08AF57133A9E}"/>
    <cellStyle name="Денежный 2 4 2 8 3 4" xfId="19250" xr:uid="{CE95E9FD-0298-4580-A4A2-A0A895FF219E}"/>
    <cellStyle name="Денежный 2 4 2 8 4" xfId="5278" xr:uid="{00000000-0005-0000-0000-0000A4110000}"/>
    <cellStyle name="Денежный 2 4 2 8 4 2" xfId="10359" xr:uid="{00000000-0005-0000-0000-0000A5110000}"/>
    <cellStyle name="Денежный 2 4 2 8 4 2 2" xfId="25599" xr:uid="{6B84B571-B709-4560-9D1D-B51C0B4D9608}"/>
    <cellStyle name="Денежный 2 4 2 8 4 3" xfId="15437" xr:uid="{00000000-0005-0000-0000-0000A6110000}"/>
    <cellStyle name="Денежный 2 4 2 8 4 3 2" xfId="30675" xr:uid="{D811FFF6-8A6C-4BD2-8131-E865CE60FFA5}"/>
    <cellStyle name="Денежный 2 4 2 8 4 4" xfId="20523" xr:uid="{A184F999-D960-4C71-8619-94B956452055}"/>
    <cellStyle name="Денежный 2 4 2 8 5" xfId="6555" xr:uid="{00000000-0005-0000-0000-0000A7110000}"/>
    <cellStyle name="Денежный 2 4 2 8 5 2" xfId="21800" xr:uid="{5C0F6750-942C-4987-8240-794DAD67FEA1}"/>
    <cellStyle name="Денежный 2 4 2 8 6" xfId="11638" xr:uid="{00000000-0005-0000-0000-0000A8110000}"/>
    <cellStyle name="Денежный 2 4 2 8 6 2" xfId="26876" xr:uid="{D0C1A18E-F0BA-4E04-9321-6826ED6175E6}"/>
    <cellStyle name="Денежный 2 4 2 8 7" xfId="16724" xr:uid="{D77F7DBA-D50E-41F8-B8C0-AA6864C8F9B4}"/>
    <cellStyle name="Денежный 2 4 3" xfId="116" xr:uid="{00000000-0005-0000-0000-0000A9110000}"/>
    <cellStyle name="Денежный 2 4 3 2" xfId="346" xr:uid="{00000000-0005-0000-0000-0000AA110000}"/>
    <cellStyle name="Денежный 2 4 3 2 2" xfId="494" xr:uid="{00000000-0005-0000-0000-0000AB110000}"/>
    <cellStyle name="Денежный 2 4 3 2 2 2" xfId="1058" xr:uid="{00000000-0005-0000-0000-0000AC110000}"/>
    <cellStyle name="Денежный 2 4 3 2 2 2 2" xfId="2336" xr:uid="{00000000-0005-0000-0000-0000AD110000}"/>
    <cellStyle name="Денежный 2 4 3 2 2 2 2 2" xfId="7440" xr:uid="{00000000-0005-0000-0000-0000AE110000}"/>
    <cellStyle name="Денежный 2 4 3 2 2 2 2 2 2" xfId="22680" xr:uid="{A9D9F3FF-EDCF-4F49-B004-8750A8BD6FE7}"/>
    <cellStyle name="Денежный 2 4 3 2 2 2 2 3" xfId="12518" xr:uid="{00000000-0005-0000-0000-0000AF110000}"/>
    <cellStyle name="Денежный 2 4 3 2 2 2 2 3 2" xfId="27756" xr:uid="{30300732-981F-4E6E-86B1-61202BFF358F}"/>
    <cellStyle name="Денежный 2 4 3 2 2 2 2 4" xfId="17604" xr:uid="{6CC38381-83C0-41F8-981E-66CCBE700A24}"/>
    <cellStyle name="Денежный 2 4 3 2 2 2 3" xfId="3612" xr:uid="{00000000-0005-0000-0000-0000B0110000}"/>
    <cellStyle name="Денежный 2 4 3 2 2 2 3 2" xfId="8698" xr:uid="{00000000-0005-0000-0000-0000B1110000}"/>
    <cellStyle name="Денежный 2 4 3 2 2 2 3 2 2" xfId="23938" xr:uid="{6AD48336-69B0-437E-B725-D1D816335885}"/>
    <cellStyle name="Денежный 2 4 3 2 2 2 3 3" xfId="13776" xr:uid="{00000000-0005-0000-0000-0000B2110000}"/>
    <cellStyle name="Денежный 2 4 3 2 2 2 3 3 2" xfId="29014" xr:uid="{C55FFF0E-F287-4D1C-83FC-CE86972A9CB0}"/>
    <cellStyle name="Денежный 2 4 3 2 2 2 3 4" xfId="18862" xr:uid="{926A537A-5320-4685-B1A8-449C89C3953E}"/>
    <cellStyle name="Денежный 2 4 3 2 2 2 4" xfId="4886" xr:uid="{00000000-0005-0000-0000-0000B3110000}"/>
    <cellStyle name="Денежный 2 4 3 2 2 2 4 2" xfId="9967" xr:uid="{00000000-0005-0000-0000-0000B4110000}"/>
    <cellStyle name="Денежный 2 4 3 2 2 2 4 2 2" xfId="25207" xr:uid="{C8612382-1692-4A80-95DF-E9380231753D}"/>
    <cellStyle name="Денежный 2 4 3 2 2 2 4 3" xfId="15045" xr:uid="{00000000-0005-0000-0000-0000B5110000}"/>
    <cellStyle name="Денежный 2 4 3 2 2 2 4 3 2" xfId="30283" xr:uid="{5FAB2E0C-B82D-4D35-A0DF-3619637B39BC}"/>
    <cellStyle name="Денежный 2 4 3 2 2 2 4 4" xfId="20131" xr:uid="{5DFC9685-BF9E-4A78-B161-86AF903DCCCC}"/>
    <cellStyle name="Денежный 2 4 3 2 2 2 5" xfId="6163" xr:uid="{00000000-0005-0000-0000-0000B6110000}"/>
    <cellStyle name="Денежный 2 4 3 2 2 2 5 2" xfId="21408" xr:uid="{1DA5A37E-5F56-48CD-9E3A-929A9DCE57C3}"/>
    <cellStyle name="Денежный 2 4 3 2 2 2 6" xfId="11246" xr:uid="{00000000-0005-0000-0000-0000B7110000}"/>
    <cellStyle name="Денежный 2 4 3 2 2 2 6 2" xfId="26484" xr:uid="{BE6F493F-3728-4C9C-87EA-408CF0005FE7}"/>
    <cellStyle name="Денежный 2 4 3 2 2 2 7" xfId="16332" xr:uid="{AAB60B59-ED2F-485D-9FED-281212551B5F}"/>
    <cellStyle name="Денежный 2 4 3 2 2 3" xfId="1772" xr:uid="{00000000-0005-0000-0000-0000B8110000}"/>
    <cellStyle name="Денежный 2 4 3 2 2 3 2" xfId="6876" xr:uid="{00000000-0005-0000-0000-0000B9110000}"/>
    <cellStyle name="Денежный 2 4 3 2 2 3 2 2" xfId="22116" xr:uid="{D6C1257D-7C92-4164-8C0E-576A79C88E09}"/>
    <cellStyle name="Денежный 2 4 3 2 2 3 3" xfId="11954" xr:uid="{00000000-0005-0000-0000-0000BA110000}"/>
    <cellStyle name="Денежный 2 4 3 2 2 3 3 2" xfId="27192" xr:uid="{B1D59759-53CF-4C2C-AD0B-B3A1E2E4E1FB}"/>
    <cellStyle name="Денежный 2 4 3 2 2 3 4" xfId="17040" xr:uid="{8561BD2E-56D1-4FB8-88A9-59C5F1096B85}"/>
    <cellStyle name="Денежный 2 4 3 2 2 4" xfId="3056" xr:uid="{00000000-0005-0000-0000-0000BB110000}"/>
    <cellStyle name="Денежный 2 4 3 2 2 4 2" xfId="8142" xr:uid="{00000000-0005-0000-0000-0000BC110000}"/>
    <cellStyle name="Денежный 2 4 3 2 2 4 2 2" xfId="23382" xr:uid="{773C4518-712D-4597-BDBD-D56C73F2D9CA}"/>
    <cellStyle name="Денежный 2 4 3 2 2 4 3" xfId="13220" xr:uid="{00000000-0005-0000-0000-0000BD110000}"/>
    <cellStyle name="Денежный 2 4 3 2 2 4 3 2" xfId="28458" xr:uid="{559487D9-1C38-4961-B932-AFC6AF409C64}"/>
    <cellStyle name="Денежный 2 4 3 2 2 4 4" xfId="18306" xr:uid="{9FC56078-CBF1-47E9-A1B8-DE4726267B14}"/>
    <cellStyle name="Денежный 2 4 3 2 2 5" xfId="4322" xr:uid="{00000000-0005-0000-0000-0000BE110000}"/>
    <cellStyle name="Денежный 2 4 3 2 2 5 2" xfId="9403" xr:uid="{00000000-0005-0000-0000-0000BF110000}"/>
    <cellStyle name="Денежный 2 4 3 2 2 5 2 2" xfId="24643" xr:uid="{39FFCB39-C43D-4CA0-82BE-E555F16F97D8}"/>
    <cellStyle name="Денежный 2 4 3 2 2 5 3" xfId="14481" xr:uid="{00000000-0005-0000-0000-0000C0110000}"/>
    <cellStyle name="Денежный 2 4 3 2 2 5 3 2" xfId="29719" xr:uid="{BF50D227-997F-4FFB-98E1-45C6B1662A60}"/>
    <cellStyle name="Денежный 2 4 3 2 2 5 4" xfId="19567" xr:uid="{D8A5D4B9-B72D-4BC5-863D-DB0D76A10FAC}"/>
    <cellStyle name="Денежный 2 4 3 2 2 6" xfId="5599" xr:uid="{00000000-0005-0000-0000-0000C1110000}"/>
    <cellStyle name="Денежный 2 4 3 2 2 6 2" xfId="20844" xr:uid="{0F80096E-5DA4-465D-9447-14BEF96A1AE4}"/>
    <cellStyle name="Денежный 2 4 3 2 2 7" xfId="10682" xr:uid="{00000000-0005-0000-0000-0000C2110000}"/>
    <cellStyle name="Денежный 2 4 3 2 2 7 2" xfId="25920" xr:uid="{EBBF91E4-810D-4F8A-BD13-0E61EC7D4B14}"/>
    <cellStyle name="Денежный 2 4 3 2 2 8" xfId="15768" xr:uid="{50D912D7-E1AC-4E23-B3D8-EF8E77F2C901}"/>
    <cellStyle name="Денежный 2 4 3 2 3" xfId="918" xr:uid="{00000000-0005-0000-0000-0000C3110000}"/>
    <cellStyle name="Денежный 2 4 3 2 3 2" xfId="2196" xr:uid="{00000000-0005-0000-0000-0000C4110000}"/>
    <cellStyle name="Денежный 2 4 3 2 3 2 2" xfId="7300" xr:uid="{00000000-0005-0000-0000-0000C5110000}"/>
    <cellStyle name="Денежный 2 4 3 2 3 2 2 2" xfId="22540" xr:uid="{A94E3C6D-5470-45F6-8DFC-0209B0E3E003}"/>
    <cellStyle name="Денежный 2 4 3 2 3 2 3" xfId="12378" xr:uid="{00000000-0005-0000-0000-0000C6110000}"/>
    <cellStyle name="Денежный 2 4 3 2 3 2 3 2" xfId="27616" xr:uid="{E0198FCC-C3DB-434B-A1F7-FCF64371533F}"/>
    <cellStyle name="Денежный 2 4 3 2 3 2 4" xfId="17464" xr:uid="{67409D79-2CED-421A-8545-B828217DB8F9}"/>
    <cellStyle name="Денежный 2 4 3 2 3 3" xfId="3474" xr:uid="{00000000-0005-0000-0000-0000C7110000}"/>
    <cellStyle name="Денежный 2 4 3 2 3 3 2" xfId="8560" xr:uid="{00000000-0005-0000-0000-0000C8110000}"/>
    <cellStyle name="Денежный 2 4 3 2 3 3 2 2" xfId="23800" xr:uid="{E4697C33-51CD-4568-9D77-2565804A2FEE}"/>
    <cellStyle name="Денежный 2 4 3 2 3 3 3" xfId="13638" xr:uid="{00000000-0005-0000-0000-0000C9110000}"/>
    <cellStyle name="Денежный 2 4 3 2 3 3 3 2" xfId="28876" xr:uid="{F4F6FD0A-3AB1-44EA-9B2A-2CE382510715}"/>
    <cellStyle name="Денежный 2 4 3 2 3 3 4" xfId="18724" xr:uid="{38EA00DD-DE9F-4D93-88FC-3D5615EA1645}"/>
    <cellStyle name="Денежный 2 4 3 2 3 4" xfId="4746" xr:uid="{00000000-0005-0000-0000-0000CA110000}"/>
    <cellStyle name="Денежный 2 4 3 2 3 4 2" xfId="9827" xr:uid="{00000000-0005-0000-0000-0000CB110000}"/>
    <cellStyle name="Денежный 2 4 3 2 3 4 2 2" xfId="25067" xr:uid="{45C23CD1-818A-4F87-9262-A1DDF6AAC92F}"/>
    <cellStyle name="Денежный 2 4 3 2 3 4 3" xfId="14905" xr:uid="{00000000-0005-0000-0000-0000CC110000}"/>
    <cellStyle name="Денежный 2 4 3 2 3 4 3 2" xfId="30143" xr:uid="{865E1E81-159C-4A2F-A004-C1594CD06F61}"/>
    <cellStyle name="Денежный 2 4 3 2 3 4 4" xfId="19991" xr:uid="{A634A145-0870-4625-82A1-3EF0FFB83C76}"/>
    <cellStyle name="Денежный 2 4 3 2 3 5" xfId="6023" xr:uid="{00000000-0005-0000-0000-0000CD110000}"/>
    <cellStyle name="Денежный 2 4 3 2 3 5 2" xfId="21268" xr:uid="{9BDA8EA0-9834-4DBE-8C4E-A27728D6A4A3}"/>
    <cellStyle name="Денежный 2 4 3 2 3 6" xfId="11106" xr:uid="{00000000-0005-0000-0000-0000CE110000}"/>
    <cellStyle name="Денежный 2 4 3 2 3 6 2" xfId="26344" xr:uid="{BCC06570-4C4D-4008-B088-BEE74849DE0B}"/>
    <cellStyle name="Денежный 2 4 3 2 3 7" xfId="16192" xr:uid="{D5C414F7-056F-4158-9C39-AB1F200B7AA6}"/>
    <cellStyle name="Денежный 2 4 3 2 4" xfId="1632" xr:uid="{00000000-0005-0000-0000-0000CF110000}"/>
    <cellStyle name="Денежный 2 4 3 2 4 2" xfId="6736" xr:uid="{00000000-0005-0000-0000-0000D0110000}"/>
    <cellStyle name="Денежный 2 4 3 2 4 2 2" xfId="21976" xr:uid="{78905720-D8FD-4D0C-8E4B-B92EB6E2F7E2}"/>
    <cellStyle name="Денежный 2 4 3 2 4 3" xfId="11814" xr:uid="{00000000-0005-0000-0000-0000D1110000}"/>
    <cellStyle name="Денежный 2 4 3 2 4 3 2" xfId="27052" xr:uid="{2B3D9E9C-37E4-4883-A1BB-FABD6662BB66}"/>
    <cellStyle name="Денежный 2 4 3 2 4 4" xfId="16900" xr:uid="{6C4DB39C-0B6F-45EF-9737-A90535591EF6}"/>
    <cellStyle name="Денежный 2 4 3 2 5" xfId="2910" xr:uid="{00000000-0005-0000-0000-0000D2110000}"/>
    <cellStyle name="Денежный 2 4 3 2 5 2" xfId="8004" xr:uid="{00000000-0005-0000-0000-0000D3110000}"/>
    <cellStyle name="Денежный 2 4 3 2 5 2 2" xfId="23244" xr:uid="{6AE08CCE-E5D5-4485-9E4F-249137A57C86}"/>
    <cellStyle name="Денежный 2 4 3 2 5 3" xfId="13082" xr:uid="{00000000-0005-0000-0000-0000D4110000}"/>
    <cellStyle name="Денежный 2 4 3 2 5 3 2" xfId="28320" xr:uid="{21265297-DAD6-429D-94DC-D97A046B0F19}"/>
    <cellStyle name="Денежный 2 4 3 2 5 4" xfId="18168" xr:uid="{20FAB93A-E012-4E8C-B350-D029E14B33B8}"/>
    <cellStyle name="Денежный 2 4 3 2 6" xfId="4182" xr:uid="{00000000-0005-0000-0000-0000D5110000}"/>
    <cellStyle name="Денежный 2 4 3 2 6 2" xfId="9263" xr:uid="{00000000-0005-0000-0000-0000D6110000}"/>
    <cellStyle name="Денежный 2 4 3 2 6 2 2" xfId="24503" xr:uid="{083CC13F-778C-4887-94FF-75CAFC8F0FAB}"/>
    <cellStyle name="Денежный 2 4 3 2 6 3" xfId="14341" xr:uid="{00000000-0005-0000-0000-0000D7110000}"/>
    <cellStyle name="Денежный 2 4 3 2 6 3 2" xfId="29579" xr:uid="{9D59C5DC-0031-40B5-93E3-3781171C7882}"/>
    <cellStyle name="Денежный 2 4 3 2 6 4" xfId="19427" xr:uid="{947B77AA-2375-4D8D-9FBD-5E4A21220476}"/>
    <cellStyle name="Денежный 2 4 3 2 7" xfId="5459" xr:uid="{00000000-0005-0000-0000-0000D8110000}"/>
    <cellStyle name="Денежный 2 4 3 2 7 2" xfId="20704" xr:uid="{A7454BCC-FC5C-4FCB-8878-C0E4B316EB6A}"/>
    <cellStyle name="Денежный 2 4 3 2 8" xfId="10542" xr:uid="{00000000-0005-0000-0000-0000D9110000}"/>
    <cellStyle name="Денежный 2 4 3 2 8 2" xfId="25780" xr:uid="{62E60A94-D5DE-40C8-9D09-EB51D9FF3A26}"/>
    <cellStyle name="Денежный 2 4 3 2 9" xfId="15628" xr:uid="{78363274-9225-4D3D-A277-418FA13DADB4}"/>
    <cellStyle name="Денежный 2 4 3 3" xfId="634" xr:uid="{00000000-0005-0000-0000-0000DA110000}"/>
    <cellStyle name="Денежный 2 4 3 3 2" xfId="1198" xr:uid="{00000000-0005-0000-0000-0000DB110000}"/>
    <cellStyle name="Денежный 2 4 3 3 2 2" xfId="2476" xr:uid="{00000000-0005-0000-0000-0000DC110000}"/>
    <cellStyle name="Денежный 2 4 3 3 2 2 2" xfId="7580" xr:uid="{00000000-0005-0000-0000-0000DD110000}"/>
    <cellStyle name="Денежный 2 4 3 3 2 2 2 2" xfId="22820" xr:uid="{934F92AE-2CF4-4D91-9ACB-23068FB1CCE7}"/>
    <cellStyle name="Денежный 2 4 3 3 2 2 3" xfId="12658" xr:uid="{00000000-0005-0000-0000-0000DE110000}"/>
    <cellStyle name="Денежный 2 4 3 3 2 2 3 2" xfId="27896" xr:uid="{3966BDB2-9EBB-4E77-917B-36E85D69485E}"/>
    <cellStyle name="Денежный 2 4 3 3 2 2 4" xfId="17744" xr:uid="{74E03660-9AD5-4742-BCC7-DB5114837868}"/>
    <cellStyle name="Денежный 2 4 3 3 2 3" xfId="3750" xr:uid="{00000000-0005-0000-0000-0000DF110000}"/>
    <cellStyle name="Денежный 2 4 3 3 2 3 2" xfId="8836" xr:uid="{00000000-0005-0000-0000-0000E0110000}"/>
    <cellStyle name="Денежный 2 4 3 3 2 3 2 2" xfId="24076" xr:uid="{BC5A07DA-A726-40BB-A16F-38481823DBCD}"/>
    <cellStyle name="Денежный 2 4 3 3 2 3 3" xfId="13914" xr:uid="{00000000-0005-0000-0000-0000E1110000}"/>
    <cellStyle name="Денежный 2 4 3 3 2 3 3 2" xfId="29152" xr:uid="{7DCD0CDC-9542-49B4-A8D9-A075F70B673A}"/>
    <cellStyle name="Денежный 2 4 3 3 2 3 4" xfId="19000" xr:uid="{C95383F3-56C3-43E5-9B12-83B143DD9BC7}"/>
    <cellStyle name="Денежный 2 4 3 3 2 4" xfId="5026" xr:uid="{00000000-0005-0000-0000-0000E2110000}"/>
    <cellStyle name="Денежный 2 4 3 3 2 4 2" xfId="10107" xr:uid="{00000000-0005-0000-0000-0000E3110000}"/>
    <cellStyle name="Денежный 2 4 3 3 2 4 2 2" xfId="25347" xr:uid="{9C150E15-A368-4D80-858A-ACC72E05FDC6}"/>
    <cellStyle name="Денежный 2 4 3 3 2 4 3" xfId="15185" xr:uid="{00000000-0005-0000-0000-0000E4110000}"/>
    <cellStyle name="Денежный 2 4 3 3 2 4 3 2" xfId="30423" xr:uid="{49829E82-E9E8-41D2-9113-8F086DE73B81}"/>
    <cellStyle name="Денежный 2 4 3 3 2 4 4" xfId="20271" xr:uid="{5B21AE28-773D-49C0-A072-D638CE97EA2E}"/>
    <cellStyle name="Денежный 2 4 3 3 2 5" xfId="6303" xr:uid="{00000000-0005-0000-0000-0000E5110000}"/>
    <cellStyle name="Денежный 2 4 3 3 2 5 2" xfId="21548" xr:uid="{80D1B25A-B11A-4203-8124-88FDD5BD645B}"/>
    <cellStyle name="Денежный 2 4 3 3 2 6" xfId="11386" xr:uid="{00000000-0005-0000-0000-0000E6110000}"/>
    <cellStyle name="Денежный 2 4 3 3 2 6 2" xfId="26624" xr:uid="{06E1C4AD-8679-4B17-B090-F4A22C84C26B}"/>
    <cellStyle name="Денежный 2 4 3 3 2 7" xfId="16472" xr:uid="{A3D6768A-8FAC-4983-BADF-E2963DFC1C26}"/>
    <cellStyle name="Денежный 2 4 3 3 3" xfId="1912" xr:uid="{00000000-0005-0000-0000-0000E7110000}"/>
    <cellStyle name="Денежный 2 4 3 3 3 2" xfId="7016" xr:uid="{00000000-0005-0000-0000-0000E8110000}"/>
    <cellStyle name="Денежный 2 4 3 3 3 2 2" xfId="22256" xr:uid="{977FF9D5-699C-4D9F-B2BC-4E68BFD23D45}"/>
    <cellStyle name="Денежный 2 4 3 3 3 3" xfId="12094" xr:uid="{00000000-0005-0000-0000-0000E9110000}"/>
    <cellStyle name="Денежный 2 4 3 3 3 3 2" xfId="27332" xr:uid="{8F5D73DB-A66E-4839-B659-60197734A796}"/>
    <cellStyle name="Денежный 2 4 3 3 3 4" xfId="17180" xr:uid="{D10425BD-B656-44A4-B772-DCA6C10DD14E}"/>
    <cellStyle name="Денежный 2 4 3 3 4" xfId="3194" xr:uid="{00000000-0005-0000-0000-0000EA110000}"/>
    <cellStyle name="Денежный 2 4 3 3 4 2" xfId="8280" xr:uid="{00000000-0005-0000-0000-0000EB110000}"/>
    <cellStyle name="Денежный 2 4 3 3 4 2 2" xfId="23520" xr:uid="{66EA97EF-F831-447E-B3DE-027BA9571595}"/>
    <cellStyle name="Денежный 2 4 3 3 4 3" xfId="13358" xr:uid="{00000000-0005-0000-0000-0000EC110000}"/>
    <cellStyle name="Денежный 2 4 3 3 4 3 2" xfId="28596" xr:uid="{D6151E56-C71B-4BF0-9974-3B73252B0B1A}"/>
    <cellStyle name="Денежный 2 4 3 3 4 4" xfId="18444" xr:uid="{EEA4CB5B-232A-410D-8D2B-673FF8DC438A}"/>
    <cellStyle name="Денежный 2 4 3 3 5" xfId="4462" xr:uid="{00000000-0005-0000-0000-0000ED110000}"/>
    <cellStyle name="Денежный 2 4 3 3 5 2" xfId="9543" xr:uid="{00000000-0005-0000-0000-0000EE110000}"/>
    <cellStyle name="Денежный 2 4 3 3 5 2 2" xfId="24783" xr:uid="{823796B9-E414-4A19-9FC0-E17C6F6A5EC6}"/>
    <cellStyle name="Денежный 2 4 3 3 5 3" xfId="14621" xr:uid="{00000000-0005-0000-0000-0000EF110000}"/>
    <cellStyle name="Денежный 2 4 3 3 5 3 2" xfId="29859" xr:uid="{2E6A4CD2-9579-47D3-AC21-7D6EBCA01DB6}"/>
    <cellStyle name="Денежный 2 4 3 3 5 4" xfId="19707" xr:uid="{D0D88436-F362-43E8-9E32-2A540B54E986}"/>
    <cellStyle name="Денежный 2 4 3 3 6" xfId="5739" xr:uid="{00000000-0005-0000-0000-0000F0110000}"/>
    <cellStyle name="Денежный 2 4 3 3 6 2" xfId="20984" xr:uid="{122CB3AC-2886-46C5-AA2E-5A6CEF5B6D5D}"/>
    <cellStyle name="Денежный 2 4 3 3 7" xfId="10822" xr:uid="{00000000-0005-0000-0000-0000F1110000}"/>
    <cellStyle name="Денежный 2 4 3 3 7 2" xfId="26060" xr:uid="{DEDEC932-359B-4AA7-89BD-CB1201CCB8B6}"/>
    <cellStyle name="Денежный 2 4 3 3 8" xfId="15908" xr:uid="{5809DF29-675C-4B7C-9F21-72B9167800CD}"/>
    <cellStyle name="Денежный 2 4 3 4" xfId="778" xr:uid="{00000000-0005-0000-0000-0000F2110000}"/>
    <cellStyle name="Денежный 2 4 3 4 2" xfId="2056" xr:uid="{00000000-0005-0000-0000-0000F3110000}"/>
    <cellStyle name="Денежный 2 4 3 4 2 2" xfId="7160" xr:uid="{00000000-0005-0000-0000-0000F4110000}"/>
    <cellStyle name="Денежный 2 4 3 4 2 2 2" xfId="22400" xr:uid="{5A05B8F2-8BC9-4BB4-87E2-21EBA644CAF4}"/>
    <cellStyle name="Денежный 2 4 3 4 2 3" xfId="12238" xr:uid="{00000000-0005-0000-0000-0000F5110000}"/>
    <cellStyle name="Денежный 2 4 3 4 2 3 2" xfId="27476" xr:uid="{038454BB-B02C-4A94-8827-C0CBCE401C49}"/>
    <cellStyle name="Денежный 2 4 3 4 2 4" xfId="17324" xr:uid="{F2B77936-6DE8-4DD8-A802-1DC2AA2318F3}"/>
    <cellStyle name="Денежный 2 4 3 4 3" xfId="3336" xr:uid="{00000000-0005-0000-0000-0000F6110000}"/>
    <cellStyle name="Денежный 2 4 3 4 3 2" xfId="8422" xr:uid="{00000000-0005-0000-0000-0000F7110000}"/>
    <cellStyle name="Денежный 2 4 3 4 3 2 2" xfId="23662" xr:uid="{3F6664FF-3F0F-4426-BA49-C1EF76C4561C}"/>
    <cellStyle name="Денежный 2 4 3 4 3 3" xfId="13500" xr:uid="{00000000-0005-0000-0000-0000F8110000}"/>
    <cellStyle name="Денежный 2 4 3 4 3 3 2" xfId="28738" xr:uid="{E8041A2A-66EE-4DBA-B18D-0931B9F882E6}"/>
    <cellStyle name="Денежный 2 4 3 4 3 4" xfId="18586" xr:uid="{C38A1796-6770-4191-9734-9E0CCCBE9C53}"/>
    <cellStyle name="Денежный 2 4 3 4 4" xfId="4606" xr:uid="{00000000-0005-0000-0000-0000F9110000}"/>
    <cellStyle name="Денежный 2 4 3 4 4 2" xfId="9687" xr:uid="{00000000-0005-0000-0000-0000FA110000}"/>
    <cellStyle name="Денежный 2 4 3 4 4 2 2" xfId="24927" xr:uid="{405DF827-61B7-4E81-A716-95AAF21C4FA0}"/>
    <cellStyle name="Денежный 2 4 3 4 4 3" xfId="14765" xr:uid="{00000000-0005-0000-0000-0000FB110000}"/>
    <cellStyle name="Денежный 2 4 3 4 4 3 2" xfId="30003" xr:uid="{F63CE6E5-56D3-4AD1-BBB5-191DAD669583}"/>
    <cellStyle name="Денежный 2 4 3 4 4 4" xfId="19851" xr:uid="{E1F9EAAA-A05D-4CB6-BDCC-7F1CF0210C6F}"/>
    <cellStyle name="Денежный 2 4 3 4 5" xfId="5883" xr:uid="{00000000-0005-0000-0000-0000FC110000}"/>
    <cellStyle name="Денежный 2 4 3 4 5 2" xfId="21128" xr:uid="{3402AEF4-537E-4151-A2FB-21AB1D3F7ACA}"/>
    <cellStyle name="Денежный 2 4 3 4 6" xfId="10966" xr:uid="{00000000-0005-0000-0000-0000FD110000}"/>
    <cellStyle name="Денежный 2 4 3 4 6 2" xfId="26204" xr:uid="{C961ABB5-CB78-45C7-8943-B4F8D7F9FB1E}"/>
    <cellStyle name="Денежный 2 4 3 4 7" xfId="16052" xr:uid="{AB70E694-4591-4839-A04F-3FD4E11DDDED}"/>
    <cellStyle name="Денежный 2 4 3 5" xfId="1343" xr:uid="{00000000-0005-0000-0000-0000FE110000}"/>
    <cellStyle name="Денежный 2 4 3 5 2" xfId="2621" xr:uid="{00000000-0005-0000-0000-0000FF110000}"/>
    <cellStyle name="Денежный 2 4 3 5 2 2" xfId="7725" xr:uid="{00000000-0005-0000-0000-000000120000}"/>
    <cellStyle name="Денежный 2 4 3 5 2 2 2" xfId="22965" xr:uid="{CC672FCA-3FA6-42D5-9A4C-66B2902F37F6}"/>
    <cellStyle name="Денежный 2 4 3 5 2 3" xfId="12803" xr:uid="{00000000-0005-0000-0000-000001120000}"/>
    <cellStyle name="Денежный 2 4 3 5 2 3 2" xfId="28041" xr:uid="{5DB316E4-D392-4F96-B129-F5667657ED60}"/>
    <cellStyle name="Денежный 2 4 3 5 2 4" xfId="17889" xr:uid="{02823AD9-BDCD-4BC9-BA20-8C73814BFCF5}"/>
    <cellStyle name="Денежный 2 4 3 5 3" xfId="3893" xr:uid="{00000000-0005-0000-0000-000002120000}"/>
    <cellStyle name="Денежный 2 4 3 5 3 2" xfId="8979" xr:uid="{00000000-0005-0000-0000-000003120000}"/>
    <cellStyle name="Денежный 2 4 3 5 3 2 2" xfId="24219" xr:uid="{F21FE6CE-632E-4EF1-B311-A0C8783BFB73}"/>
    <cellStyle name="Денежный 2 4 3 5 3 3" xfId="14057" xr:uid="{00000000-0005-0000-0000-000004120000}"/>
    <cellStyle name="Денежный 2 4 3 5 3 3 2" xfId="29295" xr:uid="{1FAA9F19-9F6C-49ED-93E3-2660FE890505}"/>
    <cellStyle name="Денежный 2 4 3 5 3 4" xfId="19143" xr:uid="{B92EECA3-0E40-471D-A7BA-F8F67FCEFA83}"/>
    <cellStyle name="Денежный 2 4 3 5 4" xfId="5171" xr:uid="{00000000-0005-0000-0000-000005120000}"/>
    <cellStyle name="Денежный 2 4 3 5 4 2" xfId="10252" xr:uid="{00000000-0005-0000-0000-000006120000}"/>
    <cellStyle name="Денежный 2 4 3 5 4 2 2" xfId="25492" xr:uid="{299BB872-7BEA-48C5-B05C-FA8DA2D78A44}"/>
    <cellStyle name="Денежный 2 4 3 5 4 3" xfId="15330" xr:uid="{00000000-0005-0000-0000-000007120000}"/>
    <cellStyle name="Денежный 2 4 3 5 4 3 2" xfId="30568" xr:uid="{0CAF6206-6850-4A81-97AB-B4706E7489A4}"/>
    <cellStyle name="Денежный 2 4 3 5 4 4" xfId="20416" xr:uid="{ECF93A40-8D54-4795-855E-F7FB3BDC3A92}"/>
    <cellStyle name="Денежный 2 4 3 5 5" xfId="6448" xr:uid="{00000000-0005-0000-0000-000008120000}"/>
    <cellStyle name="Денежный 2 4 3 5 5 2" xfId="21693" xr:uid="{80066FEB-B9DB-4682-A13D-CED88D09B905}"/>
    <cellStyle name="Денежный 2 4 3 5 6" xfId="11531" xr:uid="{00000000-0005-0000-0000-000009120000}"/>
    <cellStyle name="Денежный 2 4 3 5 6 2" xfId="26769" xr:uid="{B4C6D3ED-F230-43A2-B1AA-3408EB1A7398}"/>
    <cellStyle name="Денежный 2 4 3 5 7" xfId="16617" xr:uid="{3D907A18-CA80-42A2-AAF6-0F6169D1DE87}"/>
    <cellStyle name="Денежный 2 4 3 6" xfId="1483" xr:uid="{00000000-0005-0000-0000-00000A120000}"/>
    <cellStyle name="Денежный 2 4 3 6 2" xfId="2761" xr:uid="{00000000-0005-0000-0000-00000B120000}"/>
    <cellStyle name="Денежный 2 4 3 6 2 2" xfId="7865" xr:uid="{00000000-0005-0000-0000-00000C120000}"/>
    <cellStyle name="Денежный 2 4 3 6 2 2 2" xfId="23105" xr:uid="{B4184FC2-6472-4AD8-B21C-E1722CCDF020}"/>
    <cellStyle name="Денежный 2 4 3 6 2 3" xfId="12943" xr:uid="{00000000-0005-0000-0000-00000D120000}"/>
    <cellStyle name="Денежный 2 4 3 6 2 3 2" xfId="28181" xr:uid="{F4861481-30EC-4E02-B3B7-653A9D376B30}"/>
    <cellStyle name="Денежный 2 4 3 6 2 4" xfId="18029" xr:uid="{37545191-5723-4D5A-A47F-186B0323BABC}"/>
    <cellStyle name="Денежный 2 4 3 6 3" xfId="4031" xr:uid="{00000000-0005-0000-0000-00000E120000}"/>
    <cellStyle name="Денежный 2 4 3 6 3 2" xfId="9117" xr:uid="{00000000-0005-0000-0000-00000F120000}"/>
    <cellStyle name="Денежный 2 4 3 6 3 2 2" xfId="24357" xr:uid="{2CC66537-7FB0-4F2F-9903-C482F169F44B}"/>
    <cellStyle name="Денежный 2 4 3 6 3 3" xfId="14195" xr:uid="{00000000-0005-0000-0000-000010120000}"/>
    <cellStyle name="Денежный 2 4 3 6 3 3 2" xfId="29433" xr:uid="{7CE5FF02-408A-4DC7-8785-D120FB2FFB6C}"/>
    <cellStyle name="Денежный 2 4 3 6 3 4" xfId="19281" xr:uid="{9CF1965B-743B-4271-987A-C4AC41B6C68E}"/>
    <cellStyle name="Денежный 2 4 3 6 4" xfId="5311" xr:uid="{00000000-0005-0000-0000-000011120000}"/>
    <cellStyle name="Денежный 2 4 3 6 4 2" xfId="10392" xr:uid="{00000000-0005-0000-0000-000012120000}"/>
    <cellStyle name="Денежный 2 4 3 6 4 2 2" xfId="25632" xr:uid="{783E5488-F870-45FA-B700-F0421DA9AAA5}"/>
    <cellStyle name="Денежный 2 4 3 6 4 3" xfId="15470" xr:uid="{00000000-0005-0000-0000-000013120000}"/>
    <cellStyle name="Денежный 2 4 3 6 4 3 2" xfId="30708" xr:uid="{449CB9FA-58A3-4B27-BB9C-6628602C21DC}"/>
    <cellStyle name="Денежный 2 4 3 6 4 4" xfId="20556" xr:uid="{CC335325-007E-4E48-8241-46D523D37EFC}"/>
    <cellStyle name="Денежный 2 4 3 6 5" xfId="6588" xr:uid="{00000000-0005-0000-0000-000014120000}"/>
    <cellStyle name="Денежный 2 4 3 6 5 2" xfId="21833" xr:uid="{05F9118F-8966-417A-B5FD-BC9557A33226}"/>
    <cellStyle name="Денежный 2 4 3 6 6" xfId="11671" xr:uid="{00000000-0005-0000-0000-000015120000}"/>
    <cellStyle name="Денежный 2 4 3 6 6 2" xfId="26909" xr:uid="{16EC8852-2186-407F-8D2B-7B9E2D2924E7}"/>
    <cellStyle name="Денежный 2 4 3 6 7" xfId="16757" xr:uid="{BFB96D40-0349-4A71-A404-4DB86F531558}"/>
    <cellStyle name="Денежный 2 4 4" xfId="117" xr:uid="{00000000-0005-0000-0000-000016120000}"/>
    <cellStyle name="Денежный 2 4 4 2" xfId="382" xr:uid="{00000000-0005-0000-0000-000017120000}"/>
    <cellStyle name="Денежный 2 4 4 2 2" xfId="524" xr:uid="{00000000-0005-0000-0000-000018120000}"/>
    <cellStyle name="Денежный 2 4 4 2 2 2" xfId="1088" xr:uid="{00000000-0005-0000-0000-000019120000}"/>
    <cellStyle name="Денежный 2 4 4 2 2 2 2" xfId="2366" xr:uid="{00000000-0005-0000-0000-00001A120000}"/>
    <cellStyle name="Денежный 2 4 4 2 2 2 2 2" xfId="7470" xr:uid="{00000000-0005-0000-0000-00001B120000}"/>
    <cellStyle name="Денежный 2 4 4 2 2 2 2 2 2" xfId="22710" xr:uid="{D1206C5A-AC79-44AF-946D-34D25A39920B}"/>
    <cellStyle name="Денежный 2 4 4 2 2 2 2 3" xfId="12548" xr:uid="{00000000-0005-0000-0000-00001C120000}"/>
    <cellStyle name="Денежный 2 4 4 2 2 2 2 3 2" xfId="27786" xr:uid="{06C8078E-0D35-490F-A668-2FA7EE468302}"/>
    <cellStyle name="Денежный 2 4 4 2 2 2 2 4" xfId="17634" xr:uid="{2038207A-09E4-442E-9785-6F43876E8AD7}"/>
    <cellStyle name="Денежный 2 4 4 2 2 2 3" xfId="3642" xr:uid="{00000000-0005-0000-0000-00001D120000}"/>
    <cellStyle name="Денежный 2 4 4 2 2 2 3 2" xfId="8728" xr:uid="{00000000-0005-0000-0000-00001E120000}"/>
    <cellStyle name="Денежный 2 4 4 2 2 2 3 2 2" xfId="23968" xr:uid="{B7EE6C33-EB2E-431B-8705-028DFAD5E124}"/>
    <cellStyle name="Денежный 2 4 4 2 2 2 3 3" xfId="13806" xr:uid="{00000000-0005-0000-0000-00001F120000}"/>
    <cellStyle name="Денежный 2 4 4 2 2 2 3 3 2" xfId="29044" xr:uid="{32575FFD-F466-42B7-AAFF-D6D775CA0E89}"/>
    <cellStyle name="Денежный 2 4 4 2 2 2 3 4" xfId="18892" xr:uid="{09FDA541-587E-4F49-88E5-B9C545C2CF89}"/>
    <cellStyle name="Денежный 2 4 4 2 2 2 4" xfId="4916" xr:uid="{00000000-0005-0000-0000-000020120000}"/>
    <cellStyle name="Денежный 2 4 4 2 2 2 4 2" xfId="9997" xr:uid="{00000000-0005-0000-0000-000021120000}"/>
    <cellStyle name="Денежный 2 4 4 2 2 2 4 2 2" xfId="25237" xr:uid="{302CDCD5-2024-404F-8148-8477288DA321}"/>
    <cellStyle name="Денежный 2 4 4 2 2 2 4 3" xfId="15075" xr:uid="{00000000-0005-0000-0000-000022120000}"/>
    <cellStyle name="Денежный 2 4 4 2 2 2 4 3 2" xfId="30313" xr:uid="{79C9A358-6EB0-480C-99D9-6B433E44DA5F}"/>
    <cellStyle name="Денежный 2 4 4 2 2 2 4 4" xfId="20161" xr:uid="{2BE87A6B-A2BF-4C0D-BB87-000152162340}"/>
    <cellStyle name="Денежный 2 4 4 2 2 2 5" xfId="6193" xr:uid="{00000000-0005-0000-0000-000023120000}"/>
    <cellStyle name="Денежный 2 4 4 2 2 2 5 2" xfId="21438" xr:uid="{D5EE1734-04DD-4CEE-B8F5-B037E23C1CA1}"/>
    <cellStyle name="Денежный 2 4 4 2 2 2 6" xfId="11276" xr:uid="{00000000-0005-0000-0000-000024120000}"/>
    <cellStyle name="Денежный 2 4 4 2 2 2 6 2" xfId="26514" xr:uid="{E8148C78-76B4-4FB2-A88E-6873A3D82EA6}"/>
    <cellStyle name="Денежный 2 4 4 2 2 2 7" xfId="16362" xr:uid="{DA302E48-6F19-4179-B498-E97B02FE793E}"/>
    <cellStyle name="Денежный 2 4 4 2 2 3" xfId="1802" xr:uid="{00000000-0005-0000-0000-000025120000}"/>
    <cellStyle name="Денежный 2 4 4 2 2 3 2" xfId="6906" xr:uid="{00000000-0005-0000-0000-000026120000}"/>
    <cellStyle name="Денежный 2 4 4 2 2 3 2 2" xfId="22146" xr:uid="{4867C64A-8CE3-439E-AF54-9D8984AA9055}"/>
    <cellStyle name="Денежный 2 4 4 2 2 3 3" xfId="11984" xr:uid="{00000000-0005-0000-0000-000027120000}"/>
    <cellStyle name="Денежный 2 4 4 2 2 3 3 2" xfId="27222" xr:uid="{F54F1E72-381D-473D-B6EE-CCD4093101B5}"/>
    <cellStyle name="Денежный 2 4 4 2 2 3 4" xfId="17070" xr:uid="{15497399-C223-4B99-91D7-4550318529EB}"/>
    <cellStyle name="Денежный 2 4 4 2 2 4" xfId="3086" xr:uid="{00000000-0005-0000-0000-000028120000}"/>
    <cellStyle name="Денежный 2 4 4 2 2 4 2" xfId="8172" xr:uid="{00000000-0005-0000-0000-000029120000}"/>
    <cellStyle name="Денежный 2 4 4 2 2 4 2 2" xfId="23412" xr:uid="{CEA21249-95DE-475E-A5EE-05038A348230}"/>
    <cellStyle name="Денежный 2 4 4 2 2 4 3" xfId="13250" xr:uid="{00000000-0005-0000-0000-00002A120000}"/>
    <cellStyle name="Денежный 2 4 4 2 2 4 3 2" xfId="28488" xr:uid="{44DA4E08-A9E0-4D45-8381-99464F73F19C}"/>
    <cellStyle name="Денежный 2 4 4 2 2 4 4" xfId="18336" xr:uid="{7BDAF7FD-D4C7-41CE-A0B7-5092239C4ECF}"/>
    <cellStyle name="Денежный 2 4 4 2 2 5" xfId="4352" xr:uid="{00000000-0005-0000-0000-00002B120000}"/>
    <cellStyle name="Денежный 2 4 4 2 2 5 2" xfId="9433" xr:uid="{00000000-0005-0000-0000-00002C120000}"/>
    <cellStyle name="Денежный 2 4 4 2 2 5 2 2" xfId="24673" xr:uid="{5BB48257-70BB-46A3-A4A7-788DE94AE019}"/>
    <cellStyle name="Денежный 2 4 4 2 2 5 3" xfId="14511" xr:uid="{00000000-0005-0000-0000-00002D120000}"/>
    <cellStyle name="Денежный 2 4 4 2 2 5 3 2" xfId="29749" xr:uid="{E9C6613D-3AE1-4E5D-87C7-8DBCA8E03010}"/>
    <cellStyle name="Денежный 2 4 4 2 2 5 4" xfId="19597" xr:uid="{267FEC7F-F35C-4EFA-BCC3-0155C48DFF6E}"/>
    <cellStyle name="Денежный 2 4 4 2 2 6" xfId="5629" xr:uid="{00000000-0005-0000-0000-00002E120000}"/>
    <cellStyle name="Денежный 2 4 4 2 2 6 2" xfId="20874" xr:uid="{72931FD3-C114-43A9-B292-E2C5D8D5053B}"/>
    <cellStyle name="Денежный 2 4 4 2 2 7" xfId="10712" xr:uid="{00000000-0005-0000-0000-00002F120000}"/>
    <cellStyle name="Денежный 2 4 4 2 2 7 2" xfId="25950" xr:uid="{83D07C4F-93AC-4EFC-87D9-CD3AD12305BA}"/>
    <cellStyle name="Денежный 2 4 4 2 2 8" xfId="15798" xr:uid="{CEFC1799-844D-4ADC-8B61-F5443CC48FE6}"/>
    <cellStyle name="Денежный 2 4 4 2 3" xfId="948" xr:uid="{00000000-0005-0000-0000-000030120000}"/>
    <cellStyle name="Денежный 2 4 4 2 3 2" xfId="2226" xr:uid="{00000000-0005-0000-0000-000031120000}"/>
    <cellStyle name="Денежный 2 4 4 2 3 2 2" xfId="7330" xr:uid="{00000000-0005-0000-0000-000032120000}"/>
    <cellStyle name="Денежный 2 4 4 2 3 2 2 2" xfId="22570" xr:uid="{C665A4F6-4D26-4D7F-B47B-EE0DE248A518}"/>
    <cellStyle name="Денежный 2 4 4 2 3 2 3" xfId="12408" xr:uid="{00000000-0005-0000-0000-000033120000}"/>
    <cellStyle name="Денежный 2 4 4 2 3 2 3 2" xfId="27646" xr:uid="{C064856F-4416-4970-9DED-8A1131F84105}"/>
    <cellStyle name="Денежный 2 4 4 2 3 2 4" xfId="17494" xr:uid="{117B581B-F658-42BD-AA7E-96570A2C5204}"/>
    <cellStyle name="Денежный 2 4 4 2 3 3" xfId="3504" xr:uid="{00000000-0005-0000-0000-000034120000}"/>
    <cellStyle name="Денежный 2 4 4 2 3 3 2" xfId="8590" xr:uid="{00000000-0005-0000-0000-000035120000}"/>
    <cellStyle name="Денежный 2 4 4 2 3 3 2 2" xfId="23830" xr:uid="{1F1660F0-40E2-4457-849B-BE91B2FA65E1}"/>
    <cellStyle name="Денежный 2 4 4 2 3 3 3" xfId="13668" xr:uid="{00000000-0005-0000-0000-000036120000}"/>
    <cellStyle name="Денежный 2 4 4 2 3 3 3 2" xfId="28906" xr:uid="{0919F312-74C4-4EEF-BF15-C166D7343001}"/>
    <cellStyle name="Денежный 2 4 4 2 3 3 4" xfId="18754" xr:uid="{63519550-3150-4453-B51E-255CD029F0B9}"/>
    <cellStyle name="Денежный 2 4 4 2 3 4" xfId="4776" xr:uid="{00000000-0005-0000-0000-000037120000}"/>
    <cellStyle name="Денежный 2 4 4 2 3 4 2" xfId="9857" xr:uid="{00000000-0005-0000-0000-000038120000}"/>
    <cellStyle name="Денежный 2 4 4 2 3 4 2 2" xfId="25097" xr:uid="{03BF9719-2F7A-4BD7-936E-7B67B72737FE}"/>
    <cellStyle name="Денежный 2 4 4 2 3 4 3" xfId="14935" xr:uid="{00000000-0005-0000-0000-000039120000}"/>
    <cellStyle name="Денежный 2 4 4 2 3 4 3 2" xfId="30173" xr:uid="{505626E0-2144-423E-A019-31B633D3E43C}"/>
    <cellStyle name="Денежный 2 4 4 2 3 4 4" xfId="20021" xr:uid="{95486E9E-20FF-46EF-BFF9-54A34AE7BB8C}"/>
    <cellStyle name="Денежный 2 4 4 2 3 5" xfId="6053" xr:uid="{00000000-0005-0000-0000-00003A120000}"/>
    <cellStyle name="Денежный 2 4 4 2 3 5 2" xfId="21298" xr:uid="{75748783-3367-4F06-9C1A-1B024F7C0D1E}"/>
    <cellStyle name="Денежный 2 4 4 2 3 6" xfId="11136" xr:uid="{00000000-0005-0000-0000-00003B120000}"/>
    <cellStyle name="Денежный 2 4 4 2 3 6 2" xfId="26374" xr:uid="{1B39C908-5A74-49EA-8954-7507C4BD7C93}"/>
    <cellStyle name="Денежный 2 4 4 2 3 7" xfId="16222" xr:uid="{8E456015-EEAA-4726-AB51-D63EA46B43BC}"/>
    <cellStyle name="Денежный 2 4 4 2 4" xfId="1662" xr:uid="{00000000-0005-0000-0000-00003C120000}"/>
    <cellStyle name="Денежный 2 4 4 2 4 2" xfId="6766" xr:uid="{00000000-0005-0000-0000-00003D120000}"/>
    <cellStyle name="Денежный 2 4 4 2 4 2 2" xfId="22006" xr:uid="{9AC5A63A-3DE1-4F15-A38B-147C55800959}"/>
    <cellStyle name="Денежный 2 4 4 2 4 3" xfId="11844" xr:uid="{00000000-0005-0000-0000-00003E120000}"/>
    <cellStyle name="Денежный 2 4 4 2 4 3 2" xfId="27082" xr:uid="{E1865246-163D-4D11-85CB-D8988CF4AAA7}"/>
    <cellStyle name="Денежный 2 4 4 2 4 4" xfId="16930" xr:uid="{5085461B-0B65-461C-8846-0EEEACA80C89}"/>
    <cellStyle name="Денежный 2 4 4 2 5" xfId="2946" xr:uid="{00000000-0005-0000-0000-00003F120000}"/>
    <cellStyle name="Денежный 2 4 4 2 5 2" xfId="8034" xr:uid="{00000000-0005-0000-0000-000040120000}"/>
    <cellStyle name="Денежный 2 4 4 2 5 2 2" xfId="23274" xr:uid="{C8DA4A75-3154-4927-BBF8-B255C731148F}"/>
    <cellStyle name="Денежный 2 4 4 2 5 3" xfId="13112" xr:uid="{00000000-0005-0000-0000-000041120000}"/>
    <cellStyle name="Денежный 2 4 4 2 5 3 2" xfId="28350" xr:uid="{3146C43C-2964-463A-9DBA-6BED7E727CA7}"/>
    <cellStyle name="Денежный 2 4 4 2 5 4" xfId="18198" xr:uid="{697D4F28-AD05-4993-8CEE-FE83DB74EECA}"/>
    <cellStyle name="Денежный 2 4 4 2 6" xfId="4212" xr:uid="{00000000-0005-0000-0000-000042120000}"/>
    <cellStyle name="Денежный 2 4 4 2 6 2" xfId="9293" xr:uid="{00000000-0005-0000-0000-000043120000}"/>
    <cellStyle name="Денежный 2 4 4 2 6 2 2" xfId="24533" xr:uid="{66C39778-E4F0-48D2-8F56-6E0199F641AE}"/>
    <cellStyle name="Денежный 2 4 4 2 6 3" xfId="14371" xr:uid="{00000000-0005-0000-0000-000044120000}"/>
    <cellStyle name="Денежный 2 4 4 2 6 3 2" xfId="29609" xr:uid="{57095A2E-D0C4-491C-B608-32E86D906CAD}"/>
    <cellStyle name="Денежный 2 4 4 2 6 4" xfId="19457" xr:uid="{E4AE0B91-56A2-4C37-8CBC-0C5948AF4F6D}"/>
    <cellStyle name="Денежный 2 4 4 2 7" xfId="5489" xr:uid="{00000000-0005-0000-0000-000045120000}"/>
    <cellStyle name="Денежный 2 4 4 2 7 2" xfId="20734" xr:uid="{CEEE60AB-7EC5-4CE7-8843-F57CF1EE9B73}"/>
    <cellStyle name="Денежный 2 4 4 2 8" xfId="10572" xr:uid="{00000000-0005-0000-0000-000046120000}"/>
    <cellStyle name="Денежный 2 4 4 2 8 2" xfId="25810" xr:uid="{4C57C906-D6FC-4FE5-A3A6-F294D9692DAE}"/>
    <cellStyle name="Денежный 2 4 4 2 9" xfId="15658" xr:uid="{9FEA1333-B5D8-4F9D-B9C7-1F99750C0C11}"/>
    <cellStyle name="Денежный 2 4 4 3" xfId="664" xr:uid="{00000000-0005-0000-0000-000047120000}"/>
    <cellStyle name="Денежный 2 4 4 3 2" xfId="1228" xr:uid="{00000000-0005-0000-0000-000048120000}"/>
    <cellStyle name="Денежный 2 4 4 3 2 2" xfId="2506" xr:uid="{00000000-0005-0000-0000-000049120000}"/>
    <cellStyle name="Денежный 2 4 4 3 2 2 2" xfId="7610" xr:uid="{00000000-0005-0000-0000-00004A120000}"/>
    <cellStyle name="Денежный 2 4 4 3 2 2 2 2" xfId="22850" xr:uid="{307E8EBC-A0C0-4B46-B48C-6DBD93BB6569}"/>
    <cellStyle name="Денежный 2 4 4 3 2 2 3" xfId="12688" xr:uid="{00000000-0005-0000-0000-00004B120000}"/>
    <cellStyle name="Денежный 2 4 4 3 2 2 3 2" xfId="27926" xr:uid="{2CDB5A1E-746C-4742-A695-76FCBEDC80C8}"/>
    <cellStyle name="Денежный 2 4 4 3 2 2 4" xfId="17774" xr:uid="{30285515-9A08-4634-B64C-5D2BA84DDFD1}"/>
    <cellStyle name="Денежный 2 4 4 3 2 3" xfId="3780" xr:uid="{00000000-0005-0000-0000-00004C120000}"/>
    <cellStyle name="Денежный 2 4 4 3 2 3 2" xfId="8866" xr:uid="{00000000-0005-0000-0000-00004D120000}"/>
    <cellStyle name="Денежный 2 4 4 3 2 3 2 2" xfId="24106" xr:uid="{929A450E-9ADF-4287-A3F0-B12076B9BD4B}"/>
    <cellStyle name="Денежный 2 4 4 3 2 3 3" xfId="13944" xr:uid="{00000000-0005-0000-0000-00004E120000}"/>
    <cellStyle name="Денежный 2 4 4 3 2 3 3 2" xfId="29182" xr:uid="{18B60675-C486-43AE-B5F5-3C1A6BD63DCB}"/>
    <cellStyle name="Денежный 2 4 4 3 2 3 4" xfId="19030" xr:uid="{C8BDB346-3D85-4F9F-ABC0-6939AECD0287}"/>
    <cellStyle name="Денежный 2 4 4 3 2 4" xfId="5056" xr:uid="{00000000-0005-0000-0000-00004F120000}"/>
    <cellStyle name="Денежный 2 4 4 3 2 4 2" xfId="10137" xr:uid="{00000000-0005-0000-0000-000050120000}"/>
    <cellStyle name="Денежный 2 4 4 3 2 4 2 2" xfId="25377" xr:uid="{BB4F206F-6639-4702-805B-632527458A5E}"/>
    <cellStyle name="Денежный 2 4 4 3 2 4 3" xfId="15215" xr:uid="{00000000-0005-0000-0000-000051120000}"/>
    <cellStyle name="Денежный 2 4 4 3 2 4 3 2" xfId="30453" xr:uid="{48DD52C8-93C3-4665-8BEE-FCCB073C4AF3}"/>
    <cellStyle name="Денежный 2 4 4 3 2 4 4" xfId="20301" xr:uid="{99D1EAD6-A93C-4BB8-88AE-3719C59D9CD2}"/>
    <cellStyle name="Денежный 2 4 4 3 2 5" xfId="6333" xr:uid="{00000000-0005-0000-0000-000052120000}"/>
    <cellStyle name="Денежный 2 4 4 3 2 5 2" xfId="21578" xr:uid="{4A755A01-9AA1-4FC9-AA1D-0BA30394B075}"/>
    <cellStyle name="Денежный 2 4 4 3 2 6" xfId="11416" xr:uid="{00000000-0005-0000-0000-000053120000}"/>
    <cellStyle name="Денежный 2 4 4 3 2 6 2" xfId="26654" xr:uid="{BC7CDCCB-BBC3-49DD-A377-EDEF257A91C1}"/>
    <cellStyle name="Денежный 2 4 4 3 2 7" xfId="16502" xr:uid="{413F0986-09C1-4993-B486-D7DFFDF9E3A7}"/>
    <cellStyle name="Денежный 2 4 4 3 3" xfId="1942" xr:uid="{00000000-0005-0000-0000-000054120000}"/>
    <cellStyle name="Денежный 2 4 4 3 3 2" xfId="7046" xr:uid="{00000000-0005-0000-0000-000055120000}"/>
    <cellStyle name="Денежный 2 4 4 3 3 2 2" xfId="22286" xr:uid="{2052121E-F36A-4439-803E-B38C1311AC4B}"/>
    <cellStyle name="Денежный 2 4 4 3 3 3" xfId="12124" xr:uid="{00000000-0005-0000-0000-000056120000}"/>
    <cellStyle name="Денежный 2 4 4 3 3 3 2" xfId="27362" xr:uid="{4A82BA20-2E0B-4E8E-B764-1812FDBBC578}"/>
    <cellStyle name="Денежный 2 4 4 3 3 4" xfId="17210" xr:uid="{41CF1C27-0D11-4B20-BE25-B89CBEAF0BC2}"/>
    <cellStyle name="Денежный 2 4 4 3 4" xfId="3224" xr:uid="{00000000-0005-0000-0000-000057120000}"/>
    <cellStyle name="Денежный 2 4 4 3 4 2" xfId="8310" xr:uid="{00000000-0005-0000-0000-000058120000}"/>
    <cellStyle name="Денежный 2 4 4 3 4 2 2" xfId="23550" xr:uid="{F6A31195-2E21-4679-9FE4-C9099AAEAAFB}"/>
    <cellStyle name="Денежный 2 4 4 3 4 3" xfId="13388" xr:uid="{00000000-0005-0000-0000-000059120000}"/>
    <cellStyle name="Денежный 2 4 4 3 4 3 2" xfId="28626" xr:uid="{A410D310-E3C4-454D-9E07-76DDB881965A}"/>
    <cellStyle name="Денежный 2 4 4 3 4 4" xfId="18474" xr:uid="{A2BE30D7-D1C3-4314-AD17-87D245EEFDA0}"/>
    <cellStyle name="Денежный 2 4 4 3 5" xfId="4492" xr:uid="{00000000-0005-0000-0000-00005A120000}"/>
    <cellStyle name="Денежный 2 4 4 3 5 2" xfId="9573" xr:uid="{00000000-0005-0000-0000-00005B120000}"/>
    <cellStyle name="Денежный 2 4 4 3 5 2 2" xfId="24813" xr:uid="{1C2204E2-4B24-42F8-AFDF-7879B9A9AA54}"/>
    <cellStyle name="Денежный 2 4 4 3 5 3" xfId="14651" xr:uid="{00000000-0005-0000-0000-00005C120000}"/>
    <cellStyle name="Денежный 2 4 4 3 5 3 2" xfId="29889" xr:uid="{32821DD4-48DA-40BD-AA1C-2D259D457F40}"/>
    <cellStyle name="Денежный 2 4 4 3 5 4" xfId="19737" xr:uid="{2055683E-C147-4EB8-ADB9-92A81ACEF56D}"/>
    <cellStyle name="Денежный 2 4 4 3 6" xfId="5769" xr:uid="{00000000-0005-0000-0000-00005D120000}"/>
    <cellStyle name="Денежный 2 4 4 3 6 2" xfId="21014" xr:uid="{5EEC5AAC-D024-4818-97BB-23DA0B51D5C5}"/>
    <cellStyle name="Денежный 2 4 4 3 7" xfId="10852" xr:uid="{00000000-0005-0000-0000-00005E120000}"/>
    <cellStyle name="Денежный 2 4 4 3 7 2" xfId="26090" xr:uid="{28EA005B-1EB7-4547-8E1D-39E9420301BA}"/>
    <cellStyle name="Денежный 2 4 4 3 8" xfId="15938" xr:uid="{5B657E51-1D25-4D90-BBDA-B20B8AD13DE5}"/>
    <cellStyle name="Денежный 2 4 4 4" xfId="808" xr:uid="{00000000-0005-0000-0000-00005F120000}"/>
    <cellStyle name="Денежный 2 4 4 4 2" xfId="2086" xr:uid="{00000000-0005-0000-0000-000060120000}"/>
    <cellStyle name="Денежный 2 4 4 4 2 2" xfId="7190" xr:uid="{00000000-0005-0000-0000-000061120000}"/>
    <cellStyle name="Денежный 2 4 4 4 2 2 2" xfId="22430" xr:uid="{516C727D-CDDA-4473-93F4-07D56D4EFECA}"/>
    <cellStyle name="Денежный 2 4 4 4 2 3" xfId="12268" xr:uid="{00000000-0005-0000-0000-000062120000}"/>
    <cellStyle name="Денежный 2 4 4 4 2 3 2" xfId="27506" xr:uid="{E885EBB5-D34B-4319-9D57-8E24EA5F293F}"/>
    <cellStyle name="Денежный 2 4 4 4 2 4" xfId="17354" xr:uid="{434A71FA-1574-4026-AAF2-597A50C60C28}"/>
    <cellStyle name="Денежный 2 4 4 4 3" xfId="3366" xr:uid="{00000000-0005-0000-0000-000063120000}"/>
    <cellStyle name="Денежный 2 4 4 4 3 2" xfId="8452" xr:uid="{00000000-0005-0000-0000-000064120000}"/>
    <cellStyle name="Денежный 2 4 4 4 3 2 2" xfId="23692" xr:uid="{9C526F38-AED7-4F06-8D38-29121B1F93CE}"/>
    <cellStyle name="Денежный 2 4 4 4 3 3" xfId="13530" xr:uid="{00000000-0005-0000-0000-000065120000}"/>
    <cellStyle name="Денежный 2 4 4 4 3 3 2" xfId="28768" xr:uid="{AA4FB688-2C89-4832-84EB-225D643901E5}"/>
    <cellStyle name="Денежный 2 4 4 4 3 4" xfId="18616" xr:uid="{2BC3B5DE-42A1-4D3D-9CFA-012DA7FA188A}"/>
    <cellStyle name="Денежный 2 4 4 4 4" xfId="4636" xr:uid="{00000000-0005-0000-0000-000066120000}"/>
    <cellStyle name="Денежный 2 4 4 4 4 2" xfId="9717" xr:uid="{00000000-0005-0000-0000-000067120000}"/>
    <cellStyle name="Денежный 2 4 4 4 4 2 2" xfId="24957" xr:uid="{BF92F57B-10B0-4726-8718-17779142BFDA}"/>
    <cellStyle name="Денежный 2 4 4 4 4 3" xfId="14795" xr:uid="{00000000-0005-0000-0000-000068120000}"/>
    <cellStyle name="Денежный 2 4 4 4 4 3 2" xfId="30033" xr:uid="{E693CF18-A77E-4F18-950D-5547698D9CE7}"/>
    <cellStyle name="Денежный 2 4 4 4 4 4" xfId="19881" xr:uid="{E08F2253-0F69-4E77-8EB1-07EB25D81F81}"/>
    <cellStyle name="Денежный 2 4 4 4 5" xfId="5913" xr:uid="{00000000-0005-0000-0000-000069120000}"/>
    <cellStyle name="Денежный 2 4 4 4 5 2" xfId="21158" xr:uid="{7CB79521-04BF-445F-A053-F512BD3A904E}"/>
    <cellStyle name="Денежный 2 4 4 4 6" xfId="10996" xr:uid="{00000000-0005-0000-0000-00006A120000}"/>
    <cellStyle name="Денежный 2 4 4 4 6 2" xfId="26234" xr:uid="{00420571-03AB-40C6-9C43-F3A8C4FA9EF8}"/>
    <cellStyle name="Денежный 2 4 4 4 7" xfId="16082" xr:uid="{E81C4928-7FBB-47A5-99A8-C06B4E4EEA04}"/>
    <cellStyle name="Денежный 2 4 4 5" xfId="1373" xr:uid="{00000000-0005-0000-0000-00006B120000}"/>
    <cellStyle name="Денежный 2 4 4 5 2" xfId="2651" xr:uid="{00000000-0005-0000-0000-00006C120000}"/>
    <cellStyle name="Денежный 2 4 4 5 2 2" xfId="7755" xr:uid="{00000000-0005-0000-0000-00006D120000}"/>
    <cellStyle name="Денежный 2 4 4 5 2 2 2" xfId="22995" xr:uid="{A1EF762D-27B0-426D-AD1E-6F80931E6C57}"/>
    <cellStyle name="Денежный 2 4 4 5 2 3" xfId="12833" xr:uid="{00000000-0005-0000-0000-00006E120000}"/>
    <cellStyle name="Денежный 2 4 4 5 2 3 2" xfId="28071" xr:uid="{2195E7CC-D2C8-4386-A3F4-1C3615495093}"/>
    <cellStyle name="Денежный 2 4 4 5 2 4" xfId="17919" xr:uid="{8E4D6A01-00C5-4F71-B2F2-123AA72CC413}"/>
    <cellStyle name="Денежный 2 4 4 5 3" xfId="3923" xr:uid="{00000000-0005-0000-0000-00006F120000}"/>
    <cellStyle name="Денежный 2 4 4 5 3 2" xfId="9009" xr:uid="{00000000-0005-0000-0000-000070120000}"/>
    <cellStyle name="Денежный 2 4 4 5 3 2 2" xfId="24249" xr:uid="{9BA3F28D-2DE9-479D-A357-93F40F0F3E32}"/>
    <cellStyle name="Денежный 2 4 4 5 3 3" xfId="14087" xr:uid="{00000000-0005-0000-0000-000071120000}"/>
    <cellStyle name="Денежный 2 4 4 5 3 3 2" xfId="29325" xr:uid="{74CC6E59-0857-4989-A888-4A4694C292DD}"/>
    <cellStyle name="Денежный 2 4 4 5 3 4" xfId="19173" xr:uid="{9ED23DE5-E2DF-4E34-BF50-3DA9B02B10D7}"/>
    <cellStyle name="Денежный 2 4 4 5 4" xfId="5201" xr:uid="{00000000-0005-0000-0000-000072120000}"/>
    <cellStyle name="Денежный 2 4 4 5 4 2" xfId="10282" xr:uid="{00000000-0005-0000-0000-000073120000}"/>
    <cellStyle name="Денежный 2 4 4 5 4 2 2" xfId="25522" xr:uid="{80971A24-4F8E-4A34-8E2D-3E31799F6DCE}"/>
    <cellStyle name="Денежный 2 4 4 5 4 3" xfId="15360" xr:uid="{00000000-0005-0000-0000-000074120000}"/>
    <cellStyle name="Денежный 2 4 4 5 4 3 2" xfId="30598" xr:uid="{75DB7B75-6FCA-42D7-A7FC-E873AA0D80F0}"/>
    <cellStyle name="Денежный 2 4 4 5 4 4" xfId="20446" xr:uid="{0C9C6232-AB36-41D0-87CD-35214BDA03E1}"/>
    <cellStyle name="Денежный 2 4 4 5 5" xfId="6478" xr:uid="{00000000-0005-0000-0000-000075120000}"/>
    <cellStyle name="Денежный 2 4 4 5 5 2" xfId="21723" xr:uid="{0370A4FB-A3E1-4AD9-A566-A2E9B923A32A}"/>
    <cellStyle name="Денежный 2 4 4 5 6" xfId="11561" xr:uid="{00000000-0005-0000-0000-000076120000}"/>
    <cellStyle name="Денежный 2 4 4 5 6 2" xfId="26799" xr:uid="{74B7CA5E-04FD-4C29-BFDD-81A49A1525A7}"/>
    <cellStyle name="Денежный 2 4 4 5 7" xfId="16647" xr:uid="{877AF9E4-CFE2-4083-8CB0-31DAC2A8A7FE}"/>
    <cellStyle name="Денежный 2 4 4 6" xfId="1513" xr:uid="{00000000-0005-0000-0000-000077120000}"/>
    <cellStyle name="Денежный 2 4 4 6 2" xfId="2791" xr:uid="{00000000-0005-0000-0000-000078120000}"/>
    <cellStyle name="Денежный 2 4 4 6 2 2" xfId="7895" xr:uid="{00000000-0005-0000-0000-000079120000}"/>
    <cellStyle name="Денежный 2 4 4 6 2 2 2" xfId="23135" xr:uid="{C27CE5C2-7B15-420E-AE4D-6A97DA9C15FD}"/>
    <cellStyle name="Денежный 2 4 4 6 2 3" xfId="12973" xr:uid="{00000000-0005-0000-0000-00007A120000}"/>
    <cellStyle name="Денежный 2 4 4 6 2 3 2" xfId="28211" xr:uid="{ED8C7DD0-3DBC-47E2-AC24-F9C2705031AB}"/>
    <cellStyle name="Денежный 2 4 4 6 2 4" xfId="18059" xr:uid="{ED33B684-0BA2-45E6-9965-E09B4DA9F3A1}"/>
    <cellStyle name="Денежный 2 4 4 6 3" xfId="4061" xr:uid="{00000000-0005-0000-0000-00007B120000}"/>
    <cellStyle name="Денежный 2 4 4 6 3 2" xfId="9147" xr:uid="{00000000-0005-0000-0000-00007C120000}"/>
    <cellStyle name="Денежный 2 4 4 6 3 2 2" xfId="24387" xr:uid="{8AFCCA50-0F28-4DC1-B37B-9F44AD6B49DF}"/>
    <cellStyle name="Денежный 2 4 4 6 3 3" xfId="14225" xr:uid="{00000000-0005-0000-0000-00007D120000}"/>
    <cellStyle name="Денежный 2 4 4 6 3 3 2" xfId="29463" xr:uid="{44BEC30D-1EA4-493B-8E1F-7FC98B09A2EE}"/>
    <cellStyle name="Денежный 2 4 4 6 3 4" xfId="19311" xr:uid="{E3BAA11B-08F1-47C3-BD0E-FDFCD54D5D2D}"/>
    <cellStyle name="Денежный 2 4 4 6 4" xfId="5341" xr:uid="{00000000-0005-0000-0000-00007E120000}"/>
    <cellStyle name="Денежный 2 4 4 6 4 2" xfId="10422" xr:uid="{00000000-0005-0000-0000-00007F120000}"/>
    <cellStyle name="Денежный 2 4 4 6 4 2 2" xfId="25662" xr:uid="{FA19EC1A-CE5F-4A1C-8AF1-AE8317598157}"/>
    <cellStyle name="Денежный 2 4 4 6 4 3" xfId="15500" xr:uid="{00000000-0005-0000-0000-000080120000}"/>
    <cellStyle name="Денежный 2 4 4 6 4 3 2" xfId="30738" xr:uid="{FCA1E913-94D6-4F78-9EED-DF49F0030430}"/>
    <cellStyle name="Денежный 2 4 4 6 4 4" xfId="20586" xr:uid="{FDF169EE-D506-4C4D-A983-B5AC4BF6CBD7}"/>
    <cellStyle name="Денежный 2 4 4 6 5" xfId="6618" xr:uid="{00000000-0005-0000-0000-000081120000}"/>
    <cellStyle name="Денежный 2 4 4 6 5 2" xfId="21863" xr:uid="{50DD3A0A-9AEE-4194-8F8E-CED9BE7E3FF6}"/>
    <cellStyle name="Денежный 2 4 4 6 6" xfId="11701" xr:uid="{00000000-0005-0000-0000-000082120000}"/>
    <cellStyle name="Денежный 2 4 4 6 6 2" xfId="26939" xr:uid="{19B2F9E5-ADC8-481A-8A0C-E1AB3722842C}"/>
    <cellStyle name="Денежный 2 4 4 6 7" xfId="16787" xr:uid="{94FE879E-847B-4D71-8ADD-320F3DE92600}"/>
    <cellStyle name="Денежный 2 4 5" xfId="273" xr:uid="{00000000-0005-0000-0000-000083120000}"/>
    <cellStyle name="Денежный 2 4 5 2" xfId="429" xr:uid="{00000000-0005-0000-0000-000084120000}"/>
    <cellStyle name="Денежный 2 4 5 2 2" xfId="993" xr:uid="{00000000-0005-0000-0000-000085120000}"/>
    <cellStyle name="Денежный 2 4 5 2 2 2" xfId="2271" xr:uid="{00000000-0005-0000-0000-000086120000}"/>
    <cellStyle name="Денежный 2 4 5 2 2 2 2" xfId="7375" xr:uid="{00000000-0005-0000-0000-000087120000}"/>
    <cellStyle name="Денежный 2 4 5 2 2 2 2 2" xfId="22615" xr:uid="{E32B63F2-B01E-44B6-AE62-46FAE8BB785A}"/>
    <cellStyle name="Денежный 2 4 5 2 2 2 3" xfId="12453" xr:uid="{00000000-0005-0000-0000-000088120000}"/>
    <cellStyle name="Денежный 2 4 5 2 2 2 3 2" xfId="27691" xr:uid="{8EA10E24-C2CC-4809-8DBC-8153220D136F}"/>
    <cellStyle name="Денежный 2 4 5 2 2 2 4" xfId="17539" xr:uid="{762773C4-F74F-406C-95BE-3EF735B7666C}"/>
    <cellStyle name="Денежный 2 4 5 2 2 3" xfId="3549" xr:uid="{00000000-0005-0000-0000-000089120000}"/>
    <cellStyle name="Денежный 2 4 5 2 2 3 2" xfId="8635" xr:uid="{00000000-0005-0000-0000-00008A120000}"/>
    <cellStyle name="Денежный 2 4 5 2 2 3 2 2" xfId="23875" xr:uid="{204993EE-C876-4702-8DF2-C45552D4F754}"/>
    <cellStyle name="Денежный 2 4 5 2 2 3 3" xfId="13713" xr:uid="{00000000-0005-0000-0000-00008B120000}"/>
    <cellStyle name="Денежный 2 4 5 2 2 3 3 2" xfId="28951" xr:uid="{0459C671-D5A5-4439-A6B0-A0E56C1D6E2A}"/>
    <cellStyle name="Денежный 2 4 5 2 2 3 4" xfId="18799" xr:uid="{803F1CA3-2D5C-47D9-A02A-B44FD913BA8A}"/>
    <cellStyle name="Денежный 2 4 5 2 2 4" xfId="4821" xr:uid="{00000000-0005-0000-0000-00008C120000}"/>
    <cellStyle name="Денежный 2 4 5 2 2 4 2" xfId="9902" xr:uid="{00000000-0005-0000-0000-00008D120000}"/>
    <cellStyle name="Денежный 2 4 5 2 2 4 2 2" xfId="25142" xr:uid="{3A364E86-4AEC-4B32-947E-285806F675A3}"/>
    <cellStyle name="Денежный 2 4 5 2 2 4 3" xfId="14980" xr:uid="{00000000-0005-0000-0000-00008E120000}"/>
    <cellStyle name="Денежный 2 4 5 2 2 4 3 2" xfId="30218" xr:uid="{B2F47722-0BBD-467A-A9AB-34F9CF88C8C0}"/>
    <cellStyle name="Денежный 2 4 5 2 2 4 4" xfId="20066" xr:uid="{C0E9A187-DED6-4ECB-A75C-BCE5CC4320E9}"/>
    <cellStyle name="Денежный 2 4 5 2 2 5" xfId="6098" xr:uid="{00000000-0005-0000-0000-00008F120000}"/>
    <cellStyle name="Денежный 2 4 5 2 2 5 2" xfId="21343" xr:uid="{C7E96B4D-4ECD-4443-9CAB-B15A411BBD3E}"/>
    <cellStyle name="Денежный 2 4 5 2 2 6" xfId="11181" xr:uid="{00000000-0005-0000-0000-000090120000}"/>
    <cellStyle name="Денежный 2 4 5 2 2 6 2" xfId="26419" xr:uid="{DEF73E9E-D634-4E8D-9DF9-B9801F0D64CB}"/>
    <cellStyle name="Денежный 2 4 5 2 2 7" xfId="16267" xr:uid="{44112FC3-03CE-4F20-AD60-51CEF7679EC1}"/>
    <cellStyle name="Денежный 2 4 5 2 3" xfId="1707" xr:uid="{00000000-0005-0000-0000-000091120000}"/>
    <cellStyle name="Денежный 2 4 5 2 3 2" xfId="6811" xr:uid="{00000000-0005-0000-0000-000092120000}"/>
    <cellStyle name="Денежный 2 4 5 2 3 2 2" xfId="22051" xr:uid="{9AB2F693-6630-43BF-87C4-0B2AC5B24E33}"/>
    <cellStyle name="Денежный 2 4 5 2 3 3" xfId="11889" xr:uid="{00000000-0005-0000-0000-000093120000}"/>
    <cellStyle name="Денежный 2 4 5 2 3 3 2" xfId="27127" xr:uid="{F740AB88-B692-4DBB-88BA-B8CF39C8268F}"/>
    <cellStyle name="Денежный 2 4 5 2 3 4" xfId="16975" xr:uid="{708EF489-C17D-4D2F-A548-0A38D32A97A4}"/>
    <cellStyle name="Денежный 2 4 5 2 4" xfId="2993" xr:uid="{00000000-0005-0000-0000-000094120000}"/>
    <cellStyle name="Денежный 2 4 5 2 4 2" xfId="8079" xr:uid="{00000000-0005-0000-0000-000095120000}"/>
    <cellStyle name="Денежный 2 4 5 2 4 2 2" xfId="23319" xr:uid="{F80C2362-1C67-4CDE-8BF0-0DED477EACA5}"/>
    <cellStyle name="Денежный 2 4 5 2 4 3" xfId="13157" xr:uid="{00000000-0005-0000-0000-000096120000}"/>
    <cellStyle name="Денежный 2 4 5 2 4 3 2" xfId="28395" xr:uid="{06BC99A0-CB91-4CBE-B8AE-03976B97EB65}"/>
    <cellStyle name="Денежный 2 4 5 2 4 4" xfId="18243" xr:uid="{0C7EADEE-F583-4E62-A401-93E8A0CF6AE5}"/>
    <cellStyle name="Денежный 2 4 5 2 5" xfId="4257" xr:uid="{00000000-0005-0000-0000-000097120000}"/>
    <cellStyle name="Денежный 2 4 5 2 5 2" xfId="9338" xr:uid="{00000000-0005-0000-0000-000098120000}"/>
    <cellStyle name="Денежный 2 4 5 2 5 2 2" xfId="24578" xr:uid="{D5D743C8-F90F-4397-9F6D-7E61EE2BD48C}"/>
    <cellStyle name="Денежный 2 4 5 2 5 3" xfId="14416" xr:uid="{00000000-0005-0000-0000-000099120000}"/>
    <cellStyle name="Денежный 2 4 5 2 5 3 2" xfId="29654" xr:uid="{CFEF95C8-1B2B-47C8-AE71-0AFF73F45CE3}"/>
    <cellStyle name="Денежный 2 4 5 2 5 4" xfId="19502" xr:uid="{3BE5E15C-C417-47B7-9A9C-F819DA686EE7}"/>
    <cellStyle name="Денежный 2 4 5 2 6" xfId="5534" xr:uid="{00000000-0005-0000-0000-00009A120000}"/>
    <cellStyle name="Денежный 2 4 5 2 6 2" xfId="20779" xr:uid="{1A669275-39F2-49AC-8252-6DBBEE158281}"/>
    <cellStyle name="Денежный 2 4 5 2 7" xfId="10617" xr:uid="{00000000-0005-0000-0000-00009B120000}"/>
    <cellStyle name="Денежный 2 4 5 2 7 2" xfId="25855" xr:uid="{1476080B-8D6E-4950-913B-2BFBC7B24637}"/>
    <cellStyle name="Денежный 2 4 5 2 8" xfId="15703" xr:uid="{7780DF6E-9285-4082-AB87-B7ACE7A72951}"/>
    <cellStyle name="Денежный 2 4 5 3" xfId="853" xr:uid="{00000000-0005-0000-0000-00009C120000}"/>
    <cellStyle name="Денежный 2 4 5 3 2" xfId="2131" xr:uid="{00000000-0005-0000-0000-00009D120000}"/>
    <cellStyle name="Денежный 2 4 5 3 2 2" xfId="7235" xr:uid="{00000000-0005-0000-0000-00009E120000}"/>
    <cellStyle name="Денежный 2 4 5 3 2 2 2" xfId="22475" xr:uid="{A203AADA-D92F-40D9-94F3-278993DE77F5}"/>
    <cellStyle name="Денежный 2 4 5 3 2 3" xfId="12313" xr:uid="{00000000-0005-0000-0000-00009F120000}"/>
    <cellStyle name="Денежный 2 4 5 3 2 3 2" xfId="27551" xr:uid="{07B36DDB-D9E1-4EB1-97EB-8AFACCBF9E8F}"/>
    <cellStyle name="Денежный 2 4 5 3 2 4" xfId="17399" xr:uid="{A8C46676-37B2-4128-891B-390905348D9C}"/>
    <cellStyle name="Денежный 2 4 5 3 3" xfId="3411" xr:uid="{00000000-0005-0000-0000-0000A0120000}"/>
    <cellStyle name="Денежный 2 4 5 3 3 2" xfId="8497" xr:uid="{00000000-0005-0000-0000-0000A1120000}"/>
    <cellStyle name="Денежный 2 4 5 3 3 2 2" xfId="23737" xr:uid="{51B60C3F-8196-410C-B7FB-BB520E273DC7}"/>
    <cellStyle name="Денежный 2 4 5 3 3 3" xfId="13575" xr:uid="{00000000-0005-0000-0000-0000A2120000}"/>
    <cellStyle name="Денежный 2 4 5 3 3 3 2" xfId="28813" xr:uid="{D022F071-5E95-44B6-B57E-3663DA323C1D}"/>
    <cellStyle name="Денежный 2 4 5 3 3 4" xfId="18661" xr:uid="{32B2BD4E-5606-496F-A26A-D7B651DFE563}"/>
    <cellStyle name="Денежный 2 4 5 3 4" xfId="4681" xr:uid="{00000000-0005-0000-0000-0000A3120000}"/>
    <cellStyle name="Денежный 2 4 5 3 4 2" xfId="9762" xr:uid="{00000000-0005-0000-0000-0000A4120000}"/>
    <cellStyle name="Денежный 2 4 5 3 4 2 2" xfId="25002" xr:uid="{2C2478A2-71BF-4A7D-AAA9-C5FEFA0A006D}"/>
    <cellStyle name="Денежный 2 4 5 3 4 3" xfId="14840" xr:uid="{00000000-0005-0000-0000-0000A5120000}"/>
    <cellStyle name="Денежный 2 4 5 3 4 3 2" xfId="30078" xr:uid="{1AF86214-8863-47B1-AD9B-5D311D8E11FC}"/>
    <cellStyle name="Денежный 2 4 5 3 4 4" xfId="19926" xr:uid="{BD692935-E873-44EA-A53D-4C2C598CE749}"/>
    <cellStyle name="Денежный 2 4 5 3 5" xfId="5958" xr:uid="{00000000-0005-0000-0000-0000A6120000}"/>
    <cellStyle name="Денежный 2 4 5 3 5 2" xfId="21203" xr:uid="{3D7CDE2A-AD53-4EFE-8479-DD64ECA80B3F}"/>
    <cellStyle name="Денежный 2 4 5 3 6" xfId="11041" xr:uid="{00000000-0005-0000-0000-0000A7120000}"/>
    <cellStyle name="Денежный 2 4 5 3 6 2" xfId="26279" xr:uid="{522100AB-110C-4ABB-B213-B7E9B3D8895F}"/>
    <cellStyle name="Денежный 2 4 5 3 7" xfId="16127" xr:uid="{8B4B96F1-CE2B-42E8-B001-8B545DF8BD4F}"/>
    <cellStyle name="Денежный 2 4 5 4" xfId="1567" xr:uid="{00000000-0005-0000-0000-0000A8120000}"/>
    <cellStyle name="Денежный 2 4 5 4 2" xfId="6671" xr:uid="{00000000-0005-0000-0000-0000A9120000}"/>
    <cellStyle name="Денежный 2 4 5 4 2 2" xfId="21911" xr:uid="{C851F955-7687-4077-9A46-A46AA0711A33}"/>
    <cellStyle name="Денежный 2 4 5 4 3" xfId="11749" xr:uid="{00000000-0005-0000-0000-0000AA120000}"/>
    <cellStyle name="Денежный 2 4 5 4 3 2" xfId="26987" xr:uid="{CAC4E210-60FE-4620-9165-6CC29D16336E}"/>
    <cellStyle name="Денежный 2 4 5 4 4" xfId="16835" xr:uid="{422C18BB-72CA-40D2-B0EC-07D6A2BFA173}"/>
    <cellStyle name="Денежный 2 4 5 5" xfId="2841" xr:uid="{00000000-0005-0000-0000-0000AB120000}"/>
    <cellStyle name="Денежный 2 4 5 5 2" xfId="7941" xr:uid="{00000000-0005-0000-0000-0000AC120000}"/>
    <cellStyle name="Денежный 2 4 5 5 2 2" xfId="23181" xr:uid="{7470E4B7-E94B-42F7-931F-EFADF044DAF8}"/>
    <cellStyle name="Денежный 2 4 5 5 3" xfId="13019" xr:uid="{00000000-0005-0000-0000-0000AD120000}"/>
    <cellStyle name="Денежный 2 4 5 5 3 2" xfId="28257" xr:uid="{0395135B-16C1-4235-9C76-C482290F4B44}"/>
    <cellStyle name="Денежный 2 4 5 5 4" xfId="18105" xr:uid="{6FF19D05-DDA2-46C9-839C-DDCE20C6A407}"/>
    <cellStyle name="Денежный 2 4 5 6" xfId="4117" xr:uid="{00000000-0005-0000-0000-0000AE120000}"/>
    <cellStyle name="Денежный 2 4 5 6 2" xfId="9198" xr:uid="{00000000-0005-0000-0000-0000AF120000}"/>
    <cellStyle name="Денежный 2 4 5 6 2 2" xfId="24438" xr:uid="{80242C9A-3E6C-4010-97AE-E15FDC87D95F}"/>
    <cellStyle name="Денежный 2 4 5 6 3" xfId="14276" xr:uid="{00000000-0005-0000-0000-0000B0120000}"/>
    <cellStyle name="Денежный 2 4 5 6 3 2" xfId="29514" xr:uid="{9DDC3B81-82D1-45E5-B086-1C5E554AC9F4}"/>
    <cellStyle name="Денежный 2 4 5 6 4" xfId="19362" xr:uid="{209C0A68-1BB2-431A-9E78-ED8B04C4C81E}"/>
    <cellStyle name="Денежный 2 4 5 7" xfId="5394" xr:uid="{00000000-0005-0000-0000-0000B1120000}"/>
    <cellStyle name="Денежный 2 4 5 7 2" xfId="20639" xr:uid="{83261E58-31F0-4904-9321-E0D3F23CC7DC}"/>
    <cellStyle name="Денежный 2 4 5 8" xfId="10477" xr:uid="{00000000-0005-0000-0000-0000B2120000}"/>
    <cellStyle name="Денежный 2 4 5 8 2" xfId="25715" xr:uid="{BF5485FB-A055-4B49-8103-1BFB93059304}"/>
    <cellStyle name="Денежный 2 4 5 9" xfId="15563" xr:uid="{E327D680-14B3-4B2A-AF36-C7F6C103E5CB}"/>
    <cellStyle name="Денежный 2 4 6" xfId="569" xr:uid="{00000000-0005-0000-0000-0000B3120000}"/>
    <cellStyle name="Денежный 2 4 6 2" xfId="1133" xr:uid="{00000000-0005-0000-0000-0000B4120000}"/>
    <cellStyle name="Денежный 2 4 6 2 2" xfId="2411" xr:uid="{00000000-0005-0000-0000-0000B5120000}"/>
    <cellStyle name="Денежный 2 4 6 2 2 2" xfId="7515" xr:uid="{00000000-0005-0000-0000-0000B6120000}"/>
    <cellStyle name="Денежный 2 4 6 2 2 2 2" xfId="22755" xr:uid="{9928190A-A2B3-4EA1-BB94-1B7C237EA48F}"/>
    <cellStyle name="Денежный 2 4 6 2 2 3" xfId="12593" xr:uid="{00000000-0005-0000-0000-0000B7120000}"/>
    <cellStyle name="Денежный 2 4 6 2 2 3 2" xfId="27831" xr:uid="{DAC3D922-8E17-4D28-8D21-2B90F8B015C6}"/>
    <cellStyle name="Денежный 2 4 6 2 2 4" xfId="17679" xr:uid="{C6367E63-48A5-49C0-B6E9-AE5CE86CCDB0}"/>
    <cellStyle name="Денежный 2 4 6 2 3" xfId="3687" xr:uid="{00000000-0005-0000-0000-0000B8120000}"/>
    <cellStyle name="Денежный 2 4 6 2 3 2" xfId="8773" xr:uid="{00000000-0005-0000-0000-0000B9120000}"/>
    <cellStyle name="Денежный 2 4 6 2 3 2 2" xfId="24013" xr:uid="{2F11C88C-15B8-4E8A-ADEF-598D2E8C5843}"/>
    <cellStyle name="Денежный 2 4 6 2 3 3" xfId="13851" xr:uid="{00000000-0005-0000-0000-0000BA120000}"/>
    <cellStyle name="Денежный 2 4 6 2 3 3 2" xfId="29089" xr:uid="{5375E2E3-1AE7-4EC4-B817-58741998895E}"/>
    <cellStyle name="Денежный 2 4 6 2 3 4" xfId="18937" xr:uid="{FE50547C-EF5B-44A0-9D06-8B2DC41D2B3B}"/>
    <cellStyle name="Денежный 2 4 6 2 4" xfId="4961" xr:uid="{00000000-0005-0000-0000-0000BB120000}"/>
    <cellStyle name="Денежный 2 4 6 2 4 2" xfId="10042" xr:uid="{00000000-0005-0000-0000-0000BC120000}"/>
    <cellStyle name="Денежный 2 4 6 2 4 2 2" xfId="25282" xr:uid="{8541B304-AB93-4068-A0BA-09A0829DE935}"/>
    <cellStyle name="Денежный 2 4 6 2 4 3" xfId="15120" xr:uid="{00000000-0005-0000-0000-0000BD120000}"/>
    <cellStyle name="Денежный 2 4 6 2 4 3 2" xfId="30358" xr:uid="{BA776BBE-2CFF-45E7-9708-FE9C08D940E9}"/>
    <cellStyle name="Денежный 2 4 6 2 4 4" xfId="20206" xr:uid="{A7D6188F-CBD8-4350-8D64-AB1DA6EF4A7F}"/>
    <cellStyle name="Денежный 2 4 6 2 5" xfId="6238" xr:uid="{00000000-0005-0000-0000-0000BE120000}"/>
    <cellStyle name="Денежный 2 4 6 2 5 2" xfId="21483" xr:uid="{15A16DD4-82E2-4484-8C53-3EB34DF7B704}"/>
    <cellStyle name="Денежный 2 4 6 2 6" xfId="11321" xr:uid="{00000000-0005-0000-0000-0000BF120000}"/>
    <cellStyle name="Денежный 2 4 6 2 6 2" xfId="26559" xr:uid="{3F9D8353-20F4-431A-98E8-813E10A44AE8}"/>
    <cellStyle name="Денежный 2 4 6 2 7" xfId="16407" xr:uid="{ACCD0681-4B55-4DDC-AAC3-158857C8DEE3}"/>
    <cellStyle name="Денежный 2 4 6 3" xfId="1847" xr:uid="{00000000-0005-0000-0000-0000C0120000}"/>
    <cellStyle name="Денежный 2 4 6 3 2" xfId="6951" xr:uid="{00000000-0005-0000-0000-0000C1120000}"/>
    <cellStyle name="Денежный 2 4 6 3 2 2" xfId="22191" xr:uid="{A2D4C506-93EC-4F7C-B0EE-77CE7BAE0746}"/>
    <cellStyle name="Денежный 2 4 6 3 3" xfId="12029" xr:uid="{00000000-0005-0000-0000-0000C2120000}"/>
    <cellStyle name="Денежный 2 4 6 3 3 2" xfId="27267" xr:uid="{92150FF2-EDA3-4EA2-98B6-8CA160598CE1}"/>
    <cellStyle name="Денежный 2 4 6 3 4" xfId="17115" xr:uid="{E943087C-BD07-4F74-A905-4F7FE79A879B}"/>
    <cellStyle name="Денежный 2 4 6 4" xfId="3131" xr:uid="{00000000-0005-0000-0000-0000C3120000}"/>
    <cellStyle name="Денежный 2 4 6 4 2" xfId="8217" xr:uid="{00000000-0005-0000-0000-0000C4120000}"/>
    <cellStyle name="Денежный 2 4 6 4 2 2" xfId="23457" xr:uid="{D879E03E-0CE4-41BC-9BDA-614941BE662C}"/>
    <cellStyle name="Денежный 2 4 6 4 3" xfId="13295" xr:uid="{00000000-0005-0000-0000-0000C5120000}"/>
    <cellStyle name="Денежный 2 4 6 4 3 2" xfId="28533" xr:uid="{44C1E1ED-A2DB-4C6D-9839-A97EF74613B4}"/>
    <cellStyle name="Денежный 2 4 6 4 4" xfId="18381" xr:uid="{0E4AEF11-0383-45E3-9D33-7672D3B8389A}"/>
    <cellStyle name="Денежный 2 4 6 5" xfId="4397" xr:uid="{00000000-0005-0000-0000-0000C6120000}"/>
    <cellStyle name="Денежный 2 4 6 5 2" xfId="9478" xr:uid="{00000000-0005-0000-0000-0000C7120000}"/>
    <cellStyle name="Денежный 2 4 6 5 2 2" xfId="24718" xr:uid="{67BED034-5575-434D-8BD9-43D8DBB1EFAD}"/>
    <cellStyle name="Денежный 2 4 6 5 3" xfId="14556" xr:uid="{00000000-0005-0000-0000-0000C8120000}"/>
    <cellStyle name="Денежный 2 4 6 5 3 2" xfId="29794" xr:uid="{5D997B9A-2B26-4F6B-B3C3-9D33269733F6}"/>
    <cellStyle name="Денежный 2 4 6 5 4" xfId="19642" xr:uid="{F1E26C8B-AF57-4AB4-8F7A-2D500B839E1E}"/>
    <cellStyle name="Денежный 2 4 6 6" xfId="5674" xr:uid="{00000000-0005-0000-0000-0000C9120000}"/>
    <cellStyle name="Денежный 2 4 6 6 2" xfId="20919" xr:uid="{DE41435E-EBFA-4842-A6B6-911E8E2663C9}"/>
    <cellStyle name="Денежный 2 4 6 7" xfId="10757" xr:uid="{00000000-0005-0000-0000-0000CA120000}"/>
    <cellStyle name="Денежный 2 4 6 7 2" xfId="25995" xr:uid="{6F18C73F-BC9A-4667-A7EE-FFF466025423}"/>
    <cellStyle name="Денежный 2 4 6 8" xfId="15843" xr:uid="{00BB2308-3DFB-4CD3-AB79-8DB7C70BE646}"/>
    <cellStyle name="Денежный 2 4 7" xfId="713" xr:uid="{00000000-0005-0000-0000-0000CB120000}"/>
    <cellStyle name="Денежный 2 4 7 2" xfId="1991" xr:uid="{00000000-0005-0000-0000-0000CC120000}"/>
    <cellStyle name="Денежный 2 4 7 2 2" xfId="7095" xr:uid="{00000000-0005-0000-0000-0000CD120000}"/>
    <cellStyle name="Денежный 2 4 7 2 2 2" xfId="22335" xr:uid="{E884E5E6-B93C-4A98-9321-AD78628DF1CF}"/>
    <cellStyle name="Денежный 2 4 7 2 3" xfId="12173" xr:uid="{00000000-0005-0000-0000-0000CE120000}"/>
    <cellStyle name="Денежный 2 4 7 2 3 2" xfId="27411" xr:uid="{8BB4DE2C-91F1-4CD1-AE10-D4BFBC4BCF86}"/>
    <cellStyle name="Денежный 2 4 7 2 4" xfId="17259" xr:uid="{D3631B02-260A-480D-9B27-91EEF0ED3F76}"/>
    <cellStyle name="Денежный 2 4 7 3" xfId="3273" xr:uid="{00000000-0005-0000-0000-0000CF120000}"/>
    <cellStyle name="Денежный 2 4 7 3 2" xfId="8359" xr:uid="{00000000-0005-0000-0000-0000D0120000}"/>
    <cellStyle name="Денежный 2 4 7 3 2 2" xfId="23599" xr:uid="{86E7DBF6-525C-487B-B134-B12AC482B953}"/>
    <cellStyle name="Денежный 2 4 7 3 3" xfId="13437" xr:uid="{00000000-0005-0000-0000-0000D1120000}"/>
    <cellStyle name="Денежный 2 4 7 3 3 2" xfId="28675" xr:uid="{0B0A816E-5595-405F-BF11-59651DB7D861}"/>
    <cellStyle name="Денежный 2 4 7 3 4" xfId="18523" xr:uid="{8FCB1D18-24C9-4EC0-B04D-B56FA64D341D}"/>
    <cellStyle name="Денежный 2 4 7 4" xfId="4541" xr:uid="{00000000-0005-0000-0000-0000D2120000}"/>
    <cellStyle name="Денежный 2 4 7 4 2" xfId="9622" xr:uid="{00000000-0005-0000-0000-0000D3120000}"/>
    <cellStyle name="Денежный 2 4 7 4 2 2" xfId="24862" xr:uid="{07A49BF6-5728-4D94-80A5-45860DE804B9}"/>
    <cellStyle name="Денежный 2 4 7 4 3" xfId="14700" xr:uid="{00000000-0005-0000-0000-0000D4120000}"/>
    <cellStyle name="Денежный 2 4 7 4 3 2" xfId="29938" xr:uid="{22E7A249-67E2-44FB-BFB5-1B4D4820D165}"/>
    <cellStyle name="Денежный 2 4 7 4 4" xfId="19786" xr:uid="{DC912EDD-9B80-4A3E-B0DA-6D02C68B8547}"/>
    <cellStyle name="Денежный 2 4 7 5" xfId="5818" xr:uid="{00000000-0005-0000-0000-0000D5120000}"/>
    <cellStyle name="Денежный 2 4 7 5 2" xfId="21063" xr:uid="{007E8458-045B-447B-8231-7FCA0B29376C}"/>
    <cellStyle name="Денежный 2 4 7 6" xfId="10901" xr:uid="{00000000-0005-0000-0000-0000D6120000}"/>
    <cellStyle name="Денежный 2 4 7 6 2" xfId="26139" xr:uid="{97EFED83-0D04-480D-886E-D1F930870535}"/>
    <cellStyle name="Денежный 2 4 7 7" xfId="15987" xr:uid="{A505C08E-1EC9-4753-B701-E21DB8BE679A}"/>
    <cellStyle name="Денежный 2 4 8" xfId="1278" xr:uid="{00000000-0005-0000-0000-0000D7120000}"/>
    <cellStyle name="Денежный 2 4 8 2" xfId="2556" xr:uid="{00000000-0005-0000-0000-0000D8120000}"/>
    <cellStyle name="Денежный 2 4 8 2 2" xfId="7660" xr:uid="{00000000-0005-0000-0000-0000D9120000}"/>
    <cellStyle name="Денежный 2 4 8 2 2 2" xfId="22900" xr:uid="{DF0CAE92-940A-4112-AFDC-01A6B53D764D}"/>
    <cellStyle name="Денежный 2 4 8 2 3" xfId="12738" xr:uid="{00000000-0005-0000-0000-0000DA120000}"/>
    <cellStyle name="Денежный 2 4 8 2 3 2" xfId="27976" xr:uid="{D4BF8D09-2CB8-4AC0-8998-7D6F1C58FE33}"/>
    <cellStyle name="Денежный 2 4 8 2 4" xfId="17824" xr:uid="{0A9762FB-0184-4BB1-8421-AC373502B8EE}"/>
    <cellStyle name="Денежный 2 4 8 3" xfId="3830" xr:uid="{00000000-0005-0000-0000-0000DB120000}"/>
    <cellStyle name="Денежный 2 4 8 3 2" xfId="8916" xr:uid="{00000000-0005-0000-0000-0000DC120000}"/>
    <cellStyle name="Денежный 2 4 8 3 2 2" xfId="24156" xr:uid="{308B8793-D600-4C86-83DB-A47CA6C1FFDA}"/>
    <cellStyle name="Денежный 2 4 8 3 3" xfId="13994" xr:uid="{00000000-0005-0000-0000-0000DD120000}"/>
    <cellStyle name="Денежный 2 4 8 3 3 2" xfId="29232" xr:uid="{C2F261AC-EB12-4EAF-87BB-FBF85B691B30}"/>
    <cellStyle name="Денежный 2 4 8 3 4" xfId="19080" xr:uid="{461188A7-3B45-4F9B-ACB1-25F7FF7F43A2}"/>
    <cellStyle name="Денежный 2 4 8 4" xfId="5106" xr:uid="{00000000-0005-0000-0000-0000DE120000}"/>
    <cellStyle name="Денежный 2 4 8 4 2" xfId="10187" xr:uid="{00000000-0005-0000-0000-0000DF120000}"/>
    <cellStyle name="Денежный 2 4 8 4 2 2" xfId="25427" xr:uid="{E3A84ABB-CB1D-467B-806F-A289142A295D}"/>
    <cellStyle name="Денежный 2 4 8 4 3" xfId="15265" xr:uid="{00000000-0005-0000-0000-0000E0120000}"/>
    <cellStyle name="Денежный 2 4 8 4 3 2" xfId="30503" xr:uid="{131EF1BC-F85B-461F-922F-DE4EDB1CCC53}"/>
    <cellStyle name="Денежный 2 4 8 4 4" xfId="20351" xr:uid="{70B717BE-9403-4D1A-B43C-B565042A328E}"/>
    <cellStyle name="Денежный 2 4 8 5" xfId="6383" xr:uid="{00000000-0005-0000-0000-0000E1120000}"/>
    <cellStyle name="Денежный 2 4 8 5 2" xfId="21628" xr:uid="{8D3A7E86-F18D-4FDB-8454-68A604E04225}"/>
    <cellStyle name="Денежный 2 4 8 6" xfId="11466" xr:uid="{00000000-0005-0000-0000-0000E2120000}"/>
    <cellStyle name="Денежный 2 4 8 6 2" xfId="26704" xr:uid="{82FED228-1B95-41D1-93DA-DBB1FE6F6817}"/>
    <cellStyle name="Денежный 2 4 8 7" xfId="16552" xr:uid="{0C8D4578-68A6-4128-ACDC-EE6B4CCFF554}"/>
    <cellStyle name="Денежный 2 4 9" xfId="1418" xr:uid="{00000000-0005-0000-0000-0000E3120000}"/>
    <cellStyle name="Денежный 2 4 9 2" xfId="2696" xr:uid="{00000000-0005-0000-0000-0000E4120000}"/>
    <cellStyle name="Денежный 2 4 9 2 2" xfId="7800" xr:uid="{00000000-0005-0000-0000-0000E5120000}"/>
    <cellStyle name="Денежный 2 4 9 2 2 2" xfId="23040" xr:uid="{3E876972-A10E-410A-A356-7BB1CBDECEE8}"/>
    <cellStyle name="Денежный 2 4 9 2 3" xfId="12878" xr:uid="{00000000-0005-0000-0000-0000E6120000}"/>
    <cellStyle name="Денежный 2 4 9 2 3 2" xfId="28116" xr:uid="{57BD3FB6-F095-4D45-8AEA-BD3A2E69FE9D}"/>
    <cellStyle name="Денежный 2 4 9 2 4" xfId="17964" xr:uid="{9A4BB80A-C51E-47E8-8624-FBB84D9F155C}"/>
    <cellStyle name="Денежный 2 4 9 3" xfId="3968" xr:uid="{00000000-0005-0000-0000-0000E7120000}"/>
    <cellStyle name="Денежный 2 4 9 3 2" xfId="9054" xr:uid="{00000000-0005-0000-0000-0000E8120000}"/>
    <cellStyle name="Денежный 2 4 9 3 2 2" xfId="24294" xr:uid="{1E60600A-6CEB-4658-938F-5CAD0816C954}"/>
    <cellStyle name="Денежный 2 4 9 3 3" xfId="14132" xr:uid="{00000000-0005-0000-0000-0000E9120000}"/>
    <cellStyle name="Денежный 2 4 9 3 3 2" xfId="29370" xr:uid="{8CE49BB7-BDF7-4C2F-AE46-422E0DE0653A}"/>
    <cellStyle name="Денежный 2 4 9 3 4" xfId="19218" xr:uid="{B112C034-B59F-4E90-8B84-0D5D3BCB632B}"/>
    <cellStyle name="Денежный 2 4 9 4" xfId="5246" xr:uid="{00000000-0005-0000-0000-0000EA120000}"/>
    <cellStyle name="Денежный 2 4 9 4 2" xfId="10327" xr:uid="{00000000-0005-0000-0000-0000EB120000}"/>
    <cellStyle name="Денежный 2 4 9 4 2 2" xfId="25567" xr:uid="{4ABA950D-7115-4080-AC9E-927B69022B48}"/>
    <cellStyle name="Денежный 2 4 9 4 3" xfId="15405" xr:uid="{00000000-0005-0000-0000-0000EC120000}"/>
    <cellStyle name="Денежный 2 4 9 4 3 2" xfId="30643" xr:uid="{A1FB82D6-FFAD-4783-9446-88E0F8888F44}"/>
    <cellStyle name="Денежный 2 4 9 4 4" xfId="20491" xr:uid="{7286AF43-279B-4C5F-9855-37D92A263615}"/>
    <cellStyle name="Денежный 2 4 9 5" xfId="6523" xr:uid="{00000000-0005-0000-0000-0000ED120000}"/>
    <cellStyle name="Денежный 2 4 9 5 2" xfId="21768" xr:uid="{F21B477D-6BF3-4FE5-8CF7-80EF85BDBFD2}"/>
    <cellStyle name="Денежный 2 4 9 6" xfId="11606" xr:uid="{00000000-0005-0000-0000-0000EE120000}"/>
    <cellStyle name="Денежный 2 4 9 6 2" xfId="26844" xr:uid="{941E0DF1-1FC2-48EE-9C39-716FA249B795}"/>
    <cellStyle name="Денежный 2 4 9 7" xfId="16692" xr:uid="{C3F7CED3-7622-4A55-B66A-17E8D7B3AFB0}"/>
    <cellStyle name="Денежный 2 5" xfId="118" xr:uid="{00000000-0005-0000-0000-0000EF120000}"/>
    <cellStyle name="Денежный 2 5 2" xfId="119" xr:uid="{00000000-0005-0000-0000-0000F0120000}"/>
    <cellStyle name="Денежный 2 5 2 2" xfId="120" xr:uid="{00000000-0005-0000-0000-0000F1120000}"/>
    <cellStyle name="Денежный 2 5 2 2 2" xfId="365" xr:uid="{00000000-0005-0000-0000-0000F2120000}"/>
    <cellStyle name="Денежный 2 5 2 2 2 2" xfId="511" xr:uid="{00000000-0005-0000-0000-0000F3120000}"/>
    <cellStyle name="Денежный 2 5 2 2 2 2 2" xfId="1075" xr:uid="{00000000-0005-0000-0000-0000F4120000}"/>
    <cellStyle name="Денежный 2 5 2 2 2 2 2 2" xfId="2353" xr:uid="{00000000-0005-0000-0000-0000F5120000}"/>
    <cellStyle name="Денежный 2 5 2 2 2 2 2 2 2" xfId="7457" xr:uid="{00000000-0005-0000-0000-0000F6120000}"/>
    <cellStyle name="Денежный 2 5 2 2 2 2 2 2 2 2" xfId="22697" xr:uid="{27346866-B8BB-48A2-913F-225CABF8EF43}"/>
    <cellStyle name="Денежный 2 5 2 2 2 2 2 2 3" xfId="12535" xr:uid="{00000000-0005-0000-0000-0000F7120000}"/>
    <cellStyle name="Денежный 2 5 2 2 2 2 2 2 3 2" xfId="27773" xr:uid="{99FB2E6E-DDA1-4028-AC1A-31170268C5A7}"/>
    <cellStyle name="Денежный 2 5 2 2 2 2 2 2 4" xfId="17621" xr:uid="{4B9C0F96-FAF6-4134-BE81-32A39FF2ABEA}"/>
    <cellStyle name="Денежный 2 5 2 2 2 2 2 3" xfId="3629" xr:uid="{00000000-0005-0000-0000-0000F8120000}"/>
    <cellStyle name="Денежный 2 5 2 2 2 2 2 3 2" xfId="8715" xr:uid="{00000000-0005-0000-0000-0000F9120000}"/>
    <cellStyle name="Денежный 2 5 2 2 2 2 2 3 2 2" xfId="23955" xr:uid="{80C39FE3-7387-444A-A63D-2419273D0506}"/>
    <cellStyle name="Денежный 2 5 2 2 2 2 2 3 3" xfId="13793" xr:uid="{00000000-0005-0000-0000-0000FA120000}"/>
    <cellStyle name="Денежный 2 5 2 2 2 2 2 3 3 2" xfId="29031" xr:uid="{AD5BD692-FACD-42B5-BFC9-B56E573D5FDB}"/>
    <cellStyle name="Денежный 2 5 2 2 2 2 2 3 4" xfId="18879" xr:uid="{BFF1DB47-AB7E-48BD-919A-E675162D3A92}"/>
    <cellStyle name="Денежный 2 5 2 2 2 2 2 4" xfId="4903" xr:uid="{00000000-0005-0000-0000-0000FB120000}"/>
    <cellStyle name="Денежный 2 5 2 2 2 2 2 4 2" xfId="9984" xr:uid="{00000000-0005-0000-0000-0000FC120000}"/>
    <cellStyle name="Денежный 2 5 2 2 2 2 2 4 2 2" xfId="25224" xr:uid="{A5DCC762-11C9-4CFD-9D3E-0425CC568279}"/>
    <cellStyle name="Денежный 2 5 2 2 2 2 2 4 3" xfId="15062" xr:uid="{00000000-0005-0000-0000-0000FD120000}"/>
    <cellStyle name="Денежный 2 5 2 2 2 2 2 4 3 2" xfId="30300" xr:uid="{01E8ABA9-133F-41F1-AC16-D06B62C223EF}"/>
    <cellStyle name="Денежный 2 5 2 2 2 2 2 4 4" xfId="20148" xr:uid="{094CDC26-7F12-486B-9EC6-63755ADF74AB}"/>
    <cellStyle name="Денежный 2 5 2 2 2 2 2 5" xfId="6180" xr:uid="{00000000-0005-0000-0000-0000FE120000}"/>
    <cellStyle name="Денежный 2 5 2 2 2 2 2 5 2" xfId="21425" xr:uid="{904D0813-BD83-4535-B58F-D97A8EA08D64}"/>
    <cellStyle name="Денежный 2 5 2 2 2 2 2 6" xfId="11263" xr:uid="{00000000-0005-0000-0000-0000FF120000}"/>
    <cellStyle name="Денежный 2 5 2 2 2 2 2 6 2" xfId="26501" xr:uid="{981203F2-9E20-43C2-9DB9-DC2A8082391B}"/>
    <cellStyle name="Денежный 2 5 2 2 2 2 2 7" xfId="16349" xr:uid="{E9B59CA5-D1FA-42A5-800F-9C9FFEAAA23B}"/>
    <cellStyle name="Денежный 2 5 2 2 2 2 3" xfId="1789" xr:uid="{00000000-0005-0000-0000-000000130000}"/>
    <cellStyle name="Денежный 2 5 2 2 2 2 3 2" xfId="6893" xr:uid="{00000000-0005-0000-0000-000001130000}"/>
    <cellStyle name="Денежный 2 5 2 2 2 2 3 2 2" xfId="22133" xr:uid="{5A5D9DB3-EAD1-44AA-9FB1-0432C5F208B6}"/>
    <cellStyle name="Денежный 2 5 2 2 2 2 3 3" xfId="11971" xr:uid="{00000000-0005-0000-0000-000002130000}"/>
    <cellStyle name="Денежный 2 5 2 2 2 2 3 3 2" xfId="27209" xr:uid="{9307079B-7925-4496-8AD6-97D15C275BA2}"/>
    <cellStyle name="Денежный 2 5 2 2 2 2 3 4" xfId="17057" xr:uid="{78BEA7AB-6668-41B0-BF33-4302EB5B9335}"/>
    <cellStyle name="Денежный 2 5 2 2 2 2 4" xfId="3073" xr:uid="{00000000-0005-0000-0000-000003130000}"/>
    <cellStyle name="Денежный 2 5 2 2 2 2 4 2" xfId="8159" xr:uid="{00000000-0005-0000-0000-000004130000}"/>
    <cellStyle name="Денежный 2 5 2 2 2 2 4 2 2" xfId="23399" xr:uid="{9C157F45-0E7C-483D-ACAB-E1D1ECC27904}"/>
    <cellStyle name="Денежный 2 5 2 2 2 2 4 3" xfId="13237" xr:uid="{00000000-0005-0000-0000-000005130000}"/>
    <cellStyle name="Денежный 2 5 2 2 2 2 4 3 2" xfId="28475" xr:uid="{C967EC5C-A1AA-4B47-BC90-8DFA099E651F}"/>
    <cellStyle name="Денежный 2 5 2 2 2 2 4 4" xfId="18323" xr:uid="{7F3F3C95-80E5-4493-8DD1-2F4A80A157A2}"/>
    <cellStyle name="Денежный 2 5 2 2 2 2 5" xfId="4339" xr:uid="{00000000-0005-0000-0000-000006130000}"/>
    <cellStyle name="Денежный 2 5 2 2 2 2 5 2" xfId="9420" xr:uid="{00000000-0005-0000-0000-000007130000}"/>
    <cellStyle name="Денежный 2 5 2 2 2 2 5 2 2" xfId="24660" xr:uid="{ADECDEE6-DE53-4AA8-9254-68C4073859B0}"/>
    <cellStyle name="Денежный 2 5 2 2 2 2 5 3" xfId="14498" xr:uid="{00000000-0005-0000-0000-000008130000}"/>
    <cellStyle name="Денежный 2 5 2 2 2 2 5 3 2" xfId="29736" xr:uid="{AD0F8805-F985-4A5B-8639-464FBFDC9B07}"/>
    <cellStyle name="Денежный 2 5 2 2 2 2 5 4" xfId="19584" xr:uid="{77437E35-3AB9-4367-B53D-3CB718265922}"/>
    <cellStyle name="Денежный 2 5 2 2 2 2 6" xfId="5616" xr:uid="{00000000-0005-0000-0000-000009130000}"/>
    <cellStyle name="Денежный 2 5 2 2 2 2 6 2" xfId="20861" xr:uid="{B6F70DAB-6BC0-4367-A3EF-4F97315A2DDA}"/>
    <cellStyle name="Денежный 2 5 2 2 2 2 7" xfId="10699" xr:uid="{00000000-0005-0000-0000-00000A130000}"/>
    <cellStyle name="Денежный 2 5 2 2 2 2 7 2" xfId="25937" xr:uid="{9E07268A-E8B1-43CC-93D9-418FF5D8201C}"/>
    <cellStyle name="Денежный 2 5 2 2 2 2 8" xfId="15785" xr:uid="{63520697-6E13-4F66-A596-7971E38DF22A}"/>
    <cellStyle name="Денежный 2 5 2 2 2 3" xfId="935" xr:uid="{00000000-0005-0000-0000-00000B130000}"/>
    <cellStyle name="Денежный 2 5 2 2 2 3 2" xfId="2213" xr:uid="{00000000-0005-0000-0000-00000C130000}"/>
    <cellStyle name="Денежный 2 5 2 2 2 3 2 2" xfId="7317" xr:uid="{00000000-0005-0000-0000-00000D130000}"/>
    <cellStyle name="Денежный 2 5 2 2 2 3 2 2 2" xfId="22557" xr:uid="{8F8B33D1-44DF-484F-9903-BDE36E64F69E}"/>
    <cellStyle name="Денежный 2 5 2 2 2 3 2 3" xfId="12395" xr:uid="{00000000-0005-0000-0000-00000E130000}"/>
    <cellStyle name="Денежный 2 5 2 2 2 3 2 3 2" xfId="27633" xr:uid="{C9896336-48D5-4762-ADD1-9AA354D57700}"/>
    <cellStyle name="Денежный 2 5 2 2 2 3 2 4" xfId="17481" xr:uid="{611DBCDC-0A55-4974-99D5-53B27C9EF580}"/>
    <cellStyle name="Денежный 2 5 2 2 2 3 3" xfId="3491" xr:uid="{00000000-0005-0000-0000-00000F130000}"/>
    <cellStyle name="Денежный 2 5 2 2 2 3 3 2" xfId="8577" xr:uid="{00000000-0005-0000-0000-000010130000}"/>
    <cellStyle name="Денежный 2 5 2 2 2 3 3 2 2" xfId="23817" xr:uid="{A9FEEDEF-4062-4580-A53E-3586E76069DA}"/>
    <cellStyle name="Денежный 2 5 2 2 2 3 3 3" xfId="13655" xr:uid="{00000000-0005-0000-0000-000011130000}"/>
    <cellStyle name="Денежный 2 5 2 2 2 3 3 3 2" xfId="28893" xr:uid="{D6AA544B-79F6-4A5A-88C7-1AA9D54CD816}"/>
    <cellStyle name="Денежный 2 5 2 2 2 3 3 4" xfId="18741" xr:uid="{E22557D1-69E3-4180-AD33-37A27367C06D}"/>
    <cellStyle name="Денежный 2 5 2 2 2 3 4" xfId="4763" xr:uid="{00000000-0005-0000-0000-000012130000}"/>
    <cellStyle name="Денежный 2 5 2 2 2 3 4 2" xfId="9844" xr:uid="{00000000-0005-0000-0000-000013130000}"/>
    <cellStyle name="Денежный 2 5 2 2 2 3 4 2 2" xfId="25084" xr:uid="{9B77979C-492E-4B00-8A6D-86EC5BD04F28}"/>
    <cellStyle name="Денежный 2 5 2 2 2 3 4 3" xfId="14922" xr:uid="{00000000-0005-0000-0000-000014130000}"/>
    <cellStyle name="Денежный 2 5 2 2 2 3 4 3 2" xfId="30160" xr:uid="{7362DEE0-F729-40F2-9702-960B6249A183}"/>
    <cellStyle name="Денежный 2 5 2 2 2 3 4 4" xfId="20008" xr:uid="{28685534-9472-4379-A583-7B28675FED48}"/>
    <cellStyle name="Денежный 2 5 2 2 2 3 5" xfId="6040" xr:uid="{00000000-0005-0000-0000-000015130000}"/>
    <cellStyle name="Денежный 2 5 2 2 2 3 5 2" xfId="21285" xr:uid="{C617BDD9-6058-4F8D-95A1-F416FB683968}"/>
    <cellStyle name="Денежный 2 5 2 2 2 3 6" xfId="11123" xr:uid="{00000000-0005-0000-0000-000016130000}"/>
    <cellStyle name="Денежный 2 5 2 2 2 3 6 2" xfId="26361" xr:uid="{A50EDFD7-0378-4FC2-B242-C3D3F0A5D65C}"/>
    <cellStyle name="Денежный 2 5 2 2 2 3 7" xfId="16209" xr:uid="{85541F07-FA68-47ED-9A07-B7EB2DCE695D}"/>
    <cellStyle name="Денежный 2 5 2 2 2 4" xfId="1649" xr:uid="{00000000-0005-0000-0000-000017130000}"/>
    <cellStyle name="Денежный 2 5 2 2 2 4 2" xfId="6753" xr:uid="{00000000-0005-0000-0000-000018130000}"/>
    <cellStyle name="Денежный 2 5 2 2 2 4 2 2" xfId="21993" xr:uid="{DDC3549E-0491-420F-91B2-B34FF87410DC}"/>
    <cellStyle name="Денежный 2 5 2 2 2 4 3" xfId="11831" xr:uid="{00000000-0005-0000-0000-000019130000}"/>
    <cellStyle name="Денежный 2 5 2 2 2 4 3 2" xfId="27069" xr:uid="{B1EB9476-A3F7-4ED6-808B-7AB467732986}"/>
    <cellStyle name="Денежный 2 5 2 2 2 4 4" xfId="16917" xr:uid="{366F428E-6D50-4EB7-9772-517CA2FD242E}"/>
    <cellStyle name="Денежный 2 5 2 2 2 5" xfId="2929" xr:uid="{00000000-0005-0000-0000-00001A130000}"/>
    <cellStyle name="Денежный 2 5 2 2 2 5 2" xfId="8021" xr:uid="{00000000-0005-0000-0000-00001B130000}"/>
    <cellStyle name="Денежный 2 5 2 2 2 5 2 2" xfId="23261" xr:uid="{FACFB6D0-EA38-4E87-B1EA-4407494EE29D}"/>
    <cellStyle name="Денежный 2 5 2 2 2 5 3" xfId="13099" xr:uid="{00000000-0005-0000-0000-00001C130000}"/>
    <cellStyle name="Денежный 2 5 2 2 2 5 3 2" xfId="28337" xr:uid="{1F423D10-CCE9-4F0C-A60A-CFD26CBCBECF}"/>
    <cellStyle name="Денежный 2 5 2 2 2 5 4" xfId="18185" xr:uid="{4D1D93C1-6116-467F-B05B-DFF7A0EF270A}"/>
    <cellStyle name="Денежный 2 5 2 2 2 6" xfId="4199" xr:uid="{00000000-0005-0000-0000-00001D130000}"/>
    <cellStyle name="Денежный 2 5 2 2 2 6 2" xfId="9280" xr:uid="{00000000-0005-0000-0000-00001E130000}"/>
    <cellStyle name="Денежный 2 5 2 2 2 6 2 2" xfId="24520" xr:uid="{1FBF1534-EA2A-4142-9B7C-5D26D5E0FE32}"/>
    <cellStyle name="Денежный 2 5 2 2 2 6 3" xfId="14358" xr:uid="{00000000-0005-0000-0000-00001F130000}"/>
    <cellStyle name="Денежный 2 5 2 2 2 6 3 2" xfId="29596" xr:uid="{9073CA61-2BB6-419C-9FA5-CEC8FD533A87}"/>
    <cellStyle name="Денежный 2 5 2 2 2 6 4" xfId="19444" xr:uid="{CD8742D0-B55C-4E32-AA53-99DF72B4222B}"/>
    <cellStyle name="Денежный 2 5 2 2 2 7" xfId="5476" xr:uid="{00000000-0005-0000-0000-000020130000}"/>
    <cellStyle name="Денежный 2 5 2 2 2 7 2" xfId="20721" xr:uid="{5B6E3F82-F863-4133-BD8B-2DE4E91B4EC8}"/>
    <cellStyle name="Денежный 2 5 2 2 2 8" xfId="10559" xr:uid="{00000000-0005-0000-0000-000021130000}"/>
    <cellStyle name="Денежный 2 5 2 2 2 8 2" xfId="25797" xr:uid="{5216F329-E881-4989-8C94-B889B910E114}"/>
    <cellStyle name="Денежный 2 5 2 2 2 9" xfId="15645" xr:uid="{F3D14A93-18F4-42BA-85D2-A7FFE7517A9B}"/>
    <cellStyle name="Денежный 2 5 2 2 3" xfId="651" xr:uid="{00000000-0005-0000-0000-000022130000}"/>
    <cellStyle name="Денежный 2 5 2 2 3 2" xfId="1215" xr:uid="{00000000-0005-0000-0000-000023130000}"/>
    <cellStyle name="Денежный 2 5 2 2 3 2 2" xfId="2493" xr:uid="{00000000-0005-0000-0000-000024130000}"/>
    <cellStyle name="Денежный 2 5 2 2 3 2 2 2" xfId="7597" xr:uid="{00000000-0005-0000-0000-000025130000}"/>
    <cellStyle name="Денежный 2 5 2 2 3 2 2 2 2" xfId="22837" xr:uid="{3C833708-B7B1-4220-8F3B-1D25D0EF71B9}"/>
    <cellStyle name="Денежный 2 5 2 2 3 2 2 3" xfId="12675" xr:uid="{00000000-0005-0000-0000-000026130000}"/>
    <cellStyle name="Денежный 2 5 2 2 3 2 2 3 2" xfId="27913" xr:uid="{77E4A1B7-398A-481F-A16C-CB85F5E2927F}"/>
    <cellStyle name="Денежный 2 5 2 2 3 2 2 4" xfId="17761" xr:uid="{910564FD-78E7-44FC-9189-6ABF75221057}"/>
    <cellStyle name="Денежный 2 5 2 2 3 2 3" xfId="3767" xr:uid="{00000000-0005-0000-0000-000027130000}"/>
    <cellStyle name="Денежный 2 5 2 2 3 2 3 2" xfId="8853" xr:uid="{00000000-0005-0000-0000-000028130000}"/>
    <cellStyle name="Денежный 2 5 2 2 3 2 3 2 2" xfId="24093" xr:uid="{9A3EB806-65DE-49ED-8D92-51D62E455EA9}"/>
    <cellStyle name="Денежный 2 5 2 2 3 2 3 3" xfId="13931" xr:uid="{00000000-0005-0000-0000-000029130000}"/>
    <cellStyle name="Денежный 2 5 2 2 3 2 3 3 2" xfId="29169" xr:uid="{D2A45901-12EA-454C-9558-48F6676644D7}"/>
    <cellStyle name="Денежный 2 5 2 2 3 2 3 4" xfId="19017" xr:uid="{41081601-A05E-4ADD-8F8E-B470104EF9B6}"/>
    <cellStyle name="Денежный 2 5 2 2 3 2 4" xfId="5043" xr:uid="{00000000-0005-0000-0000-00002A130000}"/>
    <cellStyle name="Денежный 2 5 2 2 3 2 4 2" xfId="10124" xr:uid="{00000000-0005-0000-0000-00002B130000}"/>
    <cellStyle name="Денежный 2 5 2 2 3 2 4 2 2" xfId="25364" xr:uid="{A50303AF-6C00-456D-8EB5-D7DA210E2989}"/>
    <cellStyle name="Денежный 2 5 2 2 3 2 4 3" xfId="15202" xr:uid="{00000000-0005-0000-0000-00002C130000}"/>
    <cellStyle name="Денежный 2 5 2 2 3 2 4 3 2" xfId="30440" xr:uid="{93500CA7-5B94-48D0-9C8A-525A3BCC1F08}"/>
    <cellStyle name="Денежный 2 5 2 2 3 2 4 4" xfId="20288" xr:uid="{FDCD5D78-6226-47EF-B5DB-396779A8EA50}"/>
    <cellStyle name="Денежный 2 5 2 2 3 2 5" xfId="6320" xr:uid="{00000000-0005-0000-0000-00002D130000}"/>
    <cellStyle name="Денежный 2 5 2 2 3 2 5 2" xfId="21565" xr:uid="{0A06DBFC-CF9A-47F9-8CE4-6C99B8486E6E}"/>
    <cellStyle name="Денежный 2 5 2 2 3 2 6" xfId="11403" xr:uid="{00000000-0005-0000-0000-00002E130000}"/>
    <cellStyle name="Денежный 2 5 2 2 3 2 6 2" xfId="26641" xr:uid="{80EDB550-85B2-4E78-B4E0-40D91B4C7A0C}"/>
    <cellStyle name="Денежный 2 5 2 2 3 2 7" xfId="16489" xr:uid="{9A3C2D38-79B8-4F90-B5F9-D31EFD1B1157}"/>
    <cellStyle name="Денежный 2 5 2 2 3 3" xfId="1929" xr:uid="{00000000-0005-0000-0000-00002F130000}"/>
    <cellStyle name="Денежный 2 5 2 2 3 3 2" xfId="7033" xr:uid="{00000000-0005-0000-0000-000030130000}"/>
    <cellStyle name="Денежный 2 5 2 2 3 3 2 2" xfId="22273" xr:uid="{837CD827-9BCE-45CE-81FD-69DFEDA0C9A9}"/>
    <cellStyle name="Денежный 2 5 2 2 3 3 3" xfId="12111" xr:uid="{00000000-0005-0000-0000-000031130000}"/>
    <cellStyle name="Денежный 2 5 2 2 3 3 3 2" xfId="27349" xr:uid="{0147CC1D-003E-4C55-84A9-E579F70F944E}"/>
    <cellStyle name="Денежный 2 5 2 2 3 3 4" xfId="17197" xr:uid="{84164B3D-4C69-4A40-99A0-61BFF52ACEA9}"/>
    <cellStyle name="Денежный 2 5 2 2 3 4" xfId="3211" xr:uid="{00000000-0005-0000-0000-000032130000}"/>
    <cellStyle name="Денежный 2 5 2 2 3 4 2" xfId="8297" xr:uid="{00000000-0005-0000-0000-000033130000}"/>
    <cellStyle name="Денежный 2 5 2 2 3 4 2 2" xfId="23537" xr:uid="{4D9C804A-806A-40F6-ABF7-A4C715EC4907}"/>
    <cellStyle name="Денежный 2 5 2 2 3 4 3" xfId="13375" xr:uid="{00000000-0005-0000-0000-000034130000}"/>
    <cellStyle name="Денежный 2 5 2 2 3 4 3 2" xfId="28613" xr:uid="{2A0D629B-FDDD-4E50-A928-D83D397CB307}"/>
    <cellStyle name="Денежный 2 5 2 2 3 4 4" xfId="18461" xr:uid="{930E4347-811B-493B-8481-5EB4BFCD84CB}"/>
    <cellStyle name="Денежный 2 5 2 2 3 5" xfId="4479" xr:uid="{00000000-0005-0000-0000-000035130000}"/>
    <cellStyle name="Денежный 2 5 2 2 3 5 2" xfId="9560" xr:uid="{00000000-0005-0000-0000-000036130000}"/>
    <cellStyle name="Денежный 2 5 2 2 3 5 2 2" xfId="24800" xr:uid="{B3C028E7-A5C5-44A4-9CF5-CE297C070176}"/>
    <cellStyle name="Денежный 2 5 2 2 3 5 3" xfId="14638" xr:uid="{00000000-0005-0000-0000-000037130000}"/>
    <cellStyle name="Денежный 2 5 2 2 3 5 3 2" xfId="29876" xr:uid="{BCDC8CB9-A598-4F47-8748-A16AD2662161}"/>
    <cellStyle name="Денежный 2 5 2 2 3 5 4" xfId="19724" xr:uid="{85CFE672-D95E-4B05-924F-8E1FF3C8787D}"/>
    <cellStyle name="Денежный 2 5 2 2 3 6" xfId="5756" xr:uid="{00000000-0005-0000-0000-000038130000}"/>
    <cellStyle name="Денежный 2 5 2 2 3 6 2" xfId="21001" xr:uid="{11937900-AFB1-4039-96D8-BC12D8C3FABB}"/>
    <cellStyle name="Денежный 2 5 2 2 3 7" xfId="10839" xr:uid="{00000000-0005-0000-0000-000039130000}"/>
    <cellStyle name="Денежный 2 5 2 2 3 7 2" xfId="26077" xr:uid="{36F68178-06DE-4804-97BD-C8EAF26BF007}"/>
    <cellStyle name="Денежный 2 5 2 2 3 8" xfId="15925" xr:uid="{4160DE18-B6A7-4F78-A0AC-FF369C3496F8}"/>
    <cellStyle name="Денежный 2 5 2 2 4" xfId="795" xr:uid="{00000000-0005-0000-0000-00003A130000}"/>
    <cellStyle name="Денежный 2 5 2 2 4 2" xfId="2073" xr:uid="{00000000-0005-0000-0000-00003B130000}"/>
    <cellStyle name="Денежный 2 5 2 2 4 2 2" xfId="7177" xr:uid="{00000000-0005-0000-0000-00003C130000}"/>
    <cellStyle name="Денежный 2 5 2 2 4 2 2 2" xfId="22417" xr:uid="{FBD26DE6-E353-432E-B4F9-6E6F11E41D53}"/>
    <cellStyle name="Денежный 2 5 2 2 4 2 3" xfId="12255" xr:uid="{00000000-0005-0000-0000-00003D130000}"/>
    <cellStyle name="Денежный 2 5 2 2 4 2 3 2" xfId="27493" xr:uid="{0779ED14-5637-4C3B-9ED4-612B9751CFC5}"/>
    <cellStyle name="Денежный 2 5 2 2 4 2 4" xfId="17341" xr:uid="{9D4364CA-8D25-4E69-9927-CE8015AEB919}"/>
    <cellStyle name="Денежный 2 5 2 2 4 3" xfId="3353" xr:uid="{00000000-0005-0000-0000-00003E130000}"/>
    <cellStyle name="Денежный 2 5 2 2 4 3 2" xfId="8439" xr:uid="{00000000-0005-0000-0000-00003F130000}"/>
    <cellStyle name="Денежный 2 5 2 2 4 3 2 2" xfId="23679" xr:uid="{ACE2B141-54ED-4BDE-8270-1490EE739382}"/>
    <cellStyle name="Денежный 2 5 2 2 4 3 3" xfId="13517" xr:uid="{00000000-0005-0000-0000-000040130000}"/>
    <cellStyle name="Денежный 2 5 2 2 4 3 3 2" xfId="28755" xr:uid="{CA0F2254-BCF1-4708-8F3B-681921D00C6A}"/>
    <cellStyle name="Денежный 2 5 2 2 4 3 4" xfId="18603" xr:uid="{DF2DC092-7345-4A35-9893-7C97364C24B3}"/>
    <cellStyle name="Денежный 2 5 2 2 4 4" xfId="4623" xr:uid="{00000000-0005-0000-0000-000041130000}"/>
    <cellStyle name="Денежный 2 5 2 2 4 4 2" xfId="9704" xr:uid="{00000000-0005-0000-0000-000042130000}"/>
    <cellStyle name="Денежный 2 5 2 2 4 4 2 2" xfId="24944" xr:uid="{752AE7FE-1EFA-4E17-8131-55AD0B208BA3}"/>
    <cellStyle name="Денежный 2 5 2 2 4 4 3" xfId="14782" xr:uid="{00000000-0005-0000-0000-000043130000}"/>
    <cellStyle name="Денежный 2 5 2 2 4 4 3 2" xfId="30020" xr:uid="{BC17226D-3886-4733-8136-EA0456A3BD05}"/>
    <cellStyle name="Денежный 2 5 2 2 4 4 4" xfId="19868" xr:uid="{311A0CA6-90C1-478D-BA49-C9FC2CB0E0FF}"/>
    <cellStyle name="Денежный 2 5 2 2 4 5" xfId="5900" xr:uid="{00000000-0005-0000-0000-000044130000}"/>
    <cellStyle name="Денежный 2 5 2 2 4 5 2" xfId="21145" xr:uid="{63A0D30C-C484-4FFC-B982-046DCDC09525}"/>
    <cellStyle name="Денежный 2 5 2 2 4 6" xfId="10983" xr:uid="{00000000-0005-0000-0000-000045130000}"/>
    <cellStyle name="Денежный 2 5 2 2 4 6 2" xfId="26221" xr:uid="{49EDD06E-91C2-4CCF-8FAD-02F9CC27633E}"/>
    <cellStyle name="Денежный 2 5 2 2 4 7" xfId="16069" xr:uid="{6A6073EE-B76D-4E2A-8F7E-FBA8E0E9F4A0}"/>
    <cellStyle name="Денежный 2 5 2 2 5" xfId="1360" xr:uid="{00000000-0005-0000-0000-000046130000}"/>
    <cellStyle name="Денежный 2 5 2 2 5 2" xfId="2638" xr:uid="{00000000-0005-0000-0000-000047130000}"/>
    <cellStyle name="Денежный 2 5 2 2 5 2 2" xfId="7742" xr:uid="{00000000-0005-0000-0000-000048130000}"/>
    <cellStyle name="Денежный 2 5 2 2 5 2 2 2" xfId="22982" xr:uid="{532DCEF2-BDA6-4602-88D1-74F7E26F0CE5}"/>
    <cellStyle name="Денежный 2 5 2 2 5 2 3" xfId="12820" xr:uid="{00000000-0005-0000-0000-000049130000}"/>
    <cellStyle name="Денежный 2 5 2 2 5 2 3 2" xfId="28058" xr:uid="{D4564010-9E92-4B9E-B893-C9CDBA0CE1E0}"/>
    <cellStyle name="Денежный 2 5 2 2 5 2 4" xfId="17906" xr:uid="{618B6A3F-6BED-412A-A91F-C759B4D87B81}"/>
    <cellStyle name="Денежный 2 5 2 2 5 3" xfId="3910" xr:uid="{00000000-0005-0000-0000-00004A130000}"/>
    <cellStyle name="Денежный 2 5 2 2 5 3 2" xfId="8996" xr:uid="{00000000-0005-0000-0000-00004B130000}"/>
    <cellStyle name="Денежный 2 5 2 2 5 3 2 2" xfId="24236" xr:uid="{F143A35E-1698-4474-8A66-BC179BE55938}"/>
    <cellStyle name="Денежный 2 5 2 2 5 3 3" xfId="14074" xr:uid="{00000000-0005-0000-0000-00004C130000}"/>
    <cellStyle name="Денежный 2 5 2 2 5 3 3 2" xfId="29312" xr:uid="{215B8A8C-6053-4C9E-83BD-F49796C74244}"/>
    <cellStyle name="Денежный 2 5 2 2 5 3 4" xfId="19160" xr:uid="{4CBFC761-2E8D-495C-BF86-6A52EB781B6D}"/>
    <cellStyle name="Денежный 2 5 2 2 5 4" xfId="5188" xr:uid="{00000000-0005-0000-0000-00004D130000}"/>
    <cellStyle name="Денежный 2 5 2 2 5 4 2" xfId="10269" xr:uid="{00000000-0005-0000-0000-00004E130000}"/>
    <cellStyle name="Денежный 2 5 2 2 5 4 2 2" xfId="25509" xr:uid="{E2655EDF-653D-46D9-8EFD-93244152DA4C}"/>
    <cellStyle name="Денежный 2 5 2 2 5 4 3" xfId="15347" xr:uid="{00000000-0005-0000-0000-00004F130000}"/>
    <cellStyle name="Денежный 2 5 2 2 5 4 3 2" xfId="30585" xr:uid="{C8A58C90-6D98-49DB-A89B-60407DFB88B0}"/>
    <cellStyle name="Денежный 2 5 2 2 5 4 4" xfId="20433" xr:uid="{0DFBC9FB-57A7-4549-AFB7-83FE806EFEC1}"/>
    <cellStyle name="Денежный 2 5 2 2 5 5" xfId="6465" xr:uid="{00000000-0005-0000-0000-000050130000}"/>
    <cellStyle name="Денежный 2 5 2 2 5 5 2" xfId="21710" xr:uid="{24E05C1A-47DD-45A0-BD25-25355EABA017}"/>
    <cellStyle name="Денежный 2 5 2 2 5 6" xfId="11548" xr:uid="{00000000-0005-0000-0000-000051130000}"/>
    <cellStyle name="Денежный 2 5 2 2 5 6 2" xfId="26786" xr:uid="{2344320C-E148-49BD-88A3-F0667A3B5B32}"/>
    <cellStyle name="Денежный 2 5 2 2 5 7" xfId="16634" xr:uid="{7562750B-25F7-40E8-8F80-9F66BC8DE7B7}"/>
    <cellStyle name="Денежный 2 5 2 2 6" xfId="1500" xr:uid="{00000000-0005-0000-0000-000052130000}"/>
    <cellStyle name="Денежный 2 5 2 2 6 2" xfId="2778" xr:uid="{00000000-0005-0000-0000-000053130000}"/>
    <cellStyle name="Денежный 2 5 2 2 6 2 2" xfId="7882" xr:uid="{00000000-0005-0000-0000-000054130000}"/>
    <cellStyle name="Денежный 2 5 2 2 6 2 2 2" xfId="23122" xr:uid="{8695CA8A-ABCE-4703-8A0A-18D9DFBE58E6}"/>
    <cellStyle name="Денежный 2 5 2 2 6 2 3" xfId="12960" xr:uid="{00000000-0005-0000-0000-000055130000}"/>
    <cellStyle name="Денежный 2 5 2 2 6 2 3 2" xfId="28198" xr:uid="{2163E23C-6549-4A7A-83C3-1AD8667232DF}"/>
    <cellStyle name="Денежный 2 5 2 2 6 2 4" xfId="18046" xr:uid="{B85FFF91-C101-4A36-8BFD-886D22D851C0}"/>
    <cellStyle name="Денежный 2 5 2 2 6 3" xfId="4048" xr:uid="{00000000-0005-0000-0000-000056130000}"/>
    <cellStyle name="Денежный 2 5 2 2 6 3 2" xfId="9134" xr:uid="{00000000-0005-0000-0000-000057130000}"/>
    <cellStyle name="Денежный 2 5 2 2 6 3 2 2" xfId="24374" xr:uid="{498E603A-922B-41A6-A816-C27EABD21E07}"/>
    <cellStyle name="Денежный 2 5 2 2 6 3 3" xfId="14212" xr:uid="{00000000-0005-0000-0000-000058130000}"/>
    <cellStyle name="Денежный 2 5 2 2 6 3 3 2" xfId="29450" xr:uid="{3EE1E6E1-E10E-4D09-8AF5-AEF619F6E9DB}"/>
    <cellStyle name="Денежный 2 5 2 2 6 3 4" xfId="19298" xr:uid="{78F37CA3-DF0A-4864-977F-EF12D407C4C4}"/>
    <cellStyle name="Денежный 2 5 2 2 6 4" xfId="5328" xr:uid="{00000000-0005-0000-0000-000059130000}"/>
    <cellStyle name="Денежный 2 5 2 2 6 4 2" xfId="10409" xr:uid="{00000000-0005-0000-0000-00005A130000}"/>
    <cellStyle name="Денежный 2 5 2 2 6 4 2 2" xfId="25649" xr:uid="{6E97B00A-84A5-47DA-9ABE-4AC2A4C029D5}"/>
    <cellStyle name="Денежный 2 5 2 2 6 4 3" xfId="15487" xr:uid="{00000000-0005-0000-0000-00005B130000}"/>
    <cellStyle name="Денежный 2 5 2 2 6 4 3 2" xfId="30725" xr:uid="{266A62A6-076D-4CE5-B8F7-632471ACCD76}"/>
    <cellStyle name="Денежный 2 5 2 2 6 4 4" xfId="20573" xr:uid="{576D0E2E-38CC-47E8-8592-7D40917056BF}"/>
    <cellStyle name="Денежный 2 5 2 2 6 5" xfId="6605" xr:uid="{00000000-0005-0000-0000-00005C130000}"/>
    <cellStyle name="Денежный 2 5 2 2 6 5 2" xfId="21850" xr:uid="{E01D4E9F-3E6F-4D15-AADC-B7A3DFCAF476}"/>
    <cellStyle name="Денежный 2 5 2 2 6 6" xfId="11688" xr:uid="{00000000-0005-0000-0000-00005D130000}"/>
    <cellStyle name="Денежный 2 5 2 2 6 6 2" xfId="26926" xr:uid="{056501CC-E03E-4AD7-AC2C-29089055D8A3}"/>
    <cellStyle name="Денежный 2 5 2 2 6 7" xfId="16774" xr:uid="{E2AC0683-140B-403F-ACDE-7764650B1704}"/>
    <cellStyle name="Денежный 2 5 2 3" xfId="121" xr:uid="{00000000-0005-0000-0000-00005E130000}"/>
    <cellStyle name="Денежный 2 5 2 3 2" xfId="401" xr:uid="{00000000-0005-0000-0000-00005F130000}"/>
    <cellStyle name="Денежный 2 5 2 3 2 2" xfId="541" xr:uid="{00000000-0005-0000-0000-000060130000}"/>
    <cellStyle name="Денежный 2 5 2 3 2 2 2" xfId="1105" xr:uid="{00000000-0005-0000-0000-000061130000}"/>
    <cellStyle name="Денежный 2 5 2 3 2 2 2 2" xfId="2383" xr:uid="{00000000-0005-0000-0000-000062130000}"/>
    <cellStyle name="Денежный 2 5 2 3 2 2 2 2 2" xfId="7487" xr:uid="{00000000-0005-0000-0000-000063130000}"/>
    <cellStyle name="Денежный 2 5 2 3 2 2 2 2 2 2" xfId="22727" xr:uid="{85895492-DEB7-4CF5-A30B-198A15C2B145}"/>
    <cellStyle name="Денежный 2 5 2 3 2 2 2 2 3" xfId="12565" xr:uid="{00000000-0005-0000-0000-000064130000}"/>
    <cellStyle name="Денежный 2 5 2 3 2 2 2 2 3 2" xfId="27803" xr:uid="{65985AEB-C47C-48E6-8CB0-9ED943EE85F0}"/>
    <cellStyle name="Денежный 2 5 2 3 2 2 2 2 4" xfId="17651" xr:uid="{EAB101A8-44A5-499A-8736-8CB927D9B363}"/>
    <cellStyle name="Денежный 2 5 2 3 2 2 2 3" xfId="3659" xr:uid="{00000000-0005-0000-0000-000065130000}"/>
    <cellStyle name="Денежный 2 5 2 3 2 2 2 3 2" xfId="8745" xr:uid="{00000000-0005-0000-0000-000066130000}"/>
    <cellStyle name="Денежный 2 5 2 3 2 2 2 3 2 2" xfId="23985" xr:uid="{0B803640-CD3D-436D-A62C-E3611F58DE3B}"/>
    <cellStyle name="Денежный 2 5 2 3 2 2 2 3 3" xfId="13823" xr:uid="{00000000-0005-0000-0000-000067130000}"/>
    <cellStyle name="Денежный 2 5 2 3 2 2 2 3 3 2" xfId="29061" xr:uid="{2E4BA45F-B166-4376-8DE2-F5FC93BCCED3}"/>
    <cellStyle name="Денежный 2 5 2 3 2 2 2 3 4" xfId="18909" xr:uid="{3DDAC277-F098-4823-9F7A-04D4B28F51F7}"/>
    <cellStyle name="Денежный 2 5 2 3 2 2 2 4" xfId="4933" xr:uid="{00000000-0005-0000-0000-000068130000}"/>
    <cellStyle name="Денежный 2 5 2 3 2 2 2 4 2" xfId="10014" xr:uid="{00000000-0005-0000-0000-000069130000}"/>
    <cellStyle name="Денежный 2 5 2 3 2 2 2 4 2 2" xfId="25254" xr:uid="{E4FA02D7-8916-43FE-9230-FC7616FC0804}"/>
    <cellStyle name="Денежный 2 5 2 3 2 2 2 4 3" xfId="15092" xr:uid="{00000000-0005-0000-0000-00006A130000}"/>
    <cellStyle name="Денежный 2 5 2 3 2 2 2 4 3 2" xfId="30330" xr:uid="{BB8D2A0F-9FC0-454E-9CA1-37D859A9BD4C}"/>
    <cellStyle name="Денежный 2 5 2 3 2 2 2 4 4" xfId="20178" xr:uid="{09DCAAE9-5B67-477F-B501-C27A177B339E}"/>
    <cellStyle name="Денежный 2 5 2 3 2 2 2 5" xfId="6210" xr:uid="{00000000-0005-0000-0000-00006B130000}"/>
    <cellStyle name="Денежный 2 5 2 3 2 2 2 5 2" xfId="21455" xr:uid="{823ED540-8D87-47FB-900C-0D2620351168}"/>
    <cellStyle name="Денежный 2 5 2 3 2 2 2 6" xfId="11293" xr:uid="{00000000-0005-0000-0000-00006C130000}"/>
    <cellStyle name="Денежный 2 5 2 3 2 2 2 6 2" xfId="26531" xr:uid="{3D961360-F86B-49B7-9E13-CB83BC8B2DB2}"/>
    <cellStyle name="Денежный 2 5 2 3 2 2 2 7" xfId="16379" xr:uid="{F6E61D4B-D25A-4AF3-89B6-6B8126F2F40F}"/>
    <cellStyle name="Денежный 2 5 2 3 2 2 3" xfId="1819" xr:uid="{00000000-0005-0000-0000-00006D130000}"/>
    <cellStyle name="Денежный 2 5 2 3 2 2 3 2" xfId="6923" xr:uid="{00000000-0005-0000-0000-00006E130000}"/>
    <cellStyle name="Денежный 2 5 2 3 2 2 3 2 2" xfId="22163" xr:uid="{EE161AE2-EC75-4D45-B55C-A3F9FA0AEB0D}"/>
    <cellStyle name="Денежный 2 5 2 3 2 2 3 3" xfId="12001" xr:uid="{00000000-0005-0000-0000-00006F130000}"/>
    <cellStyle name="Денежный 2 5 2 3 2 2 3 3 2" xfId="27239" xr:uid="{AF597AAC-7AD9-40D1-A111-1ECBD555A73A}"/>
    <cellStyle name="Денежный 2 5 2 3 2 2 3 4" xfId="17087" xr:uid="{F2DE30EB-0CD3-4F40-B7C4-F1CFDB8FD3C8}"/>
    <cellStyle name="Денежный 2 5 2 3 2 2 4" xfId="3103" xr:uid="{00000000-0005-0000-0000-000070130000}"/>
    <cellStyle name="Денежный 2 5 2 3 2 2 4 2" xfId="8189" xr:uid="{00000000-0005-0000-0000-000071130000}"/>
    <cellStyle name="Денежный 2 5 2 3 2 2 4 2 2" xfId="23429" xr:uid="{4B9405DF-CA45-4B05-85AA-6D896ACB7FF5}"/>
    <cellStyle name="Денежный 2 5 2 3 2 2 4 3" xfId="13267" xr:uid="{00000000-0005-0000-0000-000072130000}"/>
    <cellStyle name="Денежный 2 5 2 3 2 2 4 3 2" xfId="28505" xr:uid="{645C0079-3C20-403F-A27A-57BAA3867C53}"/>
    <cellStyle name="Денежный 2 5 2 3 2 2 4 4" xfId="18353" xr:uid="{5AD947C7-A5CC-4732-A658-E8FE306EF40F}"/>
    <cellStyle name="Денежный 2 5 2 3 2 2 5" xfId="4369" xr:uid="{00000000-0005-0000-0000-000073130000}"/>
    <cellStyle name="Денежный 2 5 2 3 2 2 5 2" xfId="9450" xr:uid="{00000000-0005-0000-0000-000074130000}"/>
    <cellStyle name="Денежный 2 5 2 3 2 2 5 2 2" xfId="24690" xr:uid="{B18AFF53-6F3F-472B-ADC6-D564C76750F8}"/>
    <cellStyle name="Денежный 2 5 2 3 2 2 5 3" xfId="14528" xr:uid="{00000000-0005-0000-0000-000075130000}"/>
    <cellStyle name="Денежный 2 5 2 3 2 2 5 3 2" xfId="29766" xr:uid="{9AE95E84-2C13-4EA2-AF62-F4364063812D}"/>
    <cellStyle name="Денежный 2 5 2 3 2 2 5 4" xfId="19614" xr:uid="{191BF03E-3EB5-44F0-9CB4-00628A02189C}"/>
    <cellStyle name="Денежный 2 5 2 3 2 2 6" xfId="5646" xr:uid="{00000000-0005-0000-0000-000076130000}"/>
    <cellStyle name="Денежный 2 5 2 3 2 2 6 2" xfId="20891" xr:uid="{44C65F47-EBDE-4DBD-85C2-DAC45B340BF8}"/>
    <cellStyle name="Денежный 2 5 2 3 2 2 7" xfId="10729" xr:uid="{00000000-0005-0000-0000-000077130000}"/>
    <cellStyle name="Денежный 2 5 2 3 2 2 7 2" xfId="25967" xr:uid="{A6009FEE-2908-4389-895A-63FEAF7226B8}"/>
    <cellStyle name="Денежный 2 5 2 3 2 2 8" xfId="15815" xr:uid="{CFE643C8-81AC-4922-A141-5779C599A1D5}"/>
    <cellStyle name="Денежный 2 5 2 3 2 3" xfId="965" xr:uid="{00000000-0005-0000-0000-000078130000}"/>
    <cellStyle name="Денежный 2 5 2 3 2 3 2" xfId="2243" xr:uid="{00000000-0005-0000-0000-000079130000}"/>
    <cellStyle name="Денежный 2 5 2 3 2 3 2 2" xfId="7347" xr:uid="{00000000-0005-0000-0000-00007A130000}"/>
    <cellStyle name="Денежный 2 5 2 3 2 3 2 2 2" xfId="22587" xr:uid="{623CE514-981E-4675-A8CC-3D4D11CFD427}"/>
    <cellStyle name="Денежный 2 5 2 3 2 3 2 3" xfId="12425" xr:uid="{00000000-0005-0000-0000-00007B130000}"/>
    <cellStyle name="Денежный 2 5 2 3 2 3 2 3 2" xfId="27663" xr:uid="{321B0496-FF00-41AA-99A1-DEBB7154F7C3}"/>
    <cellStyle name="Денежный 2 5 2 3 2 3 2 4" xfId="17511" xr:uid="{B1905C4F-750E-433F-BA1F-49A477CB5188}"/>
    <cellStyle name="Денежный 2 5 2 3 2 3 3" xfId="3521" xr:uid="{00000000-0005-0000-0000-00007C130000}"/>
    <cellStyle name="Денежный 2 5 2 3 2 3 3 2" xfId="8607" xr:uid="{00000000-0005-0000-0000-00007D130000}"/>
    <cellStyle name="Денежный 2 5 2 3 2 3 3 2 2" xfId="23847" xr:uid="{C1D76D4A-B6B1-4EF0-9B95-50E35AB605A0}"/>
    <cellStyle name="Денежный 2 5 2 3 2 3 3 3" xfId="13685" xr:uid="{00000000-0005-0000-0000-00007E130000}"/>
    <cellStyle name="Денежный 2 5 2 3 2 3 3 3 2" xfId="28923" xr:uid="{85102C2B-6B50-4E39-9D88-CE9BEBBEC3CA}"/>
    <cellStyle name="Денежный 2 5 2 3 2 3 3 4" xfId="18771" xr:uid="{ABD3611E-D90A-44C7-8CDC-7459927E5931}"/>
    <cellStyle name="Денежный 2 5 2 3 2 3 4" xfId="4793" xr:uid="{00000000-0005-0000-0000-00007F130000}"/>
    <cellStyle name="Денежный 2 5 2 3 2 3 4 2" xfId="9874" xr:uid="{00000000-0005-0000-0000-000080130000}"/>
    <cellStyle name="Денежный 2 5 2 3 2 3 4 2 2" xfId="25114" xr:uid="{B542D4E9-974B-4E84-BA02-246B1704AAC3}"/>
    <cellStyle name="Денежный 2 5 2 3 2 3 4 3" xfId="14952" xr:uid="{00000000-0005-0000-0000-000081130000}"/>
    <cellStyle name="Денежный 2 5 2 3 2 3 4 3 2" xfId="30190" xr:uid="{E413EDCC-343C-43DB-9E64-F1360059EFD2}"/>
    <cellStyle name="Денежный 2 5 2 3 2 3 4 4" xfId="20038" xr:uid="{3192BA6C-B127-4710-98F4-065868D29301}"/>
    <cellStyle name="Денежный 2 5 2 3 2 3 5" xfId="6070" xr:uid="{00000000-0005-0000-0000-000082130000}"/>
    <cellStyle name="Денежный 2 5 2 3 2 3 5 2" xfId="21315" xr:uid="{B7C9875E-B8B1-454F-92DE-EB98CDC44763}"/>
    <cellStyle name="Денежный 2 5 2 3 2 3 6" xfId="11153" xr:uid="{00000000-0005-0000-0000-000083130000}"/>
    <cellStyle name="Денежный 2 5 2 3 2 3 6 2" xfId="26391" xr:uid="{A8D01220-BFC1-4ADD-8E83-990B1B0028EB}"/>
    <cellStyle name="Денежный 2 5 2 3 2 3 7" xfId="16239" xr:uid="{6237C339-83A3-43CE-9218-48071A3EF9C6}"/>
    <cellStyle name="Денежный 2 5 2 3 2 4" xfId="1679" xr:uid="{00000000-0005-0000-0000-000084130000}"/>
    <cellStyle name="Денежный 2 5 2 3 2 4 2" xfId="6783" xr:uid="{00000000-0005-0000-0000-000085130000}"/>
    <cellStyle name="Денежный 2 5 2 3 2 4 2 2" xfId="22023" xr:uid="{998C0BE3-AD2E-48A0-9930-2B0D77040475}"/>
    <cellStyle name="Денежный 2 5 2 3 2 4 3" xfId="11861" xr:uid="{00000000-0005-0000-0000-000086130000}"/>
    <cellStyle name="Денежный 2 5 2 3 2 4 3 2" xfId="27099" xr:uid="{5CD8F209-1227-4D98-A9A9-3F7C8BDE56FC}"/>
    <cellStyle name="Денежный 2 5 2 3 2 4 4" xfId="16947" xr:uid="{2FE2A423-CC1A-4C65-A2C7-DC6F6CADFB39}"/>
    <cellStyle name="Денежный 2 5 2 3 2 5" xfId="2965" xr:uid="{00000000-0005-0000-0000-000087130000}"/>
    <cellStyle name="Денежный 2 5 2 3 2 5 2" xfId="8051" xr:uid="{00000000-0005-0000-0000-000088130000}"/>
    <cellStyle name="Денежный 2 5 2 3 2 5 2 2" xfId="23291" xr:uid="{9671F033-B309-4AA7-8509-22072FC33C2D}"/>
    <cellStyle name="Денежный 2 5 2 3 2 5 3" xfId="13129" xr:uid="{00000000-0005-0000-0000-000089130000}"/>
    <cellStyle name="Денежный 2 5 2 3 2 5 3 2" xfId="28367" xr:uid="{DF83FF0E-85EA-4B41-B23D-D8E707CBADB1}"/>
    <cellStyle name="Денежный 2 5 2 3 2 5 4" xfId="18215" xr:uid="{ACE54440-483C-4EE8-A2E3-3495EB8AE08E}"/>
    <cellStyle name="Денежный 2 5 2 3 2 6" xfId="4229" xr:uid="{00000000-0005-0000-0000-00008A130000}"/>
    <cellStyle name="Денежный 2 5 2 3 2 6 2" xfId="9310" xr:uid="{00000000-0005-0000-0000-00008B130000}"/>
    <cellStyle name="Денежный 2 5 2 3 2 6 2 2" xfId="24550" xr:uid="{7ED4D10D-13AA-40FB-BA61-400A0C6C0191}"/>
    <cellStyle name="Денежный 2 5 2 3 2 6 3" xfId="14388" xr:uid="{00000000-0005-0000-0000-00008C130000}"/>
    <cellStyle name="Денежный 2 5 2 3 2 6 3 2" xfId="29626" xr:uid="{373D8D38-2F10-4897-9013-88D3BA537BDE}"/>
    <cellStyle name="Денежный 2 5 2 3 2 6 4" xfId="19474" xr:uid="{FF1A6932-5B49-412F-A760-749F26601399}"/>
    <cellStyle name="Денежный 2 5 2 3 2 7" xfId="5506" xr:uid="{00000000-0005-0000-0000-00008D130000}"/>
    <cellStyle name="Денежный 2 5 2 3 2 7 2" xfId="20751" xr:uid="{C4DC1E2E-CD41-43F8-8850-AE39557A397A}"/>
    <cellStyle name="Денежный 2 5 2 3 2 8" xfId="10589" xr:uid="{00000000-0005-0000-0000-00008E130000}"/>
    <cellStyle name="Денежный 2 5 2 3 2 8 2" xfId="25827" xr:uid="{C33F5D1E-FBA2-4C30-A5B4-62973D59B400}"/>
    <cellStyle name="Денежный 2 5 2 3 2 9" xfId="15675" xr:uid="{668F3FF9-85B7-40BD-843D-B57701C6F33D}"/>
    <cellStyle name="Денежный 2 5 2 3 3" xfId="681" xr:uid="{00000000-0005-0000-0000-00008F130000}"/>
    <cellStyle name="Денежный 2 5 2 3 3 2" xfId="1245" xr:uid="{00000000-0005-0000-0000-000090130000}"/>
    <cellStyle name="Денежный 2 5 2 3 3 2 2" xfId="2523" xr:uid="{00000000-0005-0000-0000-000091130000}"/>
    <cellStyle name="Денежный 2 5 2 3 3 2 2 2" xfId="7627" xr:uid="{00000000-0005-0000-0000-000092130000}"/>
    <cellStyle name="Денежный 2 5 2 3 3 2 2 2 2" xfId="22867" xr:uid="{1DA3DCFE-B889-4AFD-9303-EFD17977D793}"/>
    <cellStyle name="Денежный 2 5 2 3 3 2 2 3" xfId="12705" xr:uid="{00000000-0005-0000-0000-000093130000}"/>
    <cellStyle name="Денежный 2 5 2 3 3 2 2 3 2" xfId="27943" xr:uid="{8FE42ED1-6F87-44DB-BA5D-2643F1AB326B}"/>
    <cellStyle name="Денежный 2 5 2 3 3 2 2 4" xfId="17791" xr:uid="{E6E13E29-3E68-4FA7-B87C-99AE101748C0}"/>
    <cellStyle name="Денежный 2 5 2 3 3 2 3" xfId="3797" xr:uid="{00000000-0005-0000-0000-000094130000}"/>
    <cellStyle name="Денежный 2 5 2 3 3 2 3 2" xfId="8883" xr:uid="{00000000-0005-0000-0000-000095130000}"/>
    <cellStyle name="Денежный 2 5 2 3 3 2 3 2 2" xfId="24123" xr:uid="{5B2FFA60-80E4-4C27-A3E5-6B8EFEB12B94}"/>
    <cellStyle name="Денежный 2 5 2 3 3 2 3 3" xfId="13961" xr:uid="{00000000-0005-0000-0000-000096130000}"/>
    <cellStyle name="Денежный 2 5 2 3 3 2 3 3 2" xfId="29199" xr:uid="{3CCF9930-BC45-403D-AC8E-EC73E77EF15C}"/>
    <cellStyle name="Денежный 2 5 2 3 3 2 3 4" xfId="19047" xr:uid="{B59F64D9-9D64-43F8-8CEF-D435E5427B03}"/>
    <cellStyle name="Денежный 2 5 2 3 3 2 4" xfId="5073" xr:uid="{00000000-0005-0000-0000-000097130000}"/>
    <cellStyle name="Денежный 2 5 2 3 3 2 4 2" xfId="10154" xr:uid="{00000000-0005-0000-0000-000098130000}"/>
    <cellStyle name="Денежный 2 5 2 3 3 2 4 2 2" xfId="25394" xr:uid="{69720CA0-DCA4-4970-9D13-A28C0CD5826A}"/>
    <cellStyle name="Денежный 2 5 2 3 3 2 4 3" xfId="15232" xr:uid="{00000000-0005-0000-0000-000099130000}"/>
    <cellStyle name="Денежный 2 5 2 3 3 2 4 3 2" xfId="30470" xr:uid="{B2AE5B5F-DF4C-4761-A8C2-614DF614545B}"/>
    <cellStyle name="Денежный 2 5 2 3 3 2 4 4" xfId="20318" xr:uid="{CED0501C-29D4-40FC-B63E-183D8547F7B8}"/>
    <cellStyle name="Денежный 2 5 2 3 3 2 5" xfId="6350" xr:uid="{00000000-0005-0000-0000-00009A130000}"/>
    <cellStyle name="Денежный 2 5 2 3 3 2 5 2" xfId="21595" xr:uid="{191145ED-287E-460D-912E-BB95A0C7E0D7}"/>
    <cellStyle name="Денежный 2 5 2 3 3 2 6" xfId="11433" xr:uid="{00000000-0005-0000-0000-00009B130000}"/>
    <cellStyle name="Денежный 2 5 2 3 3 2 6 2" xfId="26671" xr:uid="{D263FF7D-32D4-414B-A1B3-761FB8C4481E}"/>
    <cellStyle name="Денежный 2 5 2 3 3 2 7" xfId="16519" xr:uid="{46192192-9ADD-4FA0-99BE-03257587F7AE}"/>
    <cellStyle name="Денежный 2 5 2 3 3 3" xfId="1959" xr:uid="{00000000-0005-0000-0000-00009C130000}"/>
    <cellStyle name="Денежный 2 5 2 3 3 3 2" xfId="7063" xr:uid="{00000000-0005-0000-0000-00009D130000}"/>
    <cellStyle name="Денежный 2 5 2 3 3 3 2 2" xfId="22303" xr:uid="{8DA05364-DAE9-4CC1-A723-804BE0672CD4}"/>
    <cellStyle name="Денежный 2 5 2 3 3 3 3" xfId="12141" xr:uid="{00000000-0005-0000-0000-00009E130000}"/>
    <cellStyle name="Денежный 2 5 2 3 3 3 3 2" xfId="27379" xr:uid="{C01D46E1-4E27-42F4-BB5B-5F82E6F1A45C}"/>
    <cellStyle name="Денежный 2 5 2 3 3 3 4" xfId="17227" xr:uid="{4F3CC579-DCCE-41BD-9074-8518E07ED99F}"/>
    <cellStyle name="Денежный 2 5 2 3 3 4" xfId="3241" xr:uid="{00000000-0005-0000-0000-00009F130000}"/>
    <cellStyle name="Денежный 2 5 2 3 3 4 2" xfId="8327" xr:uid="{00000000-0005-0000-0000-0000A0130000}"/>
    <cellStyle name="Денежный 2 5 2 3 3 4 2 2" xfId="23567" xr:uid="{8521C508-15C1-4660-899E-9A70AC5F1ECA}"/>
    <cellStyle name="Денежный 2 5 2 3 3 4 3" xfId="13405" xr:uid="{00000000-0005-0000-0000-0000A1130000}"/>
    <cellStyle name="Денежный 2 5 2 3 3 4 3 2" xfId="28643" xr:uid="{7824A2E4-5191-4018-9BBC-30C69B75237C}"/>
    <cellStyle name="Денежный 2 5 2 3 3 4 4" xfId="18491" xr:uid="{55F24C5B-0EBB-43D3-89AC-F6B271C8A8CE}"/>
    <cellStyle name="Денежный 2 5 2 3 3 5" xfId="4509" xr:uid="{00000000-0005-0000-0000-0000A2130000}"/>
    <cellStyle name="Денежный 2 5 2 3 3 5 2" xfId="9590" xr:uid="{00000000-0005-0000-0000-0000A3130000}"/>
    <cellStyle name="Денежный 2 5 2 3 3 5 2 2" xfId="24830" xr:uid="{29EC8816-9232-4BC2-9084-9B60D2FCAA08}"/>
    <cellStyle name="Денежный 2 5 2 3 3 5 3" xfId="14668" xr:uid="{00000000-0005-0000-0000-0000A4130000}"/>
    <cellStyle name="Денежный 2 5 2 3 3 5 3 2" xfId="29906" xr:uid="{9F7FBB47-577D-49AD-B930-654EC2633A3C}"/>
    <cellStyle name="Денежный 2 5 2 3 3 5 4" xfId="19754" xr:uid="{B1AD20A9-3FF2-46F2-B166-F53D4E2D9850}"/>
    <cellStyle name="Денежный 2 5 2 3 3 6" xfId="5786" xr:uid="{00000000-0005-0000-0000-0000A5130000}"/>
    <cellStyle name="Денежный 2 5 2 3 3 6 2" xfId="21031" xr:uid="{243857D4-10FD-41CA-8344-8260048E13AA}"/>
    <cellStyle name="Денежный 2 5 2 3 3 7" xfId="10869" xr:uid="{00000000-0005-0000-0000-0000A6130000}"/>
    <cellStyle name="Денежный 2 5 2 3 3 7 2" xfId="26107" xr:uid="{4CC8713F-355D-4025-AA63-89624B0C7F70}"/>
    <cellStyle name="Денежный 2 5 2 3 3 8" xfId="15955" xr:uid="{F896573D-4642-4C71-8A06-BE8B1FFBF63D}"/>
    <cellStyle name="Денежный 2 5 2 3 4" xfId="825" xr:uid="{00000000-0005-0000-0000-0000A7130000}"/>
    <cellStyle name="Денежный 2 5 2 3 4 2" xfId="2103" xr:uid="{00000000-0005-0000-0000-0000A8130000}"/>
    <cellStyle name="Денежный 2 5 2 3 4 2 2" xfId="7207" xr:uid="{00000000-0005-0000-0000-0000A9130000}"/>
    <cellStyle name="Денежный 2 5 2 3 4 2 2 2" xfId="22447" xr:uid="{92877D89-1BFE-4BD6-97D5-DDCE6F2B0953}"/>
    <cellStyle name="Денежный 2 5 2 3 4 2 3" xfId="12285" xr:uid="{00000000-0005-0000-0000-0000AA130000}"/>
    <cellStyle name="Денежный 2 5 2 3 4 2 3 2" xfId="27523" xr:uid="{4A4348BF-CA60-4379-9502-602DDF068CC3}"/>
    <cellStyle name="Денежный 2 5 2 3 4 2 4" xfId="17371" xr:uid="{C16C4A4A-2EA8-4E5C-8A56-84C40FFE9763}"/>
    <cellStyle name="Денежный 2 5 2 3 4 3" xfId="3383" xr:uid="{00000000-0005-0000-0000-0000AB130000}"/>
    <cellStyle name="Денежный 2 5 2 3 4 3 2" xfId="8469" xr:uid="{00000000-0005-0000-0000-0000AC130000}"/>
    <cellStyle name="Денежный 2 5 2 3 4 3 2 2" xfId="23709" xr:uid="{AF7052C2-E7F7-4160-A836-BD6E0FDD31D9}"/>
    <cellStyle name="Денежный 2 5 2 3 4 3 3" xfId="13547" xr:uid="{00000000-0005-0000-0000-0000AD130000}"/>
    <cellStyle name="Денежный 2 5 2 3 4 3 3 2" xfId="28785" xr:uid="{F542DCF8-817C-48E7-9D65-E91BD1F45622}"/>
    <cellStyle name="Денежный 2 5 2 3 4 3 4" xfId="18633" xr:uid="{2D4200AC-52A4-4380-AA39-180E68C2A181}"/>
    <cellStyle name="Денежный 2 5 2 3 4 4" xfId="4653" xr:uid="{00000000-0005-0000-0000-0000AE130000}"/>
    <cellStyle name="Денежный 2 5 2 3 4 4 2" xfId="9734" xr:uid="{00000000-0005-0000-0000-0000AF130000}"/>
    <cellStyle name="Денежный 2 5 2 3 4 4 2 2" xfId="24974" xr:uid="{9A9629F1-767E-43C8-BFB0-7AD2234E3DE6}"/>
    <cellStyle name="Денежный 2 5 2 3 4 4 3" xfId="14812" xr:uid="{00000000-0005-0000-0000-0000B0130000}"/>
    <cellStyle name="Денежный 2 5 2 3 4 4 3 2" xfId="30050" xr:uid="{4356B832-3B0D-4783-A795-002D148A5940}"/>
    <cellStyle name="Денежный 2 5 2 3 4 4 4" xfId="19898" xr:uid="{459822F2-562F-4401-A54D-F5BCA0A09F71}"/>
    <cellStyle name="Денежный 2 5 2 3 4 5" xfId="5930" xr:uid="{00000000-0005-0000-0000-0000B1130000}"/>
    <cellStyle name="Денежный 2 5 2 3 4 5 2" xfId="21175" xr:uid="{6D6FAEFB-3C06-4339-8A92-9EE0698A6BD8}"/>
    <cellStyle name="Денежный 2 5 2 3 4 6" xfId="11013" xr:uid="{00000000-0005-0000-0000-0000B2130000}"/>
    <cellStyle name="Денежный 2 5 2 3 4 6 2" xfId="26251" xr:uid="{958FDA0D-1302-41C5-A7C0-6A9759227DF2}"/>
    <cellStyle name="Денежный 2 5 2 3 4 7" xfId="16099" xr:uid="{EAE1C2DD-3157-45A7-8F7B-3ADEFC263AEF}"/>
    <cellStyle name="Денежный 2 5 2 3 5" xfId="1390" xr:uid="{00000000-0005-0000-0000-0000B3130000}"/>
    <cellStyle name="Денежный 2 5 2 3 5 2" xfId="2668" xr:uid="{00000000-0005-0000-0000-0000B4130000}"/>
    <cellStyle name="Денежный 2 5 2 3 5 2 2" xfId="7772" xr:uid="{00000000-0005-0000-0000-0000B5130000}"/>
    <cellStyle name="Денежный 2 5 2 3 5 2 2 2" xfId="23012" xr:uid="{A65A87D9-6CF7-49EF-A64C-3D19E492CFEE}"/>
    <cellStyle name="Денежный 2 5 2 3 5 2 3" xfId="12850" xr:uid="{00000000-0005-0000-0000-0000B6130000}"/>
    <cellStyle name="Денежный 2 5 2 3 5 2 3 2" xfId="28088" xr:uid="{38CA518A-5AED-4DB0-94FC-98C0D028AEAF}"/>
    <cellStyle name="Денежный 2 5 2 3 5 2 4" xfId="17936" xr:uid="{6D8B029B-8DA3-49C6-B5B2-053734357CB4}"/>
    <cellStyle name="Денежный 2 5 2 3 5 3" xfId="3940" xr:uid="{00000000-0005-0000-0000-0000B7130000}"/>
    <cellStyle name="Денежный 2 5 2 3 5 3 2" xfId="9026" xr:uid="{00000000-0005-0000-0000-0000B8130000}"/>
    <cellStyle name="Денежный 2 5 2 3 5 3 2 2" xfId="24266" xr:uid="{08A43CE2-CE91-42E4-AC05-3CCB6461EE86}"/>
    <cellStyle name="Денежный 2 5 2 3 5 3 3" xfId="14104" xr:uid="{00000000-0005-0000-0000-0000B9130000}"/>
    <cellStyle name="Денежный 2 5 2 3 5 3 3 2" xfId="29342" xr:uid="{00BAE090-5C8A-4B6A-AACF-D9CF51F61049}"/>
    <cellStyle name="Денежный 2 5 2 3 5 3 4" xfId="19190" xr:uid="{23B01402-73A5-4C38-87BF-7DB63F4DF3C7}"/>
    <cellStyle name="Денежный 2 5 2 3 5 4" xfId="5218" xr:uid="{00000000-0005-0000-0000-0000BA130000}"/>
    <cellStyle name="Денежный 2 5 2 3 5 4 2" xfId="10299" xr:uid="{00000000-0005-0000-0000-0000BB130000}"/>
    <cellStyle name="Денежный 2 5 2 3 5 4 2 2" xfId="25539" xr:uid="{2A0195CB-A361-441C-9679-275D3CC8E303}"/>
    <cellStyle name="Денежный 2 5 2 3 5 4 3" xfId="15377" xr:uid="{00000000-0005-0000-0000-0000BC130000}"/>
    <cellStyle name="Денежный 2 5 2 3 5 4 3 2" xfId="30615" xr:uid="{90297069-81F1-4D73-83A7-7F11533E7B28}"/>
    <cellStyle name="Денежный 2 5 2 3 5 4 4" xfId="20463" xr:uid="{2B928EAC-3D47-436E-9598-1FBC91486C51}"/>
    <cellStyle name="Денежный 2 5 2 3 5 5" xfId="6495" xr:uid="{00000000-0005-0000-0000-0000BD130000}"/>
    <cellStyle name="Денежный 2 5 2 3 5 5 2" xfId="21740" xr:uid="{DC63B7CD-5D65-441C-B906-2815C7FA195D}"/>
    <cellStyle name="Денежный 2 5 2 3 5 6" xfId="11578" xr:uid="{00000000-0005-0000-0000-0000BE130000}"/>
    <cellStyle name="Денежный 2 5 2 3 5 6 2" xfId="26816" xr:uid="{77806166-B56E-4FCA-A260-73ED588BAC49}"/>
    <cellStyle name="Денежный 2 5 2 3 5 7" xfId="16664" xr:uid="{FD9F1CFE-3F8E-4DD1-804A-C52DE666C26F}"/>
    <cellStyle name="Денежный 2 5 2 3 6" xfId="1530" xr:uid="{00000000-0005-0000-0000-0000BF130000}"/>
    <cellStyle name="Денежный 2 5 2 3 6 2" xfId="2808" xr:uid="{00000000-0005-0000-0000-0000C0130000}"/>
    <cellStyle name="Денежный 2 5 2 3 6 2 2" xfId="7912" xr:uid="{00000000-0005-0000-0000-0000C1130000}"/>
    <cellStyle name="Денежный 2 5 2 3 6 2 2 2" xfId="23152" xr:uid="{15FA69C0-FC60-4941-B384-EF5140F8ABF3}"/>
    <cellStyle name="Денежный 2 5 2 3 6 2 3" xfId="12990" xr:uid="{00000000-0005-0000-0000-0000C2130000}"/>
    <cellStyle name="Денежный 2 5 2 3 6 2 3 2" xfId="28228" xr:uid="{BFB39F3F-448F-4110-9C61-7D3A900779C1}"/>
    <cellStyle name="Денежный 2 5 2 3 6 2 4" xfId="18076" xr:uid="{FDCAC846-B3FB-4D8F-9128-1ED770F5BB7E}"/>
    <cellStyle name="Денежный 2 5 2 3 6 3" xfId="4078" xr:uid="{00000000-0005-0000-0000-0000C3130000}"/>
    <cellStyle name="Денежный 2 5 2 3 6 3 2" xfId="9164" xr:uid="{00000000-0005-0000-0000-0000C4130000}"/>
    <cellStyle name="Денежный 2 5 2 3 6 3 2 2" xfId="24404" xr:uid="{53D3A058-CF13-4A46-92E6-43DE180E21DB}"/>
    <cellStyle name="Денежный 2 5 2 3 6 3 3" xfId="14242" xr:uid="{00000000-0005-0000-0000-0000C5130000}"/>
    <cellStyle name="Денежный 2 5 2 3 6 3 3 2" xfId="29480" xr:uid="{4853424B-4F3A-4A6D-B4E9-AC27283486E2}"/>
    <cellStyle name="Денежный 2 5 2 3 6 3 4" xfId="19328" xr:uid="{80F095C5-84D7-4403-B2B2-B1F44C9F558C}"/>
    <cellStyle name="Денежный 2 5 2 3 6 4" xfId="5358" xr:uid="{00000000-0005-0000-0000-0000C6130000}"/>
    <cellStyle name="Денежный 2 5 2 3 6 4 2" xfId="10439" xr:uid="{00000000-0005-0000-0000-0000C7130000}"/>
    <cellStyle name="Денежный 2 5 2 3 6 4 2 2" xfId="25679" xr:uid="{AEC15637-4588-48D9-9ABA-9B9793BF9FC0}"/>
    <cellStyle name="Денежный 2 5 2 3 6 4 3" xfId="15517" xr:uid="{00000000-0005-0000-0000-0000C8130000}"/>
    <cellStyle name="Денежный 2 5 2 3 6 4 3 2" xfId="30755" xr:uid="{EF6EDD60-6B3A-46B4-9310-9A9553CA88BC}"/>
    <cellStyle name="Денежный 2 5 2 3 6 4 4" xfId="20603" xr:uid="{6233F98A-7FE9-4682-91C6-9EC993580EEC}"/>
    <cellStyle name="Денежный 2 5 2 3 6 5" xfId="6635" xr:uid="{00000000-0005-0000-0000-0000C9130000}"/>
    <cellStyle name="Денежный 2 5 2 3 6 5 2" xfId="21880" xr:uid="{D3E69417-ED19-4873-981E-47C44E05AD5F}"/>
    <cellStyle name="Денежный 2 5 2 3 6 6" xfId="11718" xr:uid="{00000000-0005-0000-0000-0000CA130000}"/>
    <cellStyle name="Денежный 2 5 2 3 6 6 2" xfId="26956" xr:uid="{0FC3380A-0904-4474-BC7A-FC30FA3FD310}"/>
    <cellStyle name="Денежный 2 5 2 3 6 7" xfId="16804" xr:uid="{0E06CD46-E02D-488C-AB5D-D7D003B588BC}"/>
    <cellStyle name="Денежный 2 5 2 4" xfId="316" xr:uid="{00000000-0005-0000-0000-0000CB130000}"/>
    <cellStyle name="Денежный 2 5 2 4 2" xfId="469" xr:uid="{00000000-0005-0000-0000-0000CC130000}"/>
    <cellStyle name="Денежный 2 5 2 4 2 2" xfId="1033" xr:uid="{00000000-0005-0000-0000-0000CD130000}"/>
    <cellStyle name="Денежный 2 5 2 4 2 2 2" xfId="2311" xr:uid="{00000000-0005-0000-0000-0000CE130000}"/>
    <cellStyle name="Денежный 2 5 2 4 2 2 2 2" xfId="7415" xr:uid="{00000000-0005-0000-0000-0000CF130000}"/>
    <cellStyle name="Денежный 2 5 2 4 2 2 2 2 2" xfId="22655" xr:uid="{CB152980-EF1F-4E7E-A52A-1B1F6FD33FBF}"/>
    <cellStyle name="Денежный 2 5 2 4 2 2 2 3" xfId="12493" xr:uid="{00000000-0005-0000-0000-0000D0130000}"/>
    <cellStyle name="Денежный 2 5 2 4 2 2 2 3 2" xfId="27731" xr:uid="{3A316604-97EF-46C7-992E-91198FBF99A5}"/>
    <cellStyle name="Денежный 2 5 2 4 2 2 2 4" xfId="17579" xr:uid="{AF4E5F6B-0D76-41D1-A6A3-E5A05BCF2408}"/>
    <cellStyle name="Денежный 2 5 2 4 2 2 3" xfId="3589" xr:uid="{00000000-0005-0000-0000-0000D1130000}"/>
    <cellStyle name="Денежный 2 5 2 4 2 2 3 2" xfId="8675" xr:uid="{00000000-0005-0000-0000-0000D2130000}"/>
    <cellStyle name="Денежный 2 5 2 4 2 2 3 2 2" xfId="23915" xr:uid="{6D2A9FF2-CC03-47C5-9F94-755A1DDD5CAF}"/>
    <cellStyle name="Денежный 2 5 2 4 2 2 3 3" xfId="13753" xr:uid="{00000000-0005-0000-0000-0000D3130000}"/>
    <cellStyle name="Денежный 2 5 2 4 2 2 3 3 2" xfId="28991" xr:uid="{1A60124C-3512-43B7-A20A-1CEB519409F4}"/>
    <cellStyle name="Денежный 2 5 2 4 2 2 3 4" xfId="18839" xr:uid="{0AA5A925-9E2B-4C66-B099-51FF2BEAE96E}"/>
    <cellStyle name="Денежный 2 5 2 4 2 2 4" xfId="4861" xr:uid="{00000000-0005-0000-0000-0000D4130000}"/>
    <cellStyle name="Денежный 2 5 2 4 2 2 4 2" xfId="9942" xr:uid="{00000000-0005-0000-0000-0000D5130000}"/>
    <cellStyle name="Денежный 2 5 2 4 2 2 4 2 2" xfId="25182" xr:uid="{ECB71DBE-937C-4A0A-BC4C-D47FC43F4D31}"/>
    <cellStyle name="Денежный 2 5 2 4 2 2 4 3" xfId="15020" xr:uid="{00000000-0005-0000-0000-0000D6130000}"/>
    <cellStyle name="Денежный 2 5 2 4 2 2 4 3 2" xfId="30258" xr:uid="{C88B7E81-4665-415B-9371-0EFB0EAF640F}"/>
    <cellStyle name="Денежный 2 5 2 4 2 2 4 4" xfId="20106" xr:uid="{F6BC6135-C0F9-4475-8C09-18FB360A3294}"/>
    <cellStyle name="Денежный 2 5 2 4 2 2 5" xfId="6138" xr:uid="{00000000-0005-0000-0000-0000D7130000}"/>
    <cellStyle name="Денежный 2 5 2 4 2 2 5 2" xfId="21383" xr:uid="{E6BBE955-9CCE-4F14-985A-A9B5279A42AF}"/>
    <cellStyle name="Денежный 2 5 2 4 2 2 6" xfId="11221" xr:uid="{00000000-0005-0000-0000-0000D8130000}"/>
    <cellStyle name="Денежный 2 5 2 4 2 2 6 2" xfId="26459" xr:uid="{45175333-89C1-4539-8F49-F8585496C395}"/>
    <cellStyle name="Денежный 2 5 2 4 2 2 7" xfId="16307" xr:uid="{E2E29EFC-1DA2-451D-A23F-F9EE109C4A05}"/>
    <cellStyle name="Денежный 2 5 2 4 2 3" xfId="1747" xr:uid="{00000000-0005-0000-0000-0000D9130000}"/>
    <cellStyle name="Денежный 2 5 2 4 2 3 2" xfId="6851" xr:uid="{00000000-0005-0000-0000-0000DA130000}"/>
    <cellStyle name="Денежный 2 5 2 4 2 3 2 2" xfId="22091" xr:uid="{E188CD5E-B7CA-46CF-AD6E-6CF140BB554C}"/>
    <cellStyle name="Денежный 2 5 2 4 2 3 3" xfId="11929" xr:uid="{00000000-0005-0000-0000-0000DB130000}"/>
    <cellStyle name="Денежный 2 5 2 4 2 3 3 2" xfId="27167" xr:uid="{4C86AF9E-B1EB-4DEA-98C4-729FBA923024}"/>
    <cellStyle name="Денежный 2 5 2 4 2 3 4" xfId="17015" xr:uid="{DF292013-F0B3-481D-942C-D3C2510CA765}"/>
    <cellStyle name="Денежный 2 5 2 4 2 4" xfId="3033" xr:uid="{00000000-0005-0000-0000-0000DC130000}"/>
    <cellStyle name="Денежный 2 5 2 4 2 4 2" xfId="8119" xr:uid="{00000000-0005-0000-0000-0000DD130000}"/>
    <cellStyle name="Денежный 2 5 2 4 2 4 2 2" xfId="23359" xr:uid="{4DCBF531-E4AC-430F-858E-2BEA79803302}"/>
    <cellStyle name="Денежный 2 5 2 4 2 4 3" xfId="13197" xr:uid="{00000000-0005-0000-0000-0000DE130000}"/>
    <cellStyle name="Денежный 2 5 2 4 2 4 3 2" xfId="28435" xr:uid="{667DF3E1-481B-47E0-B4D4-B20DBD2CE795}"/>
    <cellStyle name="Денежный 2 5 2 4 2 4 4" xfId="18283" xr:uid="{8A4541A5-C289-4C6E-A5D8-D99862793103}"/>
    <cellStyle name="Денежный 2 5 2 4 2 5" xfId="4297" xr:uid="{00000000-0005-0000-0000-0000DF130000}"/>
    <cellStyle name="Денежный 2 5 2 4 2 5 2" xfId="9378" xr:uid="{00000000-0005-0000-0000-0000E0130000}"/>
    <cellStyle name="Денежный 2 5 2 4 2 5 2 2" xfId="24618" xr:uid="{5693BC34-CE7A-4956-A937-1D7BC83852CE}"/>
    <cellStyle name="Денежный 2 5 2 4 2 5 3" xfId="14456" xr:uid="{00000000-0005-0000-0000-0000E1130000}"/>
    <cellStyle name="Денежный 2 5 2 4 2 5 3 2" xfId="29694" xr:uid="{178F7CD5-29F4-4884-9587-9E189DF26654}"/>
    <cellStyle name="Денежный 2 5 2 4 2 5 4" xfId="19542" xr:uid="{B5413C01-4F61-4229-9C8D-0EDADD6CE128}"/>
    <cellStyle name="Денежный 2 5 2 4 2 6" xfId="5574" xr:uid="{00000000-0005-0000-0000-0000E2130000}"/>
    <cellStyle name="Денежный 2 5 2 4 2 6 2" xfId="20819" xr:uid="{E5681773-72AF-4EA3-A10D-EA917A76D5A6}"/>
    <cellStyle name="Денежный 2 5 2 4 2 7" xfId="10657" xr:uid="{00000000-0005-0000-0000-0000E3130000}"/>
    <cellStyle name="Денежный 2 5 2 4 2 7 2" xfId="25895" xr:uid="{898665B6-3D99-4882-8B70-641C3D40A4E0}"/>
    <cellStyle name="Денежный 2 5 2 4 2 8" xfId="15743" xr:uid="{99419014-9CF4-4D81-9ECF-8D7D7DAFF003}"/>
    <cellStyle name="Денежный 2 5 2 4 3" xfId="893" xr:uid="{00000000-0005-0000-0000-0000E4130000}"/>
    <cellStyle name="Денежный 2 5 2 4 3 2" xfId="2171" xr:uid="{00000000-0005-0000-0000-0000E5130000}"/>
    <cellStyle name="Денежный 2 5 2 4 3 2 2" xfId="7275" xr:uid="{00000000-0005-0000-0000-0000E6130000}"/>
    <cellStyle name="Денежный 2 5 2 4 3 2 2 2" xfId="22515" xr:uid="{233C96EB-A086-4F62-83C5-8CCE477E80AE}"/>
    <cellStyle name="Денежный 2 5 2 4 3 2 3" xfId="12353" xr:uid="{00000000-0005-0000-0000-0000E7130000}"/>
    <cellStyle name="Денежный 2 5 2 4 3 2 3 2" xfId="27591" xr:uid="{0DEA00C1-694E-40D2-8DE8-E8679CDF0748}"/>
    <cellStyle name="Денежный 2 5 2 4 3 2 4" xfId="17439" xr:uid="{C5EE4525-88B7-49B4-B976-5CFF0260FF36}"/>
    <cellStyle name="Денежный 2 5 2 4 3 3" xfId="3451" xr:uid="{00000000-0005-0000-0000-0000E8130000}"/>
    <cellStyle name="Денежный 2 5 2 4 3 3 2" xfId="8537" xr:uid="{00000000-0005-0000-0000-0000E9130000}"/>
    <cellStyle name="Денежный 2 5 2 4 3 3 2 2" xfId="23777" xr:uid="{DC8D5977-4482-4DA2-BF53-1513A1C172F3}"/>
    <cellStyle name="Денежный 2 5 2 4 3 3 3" xfId="13615" xr:uid="{00000000-0005-0000-0000-0000EA130000}"/>
    <cellStyle name="Денежный 2 5 2 4 3 3 3 2" xfId="28853" xr:uid="{8FB40881-492A-442C-B186-947DB03A27DD}"/>
    <cellStyle name="Денежный 2 5 2 4 3 3 4" xfId="18701" xr:uid="{0FC8CE16-1D8D-4015-8404-40979432E051}"/>
    <cellStyle name="Денежный 2 5 2 4 3 4" xfId="4721" xr:uid="{00000000-0005-0000-0000-0000EB130000}"/>
    <cellStyle name="Денежный 2 5 2 4 3 4 2" xfId="9802" xr:uid="{00000000-0005-0000-0000-0000EC130000}"/>
    <cellStyle name="Денежный 2 5 2 4 3 4 2 2" xfId="25042" xr:uid="{7BBDD7E5-6C06-46EE-9255-7332A7D0806B}"/>
    <cellStyle name="Денежный 2 5 2 4 3 4 3" xfId="14880" xr:uid="{00000000-0005-0000-0000-0000ED130000}"/>
    <cellStyle name="Денежный 2 5 2 4 3 4 3 2" xfId="30118" xr:uid="{02314922-7998-42D1-BA0B-3E41F7A5AEA6}"/>
    <cellStyle name="Денежный 2 5 2 4 3 4 4" xfId="19966" xr:uid="{42B8332E-CAFD-4177-BA60-2A0703327519}"/>
    <cellStyle name="Денежный 2 5 2 4 3 5" xfId="5998" xr:uid="{00000000-0005-0000-0000-0000EE130000}"/>
    <cellStyle name="Денежный 2 5 2 4 3 5 2" xfId="21243" xr:uid="{3C9E9FDB-567C-41D9-84E5-E49B984D62E1}"/>
    <cellStyle name="Денежный 2 5 2 4 3 6" xfId="11081" xr:uid="{00000000-0005-0000-0000-0000EF130000}"/>
    <cellStyle name="Денежный 2 5 2 4 3 6 2" xfId="26319" xr:uid="{E508CB41-EF1C-4541-98F7-14CBBE9F0033}"/>
    <cellStyle name="Денежный 2 5 2 4 3 7" xfId="16167" xr:uid="{8ADDCEE7-F791-4AA1-B448-E2AA7E1AE899}"/>
    <cellStyle name="Денежный 2 5 2 4 4" xfId="1607" xr:uid="{00000000-0005-0000-0000-0000F0130000}"/>
    <cellStyle name="Денежный 2 5 2 4 4 2" xfId="6711" xr:uid="{00000000-0005-0000-0000-0000F1130000}"/>
    <cellStyle name="Денежный 2 5 2 4 4 2 2" xfId="21951" xr:uid="{A05AAA70-8D9E-4E01-8489-AA6F1C169ACA}"/>
    <cellStyle name="Денежный 2 5 2 4 4 3" xfId="11789" xr:uid="{00000000-0005-0000-0000-0000F2130000}"/>
    <cellStyle name="Денежный 2 5 2 4 4 3 2" xfId="27027" xr:uid="{774BF6C0-83A6-436D-A328-BB32FF490CF7}"/>
    <cellStyle name="Денежный 2 5 2 4 4 4" xfId="16875" xr:uid="{F1509CFD-8ED9-4DDE-AABF-C66649C32B80}"/>
    <cellStyle name="Денежный 2 5 2 4 5" xfId="2883" xr:uid="{00000000-0005-0000-0000-0000F3130000}"/>
    <cellStyle name="Денежный 2 5 2 4 5 2" xfId="7981" xr:uid="{00000000-0005-0000-0000-0000F4130000}"/>
    <cellStyle name="Денежный 2 5 2 4 5 2 2" xfId="23221" xr:uid="{60016441-43B6-4275-B08E-9BE4DD3833AE}"/>
    <cellStyle name="Денежный 2 5 2 4 5 3" xfId="13059" xr:uid="{00000000-0005-0000-0000-0000F5130000}"/>
    <cellStyle name="Денежный 2 5 2 4 5 3 2" xfId="28297" xr:uid="{47CB7E53-F6D3-4430-BA24-C9F7D0F79B39}"/>
    <cellStyle name="Денежный 2 5 2 4 5 4" xfId="18145" xr:uid="{7CB7E8CC-F3AF-4399-ACDF-30D2394CE9B6}"/>
    <cellStyle name="Денежный 2 5 2 4 6" xfId="4157" xr:uid="{00000000-0005-0000-0000-0000F6130000}"/>
    <cellStyle name="Денежный 2 5 2 4 6 2" xfId="9238" xr:uid="{00000000-0005-0000-0000-0000F7130000}"/>
    <cellStyle name="Денежный 2 5 2 4 6 2 2" xfId="24478" xr:uid="{5526C6EA-1ED7-4292-B6A2-87249C0E8DFF}"/>
    <cellStyle name="Денежный 2 5 2 4 6 3" xfId="14316" xr:uid="{00000000-0005-0000-0000-0000F8130000}"/>
    <cellStyle name="Денежный 2 5 2 4 6 3 2" xfId="29554" xr:uid="{712F116D-C088-479B-9A12-E12D49A1F2DA}"/>
    <cellStyle name="Денежный 2 5 2 4 6 4" xfId="19402" xr:uid="{5DB7D276-53DC-43F8-8726-A104E9C25441}"/>
    <cellStyle name="Денежный 2 5 2 4 7" xfId="5434" xr:uid="{00000000-0005-0000-0000-0000F9130000}"/>
    <cellStyle name="Денежный 2 5 2 4 7 2" xfId="20679" xr:uid="{EDA6DC0A-86C6-43A4-9C08-EBA7C00CB705}"/>
    <cellStyle name="Денежный 2 5 2 4 8" xfId="10517" xr:uid="{00000000-0005-0000-0000-0000FA130000}"/>
    <cellStyle name="Денежный 2 5 2 4 8 2" xfId="25755" xr:uid="{3AEB2825-6957-45B9-9992-E02CCFAC5510}"/>
    <cellStyle name="Денежный 2 5 2 4 9" xfId="15603" xr:uid="{390226D1-1CDC-43FE-8B3A-FE783DDE3747}"/>
    <cellStyle name="Денежный 2 5 2 5" xfId="609" xr:uid="{00000000-0005-0000-0000-0000FB130000}"/>
    <cellStyle name="Денежный 2 5 2 5 2" xfId="1173" xr:uid="{00000000-0005-0000-0000-0000FC130000}"/>
    <cellStyle name="Денежный 2 5 2 5 2 2" xfId="2451" xr:uid="{00000000-0005-0000-0000-0000FD130000}"/>
    <cellStyle name="Денежный 2 5 2 5 2 2 2" xfId="7555" xr:uid="{00000000-0005-0000-0000-0000FE130000}"/>
    <cellStyle name="Денежный 2 5 2 5 2 2 2 2" xfId="22795" xr:uid="{0ED543B3-A414-44A1-B21F-522123D762D1}"/>
    <cellStyle name="Денежный 2 5 2 5 2 2 3" xfId="12633" xr:uid="{00000000-0005-0000-0000-0000FF130000}"/>
    <cellStyle name="Денежный 2 5 2 5 2 2 3 2" xfId="27871" xr:uid="{FF6A8BC4-2F15-4C65-9BF1-13DFAFC1BD1F}"/>
    <cellStyle name="Денежный 2 5 2 5 2 2 4" xfId="17719" xr:uid="{6FFE687F-E56D-41C5-9444-9E9A7B1E8BD7}"/>
    <cellStyle name="Денежный 2 5 2 5 2 3" xfId="3727" xr:uid="{00000000-0005-0000-0000-000000140000}"/>
    <cellStyle name="Денежный 2 5 2 5 2 3 2" xfId="8813" xr:uid="{00000000-0005-0000-0000-000001140000}"/>
    <cellStyle name="Денежный 2 5 2 5 2 3 2 2" xfId="24053" xr:uid="{A7526744-0DE9-45B0-9CAA-3FD34BAF1827}"/>
    <cellStyle name="Денежный 2 5 2 5 2 3 3" xfId="13891" xr:uid="{00000000-0005-0000-0000-000002140000}"/>
    <cellStyle name="Денежный 2 5 2 5 2 3 3 2" xfId="29129" xr:uid="{3794D629-B676-434C-90C7-3316BD5B9728}"/>
    <cellStyle name="Денежный 2 5 2 5 2 3 4" xfId="18977" xr:uid="{8227A8FA-1249-4416-8F9D-C58CFEBC0C03}"/>
    <cellStyle name="Денежный 2 5 2 5 2 4" xfId="5001" xr:uid="{00000000-0005-0000-0000-000003140000}"/>
    <cellStyle name="Денежный 2 5 2 5 2 4 2" xfId="10082" xr:uid="{00000000-0005-0000-0000-000004140000}"/>
    <cellStyle name="Денежный 2 5 2 5 2 4 2 2" xfId="25322" xr:uid="{5CBF9DC6-CC54-4469-A69D-19BA55FA918E}"/>
    <cellStyle name="Денежный 2 5 2 5 2 4 3" xfId="15160" xr:uid="{00000000-0005-0000-0000-000005140000}"/>
    <cellStyle name="Денежный 2 5 2 5 2 4 3 2" xfId="30398" xr:uid="{E7C55058-F4A6-4DA3-9953-92DB04AC0D5E}"/>
    <cellStyle name="Денежный 2 5 2 5 2 4 4" xfId="20246" xr:uid="{9426AC3C-30B7-4E01-BAD8-EFD866043FFB}"/>
    <cellStyle name="Денежный 2 5 2 5 2 5" xfId="6278" xr:uid="{00000000-0005-0000-0000-000006140000}"/>
    <cellStyle name="Денежный 2 5 2 5 2 5 2" xfId="21523" xr:uid="{26E19B2C-0B0A-430F-9385-DE5EE53217FD}"/>
    <cellStyle name="Денежный 2 5 2 5 2 6" xfId="11361" xr:uid="{00000000-0005-0000-0000-000007140000}"/>
    <cellStyle name="Денежный 2 5 2 5 2 6 2" xfId="26599" xr:uid="{D13B79D0-00F6-414A-8900-2C6CC89F68E1}"/>
    <cellStyle name="Денежный 2 5 2 5 2 7" xfId="16447" xr:uid="{1A304820-69F8-4F37-BFD1-3023736DD98B}"/>
    <cellStyle name="Денежный 2 5 2 5 3" xfId="1887" xr:uid="{00000000-0005-0000-0000-000008140000}"/>
    <cellStyle name="Денежный 2 5 2 5 3 2" xfId="6991" xr:uid="{00000000-0005-0000-0000-000009140000}"/>
    <cellStyle name="Денежный 2 5 2 5 3 2 2" xfId="22231" xr:uid="{D1F6400F-0BF7-4D72-8C06-A1EFF413591A}"/>
    <cellStyle name="Денежный 2 5 2 5 3 3" xfId="12069" xr:uid="{00000000-0005-0000-0000-00000A140000}"/>
    <cellStyle name="Денежный 2 5 2 5 3 3 2" xfId="27307" xr:uid="{7B0E1074-1162-4A1E-86B6-CEB76258B3F9}"/>
    <cellStyle name="Денежный 2 5 2 5 3 4" xfId="17155" xr:uid="{9CF71952-013E-4691-B9B3-0AF26E3CF06B}"/>
    <cellStyle name="Денежный 2 5 2 5 4" xfId="3171" xr:uid="{00000000-0005-0000-0000-00000B140000}"/>
    <cellStyle name="Денежный 2 5 2 5 4 2" xfId="8257" xr:uid="{00000000-0005-0000-0000-00000C140000}"/>
    <cellStyle name="Денежный 2 5 2 5 4 2 2" xfId="23497" xr:uid="{736EC85A-62DF-46E5-A292-CF9F87A957D3}"/>
    <cellStyle name="Денежный 2 5 2 5 4 3" xfId="13335" xr:uid="{00000000-0005-0000-0000-00000D140000}"/>
    <cellStyle name="Денежный 2 5 2 5 4 3 2" xfId="28573" xr:uid="{9AEB4BA9-9237-4B1F-81AA-957E3843F52C}"/>
    <cellStyle name="Денежный 2 5 2 5 4 4" xfId="18421" xr:uid="{CA09D32D-8181-4C54-8BB1-20E5CD7C65B4}"/>
    <cellStyle name="Денежный 2 5 2 5 5" xfId="4437" xr:uid="{00000000-0005-0000-0000-00000E140000}"/>
    <cellStyle name="Денежный 2 5 2 5 5 2" xfId="9518" xr:uid="{00000000-0005-0000-0000-00000F140000}"/>
    <cellStyle name="Денежный 2 5 2 5 5 2 2" xfId="24758" xr:uid="{A861A023-1491-4E59-BCE5-61D34846E713}"/>
    <cellStyle name="Денежный 2 5 2 5 5 3" xfId="14596" xr:uid="{00000000-0005-0000-0000-000010140000}"/>
    <cellStyle name="Денежный 2 5 2 5 5 3 2" xfId="29834" xr:uid="{BF51B1AA-C676-4A89-9C67-F04992429B91}"/>
    <cellStyle name="Денежный 2 5 2 5 5 4" xfId="19682" xr:uid="{780850E8-D758-440C-B4B4-A76F03EA4C69}"/>
    <cellStyle name="Денежный 2 5 2 5 6" xfId="5714" xr:uid="{00000000-0005-0000-0000-000011140000}"/>
    <cellStyle name="Денежный 2 5 2 5 6 2" xfId="20959" xr:uid="{1769BD17-368F-4852-9122-DC16B4368BC7}"/>
    <cellStyle name="Денежный 2 5 2 5 7" xfId="10797" xr:uid="{00000000-0005-0000-0000-000012140000}"/>
    <cellStyle name="Денежный 2 5 2 5 7 2" xfId="26035" xr:uid="{0E3C1364-6C49-4E05-8ECC-1F24E753E1E2}"/>
    <cellStyle name="Денежный 2 5 2 5 8" xfId="15883" xr:uid="{01D820AA-59E3-4C37-AB52-D1BFC66FC550}"/>
    <cellStyle name="Денежный 2 5 2 6" xfId="753" xr:uid="{00000000-0005-0000-0000-000013140000}"/>
    <cellStyle name="Денежный 2 5 2 6 2" xfId="2031" xr:uid="{00000000-0005-0000-0000-000014140000}"/>
    <cellStyle name="Денежный 2 5 2 6 2 2" xfId="7135" xr:uid="{00000000-0005-0000-0000-000015140000}"/>
    <cellStyle name="Денежный 2 5 2 6 2 2 2" xfId="22375" xr:uid="{7A2E2452-595E-4A53-9C13-4EE03ABF043B}"/>
    <cellStyle name="Денежный 2 5 2 6 2 3" xfId="12213" xr:uid="{00000000-0005-0000-0000-000016140000}"/>
    <cellStyle name="Денежный 2 5 2 6 2 3 2" xfId="27451" xr:uid="{CC823229-F496-45AB-B761-1976A89B22D6}"/>
    <cellStyle name="Денежный 2 5 2 6 2 4" xfId="17299" xr:uid="{6A77C42C-232C-41F7-9BB1-086D9E89AD7F}"/>
    <cellStyle name="Денежный 2 5 2 6 3" xfId="3313" xr:uid="{00000000-0005-0000-0000-000017140000}"/>
    <cellStyle name="Денежный 2 5 2 6 3 2" xfId="8399" xr:uid="{00000000-0005-0000-0000-000018140000}"/>
    <cellStyle name="Денежный 2 5 2 6 3 2 2" xfId="23639" xr:uid="{69468C38-68A8-4FD8-84CC-BEFECE91594A}"/>
    <cellStyle name="Денежный 2 5 2 6 3 3" xfId="13477" xr:uid="{00000000-0005-0000-0000-000019140000}"/>
    <cellStyle name="Денежный 2 5 2 6 3 3 2" xfId="28715" xr:uid="{A30D339D-B919-43A8-B690-3C4D70325AA8}"/>
    <cellStyle name="Денежный 2 5 2 6 3 4" xfId="18563" xr:uid="{663B2B8F-76CA-4286-BDAD-4BD3BD23D929}"/>
    <cellStyle name="Денежный 2 5 2 6 4" xfId="4581" xr:uid="{00000000-0005-0000-0000-00001A140000}"/>
    <cellStyle name="Денежный 2 5 2 6 4 2" xfId="9662" xr:uid="{00000000-0005-0000-0000-00001B140000}"/>
    <cellStyle name="Денежный 2 5 2 6 4 2 2" xfId="24902" xr:uid="{662ECD59-6597-4D4D-81C0-CB0070183F94}"/>
    <cellStyle name="Денежный 2 5 2 6 4 3" xfId="14740" xr:uid="{00000000-0005-0000-0000-00001C140000}"/>
    <cellStyle name="Денежный 2 5 2 6 4 3 2" xfId="29978" xr:uid="{0171FDB7-B6D0-425B-AFD0-1B4F7F19AC1F}"/>
    <cellStyle name="Денежный 2 5 2 6 4 4" xfId="19826" xr:uid="{04B38F66-7BCE-4588-AC37-C8AE1835CE5A}"/>
    <cellStyle name="Денежный 2 5 2 6 5" xfId="5858" xr:uid="{00000000-0005-0000-0000-00001D140000}"/>
    <cellStyle name="Денежный 2 5 2 6 5 2" xfId="21103" xr:uid="{EF8CDA0F-4366-43C1-B3BE-E57DB2B880B5}"/>
    <cellStyle name="Денежный 2 5 2 6 6" xfId="10941" xr:uid="{00000000-0005-0000-0000-00001E140000}"/>
    <cellStyle name="Денежный 2 5 2 6 6 2" xfId="26179" xr:uid="{5EF4C729-510B-443F-985D-65ACD1688C87}"/>
    <cellStyle name="Денежный 2 5 2 6 7" xfId="16027" xr:uid="{ACAE318B-C5B9-40CB-8252-402A96F682F4}"/>
    <cellStyle name="Денежный 2 5 2 7" xfId="1318" xr:uid="{00000000-0005-0000-0000-00001F140000}"/>
    <cellStyle name="Денежный 2 5 2 7 2" xfId="2596" xr:uid="{00000000-0005-0000-0000-000020140000}"/>
    <cellStyle name="Денежный 2 5 2 7 2 2" xfId="7700" xr:uid="{00000000-0005-0000-0000-000021140000}"/>
    <cellStyle name="Денежный 2 5 2 7 2 2 2" xfId="22940" xr:uid="{892E83DB-B632-4308-825E-2DBBFBAF7B33}"/>
    <cellStyle name="Денежный 2 5 2 7 2 3" xfId="12778" xr:uid="{00000000-0005-0000-0000-000022140000}"/>
    <cellStyle name="Денежный 2 5 2 7 2 3 2" xfId="28016" xr:uid="{E98AEC92-C81E-445B-A7D7-5C6FFCC19644}"/>
    <cellStyle name="Денежный 2 5 2 7 2 4" xfId="17864" xr:uid="{6B9822DA-058E-4A85-A8C5-BBD21166462F}"/>
    <cellStyle name="Денежный 2 5 2 7 3" xfId="3870" xr:uid="{00000000-0005-0000-0000-000023140000}"/>
    <cellStyle name="Денежный 2 5 2 7 3 2" xfId="8956" xr:uid="{00000000-0005-0000-0000-000024140000}"/>
    <cellStyle name="Денежный 2 5 2 7 3 2 2" xfId="24196" xr:uid="{20FB704B-10EF-49F1-A9BC-8A6DAB0D391E}"/>
    <cellStyle name="Денежный 2 5 2 7 3 3" xfId="14034" xr:uid="{00000000-0005-0000-0000-000025140000}"/>
    <cellStyle name="Денежный 2 5 2 7 3 3 2" xfId="29272" xr:uid="{AA69022E-7B1F-44FA-9808-533D570E532D}"/>
    <cellStyle name="Денежный 2 5 2 7 3 4" xfId="19120" xr:uid="{1EB6B20F-D785-42AB-A942-8FC578D9C020}"/>
    <cellStyle name="Денежный 2 5 2 7 4" xfId="5146" xr:uid="{00000000-0005-0000-0000-000026140000}"/>
    <cellStyle name="Денежный 2 5 2 7 4 2" xfId="10227" xr:uid="{00000000-0005-0000-0000-000027140000}"/>
    <cellStyle name="Денежный 2 5 2 7 4 2 2" xfId="25467" xr:uid="{0FC76D7F-6EF3-4F02-8CC1-DEDBB9B64948}"/>
    <cellStyle name="Денежный 2 5 2 7 4 3" xfId="15305" xr:uid="{00000000-0005-0000-0000-000028140000}"/>
    <cellStyle name="Денежный 2 5 2 7 4 3 2" xfId="30543" xr:uid="{5F8F5C46-54E6-4E2D-85FA-70723B55AB46}"/>
    <cellStyle name="Денежный 2 5 2 7 4 4" xfId="20391" xr:uid="{F29E819C-68D1-42A7-A7BA-F84A9903BE37}"/>
    <cellStyle name="Денежный 2 5 2 7 5" xfId="6423" xr:uid="{00000000-0005-0000-0000-000029140000}"/>
    <cellStyle name="Денежный 2 5 2 7 5 2" xfId="21668" xr:uid="{6DD4EA1E-85ED-4AB1-A183-0899DB694BDD}"/>
    <cellStyle name="Денежный 2 5 2 7 6" xfId="11506" xr:uid="{00000000-0005-0000-0000-00002A140000}"/>
    <cellStyle name="Денежный 2 5 2 7 6 2" xfId="26744" xr:uid="{106185E1-4A73-443E-81EB-71E24B26105C}"/>
    <cellStyle name="Денежный 2 5 2 7 7" xfId="16592" xr:uid="{55B3F4EF-C5E6-45C3-A862-39F2E944A52C}"/>
    <cellStyle name="Денежный 2 5 2 8" xfId="1458" xr:uid="{00000000-0005-0000-0000-00002B140000}"/>
    <cellStyle name="Денежный 2 5 2 8 2" xfId="2736" xr:uid="{00000000-0005-0000-0000-00002C140000}"/>
    <cellStyle name="Денежный 2 5 2 8 2 2" xfId="7840" xr:uid="{00000000-0005-0000-0000-00002D140000}"/>
    <cellStyle name="Денежный 2 5 2 8 2 2 2" xfId="23080" xr:uid="{B1219929-6167-4CB0-8386-42443A39030A}"/>
    <cellStyle name="Денежный 2 5 2 8 2 3" xfId="12918" xr:uid="{00000000-0005-0000-0000-00002E140000}"/>
    <cellStyle name="Денежный 2 5 2 8 2 3 2" xfId="28156" xr:uid="{8F76D115-F3B5-42E2-AD1D-E3F019140859}"/>
    <cellStyle name="Денежный 2 5 2 8 2 4" xfId="18004" xr:uid="{AA21FE78-81BB-4458-A93B-05CBEC5EBE2B}"/>
    <cellStyle name="Денежный 2 5 2 8 3" xfId="4008" xr:uid="{00000000-0005-0000-0000-00002F140000}"/>
    <cellStyle name="Денежный 2 5 2 8 3 2" xfId="9094" xr:uid="{00000000-0005-0000-0000-000030140000}"/>
    <cellStyle name="Денежный 2 5 2 8 3 2 2" xfId="24334" xr:uid="{FB105909-2835-4578-BD02-C913D268B382}"/>
    <cellStyle name="Денежный 2 5 2 8 3 3" xfId="14172" xr:uid="{00000000-0005-0000-0000-000031140000}"/>
    <cellStyle name="Денежный 2 5 2 8 3 3 2" xfId="29410" xr:uid="{E2F80733-C293-4B48-9760-05B0EF00A29C}"/>
    <cellStyle name="Денежный 2 5 2 8 3 4" xfId="19258" xr:uid="{E50245FD-5AF0-4BF5-8A5A-E6621E551795}"/>
    <cellStyle name="Денежный 2 5 2 8 4" xfId="5286" xr:uid="{00000000-0005-0000-0000-000032140000}"/>
    <cellStyle name="Денежный 2 5 2 8 4 2" xfId="10367" xr:uid="{00000000-0005-0000-0000-000033140000}"/>
    <cellStyle name="Денежный 2 5 2 8 4 2 2" xfId="25607" xr:uid="{19D827B3-062F-4076-94A9-2B395D04DCB6}"/>
    <cellStyle name="Денежный 2 5 2 8 4 3" xfId="15445" xr:uid="{00000000-0005-0000-0000-000034140000}"/>
    <cellStyle name="Денежный 2 5 2 8 4 3 2" xfId="30683" xr:uid="{B87BD9C6-2BE2-41F3-9BBB-5171FD749CA6}"/>
    <cellStyle name="Денежный 2 5 2 8 4 4" xfId="20531" xr:uid="{78D25148-E213-4C74-9791-38921248A244}"/>
    <cellStyle name="Денежный 2 5 2 8 5" xfId="6563" xr:uid="{00000000-0005-0000-0000-000035140000}"/>
    <cellStyle name="Денежный 2 5 2 8 5 2" xfId="21808" xr:uid="{167BA378-A817-456D-B225-6C21BAEB425E}"/>
    <cellStyle name="Денежный 2 5 2 8 6" xfId="11646" xr:uid="{00000000-0005-0000-0000-000036140000}"/>
    <cellStyle name="Денежный 2 5 2 8 6 2" xfId="26884" xr:uid="{A01AABE6-04C5-401B-A73A-22E0CFCB320D}"/>
    <cellStyle name="Денежный 2 5 2 8 7" xfId="16732" xr:uid="{3B05CEEB-6988-4CED-BF19-794F06BE2CB2}"/>
    <cellStyle name="Денежный 2 5 3" xfId="122" xr:uid="{00000000-0005-0000-0000-000037140000}"/>
    <cellStyle name="Денежный 2 5 3 2" xfId="349" xr:uid="{00000000-0005-0000-0000-000038140000}"/>
    <cellStyle name="Денежный 2 5 3 2 2" xfId="497" xr:uid="{00000000-0005-0000-0000-000039140000}"/>
    <cellStyle name="Денежный 2 5 3 2 2 2" xfId="1061" xr:uid="{00000000-0005-0000-0000-00003A140000}"/>
    <cellStyle name="Денежный 2 5 3 2 2 2 2" xfId="2339" xr:uid="{00000000-0005-0000-0000-00003B140000}"/>
    <cellStyle name="Денежный 2 5 3 2 2 2 2 2" xfId="7443" xr:uid="{00000000-0005-0000-0000-00003C140000}"/>
    <cellStyle name="Денежный 2 5 3 2 2 2 2 2 2" xfId="22683" xr:uid="{787F839D-A7CC-4279-9E60-A301C811568F}"/>
    <cellStyle name="Денежный 2 5 3 2 2 2 2 3" xfId="12521" xr:uid="{00000000-0005-0000-0000-00003D140000}"/>
    <cellStyle name="Денежный 2 5 3 2 2 2 2 3 2" xfId="27759" xr:uid="{9347150B-29A4-4970-B2C8-B1ABB781CCDF}"/>
    <cellStyle name="Денежный 2 5 3 2 2 2 2 4" xfId="17607" xr:uid="{81F3C02F-41AB-4E67-8AA0-C3B71D2D43DC}"/>
    <cellStyle name="Денежный 2 5 3 2 2 2 3" xfId="3615" xr:uid="{00000000-0005-0000-0000-00003E140000}"/>
    <cellStyle name="Денежный 2 5 3 2 2 2 3 2" xfId="8701" xr:uid="{00000000-0005-0000-0000-00003F140000}"/>
    <cellStyle name="Денежный 2 5 3 2 2 2 3 2 2" xfId="23941" xr:uid="{E2C24CEF-EA3D-4162-8A91-888C9ECC2F58}"/>
    <cellStyle name="Денежный 2 5 3 2 2 2 3 3" xfId="13779" xr:uid="{00000000-0005-0000-0000-000040140000}"/>
    <cellStyle name="Денежный 2 5 3 2 2 2 3 3 2" xfId="29017" xr:uid="{5FCF3406-7606-4DF0-9130-053555293395}"/>
    <cellStyle name="Денежный 2 5 3 2 2 2 3 4" xfId="18865" xr:uid="{6BD3F91B-B3BC-422A-A4AF-99739F985C2D}"/>
    <cellStyle name="Денежный 2 5 3 2 2 2 4" xfId="4889" xr:uid="{00000000-0005-0000-0000-000041140000}"/>
    <cellStyle name="Денежный 2 5 3 2 2 2 4 2" xfId="9970" xr:uid="{00000000-0005-0000-0000-000042140000}"/>
    <cellStyle name="Денежный 2 5 3 2 2 2 4 2 2" xfId="25210" xr:uid="{B0CBBB2E-B0AF-42E9-84BB-1C60C5D36623}"/>
    <cellStyle name="Денежный 2 5 3 2 2 2 4 3" xfId="15048" xr:uid="{00000000-0005-0000-0000-000043140000}"/>
    <cellStyle name="Денежный 2 5 3 2 2 2 4 3 2" xfId="30286" xr:uid="{B3AA99C8-6A00-4979-A611-2D269068C0EE}"/>
    <cellStyle name="Денежный 2 5 3 2 2 2 4 4" xfId="20134" xr:uid="{AA570F84-06CD-4306-B9AE-61026CEBE6BF}"/>
    <cellStyle name="Денежный 2 5 3 2 2 2 5" xfId="6166" xr:uid="{00000000-0005-0000-0000-000044140000}"/>
    <cellStyle name="Денежный 2 5 3 2 2 2 5 2" xfId="21411" xr:uid="{9D215DCB-E3FF-4041-BDDD-6F3DB029D172}"/>
    <cellStyle name="Денежный 2 5 3 2 2 2 6" xfId="11249" xr:uid="{00000000-0005-0000-0000-000045140000}"/>
    <cellStyle name="Денежный 2 5 3 2 2 2 6 2" xfId="26487" xr:uid="{8F9B2D8F-AE24-4D24-9A78-1AFAA90A3D6B}"/>
    <cellStyle name="Денежный 2 5 3 2 2 2 7" xfId="16335" xr:uid="{8CA99F13-CCD5-4DE4-8121-AA77E8AC732F}"/>
    <cellStyle name="Денежный 2 5 3 2 2 3" xfId="1775" xr:uid="{00000000-0005-0000-0000-000046140000}"/>
    <cellStyle name="Денежный 2 5 3 2 2 3 2" xfId="6879" xr:uid="{00000000-0005-0000-0000-000047140000}"/>
    <cellStyle name="Денежный 2 5 3 2 2 3 2 2" xfId="22119" xr:uid="{D93FAF53-B11A-4935-8EB0-34764D51B187}"/>
    <cellStyle name="Денежный 2 5 3 2 2 3 3" xfId="11957" xr:uid="{00000000-0005-0000-0000-000048140000}"/>
    <cellStyle name="Денежный 2 5 3 2 2 3 3 2" xfId="27195" xr:uid="{DE227EFF-FFF6-4B2C-BB04-B708F80E9882}"/>
    <cellStyle name="Денежный 2 5 3 2 2 3 4" xfId="17043" xr:uid="{7AAB961B-E52F-4684-958E-AB5BBFA08B37}"/>
    <cellStyle name="Денежный 2 5 3 2 2 4" xfId="3059" xr:uid="{00000000-0005-0000-0000-000049140000}"/>
    <cellStyle name="Денежный 2 5 3 2 2 4 2" xfId="8145" xr:uid="{00000000-0005-0000-0000-00004A140000}"/>
    <cellStyle name="Денежный 2 5 3 2 2 4 2 2" xfId="23385" xr:uid="{28B4EACD-6724-4D86-A670-985283769597}"/>
    <cellStyle name="Денежный 2 5 3 2 2 4 3" xfId="13223" xr:uid="{00000000-0005-0000-0000-00004B140000}"/>
    <cellStyle name="Денежный 2 5 3 2 2 4 3 2" xfId="28461" xr:uid="{F08472F6-1958-4703-8DFD-A7C988E13ACD}"/>
    <cellStyle name="Денежный 2 5 3 2 2 4 4" xfId="18309" xr:uid="{89B8C551-CA4C-4B96-B00D-90F7E45A915E}"/>
    <cellStyle name="Денежный 2 5 3 2 2 5" xfId="4325" xr:uid="{00000000-0005-0000-0000-00004C140000}"/>
    <cellStyle name="Денежный 2 5 3 2 2 5 2" xfId="9406" xr:uid="{00000000-0005-0000-0000-00004D140000}"/>
    <cellStyle name="Денежный 2 5 3 2 2 5 2 2" xfId="24646" xr:uid="{D92F945C-A45C-496F-9448-CC6555B41DCD}"/>
    <cellStyle name="Денежный 2 5 3 2 2 5 3" xfId="14484" xr:uid="{00000000-0005-0000-0000-00004E140000}"/>
    <cellStyle name="Денежный 2 5 3 2 2 5 3 2" xfId="29722" xr:uid="{F06D8BFD-B729-45AC-BACD-37B747F63EC3}"/>
    <cellStyle name="Денежный 2 5 3 2 2 5 4" xfId="19570" xr:uid="{F89E699D-1B70-4F25-ACC4-7D4D5E5C2BEB}"/>
    <cellStyle name="Денежный 2 5 3 2 2 6" xfId="5602" xr:uid="{00000000-0005-0000-0000-00004F140000}"/>
    <cellStyle name="Денежный 2 5 3 2 2 6 2" xfId="20847" xr:uid="{6850F84F-C7E3-48A1-A887-5FF6D49407D6}"/>
    <cellStyle name="Денежный 2 5 3 2 2 7" xfId="10685" xr:uid="{00000000-0005-0000-0000-000050140000}"/>
    <cellStyle name="Денежный 2 5 3 2 2 7 2" xfId="25923" xr:uid="{3EAC8D8A-84E6-4F88-A503-FFF3B75AD021}"/>
    <cellStyle name="Денежный 2 5 3 2 2 8" xfId="15771" xr:uid="{114954BF-17D3-43B0-9ACE-07B276032BE8}"/>
    <cellStyle name="Денежный 2 5 3 2 3" xfId="921" xr:uid="{00000000-0005-0000-0000-000051140000}"/>
    <cellStyle name="Денежный 2 5 3 2 3 2" xfId="2199" xr:uid="{00000000-0005-0000-0000-000052140000}"/>
    <cellStyle name="Денежный 2 5 3 2 3 2 2" xfId="7303" xr:uid="{00000000-0005-0000-0000-000053140000}"/>
    <cellStyle name="Денежный 2 5 3 2 3 2 2 2" xfId="22543" xr:uid="{F01E4EFA-1777-4C1D-8140-BEA499E00C6A}"/>
    <cellStyle name="Денежный 2 5 3 2 3 2 3" xfId="12381" xr:uid="{00000000-0005-0000-0000-000054140000}"/>
    <cellStyle name="Денежный 2 5 3 2 3 2 3 2" xfId="27619" xr:uid="{2AB0D896-EC7E-4B45-9E86-23FEBB9767FF}"/>
    <cellStyle name="Денежный 2 5 3 2 3 2 4" xfId="17467" xr:uid="{56C3975D-543E-461F-9D0E-1C0818E8C35B}"/>
    <cellStyle name="Денежный 2 5 3 2 3 3" xfId="3477" xr:uid="{00000000-0005-0000-0000-000055140000}"/>
    <cellStyle name="Денежный 2 5 3 2 3 3 2" xfId="8563" xr:uid="{00000000-0005-0000-0000-000056140000}"/>
    <cellStyle name="Денежный 2 5 3 2 3 3 2 2" xfId="23803" xr:uid="{4BFD1EB7-09EA-4386-80CC-D67AAE812F5D}"/>
    <cellStyle name="Денежный 2 5 3 2 3 3 3" xfId="13641" xr:uid="{00000000-0005-0000-0000-000057140000}"/>
    <cellStyle name="Денежный 2 5 3 2 3 3 3 2" xfId="28879" xr:uid="{07477120-E067-407B-BAA4-19EF21290847}"/>
    <cellStyle name="Денежный 2 5 3 2 3 3 4" xfId="18727" xr:uid="{1DA49D60-22D9-471D-8046-BEE497857159}"/>
    <cellStyle name="Денежный 2 5 3 2 3 4" xfId="4749" xr:uid="{00000000-0005-0000-0000-000058140000}"/>
    <cellStyle name="Денежный 2 5 3 2 3 4 2" xfId="9830" xr:uid="{00000000-0005-0000-0000-000059140000}"/>
    <cellStyle name="Денежный 2 5 3 2 3 4 2 2" xfId="25070" xr:uid="{6333853E-9D35-4FAB-B802-9621D23F22DB}"/>
    <cellStyle name="Денежный 2 5 3 2 3 4 3" xfId="14908" xr:uid="{00000000-0005-0000-0000-00005A140000}"/>
    <cellStyle name="Денежный 2 5 3 2 3 4 3 2" xfId="30146" xr:uid="{CF81018F-5A2A-430A-BA1F-196A2C0D7724}"/>
    <cellStyle name="Денежный 2 5 3 2 3 4 4" xfId="19994" xr:uid="{1B441E6C-9A8B-4DB4-80E7-E5BCF63D37CD}"/>
    <cellStyle name="Денежный 2 5 3 2 3 5" xfId="6026" xr:uid="{00000000-0005-0000-0000-00005B140000}"/>
    <cellStyle name="Денежный 2 5 3 2 3 5 2" xfId="21271" xr:uid="{03D75395-F04A-4B3F-9943-B4346C9FC9E0}"/>
    <cellStyle name="Денежный 2 5 3 2 3 6" xfId="11109" xr:uid="{00000000-0005-0000-0000-00005C140000}"/>
    <cellStyle name="Денежный 2 5 3 2 3 6 2" xfId="26347" xr:uid="{7E377C5E-60D5-4934-8F78-A34D97F267BC}"/>
    <cellStyle name="Денежный 2 5 3 2 3 7" xfId="16195" xr:uid="{54DA3F46-EEBC-4BDC-9183-30081C072390}"/>
    <cellStyle name="Денежный 2 5 3 2 4" xfId="1635" xr:uid="{00000000-0005-0000-0000-00005D140000}"/>
    <cellStyle name="Денежный 2 5 3 2 4 2" xfId="6739" xr:uid="{00000000-0005-0000-0000-00005E140000}"/>
    <cellStyle name="Денежный 2 5 3 2 4 2 2" xfId="21979" xr:uid="{16F6A964-7BDE-4AFC-9289-7A0B8EB2847B}"/>
    <cellStyle name="Денежный 2 5 3 2 4 3" xfId="11817" xr:uid="{00000000-0005-0000-0000-00005F140000}"/>
    <cellStyle name="Денежный 2 5 3 2 4 3 2" xfId="27055" xr:uid="{A6442223-A988-4D69-8F84-95BB93A43A78}"/>
    <cellStyle name="Денежный 2 5 3 2 4 4" xfId="16903" xr:uid="{6FED1A00-5A14-4C27-AB30-E51BB2BA2C89}"/>
    <cellStyle name="Денежный 2 5 3 2 5" xfId="2913" xr:uid="{00000000-0005-0000-0000-000060140000}"/>
    <cellStyle name="Денежный 2 5 3 2 5 2" xfId="8007" xr:uid="{00000000-0005-0000-0000-000061140000}"/>
    <cellStyle name="Денежный 2 5 3 2 5 2 2" xfId="23247" xr:uid="{485D2D15-A2BE-40A4-BA5C-965C85683BB7}"/>
    <cellStyle name="Денежный 2 5 3 2 5 3" xfId="13085" xr:uid="{00000000-0005-0000-0000-000062140000}"/>
    <cellStyle name="Денежный 2 5 3 2 5 3 2" xfId="28323" xr:uid="{98B8E29E-30D6-4841-B723-8BB97774CDC2}"/>
    <cellStyle name="Денежный 2 5 3 2 5 4" xfId="18171" xr:uid="{8A41A58E-2825-41EA-810C-107CDE83A3B6}"/>
    <cellStyle name="Денежный 2 5 3 2 6" xfId="4185" xr:uid="{00000000-0005-0000-0000-000063140000}"/>
    <cellStyle name="Денежный 2 5 3 2 6 2" xfId="9266" xr:uid="{00000000-0005-0000-0000-000064140000}"/>
    <cellStyle name="Денежный 2 5 3 2 6 2 2" xfId="24506" xr:uid="{A7B2AD39-C6C3-4774-BDDA-59FE2C9A9A93}"/>
    <cellStyle name="Денежный 2 5 3 2 6 3" xfId="14344" xr:uid="{00000000-0005-0000-0000-000065140000}"/>
    <cellStyle name="Денежный 2 5 3 2 6 3 2" xfId="29582" xr:uid="{EC047C17-5870-4F3D-835E-D95CFD16787C}"/>
    <cellStyle name="Денежный 2 5 3 2 6 4" xfId="19430" xr:uid="{A530C5B9-0C00-4422-8137-619A2E39C114}"/>
    <cellStyle name="Денежный 2 5 3 2 7" xfId="5462" xr:uid="{00000000-0005-0000-0000-000066140000}"/>
    <cellStyle name="Денежный 2 5 3 2 7 2" xfId="20707" xr:uid="{FE89B30B-E795-4F99-9FEA-5EC95EAA1E83}"/>
    <cellStyle name="Денежный 2 5 3 2 8" xfId="10545" xr:uid="{00000000-0005-0000-0000-000067140000}"/>
    <cellStyle name="Денежный 2 5 3 2 8 2" xfId="25783" xr:uid="{E9D67B31-4775-462F-B279-AA3CA112F449}"/>
    <cellStyle name="Денежный 2 5 3 2 9" xfId="15631" xr:uid="{77C2F056-06C7-48EC-BB25-B8DB4B4BBF1E}"/>
    <cellStyle name="Денежный 2 5 3 3" xfId="637" xr:uid="{00000000-0005-0000-0000-000068140000}"/>
    <cellStyle name="Денежный 2 5 3 3 2" xfId="1201" xr:uid="{00000000-0005-0000-0000-000069140000}"/>
    <cellStyle name="Денежный 2 5 3 3 2 2" xfId="2479" xr:uid="{00000000-0005-0000-0000-00006A140000}"/>
    <cellStyle name="Денежный 2 5 3 3 2 2 2" xfId="7583" xr:uid="{00000000-0005-0000-0000-00006B140000}"/>
    <cellStyle name="Денежный 2 5 3 3 2 2 2 2" xfId="22823" xr:uid="{55F883A1-AEFA-4FFB-A5C0-E9287AA91491}"/>
    <cellStyle name="Денежный 2 5 3 3 2 2 3" xfId="12661" xr:uid="{00000000-0005-0000-0000-00006C140000}"/>
    <cellStyle name="Денежный 2 5 3 3 2 2 3 2" xfId="27899" xr:uid="{AFCF1DEF-25AE-482E-9CB4-C43F430AC861}"/>
    <cellStyle name="Денежный 2 5 3 3 2 2 4" xfId="17747" xr:uid="{26B1EF19-201D-49E7-AAA3-EC1807139F96}"/>
    <cellStyle name="Денежный 2 5 3 3 2 3" xfId="3753" xr:uid="{00000000-0005-0000-0000-00006D140000}"/>
    <cellStyle name="Денежный 2 5 3 3 2 3 2" xfId="8839" xr:uid="{00000000-0005-0000-0000-00006E140000}"/>
    <cellStyle name="Денежный 2 5 3 3 2 3 2 2" xfId="24079" xr:uid="{A9DB3A3E-1BAD-47D4-946C-4A4CE0060808}"/>
    <cellStyle name="Денежный 2 5 3 3 2 3 3" xfId="13917" xr:uid="{00000000-0005-0000-0000-00006F140000}"/>
    <cellStyle name="Денежный 2 5 3 3 2 3 3 2" xfId="29155" xr:uid="{90D73706-69B1-44B7-B511-1F02EF9F4F1D}"/>
    <cellStyle name="Денежный 2 5 3 3 2 3 4" xfId="19003" xr:uid="{7C8BB7CD-6BF3-4FA7-93CC-13C396511C3F}"/>
    <cellStyle name="Денежный 2 5 3 3 2 4" xfId="5029" xr:uid="{00000000-0005-0000-0000-000070140000}"/>
    <cellStyle name="Денежный 2 5 3 3 2 4 2" xfId="10110" xr:uid="{00000000-0005-0000-0000-000071140000}"/>
    <cellStyle name="Денежный 2 5 3 3 2 4 2 2" xfId="25350" xr:uid="{00430DE9-1D69-48CC-9DB2-EB76D515B367}"/>
    <cellStyle name="Денежный 2 5 3 3 2 4 3" xfId="15188" xr:uid="{00000000-0005-0000-0000-000072140000}"/>
    <cellStyle name="Денежный 2 5 3 3 2 4 3 2" xfId="30426" xr:uid="{C07456B2-F3BA-41B4-B8F7-12D7A19CA240}"/>
    <cellStyle name="Денежный 2 5 3 3 2 4 4" xfId="20274" xr:uid="{55EFCE1D-213E-4EEF-92C3-182832EDCE37}"/>
    <cellStyle name="Денежный 2 5 3 3 2 5" xfId="6306" xr:uid="{00000000-0005-0000-0000-000073140000}"/>
    <cellStyle name="Денежный 2 5 3 3 2 5 2" xfId="21551" xr:uid="{9D353CA3-CEBB-4109-8E7F-5842E873D18D}"/>
    <cellStyle name="Денежный 2 5 3 3 2 6" xfId="11389" xr:uid="{00000000-0005-0000-0000-000074140000}"/>
    <cellStyle name="Денежный 2 5 3 3 2 6 2" xfId="26627" xr:uid="{6D34D525-BDE0-41CE-9DD1-B7FC1EE6E059}"/>
    <cellStyle name="Денежный 2 5 3 3 2 7" xfId="16475" xr:uid="{ACB300B6-4542-4F58-84EE-673340E65BE1}"/>
    <cellStyle name="Денежный 2 5 3 3 3" xfId="1915" xr:uid="{00000000-0005-0000-0000-000075140000}"/>
    <cellStyle name="Денежный 2 5 3 3 3 2" xfId="7019" xr:uid="{00000000-0005-0000-0000-000076140000}"/>
    <cellStyle name="Денежный 2 5 3 3 3 2 2" xfId="22259" xr:uid="{78BDF1EE-EBCA-4FD3-8E1A-421E67F84F53}"/>
    <cellStyle name="Денежный 2 5 3 3 3 3" xfId="12097" xr:uid="{00000000-0005-0000-0000-000077140000}"/>
    <cellStyle name="Денежный 2 5 3 3 3 3 2" xfId="27335" xr:uid="{B90511EA-A9AA-47DC-8C44-E491AD13C970}"/>
    <cellStyle name="Денежный 2 5 3 3 3 4" xfId="17183" xr:uid="{4EB1C834-7151-4255-BC55-3352F7E5BD73}"/>
    <cellStyle name="Денежный 2 5 3 3 4" xfId="3197" xr:uid="{00000000-0005-0000-0000-000078140000}"/>
    <cellStyle name="Денежный 2 5 3 3 4 2" xfId="8283" xr:uid="{00000000-0005-0000-0000-000079140000}"/>
    <cellStyle name="Денежный 2 5 3 3 4 2 2" xfId="23523" xr:uid="{754815D3-41C6-418F-A72E-3E40E9175406}"/>
    <cellStyle name="Денежный 2 5 3 3 4 3" xfId="13361" xr:uid="{00000000-0005-0000-0000-00007A140000}"/>
    <cellStyle name="Денежный 2 5 3 3 4 3 2" xfId="28599" xr:uid="{C711F037-02F3-4C03-B4F0-DAC8821100CA}"/>
    <cellStyle name="Денежный 2 5 3 3 4 4" xfId="18447" xr:uid="{B9D256BB-C740-4028-8026-89EE5B1B2286}"/>
    <cellStyle name="Денежный 2 5 3 3 5" xfId="4465" xr:uid="{00000000-0005-0000-0000-00007B140000}"/>
    <cellStyle name="Денежный 2 5 3 3 5 2" xfId="9546" xr:uid="{00000000-0005-0000-0000-00007C140000}"/>
    <cellStyle name="Денежный 2 5 3 3 5 2 2" xfId="24786" xr:uid="{C4DAEC07-DD7F-44D5-B33A-98E7787447AE}"/>
    <cellStyle name="Денежный 2 5 3 3 5 3" xfId="14624" xr:uid="{00000000-0005-0000-0000-00007D140000}"/>
    <cellStyle name="Денежный 2 5 3 3 5 3 2" xfId="29862" xr:uid="{CB383335-E509-427A-A497-F74B844B1BB0}"/>
    <cellStyle name="Денежный 2 5 3 3 5 4" xfId="19710" xr:uid="{146ACF37-667B-4471-BA2D-0B1EAB06FA99}"/>
    <cellStyle name="Денежный 2 5 3 3 6" xfId="5742" xr:uid="{00000000-0005-0000-0000-00007E140000}"/>
    <cellStyle name="Денежный 2 5 3 3 6 2" xfId="20987" xr:uid="{B93B5996-0837-4769-B1B3-3AA997B1B138}"/>
    <cellStyle name="Денежный 2 5 3 3 7" xfId="10825" xr:uid="{00000000-0005-0000-0000-00007F140000}"/>
    <cellStyle name="Денежный 2 5 3 3 7 2" xfId="26063" xr:uid="{4E569245-153D-4018-82D7-CE90E6F899D5}"/>
    <cellStyle name="Денежный 2 5 3 3 8" xfId="15911" xr:uid="{B18A4F61-844E-4EDE-A794-5233638DAF13}"/>
    <cellStyle name="Денежный 2 5 3 4" xfId="781" xr:uid="{00000000-0005-0000-0000-000080140000}"/>
    <cellStyle name="Денежный 2 5 3 4 2" xfId="2059" xr:uid="{00000000-0005-0000-0000-000081140000}"/>
    <cellStyle name="Денежный 2 5 3 4 2 2" xfId="7163" xr:uid="{00000000-0005-0000-0000-000082140000}"/>
    <cellStyle name="Денежный 2 5 3 4 2 2 2" xfId="22403" xr:uid="{F1BB2EE5-C6F3-41E6-BBA6-61BC42F2B588}"/>
    <cellStyle name="Денежный 2 5 3 4 2 3" xfId="12241" xr:uid="{00000000-0005-0000-0000-000083140000}"/>
    <cellStyle name="Денежный 2 5 3 4 2 3 2" xfId="27479" xr:uid="{2D43D026-DB2A-4B01-8E63-470ABD6C23E3}"/>
    <cellStyle name="Денежный 2 5 3 4 2 4" xfId="17327" xr:uid="{6086C429-6EC8-4E65-9C36-EB84D216BB4F}"/>
    <cellStyle name="Денежный 2 5 3 4 3" xfId="3339" xr:uid="{00000000-0005-0000-0000-000084140000}"/>
    <cellStyle name="Денежный 2 5 3 4 3 2" xfId="8425" xr:uid="{00000000-0005-0000-0000-000085140000}"/>
    <cellStyle name="Денежный 2 5 3 4 3 2 2" xfId="23665" xr:uid="{BDBDE925-426E-43FB-882E-54700145A39D}"/>
    <cellStyle name="Денежный 2 5 3 4 3 3" xfId="13503" xr:uid="{00000000-0005-0000-0000-000086140000}"/>
    <cellStyle name="Денежный 2 5 3 4 3 3 2" xfId="28741" xr:uid="{ABD8CD7A-57CE-44A9-A19A-A729FBFFA42E}"/>
    <cellStyle name="Денежный 2 5 3 4 3 4" xfId="18589" xr:uid="{B67C0098-F08E-4E58-9910-48E9E0286224}"/>
    <cellStyle name="Денежный 2 5 3 4 4" xfId="4609" xr:uid="{00000000-0005-0000-0000-000087140000}"/>
    <cellStyle name="Денежный 2 5 3 4 4 2" xfId="9690" xr:uid="{00000000-0005-0000-0000-000088140000}"/>
    <cellStyle name="Денежный 2 5 3 4 4 2 2" xfId="24930" xr:uid="{DE7D020E-0034-4668-847A-277FD0EB966A}"/>
    <cellStyle name="Денежный 2 5 3 4 4 3" xfId="14768" xr:uid="{00000000-0005-0000-0000-000089140000}"/>
    <cellStyle name="Денежный 2 5 3 4 4 3 2" xfId="30006" xr:uid="{E88A10F2-A9E5-4D4D-9C84-57C572EF2525}"/>
    <cellStyle name="Денежный 2 5 3 4 4 4" xfId="19854" xr:uid="{E133CF3F-94A7-4DEA-9357-8BE5F897F76D}"/>
    <cellStyle name="Денежный 2 5 3 4 5" xfId="5886" xr:uid="{00000000-0005-0000-0000-00008A140000}"/>
    <cellStyle name="Денежный 2 5 3 4 5 2" xfId="21131" xr:uid="{52EC287A-959A-43A4-9963-52558A097F39}"/>
    <cellStyle name="Денежный 2 5 3 4 6" xfId="10969" xr:uid="{00000000-0005-0000-0000-00008B140000}"/>
    <cellStyle name="Денежный 2 5 3 4 6 2" xfId="26207" xr:uid="{6A66E070-D69B-4527-8ECF-A3615D3D16FF}"/>
    <cellStyle name="Денежный 2 5 3 4 7" xfId="16055" xr:uid="{9DFB45A1-93E5-417F-970F-927E652357E0}"/>
    <cellStyle name="Денежный 2 5 3 5" xfId="1346" xr:uid="{00000000-0005-0000-0000-00008C140000}"/>
    <cellStyle name="Денежный 2 5 3 5 2" xfId="2624" xr:uid="{00000000-0005-0000-0000-00008D140000}"/>
    <cellStyle name="Денежный 2 5 3 5 2 2" xfId="7728" xr:uid="{00000000-0005-0000-0000-00008E140000}"/>
    <cellStyle name="Денежный 2 5 3 5 2 2 2" xfId="22968" xr:uid="{3F72133C-E2B9-4D87-BC8A-9D8E6E5B94B1}"/>
    <cellStyle name="Денежный 2 5 3 5 2 3" xfId="12806" xr:uid="{00000000-0005-0000-0000-00008F140000}"/>
    <cellStyle name="Денежный 2 5 3 5 2 3 2" xfId="28044" xr:uid="{56BC3B93-AED8-4C74-96B0-4D112E957725}"/>
    <cellStyle name="Денежный 2 5 3 5 2 4" xfId="17892" xr:uid="{C1F90252-E249-4DDD-BBD7-97F40E3B05B5}"/>
    <cellStyle name="Денежный 2 5 3 5 3" xfId="3896" xr:uid="{00000000-0005-0000-0000-000090140000}"/>
    <cellStyle name="Денежный 2 5 3 5 3 2" xfId="8982" xr:uid="{00000000-0005-0000-0000-000091140000}"/>
    <cellStyle name="Денежный 2 5 3 5 3 2 2" xfId="24222" xr:uid="{B7D8542C-919E-4540-9CE3-06E717A3B785}"/>
    <cellStyle name="Денежный 2 5 3 5 3 3" xfId="14060" xr:uid="{00000000-0005-0000-0000-000092140000}"/>
    <cellStyle name="Денежный 2 5 3 5 3 3 2" xfId="29298" xr:uid="{44CB9B1C-8291-4EEF-A3F0-8935C18B3D12}"/>
    <cellStyle name="Денежный 2 5 3 5 3 4" xfId="19146" xr:uid="{017DBF30-7780-4BCD-AFF3-49BC84A497AD}"/>
    <cellStyle name="Денежный 2 5 3 5 4" xfId="5174" xr:uid="{00000000-0005-0000-0000-000093140000}"/>
    <cellStyle name="Денежный 2 5 3 5 4 2" xfId="10255" xr:uid="{00000000-0005-0000-0000-000094140000}"/>
    <cellStyle name="Денежный 2 5 3 5 4 2 2" xfId="25495" xr:uid="{26F8E276-2CBA-4C2A-9D45-938837102081}"/>
    <cellStyle name="Денежный 2 5 3 5 4 3" xfId="15333" xr:uid="{00000000-0005-0000-0000-000095140000}"/>
    <cellStyle name="Денежный 2 5 3 5 4 3 2" xfId="30571" xr:uid="{FAEB831D-C333-4180-9B19-46C862594121}"/>
    <cellStyle name="Денежный 2 5 3 5 4 4" xfId="20419" xr:uid="{C945F382-A0A6-4FEF-9256-005E330B4F88}"/>
    <cellStyle name="Денежный 2 5 3 5 5" xfId="6451" xr:uid="{00000000-0005-0000-0000-000096140000}"/>
    <cellStyle name="Денежный 2 5 3 5 5 2" xfId="21696" xr:uid="{9AD3F8FC-203F-4A2E-827F-A9EC4D3EB55C}"/>
    <cellStyle name="Денежный 2 5 3 5 6" xfId="11534" xr:uid="{00000000-0005-0000-0000-000097140000}"/>
    <cellStyle name="Денежный 2 5 3 5 6 2" xfId="26772" xr:uid="{367698F8-7A99-4331-BE28-60C967EF9A31}"/>
    <cellStyle name="Денежный 2 5 3 5 7" xfId="16620" xr:uid="{407B4573-3350-4C5F-9BA0-A636968CBB10}"/>
    <cellStyle name="Денежный 2 5 3 6" xfId="1486" xr:uid="{00000000-0005-0000-0000-000098140000}"/>
    <cellStyle name="Денежный 2 5 3 6 2" xfId="2764" xr:uid="{00000000-0005-0000-0000-000099140000}"/>
    <cellStyle name="Денежный 2 5 3 6 2 2" xfId="7868" xr:uid="{00000000-0005-0000-0000-00009A140000}"/>
    <cellStyle name="Денежный 2 5 3 6 2 2 2" xfId="23108" xr:uid="{4F70EFB3-34BB-463C-A1C1-0D9713737476}"/>
    <cellStyle name="Денежный 2 5 3 6 2 3" xfId="12946" xr:uid="{00000000-0005-0000-0000-00009B140000}"/>
    <cellStyle name="Денежный 2 5 3 6 2 3 2" xfId="28184" xr:uid="{B72C94E9-1025-4688-BFE1-FA938A6D810E}"/>
    <cellStyle name="Денежный 2 5 3 6 2 4" xfId="18032" xr:uid="{508E863A-91A2-4CF3-8543-EE3E4F792C63}"/>
    <cellStyle name="Денежный 2 5 3 6 3" xfId="4034" xr:uid="{00000000-0005-0000-0000-00009C140000}"/>
    <cellStyle name="Денежный 2 5 3 6 3 2" xfId="9120" xr:uid="{00000000-0005-0000-0000-00009D140000}"/>
    <cellStyle name="Денежный 2 5 3 6 3 2 2" xfId="24360" xr:uid="{34BDB094-8072-45AF-BF69-1FAE0055FC7C}"/>
    <cellStyle name="Денежный 2 5 3 6 3 3" xfId="14198" xr:uid="{00000000-0005-0000-0000-00009E140000}"/>
    <cellStyle name="Денежный 2 5 3 6 3 3 2" xfId="29436" xr:uid="{C49925AF-7E93-417F-97D8-EFC4AF79CB92}"/>
    <cellStyle name="Денежный 2 5 3 6 3 4" xfId="19284" xr:uid="{723C3E41-C9E1-49FC-80E3-50BC42FE33BC}"/>
    <cellStyle name="Денежный 2 5 3 6 4" xfId="5314" xr:uid="{00000000-0005-0000-0000-00009F140000}"/>
    <cellStyle name="Денежный 2 5 3 6 4 2" xfId="10395" xr:uid="{00000000-0005-0000-0000-0000A0140000}"/>
    <cellStyle name="Денежный 2 5 3 6 4 2 2" xfId="25635" xr:uid="{C189ED69-2C31-47DE-958B-D18D794C65AB}"/>
    <cellStyle name="Денежный 2 5 3 6 4 3" xfId="15473" xr:uid="{00000000-0005-0000-0000-0000A1140000}"/>
    <cellStyle name="Денежный 2 5 3 6 4 3 2" xfId="30711" xr:uid="{FD1E9078-154B-4C20-B18E-2A6FCA14DCE6}"/>
    <cellStyle name="Денежный 2 5 3 6 4 4" xfId="20559" xr:uid="{C63AF4BE-FE22-4E59-8DD7-0F6713D8F270}"/>
    <cellStyle name="Денежный 2 5 3 6 5" xfId="6591" xr:uid="{00000000-0005-0000-0000-0000A2140000}"/>
    <cellStyle name="Денежный 2 5 3 6 5 2" xfId="21836" xr:uid="{E1ECCF4E-7823-43A9-8FE4-B26EF0198955}"/>
    <cellStyle name="Денежный 2 5 3 6 6" xfId="11674" xr:uid="{00000000-0005-0000-0000-0000A3140000}"/>
    <cellStyle name="Денежный 2 5 3 6 6 2" xfId="26912" xr:uid="{ECCA36F6-B26E-425E-AD5D-3BD243C5B885}"/>
    <cellStyle name="Денежный 2 5 3 6 7" xfId="16760" xr:uid="{8866BEF7-F307-4D65-B4EF-F945DF2A88D3}"/>
    <cellStyle name="Денежный 2 5 4" xfId="123" xr:uid="{00000000-0005-0000-0000-0000A4140000}"/>
    <cellStyle name="Денежный 2 5 4 2" xfId="385" xr:uid="{00000000-0005-0000-0000-0000A5140000}"/>
    <cellStyle name="Денежный 2 5 4 2 2" xfId="527" xr:uid="{00000000-0005-0000-0000-0000A6140000}"/>
    <cellStyle name="Денежный 2 5 4 2 2 2" xfId="1091" xr:uid="{00000000-0005-0000-0000-0000A7140000}"/>
    <cellStyle name="Денежный 2 5 4 2 2 2 2" xfId="2369" xr:uid="{00000000-0005-0000-0000-0000A8140000}"/>
    <cellStyle name="Денежный 2 5 4 2 2 2 2 2" xfId="7473" xr:uid="{00000000-0005-0000-0000-0000A9140000}"/>
    <cellStyle name="Денежный 2 5 4 2 2 2 2 2 2" xfId="22713" xr:uid="{2029D6B8-1A66-4891-B20B-4CEA2D41F02F}"/>
    <cellStyle name="Денежный 2 5 4 2 2 2 2 3" xfId="12551" xr:uid="{00000000-0005-0000-0000-0000AA140000}"/>
    <cellStyle name="Денежный 2 5 4 2 2 2 2 3 2" xfId="27789" xr:uid="{B87C4B38-1BB5-4781-BD84-06E7EFBB175A}"/>
    <cellStyle name="Денежный 2 5 4 2 2 2 2 4" xfId="17637" xr:uid="{B0AEDDCE-815D-4CB2-868A-5C0763072467}"/>
    <cellStyle name="Денежный 2 5 4 2 2 2 3" xfId="3645" xr:uid="{00000000-0005-0000-0000-0000AB140000}"/>
    <cellStyle name="Денежный 2 5 4 2 2 2 3 2" xfId="8731" xr:uid="{00000000-0005-0000-0000-0000AC140000}"/>
    <cellStyle name="Денежный 2 5 4 2 2 2 3 2 2" xfId="23971" xr:uid="{D8D6F5B6-616E-4C08-9D06-A19637697561}"/>
    <cellStyle name="Денежный 2 5 4 2 2 2 3 3" xfId="13809" xr:uid="{00000000-0005-0000-0000-0000AD140000}"/>
    <cellStyle name="Денежный 2 5 4 2 2 2 3 3 2" xfId="29047" xr:uid="{1F0C69C8-AAEE-4095-A105-8EECA4F6057A}"/>
    <cellStyle name="Денежный 2 5 4 2 2 2 3 4" xfId="18895" xr:uid="{B34771AA-33B5-4710-A327-E8AE34B4E65D}"/>
    <cellStyle name="Денежный 2 5 4 2 2 2 4" xfId="4919" xr:uid="{00000000-0005-0000-0000-0000AE140000}"/>
    <cellStyle name="Денежный 2 5 4 2 2 2 4 2" xfId="10000" xr:uid="{00000000-0005-0000-0000-0000AF140000}"/>
    <cellStyle name="Денежный 2 5 4 2 2 2 4 2 2" xfId="25240" xr:uid="{517EF72F-C55B-440E-B5CE-CFBD97486EAF}"/>
    <cellStyle name="Денежный 2 5 4 2 2 2 4 3" xfId="15078" xr:uid="{00000000-0005-0000-0000-0000B0140000}"/>
    <cellStyle name="Денежный 2 5 4 2 2 2 4 3 2" xfId="30316" xr:uid="{0ECD3037-A0F0-467B-9DF7-DABDE1A13114}"/>
    <cellStyle name="Денежный 2 5 4 2 2 2 4 4" xfId="20164" xr:uid="{0EB9CF53-7EE0-40DB-BC5C-F26CBD692A6E}"/>
    <cellStyle name="Денежный 2 5 4 2 2 2 5" xfId="6196" xr:uid="{00000000-0005-0000-0000-0000B1140000}"/>
    <cellStyle name="Денежный 2 5 4 2 2 2 5 2" xfId="21441" xr:uid="{8A6A494A-5535-494F-8939-0867EAE4042C}"/>
    <cellStyle name="Денежный 2 5 4 2 2 2 6" xfId="11279" xr:uid="{00000000-0005-0000-0000-0000B2140000}"/>
    <cellStyle name="Денежный 2 5 4 2 2 2 6 2" xfId="26517" xr:uid="{9F3B77BD-625E-462F-B011-8A6D7CB6ABEC}"/>
    <cellStyle name="Денежный 2 5 4 2 2 2 7" xfId="16365" xr:uid="{4D495EE2-537D-43D9-9EDE-E8D0C1927FDF}"/>
    <cellStyle name="Денежный 2 5 4 2 2 3" xfId="1805" xr:uid="{00000000-0005-0000-0000-0000B3140000}"/>
    <cellStyle name="Денежный 2 5 4 2 2 3 2" xfId="6909" xr:uid="{00000000-0005-0000-0000-0000B4140000}"/>
    <cellStyle name="Денежный 2 5 4 2 2 3 2 2" xfId="22149" xr:uid="{8A954FFB-8B86-4C6A-BEE7-9278454AFCFF}"/>
    <cellStyle name="Денежный 2 5 4 2 2 3 3" xfId="11987" xr:uid="{00000000-0005-0000-0000-0000B5140000}"/>
    <cellStyle name="Денежный 2 5 4 2 2 3 3 2" xfId="27225" xr:uid="{2C0153E7-E6F9-4EE4-8A77-5873FFEF9AA5}"/>
    <cellStyle name="Денежный 2 5 4 2 2 3 4" xfId="17073" xr:uid="{3C69A868-E373-4D5F-A97C-83650E9B01ED}"/>
    <cellStyle name="Денежный 2 5 4 2 2 4" xfId="3089" xr:uid="{00000000-0005-0000-0000-0000B6140000}"/>
    <cellStyle name="Денежный 2 5 4 2 2 4 2" xfId="8175" xr:uid="{00000000-0005-0000-0000-0000B7140000}"/>
    <cellStyle name="Денежный 2 5 4 2 2 4 2 2" xfId="23415" xr:uid="{229EEB5C-CDBD-47D2-A242-02E524DD9604}"/>
    <cellStyle name="Денежный 2 5 4 2 2 4 3" xfId="13253" xr:uid="{00000000-0005-0000-0000-0000B8140000}"/>
    <cellStyle name="Денежный 2 5 4 2 2 4 3 2" xfId="28491" xr:uid="{7FDE85E2-27FC-4521-8717-2188BC76E047}"/>
    <cellStyle name="Денежный 2 5 4 2 2 4 4" xfId="18339" xr:uid="{AAE2A6A1-9407-400D-BFB4-798978811C78}"/>
    <cellStyle name="Денежный 2 5 4 2 2 5" xfId="4355" xr:uid="{00000000-0005-0000-0000-0000B9140000}"/>
    <cellStyle name="Денежный 2 5 4 2 2 5 2" xfId="9436" xr:uid="{00000000-0005-0000-0000-0000BA140000}"/>
    <cellStyle name="Денежный 2 5 4 2 2 5 2 2" xfId="24676" xr:uid="{B4B571C1-9F8D-4159-8AAC-CD802587C337}"/>
    <cellStyle name="Денежный 2 5 4 2 2 5 3" xfId="14514" xr:uid="{00000000-0005-0000-0000-0000BB140000}"/>
    <cellStyle name="Денежный 2 5 4 2 2 5 3 2" xfId="29752" xr:uid="{1D123B7D-B8C0-4C43-99F9-EA370BB1C01C}"/>
    <cellStyle name="Денежный 2 5 4 2 2 5 4" xfId="19600" xr:uid="{99F8FBF4-AE64-4623-BFF0-22AB3F489026}"/>
    <cellStyle name="Денежный 2 5 4 2 2 6" xfId="5632" xr:uid="{00000000-0005-0000-0000-0000BC140000}"/>
    <cellStyle name="Денежный 2 5 4 2 2 6 2" xfId="20877" xr:uid="{6667D287-2A29-400D-A77E-5A3F9B9DEDF8}"/>
    <cellStyle name="Денежный 2 5 4 2 2 7" xfId="10715" xr:uid="{00000000-0005-0000-0000-0000BD140000}"/>
    <cellStyle name="Денежный 2 5 4 2 2 7 2" xfId="25953" xr:uid="{599D7BED-394C-4001-AA68-A5BEC9F42F44}"/>
    <cellStyle name="Денежный 2 5 4 2 2 8" xfId="15801" xr:uid="{E1075298-FF78-465E-9D3D-80C5FECC2B03}"/>
    <cellStyle name="Денежный 2 5 4 2 3" xfId="951" xr:uid="{00000000-0005-0000-0000-0000BE140000}"/>
    <cellStyle name="Денежный 2 5 4 2 3 2" xfId="2229" xr:uid="{00000000-0005-0000-0000-0000BF140000}"/>
    <cellStyle name="Денежный 2 5 4 2 3 2 2" xfId="7333" xr:uid="{00000000-0005-0000-0000-0000C0140000}"/>
    <cellStyle name="Денежный 2 5 4 2 3 2 2 2" xfId="22573" xr:uid="{0AF6B321-EC01-47D2-B73B-535BF99F04C8}"/>
    <cellStyle name="Денежный 2 5 4 2 3 2 3" xfId="12411" xr:uid="{00000000-0005-0000-0000-0000C1140000}"/>
    <cellStyle name="Денежный 2 5 4 2 3 2 3 2" xfId="27649" xr:uid="{BDEFDF1F-9178-41A2-9F2A-AC2F2A251310}"/>
    <cellStyle name="Денежный 2 5 4 2 3 2 4" xfId="17497" xr:uid="{9D02E663-8BB8-4AFC-BDA7-1EF1B583798F}"/>
    <cellStyle name="Денежный 2 5 4 2 3 3" xfId="3507" xr:uid="{00000000-0005-0000-0000-0000C2140000}"/>
    <cellStyle name="Денежный 2 5 4 2 3 3 2" xfId="8593" xr:uid="{00000000-0005-0000-0000-0000C3140000}"/>
    <cellStyle name="Денежный 2 5 4 2 3 3 2 2" xfId="23833" xr:uid="{1CBD465B-295A-46D4-9615-A2689DC2F23B}"/>
    <cellStyle name="Денежный 2 5 4 2 3 3 3" xfId="13671" xr:uid="{00000000-0005-0000-0000-0000C4140000}"/>
    <cellStyle name="Денежный 2 5 4 2 3 3 3 2" xfId="28909" xr:uid="{EB772408-4BF5-4668-A386-974A90FC9836}"/>
    <cellStyle name="Денежный 2 5 4 2 3 3 4" xfId="18757" xr:uid="{5729DB5C-D17F-4D3C-811B-1FE7FA16CB89}"/>
    <cellStyle name="Денежный 2 5 4 2 3 4" xfId="4779" xr:uid="{00000000-0005-0000-0000-0000C5140000}"/>
    <cellStyle name="Денежный 2 5 4 2 3 4 2" xfId="9860" xr:uid="{00000000-0005-0000-0000-0000C6140000}"/>
    <cellStyle name="Денежный 2 5 4 2 3 4 2 2" xfId="25100" xr:uid="{ADFF0D5E-A656-4CE0-AAC0-FF1AF3E9E5A0}"/>
    <cellStyle name="Денежный 2 5 4 2 3 4 3" xfId="14938" xr:uid="{00000000-0005-0000-0000-0000C7140000}"/>
    <cellStyle name="Денежный 2 5 4 2 3 4 3 2" xfId="30176" xr:uid="{A980E7F6-88DC-489A-A2BE-57F7E821CD59}"/>
    <cellStyle name="Денежный 2 5 4 2 3 4 4" xfId="20024" xr:uid="{324482A8-A793-4A34-A697-8F621D9701B7}"/>
    <cellStyle name="Денежный 2 5 4 2 3 5" xfId="6056" xr:uid="{00000000-0005-0000-0000-0000C8140000}"/>
    <cellStyle name="Денежный 2 5 4 2 3 5 2" xfId="21301" xr:uid="{71D9400B-F655-425E-B418-A07D42562359}"/>
    <cellStyle name="Денежный 2 5 4 2 3 6" xfId="11139" xr:uid="{00000000-0005-0000-0000-0000C9140000}"/>
    <cellStyle name="Денежный 2 5 4 2 3 6 2" xfId="26377" xr:uid="{A121272B-9220-4BA9-B057-46E75A678105}"/>
    <cellStyle name="Денежный 2 5 4 2 3 7" xfId="16225" xr:uid="{EC53C016-E3A0-45A2-97AF-69C6C5A9D609}"/>
    <cellStyle name="Денежный 2 5 4 2 4" xfId="1665" xr:uid="{00000000-0005-0000-0000-0000CA140000}"/>
    <cellStyle name="Денежный 2 5 4 2 4 2" xfId="6769" xr:uid="{00000000-0005-0000-0000-0000CB140000}"/>
    <cellStyle name="Денежный 2 5 4 2 4 2 2" xfId="22009" xr:uid="{27E2D1F7-02C2-4594-A42F-62DEE7FBAB93}"/>
    <cellStyle name="Денежный 2 5 4 2 4 3" xfId="11847" xr:uid="{00000000-0005-0000-0000-0000CC140000}"/>
    <cellStyle name="Денежный 2 5 4 2 4 3 2" xfId="27085" xr:uid="{3931E3DE-E7DF-4EE8-9A15-5250065334D0}"/>
    <cellStyle name="Денежный 2 5 4 2 4 4" xfId="16933" xr:uid="{8837B1D8-3DC9-4974-AA4C-DAC4A1A16F75}"/>
    <cellStyle name="Денежный 2 5 4 2 5" xfId="2949" xr:uid="{00000000-0005-0000-0000-0000CD140000}"/>
    <cellStyle name="Денежный 2 5 4 2 5 2" xfId="8037" xr:uid="{00000000-0005-0000-0000-0000CE140000}"/>
    <cellStyle name="Денежный 2 5 4 2 5 2 2" xfId="23277" xr:uid="{F5DCCA83-7889-4E4C-BE47-5BA7FD3A70A2}"/>
    <cellStyle name="Денежный 2 5 4 2 5 3" xfId="13115" xr:uid="{00000000-0005-0000-0000-0000CF140000}"/>
    <cellStyle name="Денежный 2 5 4 2 5 3 2" xfId="28353" xr:uid="{74EBA829-D651-45CD-A788-5699C87EF2C7}"/>
    <cellStyle name="Денежный 2 5 4 2 5 4" xfId="18201" xr:uid="{C773B175-E16B-47A0-91D1-12E969AA0733}"/>
    <cellStyle name="Денежный 2 5 4 2 6" xfId="4215" xr:uid="{00000000-0005-0000-0000-0000D0140000}"/>
    <cellStyle name="Денежный 2 5 4 2 6 2" xfId="9296" xr:uid="{00000000-0005-0000-0000-0000D1140000}"/>
    <cellStyle name="Денежный 2 5 4 2 6 2 2" xfId="24536" xr:uid="{9391AC00-E20D-42C1-9249-427B94E498E9}"/>
    <cellStyle name="Денежный 2 5 4 2 6 3" xfId="14374" xr:uid="{00000000-0005-0000-0000-0000D2140000}"/>
    <cellStyle name="Денежный 2 5 4 2 6 3 2" xfId="29612" xr:uid="{3083B0FC-3DBC-4263-940B-C076A2802C4B}"/>
    <cellStyle name="Денежный 2 5 4 2 6 4" xfId="19460" xr:uid="{C20034F8-94B7-4118-BCCB-D78A24F66180}"/>
    <cellStyle name="Денежный 2 5 4 2 7" xfId="5492" xr:uid="{00000000-0005-0000-0000-0000D3140000}"/>
    <cellStyle name="Денежный 2 5 4 2 7 2" xfId="20737" xr:uid="{BC54C59A-BBD8-4F27-A1FD-409D55D9ED16}"/>
    <cellStyle name="Денежный 2 5 4 2 8" xfId="10575" xr:uid="{00000000-0005-0000-0000-0000D4140000}"/>
    <cellStyle name="Денежный 2 5 4 2 8 2" xfId="25813" xr:uid="{885370BB-AA45-48D8-BD46-F8374442EC88}"/>
    <cellStyle name="Денежный 2 5 4 2 9" xfId="15661" xr:uid="{33EBF697-6B79-4E53-97A8-AB0189FC8A59}"/>
    <cellStyle name="Денежный 2 5 4 3" xfId="667" xr:uid="{00000000-0005-0000-0000-0000D5140000}"/>
    <cellStyle name="Денежный 2 5 4 3 2" xfId="1231" xr:uid="{00000000-0005-0000-0000-0000D6140000}"/>
    <cellStyle name="Денежный 2 5 4 3 2 2" xfId="2509" xr:uid="{00000000-0005-0000-0000-0000D7140000}"/>
    <cellStyle name="Денежный 2 5 4 3 2 2 2" xfId="7613" xr:uid="{00000000-0005-0000-0000-0000D8140000}"/>
    <cellStyle name="Денежный 2 5 4 3 2 2 2 2" xfId="22853" xr:uid="{35D2CA39-A55D-4826-B99D-C6D0FF3579DA}"/>
    <cellStyle name="Денежный 2 5 4 3 2 2 3" xfId="12691" xr:uid="{00000000-0005-0000-0000-0000D9140000}"/>
    <cellStyle name="Денежный 2 5 4 3 2 2 3 2" xfId="27929" xr:uid="{C36B05CA-8EE0-4221-BCA6-8D968A1E9B0D}"/>
    <cellStyle name="Денежный 2 5 4 3 2 2 4" xfId="17777" xr:uid="{89ECB79F-3AF8-4663-8C52-CC7032ED1FFC}"/>
    <cellStyle name="Денежный 2 5 4 3 2 3" xfId="3783" xr:uid="{00000000-0005-0000-0000-0000DA140000}"/>
    <cellStyle name="Денежный 2 5 4 3 2 3 2" xfId="8869" xr:uid="{00000000-0005-0000-0000-0000DB140000}"/>
    <cellStyle name="Денежный 2 5 4 3 2 3 2 2" xfId="24109" xr:uid="{3A66AABF-1DE2-456C-87E4-254D6CE55C97}"/>
    <cellStyle name="Денежный 2 5 4 3 2 3 3" xfId="13947" xr:uid="{00000000-0005-0000-0000-0000DC140000}"/>
    <cellStyle name="Денежный 2 5 4 3 2 3 3 2" xfId="29185" xr:uid="{89716382-BE3C-4F10-B754-F1A06BB6DD14}"/>
    <cellStyle name="Денежный 2 5 4 3 2 3 4" xfId="19033" xr:uid="{D7CBC51D-65F8-402C-930A-002E618AB2BF}"/>
    <cellStyle name="Денежный 2 5 4 3 2 4" xfId="5059" xr:uid="{00000000-0005-0000-0000-0000DD140000}"/>
    <cellStyle name="Денежный 2 5 4 3 2 4 2" xfId="10140" xr:uid="{00000000-0005-0000-0000-0000DE140000}"/>
    <cellStyle name="Денежный 2 5 4 3 2 4 2 2" xfId="25380" xr:uid="{EA126294-668C-4D8B-A9BF-BB3D2CACCBCB}"/>
    <cellStyle name="Денежный 2 5 4 3 2 4 3" xfId="15218" xr:uid="{00000000-0005-0000-0000-0000DF140000}"/>
    <cellStyle name="Денежный 2 5 4 3 2 4 3 2" xfId="30456" xr:uid="{3EB26204-55E1-4F9B-976D-52AA9AA60ACC}"/>
    <cellStyle name="Денежный 2 5 4 3 2 4 4" xfId="20304" xr:uid="{29D7008A-CF24-467F-B804-BAA7D8AC479F}"/>
    <cellStyle name="Денежный 2 5 4 3 2 5" xfId="6336" xr:uid="{00000000-0005-0000-0000-0000E0140000}"/>
    <cellStyle name="Денежный 2 5 4 3 2 5 2" xfId="21581" xr:uid="{FDB4CA78-EFD2-497D-978E-C403CDD6444B}"/>
    <cellStyle name="Денежный 2 5 4 3 2 6" xfId="11419" xr:uid="{00000000-0005-0000-0000-0000E1140000}"/>
    <cellStyle name="Денежный 2 5 4 3 2 6 2" xfId="26657" xr:uid="{CAF06F5C-427C-4957-B223-DBE2FE0B654F}"/>
    <cellStyle name="Денежный 2 5 4 3 2 7" xfId="16505" xr:uid="{3359921C-B57D-4587-B793-6663D998BA4A}"/>
    <cellStyle name="Денежный 2 5 4 3 3" xfId="1945" xr:uid="{00000000-0005-0000-0000-0000E2140000}"/>
    <cellStyle name="Денежный 2 5 4 3 3 2" xfId="7049" xr:uid="{00000000-0005-0000-0000-0000E3140000}"/>
    <cellStyle name="Денежный 2 5 4 3 3 2 2" xfId="22289" xr:uid="{533CEFFE-9A9C-43C8-B5C4-D52643BB4238}"/>
    <cellStyle name="Денежный 2 5 4 3 3 3" xfId="12127" xr:uid="{00000000-0005-0000-0000-0000E4140000}"/>
    <cellStyle name="Денежный 2 5 4 3 3 3 2" xfId="27365" xr:uid="{2F99F179-455B-4DAD-BF5A-B90A3F9B0444}"/>
    <cellStyle name="Денежный 2 5 4 3 3 4" xfId="17213" xr:uid="{DA544B02-DAE9-46CF-85CB-34D4A93F762A}"/>
    <cellStyle name="Денежный 2 5 4 3 4" xfId="3227" xr:uid="{00000000-0005-0000-0000-0000E5140000}"/>
    <cellStyle name="Денежный 2 5 4 3 4 2" xfId="8313" xr:uid="{00000000-0005-0000-0000-0000E6140000}"/>
    <cellStyle name="Денежный 2 5 4 3 4 2 2" xfId="23553" xr:uid="{8000FF7D-A967-4E99-A9C0-02DF43B64D29}"/>
    <cellStyle name="Денежный 2 5 4 3 4 3" xfId="13391" xr:uid="{00000000-0005-0000-0000-0000E7140000}"/>
    <cellStyle name="Денежный 2 5 4 3 4 3 2" xfId="28629" xr:uid="{7F9DE162-CCAC-4612-AB9F-A7F5341A4420}"/>
    <cellStyle name="Денежный 2 5 4 3 4 4" xfId="18477" xr:uid="{A260ED33-6EAF-48FE-AAFD-7B513A19F278}"/>
    <cellStyle name="Денежный 2 5 4 3 5" xfId="4495" xr:uid="{00000000-0005-0000-0000-0000E8140000}"/>
    <cellStyle name="Денежный 2 5 4 3 5 2" xfId="9576" xr:uid="{00000000-0005-0000-0000-0000E9140000}"/>
    <cellStyle name="Денежный 2 5 4 3 5 2 2" xfId="24816" xr:uid="{D9D9432F-C9E2-4C1B-8678-500695D41769}"/>
    <cellStyle name="Денежный 2 5 4 3 5 3" xfId="14654" xr:uid="{00000000-0005-0000-0000-0000EA140000}"/>
    <cellStyle name="Денежный 2 5 4 3 5 3 2" xfId="29892" xr:uid="{51ED01F7-742C-4A94-80BC-D7264D0A3F19}"/>
    <cellStyle name="Денежный 2 5 4 3 5 4" xfId="19740" xr:uid="{BE5B5406-EC4B-490F-8FF4-D00B1C840AF7}"/>
    <cellStyle name="Денежный 2 5 4 3 6" xfId="5772" xr:uid="{00000000-0005-0000-0000-0000EB140000}"/>
    <cellStyle name="Денежный 2 5 4 3 6 2" xfId="21017" xr:uid="{999EC13C-99C1-42CD-A2BC-2FE6D4C97AA2}"/>
    <cellStyle name="Денежный 2 5 4 3 7" xfId="10855" xr:uid="{00000000-0005-0000-0000-0000EC140000}"/>
    <cellStyle name="Денежный 2 5 4 3 7 2" xfId="26093" xr:uid="{3820AFD9-45C9-498F-A694-DE6FE2E34D79}"/>
    <cellStyle name="Денежный 2 5 4 3 8" xfId="15941" xr:uid="{66D374D0-D96D-4385-A0FD-BE7CDE727DA0}"/>
    <cellStyle name="Денежный 2 5 4 4" xfId="811" xr:uid="{00000000-0005-0000-0000-0000ED140000}"/>
    <cellStyle name="Денежный 2 5 4 4 2" xfId="2089" xr:uid="{00000000-0005-0000-0000-0000EE140000}"/>
    <cellStyle name="Денежный 2 5 4 4 2 2" xfId="7193" xr:uid="{00000000-0005-0000-0000-0000EF140000}"/>
    <cellStyle name="Денежный 2 5 4 4 2 2 2" xfId="22433" xr:uid="{E4E80D7A-C297-44E1-A393-DD1973FE784E}"/>
    <cellStyle name="Денежный 2 5 4 4 2 3" xfId="12271" xr:uid="{00000000-0005-0000-0000-0000F0140000}"/>
    <cellStyle name="Денежный 2 5 4 4 2 3 2" xfId="27509" xr:uid="{242987DD-E4DB-4D06-A990-B065C7A6A845}"/>
    <cellStyle name="Денежный 2 5 4 4 2 4" xfId="17357" xr:uid="{AA12F061-729B-411C-B091-16F308BAED46}"/>
    <cellStyle name="Денежный 2 5 4 4 3" xfId="3369" xr:uid="{00000000-0005-0000-0000-0000F1140000}"/>
    <cellStyle name="Денежный 2 5 4 4 3 2" xfId="8455" xr:uid="{00000000-0005-0000-0000-0000F2140000}"/>
    <cellStyle name="Денежный 2 5 4 4 3 2 2" xfId="23695" xr:uid="{8EE507E5-7589-4BA2-95E8-9A04808EA636}"/>
    <cellStyle name="Денежный 2 5 4 4 3 3" xfId="13533" xr:uid="{00000000-0005-0000-0000-0000F3140000}"/>
    <cellStyle name="Денежный 2 5 4 4 3 3 2" xfId="28771" xr:uid="{DE7E768B-004A-44B2-94B6-22B6D08159F9}"/>
    <cellStyle name="Денежный 2 5 4 4 3 4" xfId="18619" xr:uid="{7D997047-3551-4E6E-ACBC-7549E5882DDD}"/>
    <cellStyle name="Денежный 2 5 4 4 4" xfId="4639" xr:uid="{00000000-0005-0000-0000-0000F4140000}"/>
    <cellStyle name="Денежный 2 5 4 4 4 2" xfId="9720" xr:uid="{00000000-0005-0000-0000-0000F5140000}"/>
    <cellStyle name="Денежный 2 5 4 4 4 2 2" xfId="24960" xr:uid="{ED374E5E-FEC2-419C-BCDE-78E34B5CBB69}"/>
    <cellStyle name="Денежный 2 5 4 4 4 3" xfId="14798" xr:uid="{00000000-0005-0000-0000-0000F6140000}"/>
    <cellStyle name="Денежный 2 5 4 4 4 3 2" xfId="30036" xr:uid="{6A55680B-57C1-4FE1-B1A8-8BC5FCB15627}"/>
    <cellStyle name="Денежный 2 5 4 4 4 4" xfId="19884" xr:uid="{AE34A39F-D392-4980-B7FC-628FCFE8E335}"/>
    <cellStyle name="Денежный 2 5 4 4 5" xfId="5916" xr:uid="{00000000-0005-0000-0000-0000F7140000}"/>
    <cellStyle name="Денежный 2 5 4 4 5 2" xfId="21161" xr:uid="{6152086C-2DD5-431F-BEC8-927CF487D8FE}"/>
    <cellStyle name="Денежный 2 5 4 4 6" xfId="10999" xr:uid="{00000000-0005-0000-0000-0000F8140000}"/>
    <cellStyle name="Денежный 2 5 4 4 6 2" xfId="26237" xr:uid="{01BBD332-C988-4DD5-9E9C-0031E303AB5D}"/>
    <cellStyle name="Денежный 2 5 4 4 7" xfId="16085" xr:uid="{0844DE9F-B815-4B60-B070-9B925E7ACE8E}"/>
    <cellStyle name="Денежный 2 5 4 5" xfId="1376" xr:uid="{00000000-0005-0000-0000-0000F9140000}"/>
    <cellStyle name="Денежный 2 5 4 5 2" xfId="2654" xr:uid="{00000000-0005-0000-0000-0000FA140000}"/>
    <cellStyle name="Денежный 2 5 4 5 2 2" xfId="7758" xr:uid="{00000000-0005-0000-0000-0000FB140000}"/>
    <cellStyle name="Денежный 2 5 4 5 2 2 2" xfId="22998" xr:uid="{609C3D72-2A50-4E16-8AA2-7AE13076DEB0}"/>
    <cellStyle name="Денежный 2 5 4 5 2 3" xfId="12836" xr:uid="{00000000-0005-0000-0000-0000FC140000}"/>
    <cellStyle name="Денежный 2 5 4 5 2 3 2" xfId="28074" xr:uid="{1F87857B-7C84-4573-8260-A6DF3DEFF9D9}"/>
    <cellStyle name="Денежный 2 5 4 5 2 4" xfId="17922" xr:uid="{CDC27F0C-B574-49C6-9AAD-007D1A0ACC5A}"/>
    <cellStyle name="Денежный 2 5 4 5 3" xfId="3926" xr:uid="{00000000-0005-0000-0000-0000FD140000}"/>
    <cellStyle name="Денежный 2 5 4 5 3 2" xfId="9012" xr:uid="{00000000-0005-0000-0000-0000FE140000}"/>
    <cellStyle name="Денежный 2 5 4 5 3 2 2" xfId="24252" xr:uid="{201B1F32-D9B1-455F-A4A8-3A681B529FCF}"/>
    <cellStyle name="Денежный 2 5 4 5 3 3" xfId="14090" xr:uid="{00000000-0005-0000-0000-0000FF140000}"/>
    <cellStyle name="Денежный 2 5 4 5 3 3 2" xfId="29328" xr:uid="{E17F50BD-F383-4105-AB4A-E7FD4130F5EC}"/>
    <cellStyle name="Денежный 2 5 4 5 3 4" xfId="19176" xr:uid="{3F10125A-4603-4C0C-972D-122DA9F127FC}"/>
    <cellStyle name="Денежный 2 5 4 5 4" xfId="5204" xr:uid="{00000000-0005-0000-0000-000000150000}"/>
    <cellStyle name="Денежный 2 5 4 5 4 2" xfId="10285" xr:uid="{00000000-0005-0000-0000-000001150000}"/>
    <cellStyle name="Денежный 2 5 4 5 4 2 2" xfId="25525" xr:uid="{850D2D3C-BC38-4ED6-9053-6E7AD656001B}"/>
    <cellStyle name="Денежный 2 5 4 5 4 3" xfId="15363" xr:uid="{00000000-0005-0000-0000-000002150000}"/>
    <cellStyle name="Денежный 2 5 4 5 4 3 2" xfId="30601" xr:uid="{94A2E1A9-8881-4D2E-BEC5-1C1E30DB677A}"/>
    <cellStyle name="Денежный 2 5 4 5 4 4" xfId="20449" xr:uid="{1D918ED5-B266-4FA3-8579-631906F4B0F0}"/>
    <cellStyle name="Денежный 2 5 4 5 5" xfId="6481" xr:uid="{00000000-0005-0000-0000-000003150000}"/>
    <cellStyle name="Денежный 2 5 4 5 5 2" xfId="21726" xr:uid="{69952585-29BC-4624-AF2B-AE75CF0B8211}"/>
    <cellStyle name="Денежный 2 5 4 5 6" xfId="11564" xr:uid="{00000000-0005-0000-0000-000004150000}"/>
    <cellStyle name="Денежный 2 5 4 5 6 2" xfId="26802" xr:uid="{C7649BC4-7886-418C-A360-BDEF101EC441}"/>
    <cellStyle name="Денежный 2 5 4 5 7" xfId="16650" xr:uid="{720DF4E1-838F-4243-B485-C3979C2E5B24}"/>
    <cellStyle name="Денежный 2 5 4 6" xfId="1516" xr:uid="{00000000-0005-0000-0000-000005150000}"/>
    <cellStyle name="Денежный 2 5 4 6 2" xfId="2794" xr:uid="{00000000-0005-0000-0000-000006150000}"/>
    <cellStyle name="Денежный 2 5 4 6 2 2" xfId="7898" xr:uid="{00000000-0005-0000-0000-000007150000}"/>
    <cellStyle name="Денежный 2 5 4 6 2 2 2" xfId="23138" xr:uid="{818529C3-C17C-4759-8470-DBA5BB8DBB7D}"/>
    <cellStyle name="Денежный 2 5 4 6 2 3" xfId="12976" xr:uid="{00000000-0005-0000-0000-000008150000}"/>
    <cellStyle name="Денежный 2 5 4 6 2 3 2" xfId="28214" xr:uid="{C66F5984-36ED-476B-95DC-E0ECB124D54E}"/>
    <cellStyle name="Денежный 2 5 4 6 2 4" xfId="18062" xr:uid="{CEB53CA5-FBF8-499E-B992-15072EAB8C6A}"/>
    <cellStyle name="Денежный 2 5 4 6 3" xfId="4064" xr:uid="{00000000-0005-0000-0000-000009150000}"/>
    <cellStyle name="Денежный 2 5 4 6 3 2" xfId="9150" xr:uid="{00000000-0005-0000-0000-00000A150000}"/>
    <cellStyle name="Денежный 2 5 4 6 3 2 2" xfId="24390" xr:uid="{A045C027-577D-47AD-8968-16DFE7C5BF09}"/>
    <cellStyle name="Денежный 2 5 4 6 3 3" xfId="14228" xr:uid="{00000000-0005-0000-0000-00000B150000}"/>
    <cellStyle name="Денежный 2 5 4 6 3 3 2" xfId="29466" xr:uid="{27A14CF0-839C-4840-8F3A-DB50602EA791}"/>
    <cellStyle name="Денежный 2 5 4 6 3 4" xfId="19314" xr:uid="{F6D83FC5-14BC-40E1-AD0D-DFC193843030}"/>
    <cellStyle name="Денежный 2 5 4 6 4" xfId="5344" xr:uid="{00000000-0005-0000-0000-00000C150000}"/>
    <cellStyle name="Денежный 2 5 4 6 4 2" xfId="10425" xr:uid="{00000000-0005-0000-0000-00000D150000}"/>
    <cellStyle name="Денежный 2 5 4 6 4 2 2" xfId="25665" xr:uid="{9F31BB00-A491-4AED-9E54-13D4FB8190CA}"/>
    <cellStyle name="Денежный 2 5 4 6 4 3" xfId="15503" xr:uid="{00000000-0005-0000-0000-00000E150000}"/>
    <cellStyle name="Денежный 2 5 4 6 4 3 2" xfId="30741" xr:uid="{C2DF8627-91C1-4D84-BAF0-CDC117145897}"/>
    <cellStyle name="Денежный 2 5 4 6 4 4" xfId="20589" xr:uid="{3D58DE40-E08A-425B-985C-4C90A21F2BC3}"/>
    <cellStyle name="Денежный 2 5 4 6 5" xfId="6621" xr:uid="{00000000-0005-0000-0000-00000F150000}"/>
    <cellStyle name="Денежный 2 5 4 6 5 2" xfId="21866" xr:uid="{0A79EEC8-16C8-4769-B7D3-419E1545A520}"/>
    <cellStyle name="Денежный 2 5 4 6 6" xfId="11704" xr:uid="{00000000-0005-0000-0000-000010150000}"/>
    <cellStyle name="Денежный 2 5 4 6 6 2" xfId="26942" xr:uid="{ACAC8A07-4642-4F19-A112-90C05FF3449B}"/>
    <cellStyle name="Денежный 2 5 4 6 7" xfId="16790" xr:uid="{7E3FF7DC-E028-456E-B39C-624C239D7C52}"/>
    <cellStyle name="Денежный 2 5 5" xfId="281" xr:uid="{00000000-0005-0000-0000-000011150000}"/>
    <cellStyle name="Денежный 2 5 5 2" xfId="437" xr:uid="{00000000-0005-0000-0000-000012150000}"/>
    <cellStyle name="Денежный 2 5 5 2 2" xfId="1001" xr:uid="{00000000-0005-0000-0000-000013150000}"/>
    <cellStyle name="Денежный 2 5 5 2 2 2" xfId="2279" xr:uid="{00000000-0005-0000-0000-000014150000}"/>
    <cellStyle name="Денежный 2 5 5 2 2 2 2" xfId="7383" xr:uid="{00000000-0005-0000-0000-000015150000}"/>
    <cellStyle name="Денежный 2 5 5 2 2 2 2 2" xfId="22623" xr:uid="{2791736D-2B6B-4C5D-A064-F50BE5C1FF63}"/>
    <cellStyle name="Денежный 2 5 5 2 2 2 3" xfId="12461" xr:uid="{00000000-0005-0000-0000-000016150000}"/>
    <cellStyle name="Денежный 2 5 5 2 2 2 3 2" xfId="27699" xr:uid="{87B9F642-D4B5-4CC9-8025-9EDE09D67BA5}"/>
    <cellStyle name="Денежный 2 5 5 2 2 2 4" xfId="17547" xr:uid="{8CEDBD60-7AD3-44A8-BDA2-38635B97D408}"/>
    <cellStyle name="Денежный 2 5 5 2 2 3" xfId="3557" xr:uid="{00000000-0005-0000-0000-000017150000}"/>
    <cellStyle name="Денежный 2 5 5 2 2 3 2" xfId="8643" xr:uid="{00000000-0005-0000-0000-000018150000}"/>
    <cellStyle name="Денежный 2 5 5 2 2 3 2 2" xfId="23883" xr:uid="{A8CA9F5B-8241-4751-9311-4A79B004E9F0}"/>
    <cellStyle name="Денежный 2 5 5 2 2 3 3" xfId="13721" xr:uid="{00000000-0005-0000-0000-000019150000}"/>
    <cellStyle name="Денежный 2 5 5 2 2 3 3 2" xfId="28959" xr:uid="{0D190445-E71E-4704-9409-428D2E5FC676}"/>
    <cellStyle name="Денежный 2 5 5 2 2 3 4" xfId="18807" xr:uid="{BBDAAED9-F784-4A4F-970D-EDB504750A67}"/>
    <cellStyle name="Денежный 2 5 5 2 2 4" xfId="4829" xr:uid="{00000000-0005-0000-0000-00001A150000}"/>
    <cellStyle name="Денежный 2 5 5 2 2 4 2" xfId="9910" xr:uid="{00000000-0005-0000-0000-00001B150000}"/>
    <cellStyle name="Денежный 2 5 5 2 2 4 2 2" xfId="25150" xr:uid="{129B7982-1E7A-4411-B45A-18B07D07EC72}"/>
    <cellStyle name="Денежный 2 5 5 2 2 4 3" xfId="14988" xr:uid="{00000000-0005-0000-0000-00001C150000}"/>
    <cellStyle name="Денежный 2 5 5 2 2 4 3 2" xfId="30226" xr:uid="{5F1072EC-78A4-4827-8701-89ADB73E0FD2}"/>
    <cellStyle name="Денежный 2 5 5 2 2 4 4" xfId="20074" xr:uid="{EF7CA4B2-1F9A-4BB2-9333-8981C01EA1E4}"/>
    <cellStyle name="Денежный 2 5 5 2 2 5" xfId="6106" xr:uid="{00000000-0005-0000-0000-00001D150000}"/>
    <cellStyle name="Денежный 2 5 5 2 2 5 2" xfId="21351" xr:uid="{B1198F0C-87CB-4D5A-B406-9A2E44DA6BE8}"/>
    <cellStyle name="Денежный 2 5 5 2 2 6" xfId="11189" xr:uid="{00000000-0005-0000-0000-00001E150000}"/>
    <cellStyle name="Денежный 2 5 5 2 2 6 2" xfId="26427" xr:uid="{3390671A-AF1C-497C-B415-B9F558756046}"/>
    <cellStyle name="Денежный 2 5 5 2 2 7" xfId="16275" xr:uid="{66CD885B-C89A-44BA-96F8-8EF494593992}"/>
    <cellStyle name="Денежный 2 5 5 2 3" xfId="1715" xr:uid="{00000000-0005-0000-0000-00001F150000}"/>
    <cellStyle name="Денежный 2 5 5 2 3 2" xfId="6819" xr:uid="{00000000-0005-0000-0000-000020150000}"/>
    <cellStyle name="Денежный 2 5 5 2 3 2 2" xfId="22059" xr:uid="{5933C3C5-270C-4E37-86A0-2C6339C0B371}"/>
    <cellStyle name="Денежный 2 5 5 2 3 3" xfId="11897" xr:uid="{00000000-0005-0000-0000-000021150000}"/>
    <cellStyle name="Денежный 2 5 5 2 3 3 2" xfId="27135" xr:uid="{C948B163-5729-4960-905F-A5D25DF84C4E}"/>
    <cellStyle name="Денежный 2 5 5 2 3 4" xfId="16983" xr:uid="{EF04D4FC-BDAC-4D36-8DBF-61CD2B8FAE4B}"/>
    <cellStyle name="Денежный 2 5 5 2 4" xfId="3001" xr:uid="{00000000-0005-0000-0000-000022150000}"/>
    <cellStyle name="Денежный 2 5 5 2 4 2" xfId="8087" xr:uid="{00000000-0005-0000-0000-000023150000}"/>
    <cellStyle name="Денежный 2 5 5 2 4 2 2" xfId="23327" xr:uid="{AADAE325-CF34-46A2-BCC8-D2BC97B86085}"/>
    <cellStyle name="Денежный 2 5 5 2 4 3" xfId="13165" xr:uid="{00000000-0005-0000-0000-000024150000}"/>
    <cellStyle name="Денежный 2 5 5 2 4 3 2" xfId="28403" xr:uid="{CA574FCB-E6D5-4DEA-9D5F-383E89DDF673}"/>
    <cellStyle name="Денежный 2 5 5 2 4 4" xfId="18251" xr:uid="{F9FFD251-2C04-4F34-AA7B-809C0C06E9D4}"/>
    <cellStyle name="Денежный 2 5 5 2 5" xfId="4265" xr:uid="{00000000-0005-0000-0000-000025150000}"/>
    <cellStyle name="Денежный 2 5 5 2 5 2" xfId="9346" xr:uid="{00000000-0005-0000-0000-000026150000}"/>
    <cellStyle name="Денежный 2 5 5 2 5 2 2" xfId="24586" xr:uid="{B410547D-F70C-4C45-8327-36C162A9FEFA}"/>
    <cellStyle name="Денежный 2 5 5 2 5 3" xfId="14424" xr:uid="{00000000-0005-0000-0000-000027150000}"/>
    <cellStyle name="Денежный 2 5 5 2 5 3 2" xfId="29662" xr:uid="{1D813242-F297-4125-B233-95AEB0837DB6}"/>
    <cellStyle name="Денежный 2 5 5 2 5 4" xfId="19510" xr:uid="{0D7D2CB4-48B9-4851-893D-E8F91494F2E8}"/>
    <cellStyle name="Денежный 2 5 5 2 6" xfId="5542" xr:uid="{00000000-0005-0000-0000-000028150000}"/>
    <cellStyle name="Денежный 2 5 5 2 6 2" xfId="20787" xr:uid="{C2BAB1BD-00B1-4AE3-8EC7-C23305F23C3D}"/>
    <cellStyle name="Денежный 2 5 5 2 7" xfId="10625" xr:uid="{00000000-0005-0000-0000-000029150000}"/>
    <cellStyle name="Денежный 2 5 5 2 7 2" xfId="25863" xr:uid="{B1997305-39AD-4586-A82A-0A7EF37AEB37}"/>
    <cellStyle name="Денежный 2 5 5 2 8" xfId="15711" xr:uid="{D0013BF2-E505-4810-91D6-5F78EC2F3FA6}"/>
    <cellStyle name="Денежный 2 5 5 3" xfId="861" xr:uid="{00000000-0005-0000-0000-00002A150000}"/>
    <cellStyle name="Денежный 2 5 5 3 2" xfId="2139" xr:uid="{00000000-0005-0000-0000-00002B150000}"/>
    <cellStyle name="Денежный 2 5 5 3 2 2" xfId="7243" xr:uid="{00000000-0005-0000-0000-00002C150000}"/>
    <cellStyle name="Денежный 2 5 5 3 2 2 2" xfId="22483" xr:uid="{A586F025-D2C1-4093-90D5-0D39ADDB6558}"/>
    <cellStyle name="Денежный 2 5 5 3 2 3" xfId="12321" xr:uid="{00000000-0005-0000-0000-00002D150000}"/>
    <cellStyle name="Денежный 2 5 5 3 2 3 2" xfId="27559" xr:uid="{5B29E6A3-B5DA-4D35-99FB-F84FD59C6E59}"/>
    <cellStyle name="Денежный 2 5 5 3 2 4" xfId="17407" xr:uid="{1B62A5A8-67FC-45EF-9505-7546E8DE82EB}"/>
    <cellStyle name="Денежный 2 5 5 3 3" xfId="3419" xr:uid="{00000000-0005-0000-0000-00002E150000}"/>
    <cellStyle name="Денежный 2 5 5 3 3 2" xfId="8505" xr:uid="{00000000-0005-0000-0000-00002F150000}"/>
    <cellStyle name="Денежный 2 5 5 3 3 2 2" xfId="23745" xr:uid="{F5258595-9F80-41B9-B90C-E9BEB52F3A39}"/>
    <cellStyle name="Денежный 2 5 5 3 3 3" xfId="13583" xr:uid="{00000000-0005-0000-0000-000030150000}"/>
    <cellStyle name="Денежный 2 5 5 3 3 3 2" xfId="28821" xr:uid="{3ED6C801-49A6-4E25-8428-5069D4CBCBB4}"/>
    <cellStyle name="Денежный 2 5 5 3 3 4" xfId="18669" xr:uid="{AF41E067-CDC8-4AC6-8643-C4B72BF6E3C5}"/>
    <cellStyle name="Денежный 2 5 5 3 4" xfId="4689" xr:uid="{00000000-0005-0000-0000-000031150000}"/>
    <cellStyle name="Денежный 2 5 5 3 4 2" xfId="9770" xr:uid="{00000000-0005-0000-0000-000032150000}"/>
    <cellStyle name="Денежный 2 5 5 3 4 2 2" xfId="25010" xr:uid="{1190AEF6-5A72-4075-BF3B-925A7845B3FF}"/>
    <cellStyle name="Денежный 2 5 5 3 4 3" xfId="14848" xr:uid="{00000000-0005-0000-0000-000033150000}"/>
    <cellStyle name="Денежный 2 5 5 3 4 3 2" xfId="30086" xr:uid="{0D071D16-890A-4AA6-A133-15812B1F9327}"/>
    <cellStyle name="Денежный 2 5 5 3 4 4" xfId="19934" xr:uid="{1C7B845B-5BC3-47B5-A06F-5E131ECC9F70}"/>
    <cellStyle name="Денежный 2 5 5 3 5" xfId="5966" xr:uid="{00000000-0005-0000-0000-000034150000}"/>
    <cellStyle name="Денежный 2 5 5 3 5 2" xfId="21211" xr:uid="{C2CA907A-2DA5-4C75-9B3B-58E6E0E4C0A0}"/>
    <cellStyle name="Денежный 2 5 5 3 6" xfId="11049" xr:uid="{00000000-0005-0000-0000-000035150000}"/>
    <cellStyle name="Денежный 2 5 5 3 6 2" xfId="26287" xr:uid="{A80FA2EB-71C3-4D24-861D-5269273A1124}"/>
    <cellStyle name="Денежный 2 5 5 3 7" xfId="16135" xr:uid="{308D33F0-9A85-43C8-8E3A-180079B343EC}"/>
    <cellStyle name="Денежный 2 5 5 4" xfId="1575" xr:uid="{00000000-0005-0000-0000-000036150000}"/>
    <cellStyle name="Денежный 2 5 5 4 2" xfId="6679" xr:uid="{00000000-0005-0000-0000-000037150000}"/>
    <cellStyle name="Денежный 2 5 5 4 2 2" xfId="21919" xr:uid="{368D912E-A79E-4D7C-A9C1-740961E5123C}"/>
    <cellStyle name="Денежный 2 5 5 4 3" xfId="11757" xr:uid="{00000000-0005-0000-0000-000038150000}"/>
    <cellStyle name="Денежный 2 5 5 4 3 2" xfId="26995" xr:uid="{3E9E28AE-0D92-4F09-BE2F-1B761AB847B0}"/>
    <cellStyle name="Денежный 2 5 5 4 4" xfId="16843" xr:uid="{9079DACD-C8F0-428D-81E8-063D2E02EF42}"/>
    <cellStyle name="Денежный 2 5 5 5" xfId="2849" xr:uid="{00000000-0005-0000-0000-000039150000}"/>
    <cellStyle name="Денежный 2 5 5 5 2" xfId="7949" xr:uid="{00000000-0005-0000-0000-00003A150000}"/>
    <cellStyle name="Денежный 2 5 5 5 2 2" xfId="23189" xr:uid="{71769EDB-07AC-42E0-93E1-5A2AA9269240}"/>
    <cellStyle name="Денежный 2 5 5 5 3" xfId="13027" xr:uid="{00000000-0005-0000-0000-00003B150000}"/>
    <cellStyle name="Денежный 2 5 5 5 3 2" xfId="28265" xr:uid="{59A1AD0D-19F2-4DDE-A188-1CBAEC0A6A79}"/>
    <cellStyle name="Денежный 2 5 5 5 4" xfId="18113" xr:uid="{55327BC2-B33D-41AE-BDFE-4EB62D944AF1}"/>
    <cellStyle name="Денежный 2 5 5 6" xfId="4125" xr:uid="{00000000-0005-0000-0000-00003C150000}"/>
    <cellStyle name="Денежный 2 5 5 6 2" xfId="9206" xr:uid="{00000000-0005-0000-0000-00003D150000}"/>
    <cellStyle name="Денежный 2 5 5 6 2 2" xfId="24446" xr:uid="{DF7E39A1-B526-4BDC-9F6F-3F957CEF6761}"/>
    <cellStyle name="Денежный 2 5 5 6 3" xfId="14284" xr:uid="{00000000-0005-0000-0000-00003E150000}"/>
    <cellStyle name="Денежный 2 5 5 6 3 2" xfId="29522" xr:uid="{A279C5D6-098F-4C35-9A0C-06973EC431DE}"/>
    <cellStyle name="Денежный 2 5 5 6 4" xfId="19370" xr:uid="{81CAEBFE-6BB1-44C4-84F8-CB71ABC2DEB8}"/>
    <cellStyle name="Денежный 2 5 5 7" xfId="5402" xr:uid="{00000000-0005-0000-0000-00003F150000}"/>
    <cellStyle name="Денежный 2 5 5 7 2" xfId="20647" xr:uid="{2F07125E-894F-480C-AEEE-3F60F531348F}"/>
    <cellStyle name="Денежный 2 5 5 8" xfId="10485" xr:uid="{00000000-0005-0000-0000-000040150000}"/>
    <cellStyle name="Денежный 2 5 5 8 2" xfId="25723" xr:uid="{3FB6F74C-FF94-40E8-A0B8-6961FB9EDC22}"/>
    <cellStyle name="Денежный 2 5 5 9" xfId="15571" xr:uid="{569B41F1-DABB-4800-B2B3-F5423F514590}"/>
    <cellStyle name="Денежный 2 5 6" xfId="577" xr:uid="{00000000-0005-0000-0000-000041150000}"/>
    <cellStyle name="Денежный 2 5 6 2" xfId="1141" xr:uid="{00000000-0005-0000-0000-000042150000}"/>
    <cellStyle name="Денежный 2 5 6 2 2" xfId="2419" xr:uid="{00000000-0005-0000-0000-000043150000}"/>
    <cellStyle name="Денежный 2 5 6 2 2 2" xfId="7523" xr:uid="{00000000-0005-0000-0000-000044150000}"/>
    <cellStyle name="Денежный 2 5 6 2 2 2 2" xfId="22763" xr:uid="{1ED2ADF6-02BC-4D12-8FFA-35360046A512}"/>
    <cellStyle name="Денежный 2 5 6 2 2 3" xfId="12601" xr:uid="{00000000-0005-0000-0000-000045150000}"/>
    <cellStyle name="Денежный 2 5 6 2 2 3 2" xfId="27839" xr:uid="{A9D2537B-5DCB-4BAD-BEA6-9368D1F98B6A}"/>
    <cellStyle name="Денежный 2 5 6 2 2 4" xfId="17687" xr:uid="{C501BF68-21DF-4A88-A1DF-2F05BFA070C9}"/>
    <cellStyle name="Денежный 2 5 6 2 3" xfId="3695" xr:uid="{00000000-0005-0000-0000-000046150000}"/>
    <cellStyle name="Денежный 2 5 6 2 3 2" xfId="8781" xr:uid="{00000000-0005-0000-0000-000047150000}"/>
    <cellStyle name="Денежный 2 5 6 2 3 2 2" xfId="24021" xr:uid="{4494ADB2-28D5-4E04-A97A-7501003A05CD}"/>
    <cellStyle name="Денежный 2 5 6 2 3 3" xfId="13859" xr:uid="{00000000-0005-0000-0000-000048150000}"/>
    <cellStyle name="Денежный 2 5 6 2 3 3 2" xfId="29097" xr:uid="{653487B7-BECF-4C77-91C4-3E08AB5DD19A}"/>
    <cellStyle name="Денежный 2 5 6 2 3 4" xfId="18945" xr:uid="{FD78F9BF-2632-477A-8042-8F76A9336200}"/>
    <cellStyle name="Денежный 2 5 6 2 4" xfId="4969" xr:uid="{00000000-0005-0000-0000-000049150000}"/>
    <cellStyle name="Денежный 2 5 6 2 4 2" xfId="10050" xr:uid="{00000000-0005-0000-0000-00004A150000}"/>
    <cellStyle name="Денежный 2 5 6 2 4 2 2" xfId="25290" xr:uid="{BB9557CD-67FF-48E5-B55F-6AE6DB144DA6}"/>
    <cellStyle name="Денежный 2 5 6 2 4 3" xfId="15128" xr:uid="{00000000-0005-0000-0000-00004B150000}"/>
    <cellStyle name="Денежный 2 5 6 2 4 3 2" xfId="30366" xr:uid="{6E23E21C-B5DE-4ADA-AD5F-15F95C64F82D}"/>
    <cellStyle name="Денежный 2 5 6 2 4 4" xfId="20214" xr:uid="{59C806E1-B1AB-4F43-B9CA-08E5E515AA56}"/>
    <cellStyle name="Денежный 2 5 6 2 5" xfId="6246" xr:uid="{00000000-0005-0000-0000-00004C150000}"/>
    <cellStyle name="Денежный 2 5 6 2 5 2" xfId="21491" xr:uid="{CB7DAF65-C326-4E13-828A-F4D780EB0FDB}"/>
    <cellStyle name="Денежный 2 5 6 2 6" xfId="11329" xr:uid="{00000000-0005-0000-0000-00004D150000}"/>
    <cellStyle name="Денежный 2 5 6 2 6 2" xfId="26567" xr:uid="{7794FFFD-0463-45DE-BEDF-581BD1B1298C}"/>
    <cellStyle name="Денежный 2 5 6 2 7" xfId="16415" xr:uid="{BB826392-DACD-4529-8456-84B80611FA3C}"/>
    <cellStyle name="Денежный 2 5 6 3" xfId="1855" xr:uid="{00000000-0005-0000-0000-00004E150000}"/>
    <cellStyle name="Денежный 2 5 6 3 2" xfId="6959" xr:uid="{00000000-0005-0000-0000-00004F150000}"/>
    <cellStyle name="Денежный 2 5 6 3 2 2" xfId="22199" xr:uid="{D77723EC-15B0-418A-AC3B-A03F7DBB86B7}"/>
    <cellStyle name="Денежный 2 5 6 3 3" xfId="12037" xr:uid="{00000000-0005-0000-0000-000050150000}"/>
    <cellStyle name="Денежный 2 5 6 3 3 2" xfId="27275" xr:uid="{1C3561FE-0270-40E8-9C33-B5FA7720467B}"/>
    <cellStyle name="Денежный 2 5 6 3 4" xfId="17123" xr:uid="{7989B89A-F0C1-44FF-B11A-B876F37B00F5}"/>
    <cellStyle name="Денежный 2 5 6 4" xfId="3139" xr:uid="{00000000-0005-0000-0000-000051150000}"/>
    <cellStyle name="Денежный 2 5 6 4 2" xfId="8225" xr:uid="{00000000-0005-0000-0000-000052150000}"/>
    <cellStyle name="Денежный 2 5 6 4 2 2" xfId="23465" xr:uid="{29D64444-B031-4D41-98BB-0BDF2F5C9F3F}"/>
    <cellStyle name="Денежный 2 5 6 4 3" xfId="13303" xr:uid="{00000000-0005-0000-0000-000053150000}"/>
    <cellStyle name="Денежный 2 5 6 4 3 2" xfId="28541" xr:uid="{7AE01357-5E55-400D-BE77-09EB83942748}"/>
    <cellStyle name="Денежный 2 5 6 4 4" xfId="18389" xr:uid="{1C8A9E3A-A3C8-4D7A-9A6D-952EF9D62AFB}"/>
    <cellStyle name="Денежный 2 5 6 5" xfId="4405" xr:uid="{00000000-0005-0000-0000-000054150000}"/>
    <cellStyle name="Денежный 2 5 6 5 2" xfId="9486" xr:uid="{00000000-0005-0000-0000-000055150000}"/>
    <cellStyle name="Денежный 2 5 6 5 2 2" xfId="24726" xr:uid="{409D49F0-2B33-42D5-8FA1-78F0A5E95C25}"/>
    <cellStyle name="Денежный 2 5 6 5 3" xfId="14564" xr:uid="{00000000-0005-0000-0000-000056150000}"/>
    <cellStyle name="Денежный 2 5 6 5 3 2" xfId="29802" xr:uid="{0E2A7645-0989-4033-B65D-6BE9F0EC0397}"/>
    <cellStyle name="Денежный 2 5 6 5 4" xfId="19650" xr:uid="{F20B5EA1-D8F5-4D0E-A1C2-5515AFDD4156}"/>
    <cellStyle name="Денежный 2 5 6 6" xfId="5682" xr:uid="{00000000-0005-0000-0000-000057150000}"/>
    <cellStyle name="Денежный 2 5 6 6 2" xfId="20927" xr:uid="{C813FB80-03FE-4D8F-887D-B07EBC7A485A}"/>
    <cellStyle name="Денежный 2 5 6 7" xfId="10765" xr:uid="{00000000-0005-0000-0000-000058150000}"/>
    <cellStyle name="Денежный 2 5 6 7 2" xfId="26003" xr:uid="{5B7D6999-CB8D-4FBD-90E0-E9D605C8F9E6}"/>
    <cellStyle name="Денежный 2 5 6 8" xfId="15851" xr:uid="{C7E71049-C217-4746-9548-609B80F5D11C}"/>
    <cellStyle name="Денежный 2 5 7" xfId="721" xr:uid="{00000000-0005-0000-0000-000059150000}"/>
    <cellStyle name="Денежный 2 5 7 2" xfId="1999" xr:uid="{00000000-0005-0000-0000-00005A150000}"/>
    <cellStyle name="Денежный 2 5 7 2 2" xfId="7103" xr:uid="{00000000-0005-0000-0000-00005B150000}"/>
    <cellStyle name="Денежный 2 5 7 2 2 2" xfId="22343" xr:uid="{0762E757-7734-4EDE-8ACB-567594F94E5B}"/>
    <cellStyle name="Денежный 2 5 7 2 3" xfId="12181" xr:uid="{00000000-0005-0000-0000-00005C150000}"/>
    <cellStyle name="Денежный 2 5 7 2 3 2" xfId="27419" xr:uid="{5862202A-DB9B-4D18-9200-BFDAF7CD0D26}"/>
    <cellStyle name="Денежный 2 5 7 2 4" xfId="17267" xr:uid="{9AC18247-A661-45ED-AB32-97D3B6554FE8}"/>
    <cellStyle name="Денежный 2 5 7 3" xfId="3281" xr:uid="{00000000-0005-0000-0000-00005D150000}"/>
    <cellStyle name="Денежный 2 5 7 3 2" xfId="8367" xr:uid="{00000000-0005-0000-0000-00005E150000}"/>
    <cellStyle name="Денежный 2 5 7 3 2 2" xfId="23607" xr:uid="{537F1492-98BB-4D97-93ED-5B886FB3931D}"/>
    <cellStyle name="Денежный 2 5 7 3 3" xfId="13445" xr:uid="{00000000-0005-0000-0000-00005F150000}"/>
    <cellStyle name="Денежный 2 5 7 3 3 2" xfId="28683" xr:uid="{C19E7BFF-1CAA-4EAF-92C1-57A9B5D10DF4}"/>
    <cellStyle name="Денежный 2 5 7 3 4" xfId="18531" xr:uid="{3D96C858-4D3F-4F65-A4DB-8893BE4F3F38}"/>
    <cellStyle name="Денежный 2 5 7 4" xfId="4549" xr:uid="{00000000-0005-0000-0000-000060150000}"/>
    <cellStyle name="Денежный 2 5 7 4 2" xfId="9630" xr:uid="{00000000-0005-0000-0000-000061150000}"/>
    <cellStyle name="Денежный 2 5 7 4 2 2" xfId="24870" xr:uid="{02BFFABA-0132-428A-BBD3-C0866669D127}"/>
    <cellStyle name="Денежный 2 5 7 4 3" xfId="14708" xr:uid="{00000000-0005-0000-0000-000062150000}"/>
    <cellStyle name="Денежный 2 5 7 4 3 2" xfId="29946" xr:uid="{4BFE05BC-65BE-412C-B9B6-D89F555B3D4A}"/>
    <cellStyle name="Денежный 2 5 7 4 4" xfId="19794" xr:uid="{90ED97E5-A4BC-402D-B0BE-9B3462B3F65A}"/>
    <cellStyle name="Денежный 2 5 7 5" xfId="5826" xr:uid="{00000000-0005-0000-0000-000063150000}"/>
    <cellStyle name="Денежный 2 5 7 5 2" xfId="21071" xr:uid="{3F9F71F0-0715-4725-9A43-3E312BA91FA1}"/>
    <cellStyle name="Денежный 2 5 7 6" xfId="10909" xr:uid="{00000000-0005-0000-0000-000064150000}"/>
    <cellStyle name="Денежный 2 5 7 6 2" xfId="26147" xr:uid="{588BA3A6-B7B9-4045-A093-DCA9EE56B64C}"/>
    <cellStyle name="Денежный 2 5 7 7" xfId="15995" xr:uid="{6E29A0D9-DAD2-4581-879A-0E77130F6985}"/>
    <cellStyle name="Денежный 2 5 8" xfId="1286" xr:uid="{00000000-0005-0000-0000-000065150000}"/>
    <cellStyle name="Денежный 2 5 8 2" xfId="2564" xr:uid="{00000000-0005-0000-0000-000066150000}"/>
    <cellStyle name="Денежный 2 5 8 2 2" xfId="7668" xr:uid="{00000000-0005-0000-0000-000067150000}"/>
    <cellStyle name="Денежный 2 5 8 2 2 2" xfId="22908" xr:uid="{E54ADDA6-04C4-43D5-9487-94CBE6AB04D8}"/>
    <cellStyle name="Денежный 2 5 8 2 3" xfId="12746" xr:uid="{00000000-0005-0000-0000-000068150000}"/>
    <cellStyle name="Денежный 2 5 8 2 3 2" xfId="27984" xr:uid="{3B287058-F69E-451A-A63D-3EC0ABD337E8}"/>
    <cellStyle name="Денежный 2 5 8 2 4" xfId="17832" xr:uid="{04CF9992-4A7D-4494-B773-E49E0D70AB05}"/>
    <cellStyle name="Денежный 2 5 8 3" xfId="3838" xr:uid="{00000000-0005-0000-0000-000069150000}"/>
    <cellStyle name="Денежный 2 5 8 3 2" xfId="8924" xr:uid="{00000000-0005-0000-0000-00006A150000}"/>
    <cellStyle name="Денежный 2 5 8 3 2 2" xfId="24164" xr:uid="{A84A4D38-BCEA-4D1E-B0D3-A0514420AF7C}"/>
    <cellStyle name="Денежный 2 5 8 3 3" xfId="14002" xr:uid="{00000000-0005-0000-0000-00006B150000}"/>
    <cellStyle name="Денежный 2 5 8 3 3 2" xfId="29240" xr:uid="{CDAAF242-4A2E-452F-9D68-BD2536039903}"/>
    <cellStyle name="Денежный 2 5 8 3 4" xfId="19088" xr:uid="{A4DBA250-17A2-42D6-AECD-31CA89937956}"/>
    <cellStyle name="Денежный 2 5 8 4" xfId="5114" xr:uid="{00000000-0005-0000-0000-00006C150000}"/>
    <cellStyle name="Денежный 2 5 8 4 2" xfId="10195" xr:uid="{00000000-0005-0000-0000-00006D150000}"/>
    <cellStyle name="Денежный 2 5 8 4 2 2" xfId="25435" xr:uid="{1E5CE01E-77E6-4649-9ABC-BF5210E9054D}"/>
    <cellStyle name="Денежный 2 5 8 4 3" xfId="15273" xr:uid="{00000000-0005-0000-0000-00006E150000}"/>
    <cellStyle name="Денежный 2 5 8 4 3 2" xfId="30511" xr:uid="{7CD58E9E-1C08-47B9-AB57-E97D96B41BA0}"/>
    <cellStyle name="Денежный 2 5 8 4 4" xfId="20359" xr:uid="{4086C484-C842-4F24-9E3F-74A7D2F5AFCA}"/>
    <cellStyle name="Денежный 2 5 8 5" xfId="6391" xr:uid="{00000000-0005-0000-0000-00006F150000}"/>
    <cellStyle name="Денежный 2 5 8 5 2" xfId="21636" xr:uid="{75BE2D90-C684-4A82-B6BC-879040230CF3}"/>
    <cellStyle name="Денежный 2 5 8 6" xfId="11474" xr:uid="{00000000-0005-0000-0000-000070150000}"/>
    <cellStyle name="Денежный 2 5 8 6 2" xfId="26712" xr:uid="{73AEF647-C38E-4ABA-AD5C-404C28693C41}"/>
    <cellStyle name="Денежный 2 5 8 7" xfId="16560" xr:uid="{E9FEAA33-ED61-477D-AC1E-46034962BD5F}"/>
    <cellStyle name="Денежный 2 5 9" xfId="1426" xr:uid="{00000000-0005-0000-0000-000071150000}"/>
    <cellStyle name="Денежный 2 5 9 2" xfId="2704" xr:uid="{00000000-0005-0000-0000-000072150000}"/>
    <cellStyle name="Денежный 2 5 9 2 2" xfId="7808" xr:uid="{00000000-0005-0000-0000-000073150000}"/>
    <cellStyle name="Денежный 2 5 9 2 2 2" xfId="23048" xr:uid="{02633A49-FCCC-436A-9B6A-835CA35F65B1}"/>
    <cellStyle name="Денежный 2 5 9 2 3" xfId="12886" xr:uid="{00000000-0005-0000-0000-000074150000}"/>
    <cellStyle name="Денежный 2 5 9 2 3 2" xfId="28124" xr:uid="{A863CD98-CFCC-41DB-AD4E-3D9CAEF78D76}"/>
    <cellStyle name="Денежный 2 5 9 2 4" xfId="17972" xr:uid="{B5EF6F25-A408-4CFB-AE08-19B28CD9F39D}"/>
    <cellStyle name="Денежный 2 5 9 3" xfId="3976" xr:uid="{00000000-0005-0000-0000-000075150000}"/>
    <cellStyle name="Денежный 2 5 9 3 2" xfId="9062" xr:uid="{00000000-0005-0000-0000-000076150000}"/>
    <cellStyle name="Денежный 2 5 9 3 2 2" xfId="24302" xr:uid="{A1DA4535-8282-4CC4-B0D6-50BCC95CB3CF}"/>
    <cellStyle name="Денежный 2 5 9 3 3" xfId="14140" xr:uid="{00000000-0005-0000-0000-000077150000}"/>
    <cellStyle name="Денежный 2 5 9 3 3 2" xfId="29378" xr:uid="{5E5E6BF3-1321-4848-8541-2041C7C00756}"/>
    <cellStyle name="Денежный 2 5 9 3 4" xfId="19226" xr:uid="{5F0B9DFB-60BE-4F8F-8CE1-0442204B99C3}"/>
    <cellStyle name="Денежный 2 5 9 4" xfId="5254" xr:uid="{00000000-0005-0000-0000-000078150000}"/>
    <cellStyle name="Денежный 2 5 9 4 2" xfId="10335" xr:uid="{00000000-0005-0000-0000-000079150000}"/>
    <cellStyle name="Денежный 2 5 9 4 2 2" xfId="25575" xr:uid="{E32DC105-0813-427D-A6DA-EB8423C7BFE8}"/>
    <cellStyle name="Денежный 2 5 9 4 3" xfId="15413" xr:uid="{00000000-0005-0000-0000-00007A150000}"/>
    <cellStyle name="Денежный 2 5 9 4 3 2" xfId="30651" xr:uid="{B23DFD38-50E7-4EE9-8187-C79C2643CFB3}"/>
    <cellStyle name="Денежный 2 5 9 4 4" xfId="20499" xr:uid="{28E53FBB-5063-4A3D-A489-251BD2A0534E}"/>
    <cellStyle name="Денежный 2 5 9 5" xfId="6531" xr:uid="{00000000-0005-0000-0000-00007B150000}"/>
    <cellStyle name="Денежный 2 5 9 5 2" xfId="21776" xr:uid="{982CCEA4-C683-4AAD-915D-08A2DB864429}"/>
    <cellStyle name="Денежный 2 5 9 6" xfId="11614" xr:uid="{00000000-0005-0000-0000-00007C150000}"/>
    <cellStyle name="Денежный 2 5 9 6 2" xfId="26852" xr:uid="{6653A611-27ED-40F0-8B05-6094A9AABCE6}"/>
    <cellStyle name="Денежный 2 5 9 7" xfId="16700" xr:uid="{C35AF5E1-CE80-49B9-8139-F0D061C6D137}"/>
    <cellStyle name="Денежный 2 6" xfId="124" xr:uid="{00000000-0005-0000-0000-00007D150000}"/>
    <cellStyle name="Денежный 2 6 2" xfId="125" xr:uid="{00000000-0005-0000-0000-00007E150000}"/>
    <cellStyle name="Денежный 2 6 2 2" xfId="126" xr:uid="{00000000-0005-0000-0000-00007F150000}"/>
    <cellStyle name="Денежный 2 6 2 2 2" xfId="369" xr:uid="{00000000-0005-0000-0000-000080150000}"/>
    <cellStyle name="Денежный 2 6 2 2 2 2" xfId="515" xr:uid="{00000000-0005-0000-0000-000081150000}"/>
    <cellStyle name="Денежный 2 6 2 2 2 2 2" xfId="1079" xr:uid="{00000000-0005-0000-0000-000082150000}"/>
    <cellStyle name="Денежный 2 6 2 2 2 2 2 2" xfId="2357" xr:uid="{00000000-0005-0000-0000-000083150000}"/>
    <cellStyle name="Денежный 2 6 2 2 2 2 2 2 2" xfId="7461" xr:uid="{00000000-0005-0000-0000-000084150000}"/>
    <cellStyle name="Денежный 2 6 2 2 2 2 2 2 2 2" xfId="22701" xr:uid="{C4298CB7-7D63-4A00-8FA9-0C929FC2E1F3}"/>
    <cellStyle name="Денежный 2 6 2 2 2 2 2 2 3" xfId="12539" xr:uid="{00000000-0005-0000-0000-000085150000}"/>
    <cellStyle name="Денежный 2 6 2 2 2 2 2 2 3 2" xfId="27777" xr:uid="{A26A6987-985B-4CC5-8CDD-DC85893FE09E}"/>
    <cellStyle name="Денежный 2 6 2 2 2 2 2 2 4" xfId="17625" xr:uid="{3514EA1C-05FB-4166-BD68-F94E6BF44649}"/>
    <cellStyle name="Денежный 2 6 2 2 2 2 2 3" xfId="3633" xr:uid="{00000000-0005-0000-0000-000086150000}"/>
    <cellStyle name="Денежный 2 6 2 2 2 2 2 3 2" xfId="8719" xr:uid="{00000000-0005-0000-0000-000087150000}"/>
    <cellStyle name="Денежный 2 6 2 2 2 2 2 3 2 2" xfId="23959" xr:uid="{F489DC8F-EC45-4A29-A0AC-1E0C5E46114D}"/>
    <cellStyle name="Денежный 2 6 2 2 2 2 2 3 3" xfId="13797" xr:uid="{00000000-0005-0000-0000-000088150000}"/>
    <cellStyle name="Денежный 2 6 2 2 2 2 2 3 3 2" xfId="29035" xr:uid="{D9DCFFD2-8AB8-4700-81C3-9D1DBEC331CA}"/>
    <cellStyle name="Денежный 2 6 2 2 2 2 2 3 4" xfId="18883" xr:uid="{4B641019-5F9D-4F64-8E81-9AACFC803054}"/>
    <cellStyle name="Денежный 2 6 2 2 2 2 2 4" xfId="4907" xr:uid="{00000000-0005-0000-0000-000089150000}"/>
    <cellStyle name="Денежный 2 6 2 2 2 2 2 4 2" xfId="9988" xr:uid="{00000000-0005-0000-0000-00008A150000}"/>
    <cellStyle name="Денежный 2 6 2 2 2 2 2 4 2 2" xfId="25228" xr:uid="{61AE2E80-B081-411D-A282-1F3A1B034AF1}"/>
    <cellStyle name="Денежный 2 6 2 2 2 2 2 4 3" xfId="15066" xr:uid="{00000000-0005-0000-0000-00008B150000}"/>
    <cellStyle name="Денежный 2 6 2 2 2 2 2 4 3 2" xfId="30304" xr:uid="{682E6BA2-D56A-4671-85F1-52F0D38857CB}"/>
    <cellStyle name="Денежный 2 6 2 2 2 2 2 4 4" xfId="20152" xr:uid="{7B9FE756-969A-4158-85C0-5EC3C4D80FDB}"/>
    <cellStyle name="Денежный 2 6 2 2 2 2 2 5" xfId="6184" xr:uid="{00000000-0005-0000-0000-00008C150000}"/>
    <cellStyle name="Денежный 2 6 2 2 2 2 2 5 2" xfId="21429" xr:uid="{ACBD635A-1F27-4E17-873D-F43F0CD98589}"/>
    <cellStyle name="Денежный 2 6 2 2 2 2 2 6" xfId="11267" xr:uid="{00000000-0005-0000-0000-00008D150000}"/>
    <cellStyle name="Денежный 2 6 2 2 2 2 2 6 2" xfId="26505" xr:uid="{D019A532-6068-4FC4-84EF-9BE389A0F945}"/>
    <cellStyle name="Денежный 2 6 2 2 2 2 2 7" xfId="16353" xr:uid="{E5FAED7C-0BE9-4EA5-BD73-8AD728F43276}"/>
    <cellStyle name="Денежный 2 6 2 2 2 2 3" xfId="1793" xr:uid="{00000000-0005-0000-0000-00008E150000}"/>
    <cellStyle name="Денежный 2 6 2 2 2 2 3 2" xfId="6897" xr:uid="{00000000-0005-0000-0000-00008F150000}"/>
    <cellStyle name="Денежный 2 6 2 2 2 2 3 2 2" xfId="22137" xr:uid="{B8FD2C8C-38BE-47BF-8515-E90B09504536}"/>
    <cellStyle name="Денежный 2 6 2 2 2 2 3 3" xfId="11975" xr:uid="{00000000-0005-0000-0000-000090150000}"/>
    <cellStyle name="Денежный 2 6 2 2 2 2 3 3 2" xfId="27213" xr:uid="{E6C1F834-BF59-4268-AFAF-02EADF242239}"/>
    <cellStyle name="Денежный 2 6 2 2 2 2 3 4" xfId="17061" xr:uid="{FB85C0E9-0940-4E2F-BE88-2CE2A597BBC3}"/>
    <cellStyle name="Денежный 2 6 2 2 2 2 4" xfId="3077" xr:uid="{00000000-0005-0000-0000-000091150000}"/>
    <cellStyle name="Денежный 2 6 2 2 2 2 4 2" xfId="8163" xr:uid="{00000000-0005-0000-0000-000092150000}"/>
    <cellStyle name="Денежный 2 6 2 2 2 2 4 2 2" xfId="23403" xr:uid="{F3794CDD-61B8-4619-BE46-BB99AEF7C995}"/>
    <cellStyle name="Денежный 2 6 2 2 2 2 4 3" xfId="13241" xr:uid="{00000000-0005-0000-0000-000093150000}"/>
    <cellStyle name="Денежный 2 6 2 2 2 2 4 3 2" xfId="28479" xr:uid="{031736AA-9D14-4C1D-8449-EE52713CDEC9}"/>
    <cellStyle name="Денежный 2 6 2 2 2 2 4 4" xfId="18327" xr:uid="{8BE2002A-AA87-4EB9-8494-E71EF2BCB1EB}"/>
    <cellStyle name="Денежный 2 6 2 2 2 2 5" xfId="4343" xr:uid="{00000000-0005-0000-0000-000094150000}"/>
    <cellStyle name="Денежный 2 6 2 2 2 2 5 2" xfId="9424" xr:uid="{00000000-0005-0000-0000-000095150000}"/>
    <cellStyle name="Денежный 2 6 2 2 2 2 5 2 2" xfId="24664" xr:uid="{A5329A8A-D674-4890-9B94-FD3469107BA2}"/>
    <cellStyle name="Денежный 2 6 2 2 2 2 5 3" xfId="14502" xr:uid="{00000000-0005-0000-0000-000096150000}"/>
    <cellStyle name="Денежный 2 6 2 2 2 2 5 3 2" xfId="29740" xr:uid="{4AF0B07D-CA61-4158-9741-C33D67B5320D}"/>
    <cellStyle name="Денежный 2 6 2 2 2 2 5 4" xfId="19588" xr:uid="{46282127-A5AA-443C-94C0-13667FF5BFF8}"/>
    <cellStyle name="Денежный 2 6 2 2 2 2 6" xfId="5620" xr:uid="{00000000-0005-0000-0000-000097150000}"/>
    <cellStyle name="Денежный 2 6 2 2 2 2 6 2" xfId="20865" xr:uid="{1CABC2AE-9CCE-404A-AA30-6DA6153795A0}"/>
    <cellStyle name="Денежный 2 6 2 2 2 2 7" xfId="10703" xr:uid="{00000000-0005-0000-0000-000098150000}"/>
    <cellStyle name="Денежный 2 6 2 2 2 2 7 2" xfId="25941" xr:uid="{0A9B230A-E5D5-4ECB-8078-F70CBC8A1302}"/>
    <cellStyle name="Денежный 2 6 2 2 2 2 8" xfId="15789" xr:uid="{3DFD8F5E-1C50-418D-A8B3-624B4ED42762}"/>
    <cellStyle name="Денежный 2 6 2 2 2 3" xfId="939" xr:uid="{00000000-0005-0000-0000-000099150000}"/>
    <cellStyle name="Денежный 2 6 2 2 2 3 2" xfId="2217" xr:uid="{00000000-0005-0000-0000-00009A150000}"/>
    <cellStyle name="Денежный 2 6 2 2 2 3 2 2" xfId="7321" xr:uid="{00000000-0005-0000-0000-00009B150000}"/>
    <cellStyle name="Денежный 2 6 2 2 2 3 2 2 2" xfId="22561" xr:uid="{8261E00B-F567-4058-A03B-F90772D780F4}"/>
    <cellStyle name="Денежный 2 6 2 2 2 3 2 3" xfId="12399" xr:uid="{00000000-0005-0000-0000-00009C150000}"/>
    <cellStyle name="Денежный 2 6 2 2 2 3 2 3 2" xfId="27637" xr:uid="{AC4920C7-DAB9-4394-A683-FA765A2DDBE9}"/>
    <cellStyle name="Денежный 2 6 2 2 2 3 2 4" xfId="17485" xr:uid="{7D243F84-5C2B-492C-8E88-6EEF5F6B1517}"/>
    <cellStyle name="Денежный 2 6 2 2 2 3 3" xfId="3495" xr:uid="{00000000-0005-0000-0000-00009D150000}"/>
    <cellStyle name="Денежный 2 6 2 2 2 3 3 2" xfId="8581" xr:uid="{00000000-0005-0000-0000-00009E150000}"/>
    <cellStyle name="Денежный 2 6 2 2 2 3 3 2 2" xfId="23821" xr:uid="{78EC03F4-08B0-4B41-9614-3A668248D467}"/>
    <cellStyle name="Денежный 2 6 2 2 2 3 3 3" xfId="13659" xr:uid="{00000000-0005-0000-0000-00009F150000}"/>
    <cellStyle name="Денежный 2 6 2 2 2 3 3 3 2" xfId="28897" xr:uid="{0FC2E113-6332-4E0B-B356-2274C46758BA}"/>
    <cellStyle name="Денежный 2 6 2 2 2 3 3 4" xfId="18745" xr:uid="{291DBE44-10B9-429C-AE67-3092485F5416}"/>
    <cellStyle name="Денежный 2 6 2 2 2 3 4" xfId="4767" xr:uid="{00000000-0005-0000-0000-0000A0150000}"/>
    <cellStyle name="Денежный 2 6 2 2 2 3 4 2" xfId="9848" xr:uid="{00000000-0005-0000-0000-0000A1150000}"/>
    <cellStyle name="Денежный 2 6 2 2 2 3 4 2 2" xfId="25088" xr:uid="{D1C1D27B-A70D-4453-8801-5EA19EDCA5AC}"/>
    <cellStyle name="Денежный 2 6 2 2 2 3 4 3" xfId="14926" xr:uid="{00000000-0005-0000-0000-0000A2150000}"/>
    <cellStyle name="Денежный 2 6 2 2 2 3 4 3 2" xfId="30164" xr:uid="{2BFD9198-071F-4950-B5B8-63C04C3196B1}"/>
    <cellStyle name="Денежный 2 6 2 2 2 3 4 4" xfId="20012" xr:uid="{B583C1D5-696E-45A1-BCC5-41C7E10736E3}"/>
    <cellStyle name="Денежный 2 6 2 2 2 3 5" xfId="6044" xr:uid="{00000000-0005-0000-0000-0000A3150000}"/>
    <cellStyle name="Денежный 2 6 2 2 2 3 5 2" xfId="21289" xr:uid="{4B17597B-1077-4864-9DB5-05306A6C4FE4}"/>
    <cellStyle name="Денежный 2 6 2 2 2 3 6" xfId="11127" xr:uid="{00000000-0005-0000-0000-0000A4150000}"/>
    <cellStyle name="Денежный 2 6 2 2 2 3 6 2" xfId="26365" xr:uid="{386546A7-AEF9-4B6B-9218-714BB43AA384}"/>
    <cellStyle name="Денежный 2 6 2 2 2 3 7" xfId="16213" xr:uid="{824BBA4B-75DF-4590-A9F8-1503120C8015}"/>
    <cellStyle name="Денежный 2 6 2 2 2 4" xfId="1653" xr:uid="{00000000-0005-0000-0000-0000A5150000}"/>
    <cellStyle name="Денежный 2 6 2 2 2 4 2" xfId="6757" xr:uid="{00000000-0005-0000-0000-0000A6150000}"/>
    <cellStyle name="Денежный 2 6 2 2 2 4 2 2" xfId="21997" xr:uid="{D81E7B8B-B217-49C6-B843-5E570065B193}"/>
    <cellStyle name="Денежный 2 6 2 2 2 4 3" xfId="11835" xr:uid="{00000000-0005-0000-0000-0000A7150000}"/>
    <cellStyle name="Денежный 2 6 2 2 2 4 3 2" xfId="27073" xr:uid="{CF58C3D3-CCB9-4890-9A0C-039FAE0761C2}"/>
    <cellStyle name="Денежный 2 6 2 2 2 4 4" xfId="16921" xr:uid="{59CC1F5E-B073-42C2-966E-2F723C4C187C}"/>
    <cellStyle name="Денежный 2 6 2 2 2 5" xfId="2933" xr:uid="{00000000-0005-0000-0000-0000A8150000}"/>
    <cellStyle name="Денежный 2 6 2 2 2 5 2" xfId="8025" xr:uid="{00000000-0005-0000-0000-0000A9150000}"/>
    <cellStyle name="Денежный 2 6 2 2 2 5 2 2" xfId="23265" xr:uid="{4113BFFF-C98B-4558-9623-26AA17990B0F}"/>
    <cellStyle name="Денежный 2 6 2 2 2 5 3" xfId="13103" xr:uid="{00000000-0005-0000-0000-0000AA150000}"/>
    <cellStyle name="Денежный 2 6 2 2 2 5 3 2" xfId="28341" xr:uid="{5A35EA1A-68B1-489A-AA5E-7814132CCF16}"/>
    <cellStyle name="Денежный 2 6 2 2 2 5 4" xfId="18189" xr:uid="{FDBEE5CE-2854-4C04-A140-4FC5A1F6F8BD}"/>
    <cellStyle name="Денежный 2 6 2 2 2 6" xfId="4203" xr:uid="{00000000-0005-0000-0000-0000AB150000}"/>
    <cellStyle name="Денежный 2 6 2 2 2 6 2" xfId="9284" xr:uid="{00000000-0005-0000-0000-0000AC150000}"/>
    <cellStyle name="Денежный 2 6 2 2 2 6 2 2" xfId="24524" xr:uid="{D78D1A02-15B8-44D3-9919-61598626163B}"/>
    <cellStyle name="Денежный 2 6 2 2 2 6 3" xfId="14362" xr:uid="{00000000-0005-0000-0000-0000AD150000}"/>
    <cellStyle name="Денежный 2 6 2 2 2 6 3 2" xfId="29600" xr:uid="{BFDF2B7C-F7E3-4E78-8C2E-9C63F0BDFB17}"/>
    <cellStyle name="Денежный 2 6 2 2 2 6 4" xfId="19448" xr:uid="{444F99B3-BF7B-41D8-9A8B-0184A128D823}"/>
    <cellStyle name="Денежный 2 6 2 2 2 7" xfId="5480" xr:uid="{00000000-0005-0000-0000-0000AE150000}"/>
    <cellStyle name="Денежный 2 6 2 2 2 7 2" xfId="20725" xr:uid="{1C99E424-E3DB-477A-8EF5-6090319687DB}"/>
    <cellStyle name="Денежный 2 6 2 2 2 8" xfId="10563" xr:uid="{00000000-0005-0000-0000-0000AF150000}"/>
    <cellStyle name="Денежный 2 6 2 2 2 8 2" xfId="25801" xr:uid="{A61A324E-E619-41DD-BA9F-62C72BA9F0D2}"/>
    <cellStyle name="Денежный 2 6 2 2 2 9" xfId="15649" xr:uid="{1FF609DE-13AD-4769-BE93-975FFC50AD56}"/>
    <cellStyle name="Денежный 2 6 2 2 3" xfId="655" xr:uid="{00000000-0005-0000-0000-0000B0150000}"/>
    <cellStyle name="Денежный 2 6 2 2 3 2" xfId="1219" xr:uid="{00000000-0005-0000-0000-0000B1150000}"/>
    <cellStyle name="Денежный 2 6 2 2 3 2 2" xfId="2497" xr:uid="{00000000-0005-0000-0000-0000B2150000}"/>
    <cellStyle name="Денежный 2 6 2 2 3 2 2 2" xfId="7601" xr:uid="{00000000-0005-0000-0000-0000B3150000}"/>
    <cellStyle name="Денежный 2 6 2 2 3 2 2 2 2" xfId="22841" xr:uid="{46ABD60D-1ABC-403D-ADC0-4E7B54383C76}"/>
    <cellStyle name="Денежный 2 6 2 2 3 2 2 3" xfId="12679" xr:uid="{00000000-0005-0000-0000-0000B4150000}"/>
    <cellStyle name="Денежный 2 6 2 2 3 2 2 3 2" xfId="27917" xr:uid="{5AADFE68-C110-4A99-BED2-DFA45E66024E}"/>
    <cellStyle name="Денежный 2 6 2 2 3 2 2 4" xfId="17765" xr:uid="{02CBE7E6-6918-4CD3-99AB-4B9A1D6D2270}"/>
    <cellStyle name="Денежный 2 6 2 2 3 2 3" xfId="3771" xr:uid="{00000000-0005-0000-0000-0000B5150000}"/>
    <cellStyle name="Денежный 2 6 2 2 3 2 3 2" xfId="8857" xr:uid="{00000000-0005-0000-0000-0000B6150000}"/>
    <cellStyle name="Денежный 2 6 2 2 3 2 3 2 2" xfId="24097" xr:uid="{7480CEDC-063E-460F-92EC-F41BE722215C}"/>
    <cellStyle name="Денежный 2 6 2 2 3 2 3 3" xfId="13935" xr:uid="{00000000-0005-0000-0000-0000B7150000}"/>
    <cellStyle name="Денежный 2 6 2 2 3 2 3 3 2" xfId="29173" xr:uid="{4A61A450-96BB-469B-86DA-D993A560EB57}"/>
    <cellStyle name="Денежный 2 6 2 2 3 2 3 4" xfId="19021" xr:uid="{EA3A79BE-4DBE-48D3-9D42-0073906E5DF0}"/>
    <cellStyle name="Денежный 2 6 2 2 3 2 4" xfId="5047" xr:uid="{00000000-0005-0000-0000-0000B8150000}"/>
    <cellStyle name="Денежный 2 6 2 2 3 2 4 2" xfId="10128" xr:uid="{00000000-0005-0000-0000-0000B9150000}"/>
    <cellStyle name="Денежный 2 6 2 2 3 2 4 2 2" xfId="25368" xr:uid="{FC74769D-D3AD-4EEF-B6AB-E375655DE615}"/>
    <cellStyle name="Денежный 2 6 2 2 3 2 4 3" xfId="15206" xr:uid="{00000000-0005-0000-0000-0000BA150000}"/>
    <cellStyle name="Денежный 2 6 2 2 3 2 4 3 2" xfId="30444" xr:uid="{65F73026-0A60-4CB3-902B-A91F44402C7D}"/>
    <cellStyle name="Денежный 2 6 2 2 3 2 4 4" xfId="20292" xr:uid="{98AB1D73-D72E-41A1-8AE3-0D3958578BD0}"/>
    <cellStyle name="Денежный 2 6 2 2 3 2 5" xfId="6324" xr:uid="{00000000-0005-0000-0000-0000BB150000}"/>
    <cellStyle name="Денежный 2 6 2 2 3 2 5 2" xfId="21569" xr:uid="{14CE6DC4-3069-4E5C-9E2B-96685E540420}"/>
    <cellStyle name="Денежный 2 6 2 2 3 2 6" xfId="11407" xr:uid="{00000000-0005-0000-0000-0000BC150000}"/>
    <cellStyle name="Денежный 2 6 2 2 3 2 6 2" xfId="26645" xr:uid="{A16DCECF-F6D7-4B1E-A596-06559DD82515}"/>
    <cellStyle name="Денежный 2 6 2 2 3 2 7" xfId="16493" xr:uid="{90F456D7-DE9F-4A12-B15C-0DCFF7821316}"/>
    <cellStyle name="Денежный 2 6 2 2 3 3" xfId="1933" xr:uid="{00000000-0005-0000-0000-0000BD150000}"/>
    <cellStyle name="Денежный 2 6 2 2 3 3 2" xfId="7037" xr:uid="{00000000-0005-0000-0000-0000BE150000}"/>
    <cellStyle name="Денежный 2 6 2 2 3 3 2 2" xfId="22277" xr:uid="{B4B5D758-8216-41BB-885D-407B5254669A}"/>
    <cellStyle name="Денежный 2 6 2 2 3 3 3" xfId="12115" xr:uid="{00000000-0005-0000-0000-0000BF150000}"/>
    <cellStyle name="Денежный 2 6 2 2 3 3 3 2" xfId="27353" xr:uid="{38B358B5-92B3-41B1-B62F-11167F9EE4D3}"/>
    <cellStyle name="Денежный 2 6 2 2 3 3 4" xfId="17201" xr:uid="{FFA5AD14-2158-4741-84CD-672EAC907DF9}"/>
    <cellStyle name="Денежный 2 6 2 2 3 4" xfId="3215" xr:uid="{00000000-0005-0000-0000-0000C0150000}"/>
    <cellStyle name="Денежный 2 6 2 2 3 4 2" xfId="8301" xr:uid="{00000000-0005-0000-0000-0000C1150000}"/>
    <cellStyle name="Денежный 2 6 2 2 3 4 2 2" xfId="23541" xr:uid="{F938648C-33B0-4E02-987D-F8E1EBEDAD7B}"/>
    <cellStyle name="Денежный 2 6 2 2 3 4 3" xfId="13379" xr:uid="{00000000-0005-0000-0000-0000C2150000}"/>
    <cellStyle name="Денежный 2 6 2 2 3 4 3 2" xfId="28617" xr:uid="{F63C09BD-537C-4C82-9034-E01D5A16CB6B}"/>
    <cellStyle name="Денежный 2 6 2 2 3 4 4" xfId="18465" xr:uid="{D6C05C79-29E4-44FB-96C6-CA902CA39821}"/>
    <cellStyle name="Денежный 2 6 2 2 3 5" xfId="4483" xr:uid="{00000000-0005-0000-0000-0000C3150000}"/>
    <cellStyle name="Денежный 2 6 2 2 3 5 2" xfId="9564" xr:uid="{00000000-0005-0000-0000-0000C4150000}"/>
    <cellStyle name="Денежный 2 6 2 2 3 5 2 2" xfId="24804" xr:uid="{981C18A4-F4E9-4A6B-80C1-F7FB3DE2A0BD}"/>
    <cellStyle name="Денежный 2 6 2 2 3 5 3" xfId="14642" xr:uid="{00000000-0005-0000-0000-0000C5150000}"/>
    <cellStyle name="Денежный 2 6 2 2 3 5 3 2" xfId="29880" xr:uid="{20DFE692-236A-4B5E-9AAB-133996394D4D}"/>
    <cellStyle name="Денежный 2 6 2 2 3 5 4" xfId="19728" xr:uid="{1FE36AFD-510D-475D-929B-0101C080C00E}"/>
    <cellStyle name="Денежный 2 6 2 2 3 6" xfId="5760" xr:uid="{00000000-0005-0000-0000-0000C6150000}"/>
    <cellStyle name="Денежный 2 6 2 2 3 6 2" xfId="21005" xr:uid="{DD770046-7FCE-4494-A334-292AE0A5A0B1}"/>
    <cellStyle name="Денежный 2 6 2 2 3 7" xfId="10843" xr:uid="{00000000-0005-0000-0000-0000C7150000}"/>
    <cellStyle name="Денежный 2 6 2 2 3 7 2" xfId="26081" xr:uid="{83989851-0625-4A5B-9344-F820E814EE6E}"/>
    <cellStyle name="Денежный 2 6 2 2 3 8" xfId="15929" xr:uid="{CD5C7E75-9A3B-41F5-851B-F881E1F2BEE6}"/>
    <cellStyle name="Денежный 2 6 2 2 4" xfId="799" xr:uid="{00000000-0005-0000-0000-0000C8150000}"/>
    <cellStyle name="Денежный 2 6 2 2 4 2" xfId="2077" xr:uid="{00000000-0005-0000-0000-0000C9150000}"/>
    <cellStyle name="Денежный 2 6 2 2 4 2 2" xfId="7181" xr:uid="{00000000-0005-0000-0000-0000CA150000}"/>
    <cellStyle name="Денежный 2 6 2 2 4 2 2 2" xfId="22421" xr:uid="{04B3135A-A5C2-42A7-86BA-F181AFB811D0}"/>
    <cellStyle name="Денежный 2 6 2 2 4 2 3" xfId="12259" xr:uid="{00000000-0005-0000-0000-0000CB150000}"/>
    <cellStyle name="Денежный 2 6 2 2 4 2 3 2" xfId="27497" xr:uid="{1617E6A5-B6B6-4826-A635-03A63E456050}"/>
    <cellStyle name="Денежный 2 6 2 2 4 2 4" xfId="17345" xr:uid="{E41BB88B-28C8-4688-B969-4448E4B85A5F}"/>
    <cellStyle name="Денежный 2 6 2 2 4 3" xfId="3357" xr:uid="{00000000-0005-0000-0000-0000CC150000}"/>
    <cellStyle name="Денежный 2 6 2 2 4 3 2" xfId="8443" xr:uid="{00000000-0005-0000-0000-0000CD150000}"/>
    <cellStyle name="Денежный 2 6 2 2 4 3 2 2" xfId="23683" xr:uid="{ABA3FABF-3A81-427A-8A84-C3A2599F0299}"/>
    <cellStyle name="Денежный 2 6 2 2 4 3 3" xfId="13521" xr:uid="{00000000-0005-0000-0000-0000CE150000}"/>
    <cellStyle name="Денежный 2 6 2 2 4 3 3 2" xfId="28759" xr:uid="{4156C23C-A24E-44AC-9385-34DDA2E13392}"/>
    <cellStyle name="Денежный 2 6 2 2 4 3 4" xfId="18607" xr:uid="{BCA29B24-8D49-4E0D-A534-583D66825029}"/>
    <cellStyle name="Денежный 2 6 2 2 4 4" xfId="4627" xr:uid="{00000000-0005-0000-0000-0000CF150000}"/>
    <cellStyle name="Денежный 2 6 2 2 4 4 2" xfId="9708" xr:uid="{00000000-0005-0000-0000-0000D0150000}"/>
    <cellStyle name="Денежный 2 6 2 2 4 4 2 2" xfId="24948" xr:uid="{5747C789-A9D3-42D2-BF1F-C22A07CB4BD4}"/>
    <cellStyle name="Денежный 2 6 2 2 4 4 3" xfId="14786" xr:uid="{00000000-0005-0000-0000-0000D1150000}"/>
    <cellStyle name="Денежный 2 6 2 2 4 4 3 2" xfId="30024" xr:uid="{85B91040-D68A-4CBF-820C-7C72D77CC4B8}"/>
    <cellStyle name="Денежный 2 6 2 2 4 4 4" xfId="19872" xr:uid="{E65544BD-6455-4E31-BC07-985E4FA81482}"/>
    <cellStyle name="Денежный 2 6 2 2 4 5" xfId="5904" xr:uid="{00000000-0005-0000-0000-0000D2150000}"/>
    <cellStyle name="Денежный 2 6 2 2 4 5 2" xfId="21149" xr:uid="{9ABAE8CE-FB41-4DD8-BEC2-1DAE11F425B8}"/>
    <cellStyle name="Денежный 2 6 2 2 4 6" xfId="10987" xr:uid="{00000000-0005-0000-0000-0000D3150000}"/>
    <cellStyle name="Денежный 2 6 2 2 4 6 2" xfId="26225" xr:uid="{494C6724-789B-4610-8263-D605DF4CC433}"/>
    <cellStyle name="Денежный 2 6 2 2 4 7" xfId="16073" xr:uid="{B45B977F-99A0-4BDC-BA9A-F6618ACC3EF9}"/>
    <cellStyle name="Денежный 2 6 2 2 5" xfId="1364" xr:uid="{00000000-0005-0000-0000-0000D4150000}"/>
    <cellStyle name="Денежный 2 6 2 2 5 2" xfId="2642" xr:uid="{00000000-0005-0000-0000-0000D5150000}"/>
    <cellStyle name="Денежный 2 6 2 2 5 2 2" xfId="7746" xr:uid="{00000000-0005-0000-0000-0000D6150000}"/>
    <cellStyle name="Денежный 2 6 2 2 5 2 2 2" xfId="22986" xr:uid="{62518FE6-2A76-4B3F-81B7-13A402B6ADB8}"/>
    <cellStyle name="Денежный 2 6 2 2 5 2 3" xfId="12824" xr:uid="{00000000-0005-0000-0000-0000D7150000}"/>
    <cellStyle name="Денежный 2 6 2 2 5 2 3 2" xfId="28062" xr:uid="{C04F9D27-AB9C-4DB8-BF14-2599E37E0B14}"/>
    <cellStyle name="Денежный 2 6 2 2 5 2 4" xfId="17910" xr:uid="{49BD048C-52C8-400E-BEF3-06DFB41C2127}"/>
    <cellStyle name="Денежный 2 6 2 2 5 3" xfId="3914" xr:uid="{00000000-0005-0000-0000-0000D8150000}"/>
    <cellStyle name="Денежный 2 6 2 2 5 3 2" xfId="9000" xr:uid="{00000000-0005-0000-0000-0000D9150000}"/>
    <cellStyle name="Денежный 2 6 2 2 5 3 2 2" xfId="24240" xr:uid="{669B8918-6C42-4DF9-B649-41EFA3F58051}"/>
    <cellStyle name="Денежный 2 6 2 2 5 3 3" xfId="14078" xr:uid="{00000000-0005-0000-0000-0000DA150000}"/>
    <cellStyle name="Денежный 2 6 2 2 5 3 3 2" xfId="29316" xr:uid="{DAD4CD95-5795-4AAD-8B3A-98C40050F929}"/>
    <cellStyle name="Денежный 2 6 2 2 5 3 4" xfId="19164" xr:uid="{3B76BD8A-4016-4D02-A753-0C815135DFBB}"/>
    <cellStyle name="Денежный 2 6 2 2 5 4" xfId="5192" xr:uid="{00000000-0005-0000-0000-0000DB150000}"/>
    <cellStyle name="Денежный 2 6 2 2 5 4 2" xfId="10273" xr:uid="{00000000-0005-0000-0000-0000DC150000}"/>
    <cellStyle name="Денежный 2 6 2 2 5 4 2 2" xfId="25513" xr:uid="{4777DFC9-82CC-4927-B0A7-6BD7A9DEB0B9}"/>
    <cellStyle name="Денежный 2 6 2 2 5 4 3" xfId="15351" xr:uid="{00000000-0005-0000-0000-0000DD150000}"/>
    <cellStyle name="Денежный 2 6 2 2 5 4 3 2" xfId="30589" xr:uid="{98703318-E68E-48C8-BC55-B53DE7CEA821}"/>
    <cellStyle name="Денежный 2 6 2 2 5 4 4" xfId="20437" xr:uid="{A60F87ED-511C-4EA2-9C00-0DA1078E63EC}"/>
    <cellStyle name="Денежный 2 6 2 2 5 5" xfId="6469" xr:uid="{00000000-0005-0000-0000-0000DE150000}"/>
    <cellStyle name="Денежный 2 6 2 2 5 5 2" xfId="21714" xr:uid="{464BD996-C7BA-429D-94D7-403234BEBB4B}"/>
    <cellStyle name="Денежный 2 6 2 2 5 6" xfId="11552" xr:uid="{00000000-0005-0000-0000-0000DF150000}"/>
    <cellStyle name="Денежный 2 6 2 2 5 6 2" xfId="26790" xr:uid="{B5006128-2A4F-48A3-8556-D1BF196C33DF}"/>
    <cellStyle name="Денежный 2 6 2 2 5 7" xfId="16638" xr:uid="{851CDE7C-0238-42E6-A2F5-D7EE90844017}"/>
    <cellStyle name="Денежный 2 6 2 2 6" xfId="1504" xr:uid="{00000000-0005-0000-0000-0000E0150000}"/>
    <cellStyle name="Денежный 2 6 2 2 6 2" xfId="2782" xr:uid="{00000000-0005-0000-0000-0000E1150000}"/>
    <cellStyle name="Денежный 2 6 2 2 6 2 2" xfId="7886" xr:uid="{00000000-0005-0000-0000-0000E2150000}"/>
    <cellStyle name="Денежный 2 6 2 2 6 2 2 2" xfId="23126" xr:uid="{98CCA381-7BD4-47C9-9CCF-55D7D89C2E61}"/>
    <cellStyle name="Денежный 2 6 2 2 6 2 3" xfId="12964" xr:uid="{00000000-0005-0000-0000-0000E3150000}"/>
    <cellStyle name="Денежный 2 6 2 2 6 2 3 2" xfId="28202" xr:uid="{C141FAD8-5B77-41F9-8A74-316FDA66832C}"/>
    <cellStyle name="Денежный 2 6 2 2 6 2 4" xfId="18050" xr:uid="{2F691C82-1018-4AF2-A2BE-01DDEAA7ED75}"/>
    <cellStyle name="Денежный 2 6 2 2 6 3" xfId="4052" xr:uid="{00000000-0005-0000-0000-0000E4150000}"/>
    <cellStyle name="Денежный 2 6 2 2 6 3 2" xfId="9138" xr:uid="{00000000-0005-0000-0000-0000E5150000}"/>
    <cellStyle name="Денежный 2 6 2 2 6 3 2 2" xfId="24378" xr:uid="{3DA85E59-7780-4B41-B533-DEE551DF7899}"/>
    <cellStyle name="Денежный 2 6 2 2 6 3 3" xfId="14216" xr:uid="{00000000-0005-0000-0000-0000E6150000}"/>
    <cellStyle name="Денежный 2 6 2 2 6 3 3 2" xfId="29454" xr:uid="{5121F46D-4892-48D9-A31D-8B6E0F51C831}"/>
    <cellStyle name="Денежный 2 6 2 2 6 3 4" xfId="19302" xr:uid="{6DEC001B-0426-43DE-8D4C-79694F4B8F25}"/>
    <cellStyle name="Денежный 2 6 2 2 6 4" xfId="5332" xr:uid="{00000000-0005-0000-0000-0000E7150000}"/>
    <cellStyle name="Денежный 2 6 2 2 6 4 2" xfId="10413" xr:uid="{00000000-0005-0000-0000-0000E8150000}"/>
    <cellStyle name="Денежный 2 6 2 2 6 4 2 2" xfId="25653" xr:uid="{BDA4EC85-0158-40A6-82A8-B9955EDFB795}"/>
    <cellStyle name="Денежный 2 6 2 2 6 4 3" xfId="15491" xr:uid="{00000000-0005-0000-0000-0000E9150000}"/>
    <cellStyle name="Денежный 2 6 2 2 6 4 3 2" xfId="30729" xr:uid="{0915BC6B-CE33-464F-B338-13FE0D12551C}"/>
    <cellStyle name="Денежный 2 6 2 2 6 4 4" xfId="20577" xr:uid="{EAFC178D-B145-4780-8C7A-C7B5E01FC357}"/>
    <cellStyle name="Денежный 2 6 2 2 6 5" xfId="6609" xr:uid="{00000000-0005-0000-0000-0000EA150000}"/>
    <cellStyle name="Денежный 2 6 2 2 6 5 2" xfId="21854" xr:uid="{F8BFC690-CFF0-43D2-BC89-80F71DED0198}"/>
    <cellStyle name="Денежный 2 6 2 2 6 6" xfId="11692" xr:uid="{00000000-0005-0000-0000-0000EB150000}"/>
    <cellStyle name="Денежный 2 6 2 2 6 6 2" xfId="26930" xr:uid="{D885BFF2-4275-4BB5-AA8C-4329635538E7}"/>
    <cellStyle name="Денежный 2 6 2 2 6 7" xfId="16778" xr:uid="{E7A00590-ADD1-4077-8FC8-2DBD4D01735A}"/>
    <cellStyle name="Денежный 2 6 2 3" xfId="127" xr:uid="{00000000-0005-0000-0000-0000EC150000}"/>
    <cellStyle name="Денежный 2 6 2 3 2" xfId="405" xr:uid="{00000000-0005-0000-0000-0000ED150000}"/>
    <cellStyle name="Денежный 2 6 2 3 2 2" xfId="545" xr:uid="{00000000-0005-0000-0000-0000EE150000}"/>
    <cellStyle name="Денежный 2 6 2 3 2 2 2" xfId="1109" xr:uid="{00000000-0005-0000-0000-0000EF150000}"/>
    <cellStyle name="Денежный 2 6 2 3 2 2 2 2" xfId="2387" xr:uid="{00000000-0005-0000-0000-0000F0150000}"/>
    <cellStyle name="Денежный 2 6 2 3 2 2 2 2 2" xfId="7491" xr:uid="{00000000-0005-0000-0000-0000F1150000}"/>
    <cellStyle name="Денежный 2 6 2 3 2 2 2 2 2 2" xfId="22731" xr:uid="{7653C565-9EA3-4A3C-8D75-D7E2158F20A9}"/>
    <cellStyle name="Денежный 2 6 2 3 2 2 2 2 3" xfId="12569" xr:uid="{00000000-0005-0000-0000-0000F2150000}"/>
    <cellStyle name="Денежный 2 6 2 3 2 2 2 2 3 2" xfId="27807" xr:uid="{9B0CACE1-0AC5-420E-BF46-6570EF175486}"/>
    <cellStyle name="Денежный 2 6 2 3 2 2 2 2 4" xfId="17655" xr:uid="{5F36167A-0EE3-4270-98E3-E021953A3387}"/>
    <cellStyle name="Денежный 2 6 2 3 2 2 2 3" xfId="3663" xr:uid="{00000000-0005-0000-0000-0000F3150000}"/>
    <cellStyle name="Денежный 2 6 2 3 2 2 2 3 2" xfId="8749" xr:uid="{00000000-0005-0000-0000-0000F4150000}"/>
    <cellStyle name="Денежный 2 6 2 3 2 2 2 3 2 2" xfId="23989" xr:uid="{A836F305-F6CD-4D8D-8E5C-2BF38D0C3E24}"/>
    <cellStyle name="Денежный 2 6 2 3 2 2 2 3 3" xfId="13827" xr:uid="{00000000-0005-0000-0000-0000F5150000}"/>
    <cellStyle name="Денежный 2 6 2 3 2 2 2 3 3 2" xfId="29065" xr:uid="{09F3833E-1965-45BC-9A94-8B43ED339301}"/>
    <cellStyle name="Денежный 2 6 2 3 2 2 2 3 4" xfId="18913" xr:uid="{521080CD-CDDC-441B-8FE5-B5D40AB68D7C}"/>
    <cellStyle name="Денежный 2 6 2 3 2 2 2 4" xfId="4937" xr:uid="{00000000-0005-0000-0000-0000F6150000}"/>
    <cellStyle name="Денежный 2 6 2 3 2 2 2 4 2" xfId="10018" xr:uid="{00000000-0005-0000-0000-0000F7150000}"/>
    <cellStyle name="Денежный 2 6 2 3 2 2 2 4 2 2" xfId="25258" xr:uid="{F7F8A501-BF8D-4242-889D-C8B6AA69DD5C}"/>
    <cellStyle name="Денежный 2 6 2 3 2 2 2 4 3" xfId="15096" xr:uid="{00000000-0005-0000-0000-0000F8150000}"/>
    <cellStyle name="Денежный 2 6 2 3 2 2 2 4 3 2" xfId="30334" xr:uid="{C0177E17-9CA6-4D6B-9767-7454918DEFEA}"/>
    <cellStyle name="Денежный 2 6 2 3 2 2 2 4 4" xfId="20182" xr:uid="{BEFAF61F-77A4-4027-9E4F-4520005627B2}"/>
    <cellStyle name="Денежный 2 6 2 3 2 2 2 5" xfId="6214" xr:uid="{00000000-0005-0000-0000-0000F9150000}"/>
    <cellStyle name="Денежный 2 6 2 3 2 2 2 5 2" xfId="21459" xr:uid="{A42471FF-9068-4697-A2B7-2EDD5702BA2A}"/>
    <cellStyle name="Денежный 2 6 2 3 2 2 2 6" xfId="11297" xr:uid="{00000000-0005-0000-0000-0000FA150000}"/>
    <cellStyle name="Денежный 2 6 2 3 2 2 2 6 2" xfId="26535" xr:uid="{BB72B5FE-1619-4AA0-88AD-A14EDC6BD79D}"/>
    <cellStyle name="Денежный 2 6 2 3 2 2 2 7" xfId="16383" xr:uid="{83788C74-7878-482F-90CC-0FBF31EAF699}"/>
    <cellStyle name="Денежный 2 6 2 3 2 2 3" xfId="1823" xr:uid="{00000000-0005-0000-0000-0000FB150000}"/>
    <cellStyle name="Денежный 2 6 2 3 2 2 3 2" xfId="6927" xr:uid="{00000000-0005-0000-0000-0000FC150000}"/>
    <cellStyle name="Денежный 2 6 2 3 2 2 3 2 2" xfId="22167" xr:uid="{1B78D43D-FE49-4B31-83D0-84E9DE7EF14A}"/>
    <cellStyle name="Денежный 2 6 2 3 2 2 3 3" xfId="12005" xr:uid="{00000000-0005-0000-0000-0000FD150000}"/>
    <cellStyle name="Денежный 2 6 2 3 2 2 3 3 2" xfId="27243" xr:uid="{AF3C23CF-8CD4-4F6A-998E-1AA386D3DCD9}"/>
    <cellStyle name="Денежный 2 6 2 3 2 2 3 4" xfId="17091" xr:uid="{BEDA9342-6F68-479E-840D-DCA471025B20}"/>
    <cellStyle name="Денежный 2 6 2 3 2 2 4" xfId="3107" xr:uid="{00000000-0005-0000-0000-0000FE150000}"/>
    <cellStyle name="Денежный 2 6 2 3 2 2 4 2" xfId="8193" xr:uid="{00000000-0005-0000-0000-0000FF150000}"/>
    <cellStyle name="Денежный 2 6 2 3 2 2 4 2 2" xfId="23433" xr:uid="{9DF5CCF3-3DE9-491D-B099-E1E3EA437BD1}"/>
    <cellStyle name="Денежный 2 6 2 3 2 2 4 3" xfId="13271" xr:uid="{00000000-0005-0000-0000-000000160000}"/>
    <cellStyle name="Денежный 2 6 2 3 2 2 4 3 2" xfId="28509" xr:uid="{11473C3C-5A23-450E-9CD9-C578C764DC36}"/>
    <cellStyle name="Денежный 2 6 2 3 2 2 4 4" xfId="18357" xr:uid="{850543BA-6A5D-4B86-80FD-33D4765C02A0}"/>
    <cellStyle name="Денежный 2 6 2 3 2 2 5" xfId="4373" xr:uid="{00000000-0005-0000-0000-000001160000}"/>
    <cellStyle name="Денежный 2 6 2 3 2 2 5 2" xfId="9454" xr:uid="{00000000-0005-0000-0000-000002160000}"/>
    <cellStyle name="Денежный 2 6 2 3 2 2 5 2 2" xfId="24694" xr:uid="{9DB6FED3-41E3-428F-9AD8-8030E7CFEFFD}"/>
    <cellStyle name="Денежный 2 6 2 3 2 2 5 3" xfId="14532" xr:uid="{00000000-0005-0000-0000-000003160000}"/>
    <cellStyle name="Денежный 2 6 2 3 2 2 5 3 2" xfId="29770" xr:uid="{15990A7E-CC7E-4A4E-9350-157A0878DA5D}"/>
    <cellStyle name="Денежный 2 6 2 3 2 2 5 4" xfId="19618" xr:uid="{8A56611C-A288-4EA3-8729-A1217B5983A9}"/>
    <cellStyle name="Денежный 2 6 2 3 2 2 6" xfId="5650" xr:uid="{00000000-0005-0000-0000-000004160000}"/>
    <cellStyle name="Денежный 2 6 2 3 2 2 6 2" xfId="20895" xr:uid="{893E55F9-C7C4-4264-9160-3967DBCFA0B0}"/>
    <cellStyle name="Денежный 2 6 2 3 2 2 7" xfId="10733" xr:uid="{00000000-0005-0000-0000-000005160000}"/>
    <cellStyle name="Денежный 2 6 2 3 2 2 7 2" xfId="25971" xr:uid="{C44DCCE6-0473-4EE2-8AE5-37088689A725}"/>
    <cellStyle name="Денежный 2 6 2 3 2 2 8" xfId="15819" xr:uid="{811E2951-9F2A-4912-92D5-1F9BA612922E}"/>
    <cellStyle name="Денежный 2 6 2 3 2 3" xfId="969" xr:uid="{00000000-0005-0000-0000-000006160000}"/>
    <cellStyle name="Денежный 2 6 2 3 2 3 2" xfId="2247" xr:uid="{00000000-0005-0000-0000-000007160000}"/>
    <cellStyle name="Денежный 2 6 2 3 2 3 2 2" xfId="7351" xr:uid="{00000000-0005-0000-0000-000008160000}"/>
    <cellStyle name="Денежный 2 6 2 3 2 3 2 2 2" xfId="22591" xr:uid="{64DC6C00-A205-44E3-AF2E-E25218D79E0B}"/>
    <cellStyle name="Денежный 2 6 2 3 2 3 2 3" xfId="12429" xr:uid="{00000000-0005-0000-0000-000009160000}"/>
    <cellStyle name="Денежный 2 6 2 3 2 3 2 3 2" xfId="27667" xr:uid="{B5E1CCDC-362E-4B71-9AE0-094025631B0A}"/>
    <cellStyle name="Денежный 2 6 2 3 2 3 2 4" xfId="17515" xr:uid="{2D8DB43E-DD5E-4B8A-A538-4868C98A681B}"/>
    <cellStyle name="Денежный 2 6 2 3 2 3 3" xfId="3525" xr:uid="{00000000-0005-0000-0000-00000A160000}"/>
    <cellStyle name="Денежный 2 6 2 3 2 3 3 2" xfId="8611" xr:uid="{00000000-0005-0000-0000-00000B160000}"/>
    <cellStyle name="Денежный 2 6 2 3 2 3 3 2 2" xfId="23851" xr:uid="{B9398E71-B59A-4DF2-9EAC-4E0DA23FECB5}"/>
    <cellStyle name="Денежный 2 6 2 3 2 3 3 3" xfId="13689" xr:uid="{00000000-0005-0000-0000-00000C160000}"/>
    <cellStyle name="Денежный 2 6 2 3 2 3 3 3 2" xfId="28927" xr:uid="{DC601369-1942-48B9-BF67-634EF0F41CA9}"/>
    <cellStyle name="Денежный 2 6 2 3 2 3 3 4" xfId="18775" xr:uid="{D5B2A43A-59B5-4B69-AB4F-421624E02E64}"/>
    <cellStyle name="Денежный 2 6 2 3 2 3 4" xfId="4797" xr:uid="{00000000-0005-0000-0000-00000D160000}"/>
    <cellStyle name="Денежный 2 6 2 3 2 3 4 2" xfId="9878" xr:uid="{00000000-0005-0000-0000-00000E160000}"/>
    <cellStyle name="Денежный 2 6 2 3 2 3 4 2 2" xfId="25118" xr:uid="{74B581EF-1861-4A3E-A306-5E6AFBFA1BE9}"/>
    <cellStyle name="Денежный 2 6 2 3 2 3 4 3" xfId="14956" xr:uid="{00000000-0005-0000-0000-00000F160000}"/>
    <cellStyle name="Денежный 2 6 2 3 2 3 4 3 2" xfId="30194" xr:uid="{96C42F49-C0BE-4BAD-B8C1-0838C107263C}"/>
    <cellStyle name="Денежный 2 6 2 3 2 3 4 4" xfId="20042" xr:uid="{1AFD8146-D322-4FF8-96CB-7B87056378BB}"/>
    <cellStyle name="Денежный 2 6 2 3 2 3 5" xfId="6074" xr:uid="{00000000-0005-0000-0000-000010160000}"/>
    <cellStyle name="Денежный 2 6 2 3 2 3 5 2" xfId="21319" xr:uid="{9AB0D04A-2491-4643-B6A5-2F23F44CCC41}"/>
    <cellStyle name="Денежный 2 6 2 3 2 3 6" xfId="11157" xr:uid="{00000000-0005-0000-0000-000011160000}"/>
    <cellStyle name="Денежный 2 6 2 3 2 3 6 2" xfId="26395" xr:uid="{3A3F256F-21BF-4712-9B55-01D59F6B5152}"/>
    <cellStyle name="Денежный 2 6 2 3 2 3 7" xfId="16243" xr:uid="{8AD07BA1-BF6E-4C43-AB01-35C1D54A912F}"/>
    <cellStyle name="Денежный 2 6 2 3 2 4" xfId="1683" xr:uid="{00000000-0005-0000-0000-000012160000}"/>
    <cellStyle name="Денежный 2 6 2 3 2 4 2" xfId="6787" xr:uid="{00000000-0005-0000-0000-000013160000}"/>
    <cellStyle name="Денежный 2 6 2 3 2 4 2 2" xfId="22027" xr:uid="{2D668D6B-5145-48CA-99AB-725280E1B8D4}"/>
    <cellStyle name="Денежный 2 6 2 3 2 4 3" xfId="11865" xr:uid="{00000000-0005-0000-0000-000014160000}"/>
    <cellStyle name="Денежный 2 6 2 3 2 4 3 2" xfId="27103" xr:uid="{B722B2E9-28B2-4296-9658-0CA9F4943E65}"/>
    <cellStyle name="Денежный 2 6 2 3 2 4 4" xfId="16951" xr:uid="{072A2445-5A39-4B4D-91F2-9AF6DF916326}"/>
    <cellStyle name="Денежный 2 6 2 3 2 5" xfId="2969" xr:uid="{00000000-0005-0000-0000-000015160000}"/>
    <cellStyle name="Денежный 2 6 2 3 2 5 2" xfId="8055" xr:uid="{00000000-0005-0000-0000-000016160000}"/>
    <cellStyle name="Денежный 2 6 2 3 2 5 2 2" xfId="23295" xr:uid="{0E9EA75A-BFF7-4899-9599-938E73932E6C}"/>
    <cellStyle name="Денежный 2 6 2 3 2 5 3" xfId="13133" xr:uid="{00000000-0005-0000-0000-000017160000}"/>
    <cellStyle name="Денежный 2 6 2 3 2 5 3 2" xfId="28371" xr:uid="{C868C292-2C88-48DF-832B-5E702185B68B}"/>
    <cellStyle name="Денежный 2 6 2 3 2 5 4" xfId="18219" xr:uid="{D7B215A3-49AA-4247-AADB-6BBDD89A8BDF}"/>
    <cellStyle name="Денежный 2 6 2 3 2 6" xfId="4233" xr:uid="{00000000-0005-0000-0000-000018160000}"/>
    <cellStyle name="Денежный 2 6 2 3 2 6 2" xfId="9314" xr:uid="{00000000-0005-0000-0000-000019160000}"/>
    <cellStyle name="Денежный 2 6 2 3 2 6 2 2" xfId="24554" xr:uid="{43444329-7BA9-4E37-A9BE-C67B2F7D73B7}"/>
    <cellStyle name="Денежный 2 6 2 3 2 6 3" xfId="14392" xr:uid="{00000000-0005-0000-0000-00001A160000}"/>
    <cellStyle name="Денежный 2 6 2 3 2 6 3 2" xfId="29630" xr:uid="{437CF25B-4691-45AE-8258-37A2A47CB440}"/>
    <cellStyle name="Денежный 2 6 2 3 2 6 4" xfId="19478" xr:uid="{1509B9CC-501F-4232-85A0-F4DF4352E10D}"/>
    <cellStyle name="Денежный 2 6 2 3 2 7" xfId="5510" xr:uid="{00000000-0005-0000-0000-00001B160000}"/>
    <cellStyle name="Денежный 2 6 2 3 2 7 2" xfId="20755" xr:uid="{527D768E-94AA-4A24-831B-4C1F88B0174D}"/>
    <cellStyle name="Денежный 2 6 2 3 2 8" xfId="10593" xr:uid="{00000000-0005-0000-0000-00001C160000}"/>
    <cellStyle name="Денежный 2 6 2 3 2 8 2" xfId="25831" xr:uid="{316FD323-5DA7-4C25-8186-999A560F9E34}"/>
    <cellStyle name="Денежный 2 6 2 3 2 9" xfId="15679" xr:uid="{ABC24E7B-4B08-45BF-97E3-926837D64443}"/>
    <cellStyle name="Денежный 2 6 2 3 3" xfId="685" xr:uid="{00000000-0005-0000-0000-00001D160000}"/>
    <cellStyle name="Денежный 2 6 2 3 3 2" xfId="1249" xr:uid="{00000000-0005-0000-0000-00001E160000}"/>
    <cellStyle name="Денежный 2 6 2 3 3 2 2" xfId="2527" xr:uid="{00000000-0005-0000-0000-00001F160000}"/>
    <cellStyle name="Денежный 2 6 2 3 3 2 2 2" xfId="7631" xr:uid="{00000000-0005-0000-0000-000020160000}"/>
    <cellStyle name="Денежный 2 6 2 3 3 2 2 2 2" xfId="22871" xr:uid="{E19B35BF-FD29-4086-A55E-20125CBA8DCE}"/>
    <cellStyle name="Денежный 2 6 2 3 3 2 2 3" xfId="12709" xr:uid="{00000000-0005-0000-0000-000021160000}"/>
    <cellStyle name="Денежный 2 6 2 3 3 2 2 3 2" xfId="27947" xr:uid="{39DE1E95-B667-4120-9CC1-109B80C45F1E}"/>
    <cellStyle name="Денежный 2 6 2 3 3 2 2 4" xfId="17795" xr:uid="{BD7BB127-A78B-4D78-877A-5400FA65B586}"/>
    <cellStyle name="Денежный 2 6 2 3 3 2 3" xfId="3801" xr:uid="{00000000-0005-0000-0000-000022160000}"/>
    <cellStyle name="Денежный 2 6 2 3 3 2 3 2" xfId="8887" xr:uid="{00000000-0005-0000-0000-000023160000}"/>
    <cellStyle name="Денежный 2 6 2 3 3 2 3 2 2" xfId="24127" xr:uid="{EA271EE7-6F98-417F-AB6B-755C82CD4714}"/>
    <cellStyle name="Денежный 2 6 2 3 3 2 3 3" xfId="13965" xr:uid="{00000000-0005-0000-0000-000024160000}"/>
    <cellStyle name="Денежный 2 6 2 3 3 2 3 3 2" xfId="29203" xr:uid="{9EBC32FB-15EF-4CB7-9232-BE3CF7A99A59}"/>
    <cellStyle name="Денежный 2 6 2 3 3 2 3 4" xfId="19051" xr:uid="{7361165D-DD9E-4F75-A629-A1D920B90351}"/>
    <cellStyle name="Денежный 2 6 2 3 3 2 4" xfId="5077" xr:uid="{00000000-0005-0000-0000-000025160000}"/>
    <cellStyle name="Денежный 2 6 2 3 3 2 4 2" xfId="10158" xr:uid="{00000000-0005-0000-0000-000026160000}"/>
    <cellStyle name="Денежный 2 6 2 3 3 2 4 2 2" xfId="25398" xr:uid="{C8375834-955A-4A5A-853C-1C65EEB2DCC5}"/>
    <cellStyle name="Денежный 2 6 2 3 3 2 4 3" xfId="15236" xr:uid="{00000000-0005-0000-0000-000027160000}"/>
    <cellStyle name="Денежный 2 6 2 3 3 2 4 3 2" xfId="30474" xr:uid="{F64704CD-B955-4E06-A0DA-01BA03C492AF}"/>
    <cellStyle name="Денежный 2 6 2 3 3 2 4 4" xfId="20322" xr:uid="{32BEF643-87D8-427C-B416-10F17F1C97E3}"/>
    <cellStyle name="Денежный 2 6 2 3 3 2 5" xfId="6354" xr:uid="{00000000-0005-0000-0000-000028160000}"/>
    <cellStyle name="Денежный 2 6 2 3 3 2 5 2" xfId="21599" xr:uid="{4877D689-4E11-4C17-B3D5-09DCF726149D}"/>
    <cellStyle name="Денежный 2 6 2 3 3 2 6" xfId="11437" xr:uid="{00000000-0005-0000-0000-000029160000}"/>
    <cellStyle name="Денежный 2 6 2 3 3 2 6 2" xfId="26675" xr:uid="{C681081F-32C6-4220-8CE7-3A50E632C0EE}"/>
    <cellStyle name="Денежный 2 6 2 3 3 2 7" xfId="16523" xr:uid="{D8B1182B-08A2-4634-9028-49AB9F33BF2B}"/>
    <cellStyle name="Денежный 2 6 2 3 3 3" xfId="1963" xr:uid="{00000000-0005-0000-0000-00002A160000}"/>
    <cellStyle name="Денежный 2 6 2 3 3 3 2" xfId="7067" xr:uid="{00000000-0005-0000-0000-00002B160000}"/>
    <cellStyle name="Денежный 2 6 2 3 3 3 2 2" xfId="22307" xr:uid="{4D4884EC-FED5-4E52-8C7E-4A9DE3BC40E0}"/>
    <cellStyle name="Денежный 2 6 2 3 3 3 3" xfId="12145" xr:uid="{00000000-0005-0000-0000-00002C160000}"/>
    <cellStyle name="Денежный 2 6 2 3 3 3 3 2" xfId="27383" xr:uid="{DC3435FA-E57B-4BA7-B0F3-CEC1C363ABAB}"/>
    <cellStyle name="Денежный 2 6 2 3 3 3 4" xfId="17231" xr:uid="{CFCA6E90-1E59-4AB6-BC14-5BF619B41757}"/>
    <cellStyle name="Денежный 2 6 2 3 3 4" xfId="3245" xr:uid="{00000000-0005-0000-0000-00002D160000}"/>
    <cellStyle name="Денежный 2 6 2 3 3 4 2" xfId="8331" xr:uid="{00000000-0005-0000-0000-00002E160000}"/>
    <cellStyle name="Денежный 2 6 2 3 3 4 2 2" xfId="23571" xr:uid="{2B60634F-F178-4555-B882-8A8982B094A8}"/>
    <cellStyle name="Денежный 2 6 2 3 3 4 3" xfId="13409" xr:uid="{00000000-0005-0000-0000-00002F160000}"/>
    <cellStyle name="Денежный 2 6 2 3 3 4 3 2" xfId="28647" xr:uid="{FCDD0CF5-38EA-40D9-96C7-0AA30CBB98F4}"/>
    <cellStyle name="Денежный 2 6 2 3 3 4 4" xfId="18495" xr:uid="{43C98DC3-B6EB-4A44-B78F-3EE1E645FF35}"/>
    <cellStyle name="Денежный 2 6 2 3 3 5" xfId="4513" xr:uid="{00000000-0005-0000-0000-000030160000}"/>
    <cellStyle name="Денежный 2 6 2 3 3 5 2" xfId="9594" xr:uid="{00000000-0005-0000-0000-000031160000}"/>
    <cellStyle name="Денежный 2 6 2 3 3 5 2 2" xfId="24834" xr:uid="{CF6DA7F1-B0E0-4529-9C21-38889CC1B57A}"/>
    <cellStyle name="Денежный 2 6 2 3 3 5 3" xfId="14672" xr:uid="{00000000-0005-0000-0000-000032160000}"/>
    <cellStyle name="Денежный 2 6 2 3 3 5 3 2" xfId="29910" xr:uid="{FF88A925-DA21-4E23-8F2F-E04F400D32B5}"/>
    <cellStyle name="Денежный 2 6 2 3 3 5 4" xfId="19758" xr:uid="{193C79B2-4863-4912-A4D0-6A2CA3EF931E}"/>
    <cellStyle name="Денежный 2 6 2 3 3 6" xfId="5790" xr:uid="{00000000-0005-0000-0000-000033160000}"/>
    <cellStyle name="Денежный 2 6 2 3 3 6 2" xfId="21035" xr:uid="{91F146B1-7000-4929-9C9A-A593E942A5AA}"/>
    <cellStyle name="Денежный 2 6 2 3 3 7" xfId="10873" xr:uid="{00000000-0005-0000-0000-000034160000}"/>
    <cellStyle name="Денежный 2 6 2 3 3 7 2" xfId="26111" xr:uid="{6B9B2941-0DC8-4720-8EE4-A304783CAA9F}"/>
    <cellStyle name="Денежный 2 6 2 3 3 8" xfId="15959" xr:uid="{B8D8280E-4509-4454-88C8-1C65A961ADB0}"/>
    <cellStyle name="Денежный 2 6 2 3 4" xfId="829" xr:uid="{00000000-0005-0000-0000-000035160000}"/>
    <cellStyle name="Денежный 2 6 2 3 4 2" xfId="2107" xr:uid="{00000000-0005-0000-0000-000036160000}"/>
    <cellStyle name="Денежный 2 6 2 3 4 2 2" xfId="7211" xr:uid="{00000000-0005-0000-0000-000037160000}"/>
    <cellStyle name="Денежный 2 6 2 3 4 2 2 2" xfId="22451" xr:uid="{77A376A3-DEC8-45B3-9F4D-05B466144436}"/>
    <cellStyle name="Денежный 2 6 2 3 4 2 3" xfId="12289" xr:uid="{00000000-0005-0000-0000-000038160000}"/>
    <cellStyle name="Денежный 2 6 2 3 4 2 3 2" xfId="27527" xr:uid="{3D135705-DC93-4968-8D6E-CB28FA73B05A}"/>
    <cellStyle name="Денежный 2 6 2 3 4 2 4" xfId="17375" xr:uid="{1B920AC5-92BA-4BB9-8008-4076F6C80677}"/>
    <cellStyle name="Денежный 2 6 2 3 4 3" xfId="3387" xr:uid="{00000000-0005-0000-0000-000039160000}"/>
    <cellStyle name="Денежный 2 6 2 3 4 3 2" xfId="8473" xr:uid="{00000000-0005-0000-0000-00003A160000}"/>
    <cellStyle name="Денежный 2 6 2 3 4 3 2 2" xfId="23713" xr:uid="{2F7EE460-3357-4DBD-8D00-1F5B7A9CBD08}"/>
    <cellStyle name="Денежный 2 6 2 3 4 3 3" xfId="13551" xr:uid="{00000000-0005-0000-0000-00003B160000}"/>
    <cellStyle name="Денежный 2 6 2 3 4 3 3 2" xfId="28789" xr:uid="{82A4E481-07F2-4196-8D98-410DDDC10589}"/>
    <cellStyle name="Денежный 2 6 2 3 4 3 4" xfId="18637" xr:uid="{6F427A4F-431D-4602-A031-1AD1853D8E67}"/>
    <cellStyle name="Денежный 2 6 2 3 4 4" xfId="4657" xr:uid="{00000000-0005-0000-0000-00003C160000}"/>
    <cellStyle name="Денежный 2 6 2 3 4 4 2" xfId="9738" xr:uid="{00000000-0005-0000-0000-00003D160000}"/>
    <cellStyle name="Денежный 2 6 2 3 4 4 2 2" xfId="24978" xr:uid="{440CABD8-CEC3-4617-9D0E-6AAE52108FB2}"/>
    <cellStyle name="Денежный 2 6 2 3 4 4 3" xfId="14816" xr:uid="{00000000-0005-0000-0000-00003E160000}"/>
    <cellStyle name="Денежный 2 6 2 3 4 4 3 2" xfId="30054" xr:uid="{92B6CE74-2D6F-42D3-A9B8-9D44E60D128A}"/>
    <cellStyle name="Денежный 2 6 2 3 4 4 4" xfId="19902" xr:uid="{6B9CD3C3-0B1A-4F63-ACB9-DC981432E5BC}"/>
    <cellStyle name="Денежный 2 6 2 3 4 5" xfId="5934" xr:uid="{00000000-0005-0000-0000-00003F160000}"/>
    <cellStyle name="Денежный 2 6 2 3 4 5 2" xfId="21179" xr:uid="{D2E43A36-8335-49FF-8D20-E08A29AC068E}"/>
    <cellStyle name="Денежный 2 6 2 3 4 6" xfId="11017" xr:uid="{00000000-0005-0000-0000-000040160000}"/>
    <cellStyle name="Денежный 2 6 2 3 4 6 2" xfId="26255" xr:uid="{A1A31C61-2742-4D1B-8741-5AE47DD85CEE}"/>
    <cellStyle name="Денежный 2 6 2 3 4 7" xfId="16103" xr:uid="{C9614480-2B1B-464A-AA77-83A853A45B62}"/>
    <cellStyle name="Денежный 2 6 2 3 5" xfId="1394" xr:uid="{00000000-0005-0000-0000-000041160000}"/>
    <cellStyle name="Денежный 2 6 2 3 5 2" xfId="2672" xr:uid="{00000000-0005-0000-0000-000042160000}"/>
    <cellStyle name="Денежный 2 6 2 3 5 2 2" xfId="7776" xr:uid="{00000000-0005-0000-0000-000043160000}"/>
    <cellStyle name="Денежный 2 6 2 3 5 2 2 2" xfId="23016" xr:uid="{28592444-773D-4117-B124-18854A6F40D1}"/>
    <cellStyle name="Денежный 2 6 2 3 5 2 3" xfId="12854" xr:uid="{00000000-0005-0000-0000-000044160000}"/>
    <cellStyle name="Денежный 2 6 2 3 5 2 3 2" xfId="28092" xr:uid="{9E03B22B-3F39-488F-9669-1E3027DD5EDD}"/>
    <cellStyle name="Денежный 2 6 2 3 5 2 4" xfId="17940" xr:uid="{BD4466C5-E9BD-4861-8463-D637B9FF8ADC}"/>
    <cellStyle name="Денежный 2 6 2 3 5 3" xfId="3944" xr:uid="{00000000-0005-0000-0000-000045160000}"/>
    <cellStyle name="Денежный 2 6 2 3 5 3 2" xfId="9030" xr:uid="{00000000-0005-0000-0000-000046160000}"/>
    <cellStyle name="Денежный 2 6 2 3 5 3 2 2" xfId="24270" xr:uid="{F87EFBAF-F1EE-4ECF-AC12-A800C36EBCA7}"/>
    <cellStyle name="Денежный 2 6 2 3 5 3 3" xfId="14108" xr:uid="{00000000-0005-0000-0000-000047160000}"/>
    <cellStyle name="Денежный 2 6 2 3 5 3 3 2" xfId="29346" xr:uid="{9FC2DADE-C125-41C1-8E34-3BBE77338F97}"/>
    <cellStyle name="Денежный 2 6 2 3 5 3 4" xfId="19194" xr:uid="{7206770F-6827-4C82-A5CC-894BEC25289F}"/>
    <cellStyle name="Денежный 2 6 2 3 5 4" xfId="5222" xr:uid="{00000000-0005-0000-0000-000048160000}"/>
    <cellStyle name="Денежный 2 6 2 3 5 4 2" xfId="10303" xr:uid="{00000000-0005-0000-0000-000049160000}"/>
    <cellStyle name="Денежный 2 6 2 3 5 4 2 2" xfId="25543" xr:uid="{929DCD3D-6B48-423A-923A-1563B18D08FE}"/>
    <cellStyle name="Денежный 2 6 2 3 5 4 3" xfId="15381" xr:uid="{00000000-0005-0000-0000-00004A160000}"/>
    <cellStyle name="Денежный 2 6 2 3 5 4 3 2" xfId="30619" xr:uid="{A252C6CA-15B1-4487-9E97-CEA58AEF6923}"/>
    <cellStyle name="Денежный 2 6 2 3 5 4 4" xfId="20467" xr:uid="{D8832303-B254-433E-BEE9-2D6BDA2C6D61}"/>
    <cellStyle name="Денежный 2 6 2 3 5 5" xfId="6499" xr:uid="{00000000-0005-0000-0000-00004B160000}"/>
    <cellStyle name="Денежный 2 6 2 3 5 5 2" xfId="21744" xr:uid="{3BB96DFD-DE86-467E-A8FD-A3AB9F0D60EA}"/>
    <cellStyle name="Денежный 2 6 2 3 5 6" xfId="11582" xr:uid="{00000000-0005-0000-0000-00004C160000}"/>
    <cellStyle name="Денежный 2 6 2 3 5 6 2" xfId="26820" xr:uid="{EBDBF3F1-72CB-4CF3-AAC1-B96B7C3CC5CE}"/>
    <cellStyle name="Денежный 2 6 2 3 5 7" xfId="16668" xr:uid="{660DE59D-4B33-4879-BD12-BDD3822F09DE}"/>
    <cellStyle name="Денежный 2 6 2 3 6" xfId="1534" xr:uid="{00000000-0005-0000-0000-00004D160000}"/>
    <cellStyle name="Денежный 2 6 2 3 6 2" xfId="2812" xr:uid="{00000000-0005-0000-0000-00004E160000}"/>
    <cellStyle name="Денежный 2 6 2 3 6 2 2" xfId="7916" xr:uid="{00000000-0005-0000-0000-00004F160000}"/>
    <cellStyle name="Денежный 2 6 2 3 6 2 2 2" xfId="23156" xr:uid="{2F86808A-66BE-4664-9483-4862DB300055}"/>
    <cellStyle name="Денежный 2 6 2 3 6 2 3" xfId="12994" xr:uid="{00000000-0005-0000-0000-000050160000}"/>
    <cellStyle name="Денежный 2 6 2 3 6 2 3 2" xfId="28232" xr:uid="{AB3D7FA9-8AFC-44C4-949F-876993850572}"/>
    <cellStyle name="Денежный 2 6 2 3 6 2 4" xfId="18080" xr:uid="{E86DFAC8-7A68-450E-91FC-66EDEA0BA8B2}"/>
    <cellStyle name="Денежный 2 6 2 3 6 3" xfId="4082" xr:uid="{00000000-0005-0000-0000-000051160000}"/>
    <cellStyle name="Денежный 2 6 2 3 6 3 2" xfId="9168" xr:uid="{00000000-0005-0000-0000-000052160000}"/>
    <cellStyle name="Денежный 2 6 2 3 6 3 2 2" xfId="24408" xr:uid="{D11641FF-757F-4CBF-A33B-C3586D0B6B48}"/>
    <cellStyle name="Денежный 2 6 2 3 6 3 3" xfId="14246" xr:uid="{00000000-0005-0000-0000-000053160000}"/>
    <cellStyle name="Денежный 2 6 2 3 6 3 3 2" xfId="29484" xr:uid="{6F1A960E-B260-4AA4-A420-57A4659DB66B}"/>
    <cellStyle name="Денежный 2 6 2 3 6 3 4" xfId="19332" xr:uid="{6B6EF4F9-0288-4231-9AC2-4EA18D21E7D2}"/>
    <cellStyle name="Денежный 2 6 2 3 6 4" xfId="5362" xr:uid="{00000000-0005-0000-0000-000054160000}"/>
    <cellStyle name="Денежный 2 6 2 3 6 4 2" xfId="10443" xr:uid="{00000000-0005-0000-0000-000055160000}"/>
    <cellStyle name="Денежный 2 6 2 3 6 4 2 2" xfId="25683" xr:uid="{174EAC34-C5C9-4AD2-8F03-D1E4669522DA}"/>
    <cellStyle name="Денежный 2 6 2 3 6 4 3" xfId="15521" xr:uid="{00000000-0005-0000-0000-000056160000}"/>
    <cellStyle name="Денежный 2 6 2 3 6 4 3 2" xfId="30759" xr:uid="{EF15BB29-26A5-445C-9A60-9E6827C432EB}"/>
    <cellStyle name="Денежный 2 6 2 3 6 4 4" xfId="20607" xr:uid="{092D5515-B6E0-482A-B0DA-BFAA3F5B9575}"/>
    <cellStyle name="Денежный 2 6 2 3 6 5" xfId="6639" xr:uid="{00000000-0005-0000-0000-000057160000}"/>
    <cellStyle name="Денежный 2 6 2 3 6 5 2" xfId="21884" xr:uid="{8B9EC95E-86BC-4F52-A295-124424AE33F1}"/>
    <cellStyle name="Денежный 2 6 2 3 6 6" xfId="11722" xr:uid="{00000000-0005-0000-0000-000058160000}"/>
    <cellStyle name="Денежный 2 6 2 3 6 6 2" xfId="26960" xr:uid="{B61D8D51-3395-4D1A-9D23-FC2CD8B79095}"/>
    <cellStyle name="Денежный 2 6 2 3 6 7" xfId="16808" xr:uid="{43553894-7A5E-4328-AE88-64DF4451D68E}"/>
    <cellStyle name="Денежный 2 6 2 4" xfId="325" xr:uid="{00000000-0005-0000-0000-000059160000}"/>
    <cellStyle name="Денежный 2 6 2 4 2" xfId="478" xr:uid="{00000000-0005-0000-0000-00005A160000}"/>
    <cellStyle name="Денежный 2 6 2 4 2 2" xfId="1042" xr:uid="{00000000-0005-0000-0000-00005B160000}"/>
    <cellStyle name="Денежный 2 6 2 4 2 2 2" xfId="2320" xr:uid="{00000000-0005-0000-0000-00005C160000}"/>
    <cellStyle name="Денежный 2 6 2 4 2 2 2 2" xfId="7424" xr:uid="{00000000-0005-0000-0000-00005D160000}"/>
    <cellStyle name="Денежный 2 6 2 4 2 2 2 2 2" xfId="22664" xr:uid="{3E50F2D5-53A3-42FC-BC39-251B635AF6A8}"/>
    <cellStyle name="Денежный 2 6 2 4 2 2 2 3" xfId="12502" xr:uid="{00000000-0005-0000-0000-00005E160000}"/>
    <cellStyle name="Денежный 2 6 2 4 2 2 2 3 2" xfId="27740" xr:uid="{4A282CC9-CC31-4F1B-94DA-32657C070134}"/>
    <cellStyle name="Денежный 2 6 2 4 2 2 2 4" xfId="17588" xr:uid="{A331E308-A09F-4F69-9EDB-CB8BB78DA881}"/>
    <cellStyle name="Денежный 2 6 2 4 2 2 3" xfId="3598" xr:uid="{00000000-0005-0000-0000-00005F160000}"/>
    <cellStyle name="Денежный 2 6 2 4 2 2 3 2" xfId="8684" xr:uid="{00000000-0005-0000-0000-000060160000}"/>
    <cellStyle name="Денежный 2 6 2 4 2 2 3 2 2" xfId="23924" xr:uid="{8A55D369-70E2-4F43-B162-5DAD2FF506A0}"/>
    <cellStyle name="Денежный 2 6 2 4 2 2 3 3" xfId="13762" xr:uid="{00000000-0005-0000-0000-000061160000}"/>
    <cellStyle name="Денежный 2 6 2 4 2 2 3 3 2" xfId="29000" xr:uid="{910D3865-2BF7-4B62-9547-7F1DDB12E0DC}"/>
    <cellStyle name="Денежный 2 6 2 4 2 2 3 4" xfId="18848" xr:uid="{2C7EDFF8-4E71-4B52-9F2C-CC41A4AA9F97}"/>
    <cellStyle name="Денежный 2 6 2 4 2 2 4" xfId="4870" xr:uid="{00000000-0005-0000-0000-000062160000}"/>
    <cellStyle name="Денежный 2 6 2 4 2 2 4 2" xfId="9951" xr:uid="{00000000-0005-0000-0000-000063160000}"/>
    <cellStyle name="Денежный 2 6 2 4 2 2 4 2 2" xfId="25191" xr:uid="{D87FF9B2-9889-4691-B7AC-0979B1A843E5}"/>
    <cellStyle name="Денежный 2 6 2 4 2 2 4 3" xfId="15029" xr:uid="{00000000-0005-0000-0000-000064160000}"/>
    <cellStyle name="Денежный 2 6 2 4 2 2 4 3 2" xfId="30267" xr:uid="{EF9DFC69-193D-4419-89D5-F727DCFD1DFB}"/>
    <cellStyle name="Денежный 2 6 2 4 2 2 4 4" xfId="20115" xr:uid="{63769F8C-41B1-4861-9F7F-84E59520DB1E}"/>
    <cellStyle name="Денежный 2 6 2 4 2 2 5" xfId="6147" xr:uid="{00000000-0005-0000-0000-000065160000}"/>
    <cellStyle name="Денежный 2 6 2 4 2 2 5 2" xfId="21392" xr:uid="{98DB0E99-7D70-4453-8371-B676D4741C34}"/>
    <cellStyle name="Денежный 2 6 2 4 2 2 6" xfId="11230" xr:uid="{00000000-0005-0000-0000-000066160000}"/>
    <cellStyle name="Денежный 2 6 2 4 2 2 6 2" xfId="26468" xr:uid="{B9F1AAEA-4917-4B9A-87CF-38F631D26F6A}"/>
    <cellStyle name="Денежный 2 6 2 4 2 2 7" xfId="16316" xr:uid="{B61C0568-AD4A-4633-8A00-BBED8B1000D7}"/>
    <cellStyle name="Денежный 2 6 2 4 2 3" xfId="1756" xr:uid="{00000000-0005-0000-0000-000067160000}"/>
    <cellStyle name="Денежный 2 6 2 4 2 3 2" xfId="6860" xr:uid="{00000000-0005-0000-0000-000068160000}"/>
    <cellStyle name="Денежный 2 6 2 4 2 3 2 2" xfId="22100" xr:uid="{DA846196-B98C-4D4D-B34C-6A820A54FA9E}"/>
    <cellStyle name="Денежный 2 6 2 4 2 3 3" xfId="11938" xr:uid="{00000000-0005-0000-0000-000069160000}"/>
    <cellStyle name="Денежный 2 6 2 4 2 3 3 2" xfId="27176" xr:uid="{A3050FDD-3CFE-46B8-899F-EC141DC4CE8C}"/>
    <cellStyle name="Денежный 2 6 2 4 2 3 4" xfId="17024" xr:uid="{94B67FFC-CE41-4AE7-AD2A-02591BEC7712}"/>
    <cellStyle name="Денежный 2 6 2 4 2 4" xfId="3042" xr:uid="{00000000-0005-0000-0000-00006A160000}"/>
    <cellStyle name="Денежный 2 6 2 4 2 4 2" xfId="8128" xr:uid="{00000000-0005-0000-0000-00006B160000}"/>
    <cellStyle name="Денежный 2 6 2 4 2 4 2 2" xfId="23368" xr:uid="{6EEC53C1-4240-4D72-A5BB-3B0E9257A9EA}"/>
    <cellStyle name="Денежный 2 6 2 4 2 4 3" xfId="13206" xr:uid="{00000000-0005-0000-0000-00006C160000}"/>
    <cellStyle name="Денежный 2 6 2 4 2 4 3 2" xfId="28444" xr:uid="{2BA12153-30A0-40B2-80DB-B313DF75F1EB}"/>
    <cellStyle name="Денежный 2 6 2 4 2 4 4" xfId="18292" xr:uid="{57F382B3-7C85-4E04-8FA5-856B1713D436}"/>
    <cellStyle name="Денежный 2 6 2 4 2 5" xfId="4306" xr:uid="{00000000-0005-0000-0000-00006D160000}"/>
    <cellStyle name="Денежный 2 6 2 4 2 5 2" xfId="9387" xr:uid="{00000000-0005-0000-0000-00006E160000}"/>
    <cellStyle name="Денежный 2 6 2 4 2 5 2 2" xfId="24627" xr:uid="{DD192777-966E-4590-AAE1-1C89DD93366D}"/>
    <cellStyle name="Денежный 2 6 2 4 2 5 3" xfId="14465" xr:uid="{00000000-0005-0000-0000-00006F160000}"/>
    <cellStyle name="Денежный 2 6 2 4 2 5 3 2" xfId="29703" xr:uid="{5A4B0020-7BC2-49B5-B9BE-40E4F3684E5C}"/>
    <cellStyle name="Денежный 2 6 2 4 2 5 4" xfId="19551" xr:uid="{D6512774-CAC3-4570-8282-926F16A2AE9E}"/>
    <cellStyle name="Денежный 2 6 2 4 2 6" xfId="5583" xr:uid="{00000000-0005-0000-0000-000070160000}"/>
    <cellStyle name="Денежный 2 6 2 4 2 6 2" xfId="20828" xr:uid="{9F815F93-4075-415C-842B-A1CA82100661}"/>
    <cellStyle name="Денежный 2 6 2 4 2 7" xfId="10666" xr:uid="{00000000-0005-0000-0000-000071160000}"/>
    <cellStyle name="Денежный 2 6 2 4 2 7 2" xfId="25904" xr:uid="{BC21646A-BC58-4DCB-AA74-0212E2FEB477}"/>
    <cellStyle name="Денежный 2 6 2 4 2 8" xfId="15752" xr:uid="{DDC2DAC6-E3A2-4075-BFF6-7AEBE4E7B94D}"/>
    <cellStyle name="Денежный 2 6 2 4 3" xfId="902" xr:uid="{00000000-0005-0000-0000-000072160000}"/>
    <cellStyle name="Денежный 2 6 2 4 3 2" xfId="2180" xr:uid="{00000000-0005-0000-0000-000073160000}"/>
    <cellStyle name="Денежный 2 6 2 4 3 2 2" xfId="7284" xr:uid="{00000000-0005-0000-0000-000074160000}"/>
    <cellStyle name="Денежный 2 6 2 4 3 2 2 2" xfId="22524" xr:uid="{9FC4632E-3AA4-487F-9E3E-DC25BF592544}"/>
    <cellStyle name="Денежный 2 6 2 4 3 2 3" xfId="12362" xr:uid="{00000000-0005-0000-0000-000075160000}"/>
    <cellStyle name="Денежный 2 6 2 4 3 2 3 2" xfId="27600" xr:uid="{AB7B4FDA-914B-46AB-9767-159C8AF8F582}"/>
    <cellStyle name="Денежный 2 6 2 4 3 2 4" xfId="17448" xr:uid="{4C4FCA47-1895-4662-A1D5-EF314EFCFF57}"/>
    <cellStyle name="Денежный 2 6 2 4 3 3" xfId="3460" xr:uid="{00000000-0005-0000-0000-000076160000}"/>
    <cellStyle name="Денежный 2 6 2 4 3 3 2" xfId="8546" xr:uid="{00000000-0005-0000-0000-000077160000}"/>
    <cellStyle name="Денежный 2 6 2 4 3 3 2 2" xfId="23786" xr:uid="{AA88D38C-EE13-4B57-87E0-2446A36FEE18}"/>
    <cellStyle name="Денежный 2 6 2 4 3 3 3" xfId="13624" xr:uid="{00000000-0005-0000-0000-000078160000}"/>
    <cellStyle name="Денежный 2 6 2 4 3 3 3 2" xfId="28862" xr:uid="{60456846-0BAE-480B-8878-434F4D56D7AD}"/>
    <cellStyle name="Денежный 2 6 2 4 3 3 4" xfId="18710" xr:uid="{1CB7C61E-F836-4D3D-8EB8-55C69D8F5244}"/>
    <cellStyle name="Денежный 2 6 2 4 3 4" xfId="4730" xr:uid="{00000000-0005-0000-0000-000079160000}"/>
    <cellStyle name="Денежный 2 6 2 4 3 4 2" xfId="9811" xr:uid="{00000000-0005-0000-0000-00007A160000}"/>
    <cellStyle name="Денежный 2 6 2 4 3 4 2 2" xfId="25051" xr:uid="{D29030A2-DB3E-4FE5-B815-628D8065F17A}"/>
    <cellStyle name="Денежный 2 6 2 4 3 4 3" xfId="14889" xr:uid="{00000000-0005-0000-0000-00007B160000}"/>
    <cellStyle name="Денежный 2 6 2 4 3 4 3 2" xfId="30127" xr:uid="{36E3186E-C1F8-4862-B9F6-FB7C789A8DC1}"/>
    <cellStyle name="Денежный 2 6 2 4 3 4 4" xfId="19975" xr:uid="{659DDDF6-A3E6-44D3-B487-2945101870D4}"/>
    <cellStyle name="Денежный 2 6 2 4 3 5" xfId="6007" xr:uid="{00000000-0005-0000-0000-00007C160000}"/>
    <cellStyle name="Денежный 2 6 2 4 3 5 2" xfId="21252" xr:uid="{01ACF641-344F-48B0-A210-AB75E9BE83B5}"/>
    <cellStyle name="Денежный 2 6 2 4 3 6" xfId="11090" xr:uid="{00000000-0005-0000-0000-00007D160000}"/>
    <cellStyle name="Денежный 2 6 2 4 3 6 2" xfId="26328" xr:uid="{EFE726BA-C154-41E4-B2DC-05925062231A}"/>
    <cellStyle name="Денежный 2 6 2 4 3 7" xfId="16176" xr:uid="{140C7730-5A7D-421C-97DE-78248B68DE86}"/>
    <cellStyle name="Денежный 2 6 2 4 4" xfId="1616" xr:uid="{00000000-0005-0000-0000-00007E160000}"/>
    <cellStyle name="Денежный 2 6 2 4 4 2" xfId="6720" xr:uid="{00000000-0005-0000-0000-00007F160000}"/>
    <cellStyle name="Денежный 2 6 2 4 4 2 2" xfId="21960" xr:uid="{A21E2454-268C-4C37-9D96-B831A0B67204}"/>
    <cellStyle name="Денежный 2 6 2 4 4 3" xfId="11798" xr:uid="{00000000-0005-0000-0000-000080160000}"/>
    <cellStyle name="Денежный 2 6 2 4 4 3 2" xfId="27036" xr:uid="{E559C307-C8A1-4AC7-B225-03ABAB0A0BF8}"/>
    <cellStyle name="Денежный 2 6 2 4 4 4" xfId="16884" xr:uid="{16324A0F-028B-4A4B-8C23-AEC846EB5B7E}"/>
    <cellStyle name="Денежный 2 6 2 4 5" xfId="2892" xr:uid="{00000000-0005-0000-0000-000081160000}"/>
    <cellStyle name="Денежный 2 6 2 4 5 2" xfId="7990" xr:uid="{00000000-0005-0000-0000-000082160000}"/>
    <cellStyle name="Денежный 2 6 2 4 5 2 2" xfId="23230" xr:uid="{DC696F8E-0F17-49F1-B126-A88969B8FCC9}"/>
    <cellStyle name="Денежный 2 6 2 4 5 3" xfId="13068" xr:uid="{00000000-0005-0000-0000-000083160000}"/>
    <cellStyle name="Денежный 2 6 2 4 5 3 2" xfId="28306" xr:uid="{37772FA0-6FAF-47D4-843F-A912682AFBD0}"/>
    <cellStyle name="Денежный 2 6 2 4 5 4" xfId="18154" xr:uid="{C0154751-A683-4761-9761-D04F2F4F57FF}"/>
    <cellStyle name="Денежный 2 6 2 4 6" xfId="4166" xr:uid="{00000000-0005-0000-0000-000084160000}"/>
    <cellStyle name="Денежный 2 6 2 4 6 2" xfId="9247" xr:uid="{00000000-0005-0000-0000-000085160000}"/>
    <cellStyle name="Денежный 2 6 2 4 6 2 2" xfId="24487" xr:uid="{FDCEC9C3-7009-42B2-BE55-A68CEAEE6603}"/>
    <cellStyle name="Денежный 2 6 2 4 6 3" xfId="14325" xr:uid="{00000000-0005-0000-0000-000086160000}"/>
    <cellStyle name="Денежный 2 6 2 4 6 3 2" xfId="29563" xr:uid="{8AAB77B8-A4CF-4A09-B851-0F8F69D5EC6B}"/>
    <cellStyle name="Денежный 2 6 2 4 6 4" xfId="19411" xr:uid="{C52F9B75-3FE1-4073-B6D2-504E325F99C4}"/>
    <cellStyle name="Денежный 2 6 2 4 7" xfId="5443" xr:uid="{00000000-0005-0000-0000-000087160000}"/>
    <cellStyle name="Денежный 2 6 2 4 7 2" xfId="20688" xr:uid="{91F1D98F-4078-4E24-9FBE-6298B00DF030}"/>
    <cellStyle name="Денежный 2 6 2 4 8" xfId="10526" xr:uid="{00000000-0005-0000-0000-000088160000}"/>
    <cellStyle name="Денежный 2 6 2 4 8 2" xfId="25764" xr:uid="{910B5B5F-CCC0-4682-A912-29E3EF1739B4}"/>
    <cellStyle name="Денежный 2 6 2 4 9" xfId="15612" xr:uid="{B110DDA3-FCC8-4D99-A71F-F3D024ED6210}"/>
    <cellStyle name="Денежный 2 6 2 5" xfId="618" xr:uid="{00000000-0005-0000-0000-000089160000}"/>
    <cellStyle name="Денежный 2 6 2 5 2" xfId="1182" xr:uid="{00000000-0005-0000-0000-00008A160000}"/>
    <cellStyle name="Денежный 2 6 2 5 2 2" xfId="2460" xr:uid="{00000000-0005-0000-0000-00008B160000}"/>
    <cellStyle name="Денежный 2 6 2 5 2 2 2" xfId="7564" xr:uid="{00000000-0005-0000-0000-00008C160000}"/>
    <cellStyle name="Денежный 2 6 2 5 2 2 2 2" xfId="22804" xr:uid="{DC395A04-F4EB-4EE9-9C0C-ADF12E34421D}"/>
    <cellStyle name="Денежный 2 6 2 5 2 2 3" xfId="12642" xr:uid="{00000000-0005-0000-0000-00008D160000}"/>
    <cellStyle name="Денежный 2 6 2 5 2 2 3 2" xfId="27880" xr:uid="{9D6400E6-B813-46F3-A6AA-820658F76BDC}"/>
    <cellStyle name="Денежный 2 6 2 5 2 2 4" xfId="17728" xr:uid="{A3AF624D-03DF-4D65-ACF5-DD72FD7D709D}"/>
    <cellStyle name="Денежный 2 6 2 5 2 3" xfId="3736" xr:uid="{00000000-0005-0000-0000-00008E160000}"/>
    <cellStyle name="Денежный 2 6 2 5 2 3 2" xfId="8822" xr:uid="{00000000-0005-0000-0000-00008F160000}"/>
    <cellStyle name="Денежный 2 6 2 5 2 3 2 2" xfId="24062" xr:uid="{A4970DCE-C352-403A-A423-490F69B90AEE}"/>
    <cellStyle name="Денежный 2 6 2 5 2 3 3" xfId="13900" xr:uid="{00000000-0005-0000-0000-000090160000}"/>
    <cellStyle name="Денежный 2 6 2 5 2 3 3 2" xfId="29138" xr:uid="{A0724926-4434-43C4-949E-4F249170CEA1}"/>
    <cellStyle name="Денежный 2 6 2 5 2 3 4" xfId="18986" xr:uid="{74FAECCE-123F-4E0E-839F-A835E0A5C2A5}"/>
    <cellStyle name="Денежный 2 6 2 5 2 4" xfId="5010" xr:uid="{00000000-0005-0000-0000-000091160000}"/>
    <cellStyle name="Денежный 2 6 2 5 2 4 2" xfId="10091" xr:uid="{00000000-0005-0000-0000-000092160000}"/>
    <cellStyle name="Денежный 2 6 2 5 2 4 2 2" xfId="25331" xr:uid="{C5C6B37F-17D3-4AB0-80FB-83B3E89299B3}"/>
    <cellStyle name="Денежный 2 6 2 5 2 4 3" xfId="15169" xr:uid="{00000000-0005-0000-0000-000093160000}"/>
    <cellStyle name="Денежный 2 6 2 5 2 4 3 2" xfId="30407" xr:uid="{3D84B875-AC78-4351-8339-5199A1D9AE55}"/>
    <cellStyle name="Денежный 2 6 2 5 2 4 4" xfId="20255" xr:uid="{37E83361-6604-4B3A-B6D9-68B2BA479DB8}"/>
    <cellStyle name="Денежный 2 6 2 5 2 5" xfId="6287" xr:uid="{00000000-0005-0000-0000-000094160000}"/>
    <cellStyle name="Денежный 2 6 2 5 2 5 2" xfId="21532" xr:uid="{F6834C37-5B5C-4BEB-9C2A-3E5C6F77F3E1}"/>
    <cellStyle name="Денежный 2 6 2 5 2 6" xfId="11370" xr:uid="{00000000-0005-0000-0000-000095160000}"/>
    <cellStyle name="Денежный 2 6 2 5 2 6 2" xfId="26608" xr:uid="{B224FE2A-BBA4-4D56-9F75-BB1596F776EA}"/>
    <cellStyle name="Денежный 2 6 2 5 2 7" xfId="16456" xr:uid="{D755BFB6-0674-4B37-8BDD-1FC32FAD24B6}"/>
    <cellStyle name="Денежный 2 6 2 5 3" xfId="1896" xr:uid="{00000000-0005-0000-0000-000096160000}"/>
    <cellStyle name="Денежный 2 6 2 5 3 2" xfId="7000" xr:uid="{00000000-0005-0000-0000-000097160000}"/>
    <cellStyle name="Денежный 2 6 2 5 3 2 2" xfId="22240" xr:uid="{B0F56A80-B0A8-4F55-AFF1-C213D7BD01C1}"/>
    <cellStyle name="Денежный 2 6 2 5 3 3" xfId="12078" xr:uid="{00000000-0005-0000-0000-000098160000}"/>
    <cellStyle name="Денежный 2 6 2 5 3 3 2" xfId="27316" xr:uid="{C6A04AA1-9D40-42EB-80E1-2C34264BB47D}"/>
    <cellStyle name="Денежный 2 6 2 5 3 4" xfId="17164" xr:uid="{14786048-591B-40A1-8D11-FEC3CBC06CA7}"/>
    <cellStyle name="Денежный 2 6 2 5 4" xfId="3180" xr:uid="{00000000-0005-0000-0000-000099160000}"/>
    <cellStyle name="Денежный 2 6 2 5 4 2" xfId="8266" xr:uid="{00000000-0005-0000-0000-00009A160000}"/>
    <cellStyle name="Денежный 2 6 2 5 4 2 2" xfId="23506" xr:uid="{B29A0053-1616-4FDA-A289-112007E85DEC}"/>
    <cellStyle name="Денежный 2 6 2 5 4 3" xfId="13344" xr:uid="{00000000-0005-0000-0000-00009B160000}"/>
    <cellStyle name="Денежный 2 6 2 5 4 3 2" xfId="28582" xr:uid="{371DE2BE-BB33-40F6-8E4A-78167906F253}"/>
    <cellStyle name="Денежный 2 6 2 5 4 4" xfId="18430" xr:uid="{71DC2D92-CA0F-4FC0-9184-2BF83E8CA4BF}"/>
    <cellStyle name="Денежный 2 6 2 5 5" xfId="4446" xr:uid="{00000000-0005-0000-0000-00009C160000}"/>
    <cellStyle name="Денежный 2 6 2 5 5 2" xfId="9527" xr:uid="{00000000-0005-0000-0000-00009D160000}"/>
    <cellStyle name="Денежный 2 6 2 5 5 2 2" xfId="24767" xr:uid="{3DCD9640-4C91-43D1-BC8A-7C0BCBB18FA8}"/>
    <cellStyle name="Денежный 2 6 2 5 5 3" xfId="14605" xr:uid="{00000000-0005-0000-0000-00009E160000}"/>
    <cellStyle name="Денежный 2 6 2 5 5 3 2" xfId="29843" xr:uid="{F62FBC9B-3ED3-40E0-8CA6-540B74CAC674}"/>
    <cellStyle name="Денежный 2 6 2 5 5 4" xfId="19691" xr:uid="{5E7679D5-E3BB-4CDE-B6C1-94C138B42864}"/>
    <cellStyle name="Денежный 2 6 2 5 6" xfId="5723" xr:uid="{00000000-0005-0000-0000-00009F160000}"/>
    <cellStyle name="Денежный 2 6 2 5 6 2" xfId="20968" xr:uid="{4569D5F9-041F-4465-BCFF-9D794237DC5D}"/>
    <cellStyle name="Денежный 2 6 2 5 7" xfId="10806" xr:uid="{00000000-0005-0000-0000-0000A0160000}"/>
    <cellStyle name="Денежный 2 6 2 5 7 2" xfId="26044" xr:uid="{4EFC7EA5-4D0E-4624-9015-07266BE0CF7A}"/>
    <cellStyle name="Денежный 2 6 2 5 8" xfId="15892" xr:uid="{163F9360-EAEF-4A80-B024-C5F9039B3476}"/>
    <cellStyle name="Денежный 2 6 2 6" xfId="762" xr:uid="{00000000-0005-0000-0000-0000A1160000}"/>
    <cellStyle name="Денежный 2 6 2 6 2" xfId="2040" xr:uid="{00000000-0005-0000-0000-0000A2160000}"/>
    <cellStyle name="Денежный 2 6 2 6 2 2" xfId="7144" xr:uid="{00000000-0005-0000-0000-0000A3160000}"/>
    <cellStyle name="Денежный 2 6 2 6 2 2 2" xfId="22384" xr:uid="{8C9BB42E-4817-4EBA-9646-DCB4A981AFAB}"/>
    <cellStyle name="Денежный 2 6 2 6 2 3" xfId="12222" xr:uid="{00000000-0005-0000-0000-0000A4160000}"/>
    <cellStyle name="Денежный 2 6 2 6 2 3 2" xfId="27460" xr:uid="{48A6E46E-1E98-44E2-8BC0-E9269FBF5C3B}"/>
    <cellStyle name="Денежный 2 6 2 6 2 4" xfId="17308" xr:uid="{36A1A803-EEFA-4C0A-9369-6CDE1A3593CA}"/>
    <cellStyle name="Денежный 2 6 2 6 3" xfId="3322" xr:uid="{00000000-0005-0000-0000-0000A5160000}"/>
    <cellStyle name="Денежный 2 6 2 6 3 2" xfId="8408" xr:uid="{00000000-0005-0000-0000-0000A6160000}"/>
    <cellStyle name="Денежный 2 6 2 6 3 2 2" xfId="23648" xr:uid="{F0C5673E-98E1-4FAA-BFAB-019E1A85923E}"/>
    <cellStyle name="Денежный 2 6 2 6 3 3" xfId="13486" xr:uid="{00000000-0005-0000-0000-0000A7160000}"/>
    <cellStyle name="Денежный 2 6 2 6 3 3 2" xfId="28724" xr:uid="{8EF6F20C-81E6-4653-9F7C-222D2F166399}"/>
    <cellStyle name="Денежный 2 6 2 6 3 4" xfId="18572" xr:uid="{4382C8A6-C94F-475C-9842-1E5AAB7187BE}"/>
    <cellStyle name="Денежный 2 6 2 6 4" xfId="4590" xr:uid="{00000000-0005-0000-0000-0000A8160000}"/>
    <cellStyle name="Денежный 2 6 2 6 4 2" xfId="9671" xr:uid="{00000000-0005-0000-0000-0000A9160000}"/>
    <cellStyle name="Денежный 2 6 2 6 4 2 2" xfId="24911" xr:uid="{12447666-4CF3-44FD-AE76-BF581E76FB1A}"/>
    <cellStyle name="Денежный 2 6 2 6 4 3" xfId="14749" xr:uid="{00000000-0005-0000-0000-0000AA160000}"/>
    <cellStyle name="Денежный 2 6 2 6 4 3 2" xfId="29987" xr:uid="{DD6FD59F-BEB1-475C-9EB3-232D49443874}"/>
    <cellStyle name="Денежный 2 6 2 6 4 4" xfId="19835" xr:uid="{F4B6D3FE-B838-4894-BCEC-1E85E32D941D}"/>
    <cellStyle name="Денежный 2 6 2 6 5" xfId="5867" xr:uid="{00000000-0005-0000-0000-0000AB160000}"/>
    <cellStyle name="Денежный 2 6 2 6 5 2" xfId="21112" xr:uid="{DB1FA1F0-9EBF-4ABF-99B7-4001C8406557}"/>
    <cellStyle name="Денежный 2 6 2 6 6" xfId="10950" xr:uid="{00000000-0005-0000-0000-0000AC160000}"/>
    <cellStyle name="Денежный 2 6 2 6 6 2" xfId="26188" xr:uid="{B064CC64-A3EF-4300-A1BB-7B302352EC11}"/>
    <cellStyle name="Денежный 2 6 2 6 7" xfId="16036" xr:uid="{5E6720C6-A193-4DDB-8526-CC40C2EDE028}"/>
    <cellStyle name="Денежный 2 6 2 7" xfId="1327" xr:uid="{00000000-0005-0000-0000-0000AD160000}"/>
    <cellStyle name="Денежный 2 6 2 7 2" xfId="2605" xr:uid="{00000000-0005-0000-0000-0000AE160000}"/>
    <cellStyle name="Денежный 2 6 2 7 2 2" xfId="7709" xr:uid="{00000000-0005-0000-0000-0000AF160000}"/>
    <cellStyle name="Денежный 2 6 2 7 2 2 2" xfId="22949" xr:uid="{06A2636A-1395-46B4-BD49-B4D2F74733FA}"/>
    <cellStyle name="Денежный 2 6 2 7 2 3" xfId="12787" xr:uid="{00000000-0005-0000-0000-0000B0160000}"/>
    <cellStyle name="Денежный 2 6 2 7 2 3 2" xfId="28025" xr:uid="{F0F1F653-B4EB-4EF9-A21E-8969896FCAC0}"/>
    <cellStyle name="Денежный 2 6 2 7 2 4" xfId="17873" xr:uid="{5E5935A9-5B2C-4445-BC3E-33450EC081B7}"/>
    <cellStyle name="Денежный 2 6 2 7 3" xfId="3879" xr:uid="{00000000-0005-0000-0000-0000B1160000}"/>
    <cellStyle name="Денежный 2 6 2 7 3 2" xfId="8965" xr:uid="{00000000-0005-0000-0000-0000B2160000}"/>
    <cellStyle name="Денежный 2 6 2 7 3 2 2" xfId="24205" xr:uid="{230B6B78-871F-48F1-BA27-17E03A3CD3F0}"/>
    <cellStyle name="Денежный 2 6 2 7 3 3" xfId="14043" xr:uid="{00000000-0005-0000-0000-0000B3160000}"/>
    <cellStyle name="Денежный 2 6 2 7 3 3 2" xfId="29281" xr:uid="{FEB857AF-9325-4D94-A588-FAC0E52140D3}"/>
    <cellStyle name="Денежный 2 6 2 7 3 4" xfId="19129" xr:uid="{C1C45C6B-1563-4DB7-ACF3-C7D89B2103E2}"/>
    <cellStyle name="Денежный 2 6 2 7 4" xfId="5155" xr:uid="{00000000-0005-0000-0000-0000B4160000}"/>
    <cellStyle name="Денежный 2 6 2 7 4 2" xfId="10236" xr:uid="{00000000-0005-0000-0000-0000B5160000}"/>
    <cellStyle name="Денежный 2 6 2 7 4 2 2" xfId="25476" xr:uid="{2ED9C418-45DE-48AA-ABB2-79B49B23AE5F}"/>
    <cellStyle name="Денежный 2 6 2 7 4 3" xfId="15314" xr:uid="{00000000-0005-0000-0000-0000B6160000}"/>
    <cellStyle name="Денежный 2 6 2 7 4 3 2" xfId="30552" xr:uid="{F95EE14E-3A72-418B-BDD7-339C7CBB0612}"/>
    <cellStyle name="Денежный 2 6 2 7 4 4" xfId="20400" xr:uid="{8D74D3C8-E190-47C1-9002-6C857849C4CE}"/>
    <cellStyle name="Денежный 2 6 2 7 5" xfId="6432" xr:uid="{00000000-0005-0000-0000-0000B7160000}"/>
    <cellStyle name="Денежный 2 6 2 7 5 2" xfId="21677" xr:uid="{31611B27-3076-4CB8-9E58-D9BBC8F7DBFF}"/>
    <cellStyle name="Денежный 2 6 2 7 6" xfId="11515" xr:uid="{00000000-0005-0000-0000-0000B8160000}"/>
    <cellStyle name="Денежный 2 6 2 7 6 2" xfId="26753" xr:uid="{497F5006-021B-46DA-9EE5-F9095730F832}"/>
    <cellStyle name="Денежный 2 6 2 7 7" xfId="16601" xr:uid="{8D2C0076-8604-462A-8BA0-71681EBE1A9A}"/>
    <cellStyle name="Денежный 2 6 2 8" xfId="1467" xr:uid="{00000000-0005-0000-0000-0000B9160000}"/>
    <cellStyle name="Денежный 2 6 2 8 2" xfId="2745" xr:uid="{00000000-0005-0000-0000-0000BA160000}"/>
    <cellStyle name="Денежный 2 6 2 8 2 2" xfId="7849" xr:uid="{00000000-0005-0000-0000-0000BB160000}"/>
    <cellStyle name="Денежный 2 6 2 8 2 2 2" xfId="23089" xr:uid="{8DE06E05-349C-4ACB-B11A-CEC9DE12A9F1}"/>
    <cellStyle name="Денежный 2 6 2 8 2 3" xfId="12927" xr:uid="{00000000-0005-0000-0000-0000BC160000}"/>
    <cellStyle name="Денежный 2 6 2 8 2 3 2" xfId="28165" xr:uid="{395176C7-04AA-4681-BE1B-6B3A2AFA6FC7}"/>
    <cellStyle name="Денежный 2 6 2 8 2 4" xfId="18013" xr:uid="{7BDB97A5-4466-4E98-9432-0108F0DAF0EE}"/>
    <cellStyle name="Денежный 2 6 2 8 3" xfId="4017" xr:uid="{00000000-0005-0000-0000-0000BD160000}"/>
    <cellStyle name="Денежный 2 6 2 8 3 2" xfId="9103" xr:uid="{00000000-0005-0000-0000-0000BE160000}"/>
    <cellStyle name="Денежный 2 6 2 8 3 2 2" xfId="24343" xr:uid="{B96E916B-30B7-4D6E-B3A7-82336ED6E0DA}"/>
    <cellStyle name="Денежный 2 6 2 8 3 3" xfId="14181" xr:uid="{00000000-0005-0000-0000-0000BF160000}"/>
    <cellStyle name="Денежный 2 6 2 8 3 3 2" xfId="29419" xr:uid="{89DB1C31-D9BF-4DC2-9158-BE99C4B9F7E5}"/>
    <cellStyle name="Денежный 2 6 2 8 3 4" xfId="19267" xr:uid="{B499EB63-C473-42A0-B0FB-F7D5080703CE}"/>
    <cellStyle name="Денежный 2 6 2 8 4" xfId="5295" xr:uid="{00000000-0005-0000-0000-0000C0160000}"/>
    <cellStyle name="Денежный 2 6 2 8 4 2" xfId="10376" xr:uid="{00000000-0005-0000-0000-0000C1160000}"/>
    <cellStyle name="Денежный 2 6 2 8 4 2 2" xfId="25616" xr:uid="{C7D32F0A-CA51-4522-BF7C-462D2D233492}"/>
    <cellStyle name="Денежный 2 6 2 8 4 3" xfId="15454" xr:uid="{00000000-0005-0000-0000-0000C2160000}"/>
    <cellStyle name="Денежный 2 6 2 8 4 3 2" xfId="30692" xr:uid="{5DFD0797-4CD4-4707-96B4-032F2088C5B8}"/>
    <cellStyle name="Денежный 2 6 2 8 4 4" xfId="20540" xr:uid="{484C06D4-486B-477D-A039-E5D3A97072E0}"/>
    <cellStyle name="Денежный 2 6 2 8 5" xfId="6572" xr:uid="{00000000-0005-0000-0000-0000C3160000}"/>
    <cellStyle name="Денежный 2 6 2 8 5 2" xfId="21817" xr:uid="{BC5B48A9-0F6B-436E-91D1-D97061C4B783}"/>
    <cellStyle name="Денежный 2 6 2 8 6" xfId="11655" xr:uid="{00000000-0005-0000-0000-0000C4160000}"/>
    <cellStyle name="Денежный 2 6 2 8 6 2" xfId="26893" xr:uid="{781E1497-E9F1-4ED0-91DD-682C027B5AFA}"/>
    <cellStyle name="Денежный 2 6 2 8 7" xfId="16741" xr:uid="{C2189578-569A-40DC-BA11-94F6F75DCD0B}"/>
    <cellStyle name="Денежный 2 6 3" xfId="128" xr:uid="{00000000-0005-0000-0000-0000C5160000}"/>
    <cellStyle name="Денежный 2 6 3 2" xfId="353" xr:uid="{00000000-0005-0000-0000-0000C6160000}"/>
    <cellStyle name="Денежный 2 6 3 2 2" xfId="501" xr:uid="{00000000-0005-0000-0000-0000C7160000}"/>
    <cellStyle name="Денежный 2 6 3 2 2 2" xfId="1065" xr:uid="{00000000-0005-0000-0000-0000C8160000}"/>
    <cellStyle name="Денежный 2 6 3 2 2 2 2" xfId="2343" xr:uid="{00000000-0005-0000-0000-0000C9160000}"/>
    <cellStyle name="Денежный 2 6 3 2 2 2 2 2" xfId="7447" xr:uid="{00000000-0005-0000-0000-0000CA160000}"/>
    <cellStyle name="Денежный 2 6 3 2 2 2 2 2 2" xfId="22687" xr:uid="{F742F140-A5D6-4E74-AD82-A9946430C1E2}"/>
    <cellStyle name="Денежный 2 6 3 2 2 2 2 3" xfId="12525" xr:uid="{00000000-0005-0000-0000-0000CB160000}"/>
    <cellStyle name="Денежный 2 6 3 2 2 2 2 3 2" xfId="27763" xr:uid="{3DC2E593-E56D-448E-843C-47E7865FFF30}"/>
    <cellStyle name="Денежный 2 6 3 2 2 2 2 4" xfId="17611" xr:uid="{5E15E7D0-9670-4482-94EF-85D271C3A1A6}"/>
    <cellStyle name="Денежный 2 6 3 2 2 2 3" xfId="3619" xr:uid="{00000000-0005-0000-0000-0000CC160000}"/>
    <cellStyle name="Денежный 2 6 3 2 2 2 3 2" xfId="8705" xr:uid="{00000000-0005-0000-0000-0000CD160000}"/>
    <cellStyle name="Денежный 2 6 3 2 2 2 3 2 2" xfId="23945" xr:uid="{D7A627C2-F525-4F3F-B889-1E83D939AB65}"/>
    <cellStyle name="Денежный 2 6 3 2 2 2 3 3" xfId="13783" xr:uid="{00000000-0005-0000-0000-0000CE160000}"/>
    <cellStyle name="Денежный 2 6 3 2 2 2 3 3 2" xfId="29021" xr:uid="{976B0068-DF6D-413F-A326-E0B8C5BDF556}"/>
    <cellStyle name="Денежный 2 6 3 2 2 2 3 4" xfId="18869" xr:uid="{9D077B6C-D16F-43EB-B9EE-38CD54CE4B8D}"/>
    <cellStyle name="Денежный 2 6 3 2 2 2 4" xfId="4893" xr:uid="{00000000-0005-0000-0000-0000CF160000}"/>
    <cellStyle name="Денежный 2 6 3 2 2 2 4 2" xfId="9974" xr:uid="{00000000-0005-0000-0000-0000D0160000}"/>
    <cellStyle name="Денежный 2 6 3 2 2 2 4 2 2" xfId="25214" xr:uid="{1B945C44-015C-450A-B12D-DD11AC7DCE6C}"/>
    <cellStyle name="Денежный 2 6 3 2 2 2 4 3" xfId="15052" xr:uid="{00000000-0005-0000-0000-0000D1160000}"/>
    <cellStyle name="Денежный 2 6 3 2 2 2 4 3 2" xfId="30290" xr:uid="{416E61FD-F23A-44EC-8AA6-1985CFE09A7E}"/>
    <cellStyle name="Денежный 2 6 3 2 2 2 4 4" xfId="20138" xr:uid="{98381BC8-4A07-4395-9CE1-6F9D157EBBC6}"/>
    <cellStyle name="Денежный 2 6 3 2 2 2 5" xfId="6170" xr:uid="{00000000-0005-0000-0000-0000D2160000}"/>
    <cellStyle name="Денежный 2 6 3 2 2 2 5 2" xfId="21415" xr:uid="{2E07201A-1250-4817-B6D2-89358851481D}"/>
    <cellStyle name="Денежный 2 6 3 2 2 2 6" xfId="11253" xr:uid="{00000000-0005-0000-0000-0000D3160000}"/>
    <cellStyle name="Денежный 2 6 3 2 2 2 6 2" xfId="26491" xr:uid="{A808F5A1-8BCE-4198-A8D3-75592664F331}"/>
    <cellStyle name="Денежный 2 6 3 2 2 2 7" xfId="16339" xr:uid="{88D52E05-BA33-4AE9-A141-4A80898BC8E7}"/>
    <cellStyle name="Денежный 2 6 3 2 2 3" xfId="1779" xr:uid="{00000000-0005-0000-0000-0000D4160000}"/>
    <cellStyle name="Денежный 2 6 3 2 2 3 2" xfId="6883" xr:uid="{00000000-0005-0000-0000-0000D5160000}"/>
    <cellStyle name="Денежный 2 6 3 2 2 3 2 2" xfId="22123" xr:uid="{75A86683-4694-49AE-B42C-9177A9C34654}"/>
    <cellStyle name="Денежный 2 6 3 2 2 3 3" xfId="11961" xr:uid="{00000000-0005-0000-0000-0000D6160000}"/>
    <cellStyle name="Денежный 2 6 3 2 2 3 3 2" xfId="27199" xr:uid="{A127C1EB-32EC-44C1-A806-C9A1AD740214}"/>
    <cellStyle name="Денежный 2 6 3 2 2 3 4" xfId="17047" xr:uid="{6459F15F-1E94-46A9-A1B1-A173EB713C79}"/>
    <cellStyle name="Денежный 2 6 3 2 2 4" xfId="3063" xr:uid="{00000000-0005-0000-0000-0000D7160000}"/>
    <cellStyle name="Денежный 2 6 3 2 2 4 2" xfId="8149" xr:uid="{00000000-0005-0000-0000-0000D8160000}"/>
    <cellStyle name="Денежный 2 6 3 2 2 4 2 2" xfId="23389" xr:uid="{7A9955CD-37D2-42DE-989B-505D1105B8DE}"/>
    <cellStyle name="Денежный 2 6 3 2 2 4 3" xfId="13227" xr:uid="{00000000-0005-0000-0000-0000D9160000}"/>
    <cellStyle name="Денежный 2 6 3 2 2 4 3 2" xfId="28465" xr:uid="{93DCD6D3-A9BB-468B-BA8E-FCEA92C267A5}"/>
    <cellStyle name="Денежный 2 6 3 2 2 4 4" xfId="18313" xr:uid="{203EC1CD-1820-4EBE-9E8F-629BC8E23FED}"/>
    <cellStyle name="Денежный 2 6 3 2 2 5" xfId="4329" xr:uid="{00000000-0005-0000-0000-0000DA160000}"/>
    <cellStyle name="Денежный 2 6 3 2 2 5 2" xfId="9410" xr:uid="{00000000-0005-0000-0000-0000DB160000}"/>
    <cellStyle name="Денежный 2 6 3 2 2 5 2 2" xfId="24650" xr:uid="{AB69F505-A959-451C-A282-58AE5A00FFDE}"/>
    <cellStyle name="Денежный 2 6 3 2 2 5 3" xfId="14488" xr:uid="{00000000-0005-0000-0000-0000DC160000}"/>
    <cellStyle name="Денежный 2 6 3 2 2 5 3 2" xfId="29726" xr:uid="{C89EC8CA-405A-4D9D-8002-202B43599429}"/>
    <cellStyle name="Денежный 2 6 3 2 2 5 4" xfId="19574" xr:uid="{93585BC1-D276-4B7D-9F89-4019EA247C9B}"/>
    <cellStyle name="Денежный 2 6 3 2 2 6" xfId="5606" xr:uid="{00000000-0005-0000-0000-0000DD160000}"/>
    <cellStyle name="Денежный 2 6 3 2 2 6 2" xfId="20851" xr:uid="{F8101093-2B12-4404-874E-51846C9FD83C}"/>
    <cellStyle name="Денежный 2 6 3 2 2 7" xfId="10689" xr:uid="{00000000-0005-0000-0000-0000DE160000}"/>
    <cellStyle name="Денежный 2 6 3 2 2 7 2" xfId="25927" xr:uid="{0EDC110A-4E07-4EC1-B05F-F2FEEB97DFB4}"/>
    <cellStyle name="Денежный 2 6 3 2 2 8" xfId="15775" xr:uid="{B3733962-42C2-48AB-9CEF-C45070228BAF}"/>
    <cellStyle name="Денежный 2 6 3 2 3" xfId="925" xr:uid="{00000000-0005-0000-0000-0000DF160000}"/>
    <cellStyle name="Денежный 2 6 3 2 3 2" xfId="2203" xr:uid="{00000000-0005-0000-0000-0000E0160000}"/>
    <cellStyle name="Денежный 2 6 3 2 3 2 2" xfId="7307" xr:uid="{00000000-0005-0000-0000-0000E1160000}"/>
    <cellStyle name="Денежный 2 6 3 2 3 2 2 2" xfId="22547" xr:uid="{9208FB74-3F56-46C8-A8E3-65CE7F48D2EF}"/>
    <cellStyle name="Денежный 2 6 3 2 3 2 3" xfId="12385" xr:uid="{00000000-0005-0000-0000-0000E2160000}"/>
    <cellStyle name="Денежный 2 6 3 2 3 2 3 2" xfId="27623" xr:uid="{C0B1A69D-5647-48CB-9BAE-3C4BD1681BF8}"/>
    <cellStyle name="Денежный 2 6 3 2 3 2 4" xfId="17471" xr:uid="{86B505F7-447E-4FDE-B46F-A8F4DA6AEA15}"/>
    <cellStyle name="Денежный 2 6 3 2 3 3" xfId="3481" xr:uid="{00000000-0005-0000-0000-0000E3160000}"/>
    <cellStyle name="Денежный 2 6 3 2 3 3 2" xfId="8567" xr:uid="{00000000-0005-0000-0000-0000E4160000}"/>
    <cellStyle name="Денежный 2 6 3 2 3 3 2 2" xfId="23807" xr:uid="{75420196-D676-4BDF-A668-4BC799C36BE2}"/>
    <cellStyle name="Денежный 2 6 3 2 3 3 3" xfId="13645" xr:uid="{00000000-0005-0000-0000-0000E5160000}"/>
    <cellStyle name="Денежный 2 6 3 2 3 3 3 2" xfId="28883" xr:uid="{DB31F96D-6677-4CF3-B74B-39B30D3B65E0}"/>
    <cellStyle name="Денежный 2 6 3 2 3 3 4" xfId="18731" xr:uid="{AF540DB5-6FBB-45F1-8F68-F2D41D07B0B0}"/>
    <cellStyle name="Денежный 2 6 3 2 3 4" xfId="4753" xr:uid="{00000000-0005-0000-0000-0000E6160000}"/>
    <cellStyle name="Денежный 2 6 3 2 3 4 2" xfId="9834" xr:uid="{00000000-0005-0000-0000-0000E7160000}"/>
    <cellStyle name="Денежный 2 6 3 2 3 4 2 2" xfId="25074" xr:uid="{AF9EBB1C-080E-480B-925B-ABFF620D5C9C}"/>
    <cellStyle name="Денежный 2 6 3 2 3 4 3" xfId="14912" xr:uid="{00000000-0005-0000-0000-0000E8160000}"/>
    <cellStyle name="Денежный 2 6 3 2 3 4 3 2" xfId="30150" xr:uid="{36988F18-9F90-426F-BA79-C67C8528D2B5}"/>
    <cellStyle name="Денежный 2 6 3 2 3 4 4" xfId="19998" xr:uid="{559B7AD7-5F0C-499F-A214-9F61AEFAD47B}"/>
    <cellStyle name="Денежный 2 6 3 2 3 5" xfId="6030" xr:uid="{00000000-0005-0000-0000-0000E9160000}"/>
    <cellStyle name="Денежный 2 6 3 2 3 5 2" xfId="21275" xr:uid="{84CC356F-BF19-42C0-B1E9-CD2D3D4BB867}"/>
    <cellStyle name="Денежный 2 6 3 2 3 6" xfId="11113" xr:uid="{00000000-0005-0000-0000-0000EA160000}"/>
    <cellStyle name="Денежный 2 6 3 2 3 6 2" xfId="26351" xr:uid="{8D493ACC-80D3-4AA1-A54A-CBC4BBD35656}"/>
    <cellStyle name="Денежный 2 6 3 2 3 7" xfId="16199" xr:uid="{A23B8FCA-7712-43B9-896B-1FA1B42F1DD0}"/>
    <cellStyle name="Денежный 2 6 3 2 4" xfId="1639" xr:uid="{00000000-0005-0000-0000-0000EB160000}"/>
    <cellStyle name="Денежный 2 6 3 2 4 2" xfId="6743" xr:uid="{00000000-0005-0000-0000-0000EC160000}"/>
    <cellStyle name="Денежный 2 6 3 2 4 2 2" xfId="21983" xr:uid="{19B70615-636F-4F49-96BB-D42F7E175DBB}"/>
    <cellStyle name="Денежный 2 6 3 2 4 3" xfId="11821" xr:uid="{00000000-0005-0000-0000-0000ED160000}"/>
    <cellStyle name="Денежный 2 6 3 2 4 3 2" xfId="27059" xr:uid="{75C3C85E-CF90-4C40-955A-8F6965EED51C}"/>
    <cellStyle name="Денежный 2 6 3 2 4 4" xfId="16907" xr:uid="{0D9D8741-55F5-4758-9AB6-2CABAC1DC889}"/>
    <cellStyle name="Денежный 2 6 3 2 5" xfId="2917" xr:uid="{00000000-0005-0000-0000-0000EE160000}"/>
    <cellStyle name="Денежный 2 6 3 2 5 2" xfId="8011" xr:uid="{00000000-0005-0000-0000-0000EF160000}"/>
    <cellStyle name="Денежный 2 6 3 2 5 2 2" xfId="23251" xr:uid="{5F8EB715-859E-47FB-B3E2-3A417E59412C}"/>
    <cellStyle name="Денежный 2 6 3 2 5 3" xfId="13089" xr:uid="{00000000-0005-0000-0000-0000F0160000}"/>
    <cellStyle name="Денежный 2 6 3 2 5 3 2" xfId="28327" xr:uid="{B5291944-E770-4BFC-87FA-16550DB481C5}"/>
    <cellStyle name="Денежный 2 6 3 2 5 4" xfId="18175" xr:uid="{8D460FEB-F097-4686-8CB5-9AFF8BC95653}"/>
    <cellStyle name="Денежный 2 6 3 2 6" xfId="4189" xr:uid="{00000000-0005-0000-0000-0000F1160000}"/>
    <cellStyle name="Денежный 2 6 3 2 6 2" xfId="9270" xr:uid="{00000000-0005-0000-0000-0000F2160000}"/>
    <cellStyle name="Денежный 2 6 3 2 6 2 2" xfId="24510" xr:uid="{EECD814E-A6BC-4874-A036-D4C872EEDC3E}"/>
    <cellStyle name="Денежный 2 6 3 2 6 3" xfId="14348" xr:uid="{00000000-0005-0000-0000-0000F3160000}"/>
    <cellStyle name="Денежный 2 6 3 2 6 3 2" xfId="29586" xr:uid="{E4F7AA13-B54E-46F3-90F9-6BA7C2B669EE}"/>
    <cellStyle name="Денежный 2 6 3 2 6 4" xfId="19434" xr:uid="{4565EACA-38EC-4012-AC37-5813D12D11A4}"/>
    <cellStyle name="Денежный 2 6 3 2 7" xfId="5466" xr:uid="{00000000-0005-0000-0000-0000F4160000}"/>
    <cellStyle name="Денежный 2 6 3 2 7 2" xfId="20711" xr:uid="{CB3298B7-FE08-4779-BC23-24E5F33FFE6F}"/>
    <cellStyle name="Денежный 2 6 3 2 8" xfId="10549" xr:uid="{00000000-0005-0000-0000-0000F5160000}"/>
    <cellStyle name="Денежный 2 6 3 2 8 2" xfId="25787" xr:uid="{4DD01C30-2439-4003-AD6A-A127A5A6942B}"/>
    <cellStyle name="Денежный 2 6 3 2 9" xfId="15635" xr:uid="{906B4AA8-5ACE-4D0C-A74C-DB16F8E7A553}"/>
    <cellStyle name="Денежный 2 6 3 3" xfId="641" xr:uid="{00000000-0005-0000-0000-0000F6160000}"/>
    <cellStyle name="Денежный 2 6 3 3 2" xfId="1205" xr:uid="{00000000-0005-0000-0000-0000F7160000}"/>
    <cellStyle name="Денежный 2 6 3 3 2 2" xfId="2483" xr:uid="{00000000-0005-0000-0000-0000F8160000}"/>
    <cellStyle name="Денежный 2 6 3 3 2 2 2" xfId="7587" xr:uid="{00000000-0005-0000-0000-0000F9160000}"/>
    <cellStyle name="Денежный 2 6 3 3 2 2 2 2" xfId="22827" xr:uid="{9D877E60-7666-44E6-A06B-5A6CFA8BBE81}"/>
    <cellStyle name="Денежный 2 6 3 3 2 2 3" xfId="12665" xr:uid="{00000000-0005-0000-0000-0000FA160000}"/>
    <cellStyle name="Денежный 2 6 3 3 2 2 3 2" xfId="27903" xr:uid="{7C1AB0CE-B562-4F9B-838E-AA5DBEC5B5FB}"/>
    <cellStyle name="Денежный 2 6 3 3 2 2 4" xfId="17751" xr:uid="{BFA961E5-3A72-42C7-A27F-B34F08074697}"/>
    <cellStyle name="Денежный 2 6 3 3 2 3" xfId="3757" xr:uid="{00000000-0005-0000-0000-0000FB160000}"/>
    <cellStyle name="Денежный 2 6 3 3 2 3 2" xfId="8843" xr:uid="{00000000-0005-0000-0000-0000FC160000}"/>
    <cellStyle name="Денежный 2 6 3 3 2 3 2 2" xfId="24083" xr:uid="{B3DC128D-2D1D-4AF7-ACA4-64B6A3A55CC9}"/>
    <cellStyle name="Денежный 2 6 3 3 2 3 3" xfId="13921" xr:uid="{00000000-0005-0000-0000-0000FD160000}"/>
    <cellStyle name="Денежный 2 6 3 3 2 3 3 2" xfId="29159" xr:uid="{6DE925F8-6C37-4A8E-9B66-C82D5B5801F1}"/>
    <cellStyle name="Денежный 2 6 3 3 2 3 4" xfId="19007" xr:uid="{F0FE66F9-1B66-4877-9FEB-DEC926E3D01E}"/>
    <cellStyle name="Денежный 2 6 3 3 2 4" xfId="5033" xr:uid="{00000000-0005-0000-0000-0000FE160000}"/>
    <cellStyle name="Денежный 2 6 3 3 2 4 2" xfId="10114" xr:uid="{00000000-0005-0000-0000-0000FF160000}"/>
    <cellStyle name="Денежный 2 6 3 3 2 4 2 2" xfId="25354" xr:uid="{BC9EA9FB-6158-4B86-A06E-A46AA97FFA00}"/>
    <cellStyle name="Денежный 2 6 3 3 2 4 3" xfId="15192" xr:uid="{00000000-0005-0000-0000-000000170000}"/>
    <cellStyle name="Денежный 2 6 3 3 2 4 3 2" xfId="30430" xr:uid="{2B77D6D7-D467-41AA-BC6A-44B1F5A22602}"/>
    <cellStyle name="Денежный 2 6 3 3 2 4 4" xfId="20278" xr:uid="{9F3B1A0F-01B9-4139-9EE0-9629063A25B9}"/>
    <cellStyle name="Денежный 2 6 3 3 2 5" xfId="6310" xr:uid="{00000000-0005-0000-0000-000001170000}"/>
    <cellStyle name="Денежный 2 6 3 3 2 5 2" xfId="21555" xr:uid="{5E32B0F6-E490-4023-8310-CB593C0944E5}"/>
    <cellStyle name="Денежный 2 6 3 3 2 6" xfId="11393" xr:uid="{00000000-0005-0000-0000-000002170000}"/>
    <cellStyle name="Денежный 2 6 3 3 2 6 2" xfId="26631" xr:uid="{2F251D23-DE15-41C2-A813-EFD54FB2DFBB}"/>
    <cellStyle name="Денежный 2 6 3 3 2 7" xfId="16479" xr:uid="{04340742-8670-4ECF-B235-A616457E3B37}"/>
    <cellStyle name="Денежный 2 6 3 3 3" xfId="1919" xr:uid="{00000000-0005-0000-0000-000003170000}"/>
    <cellStyle name="Денежный 2 6 3 3 3 2" xfId="7023" xr:uid="{00000000-0005-0000-0000-000004170000}"/>
    <cellStyle name="Денежный 2 6 3 3 3 2 2" xfId="22263" xr:uid="{6484D646-9DD5-4B31-A295-3A19742EF47D}"/>
    <cellStyle name="Денежный 2 6 3 3 3 3" xfId="12101" xr:uid="{00000000-0005-0000-0000-000005170000}"/>
    <cellStyle name="Денежный 2 6 3 3 3 3 2" xfId="27339" xr:uid="{C8DA6A8B-F013-43EF-90A4-DEDC87B0171D}"/>
    <cellStyle name="Денежный 2 6 3 3 3 4" xfId="17187" xr:uid="{D2B1DA3E-2792-4697-9CCF-324F6567398E}"/>
    <cellStyle name="Денежный 2 6 3 3 4" xfId="3201" xr:uid="{00000000-0005-0000-0000-000006170000}"/>
    <cellStyle name="Денежный 2 6 3 3 4 2" xfId="8287" xr:uid="{00000000-0005-0000-0000-000007170000}"/>
    <cellStyle name="Денежный 2 6 3 3 4 2 2" xfId="23527" xr:uid="{734694C8-5173-4291-A24B-8C72FF9570C9}"/>
    <cellStyle name="Денежный 2 6 3 3 4 3" xfId="13365" xr:uid="{00000000-0005-0000-0000-000008170000}"/>
    <cellStyle name="Денежный 2 6 3 3 4 3 2" xfId="28603" xr:uid="{36B86C0A-1E95-4666-BAB5-CA52A96BFDED}"/>
    <cellStyle name="Денежный 2 6 3 3 4 4" xfId="18451" xr:uid="{7030B9B7-9408-4D83-8D17-AD5BDB558D7A}"/>
    <cellStyle name="Денежный 2 6 3 3 5" xfId="4469" xr:uid="{00000000-0005-0000-0000-000009170000}"/>
    <cellStyle name="Денежный 2 6 3 3 5 2" xfId="9550" xr:uid="{00000000-0005-0000-0000-00000A170000}"/>
    <cellStyle name="Денежный 2 6 3 3 5 2 2" xfId="24790" xr:uid="{B9296A57-EAE7-4D4C-AE2E-CB5AF81C4069}"/>
    <cellStyle name="Денежный 2 6 3 3 5 3" xfId="14628" xr:uid="{00000000-0005-0000-0000-00000B170000}"/>
    <cellStyle name="Денежный 2 6 3 3 5 3 2" xfId="29866" xr:uid="{7983EAF1-75C8-4CED-9DDA-EFA198C1E5FB}"/>
    <cellStyle name="Денежный 2 6 3 3 5 4" xfId="19714" xr:uid="{F04022F7-FB4B-4F80-A9FA-083BF98217FF}"/>
    <cellStyle name="Денежный 2 6 3 3 6" xfId="5746" xr:uid="{00000000-0005-0000-0000-00000C170000}"/>
    <cellStyle name="Денежный 2 6 3 3 6 2" xfId="20991" xr:uid="{F4E65654-9C0C-4AF6-B174-E63872A83CE2}"/>
    <cellStyle name="Денежный 2 6 3 3 7" xfId="10829" xr:uid="{00000000-0005-0000-0000-00000D170000}"/>
    <cellStyle name="Денежный 2 6 3 3 7 2" xfId="26067" xr:uid="{B44BF406-6755-4CFF-BFAA-404337A204D3}"/>
    <cellStyle name="Денежный 2 6 3 3 8" xfId="15915" xr:uid="{9F7EDD44-6FC2-4D96-A79C-14EA7E32015C}"/>
    <cellStyle name="Денежный 2 6 3 4" xfId="785" xr:uid="{00000000-0005-0000-0000-00000E170000}"/>
    <cellStyle name="Денежный 2 6 3 4 2" xfId="2063" xr:uid="{00000000-0005-0000-0000-00000F170000}"/>
    <cellStyle name="Денежный 2 6 3 4 2 2" xfId="7167" xr:uid="{00000000-0005-0000-0000-000010170000}"/>
    <cellStyle name="Денежный 2 6 3 4 2 2 2" xfId="22407" xr:uid="{92FCFABF-2994-4A98-BD80-683C64A67443}"/>
    <cellStyle name="Денежный 2 6 3 4 2 3" xfId="12245" xr:uid="{00000000-0005-0000-0000-000011170000}"/>
    <cellStyle name="Денежный 2 6 3 4 2 3 2" xfId="27483" xr:uid="{D009289D-2998-44FB-B59F-AEA88AD8E6CB}"/>
    <cellStyle name="Денежный 2 6 3 4 2 4" xfId="17331" xr:uid="{71CFF620-63D9-4CB8-A74F-E1114468ED1F}"/>
    <cellStyle name="Денежный 2 6 3 4 3" xfId="3343" xr:uid="{00000000-0005-0000-0000-000012170000}"/>
    <cellStyle name="Денежный 2 6 3 4 3 2" xfId="8429" xr:uid="{00000000-0005-0000-0000-000013170000}"/>
    <cellStyle name="Денежный 2 6 3 4 3 2 2" xfId="23669" xr:uid="{31F6EAE9-7766-4A2B-A579-ECCFCECBEB45}"/>
    <cellStyle name="Денежный 2 6 3 4 3 3" xfId="13507" xr:uid="{00000000-0005-0000-0000-000014170000}"/>
    <cellStyle name="Денежный 2 6 3 4 3 3 2" xfId="28745" xr:uid="{A23AEC0B-E679-4DC9-9FDC-A5A12141AA7D}"/>
    <cellStyle name="Денежный 2 6 3 4 3 4" xfId="18593" xr:uid="{9537722D-958F-4585-A609-46D484F7741B}"/>
    <cellStyle name="Денежный 2 6 3 4 4" xfId="4613" xr:uid="{00000000-0005-0000-0000-000015170000}"/>
    <cellStyle name="Денежный 2 6 3 4 4 2" xfId="9694" xr:uid="{00000000-0005-0000-0000-000016170000}"/>
    <cellStyle name="Денежный 2 6 3 4 4 2 2" xfId="24934" xr:uid="{C9136EDA-8D4B-4429-B7EE-C66292C47DAE}"/>
    <cellStyle name="Денежный 2 6 3 4 4 3" xfId="14772" xr:uid="{00000000-0005-0000-0000-000017170000}"/>
    <cellStyle name="Денежный 2 6 3 4 4 3 2" xfId="30010" xr:uid="{45CB658A-4FAB-4734-B120-B8C7AE551249}"/>
    <cellStyle name="Денежный 2 6 3 4 4 4" xfId="19858" xr:uid="{72A7D148-12B2-4B2B-AF3A-2E928678D665}"/>
    <cellStyle name="Денежный 2 6 3 4 5" xfId="5890" xr:uid="{00000000-0005-0000-0000-000018170000}"/>
    <cellStyle name="Денежный 2 6 3 4 5 2" xfId="21135" xr:uid="{7B065F72-DD5C-4121-A319-C56B98875184}"/>
    <cellStyle name="Денежный 2 6 3 4 6" xfId="10973" xr:uid="{00000000-0005-0000-0000-000019170000}"/>
    <cellStyle name="Денежный 2 6 3 4 6 2" xfId="26211" xr:uid="{528724C7-4C71-460A-851B-81318A352844}"/>
    <cellStyle name="Денежный 2 6 3 4 7" xfId="16059" xr:uid="{A944C07E-0FFF-400A-BA95-A5A48EA84626}"/>
    <cellStyle name="Денежный 2 6 3 5" xfId="1350" xr:uid="{00000000-0005-0000-0000-00001A170000}"/>
    <cellStyle name="Денежный 2 6 3 5 2" xfId="2628" xr:uid="{00000000-0005-0000-0000-00001B170000}"/>
    <cellStyle name="Денежный 2 6 3 5 2 2" xfId="7732" xr:uid="{00000000-0005-0000-0000-00001C170000}"/>
    <cellStyle name="Денежный 2 6 3 5 2 2 2" xfId="22972" xr:uid="{3FD3ABD2-3940-4D64-BC0F-1F8C761C5C8C}"/>
    <cellStyle name="Денежный 2 6 3 5 2 3" xfId="12810" xr:uid="{00000000-0005-0000-0000-00001D170000}"/>
    <cellStyle name="Денежный 2 6 3 5 2 3 2" xfId="28048" xr:uid="{4491FF21-F063-4F54-976B-203E5D814718}"/>
    <cellStyle name="Денежный 2 6 3 5 2 4" xfId="17896" xr:uid="{3E2446BB-B991-4006-A440-A0A26FC3DDAA}"/>
    <cellStyle name="Денежный 2 6 3 5 3" xfId="3900" xr:uid="{00000000-0005-0000-0000-00001E170000}"/>
    <cellStyle name="Денежный 2 6 3 5 3 2" xfId="8986" xr:uid="{00000000-0005-0000-0000-00001F170000}"/>
    <cellStyle name="Денежный 2 6 3 5 3 2 2" xfId="24226" xr:uid="{A7AC9D83-85BC-45C9-806D-DB52ACE0EEEB}"/>
    <cellStyle name="Денежный 2 6 3 5 3 3" xfId="14064" xr:uid="{00000000-0005-0000-0000-000020170000}"/>
    <cellStyle name="Денежный 2 6 3 5 3 3 2" xfId="29302" xr:uid="{694E107B-2222-49A7-BA72-4CC48FBF33A0}"/>
    <cellStyle name="Денежный 2 6 3 5 3 4" xfId="19150" xr:uid="{19E7D985-1F21-479A-B358-9CF7406635D8}"/>
    <cellStyle name="Денежный 2 6 3 5 4" xfId="5178" xr:uid="{00000000-0005-0000-0000-000021170000}"/>
    <cellStyle name="Денежный 2 6 3 5 4 2" xfId="10259" xr:uid="{00000000-0005-0000-0000-000022170000}"/>
    <cellStyle name="Денежный 2 6 3 5 4 2 2" xfId="25499" xr:uid="{2288307B-EA67-465D-92B6-8908744CE664}"/>
    <cellStyle name="Денежный 2 6 3 5 4 3" xfId="15337" xr:uid="{00000000-0005-0000-0000-000023170000}"/>
    <cellStyle name="Денежный 2 6 3 5 4 3 2" xfId="30575" xr:uid="{DFBC5B43-03C8-4479-BD37-33E3D0B16882}"/>
    <cellStyle name="Денежный 2 6 3 5 4 4" xfId="20423" xr:uid="{2865CF2A-6846-4092-B0E0-EAC84BD2C44F}"/>
    <cellStyle name="Денежный 2 6 3 5 5" xfId="6455" xr:uid="{00000000-0005-0000-0000-000024170000}"/>
    <cellStyle name="Денежный 2 6 3 5 5 2" xfId="21700" xr:uid="{5D575667-5B3D-4D2D-BF1A-442522031D63}"/>
    <cellStyle name="Денежный 2 6 3 5 6" xfId="11538" xr:uid="{00000000-0005-0000-0000-000025170000}"/>
    <cellStyle name="Денежный 2 6 3 5 6 2" xfId="26776" xr:uid="{540DBCD5-2F77-437F-AA90-DAAE0499A814}"/>
    <cellStyle name="Денежный 2 6 3 5 7" xfId="16624" xr:uid="{C673157C-BDE3-4D04-A124-101DE49949D2}"/>
    <cellStyle name="Денежный 2 6 3 6" xfId="1490" xr:uid="{00000000-0005-0000-0000-000026170000}"/>
    <cellStyle name="Денежный 2 6 3 6 2" xfId="2768" xr:uid="{00000000-0005-0000-0000-000027170000}"/>
    <cellStyle name="Денежный 2 6 3 6 2 2" xfId="7872" xr:uid="{00000000-0005-0000-0000-000028170000}"/>
    <cellStyle name="Денежный 2 6 3 6 2 2 2" xfId="23112" xr:uid="{F35DA808-F483-4BB9-901A-C047CA6600D1}"/>
    <cellStyle name="Денежный 2 6 3 6 2 3" xfId="12950" xr:uid="{00000000-0005-0000-0000-000029170000}"/>
    <cellStyle name="Денежный 2 6 3 6 2 3 2" xfId="28188" xr:uid="{D633643A-4FB9-40F9-BEEB-E48703F77C08}"/>
    <cellStyle name="Денежный 2 6 3 6 2 4" xfId="18036" xr:uid="{87D9D63D-AA27-484D-9ECE-CA3FC11C6FF7}"/>
    <cellStyle name="Денежный 2 6 3 6 3" xfId="4038" xr:uid="{00000000-0005-0000-0000-00002A170000}"/>
    <cellStyle name="Денежный 2 6 3 6 3 2" xfId="9124" xr:uid="{00000000-0005-0000-0000-00002B170000}"/>
    <cellStyle name="Денежный 2 6 3 6 3 2 2" xfId="24364" xr:uid="{10DA8949-7706-414D-A5B8-D00D65E88DC9}"/>
    <cellStyle name="Денежный 2 6 3 6 3 3" xfId="14202" xr:uid="{00000000-0005-0000-0000-00002C170000}"/>
    <cellStyle name="Денежный 2 6 3 6 3 3 2" xfId="29440" xr:uid="{123F8FBA-1B81-4F94-A753-B6F2F6E007E1}"/>
    <cellStyle name="Денежный 2 6 3 6 3 4" xfId="19288" xr:uid="{0624E134-EA84-443E-BD57-0F1F4533458B}"/>
    <cellStyle name="Денежный 2 6 3 6 4" xfId="5318" xr:uid="{00000000-0005-0000-0000-00002D170000}"/>
    <cellStyle name="Денежный 2 6 3 6 4 2" xfId="10399" xr:uid="{00000000-0005-0000-0000-00002E170000}"/>
    <cellStyle name="Денежный 2 6 3 6 4 2 2" xfId="25639" xr:uid="{F7EB64CD-FBA5-47CC-B0F3-78AB91500BF4}"/>
    <cellStyle name="Денежный 2 6 3 6 4 3" xfId="15477" xr:uid="{00000000-0005-0000-0000-00002F170000}"/>
    <cellStyle name="Денежный 2 6 3 6 4 3 2" xfId="30715" xr:uid="{9AECF8DD-8EC9-4F5E-B218-258B25AD7CA3}"/>
    <cellStyle name="Денежный 2 6 3 6 4 4" xfId="20563" xr:uid="{F11B09FF-831B-40B4-8E39-E61CA31E0A39}"/>
    <cellStyle name="Денежный 2 6 3 6 5" xfId="6595" xr:uid="{00000000-0005-0000-0000-000030170000}"/>
    <cellStyle name="Денежный 2 6 3 6 5 2" xfId="21840" xr:uid="{B9170193-279B-4358-882E-52BCFAA4C608}"/>
    <cellStyle name="Денежный 2 6 3 6 6" xfId="11678" xr:uid="{00000000-0005-0000-0000-000031170000}"/>
    <cellStyle name="Денежный 2 6 3 6 6 2" xfId="26916" xr:uid="{4B52E493-F7B2-4E4F-AFEF-5B27BF2C6794}"/>
    <cellStyle name="Денежный 2 6 3 6 7" xfId="16764" xr:uid="{2915A08A-DFE5-4C03-B51D-D7C6275609F5}"/>
    <cellStyle name="Денежный 2 6 4" xfId="129" xr:uid="{00000000-0005-0000-0000-000032170000}"/>
    <cellStyle name="Денежный 2 6 4 2" xfId="389" xr:uid="{00000000-0005-0000-0000-000033170000}"/>
    <cellStyle name="Денежный 2 6 4 2 2" xfId="531" xr:uid="{00000000-0005-0000-0000-000034170000}"/>
    <cellStyle name="Денежный 2 6 4 2 2 2" xfId="1095" xr:uid="{00000000-0005-0000-0000-000035170000}"/>
    <cellStyle name="Денежный 2 6 4 2 2 2 2" xfId="2373" xr:uid="{00000000-0005-0000-0000-000036170000}"/>
    <cellStyle name="Денежный 2 6 4 2 2 2 2 2" xfId="7477" xr:uid="{00000000-0005-0000-0000-000037170000}"/>
    <cellStyle name="Денежный 2 6 4 2 2 2 2 2 2" xfId="22717" xr:uid="{8034C8CB-8BBD-441F-ADFB-A6138E855F0C}"/>
    <cellStyle name="Денежный 2 6 4 2 2 2 2 3" xfId="12555" xr:uid="{00000000-0005-0000-0000-000038170000}"/>
    <cellStyle name="Денежный 2 6 4 2 2 2 2 3 2" xfId="27793" xr:uid="{96A7BBFA-4EF9-4055-80E7-6D57DBC1675C}"/>
    <cellStyle name="Денежный 2 6 4 2 2 2 2 4" xfId="17641" xr:uid="{036A9871-40E6-428E-8A75-EC8781BEB9A1}"/>
    <cellStyle name="Денежный 2 6 4 2 2 2 3" xfId="3649" xr:uid="{00000000-0005-0000-0000-000039170000}"/>
    <cellStyle name="Денежный 2 6 4 2 2 2 3 2" xfId="8735" xr:uid="{00000000-0005-0000-0000-00003A170000}"/>
    <cellStyle name="Денежный 2 6 4 2 2 2 3 2 2" xfId="23975" xr:uid="{EC945D8C-5622-40D4-B0A6-45BF034B3D92}"/>
    <cellStyle name="Денежный 2 6 4 2 2 2 3 3" xfId="13813" xr:uid="{00000000-0005-0000-0000-00003B170000}"/>
    <cellStyle name="Денежный 2 6 4 2 2 2 3 3 2" xfId="29051" xr:uid="{0171330B-6F14-4D69-AF42-64264F1AEBC3}"/>
    <cellStyle name="Денежный 2 6 4 2 2 2 3 4" xfId="18899" xr:uid="{8EC526F0-063B-4355-836D-76972239C817}"/>
    <cellStyle name="Денежный 2 6 4 2 2 2 4" xfId="4923" xr:uid="{00000000-0005-0000-0000-00003C170000}"/>
    <cellStyle name="Денежный 2 6 4 2 2 2 4 2" xfId="10004" xr:uid="{00000000-0005-0000-0000-00003D170000}"/>
    <cellStyle name="Денежный 2 6 4 2 2 2 4 2 2" xfId="25244" xr:uid="{39C9ADAA-708F-4C2E-9BB6-B824D7C44EED}"/>
    <cellStyle name="Денежный 2 6 4 2 2 2 4 3" xfId="15082" xr:uid="{00000000-0005-0000-0000-00003E170000}"/>
    <cellStyle name="Денежный 2 6 4 2 2 2 4 3 2" xfId="30320" xr:uid="{B597FCB0-86A3-4435-942F-7F1FE2A6B874}"/>
    <cellStyle name="Денежный 2 6 4 2 2 2 4 4" xfId="20168" xr:uid="{31E51618-E629-4D38-97C3-5BAD575F64BF}"/>
    <cellStyle name="Денежный 2 6 4 2 2 2 5" xfId="6200" xr:uid="{00000000-0005-0000-0000-00003F170000}"/>
    <cellStyle name="Денежный 2 6 4 2 2 2 5 2" xfId="21445" xr:uid="{E914CF13-BFBE-46EC-B607-90816958E005}"/>
    <cellStyle name="Денежный 2 6 4 2 2 2 6" xfId="11283" xr:uid="{00000000-0005-0000-0000-000040170000}"/>
    <cellStyle name="Денежный 2 6 4 2 2 2 6 2" xfId="26521" xr:uid="{DADADEEC-9A2F-48A2-A7E1-3C332C1B6F50}"/>
    <cellStyle name="Денежный 2 6 4 2 2 2 7" xfId="16369" xr:uid="{21B4EAB2-D90C-47C8-A36D-AA937F5B4DC8}"/>
    <cellStyle name="Денежный 2 6 4 2 2 3" xfId="1809" xr:uid="{00000000-0005-0000-0000-000041170000}"/>
    <cellStyle name="Денежный 2 6 4 2 2 3 2" xfId="6913" xr:uid="{00000000-0005-0000-0000-000042170000}"/>
    <cellStyle name="Денежный 2 6 4 2 2 3 2 2" xfId="22153" xr:uid="{0AF3A79A-E5E8-4982-91FC-2F7BD65F7223}"/>
    <cellStyle name="Денежный 2 6 4 2 2 3 3" xfId="11991" xr:uid="{00000000-0005-0000-0000-000043170000}"/>
    <cellStyle name="Денежный 2 6 4 2 2 3 3 2" xfId="27229" xr:uid="{575295B9-3470-46DC-9AE9-39D509FBEFE1}"/>
    <cellStyle name="Денежный 2 6 4 2 2 3 4" xfId="17077" xr:uid="{B59B9663-7888-4A40-A306-AABD769B8B1F}"/>
    <cellStyle name="Денежный 2 6 4 2 2 4" xfId="3093" xr:uid="{00000000-0005-0000-0000-000044170000}"/>
    <cellStyle name="Денежный 2 6 4 2 2 4 2" xfId="8179" xr:uid="{00000000-0005-0000-0000-000045170000}"/>
    <cellStyle name="Денежный 2 6 4 2 2 4 2 2" xfId="23419" xr:uid="{699A1BEB-D11E-4C43-AE81-EAF06B568DC9}"/>
    <cellStyle name="Денежный 2 6 4 2 2 4 3" xfId="13257" xr:uid="{00000000-0005-0000-0000-000046170000}"/>
    <cellStyle name="Денежный 2 6 4 2 2 4 3 2" xfId="28495" xr:uid="{3A2D681A-5A55-40E6-BD93-4E53BFFE0CE1}"/>
    <cellStyle name="Денежный 2 6 4 2 2 4 4" xfId="18343" xr:uid="{3B426DAA-D3F9-4B88-B2A2-951058E88351}"/>
    <cellStyle name="Денежный 2 6 4 2 2 5" xfId="4359" xr:uid="{00000000-0005-0000-0000-000047170000}"/>
    <cellStyle name="Денежный 2 6 4 2 2 5 2" xfId="9440" xr:uid="{00000000-0005-0000-0000-000048170000}"/>
    <cellStyle name="Денежный 2 6 4 2 2 5 2 2" xfId="24680" xr:uid="{47062141-31D0-40A1-8A34-608340E12932}"/>
    <cellStyle name="Денежный 2 6 4 2 2 5 3" xfId="14518" xr:uid="{00000000-0005-0000-0000-000049170000}"/>
    <cellStyle name="Денежный 2 6 4 2 2 5 3 2" xfId="29756" xr:uid="{28114052-0A4D-4063-B58B-08769FD4AE06}"/>
    <cellStyle name="Денежный 2 6 4 2 2 5 4" xfId="19604" xr:uid="{FB04BAA2-A4AD-4199-BD1F-BC3396189DFF}"/>
    <cellStyle name="Денежный 2 6 4 2 2 6" xfId="5636" xr:uid="{00000000-0005-0000-0000-00004A170000}"/>
    <cellStyle name="Денежный 2 6 4 2 2 6 2" xfId="20881" xr:uid="{CE6CDF3C-F73A-47E2-BE53-092A30C77C35}"/>
    <cellStyle name="Денежный 2 6 4 2 2 7" xfId="10719" xr:uid="{00000000-0005-0000-0000-00004B170000}"/>
    <cellStyle name="Денежный 2 6 4 2 2 7 2" xfId="25957" xr:uid="{C6B9139F-3ECC-4971-8C0F-C28C97EA8001}"/>
    <cellStyle name="Денежный 2 6 4 2 2 8" xfId="15805" xr:uid="{7D24F118-4314-4C91-98DE-F321866A28DA}"/>
    <cellStyle name="Денежный 2 6 4 2 3" xfId="955" xr:uid="{00000000-0005-0000-0000-00004C170000}"/>
    <cellStyle name="Денежный 2 6 4 2 3 2" xfId="2233" xr:uid="{00000000-0005-0000-0000-00004D170000}"/>
    <cellStyle name="Денежный 2 6 4 2 3 2 2" xfId="7337" xr:uid="{00000000-0005-0000-0000-00004E170000}"/>
    <cellStyle name="Денежный 2 6 4 2 3 2 2 2" xfId="22577" xr:uid="{C9A65F18-160C-490B-9DAB-E34FE4872FD0}"/>
    <cellStyle name="Денежный 2 6 4 2 3 2 3" xfId="12415" xr:uid="{00000000-0005-0000-0000-00004F170000}"/>
    <cellStyle name="Денежный 2 6 4 2 3 2 3 2" xfId="27653" xr:uid="{DD1FD312-AC77-4540-89B5-A0E208453412}"/>
    <cellStyle name="Денежный 2 6 4 2 3 2 4" xfId="17501" xr:uid="{7265D12D-D831-45ED-8721-F71E8D9C1F11}"/>
    <cellStyle name="Денежный 2 6 4 2 3 3" xfId="3511" xr:uid="{00000000-0005-0000-0000-000050170000}"/>
    <cellStyle name="Денежный 2 6 4 2 3 3 2" xfId="8597" xr:uid="{00000000-0005-0000-0000-000051170000}"/>
    <cellStyle name="Денежный 2 6 4 2 3 3 2 2" xfId="23837" xr:uid="{A6854EFC-8ACB-4A8D-AA29-E91C4A726B33}"/>
    <cellStyle name="Денежный 2 6 4 2 3 3 3" xfId="13675" xr:uid="{00000000-0005-0000-0000-000052170000}"/>
    <cellStyle name="Денежный 2 6 4 2 3 3 3 2" xfId="28913" xr:uid="{338737C2-C856-4C2A-A38D-4AF71BBA5CEA}"/>
    <cellStyle name="Денежный 2 6 4 2 3 3 4" xfId="18761" xr:uid="{55DCE3A4-0568-4D21-A517-A00FAB9D84DD}"/>
    <cellStyle name="Денежный 2 6 4 2 3 4" xfId="4783" xr:uid="{00000000-0005-0000-0000-000053170000}"/>
    <cellStyle name="Денежный 2 6 4 2 3 4 2" xfId="9864" xr:uid="{00000000-0005-0000-0000-000054170000}"/>
    <cellStyle name="Денежный 2 6 4 2 3 4 2 2" xfId="25104" xr:uid="{533859A9-1246-42D0-90AB-BE0657D74612}"/>
    <cellStyle name="Денежный 2 6 4 2 3 4 3" xfId="14942" xr:uid="{00000000-0005-0000-0000-000055170000}"/>
    <cellStyle name="Денежный 2 6 4 2 3 4 3 2" xfId="30180" xr:uid="{B8F0D994-D701-439C-81E2-CD721C05DADB}"/>
    <cellStyle name="Денежный 2 6 4 2 3 4 4" xfId="20028" xr:uid="{F5C32C94-5C92-411A-9072-0973154AD06F}"/>
    <cellStyle name="Денежный 2 6 4 2 3 5" xfId="6060" xr:uid="{00000000-0005-0000-0000-000056170000}"/>
    <cellStyle name="Денежный 2 6 4 2 3 5 2" xfId="21305" xr:uid="{120E8428-CC58-4394-B3ED-985F756DD863}"/>
    <cellStyle name="Денежный 2 6 4 2 3 6" xfId="11143" xr:uid="{00000000-0005-0000-0000-000057170000}"/>
    <cellStyle name="Денежный 2 6 4 2 3 6 2" xfId="26381" xr:uid="{973EA3E3-8B5E-4E7F-A6B5-212C7012CE9E}"/>
    <cellStyle name="Денежный 2 6 4 2 3 7" xfId="16229" xr:uid="{10E866B6-2A78-415E-8093-72EA7D84C912}"/>
    <cellStyle name="Денежный 2 6 4 2 4" xfId="1669" xr:uid="{00000000-0005-0000-0000-000058170000}"/>
    <cellStyle name="Денежный 2 6 4 2 4 2" xfId="6773" xr:uid="{00000000-0005-0000-0000-000059170000}"/>
    <cellStyle name="Денежный 2 6 4 2 4 2 2" xfId="22013" xr:uid="{C4AE2BF5-5032-4C3E-9D60-2879B1CE1CB4}"/>
    <cellStyle name="Денежный 2 6 4 2 4 3" xfId="11851" xr:uid="{00000000-0005-0000-0000-00005A170000}"/>
    <cellStyle name="Денежный 2 6 4 2 4 3 2" xfId="27089" xr:uid="{79B77469-2C00-4614-B04F-7B095474A4C5}"/>
    <cellStyle name="Денежный 2 6 4 2 4 4" xfId="16937" xr:uid="{21FBDCFE-5983-4E8C-8FDE-AD4969A8FCCD}"/>
    <cellStyle name="Денежный 2 6 4 2 5" xfId="2953" xr:uid="{00000000-0005-0000-0000-00005B170000}"/>
    <cellStyle name="Денежный 2 6 4 2 5 2" xfId="8041" xr:uid="{00000000-0005-0000-0000-00005C170000}"/>
    <cellStyle name="Денежный 2 6 4 2 5 2 2" xfId="23281" xr:uid="{E204559E-94CC-4817-8D0D-363B20FBAD45}"/>
    <cellStyle name="Денежный 2 6 4 2 5 3" xfId="13119" xr:uid="{00000000-0005-0000-0000-00005D170000}"/>
    <cellStyle name="Денежный 2 6 4 2 5 3 2" xfId="28357" xr:uid="{C8CE8BFC-9C3B-4DAB-82BF-FA14FFB5B708}"/>
    <cellStyle name="Денежный 2 6 4 2 5 4" xfId="18205" xr:uid="{48E3BBC5-94F6-457B-9C69-1252F1442634}"/>
    <cellStyle name="Денежный 2 6 4 2 6" xfId="4219" xr:uid="{00000000-0005-0000-0000-00005E170000}"/>
    <cellStyle name="Денежный 2 6 4 2 6 2" xfId="9300" xr:uid="{00000000-0005-0000-0000-00005F170000}"/>
    <cellStyle name="Денежный 2 6 4 2 6 2 2" xfId="24540" xr:uid="{E4A750E4-25C6-445E-99F4-1E7030C1E370}"/>
    <cellStyle name="Денежный 2 6 4 2 6 3" xfId="14378" xr:uid="{00000000-0005-0000-0000-000060170000}"/>
    <cellStyle name="Денежный 2 6 4 2 6 3 2" xfId="29616" xr:uid="{53ED467B-FA0C-4D32-9401-9EB277D804FC}"/>
    <cellStyle name="Денежный 2 6 4 2 6 4" xfId="19464" xr:uid="{42F2323B-76AE-4C84-A909-4D7E3F7AFC87}"/>
    <cellStyle name="Денежный 2 6 4 2 7" xfId="5496" xr:uid="{00000000-0005-0000-0000-000061170000}"/>
    <cellStyle name="Денежный 2 6 4 2 7 2" xfId="20741" xr:uid="{9E38B862-86B3-41DA-AB8F-C76B9BD9AAB6}"/>
    <cellStyle name="Денежный 2 6 4 2 8" xfId="10579" xr:uid="{00000000-0005-0000-0000-000062170000}"/>
    <cellStyle name="Денежный 2 6 4 2 8 2" xfId="25817" xr:uid="{8D266D01-4DC3-441F-90E5-7249196D9D18}"/>
    <cellStyle name="Денежный 2 6 4 2 9" xfId="15665" xr:uid="{FC6CB77C-2B44-4D8A-A761-6046FAD77C7B}"/>
    <cellStyle name="Денежный 2 6 4 3" xfId="671" xr:uid="{00000000-0005-0000-0000-000063170000}"/>
    <cellStyle name="Денежный 2 6 4 3 2" xfId="1235" xr:uid="{00000000-0005-0000-0000-000064170000}"/>
    <cellStyle name="Денежный 2 6 4 3 2 2" xfId="2513" xr:uid="{00000000-0005-0000-0000-000065170000}"/>
    <cellStyle name="Денежный 2 6 4 3 2 2 2" xfId="7617" xr:uid="{00000000-0005-0000-0000-000066170000}"/>
    <cellStyle name="Денежный 2 6 4 3 2 2 2 2" xfId="22857" xr:uid="{A5540EC1-90F8-40F2-A91F-51C48F13D30A}"/>
    <cellStyle name="Денежный 2 6 4 3 2 2 3" xfId="12695" xr:uid="{00000000-0005-0000-0000-000067170000}"/>
    <cellStyle name="Денежный 2 6 4 3 2 2 3 2" xfId="27933" xr:uid="{FFD86249-73A9-4FB5-B8D6-A2EFE2ECEC7D}"/>
    <cellStyle name="Денежный 2 6 4 3 2 2 4" xfId="17781" xr:uid="{22EA5FA5-DC2D-4452-AFFA-2FFC0755BF7F}"/>
    <cellStyle name="Денежный 2 6 4 3 2 3" xfId="3787" xr:uid="{00000000-0005-0000-0000-000068170000}"/>
    <cellStyle name="Денежный 2 6 4 3 2 3 2" xfId="8873" xr:uid="{00000000-0005-0000-0000-000069170000}"/>
    <cellStyle name="Денежный 2 6 4 3 2 3 2 2" xfId="24113" xr:uid="{6EDD8A81-DDD9-4A3D-A314-67981718D1C7}"/>
    <cellStyle name="Денежный 2 6 4 3 2 3 3" xfId="13951" xr:uid="{00000000-0005-0000-0000-00006A170000}"/>
    <cellStyle name="Денежный 2 6 4 3 2 3 3 2" xfId="29189" xr:uid="{AD7E53B0-A8FD-4435-8B15-8D7BA7C9E742}"/>
    <cellStyle name="Денежный 2 6 4 3 2 3 4" xfId="19037" xr:uid="{10EC499E-54B9-45BD-BA87-EA64CBCAF853}"/>
    <cellStyle name="Денежный 2 6 4 3 2 4" xfId="5063" xr:uid="{00000000-0005-0000-0000-00006B170000}"/>
    <cellStyle name="Денежный 2 6 4 3 2 4 2" xfId="10144" xr:uid="{00000000-0005-0000-0000-00006C170000}"/>
    <cellStyle name="Денежный 2 6 4 3 2 4 2 2" xfId="25384" xr:uid="{3507D4CF-A5B6-4EF1-B20F-D3EED3351EC1}"/>
    <cellStyle name="Денежный 2 6 4 3 2 4 3" xfId="15222" xr:uid="{00000000-0005-0000-0000-00006D170000}"/>
    <cellStyle name="Денежный 2 6 4 3 2 4 3 2" xfId="30460" xr:uid="{DD98A62C-91C3-4FB0-9302-0E4AB442F6BD}"/>
    <cellStyle name="Денежный 2 6 4 3 2 4 4" xfId="20308" xr:uid="{F224B952-101A-4072-B986-6FFD82F4BB15}"/>
    <cellStyle name="Денежный 2 6 4 3 2 5" xfId="6340" xr:uid="{00000000-0005-0000-0000-00006E170000}"/>
    <cellStyle name="Денежный 2 6 4 3 2 5 2" xfId="21585" xr:uid="{E726EEE4-52BF-4135-8B27-A72AE7839CBC}"/>
    <cellStyle name="Денежный 2 6 4 3 2 6" xfId="11423" xr:uid="{00000000-0005-0000-0000-00006F170000}"/>
    <cellStyle name="Денежный 2 6 4 3 2 6 2" xfId="26661" xr:uid="{A569B640-185C-42AF-B873-0FEAAC4F6D75}"/>
    <cellStyle name="Денежный 2 6 4 3 2 7" xfId="16509" xr:uid="{09EB975D-216B-4876-B8DA-2D8AF41D27C8}"/>
    <cellStyle name="Денежный 2 6 4 3 3" xfId="1949" xr:uid="{00000000-0005-0000-0000-000070170000}"/>
    <cellStyle name="Денежный 2 6 4 3 3 2" xfId="7053" xr:uid="{00000000-0005-0000-0000-000071170000}"/>
    <cellStyle name="Денежный 2 6 4 3 3 2 2" xfId="22293" xr:uid="{BD045823-3703-47ED-A563-8C3558B3DD22}"/>
    <cellStyle name="Денежный 2 6 4 3 3 3" xfId="12131" xr:uid="{00000000-0005-0000-0000-000072170000}"/>
    <cellStyle name="Денежный 2 6 4 3 3 3 2" xfId="27369" xr:uid="{69208056-623A-4D5C-B7E9-91223EDDBD64}"/>
    <cellStyle name="Денежный 2 6 4 3 3 4" xfId="17217" xr:uid="{56CE7CA5-396D-45C6-9364-313DC0F63E55}"/>
    <cellStyle name="Денежный 2 6 4 3 4" xfId="3231" xr:uid="{00000000-0005-0000-0000-000073170000}"/>
    <cellStyle name="Денежный 2 6 4 3 4 2" xfId="8317" xr:uid="{00000000-0005-0000-0000-000074170000}"/>
    <cellStyle name="Денежный 2 6 4 3 4 2 2" xfId="23557" xr:uid="{6BB31890-EFBD-4942-A1E5-0210BCCB5771}"/>
    <cellStyle name="Денежный 2 6 4 3 4 3" xfId="13395" xr:uid="{00000000-0005-0000-0000-000075170000}"/>
    <cellStyle name="Денежный 2 6 4 3 4 3 2" xfId="28633" xr:uid="{A0553EAC-0808-4F43-9F30-5D458990FEAF}"/>
    <cellStyle name="Денежный 2 6 4 3 4 4" xfId="18481" xr:uid="{884CB99D-7B6E-4C40-B32C-90E0DCAFE226}"/>
    <cellStyle name="Денежный 2 6 4 3 5" xfId="4499" xr:uid="{00000000-0005-0000-0000-000076170000}"/>
    <cellStyle name="Денежный 2 6 4 3 5 2" xfId="9580" xr:uid="{00000000-0005-0000-0000-000077170000}"/>
    <cellStyle name="Денежный 2 6 4 3 5 2 2" xfId="24820" xr:uid="{25C19302-5B1E-42D6-9BA6-327D5B0C4B9A}"/>
    <cellStyle name="Денежный 2 6 4 3 5 3" xfId="14658" xr:uid="{00000000-0005-0000-0000-000078170000}"/>
    <cellStyle name="Денежный 2 6 4 3 5 3 2" xfId="29896" xr:uid="{CD505271-CCC4-4890-B7E3-0D5621A79830}"/>
    <cellStyle name="Денежный 2 6 4 3 5 4" xfId="19744" xr:uid="{35CE1FFD-B7AF-491C-8462-7394BB74077F}"/>
    <cellStyle name="Денежный 2 6 4 3 6" xfId="5776" xr:uid="{00000000-0005-0000-0000-000079170000}"/>
    <cellStyle name="Денежный 2 6 4 3 6 2" xfId="21021" xr:uid="{84A90F38-BC7F-4C1C-A00A-9B373F77966B}"/>
    <cellStyle name="Денежный 2 6 4 3 7" xfId="10859" xr:uid="{00000000-0005-0000-0000-00007A170000}"/>
    <cellStyle name="Денежный 2 6 4 3 7 2" xfId="26097" xr:uid="{AC6C7B3E-D786-4D13-9158-C6D609E71B0A}"/>
    <cellStyle name="Денежный 2 6 4 3 8" xfId="15945" xr:uid="{186D3A10-4AA0-4730-AB4C-AF42E2FC299C}"/>
    <cellStyle name="Денежный 2 6 4 4" xfId="815" xr:uid="{00000000-0005-0000-0000-00007B170000}"/>
    <cellStyle name="Денежный 2 6 4 4 2" xfId="2093" xr:uid="{00000000-0005-0000-0000-00007C170000}"/>
    <cellStyle name="Денежный 2 6 4 4 2 2" xfId="7197" xr:uid="{00000000-0005-0000-0000-00007D170000}"/>
    <cellStyle name="Денежный 2 6 4 4 2 2 2" xfId="22437" xr:uid="{AE554FB8-81CD-4DA8-9465-C76B1899E63D}"/>
    <cellStyle name="Денежный 2 6 4 4 2 3" xfId="12275" xr:uid="{00000000-0005-0000-0000-00007E170000}"/>
    <cellStyle name="Денежный 2 6 4 4 2 3 2" xfId="27513" xr:uid="{5CC5AC6A-1B35-47C3-915A-3B49421D49C5}"/>
    <cellStyle name="Денежный 2 6 4 4 2 4" xfId="17361" xr:uid="{7CAAB1D3-F425-46CD-A733-90686D5B8278}"/>
    <cellStyle name="Денежный 2 6 4 4 3" xfId="3373" xr:uid="{00000000-0005-0000-0000-00007F170000}"/>
    <cellStyle name="Денежный 2 6 4 4 3 2" xfId="8459" xr:uid="{00000000-0005-0000-0000-000080170000}"/>
    <cellStyle name="Денежный 2 6 4 4 3 2 2" xfId="23699" xr:uid="{497980E1-806B-4487-9B96-9E8362B692C7}"/>
    <cellStyle name="Денежный 2 6 4 4 3 3" xfId="13537" xr:uid="{00000000-0005-0000-0000-000081170000}"/>
    <cellStyle name="Денежный 2 6 4 4 3 3 2" xfId="28775" xr:uid="{395BECE1-B079-48DA-96B5-52E0AE755686}"/>
    <cellStyle name="Денежный 2 6 4 4 3 4" xfId="18623" xr:uid="{240CAE1E-5204-4534-B473-4763B5C531D6}"/>
    <cellStyle name="Денежный 2 6 4 4 4" xfId="4643" xr:uid="{00000000-0005-0000-0000-000082170000}"/>
    <cellStyle name="Денежный 2 6 4 4 4 2" xfId="9724" xr:uid="{00000000-0005-0000-0000-000083170000}"/>
    <cellStyle name="Денежный 2 6 4 4 4 2 2" xfId="24964" xr:uid="{31ACDAB3-1AB4-490A-8289-CFD417CD801F}"/>
    <cellStyle name="Денежный 2 6 4 4 4 3" xfId="14802" xr:uid="{00000000-0005-0000-0000-000084170000}"/>
    <cellStyle name="Денежный 2 6 4 4 4 3 2" xfId="30040" xr:uid="{55E662B4-D0A2-4DEE-9C7E-74AD02E9A323}"/>
    <cellStyle name="Денежный 2 6 4 4 4 4" xfId="19888" xr:uid="{532A59AE-A6F3-4E53-B057-4C216C5BB6A1}"/>
    <cellStyle name="Денежный 2 6 4 4 5" xfId="5920" xr:uid="{00000000-0005-0000-0000-000085170000}"/>
    <cellStyle name="Денежный 2 6 4 4 5 2" xfId="21165" xr:uid="{BADA5E3A-5446-46D6-8DA6-9DCF01A64F5B}"/>
    <cellStyle name="Денежный 2 6 4 4 6" xfId="11003" xr:uid="{00000000-0005-0000-0000-000086170000}"/>
    <cellStyle name="Денежный 2 6 4 4 6 2" xfId="26241" xr:uid="{7344564E-A21F-41E0-A2AD-E049812E47D0}"/>
    <cellStyle name="Денежный 2 6 4 4 7" xfId="16089" xr:uid="{DE7B1E5A-ECA9-4F72-B8D4-CAFC82558F94}"/>
    <cellStyle name="Денежный 2 6 4 5" xfId="1380" xr:uid="{00000000-0005-0000-0000-000087170000}"/>
    <cellStyle name="Денежный 2 6 4 5 2" xfId="2658" xr:uid="{00000000-0005-0000-0000-000088170000}"/>
    <cellStyle name="Денежный 2 6 4 5 2 2" xfId="7762" xr:uid="{00000000-0005-0000-0000-000089170000}"/>
    <cellStyle name="Денежный 2 6 4 5 2 2 2" xfId="23002" xr:uid="{9A8CA772-43BD-4A38-97F2-01A7FEFD22BD}"/>
    <cellStyle name="Денежный 2 6 4 5 2 3" xfId="12840" xr:uid="{00000000-0005-0000-0000-00008A170000}"/>
    <cellStyle name="Денежный 2 6 4 5 2 3 2" xfId="28078" xr:uid="{E4A5BE47-8CE1-46FB-88CC-B62422681C4E}"/>
    <cellStyle name="Денежный 2 6 4 5 2 4" xfId="17926" xr:uid="{A9DD350C-25DF-4214-A449-CD7341C93F85}"/>
    <cellStyle name="Денежный 2 6 4 5 3" xfId="3930" xr:uid="{00000000-0005-0000-0000-00008B170000}"/>
    <cellStyle name="Денежный 2 6 4 5 3 2" xfId="9016" xr:uid="{00000000-0005-0000-0000-00008C170000}"/>
    <cellStyle name="Денежный 2 6 4 5 3 2 2" xfId="24256" xr:uid="{3DA029BF-81BF-4FAF-9445-F08696E1100C}"/>
    <cellStyle name="Денежный 2 6 4 5 3 3" xfId="14094" xr:uid="{00000000-0005-0000-0000-00008D170000}"/>
    <cellStyle name="Денежный 2 6 4 5 3 3 2" xfId="29332" xr:uid="{BA1609CC-63D7-4D38-A954-0A2536387E7D}"/>
    <cellStyle name="Денежный 2 6 4 5 3 4" xfId="19180" xr:uid="{735F0D7C-C00D-4C21-8473-9BF55C6BBF86}"/>
    <cellStyle name="Денежный 2 6 4 5 4" xfId="5208" xr:uid="{00000000-0005-0000-0000-00008E170000}"/>
    <cellStyle name="Денежный 2 6 4 5 4 2" xfId="10289" xr:uid="{00000000-0005-0000-0000-00008F170000}"/>
    <cellStyle name="Денежный 2 6 4 5 4 2 2" xfId="25529" xr:uid="{EF035420-0470-4FD0-9F43-E5889F00D306}"/>
    <cellStyle name="Денежный 2 6 4 5 4 3" xfId="15367" xr:uid="{00000000-0005-0000-0000-000090170000}"/>
    <cellStyle name="Денежный 2 6 4 5 4 3 2" xfId="30605" xr:uid="{6B85800E-073D-4B6B-A88F-5508E0482B58}"/>
    <cellStyle name="Денежный 2 6 4 5 4 4" xfId="20453" xr:uid="{3BF13ECA-19DD-4471-8BF9-F70A9A16779B}"/>
    <cellStyle name="Денежный 2 6 4 5 5" xfId="6485" xr:uid="{00000000-0005-0000-0000-000091170000}"/>
    <cellStyle name="Денежный 2 6 4 5 5 2" xfId="21730" xr:uid="{DFAF997D-97A0-42E6-A01E-273E244775C2}"/>
    <cellStyle name="Денежный 2 6 4 5 6" xfId="11568" xr:uid="{00000000-0005-0000-0000-000092170000}"/>
    <cellStyle name="Денежный 2 6 4 5 6 2" xfId="26806" xr:uid="{90ED5D29-71E6-43F3-BF47-2196C1E8CEAE}"/>
    <cellStyle name="Денежный 2 6 4 5 7" xfId="16654" xr:uid="{CD816588-C01C-4FD9-88C3-B5C39A7A55F4}"/>
    <cellStyle name="Денежный 2 6 4 6" xfId="1520" xr:uid="{00000000-0005-0000-0000-000093170000}"/>
    <cellStyle name="Денежный 2 6 4 6 2" xfId="2798" xr:uid="{00000000-0005-0000-0000-000094170000}"/>
    <cellStyle name="Денежный 2 6 4 6 2 2" xfId="7902" xr:uid="{00000000-0005-0000-0000-000095170000}"/>
    <cellStyle name="Денежный 2 6 4 6 2 2 2" xfId="23142" xr:uid="{42965D9B-5BEA-4DA1-83BF-06BC9CD03A13}"/>
    <cellStyle name="Денежный 2 6 4 6 2 3" xfId="12980" xr:uid="{00000000-0005-0000-0000-000096170000}"/>
    <cellStyle name="Денежный 2 6 4 6 2 3 2" xfId="28218" xr:uid="{2F673A5E-A730-4C05-8160-3EA4A6818924}"/>
    <cellStyle name="Денежный 2 6 4 6 2 4" xfId="18066" xr:uid="{91BD3BEC-9C6A-4846-B222-ABED7FDC2EE0}"/>
    <cellStyle name="Денежный 2 6 4 6 3" xfId="4068" xr:uid="{00000000-0005-0000-0000-000097170000}"/>
    <cellStyle name="Денежный 2 6 4 6 3 2" xfId="9154" xr:uid="{00000000-0005-0000-0000-000098170000}"/>
    <cellStyle name="Денежный 2 6 4 6 3 2 2" xfId="24394" xr:uid="{3F8FFC82-77C0-4F12-A9BA-A2663181399E}"/>
    <cellStyle name="Денежный 2 6 4 6 3 3" xfId="14232" xr:uid="{00000000-0005-0000-0000-000099170000}"/>
    <cellStyle name="Денежный 2 6 4 6 3 3 2" xfId="29470" xr:uid="{D3F42ACC-B49B-4EFA-B3FE-EE4E39A0D97E}"/>
    <cellStyle name="Денежный 2 6 4 6 3 4" xfId="19318" xr:uid="{0BD5C3FB-4DA0-4E2F-B32B-8B1253614228}"/>
    <cellStyle name="Денежный 2 6 4 6 4" xfId="5348" xr:uid="{00000000-0005-0000-0000-00009A170000}"/>
    <cellStyle name="Денежный 2 6 4 6 4 2" xfId="10429" xr:uid="{00000000-0005-0000-0000-00009B170000}"/>
    <cellStyle name="Денежный 2 6 4 6 4 2 2" xfId="25669" xr:uid="{DBA8320E-30A3-47A7-86F3-5A939B0B26A1}"/>
    <cellStyle name="Денежный 2 6 4 6 4 3" xfId="15507" xr:uid="{00000000-0005-0000-0000-00009C170000}"/>
    <cellStyle name="Денежный 2 6 4 6 4 3 2" xfId="30745" xr:uid="{71F5E63D-DDD5-4A48-B5F9-F199BA9F8E6F}"/>
    <cellStyle name="Денежный 2 6 4 6 4 4" xfId="20593" xr:uid="{94C2EB1C-0282-48FB-9F46-3E557F91BB8C}"/>
    <cellStyle name="Денежный 2 6 4 6 5" xfId="6625" xr:uid="{00000000-0005-0000-0000-00009D170000}"/>
    <cellStyle name="Денежный 2 6 4 6 5 2" xfId="21870" xr:uid="{FBC6F624-C8D1-4641-B179-A03B3DB34FC9}"/>
    <cellStyle name="Денежный 2 6 4 6 6" xfId="11708" xr:uid="{00000000-0005-0000-0000-00009E170000}"/>
    <cellStyle name="Денежный 2 6 4 6 6 2" xfId="26946" xr:uid="{37FCB8BD-E4D3-4FBC-B64A-37254A0BFF8B}"/>
    <cellStyle name="Денежный 2 6 4 6 7" xfId="16794" xr:uid="{B0A2604E-81EB-4B1E-8E50-BC947E7132DD}"/>
    <cellStyle name="Денежный 2 6 5" xfId="290" xr:uid="{00000000-0005-0000-0000-00009F170000}"/>
    <cellStyle name="Денежный 2 6 5 2" xfId="446" xr:uid="{00000000-0005-0000-0000-0000A0170000}"/>
    <cellStyle name="Денежный 2 6 5 2 2" xfId="1010" xr:uid="{00000000-0005-0000-0000-0000A1170000}"/>
    <cellStyle name="Денежный 2 6 5 2 2 2" xfId="2288" xr:uid="{00000000-0005-0000-0000-0000A2170000}"/>
    <cellStyle name="Денежный 2 6 5 2 2 2 2" xfId="7392" xr:uid="{00000000-0005-0000-0000-0000A3170000}"/>
    <cellStyle name="Денежный 2 6 5 2 2 2 2 2" xfId="22632" xr:uid="{5B673E48-B4B7-4437-91CD-E0E27F6DE2EC}"/>
    <cellStyle name="Денежный 2 6 5 2 2 2 3" xfId="12470" xr:uid="{00000000-0005-0000-0000-0000A4170000}"/>
    <cellStyle name="Денежный 2 6 5 2 2 2 3 2" xfId="27708" xr:uid="{F74DB28D-E940-4FA5-90BC-573DC55B6FAA}"/>
    <cellStyle name="Денежный 2 6 5 2 2 2 4" xfId="17556" xr:uid="{B3A40F37-9C45-4C0A-B768-48777697F568}"/>
    <cellStyle name="Денежный 2 6 5 2 2 3" xfId="3566" xr:uid="{00000000-0005-0000-0000-0000A5170000}"/>
    <cellStyle name="Денежный 2 6 5 2 2 3 2" xfId="8652" xr:uid="{00000000-0005-0000-0000-0000A6170000}"/>
    <cellStyle name="Денежный 2 6 5 2 2 3 2 2" xfId="23892" xr:uid="{1D6260C0-17CB-4C26-9591-823C73AA2155}"/>
    <cellStyle name="Денежный 2 6 5 2 2 3 3" xfId="13730" xr:uid="{00000000-0005-0000-0000-0000A7170000}"/>
    <cellStyle name="Денежный 2 6 5 2 2 3 3 2" xfId="28968" xr:uid="{9A26507F-E646-4689-9E12-3EA5769E35D8}"/>
    <cellStyle name="Денежный 2 6 5 2 2 3 4" xfId="18816" xr:uid="{B7438229-F5F7-4E45-A1CB-3DD70027D457}"/>
    <cellStyle name="Денежный 2 6 5 2 2 4" xfId="4838" xr:uid="{00000000-0005-0000-0000-0000A8170000}"/>
    <cellStyle name="Денежный 2 6 5 2 2 4 2" xfId="9919" xr:uid="{00000000-0005-0000-0000-0000A9170000}"/>
    <cellStyle name="Денежный 2 6 5 2 2 4 2 2" xfId="25159" xr:uid="{0F8756BA-46BB-4036-81A2-5218CA3F2C0D}"/>
    <cellStyle name="Денежный 2 6 5 2 2 4 3" xfId="14997" xr:uid="{00000000-0005-0000-0000-0000AA170000}"/>
    <cellStyle name="Денежный 2 6 5 2 2 4 3 2" xfId="30235" xr:uid="{8FC16130-870B-4E0A-B146-70DA78516245}"/>
    <cellStyle name="Денежный 2 6 5 2 2 4 4" xfId="20083" xr:uid="{A51D4564-F9AC-4A51-8F76-1DAFC73AE5FC}"/>
    <cellStyle name="Денежный 2 6 5 2 2 5" xfId="6115" xr:uid="{00000000-0005-0000-0000-0000AB170000}"/>
    <cellStyle name="Денежный 2 6 5 2 2 5 2" xfId="21360" xr:uid="{305119AB-FFA5-4BFF-9A4B-6C9FDF63C0C6}"/>
    <cellStyle name="Денежный 2 6 5 2 2 6" xfId="11198" xr:uid="{00000000-0005-0000-0000-0000AC170000}"/>
    <cellStyle name="Денежный 2 6 5 2 2 6 2" xfId="26436" xr:uid="{05CE80DA-B315-4D67-8143-B8E2D9124512}"/>
    <cellStyle name="Денежный 2 6 5 2 2 7" xfId="16284" xr:uid="{14EC1F54-097F-4C2A-8CA9-2E44853300D3}"/>
    <cellStyle name="Денежный 2 6 5 2 3" xfId="1724" xr:uid="{00000000-0005-0000-0000-0000AD170000}"/>
    <cellStyle name="Денежный 2 6 5 2 3 2" xfId="6828" xr:uid="{00000000-0005-0000-0000-0000AE170000}"/>
    <cellStyle name="Денежный 2 6 5 2 3 2 2" xfId="22068" xr:uid="{7ACE485B-24F9-490D-803A-AF08F86682E8}"/>
    <cellStyle name="Денежный 2 6 5 2 3 3" xfId="11906" xr:uid="{00000000-0005-0000-0000-0000AF170000}"/>
    <cellStyle name="Денежный 2 6 5 2 3 3 2" xfId="27144" xr:uid="{C64A0934-542B-44BB-A2F3-A99B7707ABE4}"/>
    <cellStyle name="Денежный 2 6 5 2 3 4" xfId="16992" xr:uid="{E373CEDD-76FC-4AB4-AB16-188A3CD5A678}"/>
    <cellStyle name="Денежный 2 6 5 2 4" xfId="3010" xr:uid="{00000000-0005-0000-0000-0000B0170000}"/>
    <cellStyle name="Денежный 2 6 5 2 4 2" xfId="8096" xr:uid="{00000000-0005-0000-0000-0000B1170000}"/>
    <cellStyle name="Денежный 2 6 5 2 4 2 2" xfId="23336" xr:uid="{5CC9A723-FDEC-420F-9A59-79F8DC9F167A}"/>
    <cellStyle name="Денежный 2 6 5 2 4 3" xfId="13174" xr:uid="{00000000-0005-0000-0000-0000B2170000}"/>
    <cellStyle name="Денежный 2 6 5 2 4 3 2" xfId="28412" xr:uid="{45FBE3B5-4D26-49E7-97C4-4C61C0812C84}"/>
    <cellStyle name="Денежный 2 6 5 2 4 4" xfId="18260" xr:uid="{8CCA5352-EE6C-4E1E-AE2F-75954B6348BF}"/>
    <cellStyle name="Денежный 2 6 5 2 5" xfId="4274" xr:uid="{00000000-0005-0000-0000-0000B3170000}"/>
    <cellStyle name="Денежный 2 6 5 2 5 2" xfId="9355" xr:uid="{00000000-0005-0000-0000-0000B4170000}"/>
    <cellStyle name="Денежный 2 6 5 2 5 2 2" xfId="24595" xr:uid="{AD184CB2-4B0F-4EA0-B3F8-CCF46505F3CE}"/>
    <cellStyle name="Денежный 2 6 5 2 5 3" xfId="14433" xr:uid="{00000000-0005-0000-0000-0000B5170000}"/>
    <cellStyle name="Денежный 2 6 5 2 5 3 2" xfId="29671" xr:uid="{7060BFF9-0629-489B-98A1-55233CE979A4}"/>
    <cellStyle name="Денежный 2 6 5 2 5 4" xfId="19519" xr:uid="{793EC7D4-C6C6-494A-AEF9-88894C349F16}"/>
    <cellStyle name="Денежный 2 6 5 2 6" xfId="5551" xr:uid="{00000000-0005-0000-0000-0000B6170000}"/>
    <cellStyle name="Денежный 2 6 5 2 6 2" xfId="20796" xr:uid="{0BED1B68-9999-45DC-A62D-FA3A023962DB}"/>
    <cellStyle name="Денежный 2 6 5 2 7" xfId="10634" xr:uid="{00000000-0005-0000-0000-0000B7170000}"/>
    <cellStyle name="Денежный 2 6 5 2 7 2" xfId="25872" xr:uid="{36B73746-E344-471C-B6CB-ECA01B034A85}"/>
    <cellStyle name="Денежный 2 6 5 2 8" xfId="15720" xr:uid="{AE1E4A19-93F8-4A91-ABFF-076BE98A9608}"/>
    <cellStyle name="Денежный 2 6 5 3" xfId="870" xr:uid="{00000000-0005-0000-0000-0000B8170000}"/>
    <cellStyle name="Денежный 2 6 5 3 2" xfId="2148" xr:uid="{00000000-0005-0000-0000-0000B9170000}"/>
    <cellStyle name="Денежный 2 6 5 3 2 2" xfId="7252" xr:uid="{00000000-0005-0000-0000-0000BA170000}"/>
    <cellStyle name="Денежный 2 6 5 3 2 2 2" xfId="22492" xr:uid="{28333D46-803C-41EF-8401-D2E6D5C41132}"/>
    <cellStyle name="Денежный 2 6 5 3 2 3" xfId="12330" xr:uid="{00000000-0005-0000-0000-0000BB170000}"/>
    <cellStyle name="Денежный 2 6 5 3 2 3 2" xfId="27568" xr:uid="{79EBDF87-6D96-4DFC-983D-058BE70BFF26}"/>
    <cellStyle name="Денежный 2 6 5 3 2 4" xfId="17416" xr:uid="{EBF7F259-12F4-404F-AF92-7A174C793542}"/>
    <cellStyle name="Денежный 2 6 5 3 3" xfId="3428" xr:uid="{00000000-0005-0000-0000-0000BC170000}"/>
    <cellStyle name="Денежный 2 6 5 3 3 2" xfId="8514" xr:uid="{00000000-0005-0000-0000-0000BD170000}"/>
    <cellStyle name="Денежный 2 6 5 3 3 2 2" xfId="23754" xr:uid="{C4FB264B-8305-4CF0-94B3-922CC64C2DE3}"/>
    <cellStyle name="Денежный 2 6 5 3 3 3" xfId="13592" xr:uid="{00000000-0005-0000-0000-0000BE170000}"/>
    <cellStyle name="Денежный 2 6 5 3 3 3 2" xfId="28830" xr:uid="{43E7065E-B14D-477A-A085-4A3BEC630192}"/>
    <cellStyle name="Денежный 2 6 5 3 3 4" xfId="18678" xr:uid="{FC3BC647-2FEF-43C8-992E-8574422C33E1}"/>
    <cellStyle name="Денежный 2 6 5 3 4" xfId="4698" xr:uid="{00000000-0005-0000-0000-0000BF170000}"/>
    <cellStyle name="Денежный 2 6 5 3 4 2" xfId="9779" xr:uid="{00000000-0005-0000-0000-0000C0170000}"/>
    <cellStyle name="Денежный 2 6 5 3 4 2 2" xfId="25019" xr:uid="{78E64A7C-726F-41F3-B3C7-650EDF061141}"/>
    <cellStyle name="Денежный 2 6 5 3 4 3" xfId="14857" xr:uid="{00000000-0005-0000-0000-0000C1170000}"/>
    <cellStyle name="Денежный 2 6 5 3 4 3 2" xfId="30095" xr:uid="{1A1C6CCD-86A7-4564-BBFB-D1C0362BB6AB}"/>
    <cellStyle name="Денежный 2 6 5 3 4 4" xfId="19943" xr:uid="{EB3449C2-1ACF-4502-B10C-3DF8E6F05CA7}"/>
    <cellStyle name="Денежный 2 6 5 3 5" xfId="5975" xr:uid="{00000000-0005-0000-0000-0000C2170000}"/>
    <cellStyle name="Денежный 2 6 5 3 5 2" xfId="21220" xr:uid="{FA236A99-FA81-45DD-A314-084118D33018}"/>
    <cellStyle name="Денежный 2 6 5 3 6" xfId="11058" xr:uid="{00000000-0005-0000-0000-0000C3170000}"/>
    <cellStyle name="Денежный 2 6 5 3 6 2" xfId="26296" xr:uid="{FBAA04CE-68EA-400D-B5DF-70406CA9EB05}"/>
    <cellStyle name="Денежный 2 6 5 3 7" xfId="16144" xr:uid="{A47493A5-8F45-4DB5-9F8D-A7D092BE8F61}"/>
    <cellStyle name="Денежный 2 6 5 4" xfId="1584" xr:uid="{00000000-0005-0000-0000-0000C4170000}"/>
    <cellStyle name="Денежный 2 6 5 4 2" xfId="6688" xr:uid="{00000000-0005-0000-0000-0000C5170000}"/>
    <cellStyle name="Денежный 2 6 5 4 2 2" xfId="21928" xr:uid="{026357C1-57A3-46AF-AABC-24DF8EE57824}"/>
    <cellStyle name="Денежный 2 6 5 4 3" xfId="11766" xr:uid="{00000000-0005-0000-0000-0000C6170000}"/>
    <cellStyle name="Денежный 2 6 5 4 3 2" xfId="27004" xr:uid="{C4DD919C-0D1D-4BDC-BEDE-6D855684F2A7}"/>
    <cellStyle name="Денежный 2 6 5 4 4" xfId="16852" xr:uid="{E47B0ED4-A45F-4BE7-9637-A742942A2587}"/>
    <cellStyle name="Денежный 2 6 5 5" xfId="2858" xr:uid="{00000000-0005-0000-0000-0000C7170000}"/>
    <cellStyle name="Денежный 2 6 5 5 2" xfId="7958" xr:uid="{00000000-0005-0000-0000-0000C8170000}"/>
    <cellStyle name="Денежный 2 6 5 5 2 2" xfId="23198" xr:uid="{F5B279E8-4110-46C6-BBCD-76655360288A}"/>
    <cellStyle name="Денежный 2 6 5 5 3" xfId="13036" xr:uid="{00000000-0005-0000-0000-0000C9170000}"/>
    <cellStyle name="Денежный 2 6 5 5 3 2" xfId="28274" xr:uid="{709AAC51-851D-4E4D-8997-6E5EB3BF319F}"/>
    <cellStyle name="Денежный 2 6 5 5 4" xfId="18122" xr:uid="{F3FFB191-7C92-4A37-B2D6-1D3BC9D4E614}"/>
    <cellStyle name="Денежный 2 6 5 6" xfId="4134" xr:uid="{00000000-0005-0000-0000-0000CA170000}"/>
    <cellStyle name="Денежный 2 6 5 6 2" xfId="9215" xr:uid="{00000000-0005-0000-0000-0000CB170000}"/>
    <cellStyle name="Денежный 2 6 5 6 2 2" xfId="24455" xr:uid="{757BE2F4-103C-4301-A003-6B2BC0074CB6}"/>
    <cellStyle name="Денежный 2 6 5 6 3" xfId="14293" xr:uid="{00000000-0005-0000-0000-0000CC170000}"/>
    <cellStyle name="Денежный 2 6 5 6 3 2" xfId="29531" xr:uid="{208A1BF4-6890-49CE-B06F-33F3A90F8656}"/>
    <cellStyle name="Денежный 2 6 5 6 4" xfId="19379" xr:uid="{37C03B92-B822-4EE7-8DE4-A964F3957396}"/>
    <cellStyle name="Денежный 2 6 5 7" xfId="5411" xr:uid="{00000000-0005-0000-0000-0000CD170000}"/>
    <cellStyle name="Денежный 2 6 5 7 2" xfId="20656" xr:uid="{E359810D-4BEB-415C-9202-C3345166BFA1}"/>
    <cellStyle name="Денежный 2 6 5 8" xfId="10494" xr:uid="{00000000-0005-0000-0000-0000CE170000}"/>
    <cellStyle name="Денежный 2 6 5 8 2" xfId="25732" xr:uid="{1EE09FC3-E853-4445-8243-F3AB40E780F3}"/>
    <cellStyle name="Денежный 2 6 5 9" xfId="15580" xr:uid="{A7D8ABD5-15C8-4998-8704-C40B48AB64CE}"/>
    <cellStyle name="Денежный 2 6 6" xfId="586" xr:uid="{00000000-0005-0000-0000-0000CF170000}"/>
    <cellStyle name="Денежный 2 6 6 2" xfId="1150" xr:uid="{00000000-0005-0000-0000-0000D0170000}"/>
    <cellStyle name="Денежный 2 6 6 2 2" xfId="2428" xr:uid="{00000000-0005-0000-0000-0000D1170000}"/>
    <cellStyle name="Денежный 2 6 6 2 2 2" xfId="7532" xr:uid="{00000000-0005-0000-0000-0000D2170000}"/>
    <cellStyle name="Денежный 2 6 6 2 2 2 2" xfId="22772" xr:uid="{151AB17B-C909-4C81-BC3F-AE4FB83AF858}"/>
    <cellStyle name="Денежный 2 6 6 2 2 3" xfId="12610" xr:uid="{00000000-0005-0000-0000-0000D3170000}"/>
    <cellStyle name="Денежный 2 6 6 2 2 3 2" xfId="27848" xr:uid="{0B363ABC-0DE3-4432-BA0B-31F167DCF1AC}"/>
    <cellStyle name="Денежный 2 6 6 2 2 4" xfId="17696" xr:uid="{E5650E7F-B712-4858-81D1-47CDB00854D7}"/>
    <cellStyle name="Денежный 2 6 6 2 3" xfId="3704" xr:uid="{00000000-0005-0000-0000-0000D4170000}"/>
    <cellStyle name="Денежный 2 6 6 2 3 2" xfId="8790" xr:uid="{00000000-0005-0000-0000-0000D5170000}"/>
    <cellStyle name="Денежный 2 6 6 2 3 2 2" xfId="24030" xr:uid="{564C735F-FD05-4958-BBAB-69616EDB7096}"/>
    <cellStyle name="Денежный 2 6 6 2 3 3" xfId="13868" xr:uid="{00000000-0005-0000-0000-0000D6170000}"/>
    <cellStyle name="Денежный 2 6 6 2 3 3 2" xfId="29106" xr:uid="{875C3900-1CAB-4F54-8120-00C7A1B341F5}"/>
    <cellStyle name="Денежный 2 6 6 2 3 4" xfId="18954" xr:uid="{86A8978D-99E3-4A71-9FC9-A2777C482189}"/>
    <cellStyle name="Денежный 2 6 6 2 4" xfId="4978" xr:uid="{00000000-0005-0000-0000-0000D7170000}"/>
    <cellStyle name="Денежный 2 6 6 2 4 2" xfId="10059" xr:uid="{00000000-0005-0000-0000-0000D8170000}"/>
    <cellStyle name="Денежный 2 6 6 2 4 2 2" xfId="25299" xr:uid="{517A8C5E-3237-457F-B600-4FF41D4E366E}"/>
    <cellStyle name="Денежный 2 6 6 2 4 3" xfId="15137" xr:uid="{00000000-0005-0000-0000-0000D9170000}"/>
    <cellStyle name="Денежный 2 6 6 2 4 3 2" xfId="30375" xr:uid="{D9DC6DDE-7D7D-4C9F-A64F-4DF014A73D82}"/>
    <cellStyle name="Денежный 2 6 6 2 4 4" xfId="20223" xr:uid="{9F2256DA-E025-414F-A763-B0089DBB3F2A}"/>
    <cellStyle name="Денежный 2 6 6 2 5" xfId="6255" xr:uid="{00000000-0005-0000-0000-0000DA170000}"/>
    <cellStyle name="Денежный 2 6 6 2 5 2" xfId="21500" xr:uid="{0692F6C6-D8DA-417C-82A5-A321D50E3B55}"/>
    <cellStyle name="Денежный 2 6 6 2 6" xfId="11338" xr:uid="{00000000-0005-0000-0000-0000DB170000}"/>
    <cellStyle name="Денежный 2 6 6 2 6 2" xfId="26576" xr:uid="{3DBD7126-07D5-42BC-B64A-9394E584FF8B}"/>
    <cellStyle name="Денежный 2 6 6 2 7" xfId="16424" xr:uid="{098B916E-0D59-4AD0-BA6D-D6F4C38C1D0B}"/>
    <cellStyle name="Денежный 2 6 6 3" xfId="1864" xr:uid="{00000000-0005-0000-0000-0000DC170000}"/>
    <cellStyle name="Денежный 2 6 6 3 2" xfId="6968" xr:uid="{00000000-0005-0000-0000-0000DD170000}"/>
    <cellStyle name="Денежный 2 6 6 3 2 2" xfId="22208" xr:uid="{773A5A01-C274-4854-A385-00009BD34BBB}"/>
    <cellStyle name="Денежный 2 6 6 3 3" xfId="12046" xr:uid="{00000000-0005-0000-0000-0000DE170000}"/>
    <cellStyle name="Денежный 2 6 6 3 3 2" xfId="27284" xr:uid="{06FB20EF-88D3-4767-BDDF-543586602F91}"/>
    <cellStyle name="Денежный 2 6 6 3 4" xfId="17132" xr:uid="{12FE7ADF-9DC3-406D-8042-4E3EEE5F0CB7}"/>
    <cellStyle name="Денежный 2 6 6 4" xfId="3148" xr:uid="{00000000-0005-0000-0000-0000DF170000}"/>
    <cellStyle name="Денежный 2 6 6 4 2" xfId="8234" xr:uid="{00000000-0005-0000-0000-0000E0170000}"/>
    <cellStyle name="Денежный 2 6 6 4 2 2" xfId="23474" xr:uid="{7A012D6C-58AE-434D-9D4B-B1F37EB150E8}"/>
    <cellStyle name="Денежный 2 6 6 4 3" xfId="13312" xr:uid="{00000000-0005-0000-0000-0000E1170000}"/>
    <cellStyle name="Денежный 2 6 6 4 3 2" xfId="28550" xr:uid="{2F67B359-24A7-4C35-B7AF-A3A6C167DBE3}"/>
    <cellStyle name="Денежный 2 6 6 4 4" xfId="18398" xr:uid="{FA2C54E0-0842-4333-AD15-E45E00745111}"/>
    <cellStyle name="Денежный 2 6 6 5" xfId="4414" xr:uid="{00000000-0005-0000-0000-0000E2170000}"/>
    <cellStyle name="Денежный 2 6 6 5 2" xfId="9495" xr:uid="{00000000-0005-0000-0000-0000E3170000}"/>
    <cellStyle name="Денежный 2 6 6 5 2 2" xfId="24735" xr:uid="{3FF375A1-AA29-40B0-8CA1-A4D909BB0663}"/>
    <cellStyle name="Денежный 2 6 6 5 3" xfId="14573" xr:uid="{00000000-0005-0000-0000-0000E4170000}"/>
    <cellStyle name="Денежный 2 6 6 5 3 2" xfId="29811" xr:uid="{44C3B99E-3F6B-474F-8EB6-36264878888C}"/>
    <cellStyle name="Денежный 2 6 6 5 4" xfId="19659" xr:uid="{651D0238-61F0-43A0-AE43-9958176468FE}"/>
    <cellStyle name="Денежный 2 6 6 6" xfId="5691" xr:uid="{00000000-0005-0000-0000-0000E5170000}"/>
    <cellStyle name="Денежный 2 6 6 6 2" xfId="20936" xr:uid="{62AF467F-48E2-4D03-B2D2-9B843AFA09C1}"/>
    <cellStyle name="Денежный 2 6 6 7" xfId="10774" xr:uid="{00000000-0005-0000-0000-0000E6170000}"/>
    <cellStyle name="Денежный 2 6 6 7 2" xfId="26012" xr:uid="{62233528-4DD1-4483-9838-BBD2E2BB24E4}"/>
    <cellStyle name="Денежный 2 6 6 8" xfId="15860" xr:uid="{005CB674-8A38-44B8-8787-D68FA47068F6}"/>
    <cellStyle name="Денежный 2 6 7" xfId="730" xr:uid="{00000000-0005-0000-0000-0000E7170000}"/>
    <cellStyle name="Денежный 2 6 7 2" xfId="2008" xr:uid="{00000000-0005-0000-0000-0000E8170000}"/>
    <cellStyle name="Денежный 2 6 7 2 2" xfId="7112" xr:uid="{00000000-0005-0000-0000-0000E9170000}"/>
    <cellStyle name="Денежный 2 6 7 2 2 2" xfId="22352" xr:uid="{6567BF39-1EA7-4B0B-A1F3-4BA6096E1020}"/>
    <cellStyle name="Денежный 2 6 7 2 3" xfId="12190" xr:uid="{00000000-0005-0000-0000-0000EA170000}"/>
    <cellStyle name="Денежный 2 6 7 2 3 2" xfId="27428" xr:uid="{A2B66C8F-6548-4E6D-AA3B-50729C942860}"/>
    <cellStyle name="Денежный 2 6 7 2 4" xfId="17276" xr:uid="{ACFA98A5-8A01-430A-B6CA-28D88AD10EEF}"/>
    <cellStyle name="Денежный 2 6 7 3" xfId="3290" xr:uid="{00000000-0005-0000-0000-0000EB170000}"/>
    <cellStyle name="Денежный 2 6 7 3 2" xfId="8376" xr:uid="{00000000-0005-0000-0000-0000EC170000}"/>
    <cellStyle name="Денежный 2 6 7 3 2 2" xfId="23616" xr:uid="{9B136D5B-B5DA-4B76-AFC0-0414166EC403}"/>
    <cellStyle name="Денежный 2 6 7 3 3" xfId="13454" xr:uid="{00000000-0005-0000-0000-0000ED170000}"/>
    <cellStyle name="Денежный 2 6 7 3 3 2" xfId="28692" xr:uid="{B82F9E27-DF87-4F18-8FF8-BCFD2282666D}"/>
    <cellStyle name="Денежный 2 6 7 3 4" xfId="18540" xr:uid="{519C3097-BEFB-4885-BF32-2F49803788E8}"/>
    <cellStyle name="Денежный 2 6 7 4" xfId="4558" xr:uid="{00000000-0005-0000-0000-0000EE170000}"/>
    <cellStyle name="Денежный 2 6 7 4 2" xfId="9639" xr:uid="{00000000-0005-0000-0000-0000EF170000}"/>
    <cellStyle name="Денежный 2 6 7 4 2 2" xfId="24879" xr:uid="{B9D81775-8BB4-4E69-818B-D57F7E2C365F}"/>
    <cellStyle name="Денежный 2 6 7 4 3" xfId="14717" xr:uid="{00000000-0005-0000-0000-0000F0170000}"/>
    <cellStyle name="Денежный 2 6 7 4 3 2" xfId="29955" xr:uid="{C02DB487-6DD1-4778-8135-5588ADBF198C}"/>
    <cellStyle name="Денежный 2 6 7 4 4" xfId="19803" xr:uid="{4E8787FF-6E26-48E5-BA1E-EE3ACDB0EF40}"/>
    <cellStyle name="Денежный 2 6 7 5" xfId="5835" xr:uid="{00000000-0005-0000-0000-0000F1170000}"/>
    <cellStyle name="Денежный 2 6 7 5 2" xfId="21080" xr:uid="{90638736-C6E0-4353-BE4C-BD9190D0CECC}"/>
    <cellStyle name="Денежный 2 6 7 6" xfId="10918" xr:uid="{00000000-0005-0000-0000-0000F2170000}"/>
    <cellStyle name="Денежный 2 6 7 6 2" xfId="26156" xr:uid="{9F3C9258-0EC0-4BDE-A900-D0AF5C9EA2EB}"/>
    <cellStyle name="Денежный 2 6 7 7" xfId="16004" xr:uid="{FC25D867-9F9D-43EC-ABF5-F2D3D1D868DF}"/>
    <cellStyle name="Денежный 2 6 8" xfId="1295" xr:uid="{00000000-0005-0000-0000-0000F3170000}"/>
    <cellStyle name="Денежный 2 6 8 2" xfId="2573" xr:uid="{00000000-0005-0000-0000-0000F4170000}"/>
    <cellStyle name="Денежный 2 6 8 2 2" xfId="7677" xr:uid="{00000000-0005-0000-0000-0000F5170000}"/>
    <cellStyle name="Денежный 2 6 8 2 2 2" xfId="22917" xr:uid="{85A66D92-D9D3-4746-8358-1737C083BBDB}"/>
    <cellStyle name="Денежный 2 6 8 2 3" xfId="12755" xr:uid="{00000000-0005-0000-0000-0000F6170000}"/>
    <cellStyle name="Денежный 2 6 8 2 3 2" xfId="27993" xr:uid="{1E8099EB-C634-42CD-BA41-42AA8F522D45}"/>
    <cellStyle name="Денежный 2 6 8 2 4" xfId="17841" xr:uid="{059C19C0-B89D-4340-BFAD-2183EB7C7C5F}"/>
    <cellStyle name="Денежный 2 6 8 3" xfId="3847" xr:uid="{00000000-0005-0000-0000-0000F7170000}"/>
    <cellStyle name="Денежный 2 6 8 3 2" xfId="8933" xr:uid="{00000000-0005-0000-0000-0000F8170000}"/>
    <cellStyle name="Денежный 2 6 8 3 2 2" xfId="24173" xr:uid="{6B15925B-602A-4E83-8BBB-460C0098F330}"/>
    <cellStyle name="Денежный 2 6 8 3 3" xfId="14011" xr:uid="{00000000-0005-0000-0000-0000F9170000}"/>
    <cellStyle name="Денежный 2 6 8 3 3 2" xfId="29249" xr:uid="{FE439D31-2A4F-43FD-9F8A-EDBD720F0BFD}"/>
    <cellStyle name="Денежный 2 6 8 3 4" xfId="19097" xr:uid="{66584C3D-384B-40B9-A795-4CA74CAF20BD}"/>
    <cellStyle name="Денежный 2 6 8 4" xfId="5123" xr:uid="{00000000-0005-0000-0000-0000FA170000}"/>
    <cellStyle name="Денежный 2 6 8 4 2" xfId="10204" xr:uid="{00000000-0005-0000-0000-0000FB170000}"/>
    <cellStyle name="Денежный 2 6 8 4 2 2" xfId="25444" xr:uid="{8484C1B8-7301-4677-ADF0-A17DF4C490D5}"/>
    <cellStyle name="Денежный 2 6 8 4 3" xfId="15282" xr:uid="{00000000-0005-0000-0000-0000FC170000}"/>
    <cellStyle name="Денежный 2 6 8 4 3 2" xfId="30520" xr:uid="{DB1ECE61-554D-4E94-8C08-A9E3A72A9BA9}"/>
    <cellStyle name="Денежный 2 6 8 4 4" xfId="20368" xr:uid="{57D4EC01-D560-4C4C-8B0B-7B236E3D9F59}"/>
    <cellStyle name="Денежный 2 6 8 5" xfId="6400" xr:uid="{00000000-0005-0000-0000-0000FD170000}"/>
    <cellStyle name="Денежный 2 6 8 5 2" xfId="21645" xr:uid="{BC2B0F89-C13D-4C1C-AAA5-2DC4B6572658}"/>
    <cellStyle name="Денежный 2 6 8 6" xfId="11483" xr:uid="{00000000-0005-0000-0000-0000FE170000}"/>
    <cellStyle name="Денежный 2 6 8 6 2" xfId="26721" xr:uid="{799A719A-19AB-4482-8848-9D2AA1A8C2A4}"/>
    <cellStyle name="Денежный 2 6 8 7" xfId="16569" xr:uid="{939134D3-339B-489C-B513-8F130BC02D9F}"/>
    <cellStyle name="Денежный 2 6 9" xfId="1435" xr:uid="{00000000-0005-0000-0000-0000FF170000}"/>
    <cellStyle name="Денежный 2 6 9 2" xfId="2713" xr:uid="{00000000-0005-0000-0000-000000180000}"/>
    <cellStyle name="Денежный 2 6 9 2 2" xfId="7817" xr:uid="{00000000-0005-0000-0000-000001180000}"/>
    <cellStyle name="Денежный 2 6 9 2 2 2" xfId="23057" xr:uid="{1B4D0183-EA66-4857-933B-7B2996666DFC}"/>
    <cellStyle name="Денежный 2 6 9 2 3" xfId="12895" xr:uid="{00000000-0005-0000-0000-000002180000}"/>
    <cellStyle name="Денежный 2 6 9 2 3 2" xfId="28133" xr:uid="{1DF908EA-D67B-4D7B-A541-D5D0644A5696}"/>
    <cellStyle name="Денежный 2 6 9 2 4" xfId="17981" xr:uid="{9EF98781-B4BE-4682-A048-AEC64088CD22}"/>
    <cellStyle name="Денежный 2 6 9 3" xfId="3985" xr:uid="{00000000-0005-0000-0000-000003180000}"/>
    <cellStyle name="Денежный 2 6 9 3 2" xfId="9071" xr:uid="{00000000-0005-0000-0000-000004180000}"/>
    <cellStyle name="Денежный 2 6 9 3 2 2" xfId="24311" xr:uid="{FF8E063B-703E-49B7-8BED-37BCE9FEE8A8}"/>
    <cellStyle name="Денежный 2 6 9 3 3" xfId="14149" xr:uid="{00000000-0005-0000-0000-000005180000}"/>
    <cellStyle name="Денежный 2 6 9 3 3 2" xfId="29387" xr:uid="{CBBD84D4-1EB7-424F-A971-48F1B2A282F6}"/>
    <cellStyle name="Денежный 2 6 9 3 4" xfId="19235" xr:uid="{110DB9D1-5699-416B-9C53-2590D7613AE0}"/>
    <cellStyle name="Денежный 2 6 9 4" xfId="5263" xr:uid="{00000000-0005-0000-0000-000006180000}"/>
    <cellStyle name="Денежный 2 6 9 4 2" xfId="10344" xr:uid="{00000000-0005-0000-0000-000007180000}"/>
    <cellStyle name="Денежный 2 6 9 4 2 2" xfId="25584" xr:uid="{12CDAF5A-F64E-4A24-A46F-D52F6C2866FC}"/>
    <cellStyle name="Денежный 2 6 9 4 3" xfId="15422" xr:uid="{00000000-0005-0000-0000-000008180000}"/>
    <cellStyle name="Денежный 2 6 9 4 3 2" xfId="30660" xr:uid="{941BF3D3-050B-419F-9390-EEA8677D83C7}"/>
    <cellStyle name="Денежный 2 6 9 4 4" xfId="20508" xr:uid="{1D1AB7D5-E70E-4211-A53E-78E60E4E7D10}"/>
    <cellStyle name="Денежный 2 6 9 5" xfId="6540" xr:uid="{00000000-0005-0000-0000-000009180000}"/>
    <cellStyle name="Денежный 2 6 9 5 2" xfId="21785" xr:uid="{CB894C68-158C-426F-B457-2FC5E9721227}"/>
    <cellStyle name="Денежный 2 6 9 6" xfId="11623" xr:uid="{00000000-0005-0000-0000-00000A180000}"/>
    <cellStyle name="Денежный 2 6 9 6 2" xfId="26861" xr:uid="{DD2655B2-C978-4B3B-AADE-71C10D292DD8}"/>
    <cellStyle name="Денежный 2 6 9 7" xfId="16709" xr:uid="{A3961C5D-CD6D-490F-B2E1-BEE6A6EA60FF}"/>
    <cellStyle name="Денежный 2 7" xfId="130" xr:uid="{00000000-0005-0000-0000-00000B180000}"/>
    <cellStyle name="Денежный 2 7 2" xfId="131" xr:uid="{00000000-0005-0000-0000-00000C180000}"/>
    <cellStyle name="Денежный 2 7 2 2" xfId="354" xr:uid="{00000000-0005-0000-0000-00000D180000}"/>
    <cellStyle name="Денежный 2 7 2 2 2" xfId="502" xr:uid="{00000000-0005-0000-0000-00000E180000}"/>
    <cellStyle name="Денежный 2 7 2 2 2 2" xfId="1066" xr:uid="{00000000-0005-0000-0000-00000F180000}"/>
    <cellStyle name="Денежный 2 7 2 2 2 2 2" xfId="2344" xr:uid="{00000000-0005-0000-0000-000010180000}"/>
    <cellStyle name="Денежный 2 7 2 2 2 2 2 2" xfId="7448" xr:uid="{00000000-0005-0000-0000-000011180000}"/>
    <cellStyle name="Денежный 2 7 2 2 2 2 2 2 2" xfId="22688" xr:uid="{4678F2EB-AC9E-4C2A-80E4-5E92D8734010}"/>
    <cellStyle name="Денежный 2 7 2 2 2 2 2 3" xfId="12526" xr:uid="{00000000-0005-0000-0000-000012180000}"/>
    <cellStyle name="Денежный 2 7 2 2 2 2 2 3 2" xfId="27764" xr:uid="{59C45837-421E-4A54-B020-903249F0E461}"/>
    <cellStyle name="Денежный 2 7 2 2 2 2 2 4" xfId="17612" xr:uid="{E3DD1C6F-96ED-49C1-BC0D-896BC3969FD6}"/>
    <cellStyle name="Денежный 2 7 2 2 2 2 3" xfId="3620" xr:uid="{00000000-0005-0000-0000-000013180000}"/>
    <cellStyle name="Денежный 2 7 2 2 2 2 3 2" xfId="8706" xr:uid="{00000000-0005-0000-0000-000014180000}"/>
    <cellStyle name="Денежный 2 7 2 2 2 2 3 2 2" xfId="23946" xr:uid="{3388E720-9425-4214-9056-3ACD99AB41AC}"/>
    <cellStyle name="Денежный 2 7 2 2 2 2 3 3" xfId="13784" xr:uid="{00000000-0005-0000-0000-000015180000}"/>
    <cellStyle name="Денежный 2 7 2 2 2 2 3 3 2" xfId="29022" xr:uid="{E74FD9DD-9B1C-4411-909A-D594B6E5601B}"/>
    <cellStyle name="Денежный 2 7 2 2 2 2 3 4" xfId="18870" xr:uid="{1DD5BAA5-45A3-4100-BDC5-2F1C4030E542}"/>
    <cellStyle name="Денежный 2 7 2 2 2 2 4" xfId="4894" xr:uid="{00000000-0005-0000-0000-000016180000}"/>
    <cellStyle name="Денежный 2 7 2 2 2 2 4 2" xfId="9975" xr:uid="{00000000-0005-0000-0000-000017180000}"/>
    <cellStyle name="Денежный 2 7 2 2 2 2 4 2 2" xfId="25215" xr:uid="{1BB4E48A-074D-481E-8F8D-37FC7EA25137}"/>
    <cellStyle name="Денежный 2 7 2 2 2 2 4 3" xfId="15053" xr:uid="{00000000-0005-0000-0000-000018180000}"/>
    <cellStyle name="Денежный 2 7 2 2 2 2 4 3 2" xfId="30291" xr:uid="{9DF5D4F5-F353-43F9-871D-310FBA287C19}"/>
    <cellStyle name="Денежный 2 7 2 2 2 2 4 4" xfId="20139" xr:uid="{6DD243EC-2AE4-4EFC-8206-05FEB6B432E1}"/>
    <cellStyle name="Денежный 2 7 2 2 2 2 5" xfId="6171" xr:uid="{00000000-0005-0000-0000-000019180000}"/>
    <cellStyle name="Денежный 2 7 2 2 2 2 5 2" xfId="21416" xr:uid="{40E37BBC-0AB6-4D5B-A882-CD3F5455816A}"/>
    <cellStyle name="Денежный 2 7 2 2 2 2 6" xfId="11254" xr:uid="{00000000-0005-0000-0000-00001A180000}"/>
    <cellStyle name="Денежный 2 7 2 2 2 2 6 2" xfId="26492" xr:uid="{0D1B7ADE-4C7E-4EAA-AF87-38235AC76D32}"/>
    <cellStyle name="Денежный 2 7 2 2 2 2 7" xfId="16340" xr:uid="{164B562A-9449-4EFE-8401-71C65BEC8E54}"/>
    <cellStyle name="Денежный 2 7 2 2 2 3" xfId="1780" xr:uid="{00000000-0005-0000-0000-00001B180000}"/>
    <cellStyle name="Денежный 2 7 2 2 2 3 2" xfId="6884" xr:uid="{00000000-0005-0000-0000-00001C180000}"/>
    <cellStyle name="Денежный 2 7 2 2 2 3 2 2" xfId="22124" xr:uid="{99C0AE24-31C2-41A4-9CF1-10A9FE31E592}"/>
    <cellStyle name="Денежный 2 7 2 2 2 3 3" xfId="11962" xr:uid="{00000000-0005-0000-0000-00001D180000}"/>
    <cellStyle name="Денежный 2 7 2 2 2 3 3 2" xfId="27200" xr:uid="{72AB95CB-6953-48B3-81F4-3CD3E29FD45C}"/>
    <cellStyle name="Денежный 2 7 2 2 2 3 4" xfId="17048" xr:uid="{34AE5235-D3E3-4A60-8EE2-0D54749C3DF3}"/>
    <cellStyle name="Денежный 2 7 2 2 2 4" xfId="3064" xr:uid="{00000000-0005-0000-0000-00001E180000}"/>
    <cellStyle name="Денежный 2 7 2 2 2 4 2" xfId="8150" xr:uid="{00000000-0005-0000-0000-00001F180000}"/>
    <cellStyle name="Денежный 2 7 2 2 2 4 2 2" xfId="23390" xr:uid="{2E5BB157-0C4F-4247-A9AA-B2C145E8BC49}"/>
    <cellStyle name="Денежный 2 7 2 2 2 4 3" xfId="13228" xr:uid="{00000000-0005-0000-0000-000020180000}"/>
    <cellStyle name="Денежный 2 7 2 2 2 4 3 2" xfId="28466" xr:uid="{4404B4FE-9013-44FC-A456-15F5A1A9A699}"/>
    <cellStyle name="Денежный 2 7 2 2 2 4 4" xfId="18314" xr:uid="{08BF23E8-13D6-4BEE-9F82-3BC696261C46}"/>
    <cellStyle name="Денежный 2 7 2 2 2 5" xfId="4330" xr:uid="{00000000-0005-0000-0000-000021180000}"/>
    <cellStyle name="Денежный 2 7 2 2 2 5 2" xfId="9411" xr:uid="{00000000-0005-0000-0000-000022180000}"/>
    <cellStyle name="Денежный 2 7 2 2 2 5 2 2" xfId="24651" xr:uid="{9F9DE773-92ED-4B83-AEDF-F3FC658DD643}"/>
    <cellStyle name="Денежный 2 7 2 2 2 5 3" xfId="14489" xr:uid="{00000000-0005-0000-0000-000023180000}"/>
    <cellStyle name="Денежный 2 7 2 2 2 5 3 2" xfId="29727" xr:uid="{EAC3C2EB-2483-4CDF-B8C7-16B367E38958}"/>
    <cellStyle name="Денежный 2 7 2 2 2 5 4" xfId="19575" xr:uid="{7D47F590-4A17-4716-A109-EBA95CC0548A}"/>
    <cellStyle name="Денежный 2 7 2 2 2 6" xfId="5607" xr:uid="{00000000-0005-0000-0000-000024180000}"/>
    <cellStyle name="Денежный 2 7 2 2 2 6 2" xfId="20852" xr:uid="{1FCCC1AA-4E77-45C9-B109-A48405D475F1}"/>
    <cellStyle name="Денежный 2 7 2 2 2 7" xfId="10690" xr:uid="{00000000-0005-0000-0000-000025180000}"/>
    <cellStyle name="Денежный 2 7 2 2 2 7 2" xfId="25928" xr:uid="{FDAEB4C0-FAC7-409A-B68A-A818CA39E178}"/>
    <cellStyle name="Денежный 2 7 2 2 2 8" xfId="15776" xr:uid="{BF9EDD5B-FC39-4E6E-AA9A-598AA9268F07}"/>
    <cellStyle name="Денежный 2 7 2 2 3" xfId="926" xr:uid="{00000000-0005-0000-0000-000026180000}"/>
    <cellStyle name="Денежный 2 7 2 2 3 2" xfId="2204" xr:uid="{00000000-0005-0000-0000-000027180000}"/>
    <cellStyle name="Денежный 2 7 2 2 3 2 2" xfId="7308" xr:uid="{00000000-0005-0000-0000-000028180000}"/>
    <cellStyle name="Денежный 2 7 2 2 3 2 2 2" xfId="22548" xr:uid="{8FFAFEFC-5C6F-4D6E-8908-9E585C8DC859}"/>
    <cellStyle name="Денежный 2 7 2 2 3 2 3" xfId="12386" xr:uid="{00000000-0005-0000-0000-000029180000}"/>
    <cellStyle name="Денежный 2 7 2 2 3 2 3 2" xfId="27624" xr:uid="{970033AC-3866-4FBB-BF43-D2AACBBB2B0F}"/>
    <cellStyle name="Денежный 2 7 2 2 3 2 4" xfId="17472" xr:uid="{BFB0E330-896D-49D2-9631-23F628786D87}"/>
    <cellStyle name="Денежный 2 7 2 2 3 3" xfId="3482" xr:uid="{00000000-0005-0000-0000-00002A180000}"/>
    <cellStyle name="Денежный 2 7 2 2 3 3 2" xfId="8568" xr:uid="{00000000-0005-0000-0000-00002B180000}"/>
    <cellStyle name="Денежный 2 7 2 2 3 3 2 2" xfId="23808" xr:uid="{23778EAD-0945-4E61-A1F9-D61A98B8A9A3}"/>
    <cellStyle name="Денежный 2 7 2 2 3 3 3" xfId="13646" xr:uid="{00000000-0005-0000-0000-00002C180000}"/>
    <cellStyle name="Денежный 2 7 2 2 3 3 3 2" xfId="28884" xr:uid="{426ED4C6-2DFB-44F7-84BE-82B1D8360097}"/>
    <cellStyle name="Денежный 2 7 2 2 3 3 4" xfId="18732" xr:uid="{1F0D9B5C-4074-46CE-B965-3B505F74B064}"/>
    <cellStyle name="Денежный 2 7 2 2 3 4" xfId="4754" xr:uid="{00000000-0005-0000-0000-00002D180000}"/>
    <cellStyle name="Денежный 2 7 2 2 3 4 2" xfId="9835" xr:uid="{00000000-0005-0000-0000-00002E180000}"/>
    <cellStyle name="Денежный 2 7 2 2 3 4 2 2" xfId="25075" xr:uid="{5E6F8868-A0CB-49C7-B043-F80EBD4E79AF}"/>
    <cellStyle name="Денежный 2 7 2 2 3 4 3" xfId="14913" xr:uid="{00000000-0005-0000-0000-00002F180000}"/>
    <cellStyle name="Денежный 2 7 2 2 3 4 3 2" xfId="30151" xr:uid="{0649BB92-C0B4-4725-919F-327AF86BF592}"/>
    <cellStyle name="Денежный 2 7 2 2 3 4 4" xfId="19999" xr:uid="{97F59812-3751-4B6E-B0D9-78321173CE7D}"/>
    <cellStyle name="Денежный 2 7 2 2 3 5" xfId="6031" xr:uid="{00000000-0005-0000-0000-000030180000}"/>
    <cellStyle name="Денежный 2 7 2 2 3 5 2" xfId="21276" xr:uid="{339359EC-C872-4911-B063-7C6EABA448AA}"/>
    <cellStyle name="Денежный 2 7 2 2 3 6" xfId="11114" xr:uid="{00000000-0005-0000-0000-000031180000}"/>
    <cellStyle name="Денежный 2 7 2 2 3 6 2" xfId="26352" xr:uid="{557954DC-5DA3-4A5D-8C4B-770F7F833010}"/>
    <cellStyle name="Денежный 2 7 2 2 3 7" xfId="16200" xr:uid="{F58DAC87-1424-48B6-BE89-2E492A13D8C6}"/>
    <cellStyle name="Денежный 2 7 2 2 4" xfId="1640" xr:uid="{00000000-0005-0000-0000-000032180000}"/>
    <cellStyle name="Денежный 2 7 2 2 4 2" xfId="6744" xr:uid="{00000000-0005-0000-0000-000033180000}"/>
    <cellStyle name="Денежный 2 7 2 2 4 2 2" xfId="21984" xr:uid="{02AE73E0-9B1F-4BD0-91B4-3F4DCF5DAFE6}"/>
    <cellStyle name="Денежный 2 7 2 2 4 3" xfId="11822" xr:uid="{00000000-0005-0000-0000-000034180000}"/>
    <cellStyle name="Денежный 2 7 2 2 4 3 2" xfId="27060" xr:uid="{0EAAF8BF-BC78-4590-972B-D52DACB951FF}"/>
    <cellStyle name="Денежный 2 7 2 2 4 4" xfId="16908" xr:uid="{BAB66795-DE14-47B9-AB54-87B3F5A01F5C}"/>
    <cellStyle name="Денежный 2 7 2 2 5" xfId="2918" xr:uid="{00000000-0005-0000-0000-000035180000}"/>
    <cellStyle name="Денежный 2 7 2 2 5 2" xfId="8012" xr:uid="{00000000-0005-0000-0000-000036180000}"/>
    <cellStyle name="Денежный 2 7 2 2 5 2 2" xfId="23252" xr:uid="{D4B571C4-6D2D-4A82-A1B5-C6B23F3F7EB6}"/>
    <cellStyle name="Денежный 2 7 2 2 5 3" xfId="13090" xr:uid="{00000000-0005-0000-0000-000037180000}"/>
    <cellStyle name="Денежный 2 7 2 2 5 3 2" xfId="28328" xr:uid="{C14029B7-8A5E-4DFF-88EE-A549A17A77E2}"/>
    <cellStyle name="Денежный 2 7 2 2 5 4" xfId="18176" xr:uid="{2DFEE38E-89EB-4C78-809E-D1F7793DD831}"/>
    <cellStyle name="Денежный 2 7 2 2 6" xfId="4190" xr:uid="{00000000-0005-0000-0000-000038180000}"/>
    <cellStyle name="Денежный 2 7 2 2 6 2" xfId="9271" xr:uid="{00000000-0005-0000-0000-000039180000}"/>
    <cellStyle name="Денежный 2 7 2 2 6 2 2" xfId="24511" xr:uid="{76E5485D-4D57-4C23-AB78-7C9FB8443569}"/>
    <cellStyle name="Денежный 2 7 2 2 6 3" xfId="14349" xr:uid="{00000000-0005-0000-0000-00003A180000}"/>
    <cellStyle name="Денежный 2 7 2 2 6 3 2" xfId="29587" xr:uid="{9508EF21-3990-4A6C-BA17-74DEDBC27213}"/>
    <cellStyle name="Денежный 2 7 2 2 6 4" xfId="19435" xr:uid="{AA665C98-A83A-4D26-8CDA-B9E34869EE3B}"/>
    <cellStyle name="Денежный 2 7 2 2 7" xfId="5467" xr:uid="{00000000-0005-0000-0000-00003B180000}"/>
    <cellStyle name="Денежный 2 7 2 2 7 2" xfId="20712" xr:uid="{B47D7342-C530-47F8-A922-5377CD051315}"/>
    <cellStyle name="Денежный 2 7 2 2 8" xfId="10550" xr:uid="{00000000-0005-0000-0000-00003C180000}"/>
    <cellStyle name="Денежный 2 7 2 2 8 2" xfId="25788" xr:uid="{02A5AD30-787A-486A-952F-A7F941C1B6EE}"/>
    <cellStyle name="Денежный 2 7 2 2 9" xfId="15636" xr:uid="{5200DB1B-583C-4628-88B7-419DB4BDF612}"/>
    <cellStyle name="Денежный 2 7 2 3" xfId="642" xr:uid="{00000000-0005-0000-0000-00003D180000}"/>
    <cellStyle name="Денежный 2 7 2 3 2" xfId="1206" xr:uid="{00000000-0005-0000-0000-00003E180000}"/>
    <cellStyle name="Денежный 2 7 2 3 2 2" xfId="2484" xr:uid="{00000000-0005-0000-0000-00003F180000}"/>
    <cellStyle name="Денежный 2 7 2 3 2 2 2" xfId="7588" xr:uid="{00000000-0005-0000-0000-000040180000}"/>
    <cellStyle name="Денежный 2 7 2 3 2 2 2 2" xfId="22828" xr:uid="{BBFECF17-22EF-45D3-8666-C87D2EC9FE73}"/>
    <cellStyle name="Денежный 2 7 2 3 2 2 3" xfId="12666" xr:uid="{00000000-0005-0000-0000-000041180000}"/>
    <cellStyle name="Денежный 2 7 2 3 2 2 3 2" xfId="27904" xr:uid="{2F380EAB-51E3-49C1-9DFF-5D0EC1A0C820}"/>
    <cellStyle name="Денежный 2 7 2 3 2 2 4" xfId="17752" xr:uid="{6BCEB586-3661-4CBE-9630-3D54042DF276}"/>
    <cellStyle name="Денежный 2 7 2 3 2 3" xfId="3758" xr:uid="{00000000-0005-0000-0000-000042180000}"/>
    <cellStyle name="Денежный 2 7 2 3 2 3 2" xfId="8844" xr:uid="{00000000-0005-0000-0000-000043180000}"/>
    <cellStyle name="Денежный 2 7 2 3 2 3 2 2" xfId="24084" xr:uid="{5E76205D-BC6A-4C46-A94D-FDB51392644E}"/>
    <cellStyle name="Денежный 2 7 2 3 2 3 3" xfId="13922" xr:uid="{00000000-0005-0000-0000-000044180000}"/>
    <cellStyle name="Денежный 2 7 2 3 2 3 3 2" xfId="29160" xr:uid="{CA73647A-45F2-4C86-926C-47F47BC3BE59}"/>
    <cellStyle name="Денежный 2 7 2 3 2 3 4" xfId="19008" xr:uid="{AAB4B1F7-731E-4569-8440-8B96F3AEB497}"/>
    <cellStyle name="Денежный 2 7 2 3 2 4" xfId="5034" xr:uid="{00000000-0005-0000-0000-000045180000}"/>
    <cellStyle name="Денежный 2 7 2 3 2 4 2" xfId="10115" xr:uid="{00000000-0005-0000-0000-000046180000}"/>
    <cellStyle name="Денежный 2 7 2 3 2 4 2 2" xfId="25355" xr:uid="{AAC665A7-C227-4277-8728-DD707A34D487}"/>
    <cellStyle name="Денежный 2 7 2 3 2 4 3" xfId="15193" xr:uid="{00000000-0005-0000-0000-000047180000}"/>
    <cellStyle name="Денежный 2 7 2 3 2 4 3 2" xfId="30431" xr:uid="{7CC050A9-BC1C-4612-B20F-410C924E1A73}"/>
    <cellStyle name="Денежный 2 7 2 3 2 4 4" xfId="20279" xr:uid="{34BBD271-0E64-448F-84B0-E74DE8B78C80}"/>
    <cellStyle name="Денежный 2 7 2 3 2 5" xfId="6311" xr:uid="{00000000-0005-0000-0000-000048180000}"/>
    <cellStyle name="Денежный 2 7 2 3 2 5 2" xfId="21556" xr:uid="{39786205-64D5-44D8-955B-AC55CC738CDB}"/>
    <cellStyle name="Денежный 2 7 2 3 2 6" xfId="11394" xr:uid="{00000000-0005-0000-0000-000049180000}"/>
    <cellStyle name="Денежный 2 7 2 3 2 6 2" xfId="26632" xr:uid="{49DB7A52-15BB-44BA-85AF-67BDF9C212F0}"/>
    <cellStyle name="Денежный 2 7 2 3 2 7" xfId="16480" xr:uid="{2DE5812D-850A-4671-9D9B-9CE559BC134F}"/>
    <cellStyle name="Денежный 2 7 2 3 3" xfId="1920" xr:uid="{00000000-0005-0000-0000-00004A180000}"/>
    <cellStyle name="Денежный 2 7 2 3 3 2" xfId="7024" xr:uid="{00000000-0005-0000-0000-00004B180000}"/>
    <cellStyle name="Денежный 2 7 2 3 3 2 2" xfId="22264" xr:uid="{A8CEEE40-A053-4F7B-94E1-40C7054256EF}"/>
    <cellStyle name="Денежный 2 7 2 3 3 3" xfId="12102" xr:uid="{00000000-0005-0000-0000-00004C180000}"/>
    <cellStyle name="Денежный 2 7 2 3 3 3 2" xfId="27340" xr:uid="{84EE16FF-0EE8-4E69-9966-21DA05123459}"/>
    <cellStyle name="Денежный 2 7 2 3 3 4" xfId="17188" xr:uid="{E3293059-B6C8-4473-B5B4-07082558BD3C}"/>
    <cellStyle name="Денежный 2 7 2 3 4" xfId="3202" xr:uid="{00000000-0005-0000-0000-00004D180000}"/>
    <cellStyle name="Денежный 2 7 2 3 4 2" xfId="8288" xr:uid="{00000000-0005-0000-0000-00004E180000}"/>
    <cellStyle name="Денежный 2 7 2 3 4 2 2" xfId="23528" xr:uid="{1705747A-040A-4878-8A6C-C8B3DEBA74FC}"/>
    <cellStyle name="Денежный 2 7 2 3 4 3" xfId="13366" xr:uid="{00000000-0005-0000-0000-00004F180000}"/>
    <cellStyle name="Денежный 2 7 2 3 4 3 2" xfId="28604" xr:uid="{700E75E1-5967-4093-A065-C95A5E3638F3}"/>
    <cellStyle name="Денежный 2 7 2 3 4 4" xfId="18452" xr:uid="{E1278C20-3CE4-420E-9363-057DC0C90AF4}"/>
    <cellStyle name="Денежный 2 7 2 3 5" xfId="4470" xr:uid="{00000000-0005-0000-0000-000050180000}"/>
    <cellStyle name="Денежный 2 7 2 3 5 2" xfId="9551" xr:uid="{00000000-0005-0000-0000-000051180000}"/>
    <cellStyle name="Денежный 2 7 2 3 5 2 2" xfId="24791" xr:uid="{04BDF694-9CE8-4173-B224-4ACCCC08CB56}"/>
    <cellStyle name="Денежный 2 7 2 3 5 3" xfId="14629" xr:uid="{00000000-0005-0000-0000-000052180000}"/>
    <cellStyle name="Денежный 2 7 2 3 5 3 2" xfId="29867" xr:uid="{43999A57-53C3-418A-9831-EE7A50BF6050}"/>
    <cellStyle name="Денежный 2 7 2 3 5 4" xfId="19715" xr:uid="{ABAF22EE-D750-45F4-8C7B-448EE14B7E5C}"/>
    <cellStyle name="Денежный 2 7 2 3 6" xfId="5747" xr:uid="{00000000-0005-0000-0000-000053180000}"/>
    <cellStyle name="Денежный 2 7 2 3 6 2" xfId="20992" xr:uid="{7A8D0A6C-AB22-4F83-A0D3-4C7F70DDBCE0}"/>
    <cellStyle name="Денежный 2 7 2 3 7" xfId="10830" xr:uid="{00000000-0005-0000-0000-000054180000}"/>
    <cellStyle name="Денежный 2 7 2 3 7 2" xfId="26068" xr:uid="{B25154FA-A7CE-4C60-B81E-8F56AC8B63D4}"/>
    <cellStyle name="Денежный 2 7 2 3 8" xfId="15916" xr:uid="{3B59A7BC-D175-42A7-B405-82CC5165913A}"/>
    <cellStyle name="Денежный 2 7 2 4" xfId="786" xr:uid="{00000000-0005-0000-0000-000055180000}"/>
    <cellStyle name="Денежный 2 7 2 4 2" xfId="2064" xr:uid="{00000000-0005-0000-0000-000056180000}"/>
    <cellStyle name="Денежный 2 7 2 4 2 2" xfId="7168" xr:uid="{00000000-0005-0000-0000-000057180000}"/>
    <cellStyle name="Денежный 2 7 2 4 2 2 2" xfId="22408" xr:uid="{4F168101-4A26-46A1-B24E-86326373E6E2}"/>
    <cellStyle name="Денежный 2 7 2 4 2 3" xfId="12246" xr:uid="{00000000-0005-0000-0000-000058180000}"/>
    <cellStyle name="Денежный 2 7 2 4 2 3 2" xfId="27484" xr:uid="{60EF5245-9445-40E5-8675-4ED1B9E2D26D}"/>
    <cellStyle name="Денежный 2 7 2 4 2 4" xfId="17332" xr:uid="{E6410105-0835-4791-A5F2-8B0A908ED468}"/>
    <cellStyle name="Денежный 2 7 2 4 3" xfId="3344" xr:uid="{00000000-0005-0000-0000-000059180000}"/>
    <cellStyle name="Денежный 2 7 2 4 3 2" xfId="8430" xr:uid="{00000000-0005-0000-0000-00005A180000}"/>
    <cellStyle name="Денежный 2 7 2 4 3 2 2" xfId="23670" xr:uid="{5CC47206-9820-47E2-89AD-7F1254621B73}"/>
    <cellStyle name="Денежный 2 7 2 4 3 3" xfId="13508" xr:uid="{00000000-0005-0000-0000-00005B180000}"/>
    <cellStyle name="Денежный 2 7 2 4 3 3 2" xfId="28746" xr:uid="{CB4960C8-B12F-4761-B60D-6D3173538672}"/>
    <cellStyle name="Денежный 2 7 2 4 3 4" xfId="18594" xr:uid="{374DFCE8-711B-413B-867E-211FBD931F11}"/>
    <cellStyle name="Денежный 2 7 2 4 4" xfId="4614" xr:uid="{00000000-0005-0000-0000-00005C180000}"/>
    <cellStyle name="Денежный 2 7 2 4 4 2" xfId="9695" xr:uid="{00000000-0005-0000-0000-00005D180000}"/>
    <cellStyle name="Денежный 2 7 2 4 4 2 2" xfId="24935" xr:uid="{93259C40-E125-4E50-A7B3-2653CA64AC90}"/>
    <cellStyle name="Денежный 2 7 2 4 4 3" xfId="14773" xr:uid="{00000000-0005-0000-0000-00005E180000}"/>
    <cellStyle name="Денежный 2 7 2 4 4 3 2" xfId="30011" xr:uid="{6AC42486-B8E6-4F10-B406-7EF65FF93173}"/>
    <cellStyle name="Денежный 2 7 2 4 4 4" xfId="19859" xr:uid="{0D944B51-06B5-4F98-9125-924EED6D9CD1}"/>
    <cellStyle name="Денежный 2 7 2 4 5" xfId="5891" xr:uid="{00000000-0005-0000-0000-00005F180000}"/>
    <cellStyle name="Денежный 2 7 2 4 5 2" xfId="21136" xr:uid="{850DF395-671E-4961-8335-E74D3F9E0B1E}"/>
    <cellStyle name="Денежный 2 7 2 4 6" xfId="10974" xr:uid="{00000000-0005-0000-0000-000060180000}"/>
    <cellStyle name="Денежный 2 7 2 4 6 2" xfId="26212" xr:uid="{597B414C-AA73-4011-B8F3-C414856958D1}"/>
    <cellStyle name="Денежный 2 7 2 4 7" xfId="16060" xr:uid="{E4CD8A2F-FCE1-4BBB-A4CD-EA4ED8B13666}"/>
    <cellStyle name="Денежный 2 7 2 5" xfId="1351" xr:uid="{00000000-0005-0000-0000-000061180000}"/>
    <cellStyle name="Денежный 2 7 2 5 2" xfId="2629" xr:uid="{00000000-0005-0000-0000-000062180000}"/>
    <cellStyle name="Денежный 2 7 2 5 2 2" xfId="7733" xr:uid="{00000000-0005-0000-0000-000063180000}"/>
    <cellStyle name="Денежный 2 7 2 5 2 2 2" xfId="22973" xr:uid="{D6D284EC-9FC7-4715-AE3C-816DE0FEBAAC}"/>
    <cellStyle name="Денежный 2 7 2 5 2 3" xfId="12811" xr:uid="{00000000-0005-0000-0000-000064180000}"/>
    <cellStyle name="Денежный 2 7 2 5 2 3 2" xfId="28049" xr:uid="{BE5EE69A-AE20-428C-86FE-6103C43AA1C2}"/>
    <cellStyle name="Денежный 2 7 2 5 2 4" xfId="17897" xr:uid="{9806E6FC-EC6D-43A8-B107-C5BD18335171}"/>
    <cellStyle name="Денежный 2 7 2 5 3" xfId="3901" xr:uid="{00000000-0005-0000-0000-000065180000}"/>
    <cellStyle name="Денежный 2 7 2 5 3 2" xfId="8987" xr:uid="{00000000-0005-0000-0000-000066180000}"/>
    <cellStyle name="Денежный 2 7 2 5 3 2 2" xfId="24227" xr:uid="{872EAECA-2FB1-4970-9593-836A018EB93F}"/>
    <cellStyle name="Денежный 2 7 2 5 3 3" xfId="14065" xr:uid="{00000000-0005-0000-0000-000067180000}"/>
    <cellStyle name="Денежный 2 7 2 5 3 3 2" xfId="29303" xr:uid="{0D001F53-FA7E-4F61-A77D-29062B8ADA12}"/>
    <cellStyle name="Денежный 2 7 2 5 3 4" xfId="19151" xr:uid="{230E3FD4-61B3-46D6-B29E-50CB254C492B}"/>
    <cellStyle name="Денежный 2 7 2 5 4" xfId="5179" xr:uid="{00000000-0005-0000-0000-000068180000}"/>
    <cellStyle name="Денежный 2 7 2 5 4 2" xfId="10260" xr:uid="{00000000-0005-0000-0000-000069180000}"/>
    <cellStyle name="Денежный 2 7 2 5 4 2 2" xfId="25500" xr:uid="{D187B865-67B4-4CC8-8806-47FD51ECA921}"/>
    <cellStyle name="Денежный 2 7 2 5 4 3" xfId="15338" xr:uid="{00000000-0005-0000-0000-00006A180000}"/>
    <cellStyle name="Денежный 2 7 2 5 4 3 2" xfId="30576" xr:uid="{33E878B7-3737-4AA1-8A7E-6565C906FBC5}"/>
    <cellStyle name="Денежный 2 7 2 5 4 4" xfId="20424" xr:uid="{D1FE77A5-EACC-4367-B9E9-6DB869DBC49E}"/>
    <cellStyle name="Денежный 2 7 2 5 5" xfId="6456" xr:uid="{00000000-0005-0000-0000-00006B180000}"/>
    <cellStyle name="Денежный 2 7 2 5 5 2" xfId="21701" xr:uid="{30AC01EA-E2A0-4176-8D1F-5B0284509C3B}"/>
    <cellStyle name="Денежный 2 7 2 5 6" xfId="11539" xr:uid="{00000000-0005-0000-0000-00006C180000}"/>
    <cellStyle name="Денежный 2 7 2 5 6 2" xfId="26777" xr:uid="{E6CF2B91-9D9F-48EB-B04F-BAD05B9D2E70}"/>
    <cellStyle name="Денежный 2 7 2 5 7" xfId="16625" xr:uid="{8B6CE4E7-AFE2-4BF0-86DA-11815ABB9EBB}"/>
    <cellStyle name="Денежный 2 7 2 6" xfId="1491" xr:uid="{00000000-0005-0000-0000-00006D180000}"/>
    <cellStyle name="Денежный 2 7 2 6 2" xfId="2769" xr:uid="{00000000-0005-0000-0000-00006E180000}"/>
    <cellStyle name="Денежный 2 7 2 6 2 2" xfId="7873" xr:uid="{00000000-0005-0000-0000-00006F180000}"/>
    <cellStyle name="Денежный 2 7 2 6 2 2 2" xfId="23113" xr:uid="{5BD34566-F1CB-4250-8D74-1329D080ADFB}"/>
    <cellStyle name="Денежный 2 7 2 6 2 3" xfId="12951" xr:uid="{00000000-0005-0000-0000-000070180000}"/>
    <cellStyle name="Денежный 2 7 2 6 2 3 2" xfId="28189" xr:uid="{A657813B-16AD-45C4-BF25-1ACBA40F8730}"/>
    <cellStyle name="Денежный 2 7 2 6 2 4" xfId="18037" xr:uid="{99C1051F-389C-405A-9200-F5E82C516C51}"/>
    <cellStyle name="Денежный 2 7 2 6 3" xfId="4039" xr:uid="{00000000-0005-0000-0000-000071180000}"/>
    <cellStyle name="Денежный 2 7 2 6 3 2" xfId="9125" xr:uid="{00000000-0005-0000-0000-000072180000}"/>
    <cellStyle name="Денежный 2 7 2 6 3 2 2" xfId="24365" xr:uid="{009C4CE5-9BFE-4BFF-896A-BB46AA559183}"/>
    <cellStyle name="Денежный 2 7 2 6 3 3" xfId="14203" xr:uid="{00000000-0005-0000-0000-000073180000}"/>
    <cellStyle name="Денежный 2 7 2 6 3 3 2" xfId="29441" xr:uid="{CE5BEB22-D803-4524-867E-786B3C072602}"/>
    <cellStyle name="Денежный 2 7 2 6 3 4" xfId="19289" xr:uid="{E07DB718-DECB-46A7-B91F-8EB9BA987511}"/>
    <cellStyle name="Денежный 2 7 2 6 4" xfId="5319" xr:uid="{00000000-0005-0000-0000-000074180000}"/>
    <cellStyle name="Денежный 2 7 2 6 4 2" xfId="10400" xr:uid="{00000000-0005-0000-0000-000075180000}"/>
    <cellStyle name="Денежный 2 7 2 6 4 2 2" xfId="25640" xr:uid="{79128BEC-BB61-490E-AA58-09D0FCE7DAC5}"/>
    <cellStyle name="Денежный 2 7 2 6 4 3" xfId="15478" xr:uid="{00000000-0005-0000-0000-000076180000}"/>
    <cellStyle name="Денежный 2 7 2 6 4 3 2" xfId="30716" xr:uid="{4D4BF3AA-47CE-46EA-99FA-37A442CEAECF}"/>
    <cellStyle name="Денежный 2 7 2 6 4 4" xfId="20564" xr:uid="{CDB3A0CF-6BCA-44F4-8F7A-40A8569A48DF}"/>
    <cellStyle name="Денежный 2 7 2 6 5" xfId="6596" xr:uid="{00000000-0005-0000-0000-000077180000}"/>
    <cellStyle name="Денежный 2 7 2 6 5 2" xfId="21841" xr:uid="{58D1C943-CE41-4822-AE31-1A11F468B5F1}"/>
    <cellStyle name="Денежный 2 7 2 6 6" xfId="11679" xr:uid="{00000000-0005-0000-0000-000078180000}"/>
    <cellStyle name="Денежный 2 7 2 6 6 2" xfId="26917" xr:uid="{D8D79F73-C5CC-4C9E-8DC3-13726C9ACC5C}"/>
    <cellStyle name="Денежный 2 7 2 6 7" xfId="16765" xr:uid="{3237F315-FF80-419D-93EB-C9F11AB5ECC4}"/>
    <cellStyle name="Денежный 2 7 3" xfId="132" xr:uid="{00000000-0005-0000-0000-000079180000}"/>
    <cellStyle name="Денежный 2 7 3 2" xfId="390" xr:uid="{00000000-0005-0000-0000-00007A180000}"/>
    <cellStyle name="Денежный 2 7 3 2 2" xfId="532" xr:uid="{00000000-0005-0000-0000-00007B180000}"/>
    <cellStyle name="Денежный 2 7 3 2 2 2" xfId="1096" xr:uid="{00000000-0005-0000-0000-00007C180000}"/>
    <cellStyle name="Денежный 2 7 3 2 2 2 2" xfId="2374" xr:uid="{00000000-0005-0000-0000-00007D180000}"/>
    <cellStyle name="Денежный 2 7 3 2 2 2 2 2" xfId="7478" xr:uid="{00000000-0005-0000-0000-00007E180000}"/>
    <cellStyle name="Денежный 2 7 3 2 2 2 2 2 2" xfId="22718" xr:uid="{B4976F0E-F20C-4C2D-AA75-914EC8B6C750}"/>
    <cellStyle name="Денежный 2 7 3 2 2 2 2 3" xfId="12556" xr:uid="{00000000-0005-0000-0000-00007F180000}"/>
    <cellStyle name="Денежный 2 7 3 2 2 2 2 3 2" xfId="27794" xr:uid="{5DA8FB68-2C7C-4170-AF20-7E2B4720E0DA}"/>
    <cellStyle name="Денежный 2 7 3 2 2 2 2 4" xfId="17642" xr:uid="{F6A8A000-192B-49D0-AA40-E0A9B95E8438}"/>
    <cellStyle name="Денежный 2 7 3 2 2 2 3" xfId="3650" xr:uid="{00000000-0005-0000-0000-000080180000}"/>
    <cellStyle name="Денежный 2 7 3 2 2 2 3 2" xfId="8736" xr:uid="{00000000-0005-0000-0000-000081180000}"/>
    <cellStyle name="Денежный 2 7 3 2 2 2 3 2 2" xfId="23976" xr:uid="{BD60057C-09E9-4AF0-9EB8-9B3078CC225B}"/>
    <cellStyle name="Денежный 2 7 3 2 2 2 3 3" xfId="13814" xr:uid="{00000000-0005-0000-0000-000082180000}"/>
    <cellStyle name="Денежный 2 7 3 2 2 2 3 3 2" xfId="29052" xr:uid="{3DAF657D-0A49-4A0B-B8FA-8101576C33F4}"/>
    <cellStyle name="Денежный 2 7 3 2 2 2 3 4" xfId="18900" xr:uid="{7B2D0F8D-13D4-410C-B1F9-AD7A54ACAF4C}"/>
    <cellStyle name="Денежный 2 7 3 2 2 2 4" xfId="4924" xr:uid="{00000000-0005-0000-0000-000083180000}"/>
    <cellStyle name="Денежный 2 7 3 2 2 2 4 2" xfId="10005" xr:uid="{00000000-0005-0000-0000-000084180000}"/>
    <cellStyle name="Денежный 2 7 3 2 2 2 4 2 2" xfId="25245" xr:uid="{7F14C0B3-4964-4FCF-94B0-C9FCE7EB4F70}"/>
    <cellStyle name="Денежный 2 7 3 2 2 2 4 3" xfId="15083" xr:uid="{00000000-0005-0000-0000-000085180000}"/>
    <cellStyle name="Денежный 2 7 3 2 2 2 4 3 2" xfId="30321" xr:uid="{AD0B5593-935B-4A4E-860E-2DBFA2D6ED48}"/>
    <cellStyle name="Денежный 2 7 3 2 2 2 4 4" xfId="20169" xr:uid="{A5E6E0A4-899E-4777-89D7-9C9E31C8DAA1}"/>
    <cellStyle name="Денежный 2 7 3 2 2 2 5" xfId="6201" xr:uid="{00000000-0005-0000-0000-000086180000}"/>
    <cellStyle name="Денежный 2 7 3 2 2 2 5 2" xfId="21446" xr:uid="{4089AEB2-9BEF-4AC0-8261-ACB06C1EC3BF}"/>
    <cellStyle name="Денежный 2 7 3 2 2 2 6" xfId="11284" xr:uid="{00000000-0005-0000-0000-000087180000}"/>
    <cellStyle name="Денежный 2 7 3 2 2 2 6 2" xfId="26522" xr:uid="{3509EE24-881A-4748-A03A-FBD4ACA944E2}"/>
    <cellStyle name="Денежный 2 7 3 2 2 2 7" xfId="16370" xr:uid="{8FEE6A1F-E7D8-4F5E-B998-8720AC19FC21}"/>
    <cellStyle name="Денежный 2 7 3 2 2 3" xfId="1810" xr:uid="{00000000-0005-0000-0000-000088180000}"/>
    <cellStyle name="Денежный 2 7 3 2 2 3 2" xfId="6914" xr:uid="{00000000-0005-0000-0000-000089180000}"/>
    <cellStyle name="Денежный 2 7 3 2 2 3 2 2" xfId="22154" xr:uid="{5A3FF903-6EEB-446A-9251-4346688733D6}"/>
    <cellStyle name="Денежный 2 7 3 2 2 3 3" xfId="11992" xr:uid="{00000000-0005-0000-0000-00008A180000}"/>
    <cellStyle name="Денежный 2 7 3 2 2 3 3 2" xfId="27230" xr:uid="{21AF8D6E-E064-43A4-9412-3B7CCCE9973C}"/>
    <cellStyle name="Денежный 2 7 3 2 2 3 4" xfId="17078" xr:uid="{86438A52-710D-43F2-B263-AB3CB014321F}"/>
    <cellStyle name="Денежный 2 7 3 2 2 4" xfId="3094" xr:uid="{00000000-0005-0000-0000-00008B180000}"/>
    <cellStyle name="Денежный 2 7 3 2 2 4 2" xfId="8180" xr:uid="{00000000-0005-0000-0000-00008C180000}"/>
    <cellStyle name="Денежный 2 7 3 2 2 4 2 2" xfId="23420" xr:uid="{1AADA7B2-47F9-410F-A9E8-DD7D13B8E665}"/>
    <cellStyle name="Денежный 2 7 3 2 2 4 3" xfId="13258" xr:uid="{00000000-0005-0000-0000-00008D180000}"/>
    <cellStyle name="Денежный 2 7 3 2 2 4 3 2" xfId="28496" xr:uid="{25290FC7-B0F2-48C2-9D0F-14C6E1419F2A}"/>
    <cellStyle name="Денежный 2 7 3 2 2 4 4" xfId="18344" xr:uid="{5D87482B-BAB1-4308-B01F-6CFCC3845A95}"/>
    <cellStyle name="Денежный 2 7 3 2 2 5" xfId="4360" xr:uid="{00000000-0005-0000-0000-00008E180000}"/>
    <cellStyle name="Денежный 2 7 3 2 2 5 2" xfId="9441" xr:uid="{00000000-0005-0000-0000-00008F180000}"/>
    <cellStyle name="Денежный 2 7 3 2 2 5 2 2" xfId="24681" xr:uid="{7908626C-CF52-4292-B218-5BB5FCFB0186}"/>
    <cellStyle name="Денежный 2 7 3 2 2 5 3" xfId="14519" xr:uid="{00000000-0005-0000-0000-000090180000}"/>
    <cellStyle name="Денежный 2 7 3 2 2 5 3 2" xfId="29757" xr:uid="{B5B88787-1C5A-475F-8A77-7B832378E98D}"/>
    <cellStyle name="Денежный 2 7 3 2 2 5 4" xfId="19605" xr:uid="{1A09DEF4-5D56-4677-B369-2BB2DA25B63B}"/>
    <cellStyle name="Денежный 2 7 3 2 2 6" xfId="5637" xr:uid="{00000000-0005-0000-0000-000091180000}"/>
    <cellStyle name="Денежный 2 7 3 2 2 6 2" xfId="20882" xr:uid="{5B1F70E3-7337-4848-9D14-BE204E610A30}"/>
    <cellStyle name="Денежный 2 7 3 2 2 7" xfId="10720" xr:uid="{00000000-0005-0000-0000-000092180000}"/>
    <cellStyle name="Денежный 2 7 3 2 2 7 2" xfId="25958" xr:uid="{DA634515-064E-47A5-9932-56816BF923D9}"/>
    <cellStyle name="Денежный 2 7 3 2 2 8" xfId="15806" xr:uid="{DB211476-162E-4829-A968-9135E3025D63}"/>
    <cellStyle name="Денежный 2 7 3 2 3" xfId="956" xr:uid="{00000000-0005-0000-0000-000093180000}"/>
    <cellStyle name="Денежный 2 7 3 2 3 2" xfId="2234" xr:uid="{00000000-0005-0000-0000-000094180000}"/>
    <cellStyle name="Денежный 2 7 3 2 3 2 2" xfId="7338" xr:uid="{00000000-0005-0000-0000-000095180000}"/>
    <cellStyle name="Денежный 2 7 3 2 3 2 2 2" xfId="22578" xr:uid="{2115856A-73F6-4268-9698-368A986AD983}"/>
    <cellStyle name="Денежный 2 7 3 2 3 2 3" xfId="12416" xr:uid="{00000000-0005-0000-0000-000096180000}"/>
    <cellStyle name="Денежный 2 7 3 2 3 2 3 2" xfId="27654" xr:uid="{AAD35F54-1274-4E42-845D-E9F26DB79F88}"/>
    <cellStyle name="Денежный 2 7 3 2 3 2 4" xfId="17502" xr:uid="{7FEE86FC-3502-4EB4-B1B8-F37DA02CBADB}"/>
    <cellStyle name="Денежный 2 7 3 2 3 3" xfId="3512" xr:uid="{00000000-0005-0000-0000-000097180000}"/>
    <cellStyle name="Денежный 2 7 3 2 3 3 2" xfId="8598" xr:uid="{00000000-0005-0000-0000-000098180000}"/>
    <cellStyle name="Денежный 2 7 3 2 3 3 2 2" xfId="23838" xr:uid="{C510605A-25B7-4BFD-8ADF-B3D5C4DCB1EC}"/>
    <cellStyle name="Денежный 2 7 3 2 3 3 3" xfId="13676" xr:uid="{00000000-0005-0000-0000-000099180000}"/>
    <cellStyle name="Денежный 2 7 3 2 3 3 3 2" xfId="28914" xr:uid="{DBC1E5AC-D51B-4B70-98B8-B6BD5C7C033C}"/>
    <cellStyle name="Денежный 2 7 3 2 3 3 4" xfId="18762" xr:uid="{92585E70-1EB9-470A-86FE-EB9B10474D87}"/>
    <cellStyle name="Денежный 2 7 3 2 3 4" xfId="4784" xr:uid="{00000000-0005-0000-0000-00009A180000}"/>
    <cellStyle name="Денежный 2 7 3 2 3 4 2" xfId="9865" xr:uid="{00000000-0005-0000-0000-00009B180000}"/>
    <cellStyle name="Денежный 2 7 3 2 3 4 2 2" xfId="25105" xr:uid="{52D4B6D8-8BCC-4438-BA5E-08109447A7B0}"/>
    <cellStyle name="Денежный 2 7 3 2 3 4 3" xfId="14943" xr:uid="{00000000-0005-0000-0000-00009C180000}"/>
    <cellStyle name="Денежный 2 7 3 2 3 4 3 2" xfId="30181" xr:uid="{D810F787-03FA-4AF1-AC02-7304F4255E4B}"/>
    <cellStyle name="Денежный 2 7 3 2 3 4 4" xfId="20029" xr:uid="{CE66D179-E1E2-4A2D-9353-A3FB3D364670}"/>
    <cellStyle name="Денежный 2 7 3 2 3 5" xfId="6061" xr:uid="{00000000-0005-0000-0000-00009D180000}"/>
    <cellStyle name="Денежный 2 7 3 2 3 5 2" xfId="21306" xr:uid="{09262124-9F7E-4BC9-BF57-6CC3C49F2480}"/>
    <cellStyle name="Денежный 2 7 3 2 3 6" xfId="11144" xr:uid="{00000000-0005-0000-0000-00009E180000}"/>
    <cellStyle name="Денежный 2 7 3 2 3 6 2" xfId="26382" xr:uid="{7FEF95DD-236A-4411-AE28-69CAC28A73F8}"/>
    <cellStyle name="Денежный 2 7 3 2 3 7" xfId="16230" xr:uid="{780F9255-9E5F-43FA-8D59-947599478A59}"/>
    <cellStyle name="Денежный 2 7 3 2 4" xfId="1670" xr:uid="{00000000-0005-0000-0000-00009F180000}"/>
    <cellStyle name="Денежный 2 7 3 2 4 2" xfId="6774" xr:uid="{00000000-0005-0000-0000-0000A0180000}"/>
    <cellStyle name="Денежный 2 7 3 2 4 2 2" xfId="22014" xr:uid="{99019AD6-C4B3-454C-B97C-E66F061F183A}"/>
    <cellStyle name="Денежный 2 7 3 2 4 3" xfId="11852" xr:uid="{00000000-0005-0000-0000-0000A1180000}"/>
    <cellStyle name="Денежный 2 7 3 2 4 3 2" xfId="27090" xr:uid="{A81CEE15-5501-4E21-B7C4-3A2CB0935689}"/>
    <cellStyle name="Денежный 2 7 3 2 4 4" xfId="16938" xr:uid="{6A9C62FB-AA0A-487B-A36F-490168E38E39}"/>
    <cellStyle name="Денежный 2 7 3 2 5" xfId="2954" xr:uid="{00000000-0005-0000-0000-0000A2180000}"/>
    <cellStyle name="Денежный 2 7 3 2 5 2" xfId="8042" xr:uid="{00000000-0005-0000-0000-0000A3180000}"/>
    <cellStyle name="Денежный 2 7 3 2 5 2 2" xfId="23282" xr:uid="{37676333-D30F-4025-A0FD-B2CC82881702}"/>
    <cellStyle name="Денежный 2 7 3 2 5 3" xfId="13120" xr:uid="{00000000-0005-0000-0000-0000A4180000}"/>
    <cellStyle name="Денежный 2 7 3 2 5 3 2" xfId="28358" xr:uid="{78574364-D984-45CA-9772-8FD35E299AB4}"/>
    <cellStyle name="Денежный 2 7 3 2 5 4" xfId="18206" xr:uid="{946F9931-A57C-45DF-B860-470C239D8D96}"/>
    <cellStyle name="Денежный 2 7 3 2 6" xfId="4220" xr:uid="{00000000-0005-0000-0000-0000A5180000}"/>
    <cellStyle name="Денежный 2 7 3 2 6 2" xfId="9301" xr:uid="{00000000-0005-0000-0000-0000A6180000}"/>
    <cellStyle name="Денежный 2 7 3 2 6 2 2" xfId="24541" xr:uid="{2413E8B3-DBFF-40F6-B31D-D5DFB6CF465B}"/>
    <cellStyle name="Денежный 2 7 3 2 6 3" xfId="14379" xr:uid="{00000000-0005-0000-0000-0000A7180000}"/>
    <cellStyle name="Денежный 2 7 3 2 6 3 2" xfId="29617" xr:uid="{C9344F11-C27F-473C-8231-94C299DCDDF4}"/>
    <cellStyle name="Денежный 2 7 3 2 6 4" xfId="19465" xr:uid="{60400C83-4BC8-47AE-B8AA-7F117C1FB6D6}"/>
    <cellStyle name="Денежный 2 7 3 2 7" xfId="5497" xr:uid="{00000000-0005-0000-0000-0000A8180000}"/>
    <cellStyle name="Денежный 2 7 3 2 7 2" xfId="20742" xr:uid="{F76273C2-62BA-4582-8BD3-E009787E4502}"/>
    <cellStyle name="Денежный 2 7 3 2 8" xfId="10580" xr:uid="{00000000-0005-0000-0000-0000A9180000}"/>
    <cellStyle name="Денежный 2 7 3 2 8 2" xfId="25818" xr:uid="{3C33DE2E-7D4C-40D7-8B7E-2D6CA8F34505}"/>
    <cellStyle name="Денежный 2 7 3 2 9" xfId="15666" xr:uid="{3BFE2048-8D86-4A13-9868-91A26DA54D13}"/>
    <cellStyle name="Денежный 2 7 3 3" xfId="672" xr:uid="{00000000-0005-0000-0000-0000AA180000}"/>
    <cellStyle name="Денежный 2 7 3 3 2" xfId="1236" xr:uid="{00000000-0005-0000-0000-0000AB180000}"/>
    <cellStyle name="Денежный 2 7 3 3 2 2" xfId="2514" xr:uid="{00000000-0005-0000-0000-0000AC180000}"/>
    <cellStyle name="Денежный 2 7 3 3 2 2 2" xfId="7618" xr:uid="{00000000-0005-0000-0000-0000AD180000}"/>
    <cellStyle name="Денежный 2 7 3 3 2 2 2 2" xfId="22858" xr:uid="{8FE115C7-045C-47B3-8F53-C42B01EA381F}"/>
    <cellStyle name="Денежный 2 7 3 3 2 2 3" xfId="12696" xr:uid="{00000000-0005-0000-0000-0000AE180000}"/>
    <cellStyle name="Денежный 2 7 3 3 2 2 3 2" xfId="27934" xr:uid="{F6967921-711C-4E0E-921C-4B04DF19CCDB}"/>
    <cellStyle name="Денежный 2 7 3 3 2 2 4" xfId="17782" xr:uid="{B822C1A7-E83C-4A58-9CA5-0372CA3FC98B}"/>
    <cellStyle name="Денежный 2 7 3 3 2 3" xfId="3788" xr:uid="{00000000-0005-0000-0000-0000AF180000}"/>
    <cellStyle name="Денежный 2 7 3 3 2 3 2" xfId="8874" xr:uid="{00000000-0005-0000-0000-0000B0180000}"/>
    <cellStyle name="Денежный 2 7 3 3 2 3 2 2" xfId="24114" xr:uid="{8A482233-9DA0-4F50-8405-07864629F7AF}"/>
    <cellStyle name="Денежный 2 7 3 3 2 3 3" xfId="13952" xr:uid="{00000000-0005-0000-0000-0000B1180000}"/>
    <cellStyle name="Денежный 2 7 3 3 2 3 3 2" xfId="29190" xr:uid="{D8609141-A9A3-4F27-87B7-324F98BFD321}"/>
    <cellStyle name="Денежный 2 7 3 3 2 3 4" xfId="19038" xr:uid="{1D5A7829-AB58-45C5-BEA7-1FF8B3F94C08}"/>
    <cellStyle name="Денежный 2 7 3 3 2 4" xfId="5064" xr:uid="{00000000-0005-0000-0000-0000B2180000}"/>
    <cellStyle name="Денежный 2 7 3 3 2 4 2" xfId="10145" xr:uid="{00000000-0005-0000-0000-0000B3180000}"/>
    <cellStyle name="Денежный 2 7 3 3 2 4 2 2" xfId="25385" xr:uid="{16CD1FCD-E96C-4A53-9443-CD7C09F4B1F3}"/>
    <cellStyle name="Денежный 2 7 3 3 2 4 3" xfId="15223" xr:uid="{00000000-0005-0000-0000-0000B4180000}"/>
    <cellStyle name="Денежный 2 7 3 3 2 4 3 2" xfId="30461" xr:uid="{1FFEBCAD-B169-464A-BB3A-06BF030F08DE}"/>
    <cellStyle name="Денежный 2 7 3 3 2 4 4" xfId="20309" xr:uid="{8625B449-423F-4F13-BDAD-C794879B59F7}"/>
    <cellStyle name="Денежный 2 7 3 3 2 5" xfId="6341" xr:uid="{00000000-0005-0000-0000-0000B5180000}"/>
    <cellStyle name="Денежный 2 7 3 3 2 5 2" xfId="21586" xr:uid="{8C2BBBC4-E986-4551-BF67-B3D7C2C48D86}"/>
    <cellStyle name="Денежный 2 7 3 3 2 6" xfId="11424" xr:uid="{00000000-0005-0000-0000-0000B6180000}"/>
    <cellStyle name="Денежный 2 7 3 3 2 6 2" xfId="26662" xr:uid="{F547870A-8511-44C6-9879-EC13F9C20445}"/>
    <cellStyle name="Денежный 2 7 3 3 2 7" xfId="16510" xr:uid="{C7F6EC4B-30FC-40F0-A559-7C14610B5840}"/>
    <cellStyle name="Денежный 2 7 3 3 3" xfId="1950" xr:uid="{00000000-0005-0000-0000-0000B7180000}"/>
    <cellStyle name="Денежный 2 7 3 3 3 2" xfId="7054" xr:uid="{00000000-0005-0000-0000-0000B8180000}"/>
    <cellStyle name="Денежный 2 7 3 3 3 2 2" xfId="22294" xr:uid="{4B4F1B41-23C1-4B8E-8CDB-E1F832CF7F58}"/>
    <cellStyle name="Денежный 2 7 3 3 3 3" xfId="12132" xr:uid="{00000000-0005-0000-0000-0000B9180000}"/>
    <cellStyle name="Денежный 2 7 3 3 3 3 2" xfId="27370" xr:uid="{2D835752-C1F7-44DD-BBFA-3108FF9B9AD4}"/>
    <cellStyle name="Денежный 2 7 3 3 3 4" xfId="17218" xr:uid="{5B0744AB-78C4-44AF-92B8-4C21E524732C}"/>
    <cellStyle name="Денежный 2 7 3 3 4" xfId="3232" xr:uid="{00000000-0005-0000-0000-0000BA180000}"/>
    <cellStyle name="Денежный 2 7 3 3 4 2" xfId="8318" xr:uid="{00000000-0005-0000-0000-0000BB180000}"/>
    <cellStyle name="Денежный 2 7 3 3 4 2 2" xfId="23558" xr:uid="{CF88165C-10E4-4F88-B4CC-56D6956C8CF6}"/>
    <cellStyle name="Денежный 2 7 3 3 4 3" xfId="13396" xr:uid="{00000000-0005-0000-0000-0000BC180000}"/>
    <cellStyle name="Денежный 2 7 3 3 4 3 2" xfId="28634" xr:uid="{9ED9E96F-A484-4FB1-BF69-A5EE7E8D8E0B}"/>
    <cellStyle name="Денежный 2 7 3 3 4 4" xfId="18482" xr:uid="{1EB8BD33-506C-4A21-9FE8-25E0D1D15D6B}"/>
    <cellStyle name="Денежный 2 7 3 3 5" xfId="4500" xr:uid="{00000000-0005-0000-0000-0000BD180000}"/>
    <cellStyle name="Денежный 2 7 3 3 5 2" xfId="9581" xr:uid="{00000000-0005-0000-0000-0000BE180000}"/>
    <cellStyle name="Денежный 2 7 3 3 5 2 2" xfId="24821" xr:uid="{0E9EBF72-34C8-4312-B5FF-FAEA15051950}"/>
    <cellStyle name="Денежный 2 7 3 3 5 3" xfId="14659" xr:uid="{00000000-0005-0000-0000-0000BF180000}"/>
    <cellStyle name="Денежный 2 7 3 3 5 3 2" xfId="29897" xr:uid="{FAD4FDDF-6E54-4EB2-A0D1-F748B94ED6E9}"/>
    <cellStyle name="Денежный 2 7 3 3 5 4" xfId="19745" xr:uid="{11DE3673-C113-48FB-BA78-6F95AB834393}"/>
    <cellStyle name="Денежный 2 7 3 3 6" xfId="5777" xr:uid="{00000000-0005-0000-0000-0000C0180000}"/>
    <cellStyle name="Денежный 2 7 3 3 6 2" xfId="21022" xr:uid="{FEEB34C4-C19C-4309-986B-60C7917D7F06}"/>
    <cellStyle name="Денежный 2 7 3 3 7" xfId="10860" xr:uid="{00000000-0005-0000-0000-0000C1180000}"/>
    <cellStyle name="Денежный 2 7 3 3 7 2" xfId="26098" xr:uid="{1A7EFBF1-42DF-4338-85FC-C19805FAF843}"/>
    <cellStyle name="Денежный 2 7 3 3 8" xfId="15946" xr:uid="{4DBA2904-4D37-4C1E-9C20-976527250C37}"/>
    <cellStyle name="Денежный 2 7 3 4" xfId="816" xr:uid="{00000000-0005-0000-0000-0000C2180000}"/>
    <cellStyle name="Денежный 2 7 3 4 2" xfId="2094" xr:uid="{00000000-0005-0000-0000-0000C3180000}"/>
    <cellStyle name="Денежный 2 7 3 4 2 2" xfId="7198" xr:uid="{00000000-0005-0000-0000-0000C4180000}"/>
    <cellStyle name="Денежный 2 7 3 4 2 2 2" xfId="22438" xr:uid="{CFB01685-0343-4601-AA21-33BCDFBB4CD4}"/>
    <cellStyle name="Денежный 2 7 3 4 2 3" xfId="12276" xr:uid="{00000000-0005-0000-0000-0000C5180000}"/>
    <cellStyle name="Денежный 2 7 3 4 2 3 2" xfId="27514" xr:uid="{2C2F3365-5AA3-42F4-AB77-F175C9908E09}"/>
    <cellStyle name="Денежный 2 7 3 4 2 4" xfId="17362" xr:uid="{3C0C7878-D519-4D48-8E0A-EBE66D9298C8}"/>
    <cellStyle name="Денежный 2 7 3 4 3" xfId="3374" xr:uid="{00000000-0005-0000-0000-0000C6180000}"/>
    <cellStyle name="Денежный 2 7 3 4 3 2" xfId="8460" xr:uid="{00000000-0005-0000-0000-0000C7180000}"/>
    <cellStyle name="Денежный 2 7 3 4 3 2 2" xfId="23700" xr:uid="{6FE75DAF-8CBB-45DB-848F-512BE8AA55F9}"/>
    <cellStyle name="Денежный 2 7 3 4 3 3" xfId="13538" xr:uid="{00000000-0005-0000-0000-0000C8180000}"/>
    <cellStyle name="Денежный 2 7 3 4 3 3 2" xfId="28776" xr:uid="{DAB54880-F6FC-4A3D-A12F-E20F0DA106E1}"/>
    <cellStyle name="Денежный 2 7 3 4 3 4" xfId="18624" xr:uid="{079411AB-2382-4F30-A3AA-50838BFDB197}"/>
    <cellStyle name="Денежный 2 7 3 4 4" xfId="4644" xr:uid="{00000000-0005-0000-0000-0000C9180000}"/>
    <cellStyle name="Денежный 2 7 3 4 4 2" xfId="9725" xr:uid="{00000000-0005-0000-0000-0000CA180000}"/>
    <cellStyle name="Денежный 2 7 3 4 4 2 2" xfId="24965" xr:uid="{9D213020-A1C6-425F-A275-20C6222A16EF}"/>
    <cellStyle name="Денежный 2 7 3 4 4 3" xfId="14803" xr:uid="{00000000-0005-0000-0000-0000CB180000}"/>
    <cellStyle name="Денежный 2 7 3 4 4 3 2" xfId="30041" xr:uid="{F60C5A97-8E41-42DF-934E-CAC39D48213C}"/>
    <cellStyle name="Денежный 2 7 3 4 4 4" xfId="19889" xr:uid="{6CF63806-5CED-4D59-8DC2-B7639F851D9F}"/>
    <cellStyle name="Денежный 2 7 3 4 5" xfId="5921" xr:uid="{00000000-0005-0000-0000-0000CC180000}"/>
    <cellStyle name="Денежный 2 7 3 4 5 2" xfId="21166" xr:uid="{A3EF37C7-ED14-4CFF-AEBC-002D7C594674}"/>
    <cellStyle name="Денежный 2 7 3 4 6" xfId="11004" xr:uid="{00000000-0005-0000-0000-0000CD180000}"/>
    <cellStyle name="Денежный 2 7 3 4 6 2" xfId="26242" xr:uid="{7ABA76E3-43C1-4396-8D07-B8323C254906}"/>
    <cellStyle name="Денежный 2 7 3 4 7" xfId="16090" xr:uid="{E55586E3-7DB9-4A0D-ABA7-889D87C1F2EB}"/>
    <cellStyle name="Денежный 2 7 3 5" xfId="1381" xr:uid="{00000000-0005-0000-0000-0000CE180000}"/>
    <cellStyle name="Денежный 2 7 3 5 2" xfId="2659" xr:uid="{00000000-0005-0000-0000-0000CF180000}"/>
    <cellStyle name="Денежный 2 7 3 5 2 2" xfId="7763" xr:uid="{00000000-0005-0000-0000-0000D0180000}"/>
    <cellStyle name="Денежный 2 7 3 5 2 2 2" xfId="23003" xr:uid="{A174CE88-C11C-4BD4-9D37-4B82272C1084}"/>
    <cellStyle name="Денежный 2 7 3 5 2 3" xfId="12841" xr:uid="{00000000-0005-0000-0000-0000D1180000}"/>
    <cellStyle name="Денежный 2 7 3 5 2 3 2" xfId="28079" xr:uid="{88D511E0-E015-4F38-9E7D-278C51A297FC}"/>
    <cellStyle name="Денежный 2 7 3 5 2 4" xfId="17927" xr:uid="{06A6319A-AFAB-49A8-9409-A99D28B4D0AD}"/>
    <cellStyle name="Денежный 2 7 3 5 3" xfId="3931" xr:uid="{00000000-0005-0000-0000-0000D2180000}"/>
    <cellStyle name="Денежный 2 7 3 5 3 2" xfId="9017" xr:uid="{00000000-0005-0000-0000-0000D3180000}"/>
    <cellStyle name="Денежный 2 7 3 5 3 2 2" xfId="24257" xr:uid="{D0A1087E-210E-4D65-BC9A-D1A112C68964}"/>
    <cellStyle name="Денежный 2 7 3 5 3 3" xfId="14095" xr:uid="{00000000-0005-0000-0000-0000D4180000}"/>
    <cellStyle name="Денежный 2 7 3 5 3 3 2" xfId="29333" xr:uid="{E24EC595-9B02-4B96-B148-1D1F418E57DB}"/>
    <cellStyle name="Денежный 2 7 3 5 3 4" xfId="19181" xr:uid="{21EE0066-CB9C-4A9D-B2D1-484CDD747806}"/>
    <cellStyle name="Денежный 2 7 3 5 4" xfId="5209" xr:uid="{00000000-0005-0000-0000-0000D5180000}"/>
    <cellStyle name="Денежный 2 7 3 5 4 2" xfId="10290" xr:uid="{00000000-0005-0000-0000-0000D6180000}"/>
    <cellStyle name="Денежный 2 7 3 5 4 2 2" xfId="25530" xr:uid="{23D741F5-766D-407F-A57D-EA7DBC352007}"/>
    <cellStyle name="Денежный 2 7 3 5 4 3" xfId="15368" xr:uid="{00000000-0005-0000-0000-0000D7180000}"/>
    <cellStyle name="Денежный 2 7 3 5 4 3 2" xfId="30606" xr:uid="{2B746671-1F5F-4C96-A7D2-48AA16949A3C}"/>
    <cellStyle name="Денежный 2 7 3 5 4 4" xfId="20454" xr:uid="{89E1C661-7677-4A77-A6C5-DB9B43D669D8}"/>
    <cellStyle name="Денежный 2 7 3 5 5" xfId="6486" xr:uid="{00000000-0005-0000-0000-0000D8180000}"/>
    <cellStyle name="Денежный 2 7 3 5 5 2" xfId="21731" xr:uid="{79E248B9-B300-4AD4-9CC8-9E6F4183D5C0}"/>
    <cellStyle name="Денежный 2 7 3 5 6" xfId="11569" xr:uid="{00000000-0005-0000-0000-0000D9180000}"/>
    <cellStyle name="Денежный 2 7 3 5 6 2" xfId="26807" xr:uid="{D81CE1CF-7BAC-4A63-BDAA-AE2682204E7C}"/>
    <cellStyle name="Денежный 2 7 3 5 7" xfId="16655" xr:uid="{3ADE212A-6BCC-46C1-AC14-6812E154B263}"/>
    <cellStyle name="Денежный 2 7 3 6" xfId="1521" xr:uid="{00000000-0005-0000-0000-0000DA180000}"/>
    <cellStyle name="Денежный 2 7 3 6 2" xfId="2799" xr:uid="{00000000-0005-0000-0000-0000DB180000}"/>
    <cellStyle name="Денежный 2 7 3 6 2 2" xfId="7903" xr:uid="{00000000-0005-0000-0000-0000DC180000}"/>
    <cellStyle name="Денежный 2 7 3 6 2 2 2" xfId="23143" xr:uid="{F13197C3-7728-4F06-857C-2C7C2027939C}"/>
    <cellStyle name="Денежный 2 7 3 6 2 3" xfId="12981" xr:uid="{00000000-0005-0000-0000-0000DD180000}"/>
    <cellStyle name="Денежный 2 7 3 6 2 3 2" xfId="28219" xr:uid="{5CDDA4D2-7D21-4F46-9B9D-BD874EFEA8F8}"/>
    <cellStyle name="Денежный 2 7 3 6 2 4" xfId="18067" xr:uid="{61F5F90B-0BB0-43D3-985C-A8169D1CD34B}"/>
    <cellStyle name="Денежный 2 7 3 6 3" xfId="4069" xr:uid="{00000000-0005-0000-0000-0000DE180000}"/>
    <cellStyle name="Денежный 2 7 3 6 3 2" xfId="9155" xr:uid="{00000000-0005-0000-0000-0000DF180000}"/>
    <cellStyle name="Денежный 2 7 3 6 3 2 2" xfId="24395" xr:uid="{8A794BB1-7C85-471D-9597-F5766306DD9E}"/>
    <cellStyle name="Денежный 2 7 3 6 3 3" xfId="14233" xr:uid="{00000000-0005-0000-0000-0000E0180000}"/>
    <cellStyle name="Денежный 2 7 3 6 3 3 2" xfId="29471" xr:uid="{6F8863C4-D15B-4DB9-8A76-0DB03C0E27B0}"/>
    <cellStyle name="Денежный 2 7 3 6 3 4" xfId="19319" xr:uid="{FA72F8A5-8F49-4CAD-89E9-3760773F8CD7}"/>
    <cellStyle name="Денежный 2 7 3 6 4" xfId="5349" xr:uid="{00000000-0005-0000-0000-0000E1180000}"/>
    <cellStyle name="Денежный 2 7 3 6 4 2" xfId="10430" xr:uid="{00000000-0005-0000-0000-0000E2180000}"/>
    <cellStyle name="Денежный 2 7 3 6 4 2 2" xfId="25670" xr:uid="{6A70BAE1-8411-40B4-9D25-F664417D8756}"/>
    <cellStyle name="Денежный 2 7 3 6 4 3" xfId="15508" xr:uid="{00000000-0005-0000-0000-0000E3180000}"/>
    <cellStyle name="Денежный 2 7 3 6 4 3 2" xfId="30746" xr:uid="{2DD495E0-25E5-4B5E-AA02-B28FFF6715C3}"/>
    <cellStyle name="Денежный 2 7 3 6 4 4" xfId="20594" xr:uid="{FB26B317-93E9-4260-B553-5CC3FFB9C6B0}"/>
    <cellStyle name="Денежный 2 7 3 6 5" xfId="6626" xr:uid="{00000000-0005-0000-0000-0000E4180000}"/>
    <cellStyle name="Денежный 2 7 3 6 5 2" xfId="21871" xr:uid="{9B4A6148-4FB0-4EB5-965F-E0FFE8E27637}"/>
    <cellStyle name="Денежный 2 7 3 6 6" xfId="11709" xr:uid="{00000000-0005-0000-0000-0000E5180000}"/>
    <cellStyle name="Денежный 2 7 3 6 6 2" xfId="26947" xr:uid="{4BF2ED3C-1B54-4C8A-84E5-68DB09064E1D}"/>
    <cellStyle name="Денежный 2 7 3 6 7" xfId="16795" xr:uid="{C68724F0-558F-4026-B067-89A6FD531D33}"/>
    <cellStyle name="Денежный 2 7 4" xfId="295" xr:uid="{00000000-0005-0000-0000-0000E6180000}"/>
    <cellStyle name="Денежный 2 7 4 2" xfId="450" xr:uid="{00000000-0005-0000-0000-0000E7180000}"/>
    <cellStyle name="Денежный 2 7 4 2 2" xfId="1014" xr:uid="{00000000-0005-0000-0000-0000E8180000}"/>
    <cellStyle name="Денежный 2 7 4 2 2 2" xfId="2292" xr:uid="{00000000-0005-0000-0000-0000E9180000}"/>
    <cellStyle name="Денежный 2 7 4 2 2 2 2" xfId="7396" xr:uid="{00000000-0005-0000-0000-0000EA180000}"/>
    <cellStyle name="Денежный 2 7 4 2 2 2 2 2" xfId="22636" xr:uid="{C0C83325-AE78-4D9F-B015-5D64CE7E03A0}"/>
    <cellStyle name="Денежный 2 7 4 2 2 2 3" xfId="12474" xr:uid="{00000000-0005-0000-0000-0000EB180000}"/>
    <cellStyle name="Денежный 2 7 4 2 2 2 3 2" xfId="27712" xr:uid="{B02CBCBB-5230-46FC-9066-92F8E5192BAD}"/>
    <cellStyle name="Денежный 2 7 4 2 2 2 4" xfId="17560" xr:uid="{401D0D7E-F7FD-4015-9D76-46D439F5066E}"/>
    <cellStyle name="Денежный 2 7 4 2 2 3" xfId="3570" xr:uid="{00000000-0005-0000-0000-0000EC180000}"/>
    <cellStyle name="Денежный 2 7 4 2 2 3 2" xfId="8656" xr:uid="{00000000-0005-0000-0000-0000ED180000}"/>
    <cellStyle name="Денежный 2 7 4 2 2 3 2 2" xfId="23896" xr:uid="{FB5E07C5-8463-4950-8E5A-AE611661C131}"/>
    <cellStyle name="Денежный 2 7 4 2 2 3 3" xfId="13734" xr:uid="{00000000-0005-0000-0000-0000EE180000}"/>
    <cellStyle name="Денежный 2 7 4 2 2 3 3 2" xfId="28972" xr:uid="{C58A5D0C-5209-445D-96F0-B8D89544D023}"/>
    <cellStyle name="Денежный 2 7 4 2 2 3 4" xfId="18820" xr:uid="{27BD1283-831C-4D4E-B838-80E708AB231D}"/>
    <cellStyle name="Денежный 2 7 4 2 2 4" xfId="4842" xr:uid="{00000000-0005-0000-0000-0000EF180000}"/>
    <cellStyle name="Денежный 2 7 4 2 2 4 2" xfId="9923" xr:uid="{00000000-0005-0000-0000-0000F0180000}"/>
    <cellStyle name="Денежный 2 7 4 2 2 4 2 2" xfId="25163" xr:uid="{16442431-47A3-4653-A731-DF9633317A97}"/>
    <cellStyle name="Денежный 2 7 4 2 2 4 3" xfId="15001" xr:uid="{00000000-0005-0000-0000-0000F1180000}"/>
    <cellStyle name="Денежный 2 7 4 2 2 4 3 2" xfId="30239" xr:uid="{2CB3E876-2A6F-48A7-BC4A-9DE55C7EF1B5}"/>
    <cellStyle name="Денежный 2 7 4 2 2 4 4" xfId="20087" xr:uid="{E2CCAD35-DE82-493C-BB9A-983812648117}"/>
    <cellStyle name="Денежный 2 7 4 2 2 5" xfId="6119" xr:uid="{00000000-0005-0000-0000-0000F2180000}"/>
    <cellStyle name="Денежный 2 7 4 2 2 5 2" xfId="21364" xr:uid="{8F895BB4-F1C0-40ED-95D6-54B50E5E6236}"/>
    <cellStyle name="Денежный 2 7 4 2 2 6" xfId="11202" xr:uid="{00000000-0005-0000-0000-0000F3180000}"/>
    <cellStyle name="Денежный 2 7 4 2 2 6 2" xfId="26440" xr:uid="{79C4A40F-644A-402E-B143-DD55BC0B7615}"/>
    <cellStyle name="Денежный 2 7 4 2 2 7" xfId="16288" xr:uid="{0195F266-6AE5-465B-821C-AF0B40682D8C}"/>
    <cellStyle name="Денежный 2 7 4 2 3" xfId="1728" xr:uid="{00000000-0005-0000-0000-0000F4180000}"/>
    <cellStyle name="Денежный 2 7 4 2 3 2" xfId="6832" xr:uid="{00000000-0005-0000-0000-0000F5180000}"/>
    <cellStyle name="Денежный 2 7 4 2 3 2 2" xfId="22072" xr:uid="{6C19820B-DC1B-4F66-880F-8471D72085EA}"/>
    <cellStyle name="Денежный 2 7 4 2 3 3" xfId="11910" xr:uid="{00000000-0005-0000-0000-0000F6180000}"/>
    <cellStyle name="Денежный 2 7 4 2 3 3 2" xfId="27148" xr:uid="{E9832922-0380-4EB9-829A-4A6E56F7B1A5}"/>
    <cellStyle name="Денежный 2 7 4 2 3 4" xfId="16996" xr:uid="{34B9E319-A912-424D-BEBC-F70AF41DD2CB}"/>
    <cellStyle name="Денежный 2 7 4 2 4" xfId="3014" xr:uid="{00000000-0005-0000-0000-0000F7180000}"/>
    <cellStyle name="Денежный 2 7 4 2 4 2" xfId="8100" xr:uid="{00000000-0005-0000-0000-0000F8180000}"/>
    <cellStyle name="Денежный 2 7 4 2 4 2 2" xfId="23340" xr:uid="{D03D2551-7B8B-4916-BC27-12C152D7240C}"/>
    <cellStyle name="Денежный 2 7 4 2 4 3" xfId="13178" xr:uid="{00000000-0005-0000-0000-0000F9180000}"/>
    <cellStyle name="Денежный 2 7 4 2 4 3 2" xfId="28416" xr:uid="{2AD80A36-9207-4115-9556-62B526176B22}"/>
    <cellStyle name="Денежный 2 7 4 2 4 4" xfId="18264" xr:uid="{B0430983-EFF5-45CB-A32B-264BC4E87567}"/>
    <cellStyle name="Денежный 2 7 4 2 5" xfId="4278" xr:uid="{00000000-0005-0000-0000-0000FA180000}"/>
    <cellStyle name="Денежный 2 7 4 2 5 2" xfId="9359" xr:uid="{00000000-0005-0000-0000-0000FB180000}"/>
    <cellStyle name="Денежный 2 7 4 2 5 2 2" xfId="24599" xr:uid="{3900235F-215D-489C-90F3-DFE4234B7F00}"/>
    <cellStyle name="Денежный 2 7 4 2 5 3" xfId="14437" xr:uid="{00000000-0005-0000-0000-0000FC180000}"/>
    <cellStyle name="Денежный 2 7 4 2 5 3 2" xfId="29675" xr:uid="{5B204E73-9F14-4891-BA02-967013941ECE}"/>
    <cellStyle name="Денежный 2 7 4 2 5 4" xfId="19523" xr:uid="{B2F90F29-31F4-44D9-B374-1AE2974C4A8F}"/>
    <cellStyle name="Денежный 2 7 4 2 6" xfId="5555" xr:uid="{00000000-0005-0000-0000-0000FD180000}"/>
    <cellStyle name="Денежный 2 7 4 2 6 2" xfId="20800" xr:uid="{101E6606-3BC6-4313-AAE4-39D8ED6D954F}"/>
    <cellStyle name="Денежный 2 7 4 2 7" xfId="10638" xr:uid="{00000000-0005-0000-0000-0000FE180000}"/>
    <cellStyle name="Денежный 2 7 4 2 7 2" xfId="25876" xr:uid="{8C501A49-2618-45D8-A869-E1BAFF9CD353}"/>
    <cellStyle name="Денежный 2 7 4 2 8" xfId="15724" xr:uid="{6B7D0FAB-AC57-4067-B195-3BD206508BCE}"/>
    <cellStyle name="Денежный 2 7 4 3" xfId="874" xr:uid="{00000000-0005-0000-0000-0000FF180000}"/>
    <cellStyle name="Денежный 2 7 4 3 2" xfId="2152" xr:uid="{00000000-0005-0000-0000-000000190000}"/>
    <cellStyle name="Денежный 2 7 4 3 2 2" xfId="7256" xr:uid="{00000000-0005-0000-0000-000001190000}"/>
    <cellStyle name="Денежный 2 7 4 3 2 2 2" xfId="22496" xr:uid="{2D9DEFA1-7441-43F6-B3BA-B22AF336FC33}"/>
    <cellStyle name="Денежный 2 7 4 3 2 3" xfId="12334" xr:uid="{00000000-0005-0000-0000-000002190000}"/>
    <cellStyle name="Денежный 2 7 4 3 2 3 2" xfId="27572" xr:uid="{0027B93C-E6A3-4D9A-B18C-90648D6BBA88}"/>
    <cellStyle name="Денежный 2 7 4 3 2 4" xfId="17420" xr:uid="{08934967-493C-4C1C-9569-8796CC9290CD}"/>
    <cellStyle name="Денежный 2 7 4 3 3" xfId="3432" xr:uid="{00000000-0005-0000-0000-000003190000}"/>
    <cellStyle name="Денежный 2 7 4 3 3 2" xfId="8518" xr:uid="{00000000-0005-0000-0000-000004190000}"/>
    <cellStyle name="Денежный 2 7 4 3 3 2 2" xfId="23758" xr:uid="{E3A9B812-F3E8-473A-A8D1-7849C6CA0B9E}"/>
    <cellStyle name="Денежный 2 7 4 3 3 3" xfId="13596" xr:uid="{00000000-0005-0000-0000-000005190000}"/>
    <cellStyle name="Денежный 2 7 4 3 3 3 2" xfId="28834" xr:uid="{169039E0-95DC-4281-B551-96B86A72475F}"/>
    <cellStyle name="Денежный 2 7 4 3 3 4" xfId="18682" xr:uid="{12B79CA5-2BB4-4C5C-8CE4-74D97DB3962A}"/>
    <cellStyle name="Денежный 2 7 4 3 4" xfId="4702" xr:uid="{00000000-0005-0000-0000-000006190000}"/>
    <cellStyle name="Денежный 2 7 4 3 4 2" xfId="9783" xr:uid="{00000000-0005-0000-0000-000007190000}"/>
    <cellStyle name="Денежный 2 7 4 3 4 2 2" xfId="25023" xr:uid="{A1A81368-81A1-4150-BD14-748DE09BE28D}"/>
    <cellStyle name="Денежный 2 7 4 3 4 3" xfId="14861" xr:uid="{00000000-0005-0000-0000-000008190000}"/>
    <cellStyle name="Денежный 2 7 4 3 4 3 2" xfId="30099" xr:uid="{58B6EEA2-554C-4969-82DC-9E7F25520C0C}"/>
    <cellStyle name="Денежный 2 7 4 3 4 4" xfId="19947" xr:uid="{7BDA8B50-6780-4BFA-A903-127FD9AEECB5}"/>
    <cellStyle name="Денежный 2 7 4 3 5" xfId="5979" xr:uid="{00000000-0005-0000-0000-000009190000}"/>
    <cellStyle name="Денежный 2 7 4 3 5 2" xfId="21224" xr:uid="{851E6345-D1B6-4B7D-A201-3564BCB9F7A7}"/>
    <cellStyle name="Денежный 2 7 4 3 6" xfId="11062" xr:uid="{00000000-0005-0000-0000-00000A190000}"/>
    <cellStyle name="Денежный 2 7 4 3 6 2" xfId="26300" xr:uid="{0FC9047D-ED55-403C-A080-1A428FDA19D7}"/>
    <cellStyle name="Денежный 2 7 4 3 7" xfId="16148" xr:uid="{A2ABC41A-185E-4E3C-AAB9-F66F88650E2F}"/>
    <cellStyle name="Денежный 2 7 4 4" xfId="1588" xr:uid="{00000000-0005-0000-0000-00000B190000}"/>
    <cellStyle name="Денежный 2 7 4 4 2" xfId="6692" xr:uid="{00000000-0005-0000-0000-00000C190000}"/>
    <cellStyle name="Денежный 2 7 4 4 2 2" xfId="21932" xr:uid="{20B5EABD-FD13-4C99-8F83-041B065F18DC}"/>
    <cellStyle name="Денежный 2 7 4 4 3" xfId="11770" xr:uid="{00000000-0005-0000-0000-00000D190000}"/>
    <cellStyle name="Денежный 2 7 4 4 3 2" xfId="27008" xr:uid="{F99A3DF4-5B4F-4BD8-8DBE-299B081736B9}"/>
    <cellStyle name="Денежный 2 7 4 4 4" xfId="16856" xr:uid="{58DDCE55-787F-4B8F-83B3-EBAD48A6EB25}"/>
    <cellStyle name="Денежный 2 7 4 5" xfId="2862" xr:uid="{00000000-0005-0000-0000-00000E190000}"/>
    <cellStyle name="Денежный 2 7 4 5 2" xfId="7962" xr:uid="{00000000-0005-0000-0000-00000F190000}"/>
    <cellStyle name="Денежный 2 7 4 5 2 2" xfId="23202" xr:uid="{C85018DB-B3E7-4719-901D-8970C725AE2F}"/>
    <cellStyle name="Денежный 2 7 4 5 3" xfId="13040" xr:uid="{00000000-0005-0000-0000-000010190000}"/>
    <cellStyle name="Денежный 2 7 4 5 3 2" xfId="28278" xr:uid="{B385BFE5-BD76-4DD6-90BC-E9E7B2852007}"/>
    <cellStyle name="Денежный 2 7 4 5 4" xfId="18126" xr:uid="{9CAB2800-031C-48DC-B8D1-3206AC774D4A}"/>
    <cellStyle name="Денежный 2 7 4 6" xfId="4138" xr:uid="{00000000-0005-0000-0000-000011190000}"/>
    <cellStyle name="Денежный 2 7 4 6 2" xfId="9219" xr:uid="{00000000-0005-0000-0000-000012190000}"/>
    <cellStyle name="Денежный 2 7 4 6 2 2" xfId="24459" xr:uid="{28442950-57B6-4460-8B7E-200B5A98FD73}"/>
    <cellStyle name="Денежный 2 7 4 6 3" xfId="14297" xr:uid="{00000000-0005-0000-0000-000013190000}"/>
    <cellStyle name="Денежный 2 7 4 6 3 2" xfId="29535" xr:uid="{9E2C8C7A-A1A3-465D-8AE8-4478FC9C1662}"/>
    <cellStyle name="Денежный 2 7 4 6 4" xfId="19383" xr:uid="{6C76A554-8F60-4C5E-8B91-07AB28E62041}"/>
    <cellStyle name="Денежный 2 7 4 7" xfId="5415" xr:uid="{00000000-0005-0000-0000-000014190000}"/>
    <cellStyle name="Денежный 2 7 4 7 2" xfId="20660" xr:uid="{2E5A64FA-F150-44D8-85FE-A1708FE108E7}"/>
    <cellStyle name="Денежный 2 7 4 8" xfId="10498" xr:uid="{00000000-0005-0000-0000-000015190000}"/>
    <cellStyle name="Денежный 2 7 4 8 2" xfId="25736" xr:uid="{5B6FEC5F-EFA7-4D4D-956A-EC917E1FBFD1}"/>
    <cellStyle name="Денежный 2 7 4 9" xfId="15584" xr:uid="{88189874-8914-4E79-9B35-68A8C45395A6}"/>
    <cellStyle name="Денежный 2 7 5" xfId="590" xr:uid="{00000000-0005-0000-0000-000016190000}"/>
    <cellStyle name="Денежный 2 7 5 2" xfId="1154" xr:uid="{00000000-0005-0000-0000-000017190000}"/>
    <cellStyle name="Денежный 2 7 5 2 2" xfId="2432" xr:uid="{00000000-0005-0000-0000-000018190000}"/>
    <cellStyle name="Денежный 2 7 5 2 2 2" xfId="7536" xr:uid="{00000000-0005-0000-0000-000019190000}"/>
    <cellStyle name="Денежный 2 7 5 2 2 2 2" xfId="22776" xr:uid="{96A70AAE-AA21-4482-80FD-84D589E9F992}"/>
    <cellStyle name="Денежный 2 7 5 2 2 3" xfId="12614" xr:uid="{00000000-0005-0000-0000-00001A190000}"/>
    <cellStyle name="Денежный 2 7 5 2 2 3 2" xfId="27852" xr:uid="{64E2145F-95B3-4EB3-9756-B36F4A885AD2}"/>
    <cellStyle name="Денежный 2 7 5 2 2 4" xfId="17700" xr:uid="{80DF636D-023B-4460-AD47-EE5862166CF0}"/>
    <cellStyle name="Денежный 2 7 5 2 3" xfId="3708" xr:uid="{00000000-0005-0000-0000-00001B190000}"/>
    <cellStyle name="Денежный 2 7 5 2 3 2" xfId="8794" xr:uid="{00000000-0005-0000-0000-00001C190000}"/>
    <cellStyle name="Денежный 2 7 5 2 3 2 2" xfId="24034" xr:uid="{8CA8F897-BC7D-4D2C-83B1-1C8607A5112B}"/>
    <cellStyle name="Денежный 2 7 5 2 3 3" xfId="13872" xr:uid="{00000000-0005-0000-0000-00001D190000}"/>
    <cellStyle name="Денежный 2 7 5 2 3 3 2" xfId="29110" xr:uid="{354DBC01-8DD7-4F50-A010-16EBB133277C}"/>
    <cellStyle name="Денежный 2 7 5 2 3 4" xfId="18958" xr:uid="{25675B98-30FE-4334-BB19-F42DE7F58B22}"/>
    <cellStyle name="Денежный 2 7 5 2 4" xfId="4982" xr:uid="{00000000-0005-0000-0000-00001E190000}"/>
    <cellStyle name="Денежный 2 7 5 2 4 2" xfId="10063" xr:uid="{00000000-0005-0000-0000-00001F190000}"/>
    <cellStyle name="Денежный 2 7 5 2 4 2 2" xfId="25303" xr:uid="{34FF2D9B-8F03-4CD2-A226-5E8F17840E32}"/>
    <cellStyle name="Денежный 2 7 5 2 4 3" xfId="15141" xr:uid="{00000000-0005-0000-0000-000020190000}"/>
    <cellStyle name="Денежный 2 7 5 2 4 3 2" xfId="30379" xr:uid="{46F9336D-F3A8-42DF-B461-3BBEA4B9CA8C}"/>
    <cellStyle name="Денежный 2 7 5 2 4 4" xfId="20227" xr:uid="{6A512216-5EA5-4E57-B250-2C21D042D853}"/>
    <cellStyle name="Денежный 2 7 5 2 5" xfId="6259" xr:uid="{00000000-0005-0000-0000-000021190000}"/>
    <cellStyle name="Денежный 2 7 5 2 5 2" xfId="21504" xr:uid="{8427B768-FB0F-4412-9FB6-12C912236F85}"/>
    <cellStyle name="Денежный 2 7 5 2 6" xfId="11342" xr:uid="{00000000-0005-0000-0000-000022190000}"/>
    <cellStyle name="Денежный 2 7 5 2 6 2" xfId="26580" xr:uid="{1B31F814-5468-4436-9482-77B33CF9973E}"/>
    <cellStyle name="Денежный 2 7 5 2 7" xfId="16428" xr:uid="{52C431C1-0694-409E-A7BE-6D3A4F4ADF26}"/>
    <cellStyle name="Денежный 2 7 5 3" xfId="1868" xr:uid="{00000000-0005-0000-0000-000023190000}"/>
    <cellStyle name="Денежный 2 7 5 3 2" xfId="6972" xr:uid="{00000000-0005-0000-0000-000024190000}"/>
    <cellStyle name="Денежный 2 7 5 3 2 2" xfId="22212" xr:uid="{F77C4A3F-BE9E-4B17-82CA-8C515A76353A}"/>
    <cellStyle name="Денежный 2 7 5 3 3" xfId="12050" xr:uid="{00000000-0005-0000-0000-000025190000}"/>
    <cellStyle name="Денежный 2 7 5 3 3 2" xfId="27288" xr:uid="{EB6EA4FE-433A-41DD-975F-93ECCF943D5D}"/>
    <cellStyle name="Денежный 2 7 5 3 4" xfId="17136" xr:uid="{669BE052-D5DA-4367-ACE3-4924C5B0AC8A}"/>
    <cellStyle name="Денежный 2 7 5 4" xfId="3152" xr:uid="{00000000-0005-0000-0000-000026190000}"/>
    <cellStyle name="Денежный 2 7 5 4 2" xfId="8238" xr:uid="{00000000-0005-0000-0000-000027190000}"/>
    <cellStyle name="Денежный 2 7 5 4 2 2" xfId="23478" xr:uid="{43CADD1A-8E64-4A21-B595-940187089E47}"/>
    <cellStyle name="Денежный 2 7 5 4 3" xfId="13316" xr:uid="{00000000-0005-0000-0000-000028190000}"/>
    <cellStyle name="Денежный 2 7 5 4 3 2" xfId="28554" xr:uid="{CE6D0338-FFFC-4EAC-BD88-1E61FD65AF6A}"/>
    <cellStyle name="Денежный 2 7 5 4 4" xfId="18402" xr:uid="{FB4754B6-CFD0-4A9B-98E7-8B334CE14008}"/>
    <cellStyle name="Денежный 2 7 5 5" xfId="4418" xr:uid="{00000000-0005-0000-0000-000029190000}"/>
    <cellStyle name="Денежный 2 7 5 5 2" xfId="9499" xr:uid="{00000000-0005-0000-0000-00002A190000}"/>
    <cellStyle name="Денежный 2 7 5 5 2 2" xfId="24739" xr:uid="{33FD651B-321A-42D2-AC64-5765C1EB550F}"/>
    <cellStyle name="Денежный 2 7 5 5 3" xfId="14577" xr:uid="{00000000-0005-0000-0000-00002B190000}"/>
    <cellStyle name="Денежный 2 7 5 5 3 2" xfId="29815" xr:uid="{E7940C3F-4DF8-4AC9-9A58-D548E3F09796}"/>
    <cellStyle name="Денежный 2 7 5 5 4" xfId="19663" xr:uid="{86FE657F-4A71-4F62-B6E6-B011AA733860}"/>
    <cellStyle name="Денежный 2 7 5 6" xfId="5695" xr:uid="{00000000-0005-0000-0000-00002C190000}"/>
    <cellStyle name="Денежный 2 7 5 6 2" xfId="20940" xr:uid="{63F3574C-932F-4E67-9F4B-3E7CF6834283}"/>
    <cellStyle name="Денежный 2 7 5 7" xfId="10778" xr:uid="{00000000-0005-0000-0000-00002D190000}"/>
    <cellStyle name="Денежный 2 7 5 7 2" xfId="26016" xr:uid="{6ACC4A23-4492-4BFA-9F76-40A8DB6602F0}"/>
    <cellStyle name="Денежный 2 7 5 8" xfId="15864" xr:uid="{9664BBCE-8F18-4E21-9DBB-CE279DD04892}"/>
    <cellStyle name="Денежный 2 7 6" xfId="734" xr:uid="{00000000-0005-0000-0000-00002E190000}"/>
    <cellStyle name="Денежный 2 7 6 2" xfId="2012" xr:uid="{00000000-0005-0000-0000-00002F190000}"/>
    <cellStyle name="Денежный 2 7 6 2 2" xfId="7116" xr:uid="{00000000-0005-0000-0000-000030190000}"/>
    <cellStyle name="Денежный 2 7 6 2 2 2" xfId="22356" xr:uid="{EC56EEEF-223B-4918-8705-8FD759A7F79D}"/>
    <cellStyle name="Денежный 2 7 6 2 3" xfId="12194" xr:uid="{00000000-0005-0000-0000-000031190000}"/>
    <cellStyle name="Денежный 2 7 6 2 3 2" xfId="27432" xr:uid="{019C1321-360E-4B67-9268-94C683A54265}"/>
    <cellStyle name="Денежный 2 7 6 2 4" xfId="17280" xr:uid="{76DDEEE2-B47C-4AFF-8275-A9CDA8CF0E2F}"/>
    <cellStyle name="Денежный 2 7 6 3" xfId="3294" xr:uid="{00000000-0005-0000-0000-000032190000}"/>
    <cellStyle name="Денежный 2 7 6 3 2" xfId="8380" xr:uid="{00000000-0005-0000-0000-000033190000}"/>
    <cellStyle name="Денежный 2 7 6 3 2 2" xfId="23620" xr:uid="{B3BB06B3-4EB7-4C02-AC21-92408814A87D}"/>
    <cellStyle name="Денежный 2 7 6 3 3" xfId="13458" xr:uid="{00000000-0005-0000-0000-000034190000}"/>
    <cellStyle name="Денежный 2 7 6 3 3 2" xfId="28696" xr:uid="{27A132D1-0562-4B0E-B684-F829508F304E}"/>
    <cellStyle name="Денежный 2 7 6 3 4" xfId="18544" xr:uid="{DF9728F3-52D4-4579-867F-F579508726B5}"/>
    <cellStyle name="Денежный 2 7 6 4" xfId="4562" xr:uid="{00000000-0005-0000-0000-000035190000}"/>
    <cellStyle name="Денежный 2 7 6 4 2" xfId="9643" xr:uid="{00000000-0005-0000-0000-000036190000}"/>
    <cellStyle name="Денежный 2 7 6 4 2 2" xfId="24883" xr:uid="{7A8AAF01-E087-4656-97B6-FC6D0B4202A3}"/>
    <cellStyle name="Денежный 2 7 6 4 3" xfId="14721" xr:uid="{00000000-0005-0000-0000-000037190000}"/>
    <cellStyle name="Денежный 2 7 6 4 3 2" xfId="29959" xr:uid="{496B6653-152F-4C1B-ADE3-637D596B3C43}"/>
    <cellStyle name="Денежный 2 7 6 4 4" xfId="19807" xr:uid="{FFA3F6A4-2656-4540-BD43-A7B84DA36B7B}"/>
    <cellStyle name="Денежный 2 7 6 5" xfId="5839" xr:uid="{00000000-0005-0000-0000-000038190000}"/>
    <cellStyle name="Денежный 2 7 6 5 2" xfId="21084" xr:uid="{49B5C906-E265-41DE-A6CB-6F7BE2121815}"/>
    <cellStyle name="Денежный 2 7 6 6" xfId="10922" xr:uid="{00000000-0005-0000-0000-000039190000}"/>
    <cellStyle name="Денежный 2 7 6 6 2" xfId="26160" xr:uid="{4205886B-8C25-4E8B-B26C-ABA109CB7FBA}"/>
    <cellStyle name="Денежный 2 7 6 7" xfId="16008" xr:uid="{E0703818-BC81-4AFC-A438-684A1906D52B}"/>
    <cellStyle name="Денежный 2 7 7" xfId="1299" xr:uid="{00000000-0005-0000-0000-00003A190000}"/>
    <cellStyle name="Денежный 2 7 7 2" xfId="2577" xr:uid="{00000000-0005-0000-0000-00003B190000}"/>
    <cellStyle name="Денежный 2 7 7 2 2" xfId="7681" xr:uid="{00000000-0005-0000-0000-00003C190000}"/>
    <cellStyle name="Денежный 2 7 7 2 2 2" xfId="22921" xr:uid="{FE568546-1D10-4A01-A334-F87C529AAEE4}"/>
    <cellStyle name="Денежный 2 7 7 2 3" xfId="12759" xr:uid="{00000000-0005-0000-0000-00003D190000}"/>
    <cellStyle name="Денежный 2 7 7 2 3 2" xfId="27997" xr:uid="{63798BB5-6DAF-4728-A237-C212AABD165E}"/>
    <cellStyle name="Денежный 2 7 7 2 4" xfId="17845" xr:uid="{717D7A4A-D26B-42CD-A33C-336A239F999D}"/>
    <cellStyle name="Денежный 2 7 7 3" xfId="3851" xr:uid="{00000000-0005-0000-0000-00003E190000}"/>
    <cellStyle name="Денежный 2 7 7 3 2" xfId="8937" xr:uid="{00000000-0005-0000-0000-00003F190000}"/>
    <cellStyle name="Денежный 2 7 7 3 2 2" xfId="24177" xr:uid="{BFCB6BB0-D563-481C-9722-D0DE5EA25452}"/>
    <cellStyle name="Денежный 2 7 7 3 3" xfId="14015" xr:uid="{00000000-0005-0000-0000-000040190000}"/>
    <cellStyle name="Денежный 2 7 7 3 3 2" xfId="29253" xr:uid="{FAFA9D79-1A3E-4389-8205-57B46DBE1F54}"/>
    <cellStyle name="Денежный 2 7 7 3 4" xfId="19101" xr:uid="{89B17534-4DAF-4B3E-B86D-4FA18C153FDF}"/>
    <cellStyle name="Денежный 2 7 7 4" xfId="5127" xr:uid="{00000000-0005-0000-0000-000041190000}"/>
    <cellStyle name="Денежный 2 7 7 4 2" xfId="10208" xr:uid="{00000000-0005-0000-0000-000042190000}"/>
    <cellStyle name="Денежный 2 7 7 4 2 2" xfId="25448" xr:uid="{4E9164C8-E5FB-4FEB-9CCA-2C487CC43BDC}"/>
    <cellStyle name="Денежный 2 7 7 4 3" xfId="15286" xr:uid="{00000000-0005-0000-0000-000043190000}"/>
    <cellStyle name="Денежный 2 7 7 4 3 2" xfId="30524" xr:uid="{C8C31B2F-52AF-498B-8ECC-23FC91368DC0}"/>
    <cellStyle name="Денежный 2 7 7 4 4" xfId="20372" xr:uid="{D985BF3C-965F-470A-864E-C72B45D195EB}"/>
    <cellStyle name="Денежный 2 7 7 5" xfId="6404" xr:uid="{00000000-0005-0000-0000-000044190000}"/>
    <cellStyle name="Денежный 2 7 7 5 2" xfId="21649" xr:uid="{6DB1D3F2-70C8-4EBB-9EC7-68619AF4E63B}"/>
    <cellStyle name="Денежный 2 7 7 6" xfId="11487" xr:uid="{00000000-0005-0000-0000-000045190000}"/>
    <cellStyle name="Денежный 2 7 7 6 2" xfId="26725" xr:uid="{8350C9CF-41DE-4337-9184-D32D06A05249}"/>
    <cellStyle name="Денежный 2 7 7 7" xfId="16573" xr:uid="{E78DEEE7-6E9A-4171-8910-B00CBF56DEBC}"/>
    <cellStyle name="Денежный 2 7 8" xfId="1439" xr:uid="{00000000-0005-0000-0000-000046190000}"/>
    <cellStyle name="Денежный 2 7 8 2" xfId="2717" xr:uid="{00000000-0005-0000-0000-000047190000}"/>
    <cellStyle name="Денежный 2 7 8 2 2" xfId="7821" xr:uid="{00000000-0005-0000-0000-000048190000}"/>
    <cellStyle name="Денежный 2 7 8 2 2 2" xfId="23061" xr:uid="{2854D4AE-5DD2-41C1-A64F-F27A5D4844AF}"/>
    <cellStyle name="Денежный 2 7 8 2 3" xfId="12899" xr:uid="{00000000-0005-0000-0000-000049190000}"/>
    <cellStyle name="Денежный 2 7 8 2 3 2" xfId="28137" xr:uid="{0BF1E183-DDB4-4A99-89D3-0D9E52F037A9}"/>
    <cellStyle name="Денежный 2 7 8 2 4" xfId="17985" xr:uid="{E9CB282B-AF63-41DF-97F9-4658D1937B57}"/>
    <cellStyle name="Денежный 2 7 8 3" xfId="3989" xr:uid="{00000000-0005-0000-0000-00004A190000}"/>
    <cellStyle name="Денежный 2 7 8 3 2" xfId="9075" xr:uid="{00000000-0005-0000-0000-00004B190000}"/>
    <cellStyle name="Денежный 2 7 8 3 2 2" xfId="24315" xr:uid="{C06CFAFB-560D-4DC2-815E-ED90B36E04A3}"/>
    <cellStyle name="Денежный 2 7 8 3 3" xfId="14153" xr:uid="{00000000-0005-0000-0000-00004C190000}"/>
    <cellStyle name="Денежный 2 7 8 3 3 2" xfId="29391" xr:uid="{BBB9FD74-0D4F-45CF-9C31-C68DEBFA7006}"/>
    <cellStyle name="Денежный 2 7 8 3 4" xfId="19239" xr:uid="{1931DEAA-E455-437D-AC0F-0FACDD57F212}"/>
    <cellStyle name="Денежный 2 7 8 4" xfId="5267" xr:uid="{00000000-0005-0000-0000-00004D190000}"/>
    <cellStyle name="Денежный 2 7 8 4 2" xfId="10348" xr:uid="{00000000-0005-0000-0000-00004E190000}"/>
    <cellStyle name="Денежный 2 7 8 4 2 2" xfId="25588" xr:uid="{830CFEC6-1C77-41BF-B0CD-D50B6504C6F5}"/>
    <cellStyle name="Денежный 2 7 8 4 3" xfId="15426" xr:uid="{00000000-0005-0000-0000-00004F190000}"/>
    <cellStyle name="Денежный 2 7 8 4 3 2" xfId="30664" xr:uid="{440942B4-4511-4705-8E3D-EA6187788A4C}"/>
    <cellStyle name="Денежный 2 7 8 4 4" xfId="20512" xr:uid="{ED995A2B-685F-411A-A6FA-4744A0D0527D}"/>
    <cellStyle name="Денежный 2 7 8 5" xfId="6544" xr:uid="{00000000-0005-0000-0000-000050190000}"/>
    <cellStyle name="Денежный 2 7 8 5 2" xfId="21789" xr:uid="{EAD4E513-1A1E-4994-979A-CD91D487058C}"/>
    <cellStyle name="Денежный 2 7 8 6" xfId="11627" xr:uid="{00000000-0005-0000-0000-000051190000}"/>
    <cellStyle name="Денежный 2 7 8 6 2" xfId="26865" xr:uid="{9DDBA48A-75D1-48C2-9E05-011ECE4EF23A}"/>
    <cellStyle name="Денежный 2 7 8 7" xfId="16713" xr:uid="{200C1F55-9BBE-4396-8D88-EFD73857058C}"/>
    <cellStyle name="Денежный 2 8" xfId="133" xr:uid="{00000000-0005-0000-0000-000052190000}"/>
    <cellStyle name="Денежный 2 8 2" xfId="134" xr:uid="{00000000-0005-0000-0000-000053190000}"/>
    <cellStyle name="Денежный 2 8 2 2" xfId="357" xr:uid="{00000000-0005-0000-0000-000054190000}"/>
    <cellStyle name="Денежный 2 8 2 2 2" xfId="505" xr:uid="{00000000-0005-0000-0000-000055190000}"/>
    <cellStyle name="Денежный 2 8 2 2 2 2" xfId="1069" xr:uid="{00000000-0005-0000-0000-000056190000}"/>
    <cellStyle name="Денежный 2 8 2 2 2 2 2" xfId="2347" xr:uid="{00000000-0005-0000-0000-000057190000}"/>
    <cellStyle name="Денежный 2 8 2 2 2 2 2 2" xfId="7451" xr:uid="{00000000-0005-0000-0000-000058190000}"/>
    <cellStyle name="Денежный 2 8 2 2 2 2 2 2 2" xfId="22691" xr:uid="{C5D63D8D-BD8A-4DCA-9A3A-7E424372BA1C}"/>
    <cellStyle name="Денежный 2 8 2 2 2 2 2 3" xfId="12529" xr:uid="{00000000-0005-0000-0000-000059190000}"/>
    <cellStyle name="Денежный 2 8 2 2 2 2 2 3 2" xfId="27767" xr:uid="{752FCF09-82D8-4896-AEBF-C93F219DFA34}"/>
    <cellStyle name="Денежный 2 8 2 2 2 2 2 4" xfId="17615" xr:uid="{F20881F3-2E83-4657-BEBB-FA1738B3FC8C}"/>
    <cellStyle name="Денежный 2 8 2 2 2 2 3" xfId="3623" xr:uid="{00000000-0005-0000-0000-00005A190000}"/>
    <cellStyle name="Денежный 2 8 2 2 2 2 3 2" xfId="8709" xr:uid="{00000000-0005-0000-0000-00005B190000}"/>
    <cellStyle name="Денежный 2 8 2 2 2 2 3 2 2" xfId="23949" xr:uid="{E6103AE8-F6C2-4152-8367-84BC0C18DFF6}"/>
    <cellStyle name="Денежный 2 8 2 2 2 2 3 3" xfId="13787" xr:uid="{00000000-0005-0000-0000-00005C190000}"/>
    <cellStyle name="Денежный 2 8 2 2 2 2 3 3 2" xfId="29025" xr:uid="{CCF4C3AD-AB70-48DE-A587-C065AC082E95}"/>
    <cellStyle name="Денежный 2 8 2 2 2 2 3 4" xfId="18873" xr:uid="{46FB2123-2838-4F48-8825-5D7ED9994B6B}"/>
    <cellStyle name="Денежный 2 8 2 2 2 2 4" xfId="4897" xr:uid="{00000000-0005-0000-0000-00005D190000}"/>
    <cellStyle name="Денежный 2 8 2 2 2 2 4 2" xfId="9978" xr:uid="{00000000-0005-0000-0000-00005E190000}"/>
    <cellStyle name="Денежный 2 8 2 2 2 2 4 2 2" xfId="25218" xr:uid="{9C9D1875-E8B3-41DC-997A-629CCECC540B}"/>
    <cellStyle name="Денежный 2 8 2 2 2 2 4 3" xfId="15056" xr:uid="{00000000-0005-0000-0000-00005F190000}"/>
    <cellStyle name="Денежный 2 8 2 2 2 2 4 3 2" xfId="30294" xr:uid="{599DB69F-D17C-4699-A9BC-D185FCFDA53F}"/>
    <cellStyle name="Денежный 2 8 2 2 2 2 4 4" xfId="20142" xr:uid="{9660D1E9-D58C-4847-AE6C-7BA3348B50A6}"/>
    <cellStyle name="Денежный 2 8 2 2 2 2 5" xfId="6174" xr:uid="{00000000-0005-0000-0000-000060190000}"/>
    <cellStyle name="Денежный 2 8 2 2 2 2 5 2" xfId="21419" xr:uid="{AB882C6A-B5FD-4031-BD57-D6EFB3BE88D2}"/>
    <cellStyle name="Денежный 2 8 2 2 2 2 6" xfId="11257" xr:uid="{00000000-0005-0000-0000-000061190000}"/>
    <cellStyle name="Денежный 2 8 2 2 2 2 6 2" xfId="26495" xr:uid="{41A2DF00-4F7C-4DFD-AD86-73DF88A97827}"/>
    <cellStyle name="Денежный 2 8 2 2 2 2 7" xfId="16343" xr:uid="{44BE60B9-DE84-40F5-89EC-3A930B56FD63}"/>
    <cellStyle name="Денежный 2 8 2 2 2 3" xfId="1783" xr:uid="{00000000-0005-0000-0000-000062190000}"/>
    <cellStyle name="Денежный 2 8 2 2 2 3 2" xfId="6887" xr:uid="{00000000-0005-0000-0000-000063190000}"/>
    <cellStyle name="Денежный 2 8 2 2 2 3 2 2" xfId="22127" xr:uid="{5F92E520-34C3-4678-BAA6-B27D8838D319}"/>
    <cellStyle name="Денежный 2 8 2 2 2 3 3" xfId="11965" xr:uid="{00000000-0005-0000-0000-000064190000}"/>
    <cellStyle name="Денежный 2 8 2 2 2 3 3 2" xfId="27203" xr:uid="{CC73DFBD-B918-4030-B669-71AFCA057F19}"/>
    <cellStyle name="Денежный 2 8 2 2 2 3 4" xfId="17051" xr:uid="{C564C257-2D3C-41FA-B313-C5129C0525A0}"/>
    <cellStyle name="Денежный 2 8 2 2 2 4" xfId="3067" xr:uid="{00000000-0005-0000-0000-000065190000}"/>
    <cellStyle name="Денежный 2 8 2 2 2 4 2" xfId="8153" xr:uid="{00000000-0005-0000-0000-000066190000}"/>
    <cellStyle name="Денежный 2 8 2 2 2 4 2 2" xfId="23393" xr:uid="{211974FC-66DF-4122-B085-C41F1D875708}"/>
    <cellStyle name="Денежный 2 8 2 2 2 4 3" xfId="13231" xr:uid="{00000000-0005-0000-0000-000067190000}"/>
    <cellStyle name="Денежный 2 8 2 2 2 4 3 2" xfId="28469" xr:uid="{30A079CA-4A40-4C32-907C-06134DF04E9A}"/>
    <cellStyle name="Денежный 2 8 2 2 2 4 4" xfId="18317" xr:uid="{C75CFB57-73A0-485E-A2E9-B088A3BF1E22}"/>
    <cellStyle name="Денежный 2 8 2 2 2 5" xfId="4333" xr:uid="{00000000-0005-0000-0000-000068190000}"/>
    <cellStyle name="Денежный 2 8 2 2 2 5 2" xfId="9414" xr:uid="{00000000-0005-0000-0000-000069190000}"/>
    <cellStyle name="Денежный 2 8 2 2 2 5 2 2" xfId="24654" xr:uid="{95F9B0AE-30D3-4474-9FC2-05AB4A859D15}"/>
    <cellStyle name="Денежный 2 8 2 2 2 5 3" xfId="14492" xr:uid="{00000000-0005-0000-0000-00006A190000}"/>
    <cellStyle name="Денежный 2 8 2 2 2 5 3 2" xfId="29730" xr:uid="{1BECD426-F807-48B3-B986-18C6E498641B}"/>
    <cellStyle name="Денежный 2 8 2 2 2 5 4" xfId="19578" xr:uid="{6CFF3580-D96F-4785-BA01-5F0172056DE5}"/>
    <cellStyle name="Денежный 2 8 2 2 2 6" xfId="5610" xr:uid="{00000000-0005-0000-0000-00006B190000}"/>
    <cellStyle name="Денежный 2 8 2 2 2 6 2" xfId="20855" xr:uid="{356A45CE-6376-4F15-A265-CEF2A925369D}"/>
    <cellStyle name="Денежный 2 8 2 2 2 7" xfId="10693" xr:uid="{00000000-0005-0000-0000-00006C190000}"/>
    <cellStyle name="Денежный 2 8 2 2 2 7 2" xfId="25931" xr:uid="{8C4A541A-C940-44D8-9328-990A1D325AF1}"/>
    <cellStyle name="Денежный 2 8 2 2 2 8" xfId="15779" xr:uid="{0784A00B-8B1C-4344-AE9A-DD8C5FB3BDDB}"/>
    <cellStyle name="Денежный 2 8 2 2 3" xfId="929" xr:uid="{00000000-0005-0000-0000-00006D190000}"/>
    <cellStyle name="Денежный 2 8 2 2 3 2" xfId="2207" xr:uid="{00000000-0005-0000-0000-00006E190000}"/>
    <cellStyle name="Денежный 2 8 2 2 3 2 2" xfId="7311" xr:uid="{00000000-0005-0000-0000-00006F190000}"/>
    <cellStyle name="Денежный 2 8 2 2 3 2 2 2" xfId="22551" xr:uid="{73F0BADA-DEA5-423B-99EA-A844B030984F}"/>
    <cellStyle name="Денежный 2 8 2 2 3 2 3" xfId="12389" xr:uid="{00000000-0005-0000-0000-000070190000}"/>
    <cellStyle name="Денежный 2 8 2 2 3 2 3 2" xfId="27627" xr:uid="{01935C42-D247-4169-AB3D-B342132C698D}"/>
    <cellStyle name="Денежный 2 8 2 2 3 2 4" xfId="17475" xr:uid="{F601597E-4683-4453-AF53-8D6AC9298FAE}"/>
    <cellStyle name="Денежный 2 8 2 2 3 3" xfId="3485" xr:uid="{00000000-0005-0000-0000-000071190000}"/>
    <cellStyle name="Денежный 2 8 2 2 3 3 2" xfId="8571" xr:uid="{00000000-0005-0000-0000-000072190000}"/>
    <cellStyle name="Денежный 2 8 2 2 3 3 2 2" xfId="23811" xr:uid="{5F95AA1F-10BE-40ED-8617-951C4F830AC5}"/>
    <cellStyle name="Денежный 2 8 2 2 3 3 3" xfId="13649" xr:uid="{00000000-0005-0000-0000-000073190000}"/>
    <cellStyle name="Денежный 2 8 2 2 3 3 3 2" xfId="28887" xr:uid="{C1467CC5-9A46-4740-AC3F-F88FFFCF2B2E}"/>
    <cellStyle name="Денежный 2 8 2 2 3 3 4" xfId="18735" xr:uid="{09B03B7E-2B18-48CB-B14A-8E7535B89FDC}"/>
    <cellStyle name="Денежный 2 8 2 2 3 4" xfId="4757" xr:uid="{00000000-0005-0000-0000-000074190000}"/>
    <cellStyle name="Денежный 2 8 2 2 3 4 2" xfId="9838" xr:uid="{00000000-0005-0000-0000-000075190000}"/>
    <cellStyle name="Денежный 2 8 2 2 3 4 2 2" xfId="25078" xr:uid="{431B9930-5A90-4E8F-9CE1-5D577766D42F}"/>
    <cellStyle name="Денежный 2 8 2 2 3 4 3" xfId="14916" xr:uid="{00000000-0005-0000-0000-000076190000}"/>
    <cellStyle name="Денежный 2 8 2 2 3 4 3 2" xfId="30154" xr:uid="{6A4AA07E-172B-4B7B-B1AD-790480CD33B6}"/>
    <cellStyle name="Денежный 2 8 2 2 3 4 4" xfId="20002" xr:uid="{35D97DE0-D75E-4FE5-85AB-7598D6BBD2B9}"/>
    <cellStyle name="Денежный 2 8 2 2 3 5" xfId="6034" xr:uid="{00000000-0005-0000-0000-000077190000}"/>
    <cellStyle name="Денежный 2 8 2 2 3 5 2" xfId="21279" xr:uid="{01F966C2-D060-4AF5-9DC6-BDD2BBC76624}"/>
    <cellStyle name="Денежный 2 8 2 2 3 6" xfId="11117" xr:uid="{00000000-0005-0000-0000-000078190000}"/>
    <cellStyle name="Денежный 2 8 2 2 3 6 2" xfId="26355" xr:uid="{6A461E20-5545-47C7-AA41-26F44B3FBA2F}"/>
    <cellStyle name="Денежный 2 8 2 2 3 7" xfId="16203" xr:uid="{0D44430F-BB2B-4DDB-A51D-B77B3D4D44B2}"/>
    <cellStyle name="Денежный 2 8 2 2 4" xfId="1643" xr:uid="{00000000-0005-0000-0000-000079190000}"/>
    <cellStyle name="Денежный 2 8 2 2 4 2" xfId="6747" xr:uid="{00000000-0005-0000-0000-00007A190000}"/>
    <cellStyle name="Денежный 2 8 2 2 4 2 2" xfId="21987" xr:uid="{335EAA62-4F69-4E1E-A76E-A3A34FA8983A}"/>
    <cellStyle name="Денежный 2 8 2 2 4 3" xfId="11825" xr:uid="{00000000-0005-0000-0000-00007B190000}"/>
    <cellStyle name="Денежный 2 8 2 2 4 3 2" xfId="27063" xr:uid="{822AC0CA-8CE7-4A03-9F1E-80BBE04F1208}"/>
    <cellStyle name="Денежный 2 8 2 2 4 4" xfId="16911" xr:uid="{1418D2F6-482C-45D8-B812-5A9FFC7BB7AE}"/>
    <cellStyle name="Денежный 2 8 2 2 5" xfId="2921" xr:uid="{00000000-0005-0000-0000-00007C190000}"/>
    <cellStyle name="Денежный 2 8 2 2 5 2" xfId="8015" xr:uid="{00000000-0005-0000-0000-00007D190000}"/>
    <cellStyle name="Денежный 2 8 2 2 5 2 2" xfId="23255" xr:uid="{3B960254-CDBA-418B-9731-7F632E51A49D}"/>
    <cellStyle name="Денежный 2 8 2 2 5 3" xfId="13093" xr:uid="{00000000-0005-0000-0000-00007E190000}"/>
    <cellStyle name="Денежный 2 8 2 2 5 3 2" xfId="28331" xr:uid="{4C39258B-74B3-4621-BAA7-6D4CBE84D558}"/>
    <cellStyle name="Денежный 2 8 2 2 5 4" xfId="18179" xr:uid="{D47B6B76-A1D6-44B6-A7CE-47F3B38A17D1}"/>
    <cellStyle name="Денежный 2 8 2 2 6" xfId="4193" xr:uid="{00000000-0005-0000-0000-00007F190000}"/>
    <cellStyle name="Денежный 2 8 2 2 6 2" xfId="9274" xr:uid="{00000000-0005-0000-0000-000080190000}"/>
    <cellStyle name="Денежный 2 8 2 2 6 2 2" xfId="24514" xr:uid="{48EF40C0-0153-48CB-A178-56495BA252AC}"/>
    <cellStyle name="Денежный 2 8 2 2 6 3" xfId="14352" xr:uid="{00000000-0005-0000-0000-000081190000}"/>
    <cellStyle name="Денежный 2 8 2 2 6 3 2" xfId="29590" xr:uid="{B4FC7726-7383-49EB-A394-F04C458DF0B7}"/>
    <cellStyle name="Денежный 2 8 2 2 6 4" xfId="19438" xr:uid="{2481BE25-1FEC-4BDA-AADB-6C5FF85858CF}"/>
    <cellStyle name="Денежный 2 8 2 2 7" xfId="5470" xr:uid="{00000000-0005-0000-0000-000082190000}"/>
    <cellStyle name="Денежный 2 8 2 2 7 2" xfId="20715" xr:uid="{0B36F8C8-C175-4535-8236-283044FF9DCB}"/>
    <cellStyle name="Денежный 2 8 2 2 8" xfId="10553" xr:uid="{00000000-0005-0000-0000-000083190000}"/>
    <cellStyle name="Денежный 2 8 2 2 8 2" xfId="25791" xr:uid="{284C39A6-F420-400C-A90E-3FDDAC93864E}"/>
    <cellStyle name="Денежный 2 8 2 2 9" xfId="15639" xr:uid="{F58B463E-C69E-4BDC-B7F9-BCD80407CC06}"/>
    <cellStyle name="Денежный 2 8 2 3" xfId="645" xr:uid="{00000000-0005-0000-0000-000084190000}"/>
    <cellStyle name="Денежный 2 8 2 3 2" xfId="1209" xr:uid="{00000000-0005-0000-0000-000085190000}"/>
    <cellStyle name="Денежный 2 8 2 3 2 2" xfId="2487" xr:uid="{00000000-0005-0000-0000-000086190000}"/>
    <cellStyle name="Денежный 2 8 2 3 2 2 2" xfId="7591" xr:uid="{00000000-0005-0000-0000-000087190000}"/>
    <cellStyle name="Денежный 2 8 2 3 2 2 2 2" xfId="22831" xr:uid="{5CC43E07-D88B-4AE5-80B4-464D6B7447BE}"/>
    <cellStyle name="Денежный 2 8 2 3 2 2 3" xfId="12669" xr:uid="{00000000-0005-0000-0000-000088190000}"/>
    <cellStyle name="Денежный 2 8 2 3 2 2 3 2" xfId="27907" xr:uid="{5AA5CC4E-FB69-4E19-8151-8EABB2DAC704}"/>
    <cellStyle name="Денежный 2 8 2 3 2 2 4" xfId="17755" xr:uid="{1B41E0DB-2780-4683-AD1A-35F79EB55F70}"/>
    <cellStyle name="Денежный 2 8 2 3 2 3" xfId="3761" xr:uid="{00000000-0005-0000-0000-000089190000}"/>
    <cellStyle name="Денежный 2 8 2 3 2 3 2" xfId="8847" xr:uid="{00000000-0005-0000-0000-00008A190000}"/>
    <cellStyle name="Денежный 2 8 2 3 2 3 2 2" xfId="24087" xr:uid="{9FCC9D2E-C8CD-45AC-9713-06015EBFA3E8}"/>
    <cellStyle name="Денежный 2 8 2 3 2 3 3" xfId="13925" xr:uid="{00000000-0005-0000-0000-00008B190000}"/>
    <cellStyle name="Денежный 2 8 2 3 2 3 3 2" xfId="29163" xr:uid="{EF2798B1-6ACA-48A1-962B-915D703349E7}"/>
    <cellStyle name="Денежный 2 8 2 3 2 3 4" xfId="19011" xr:uid="{F89240AB-504A-4029-8665-A05FD25CFE66}"/>
    <cellStyle name="Денежный 2 8 2 3 2 4" xfId="5037" xr:uid="{00000000-0005-0000-0000-00008C190000}"/>
    <cellStyle name="Денежный 2 8 2 3 2 4 2" xfId="10118" xr:uid="{00000000-0005-0000-0000-00008D190000}"/>
    <cellStyle name="Денежный 2 8 2 3 2 4 2 2" xfId="25358" xr:uid="{A113CAF8-98FB-4359-AB84-61C9F7BE6C20}"/>
    <cellStyle name="Денежный 2 8 2 3 2 4 3" xfId="15196" xr:uid="{00000000-0005-0000-0000-00008E190000}"/>
    <cellStyle name="Денежный 2 8 2 3 2 4 3 2" xfId="30434" xr:uid="{5A770512-6847-4A0C-B167-4AAC939BCAF3}"/>
    <cellStyle name="Денежный 2 8 2 3 2 4 4" xfId="20282" xr:uid="{44BAC48E-6855-41AA-B51C-68E91FF8118A}"/>
    <cellStyle name="Денежный 2 8 2 3 2 5" xfId="6314" xr:uid="{00000000-0005-0000-0000-00008F190000}"/>
    <cellStyle name="Денежный 2 8 2 3 2 5 2" xfId="21559" xr:uid="{17E8AE87-327D-4A93-BBD4-768B22CE06F4}"/>
    <cellStyle name="Денежный 2 8 2 3 2 6" xfId="11397" xr:uid="{00000000-0005-0000-0000-000090190000}"/>
    <cellStyle name="Денежный 2 8 2 3 2 6 2" xfId="26635" xr:uid="{2263AD1A-B2AF-4BAE-90F5-0D3A4D318BAE}"/>
    <cellStyle name="Денежный 2 8 2 3 2 7" xfId="16483" xr:uid="{D27D68E8-737E-4AFC-8868-14F8E1315C92}"/>
    <cellStyle name="Денежный 2 8 2 3 3" xfId="1923" xr:uid="{00000000-0005-0000-0000-000091190000}"/>
    <cellStyle name="Денежный 2 8 2 3 3 2" xfId="7027" xr:uid="{00000000-0005-0000-0000-000092190000}"/>
    <cellStyle name="Денежный 2 8 2 3 3 2 2" xfId="22267" xr:uid="{9FF5D979-D041-4DB1-9412-8DB99BBBC527}"/>
    <cellStyle name="Денежный 2 8 2 3 3 3" xfId="12105" xr:uid="{00000000-0005-0000-0000-000093190000}"/>
    <cellStyle name="Денежный 2 8 2 3 3 3 2" xfId="27343" xr:uid="{42B23A41-FC4B-4D59-A7C5-2A6EE63ECBEB}"/>
    <cellStyle name="Денежный 2 8 2 3 3 4" xfId="17191" xr:uid="{DA3426DF-4B0A-4B6D-82B8-724AEC5F0FD7}"/>
    <cellStyle name="Денежный 2 8 2 3 4" xfId="3205" xr:uid="{00000000-0005-0000-0000-000094190000}"/>
    <cellStyle name="Денежный 2 8 2 3 4 2" xfId="8291" xr:uid="{00000000-0005-0000-0000-000095190000}"/>
    <cellStyle name="Денежный 2 8 2 3 4 2 2" xfId="23531" xr:uid="{4F6F3E00-442A-4190-BAFF-EFD133A8EEB0}"/>
    <cellStyle name="Денежный 2 8 2 3 4 3" xfId="13369" xr:uid="{00000000-0005-0000-0000-000096190000}"/>
    <cellStyle name="Денежный 2 8 2 3 4 3 2" xfId="28607" xr:uid="{7B6FE97B-F801-42A2-9D31-C976C1C373C3}"/>
    <cellStyle name="Денежный 2 8 2 3 4 4" xfId="18455" xr:uid="{D069BAB7-6CF3-4D9F-B2EF-FA1E0EB9129B}"/>
    <cellStyle name="Денежный 2 8 2 3 5" xfId="4473" xr:uid="{00000000-0005-0000-0000-000097190000}"/>
    <cellStyle name="Денежный 2 8 2 3 5 2" xfId="9554" xr:uid="{00000000-0005-0000-0000-000098190000}"/>
    <cellStyle name="Денежный 2 8 2 3 5 2 2" xfId="24794" xr:uid="{39B54731-42EE-4D9A-81DB-F6AA64235A3F}"/>
    <cellStyle name="Денежный 2 8 2 3 5 3" xfId="14632" xr:uid="{00000000-0005-0000-0000-000099190000}"/>
    <cellStyle name="Денежный 2 8 2 3 5 3 2" xfId="29870" xr:uid="{1E602D57-F8FE-4ADA-8CE8-EFC5F3C3B8CE}"/>
    <cellStyle name="Денежный 2 8 2 3 5 4" xfId="19718" xr:uid="{1FDAD195-3372-4E81-A590-9B7DDD5311D0}"/>
    <cellStyle name="Денежный 2 8 2 3 6" xfId="5750" xr:uid="{00000000-0005-0000-0000-00009A190000}"/>
    <cellStyle name="Денежный 2 8 2 3 6 2" xfId="20995" xr:uid="{E628117E-3C68-4055-9574-695D418DF187}"/>
    <cellStyle name="Денежный 2 8 2 3 7" xfId="10833" xr:uid="{00000000-0005-0000-0000-00009B190000}"/>
    <cellStyle name="Денежный 2 8 2 3 7 2" xfId="26071" xr:uid="{2A54C27E-3C72-42D3-9F65-2F35DE7F5A17}"/>
    <cellStyle name="Денежный 2 8 2 3 8" xfId="15919" xr:uid="{15503737-A324-4867-A1F7-61FB262974A1}"/>
    <cellStyle name="Денежный 2 8 2 4" xfId="789" xr:uid="{00000000-0005-0000-0000-00009C190000}"/>
    <cellStyle name="Денежный 2 8 2 4 2" xfId="2067" xr:uid="{00000000-0005-0000-0000-00009D190000}"/>
    <cellStyle name="Денежный 2 8 2 4 2 2" xfId="7171" xr:uid="{00000000-0005-0000-0000-00009E190000}"/>
    <cellStyle name="Денежный 2 8 2 4 2 2 2" xfId="22411" xr:uid="{BD715A15-16DC-48C4-8667-1EC820B30710}"/>
    <cellStyle name="Денежный 2 8 2 4 2 3" xfId="12249" xr:uid="{00000000-0005-0000-0000-00009F190000}"/>
    <cellStyle name="Денежный 2 8 2 4 2 3 2" xfId="27487" xr:uid="{DCFA6F47-38FE-48D7-8963-57339F8EBC74}"/>
    <cellStyle name="Денежный 2 8 2 4 2 4" xfId="17335" xr:uid="{1FC55105-133B-431C-8634-81147B00045F}"/>
    <cellStyle name="Денежный 2 8 2 4 3" xfId="3347" xr:uid="{00000000-0005-0000-0000-0000A0190000}"/>
    <cellStyle name="Денежный 2 8 2 4 3 2" xfId="8433" xr:uid="{00000000-0005-0000-0000-0000A1190000}"/>
    <cellStyle name="Денежный 2 8 2 4 3 2 2" xfId="23673" xr:uid="{57DA4BF8-6879-42CD-810A-08B9C0DA8AFC}"/>
    <cellStyle name="Денежный 2 8 2 4 3 3" xfId="13511" xr:uid="{00000000-0005-0000-0000-0000A2190000}"/>
    <cellStyle name="Денежный 2 8 2 4 3 3 2" xfId="28749" xr:uid="{9AE214E9-04E6-4D1C-85D0-37D928EFF118}"/>
    <cellStyle name="Денежный 2 8 2 4 3 4" xfId="18597" xr:uid="{180B9306-5993-40BC-AC4A-EEA5CFC38FA0}"/>
    <cellStyle name="Денежный 2 8 2 4 4" xfId="4617" xr:uid="{00000000-0005-0000-0000-0000A3190000}"/>
    <cellStyle name="Денежный 2 8 2 4 4 2" xfId="9698" xr:uid="{00000000-0005-0000-0000-0000A4190000}"/>
    <cellStyle name="Денежный 2 8 2 4 4 2 2" xfId="24938" xr:uid="{9E24BC96-295F-4B49-9A6B-4FC86BC7749E}"/>
    <cellStyle name="Денежный 2 8 2 4 4 3" xfId="14776" xr:uid="{00000000-0005-0000-0000-0000A5190000}"/>
    <cellStyle name="Денежный 2 8 2 4 4 3 2" xfId="30014" xr:uid="{8CFEBF0E-05DC-4278-8E8A-5527609E6AF1}"/>
    <cellStyle name="Денежный 2 8 2 4 4 4" xfId="19862" xr:uid="{9084AE7C-DF71-448B-BC49-1572257872EC}"/>
    <cellStyle name="Денежный 2 8 2 4 5" xfId="5894" xr:uid="{00000000-0005-0000-0000-0000A6190000}"/>
    <cellStyle name="Денежный 2 8 2 4 5 2" xfId="21139" xr:uid="{6B665D8B-23D3-4A62-8A77-529EF2C93BB5}"/>
    <cellStyle name="Денежный 2 8 2 4 6" xfId="10977" xr:uid="{00000000-0005-0000-0000-0000A7190000}"/>
    <cellStyle name="Денежный 2 8 2 4 6 2" xfId="26215" xr:uid="{9DBB049D-EB3D-4CD6-A901-DBEA6A102FC8}"/>
    <cellStyle name="Денежный 2 8 2 4 7" xfId="16063" xr:uid="{FD7C1457-14EB-43BC-B9F9-02197839A1B2}"/>
    <cellStyle name="Денежный 2 8 2 5" xfId="1354" xr:uid="{00000000-0005-0000-0000-0000A8190000}"/>
    <cellStyle name="Денежный 2 8 2 5 2" xfId="2632" xr:uid="{00000000-0005-0000-0000-0000A9190000}"/>
    <cellStyle name="Денежный 2 8 2 5 2 2" xfId="7736" xr:uid="{00000000-0005-0000-0000-0000AA190000}"/>
    <cellStyle name="Денежный 2 8 2 5 2 2 2" xfId="22976" xr:uid="{A3B97D8A-9AC3-4845-A740-8A38F299BB0B}"/>
    <cellStyle name="Денежный 2 8 2 5 2 3" xfId="12814" xr:uid="{00000000-0005-0000-0000-0000AB190000}"/>
    <cellStyle name="Денежный 2 8 2 5 2 3 2" xfId="28052" xr:uid="{69720C5D-606A-4D5E-8479-75C36A8D12EA}"/>
    <cellStyle name="Денежный 2 8 2 5 2 4" xfId="17900" xr:uid="{967DCCF2-AA3A-42F2-AE5B-F7161A594595}"/>
    <cellStyle name="Денежный 2 8 2 5 3" xfId="3904" xr:uid="{00000000-0005-0000-0000-0000AC190000}"/>
    <cellStyle name="Денежный 2 8 2 5 3 2" xfId="8990" xr:uid="{00000000-0005-0000-0000-0000AD190000}"/>
    <cellStyle name="Денежный 2 8 2 5 3 2 2" xfId="24230" xr:uid="{ED4DD754-84CE-4268-B22D-FD1C7E019C68}"/>
    <cellStyle name="Денежный 2 8 2 5 3 3" xfId="14068" xr:uid="{00000000-0005-0000-0000-0000AE190000}"/>
    <cellStyle name="Денежный 2 8 2 5 3 3 2" xfId="29306" xr:uid="{641FE115-7C33-4291-A670-A8DCC463A4F4}"/>
    <cellStyle name="Денежный 2 8 2 5 3 4" xfId="19154" xr:uid="{3D455F42-4083-4317-8842-EC9F19AF13C4}"/>
    <cellStyle name="Денежный 2 8 2 5 4" xfId="5182" xr:uid="{00000000-0005-0000-0000-0000AF190000}"/>
    <cellStyle name="Денежный 2 8 2 5 4 2" xfId="10263" xr:uid="{00000000-0005-0000-0000-0000B0190000}"/>
    <cellStyle name="Денежный 2 8 2 5 4 2 2" xfId="25503" xr:uid="{3D773BDB-D3A5-415B-AABD-AF2DE4247368}"/>
    <cellStyle name="Денежный 2 8 2 5 4 3" xfId="15341" xr:uid="{00000000-0005-0000-0000-0000B1190000}"/>
    <cellStyle name="Денежный 2 8 2 5 4 3 2" xfId="30579" xr:uid="{438B222E-678A-4705-8693-CB505883CC7C}"/>
    <cellStyle name="Денежный 2 8 2 5 4 4" xfId="20427" xr:uid="{08069C05-8653-4073-B58E-55C0B4AF320F}"/>
    <cellStyle name="Денежный 2 8 2 5 5" xfId="6459" xr:uid="{00000000-0005-0000-0000-0000B2190000}"/>
    <cellStyle name="Денежный 2 8 2 5 5 2" xfId="21704" xr:uid="{1BBD423D-E47C-45C8-AE9B-A7612EFEB24E}"/>
    <cellStyle name="Денежный 2 8 2 5 6" xfId="11542" xr:uid="{00000000-0005-0000-0000-0000B3190000}"/>
    <cellStyle name="Денежный 2 8 2 5 6 2" xfId="26780" xr:uid="{DC686022-FEE6-4136-AB52-38A75B8F09E0}"/>
    <cellStyle name="Денежный 2 8 2 5 7" xfId="16628" xr:uid="{A9C97B0D-9332-4CF3-91D0-409B0815EB05}"/>
    <cellStyle name="Денежный 2 8 2 6" xfId="1494" xr:uid="{00000000-0005-0000-0000-0000B4190000}"/>
    <cellStyle name="Денежный 2 8 2 6 2" xfId="2772" xr:uid="{00000000-0005-0000-0000-0000B5190000}"/>
    <cellStyle name="Денежный 2 8 2 6 2 2" xfId="7876" xr:uid="{00000000-0005-0000-0000-0000B6190000}"/>
    <cellStyle name="Денежный 2 8 2 6 2 2 2" xfId="23116" xr:uid="{48101A0F-D97A-4186-A2A6-187E5292E9E4}"/>
    <cellStyle name="Денежный 2 8 2 6 2 3" xfId="12954" xr:uid="{00000000-0005-0000-0000-0000B7190000}"/>
    <cellStyle name="Денежный 2 8 2 6 2 3 2" xfId="28192" xr:uid="{38B91109-98C9-4198-B12D-AEDC2BA6DFDF}"/>
    <cellStyle name="Денежный 2 8 2 6 2 4" xfId="18040" xr:uid="{DE68A29E-1652-4012-BCAA-D1E71131064E}"/>
    <cellStyle name="Денежный 2 8 2 6 3" xfId="4042" xr:uid="{00000000-0005-0000-0000-0000B8190000}"/>
    <cellStyle name="Денежный 2 8 2 6 3 2" xfId="9128" xr:uid="{00000000-0005-0000-0000-0000B9190000}"/>
    <cellStyle name="Денежный 2 8 2 6 3 2 2" xfId="24368" xr:uid="{E2117133-6560-411D-9F9B-8B15D0AEC8AE}"/>
    <cellStyle name="Денежный 2 8 2 6 3 3" xfId="14206" xr:uid="{00000000-0005-0000-0000-0000BA190000}"/>
    <cellStyle name="Денежный 2 8 2 6 3 3 2" xfId="29444" xr:uid="{49397409-962D-4C4F-83D6-809763A836FE}"/>
    <cellStyle name="Денежный 2 8 2 6 3 4" xfId="19292" xr:uid="{63FF03E6-923C-4B7D-A874-4A26BC8AE9B5}"/>
    <cellStyle name="Денежный 2 8 2 6 4" xfId="5322" xr:uid="{00000000-0005-0000-0000-0000BB190000}"/>
    <cellStyle name="Денежный 2 8 2 6 4 2" xfId="10403" xr:uid="{00000000-0005-0000-0000-0000BC190000}"/>
    <cellStyle name="Денежный 2 8 2 6 4 2 2" xfId="25643" xr:uid="{81949A2D-06DE-4845-BBA4-4A7444A431C8}"/>
    <cellStyle name="Денежный 2 8 2 6 4 3" xfId="15481" xr:uid="{00000000-0005-0000-0000-0000BD190000}"/>
    <cellStyle name="Денежный 2 8 2 6 4 3 2" xfId="30719" xr:uid="{1B1BEA64-5902-472C-B0F7-E7385CFF8F45}"/>
    <cellStyle name="Денежный 2 8 2 6 4 4" xfId="20567" xr:uid="{28AD22BF-07A3-44AD-A81E-71A97879AB41}"/>
    <cellStyle name="Денежный 2 8 2 6 5" xfId="6599" xr:uid="{00000000-0005-0000-0000-0000BE190000}"/>
    <cellStyle name="Денежный 2 8 2 6 5 2" xfId="21844" xr:uid="{3E6FB481-3540-4117-87B5-C60EF33EB33C}"/>
    <cellStyle name="Денежный 2 8 2 6 6" xfId="11682" xr:uid="{00000000-0005-0000-0000-0000BF190000}"/>
    <cellStyle name="Денежный 2 8 2 6 6 2" xfId="26920" xr:uid="{C2EB6B32-6EAD-46F8-9D97-09648E1BFB65}"/>
    <cellStyle name="Денежный 2 8 2 6 7" xfId="16768" xr:uid="{122D07AB-0CFA-42FE-98CB-E4534194B63F}"/>
    <cellStyle name="Денежный 2 8 3" xfId="135" xr:uid="{00000000-0005-0000-0000-0000C0190000}"/>
    <cellStyle name="Денежный 2 8 3 2" xfId="393" xr:uid="{00000000-0005-0000-0000-0000C1190000}"/>
    <cellStyle name="Денежный 2 8 3 2 2" xfId="535" xr:uid="{00000000-0005-0000-0000-0000C2190000}"/>
    <cellStyle name="Денежный 2 8 3 2 2 2" xfId="1099" xr:uid="{00000000-0005-0000-0000-0000C3190000}"/>
    <cellStyle name="Денежный 2 8 3 2 2 2 2" xfId="2377" xr:uid="{00000000-0005-0000-0000-0000C4190000}"/>
    <cellStyle name="Денежный 2 8 3 2 2 2 2 2" xfId="7481" xr:uid="{00000000-0005-0000-0000-0000C5190000}"/>
    <cellStyle name="Денежный 2 8 3 2 2 2 2 2 2" xfId="22721" xr:uid="{18190B15-E28B-456D-8053-0F879D11888D}"/>
    <cellStyle name="Денежный 2 8 3 2 2 2 2 3" xfId="12559" xr:uid="{00000000-0005-0000-0000-0000C6190000}"/>
    <cellStyle name="Денежный 2 8 3 2 2 2 2 3 2" xfId="27797" xr:uid="{B4F05E25-AB8F-4149-ACF0-1D322886A192}"/>
    <cellStyle name="Денежный 2 8 3 2 2 2 2 4" xfId="17645" xr:uid="{93E9FF52-7024-4DCC-901B-5F4DC98329FF}"/>
    <cellStyle name="Денежный 2 8 3 2 2 2 3" xfId="3653" xr:uid="{00000000-0005-0000-0000-0000C7190000}"/>
    <cellStyle name="Денежный 2 8 3 2 2 2 3 2" xfId="8739" xr:uid="{00000000-0005-0000-0000-0000C8190000}"/>
    <cellStyle name="Денежный 2 8 3 2 2 2 3 2 2" xfId="23979" xr:uid="{F46349AE-3002-46A7-B789-BB8448727D19}"/>
    <cellStyle name="Денежный 2 8 3 2 2 2 3 3" xfId="13817" xr:uid="{00000000-0005-0000-0000-0000C9190000}"/>
    <cellStyle name="Денежный 2 8 3 2 2 2 3 3 2" xfId="29055" xr:uid="{FB4E7304-E84B-4694-A871-62165A44FE05}"/>
    <cellStyle name="Денежный 2 8 3 2 2 2 3 4" xfId="18903" xr:uid="{E120D2A5-E1FF-441A-938F-F1496725DA1F}"/>
    <cellStyle name="Денежный 2 8 3 2 2 2 4" xfId="4927" xr:uid="{00000000-0005-0000-0000-0000CA190000}"/>
    <cellStyle name="Денежный 2 8 3 2 2 2 4 2" xfId="10008" xr:uid="{00000000-0005-0000-0000-0000CB190000}"/>
    <cellStyle name="Денежный 2 8 3 2 2 2 4 2 2" xfId="25248" xr:uid="{9DBC5200-24B3-4DD5-AAF5-FAFAC6967AD8}"/>
    <cellStyle name="Денежный 2 8 3 2 2 2 4 3" xfId="15086" xr:uid="{00000000-0005-0000-0000-0000CC190000}"/>
    <cellStyle name="Денежный 2 8 3 2 2 2 4 3 2" xfId="30324" xr:uid="{41F13271-6ECF-4FED-BA7D-6952C89FF3EF}"/>
    <cellStyle name="Денежный 2 8 3 2 2 2 4 4" xfId="20172" xr:uid="{DDDEC6D3-CA3E-433E-940B-C8DFC5C8A237}"/>
    <cellStyle name="Денежный 2 8 3 2 2 2 5" xfId="6204" xr:uid="{00000000-0005-0000-0000-0000CD190000}"/>
    <cellStyle name="Денежный 2 8 3 2 2 2 5 2" xfId="21449" xr:uid="{ED7498A6-3EF5-4A3E-844A-15E49476F26C}"/>
    <cellStyle name="Денежный 2 8 3 2 2 2 6" xfId="11287" xr:uid="{00000000-0005-0000-0000-0000CE190000}"/>
    <cellStyle name="Денежный 2 8 3 2 2 2 6 2" xfId="26525" xr:uid="{4BA17B72-8810-4456-A1BC-EB0B6AA9F81C}"/>
    <cellStyle name="Денежный 2 8 3 2 2 2 7" xfId="16373" xr:uid="{7F274C78-5C86-4664-9A1E-024274F092C8}"/>
    <cellStyle name="Денежный 2 8 3 2 2 3" xfId="1813" xr:uid="{00000000-0005-0000-0000-0000CF190000}"/>
    <cellStyle name="Денежный 2 8 3 2 2 3 2" xfId="6917" xr:uid="{00000000-0005-0000-0000-0000D0190000}"/>
    <cellStyle name="Денежный 2 8 3 2 2 3 2 2" xfId="22157" xr:uid="{33291F45-65EE-4A3B-ABA2-5D302DC86FE8}"/>
    <cellStyle name="Денежный 2 8 3 2 2 3 3" xfId="11995" xr:uid="{00000000-0005-0000-0000-0000D1190000}"/>
    <cellStyle name="Денежный 2 8 3 2 2 3 3 2" xfId="27233" xr:uid="{49422999-9A86-4EB4-9FAA-60DA0105306C}"/>
    <cellStyle name="Денежный 2 8 3 2 2 3 4" xfId="17081" xr:uid="{7E47C053-3147-4EE6-81A2-B853989FC4CF}"/>
    <cellStyle name="Денежный 2 8 3 2 2 4" xfId="3097" xr:uid="{00000000-0005-0000-0000-0000D2190000}"/>
    <cellStyle name="Денежный 2 8 3 2 2 4 2" xfId="8183" xr:uid="{00000000-0005-0000-0000-0000D3190000}"/>
    <cellStyle name="Денежный 2 8 3 2 2 4 2 2" xfId="23423" xr:uid="{2B787E6E-4733-4166-8B10-6B0C9A4869F4}"/>
    <cellStyle name="Денежный 2 8 3 2 2 4 3" xfId="13261" xr:uid="{00000000-0005-0000-0000-0000D4190000}"/>
    <cellStyle name="Денежный 2 8 3 2 2 4 3 2" xfId="28499" xr:uid="{F0240376-EB75-4D7C-81BA-3B3A35D151FA}"/>
    <cellStyle name="Денежный 2 8 3 2 2 4 4" xfId="18347" xr:uid="{CB67E901-EDFB-42A7-BB2E-38F203AF16A3}"/>
    <cellStyle name="Денежный 2 8 3 2 2 5" xfId="4363" xr:uid="{00000000-0005-0000-0000-0000D5190000}"/>
    <cellStyle name="Денежный 2 8 3 2 2 5 2" xfId="9444" xr:uid="{00000000-0005-0000-0000-0000D6190000}"/>
    <cellStyle name="Денежный 2 8 3 2 2 5 2 2" xfId="24684" xr:uid="{F3D5B697-3080-4C9A-B7BF-C2D3C619DDB1}"/>
    <cellStyle name="Денежный 2 8 3 2 2 5 3" xfId="14522" xr:uid="{00000000-0005-0000-0000-0000D7190000}"/>
    <cellStyle name="Денежный 2 8 3 2 2 5 3 2" xfId="29760" xr:uid="{58476763-9FBA-48D2-B2E3-678CE7875F4E}"/>
    <cellStyle name="Денежный 2 8 3 2 2 5 4" xfId="19608" xr:uid="{100CB911-0C56-44E1-B4F2-F0C83C65FCB0}"/>
    <cellStyle name="Денежный 2 8 3 2 2 6" xfId="5640" xr:uid="{00000000-0005-0000-0000-0000D8190000}"/>
    <cellStyle name="Денежный 2 8 3 2 2 6 2" xfId="20885" xr:uid="{C8C5FF60-B4AB-49E4-95E1-479AF47E8B7A}"/>
    <cellStyle name="Денежный 2 8 3 2 2 7" xfId="10723" xr:uid="{00000000-0005-0000-0000-0000D9190000}"/>
    <cellStyle name="Денежный 2 8 3 2 2 7 2" xfId="25961" xr:uid="{DFEA2797-50BE-4C92-84D7-48F174988036}"/>
    <cellStyle name="Денежный 2 8 3 2 2 8" xfId="15809" xr:uid="{CD724A7E-7AFC-4E06-9040-DCD654AA296A}"/>
    <cellStyle name="Денежный 2 8 3 2 3" xfId="959" xr:uid="{00000000-0005-0000-0000-0000DA190000}"/>
    <cellStyle name="Денежный 2 8 3 2 3 2" xfId="2237" xr:uid="{00000000-0005-0000-0000-0000DB190000}"/>
    <cellStyle name="Денежный 2 8 3 2 3 2 2" xfId="7341" xr:uid="{00000000-0005-0000-0000-0000DC190000}"/>
    <cellStyle name="Денежный 2 8 3 2 3 2 2 2" xfId="22581" xr:uid="{1B066BF1-1D0C-4B93-9B43-642B09F656DD}"/>
    <cellStyle name="Денежный 2 8 3 2 3 2 3" xfId="12419" xr:uid="{00000000-0005-0000-0000-0000DD190000}"/>
    <cellStyle name="Денежный 2 8 3 2 3 2 3 2" xfId="27657" xr:uid="{E0E69957-75D6-4E49-8417-6F96B2A02E84}"/>
    <cellStyle name="Денежный 2 8 3 2 3 2 4" xfId="17505" xr:uid="{FAD868C3-A0F4-423E-88E1-CDBD46A9F5FC}"/>
    <cellStyle name="Денежный 2 8 3 2 3 3" xfId="3515" xr:uid="{00000000-0005-0000-0000-0000DE190000}"/>
    <cellStyle name="Денежный 2 8 3 2 3 3 2" xfId="8601" xr:uid="{00000000-0005-0000-0000-0000DF190000}"/>
    <cellStyle name="Денежный 2 8 3 2 3 3 2 2" xfId="23841" xr:uid="{62B7B9E1-E795-4FBE-A7CD-73C61B46DD8E}"/>
    <cellStyle name="Денежный 2 8 3 2 3 3 3" xfId="13679" xr:uid="{00000000-0005-0000-0000-0000E0190000}"/>
    <cellStyle name="Денежный 2 8 3 2 3 3 3 2" xfId="28917" xr:uid="{0E77BF2A-48B0-4133-9191-757C0B807921}"/>
    <cellStyle name="Денежный 2 8 3 2 3 3 4" xfId="18765" xr:uid="{E89846B9-56D4-4375-8A40-34ECAB285671}"/>
    <cellStyle name="Денежный 2 8 3 2 3 4" xfId="4787" xr:uid="{00000000-0005-0000-0000-0000E1190000}"/>
    <cellStyle name="Денежный 2 8 3 2 3 4 2" xfId="9868" xr:uid="{00000000-0005-0000-0000-0000E2190000}"/>
    <cellStyle name="Денежный 2 8 3 2 3 4 2 2" xfId="25108" xr:uid="{64BE1FFD-FB51-494A-9C18-EF130BE8A462}"/>
    <cellStyle name="Денежный 2 8 3 2 3 4 3" xfId="14946" xr:uid="{00000000-0005-0000-0000-0000E3190000}"/>
    <cellStyle name="Денежный 2 8 3 2 3 4 3 2" xfId="30184" xr:uid="{981630CB-0968-43AD-A8FF-ED4626F8D13C}"/>
    <cellStyle name="Денежный 2 8 3 2 3 4 4" xfId="20032" xr:uid="{AED9DE9D-739A-426E-8AEA-525851FB1549}"/>
    <cellStyle name="Денежный 2 8 3 2 3 5" xfId="6064" xr:uid="{00000000-0005-0000-0000-0000E4190000}"/>
    <cellStyle name="Денежный 2 8 3 2 3 5 2" xfId="21309" xr:uid="{10427DD6-302F-4F28-9462-1297FE309EA5}"/>
    <cellStyle name="Денежный 2 8 3 2 3 6" xfId="11147" xr:uid="{00000000-0005-0000-0000-0000E5190000}"/>
    <cellStyle name="Денежный 2 8 3 2 3 6 2" xfId="26385" xr:uid="{00D40EF2-E41A-4805-A5D0-3E60D818E25E}"/>
    <cellStyle name="Денежный 2 8 3 2 3 7" xfId="16233" xr:uid="{F3343CEC-5B56-4677-A586-D47F9A51C150}"/>
    <cellStyle name="Денежный 2 8 3 2 4" xfId="1673" xr:uid="{00000000-0005-0000-0000-0000E6190000}"/>
    <cellStyle name="Денежный 2 8 3 2 4 2" xfId="6777" xr:uid="{00000000-0005-0000-0000-0000E7190000}"/>
    <cellStyle name="Денежный 2 8 3 2 4 2 2" xfId="22017" xr:uid="{E6CAFA92-FBB8-4786-BE3A-21353A151CD0}"/>
    <cellStyle name="Денежный 2 8 3 2 4 3" xfId="11855" xr:uid="{00000000-0005-0000-0000-0000E8190000}"/>
    <cellStyle name="Денежный 2 8 3 2 4 3 2" xfId="27093" xr:uid="{18103320-EE42-44B9-9875-C731D55BBF58}"/>
    <cellStyle name="Денежный 2 8 3 2 4 4" xfId="16941" xr:uid="{AA3E0272-F019-4277-8CBA-F29708479E67}"/>
    <cellStyle name="Денежный 2 8 3 2 5" xfId="2957" xr:uid="{00000000-0005-0000-0000-0000E9190000}"/>
    <cellStyle name="Денежный 2 8 3 2 5 2" xfId="8045" xr:uid="{00000000-0005-0000-0000-0000EA190000}"/>
    <cellStyle name="Денежный 2 8 3 2 5 2 2" xfId="23285" xr:uid="{7899C0DF-561B-4096-8E71-8353F4AB93DF}"/>
    <cellStyle name="Денежный 2 8 3 2 5 3" xfId="13123" xr:uid="{00000000-0005-0000-0000-0000EB190000}"/>
    <cellStyle name="Денежный 2 8 3 2 5 3 2" xfId="28361" xr:uid="{36E9F562-2C73-4639-8999-CA0937094A41}"/>
    <cellStyle name="Денежный 2 8 3 2 5 4" xfId="18209" xr:uid="{0680F21A-DD19-4CE1-ABE3-3284403AFD47}"/>
    <cellStyle name="Денежный 2 8 3 2 6" xfId="4223" xr:uid="{00000000-0005-0000-0000-0000EC190000}"/>
    <cellStyle name="Денежный 2 8 3 2 6 2" xfId="9304" xr:uid="{00000000-0005-0000-0000-0000ED190000}"/>
    <cellStyle name="Денежный 2 8 3 2 6 2 2" xfId="24544" xr:uid="{4F96731D-D323-43B3-83CD-EA2DF24AEBD8}"/>
    <cellStyle name="Денежный 2 8 3 2 6 3" xfId="14382" xr:uid="{00000000-0005-0000-0000-0000EE190000}"/>
    <cellStyle name="Денежный 2 8 3 2 6 3 2" xfId="29620" xr:uid="{CBA31189-E842-4E92-8223-037EA5A8810D}"/>
    <cellStyle name="Денежный 2 8 3 2 6 4" xfId="19468" xr:uid="{3FC07688-95D2-463F-AF6C-DEA90B7DD192}"/>
    <cellStyle name="Денежный 2 8 3 2 7" xfId="5500" xr:uid="{00000000-0005-0000-0000-0000EF190000}"/>
    <cellStyle name="Денежный 2 8 3 2 7 2" xfId="20745" xr:uid="{0425A02F-DB63-4F30-800C-88EF0605A1CD}"/>
    <cellStyle name="Денежный 2 8 3 2 8" xfId="10583" xr:uid="{00000000-0005-0000-0000-0000F0190000}"/>
    <cellStyle name="Денежный 2 8 3 2 8 2" xfId="25821" xr:uid="{A19FF6F8-D201-487A-B37D-6C988E5B86A6}"/>
    <cellStyle name="Денежный 2 8 3 2 9" xfId="15669" xr:uid="{E4B67A17-DEEE-4DB8-BB5E-2157FE09942A}"/>
    <cellStyle name="Денежный 2 8 3 3" xfId="675" xr:uid="{00000000-0005-0000-0000-0000F1190000}"/>
    <cellStyle name="Денежный 2 8 3 3 2" xfId="1239" xr:uid="{00000000-0005-0000-0000-0000F2190000}"/>
    <cellStyle name="Денежный 2 8 3 3 2 2" xfId="2517" xr:uid="{00000000-0005-0000-0000-0000F3190000}"/>
    <cellStyle name="Денежный 2 8 3 3 2 2 2" xfId="7621" xr:uid="{00000000-0005-0000-0000-0000F4190000}"/>
    <cellStyle name="Денежный 2 8 3 3 2 2 2 2" xfId="22861" xr:uid="{C795FA83-9CC6-4408-A40C-FFB6B7EBCFF2}"/>
    <cellStyle name="Денежный 2 8 3 3 2 2 3" xfId="12699" xr:uid="{00000000-0005-0000-0000-0000F5190000}"/>
    <cellStyle name="Денежный 2 8 3 3 2 2 3 2" xfId="27937" xr:uid="{348F356A-441D-424E-9193-C7404638E315}"/>
    <cellStyle name="Денежный 2 8 3 3 2 2 4" xfId="17785" xr:uid="{1001DB5B-80DE-4CEF-84B2-9CA33D53A00F}"/>
    <cellStyle name="Денежный 2 8 3 3 2 3" xfId="3791" xr:uid="{00000000-0005-0000-0000-0000F6190000}"/>
    <cellStyle name="Денежный 2 8 3 3 2 3 2" xfId="8877" xr:uid="{00000000-0005-0000-0000-0000F7190000}"/>
    <cellStyle name="Денежный 2 8 3 3 2 3 2 2" xfId="24117" xr:uid="{52962604-6284-4B68-A406-C403D4082F67}"/>
    <cellStyle name="Денежный 2 8 3 3 2 3 3" xfId="13955" xr:uid="{00000000-0005-0000-0000-0000F8190000}"/>
    <cellStyle name="Денежный 2 8 3 3 2 3 3 2" xfId="29193" xr:uid="{4C4DBF99-8FC4-4CC2-899D-778E0FD53523}"/>
    <cellStyle name="Денежный 2 8 3 3 2 3 4" xfId="19041" xr:uid="{090DD5E5-D0C0-4E4A-9603-C64099224F77}"/>
    <cellStyle name="Денежный 2 8 3 3 2 4" xfId="5067" xr:uid="{00000000-0005-0000-0000-0000F9190000}"/>
    <cellStyle name="Денежный 2 8 3 3 2 4 2" xfId="10148" xr:uid="{00000000-0005-0000-0000-0000FA190000}"/>
    <cellStyle name="Денежный 2 8 3 3 2 4 2 2" xfId="25388" xr:uid="{62142C02-B931-4E30-AE01-8B7901EA90E5}"/>
    <cellStyle name="Денежный 2 8 3 3 2 4 3" xfId="15226" xr:uid="{00000000-0005-0000-0000-0000FB190000}"/>
    <cellStyle name="Денежный 2 8 3 3 2 4 3 2" xfId="30464" xr:uid="{767570C9-696C-434F-9B87-10FA87269AFF}"/>
    <cellStyle name="Денежный 2 8 3 3 2 4 4" xfId="20312" xr:uid="{4EBC51EC-253F-4008-A27F-024F485C5EBD}"/>
    <cellStyle name="Денежный 2 8 3 3 2 5" xfId="6344" xr:uid="{00000000-0005-0000-0000-0000FC190000}"/>
    <cellStyle name="Денежный 2 8 3 3 2 5 2" xfId="21589" xr:uid="{8BE65F5E-730B-4A5A-A15D-DB828EBDFC97}"/>
    <cellStyle name="Денежный 2 8 3 3 2 6" xfId="11427" xr:uid="{00000000-0005-0000-0000-0000FD190000}"/>
    <cellStyle name="Денежный 2 8 3 3 2 6 2" xfId="26665" xr:uid="{A78A6EE7-F90F-4CE6-9F3E-A24C059BD2D3}"/>
    <cellStyle name="Денежный 2 8 3 3 2 7" xfId="16513" xr:uid="{1FA524B7-4266-4875-94E6-AE193F685EB8}"/>
    <cellStyle name="Денежный 2 8 3 3 3" xfId="1953" xr:uid="{00000000-0005-0000-0000-0000FE190000}"/>
    <cellStyle name="Денежный 2 8 3 3 3 2" xfId="7057" xr:uid="{00000000-0005-0000-0000-0000FF190000}"/>
    <cellStyle name="Денежный 2 8 3 3 3 2 2" xfId="22297" xr:uid="{480A0D2E-2CC1-4AFC-8790-FFE75E9DE2F8}"/>
    <cellStyle name="Денежный 2 8 3 3 3 3" xfId="12135" xr:uid="{00000000-0005-0000-0000-0000001A0000}"/>
    <cellStyle name="Денежный 2 8 3 3 3 3 2" xfId="27373" xr:uid="{4EEBC5F3-8E47-4EC4-BA35-EBA8BAB784FD}"/>
    <cellStyle name="Денежный 2 8 3 3 3 4" xfId="17221" xr:uid="{50CEC423-C12B-4FCB-B8BD-4FCC53CACFAE}"/>
    <cellStyle name="Денежный 2 8 3 3 4" xfId="3235" xr:uid="{00000000-0005-0000-0000-0000011A0000}"/>
    <cellStyle name="Денежный 2 8 3 3 4 2" xfId="8321" xr:uid="{00000000-0005-0000-0000-0000021A0000}"/>
    <cellStyle name="Денежный 2 8 3 3 4 2 2" xfId="23561" xr:uid="{1302353C-815C-4246-86E6-7E6D52B855AD}"/>
    <cellStyle name="Денежный 2 8 3 3 4 3" xfId="13399" xr:uid="{00000000-0005-0000-0000-0000031A0000}"/>
    <cellStyle name="Денежный 2 8 3 3 4 3 2" xfId="28637" xr:uid="{51A23C00-9698-4B63-871F-E49B965A39AB}"/>
    <cellStyle name="Денежный 2 8 3 3 4 4" xfId="18485" xr:uid="{A61AAAEE-C96E-44A1-907E-B88DF2A71D69}"/>
    <cellStyle name="Денежный 2 8 3 3 5" xfId="4503" xr:uid="{00000000-0005-0000-0000-0000041A0000}"/>
    <cellStyle name="Денежный 2 8 3 3 5 2" xfId="9584" xr:uid="{00000000-0005-0000-0000-0000051A0000}"/>
    <cellStyle name="Денежный 2 8 3 3 5 2 2" xfId="24824" xr:uid="{867F4B03-7C10-4B53-AB4D-C5ABFC4F74CB}"/>
    <cellStyle name="Денежный 2 8 3 3 5 3" xfId="14662" xr:uid="{00000000-0005-0000-0000-0000061A0000}"/>
    <cellStyle name="Денежный 2 8 3 3 5 3 2" xfId="29900" xr:uid="{020BF336-6D0D-40A7-B2F0-9CA8D6EBD7B0}"/>
    <cellStyle name="Денежный 2 8 3 3 5 4" xfId="19748" xr:uid="{C75ACAC7-BCDE-445D-837F-0D8B1DC0C3AB}"/>
    <cellStyle name="Денежный 2 8 3 3 6" xfId="5780" xr:uid="{00000000-0005-0000-0000-0000071A0000}"/>
    <cellStyle name="Денежный 2 8 3 3 6 2" xfId="21025" xr:uid="{40C9ADF7-6627-40F6-BAE4-7D5ABB8E228E}"/>
    <cellStyle name="Денежный 2 8 3 3 7" xfId="10863" xr:uid="{00000000-0005-0000-0000-0000081A0000}"/>
    <cellStyle name="Денежный 2 8 3 3 7 2" xfId="26101" xr:uid="{65D896D9-7087-42D3-B1F2-3A61879FA884}"/>
    <cellStyle name="Денежный 2 8 3 3 8" xfId="15949" xr:uid="{627E94F4-E0C6-45DD-A8B6-01F29D93B72E}"/>
    <cellStyle name="Денежный 2 8 3 4" xfId="819" xr:uid="{00000000-0005-0000-0000-0000091A0000}"/>
    <cellStyle name="Денежный 2 8 3 4 2" xfId="2097" xr:uid="{00000000-0005-0000-0000-00000A1A0000}"/>
    <cellStyle name="Денежный 2 8 3 4 2 2" xfId="7201" xr:uid="{00000000-0005-0000-0000-00000B1A0000}"/>
    <cellStyle name="Денежный 2 8 3 4 2 2 2" xfId="22441" xr:uid="{24793527-3A7D-40F8-9B43-E324C4752941}"/>
    <cellStyle name="Денежный 2 8 3 4 2 3" xfId="12279" xr:uid="{00000000-0005-0000-0000-00000C1A0000}"/>
    <cellStyle name="Денежный 2 8 3 4 2 3 2" xfId="27517" xr:uid="{645B2354-3AC5-41FE-9DB0-ED71CEACE1DC}"/>
    <cellStyle name="Денежный 2 8 3 4 2 4" xfId="17365" xr:uid="{D1A27104-F417-4B6C-BDC4-6BBB66596225}"/>
    <cellStyle name="Денежный 2 8 3 4 3" xfId="3377" xr:uid="{00000000-0005-0000-0000-00000D1A0000}"/>
    <cellStyle name="Денежный 2 8 3 4 3 2" xfId="8463" xr:uid="{00000000-0005-0000-0000-00000E1A0000}"/>
    <cellStyle name="Денежный 2 8 3 4 3 2 2" xfId="23703" xr:uid="{A0E0FFDB-B1B0-4C2A-AF6B-5FA501D968F0}"/>
    <cellStyle name="Денежный 2 8 3 4 3 3" xfId="13541" xr:uid="{00000000-0005-0000-0000-00000F1A0000}"/>
    <cellStyle name="Денежный 2 8 3 4 3 3 2" xfId="28779" xr:uid="{DCD91214-4102-4A26-BA6F-AA776CDE866B}"/>
    <cellStyle name="Денежный 2 8 3 4 3 4" xfId="18627" xr:uid="{DD60C00F-ECE3-4A96-B860-ADF3A218BD7D}"/>
    <cellStyle name="Денежный 2 8 3 4 4" xfId="4647" xr:uid="{00000000-0005-0000-0000-0000101A0000}"/>
    <cellStyle name="Денежный 2 8 3 4 4 2" xfId="9728" xr:uid="{00000000-0005-0000-0000-0000111A0000}"/>
    <cellStyle name="Денежный 2 8 3 4 4 2 2" xfId="24968" xr:uid="{1F5CC711-895A-47E0-94FF-77D04A8909E1}"/>
    <cellStyle name="Денежный 2 8 3 4 4 3" xfId="14806" xr:uid="{00000000-0005-0000-0000-0000121A0000}"/>
    <cellStyle name="Денежный 2 8 3 4 4 3 2" xfId="30044" xr:uid="{198DD9C4-ECCC-4399-8890-800F7A8AA2F2}"/>
    <cellStyle name="Денежный 2 8 3 4 4 4" xfId="19892" xr:uid="{39ECDD73-D545-4F7E-BEA4-E293374F3358}"/>
    <cellStyle name="Денежный 2 8 3 4 5" xfId="5924" xr:uid="{00000000-0005-0000-0000-0000131A0000}"/>
    <cellStyle name="Денежный 2 8 3 4 5 2" xfId="21169" xr:uid="{DAD7BDA0-9A44-401A-B73A-35A161D9F735}"/>
    <cellStyle name="Денежный 2 8 3 4 6" xfId="11007" xr:uid="{00000000-0005-0000-0000-0000141A0000}"/>
    <cellStyle name="Денежный 2 8 3 4 6 2" xfId="26245" xr:uid="{DA19CBB8-A1F3-4392-9C03-46929B6FC709}"/>
    <cellStyle name="Денежный 2 8 3 4 7" xfId="16093" xr:uid="{54B1FB02-58DF-4F26-96D5-8B40D53E7D22}"/>
    <cellStyle name="Денежный 2 8 3 5" xfId="1384" xr:uid="{00000000-0005-0000-0000-0000151A0000}"/>
    <cellStyle name="Денежный 2 8 3 5 2" xfId="2662" xr:uid="{00000000-0005-0000-0000-0000161A0000}"/>
    <cellStyle name="Денежный 2 8 3 5 2 2" xfId="7766" xr:uid="{00000000-0005-0000-0000-0000171A0000}"/>
    <cellStyle name="Денежный 2 8 3 5 2 2 2" xfId="23006" xr:uid="{BF52F876-E9A1-4F53-B0CF-29AEEB5CB5BD}"/>
    <cellStyle name="Денежный 2 8 3 5 2 3" xfId="12844" xr:uid="{00000000-0005-0000-0000-0000181A0000}"/>
    <cellStyle name="Денежный 2 8 3 5 2 3 2" xfId="28082" xr:uid="{48A8E6C1-299D-47EF-BF39-6614CEE36307}"/>
    <cellStyle name="Денежный 2 8 3 5 2 4" xfId="17930" xr:uid="{BD80A550-854C-48BD-8CE3-18446A8E92CF}"/>
    <cellStyle name="Денежный 2 8 3 5 3" xfId="3934" xr:uid="{00000000-0005-0000-0000-0000191A0000}"/>
    <cellStyle name="Денежный 2 8 3 5 3 2" xfId="9020" xr:uid="{00000000-0005-0000-0000-00001A1A0000}"/>
    <cellStyle name="Денежный 2 8 3 5 3 2 2" xfId="24260" xr:uid="{B9E65A6D-0E69-4D08-9FD2-CC7555A8FFC4}"/>
    <cellStyle name="Денежный 2 8 3 5 3 3" xfId="14098" xr:uid="{00000000-0005-0000-0000-00001B1A0000}"/>
    <cellStyle name="Денежный 2 8 3 5 3 3 2" xfId="29336" xr:uid="{17F7B1A9-5459-43A6-B4AE-F855381EE8F8}"/>
    <cellStyle name="Денежный 2 8 3 5 3 4" xfId="19184" xr:uid="{0902B09D-FF69-49B1-B592-0689AAE4A7CB}"/>
    <cellStyle name="Денежный 2 8 3 5 4" xfId="5212" xr:uid="{00000000-0005-0000-0000-00001C1A0000}"/>
    <cellStyle name="Денежный 2 8 3 5 4 2" xfId="10293" xr:uid="{00000000-0005-0000-0000-00001D1A0000}"/>
    <cellStyle name="Денежный 2 8 3 5 4 2 2" xfId="25533" xr:uid="{0E018247-D7EC-456C-A802-4D4D5394B1F3}"/>
    <cellStyle name="Денежный 2 8 3 5 4 3" xfId="15371" xr:uid="{00000000-0005-0000-0000-00001E1A0000}"/>
    <cellStyle name="Денежный 2 8 3 5 4 3 2" xfId="30609" xr:uid="{A1FC757F-2A7D-4FFE-B857-589C63FD0F86}"/>
    <cellStyle name="Денежный 2 8 3 5 4 4" xfId="20457" xr:uid="{367980B6-B248-4FBC-B49F-51F516430B37}"/>
    <cellStyle name="Денежный 2 8 3 5 5" xfId="6489" xr:uid="{00000000-0005-0000-0000-00001F1A0000}"/>
    <cellStyle name="Денежный 2 8 3 5 5 2" xfId="21734" xr:uid="{3249E5E6-0ABD-4FAA-A37E-BE1544A60BAE}"/>
    <cellStyle name="Денежный 2 8 3 5 6" xfId="11572" xr:uid="{00000000-0005-0000-0000-0000201A0000}"/>
    <cellStyle name="Денежный 2 8 3 5 6 2" xfId="26810" xr:uid="{84D7A65C-AB80-4977-A2C6-DD39887F4A15}"/>
    <cellStyle name="Денежный 2 8 3 5 7" xfId="16658" xr:uid="{EAC63D67-3F7A-439E-9236-39685E7415D5}"/>
    <cellStyle name="Денежный 2 8 3 6" xfId="1524" xr:uid="{00000000-0005-0000-0000-0000211A0000}"/>
    <cellStyle name="Денежный 2 8 3 6 2" xfId="2802" xr:uid="{00000000-0005-0000-0000-0000221A0000}"/>
    <cellStyle name="Денежный 2 8 3 6 2 2" xfId="7906" xr:uid="{00000000-0005-0000-0000-0000231A0000}"/>
    <cellStyle name="Денежный 2 8 3 6 2 2 2" xfId="23146" xr:uid="{C3B0006B-291C-4236-9158-EFE5E97B015D}"/>
    <cellStyle name="Денежный 2 8 3 6 2 3" xfId="12984" xr:uid="{00000000-0005-0000-0000-0000241A0000}"/>
    <cellStyle name="Денежный 2 8 3 6 2 3 2" xfId="28222" xr:uid="{F48DE245-3562-46EF-A646-BBF12FA74424}"/>
    <cellStyle name="Денежный 2 8 3 6 2 4" xfId="18070" xr:uid="{F1694074-0D59-4A40-8923-FD0CC9D6847E}"/>
    <cellStyle name="Денежный 2 8 3 6 3" xfId="4072" xr:uid="{00000000-0005-0000-0000-0000251A0000}"/>
    <cellStyle name="Денежный 2 8 3 6 3 2" xfId="9158" xr:uid="{00000000-0005-0000-0000-0000261A0000}"/>
    <cellStyle name="Денежный 2 8 3 6 3 2 2" xfId="24398" xr:uid="{A0675066-F18C-4021-BF62-478075EB84DD}"/>
    <cellStyle name="Денежный 2 8 3 6 3 3" xfId="14236" xr:uid="{00000000-0005-0000-0000-0000271A0000}"/>
    <cellStyle name="Денежный 2 8 3 6 3 3 2" xfId="29474" xr:uid="{F7B6C652-67FB-4383-B002-E3CACDBEC69D}"/>
    <cellStyle name="Денежный 2 8 3 6 3 4" xfId="19322" xr:uid="{B8DF6F99-F41F-46F7-841D-0D216712A358}"/>
    <cellStyle name="Денежный 2 8 3 6 4" xfId="5352" xr:uid="{00000000-0005-0000-0000-0000281A0000}"/>
    <cellStyle name="Денежный 2 8 3 6 4 2" xfId="10433" xr:uid="{00000000-0005-0000-0000-0000291A0000}"/>
    <cellStyle name="Денежный 2 8 3 6 4 2 2" xfId="25673" xr:uid="{AFFF6C9D-5BE3-4400-8961-A9B95C5E1310}"/>
    <cellStyle name="Денежный 2 8 3 6 4 3" xfId="15511" xr:uid="{00000000-0005-0000-0000-00002A1A0000}"/>
    <cellStyle name="Денежный 2 8 3 6 4 3 2" xfId="30749" xr:uid="{20562E91-9865-4B3B-8ECB-7B6BA4129A6B}"/>
    <cellStyle name="Денежный 2 8 3 6 4 4" xfId="20597" xr:uid="{895F7075-CD75-46B1-A0D7-F36D34091D0E}"/>
    <cellStyle name="Денежный 2 8 3 6 5" xfId="6629" xr:uid="{00000000-0005-0000-0000-00002B1A0000}"/>
    <cellStyle name="Денежный 2 8 3 6 5 2" xfId="21874" xr:uid="{995AAD71-682E-4D65-B5AE-13995F221B2A}"/>
    <cellStyle name="Денежный 2 8 3 6 6" xfId="11712" xr:uid="{00000000-0005-0000-0000-00002C1A0000}"/>
    <cellStyle name="Денежный 2 8 3 6 6 2" xfId="26950" xr:uid="{C0E6D552-0E09-4A84-A8C1-30EA3A698A90}"/>
    <cellStyle name="Денежный 2 8 3 6 7" xfId="16798" xr:uid="{9106A08A-46C8-4F4C-B3D2-E612D99D1ADA}"/>
    <cellStyle name="Денежный 2 8 4" xfId="299" xr:uid="{00000000-0005-0000-0000-00002D1A0000}"/>
    <cellStyle name="Денежный 2 8 4 2" xfId="454" xr:uid="{00000000-0005-0000-0000-00002E1A0000}"/>
    <cellStyle name="Денежный 2 8 4 2 2" xfId="1018" xr:uid="{00000000-0005-0000-0000-00002F1A0000}"/>
    <cellStyle name="Денежный 2 8 4 2 2 2" xfId="2296" xr:uid="{00000000-0005-0000-0000-0000301A0000}"/>
    <cellStyle name="Денежный 2 8 4 2 2 2 2" xfId="7400" xr:uid="{00000000-0005-0000-0000-0000311A0000}"/>
    <cellStyle name="Денежный 2 8 4 2 2 2 2 2" xfId="22640" xr:uid="{BA73B728-BC10-453E-AEBF-7644799B5BBF}"/>
    <cellStyle name="Денежный 2 8 4 2 2 2 3" xfId="12478" xr:uid="{00000000-0005-0000-0000-0000321A0000}"/>
    <cellStyle name="Денежный 2 8 4 2 2 2 3 2" xfId="27716" xr:uid="{22E7AA84-7DAB-44BD-AB31-D2B96FEFC188}"/>
    <cellStyle name="Денежный 2 8 4 2 2 2 4" xfId="17564" xr:uid="{1DB82E77-84E8-4C09-ADD9-ADD49E2E1211}"/>
    <cellStyle name="Денежный 2 8 4 2 2 3" xfId="3574" xr:uid="{00000000-0005-0000-0000-0000331A0000}"/>
    <cellStyle name="Денежный 2 8 4 2 2 3 2" xfId="8660" xr:uid="{00000000-0005-0000-0000-0000341A0000}"/>
    <cellStyle name="Денежный 2 8 4 2 2 3 2 2" xfId="23900" xr:uid="{58F61D6F-10E5-449C-926C-E94F34C2698C}"/>
    <cellStyle name="Денежный 2 8 4 2 2 3 3" xfId="13738" xr:uid="{00000000-0005-0000-0000-0000351A0000}"/>
    <cellStyle name="Денежный 2 8 4 2 2 3 3 2" xfId="28976" xr:uid="{48781D01-84DB-47A3-B4A5-73013FE0B621}"/>
    <cellStyle name="Денежный 2 8 4 2 2 3 4" xfId="18824" xr:uid="{5ABED335-042C-4FA7-B165-BD206720A603}"/>
    <cellStyle name="Денежный 2 8 4 2 2 4" xfId="4846" xr:uid="{00000000-0005-0000-0000-0000361A0000}"/>
    <cellStyle name="Денежный 2 8 4 2 2 4 2" xfId="9927" xr:uid="{00000000-0005-0000-0000-0000371A0000}"/>
    <cellStyle name="Денежный 2 8 4 2 2 4 2 2" xfId="25167" xr:uid="{715F92DC-7421-4C39-A312-D7F49ECE67A9}"/>
    <cellStyle name="Денежный 2 8 4 2 2 4 3" xfId="15005" xr:uid="{00000000-0005-0000-0000-0000381A0000}"/>
    <cellStyle name="Денежный 2 8 4 2 2 4 3 2" xfId="30243" xr:uid="{75543FE6-4B83-4966-9A25-3F1A8D5CCC03}"/>
    <cellStyle name="Денежный 2 8 4 2 2 4 4" xfId="20091" xr:uid="{4D12D84B-0108-4952-B8EF-FB765D9F3C11}"/>
    <cellStyle name="Денежный 2 8 4 2 2 5" xfId="6123" xr:uid="{00000000-0005-0000-0000-0000391A0000}"/>
    <cellStyle name="Денежный 2 8 4 2 2 5 2" xfId="21368" xr:uid="{291178A6-3C6B-4CE7-B73B-F910765E7477}"/>
    <cellStyle name="Денежный 2 8 4 2 2 6" xfId="11206" xr:uid="{00000000-0005-0000-0000-00003A1A0000}"/>
    <cellStyle name="Денежный 2 8 4 2 2 6 2" xfId="26444" xr:uid="{08D2E351-B589-4F00-8653-5B6F4FF1405D}"/>
    <cellStyle name="Денежный 2 8 4 2 2 7" xfId="16292" xr:uid="{B9BE994E-52BB-471A-861E-DE63E626FE84}"/>
    <cellStyle name="Денежный 2 8 4 2 3" xfId="1732" xr:uid="{00000000-0005-0000-0000-00003B1A0000}"/>
    <cellStyle name="Денежный 2 8 4 2 3 2" xfId="6836" xr:uid="{00000000-0005-0000-0000-00003C1A0000}"/>
    <cellStyle name="Денежный 2 8 4 2 3 2 2" xfId="22076" xr:uid="{0EA7A1AD-DC26-4DB4-93A5-BA0B59DA9265}"/>
    <cellStyle name="Денежный 2 8 4 2 3 3" xfId="11914" xr:uid="{00000000-0005-0000-0000-00003D1A0000}"/>
    <cellStyle name="Денежный 2 8 4 2 3 3 2" xfId="27152" xr:uid="{F4E69E1A-FB51-40BE-87C4-F326E8696001}"/>
    <cellStyle name="Денежный 2 8 4 2 3 4" xfId="17000" xr:uid="{9B1AC33B-11D0-4720-8CB0-9B0A664EA629}"/>
    <cellStyle name="Денежный 2 8 4 2 4" xfId="3018" xr:uid="{00000000-0005-0000-0000-00003E1A0000}"/>
    <cellStyle name="Денежный 2 8 4 2 4 2" xfId="8104" xr:uid="{00000000-0005-0000-0000-00003F1A0000}"/>
    <cellStyle name="Денежный 2 8 4 2 4 2 2" xfId="23344" xr:uid="{FC9B6635-C03E-477C-A5C3-74C7DA26D2F6}"/>
    <cellStyle name="Денежный 2 8 4 2 4 3" xfId="13182" xr:uid="{00000000-0005-0000-0000-0000401A0000}"/>
    <cellStyle name="Денежный 2 8 4 2 4 3 2" xfId="28420" xr:uid="{086461A1-3634-4A8A-9D5F-1D06CC4F8C69}"/>
    <cellStyle name="Денежный 2 8 4 2 4 4" xfId="18268" xr:uid="{2B21D8EC-F552-44C6-AB28-5EFEFF81D872}"/>
    <cellStyle name="Денежный 2 8 4 2 5" xfId="4282" xr:uid="{00000000-0005-0000-0000-0000411A0000}"/>
    <cellStyle name="Денежный 2 8 4 2 5 2" xfId="9363" xr:uid="{00000000-0005-0000-0000-0000421A0000}"/>
    <cellStyle name="Денежный 2 8 4 2 5 2 2" xfId="24603" xr:uid="{CF430850-EA25-4542-B45B-58B21F9CF336}"/>
    <cellStyle name="Денежный 2 8 4 2 5 3" xfId="14441" xr:uid="{00000000-0005-0000-0000-0000431A0000}"/>
    <cellStyle name="Денежный 2 8 4 2 5 3 2" xfId="29679" xr:uid="{D98BC20C-6D5C-412C-8091-3BAB1FEC3AFF}"/>
    <cellStyle name="Денежный 2 8 4 2 5 4" xfId="19527" xr:uid="{7E56C807-9DC8-4C55-AF37-0BEC4F49F958}"/>
    <cellStyle name="Денежный 2 8 4 2 6" xfId="5559" xr:uid="{00000000-0005-0000-0000-0000441A0000}"/>
    <cellStyle name="Денежный 2 8 4 2 6 2" xfId="20804" xr:uid="{A52B1E6A-A9D4-4B66-8B91-EE47583C1091}"/>
    <cellStyle name="Денежный 2 8 4 2 7" xfId="10642" xr:uid="{00000000-0005-0000-0000-0000451A0000}"/>
    <cellStyle name="Денежный 2 8 4 2 7 2" xfId="25880" xr:uid="{DCAEF85B-376E-46DB-B76D-8121D4F916B7}"/>
    <cellStyle name="Денежный 2 8 4 2 8" xfId="15728" xr:uid="{E82E43C3-A4DA-4488-A113-2E85EE945901}"/>
    <cellStyle name="Денежный 2 8 4 3" xfId="878" xr:uid="{00000000-0005-0000-0000-0000461A0000}"/>
    <cellStyle name="Денежный 2 8 4 3 2" xfId="2156" xr:uid="{00000000-0005-0000-0000-0000471A0000}"/>
    <cellStyle name="Денежный 2 8 4 3 2 2" xfId="7260" xr:uid="{00000000-0005-0000-0000-0000481A0000}"/>
    <cellStyle name="Денежный 2 8 4 3 2 2 2" xfId="22500" xr:uid="{070F7CD5-189C-467D-BA3B-E86A171AE459}"/>
    <cellStyle name="Денежный 2 8 4 3 2 3" xfId="12338" xr:uid="{00000000-0005-0000-0000-0000491A0000}"/>
    <cellStyle name="Денежный 2 8 4 3 2 3 2" xfId="27576" xr:uid="{7087A239-A2AD-4B77-97D8-CA9928A89979}"/>
    <cellStyle name="Денежный 2 8 4 3 2 4" xfId="17424" xr:uid="{C461FC7A-E652-4619-9967-3A59D34E8FA0}"/>
    <cellStyle name="Денежный 2 8 4 3 3" xfId="3436" xr:uid="{00000000-0005-0000-0000-00004A1A0000}"/>
    <cellStyle name="Денежный 2 8 4 3 3 2" xfId="8522" xr:uid="{00000000-0005-0000-0000-00004B1A0000}"/>
    <cellStyle name="Денежный 2 8 4 3 3 2 2" xfId="23762" xr:uid="{C894C194-FBA0-43B9-99E6-7F9FC35141C8}"/>
    <cellStyle name="Денежный 2 8 4 3 3 3" xfId="13600" xr:uid="{00000000-0005-0000-0000-00004C1A0000}"/>
    <cellStyle name="Денежный 2 8 4 3 3 3 2" xfId="28838" xr:uid="{A296B0D3-9950-4920-ACEE-46AC75A1A33B}"/>
    <cellStyle name="Денежный 2 8 4 3 3 4" xfId="18686" xr:uid="{505D1033-324F-4A99-95C3-0B004197EC9A}"/>
    <cellStyle name="Денежный 2 8 4 3 4" xfId="4706" xr:uid="{00000000-0005-0000-0000-00004D1A0000}"/>
    <cellStyle name="Денежный 2 8 4 3 4 2" xfId="9787" xr:uid="{00000000-0005-0000-0000-00004E1A0000}"/>
    <cellStyle name="Денежный 2 8 4 3 4 2 2" xfId="25027" xr:uid="{0A54670B-5F76-458E-8FB5-2352F64D958A}"/>
    <cellStyle name="Денежный 2 8 4 3 4 3" xfId="14865" xr:uid="{00000000-0005-0000-0000-00004F1A0000}"/>
    <cellStyle name="Денежный 2 8 4 3 4 3 2" xfId="30103" xr:uid="{E801B5AC-9124-4E40-892C-3B788568EB06}"/>
    <cellStyle name="Денежный 2 8 4 3 4 4" xfId="19951" xr:uid="{2EA128E4-D64B-47EB-9896-68C43334513E}"/>
    <cellStyle name="Денежный 2 8 4 3 5" xfId="5983" xr:uid="{00000000-0005-0000-0000-0000501A0000}"/>
    <cellStyle name="Денежный 2 8 4 3 5 2" xfId="21228" xr:uid="{7F794C49-FBAA-48D0-87F3-7B9D05E62E3A}"/>
    <cellStyle name="Денежный 2 8 4 3 6" xfId="11066" xr:uid="{00000000-0005-0000-0000-0000511A0000}"/>
    <cellStyle name="Денежный 2 8 4 3 6 2" xfId="26304" xr:uid="{9A99E16C-6941-4137-B04B-7DCB146E48C6}"/>
    <cellStyle name="Денежный 2 8 4 3 7" xfId="16152" xr:uid="{216285EE-4CE2-4D37-B419-8FCA327DBE7D}"/>
    <cellStyle name="Денежный 2 8 4 4" xfId="1592" xr:uid="{00000000-0005-0000-0000-0000521A0000}"/>
    <cellStyle name="Денежный 2 8 4 4 2" xfId="6696" xr:uid="{00000000-0005-0000-0000-0000531A0000}"/>
    <cellStyle name="Денежный 2 8 4 4 2 2" xfId="21936" xr:uid="{73F4D2FF-7BEF-4791-9A2C-7799D8DD5C0E}"/>
    <cellStyle name="Денежный 2 8 4 4 3" xfId="11774" xr:uid="{00000000-0005-0000-0000-0000541A0000}"/>
    <cellStyle name="Денежный 2 8 4 4 3 2" xfId="27012" xr:uid="{C455BB70-A4B8-4B0B-ADD1-79DC9AE714FA}"/>
    <cellStyle name="Денежный 2 8 4 4 4" xfId="16860" xr:uid="{FE875DC5-6C4A-40F9-839F-C79889DED394}"/>
    <cellStyle name="Денежный 2 8 4 5" xfId="2866" xr:uid="{00000000-0005-0000-0000-0000551A0000}"/>
    <cellStyle name="Денежный 2 8 4 5 2" xfId="7966" xr:uid="{00000000-0005-0000-0000-0000561A0000}"/>
    <cellStyle name="Денежный 2 8 4 5 2 2" xfId="23206" xr:uid="{CDE4AD31-511D-43D7-9CA2-71E76F78C3D4}"/>
    <cellStyle name="Денежный 2 8 4 5 3" xfId="13044" xr:uid="{00000000-0005-0000-0000-0000571A0000}"/>
    <cellStyle name="Денежный 2 8 4 5 3 2" xfId="28282" xr:uid="{3CCEFDB0-4BEE-4B3E-9FC7-66C6211D0942}"/>
    <cellStyle name="Денежный 2 8 4 5 4" xfId="18130" xr:uid="{95DFA19B-727C-4745-AB0D-4B36CE9C03E9}"/>
    <cellStyle name="Денежный 2 8 4 6" xfId="4142" xr:uid="{00000000-0005-0000-0000-0000581A0000}"/>
    <cellStyle name="Денежный 2 8 4 6 2" xfId="9223" xr:uid="{00000000-0005-0000-0000-0000591A0000}"/>
    <cellStyle name="Денежный 2 8 4 6 2 2" xfId="24463" xr:uid="{D22B4336-604E-450A-AFB0-CA5327264FCD}"/>
    <cellStyle name="Денежный 2 8 4 6 3" xfId="14301" xr:uid="{00000000-0005-0000-0000-00005A1A0000}"/>
    <cellStyle name="Денежный 2 8 4 6 3 2" xfId="29539" xr:uid="{7FE9F898-C16F-4D5C-91E0-157D84FA621D}"/>
    <cellStyle name="Денежный 2 8 4 6 4" xfId="19387" xr:uid="{CAA6F260-D2B1-461B-92B1-4702650BD8C4}"/>
    <cellStyle name="Денежный 2 8 4 7" xfId="5419" xr:uid="{00000000-0005-0000-0000-00005B1A0000}"/>
    <cellStyle name="Денежный 2 8 4 7 2" xfId="20664" xr:uid="{68237B68-135B-4CD4-9856-BE7190927DB7}"/>
    <cellStyle name="Денежный 2 8 4 8" xfId="10502" xr:uid="{00000000-0005-0000-0000-00005C1A0000}"/>
    <cellStyle name="Денежный 2 8 4 8 2" xfId="25740" xr:uid="{EC5CB442-B7FF-47E2-9563-FBFDDAD87E9B}"/>
    <cellStyle name="Денежный 2 8 4 9" xfId="15588" xr:uid="{41996B6E-4F43-46A6-8284-2F0147F54DF5}"/>
    <cellStyle name="Денежный 2 8 5" xfId="594" xr:uid="{00000000-0005-0000-0000-00005D1A0000}"/>
    <cellStyle name="Денежный 2 8 5 2" xfId="1158" xr:uid="{00000000-0005-0000-0000-00005E1A0000}"/>
    <cellStyle name="Денежный 2 8 5 2 2" xfId="2436" xr:uid="{00000000-0005-0000-0000-00005F1A0000}"/>
    <cellStyle name="Денежный 2 8 5 2 2 2" xfId="7540" xr:uid="{00000000-0005-0000-0000-0000601A0000}"/>
    <cellStyle name="Денежный 2 8 5 2 2 2 2" xfId="22780" xr:uid="{4AEDB5D6-5D22-40F4-9769-709F20D7F598}"/>
    <cellStyle name="Денежный 2 8 5 2 2 3" xfId="12618" xr:uid="{00000000-0005-0000-0000-0000611A0000}"/>
    <cellStyle name="Денежный 2 8 5 2 2 3 2" xfId="27856" xr:uid="{FD67293D-3311-4600-8F2B-54B2E4F47698}"/>
    <cellStyle name="Денежный 2 8 5 2 2 4" xfId="17704" xr:uid="{894A9807-332C-4DC8-B639-5CB72B1586B7}"/>
    <cellStyle name="Денежный 2 8 5 2 3" xfId="3712" xr:uid="{00000000-0005-0000-0000-0000621A0000}"/>
    <cellStyle name="Денежный 2 8 5 2 3 2" xfId="8798" xr:uid="{00000000-0005-0000-0000-0000631A0000}"/>
    <cellStyle name="Денежный 2 8 5 2 3 2 2" xfId="24038" xr:uid="{FEB85A2A-39BB-40EA-A096-C98DBE380A73}"/>
    <cellStyle name="Денежный 2 8 5 2 3 3" xfId="13876" xr:uid="{00000000-0005-0000-0000-0000641A0000}"/>
    <cellStyle name="Денежный 2 8 5 2 3 3 2" xfId="29114" xr:uid="{9ED9B34E-4D79-427B-9688-32B362A6CA33}"/>
    <cellStyle name="Денежный 2 8 5 2 3 4" xfId="18962" xr:uid="{E5FE7757-378D-4822-887D-2F8E9621DA58}"/>
    <cellStyle name="Денежный 2 8 5 2 4" xfId="4986" xr:uid="{00000000-0005-0000-0000-0000651A0000}"/>
    <cellStyle name="Денежный 2 8 5 2 4 2" xfId="10067" xr:uid="{00000000-0005-0000-0000-0000661A0000}"/>
    <cellStyle name="Денежный 2 8 5 2 4 2 2" xfId="25307" xr:uid="{F16C26A2-EDB6-4F49-8CA3-636A71F0158D}"/>
    <cellStyle name="Денежный 2 8 5 2 4 3" xfId="15145" xr:uid="{00000000-0005-0000-0000-0000671A0000}"/>
    <cellStyle name="Денежный 2 8 5 2 4 3 2" xfId="30383" xr:uid="{A782E43C-A442-4CDA-BD1F-766B27DF3083}"/>
    <cellStyle name="Денежный 2 8 5 2 4 4" xfId="20231" xr:uid="{ACD2B0C6-98FA-49BA-A649-0E0BD55500F3}"/>
    <cellStyle name="Денежный 2 8 5 2 5" xfId="6263" xr:uid="{00000000-0005-0000-0000-0000681A0000}"/>
    <cellStyle name="Денежный 2 8 5 2 5 2" xfId="21508" xr:uid="{B885ED99-FB13-420A-9CC4-81C866AD6878}"/>
    <cellStyle name="Денежный 2 8 5 2 6" xfId="11346" xr:uid="{00000000-0005-0000-0000-0000691A0000}"/>
    <cellStyle name="Денежный 2 8 5 2 6 2" xfId="26584" xr:uid="{A7516CF7-C9B4-429B-9D9E-77AC3DADE112}"/>
    <cellStyle name="Денежный 2 8 5 2 7" xfId="16432" xr:uid="{31AFB080-83E5-4557-9503-3CC4362DD881}"/>
    <cellStyle name="Денежный 2 8 5 3" xfId="1872" xr:uid="{00000000-0005-0000-0000-00006A1A0000}"/>
    <cellStyle name="Денежный 2 8 5 3 2" xfId="6976" xr:uid="{00000000-0005-0000-0000-00006B1A0000}"/>
    <cellStyle name="Денежный 2 8 5 3 2 2" xfId="22216" xr:uid="{3D1BF45E-5121-44DF-86B7-AFBA43B1572B}"/>
    <cellStyle name="Денежный 2 8 5 3 3" xfId="12054" xr:uid="{00000000-0005-0000-0000-00006C1A0000}"/>
    <cellStyle name="Денежный 2 8 5 3 3 2" xfId="27292" xr:uid="{E75404A9-A092-4FCF-A388-FD13CB806864}"/>
    <cellStyle name="Денежный 2 8 5 3 4" xfId="17140" xr:uid="{DC86A132-FDE9-4AAD-8366-E18D6B39E313}"/>
    <cellStyle name="Денежный 2 8 5 4" xfId="3156" xr:uid="{00000000-0005-0000-0000-00006D1A0000}"/>
    <cellStyle name="Денежный 2 8 5 4 2" xfId="8242" xr:uid="{00000000-0005-0000-0000-00006E1A0000}"/>
    <cellStyle name="Денежный 2 8 5 4 2 2" xfId="23482" xr:uid="{FAEDF559-5827-4C83-8330-61064A1D6A9E}"/>
    <cellStyle name="Денежный 2 8 5 4 3" xfId="13320" xr:uid="{00000000-0005-0000-0000-00006F1A0000}"/>
    <cellStyle name="Денежный 2 8 5 4 3 2" xfId="28558" xr:uid="{35497194-411A-47F6-8EA1-8E868D35602A}"/>
    <cellStyle name="Денежный 2 8 5 4 4" xfId="18406" xr:uid="{CF5062CF-4B5A-4824-A453-DA0B246D9BFA}"/>
    <cellStyle name="Денежный 2 8 5 5" xfId="4422" xr:uid="{00000000-0005-0000-0000-0000701A0000}"/>
    <cellStyle name="Денежный 2 8 5 5 2" xfId="9503" xr:uid="{00000000-0005-0000-0000-0000711A0000}"/>
    <cellStyle name="Денежный 2 8 5 5 2 2" xfId="24743" xr:uid="{563E1F37-549E-4C88-B203-E3FBC3677742}"/>
    <cellStyle name="Денежный 2 8 5 5 3" xfId="14581" xr:uid="{00000000-0005-0000-0000-0000721A0000}"/>
    <cellStyle name="Денежный 2 8 5 5 3 2" xfId="29819" xr:uid="{B923E4AD-AAF1-4FB6-BD9A-D68152B07172}"/>
    <cellStyle name="Денежный 2 8 5 5 4" xfId="19667" xr:uid="{34C6FBDE-978E-41F8-87FF-E41A5DC40BBA}"/>
    <cellStyle name="Денежный 2 8 5 6" xfId="5699" xr:uid="{00000000-0005-0000-0000-0000731A0000}"/>
    <cellStyle name="Денежный 2 8 5 6 2" xfId="20944" xr:uid="{2176BF95-5141-4EB6-A983-020184535CB3}"/>
    <cellStyle name="Денежный 2 8 5 7" xfId="10782" xr:uid="{00000000-0005-0000-0000-0000741A0000}"/>
    <cellStyle name="Денежный 2 8 5 7 2" xfId="26020" xr:uid="{B5F93D40-E8BE-47E3-855E-032BF849148A}"/>
    <cellStyle name="Денежный 2 8 5 8" xfId="15868" xr:uid="{1BBDD568-3891-4AE3-9077-941FAFA8B4E4}"/>
    <cellStyle name="Денежный 2 8 6" xfId="738" xr:uid="{00000000-0005-0000-0000-0000751A0000}"/>
    <cellStyle name="Денежный 2 8 6 2" xfId="2016" xr:uid="{00000000-0005-0000-0000-0000761A0000}"/>
    <cellStyle name="Денежный 2 8 6 2 2" xfId="7120" xr:uid="{00000000-0005-0000-0000-0000771A0000}"/>
    <cellStyle name="Денежный 2 8 6 2 2 2" xfId="22360" xr:uid="{7424791A-624B-47A0-8565-E3F8A399B5BC}"/>
    <cellStyle name="Денежный 2 8 6 2 3" xfId="12198" xr:uid="{00000000-0005-0000-0000-0000781A0000}"/>
    <cellStyle name="Денежный 2 8 6 2 3 2" xfId="27436" xr:uid="{CAF69282-A90B-4EBC-A295-16E5473B6D43}"/>
    <cellStyle name="Денежный 2 8 6 2 4" xfId="17284" xr:uid="{196B1F43-7021-4E4C-B140-35811A499BD9}"/>
    <cellStyle name="Денежный 2 8 6 3" xfId="3298" xr:uid="{00000000-0005-0000-0000-0000791A0000}"/>
    <cellStyle name="Денежный 2 8 6 3 2" xfId="8384" xr:uid="{00000000-0005-0000-0000-00007A1A0000}"/>
    <cellStyle name="Денежный 2 8 6 3 2 2" xfId="23624" xr:uid="{8A55AAF0-6A64-4F1F-82EA-EFA0D6105271}"/>
    <cellStyle name="Денежный 2 8 6 3 3" xfId="13462" xr:uid="{00000000-0005-0000-0000-00007B1A0000}"/>
    <cellStyle name="Денежный 2 8 6 3 3 2" xfId="28700" xr:uid="{2DBC08E3-524B-4F72-A302-E6E866AA1841}"/>
    <cellStyle name="Денежный 2 8 6 3 4" xfId="18548" xr:uid="{1F174C9C-25B4-4F91-83A3-7AAA36B14CD1}"/>
    <cellStyle name="Денежный 2 8 6 4" xfId="4566" xr:uid="{00000000-0005-0000-0000-00007C1A0000}"/>
    <cellStyle name="Денежный 2 8 6 4 2" xfId="9647" xr:uid="{00000000-0005-0000-0000-00007D1A0000}"/>
    <cellStyle name="Денежный 2 8 6 4 2 2" xfId="24887" xr:uid="{D1073DAC-17CF-4D6C-878C-12538223F707}"/>
    <cellStyle name="Денежный 2 8 6 4 3" xfId="14725" xr:uid="{00000000-0005-0000-0000-00007E1A0000}"/>
    <cellStyle name="Денежный 2 8 6 4 3 2" xfId="29963" xr:uid="{66D9C69F-1979-4EC0-8F60-B193A7CF14C7}"/>
    <cellStyle name="Денежный 2 8 6 4 4" xfId="19811" xr:uid="{71DA4340-555E-4DAE-B7BD-306192DB42D2}"/>
    <cellStyle name="Денежный 2 8 6 5" xfId="5843" xr:uid="{00000000-0005-0000-0000-00007F1A0000}"/>
    <cellStyle name="Денежный 2 8 6 5 2" xfId="21088" xr:uid="{08C1DA38-81C1-4049-8FAC-95BA5190A26A}"/>
    <cellStyle name="Денежный 2 8 6 6" xfId="10926" xr:uid="{00000000-0005-0000-0000-0000801A0000}"/>
    <cellStyle name="Денежный 2 8 6 6 2" xfId="26164" xr:uid="{E50C0CFF-D06C-4E89-A58E-EDC1BF648991}"/>
    <cellStyle name="Денежный 2 8 6 7" xfId="16012" xr:uid="{EE31E386-0BDB-4453-807D-CFAFCE3CC5E1}"/>
    <cellStyle name="Денежный 2 8 7" xfId="1303" xr:uid="{00000000-0005-0000-0000-0000811A0000}"/>
    <cellStyle name="Денежный 2 8 7 2" xfId="2581" xr:uid="{00000000-0005-0000-0000-0000821A0000}"/>
    <cellStyle name="Денежный 2 8 7 2 2" xfId="7685" xr:uid="{00000000-0005-0000-0000-0000831A0000}"/>
    <cellStyle name="Денежный 2 8 7 2 2 2" xfId="22925" xr:uid="{39E580B4-553E-4164-9BC6-BFC656369E2D}"/>
    <cellStyle name="Денежный 2 8 7 2 3" xfId="12763" xr:uid="{00000000-0005-0000-0000-0000841A0000}"/>
    <cellStyle name="Денежный 2 8 7 2 3 2" xfId="28001" xr:uid="{AF55BB16-C8F2-4C5B-B5E4-AAE1A9616D9C}"/>
    <cellStyle name="Денежный 2 8 7 2 4" xfId="17849" xr:uid="{97C97745-9DB9-4B59-81BF-81DD7F37AA32}"/>
    <cellStyle name="Денежный 2 8 7 3" xfId="3855" xr:uid="{00000000-0005-0000-0000-0000851A0000}"/>
    <cellStyle name="Денежный 2 8 7 3 2" xfId="8941" xr:uid="{00000000-0005-0000-0000-0000861A0000}"/>
    <cellStyle name="Денежный 2 8 7 3 2 2" xfId="24181" xr:uid="{732673DB-699E-44A1-B2BF-AEAAF83F4C87}"/>
    <cellStyle name="Денежный 2 8 7 3 3" xfId="14019" xr:uid="{00000000-0005-0000-0000-0000871A0000}"/>
    <cellStyle name="Денежный 2 8 7 3 3 2" xfId="29257" xr:uid="{D22E2377-99F9-48DB-95E7-F8CC10A0691F}"/>
    <cellStyle name="Денежный 2 8 7 3 4" xfId="19105" xr:uid="{8E55C2E6-C5B0-41F9-A2AF-BE5FCF2161C2}"/>
    <cellStyle name="Денежный 2 8 7 4" xfId="5131" xr:uid="{00000000-0005-0000-0000-0000881A0000}"/>
    <cellStyle name="Денежный 2 8 7 4 2" xfId="10212" xr:uid="{00000000-0005-0000-0000-0000891A0000}"/>
    <cellStyle name="Денежный 2 8 7 4 2 2" xfId="25452" xr:uid="{526D09F1-5AD1-4419-B87F-B31826155B84}"/>
    <cellStyle name="Денежный 2 8 7 4 3" xfId="15290" xr:uid="{00000000-0005-0000-0000-00008A1A0000}"/>
    <cellStyle name="Денежный 2 8 7 4 3 2" xfId="30528" xr:uid="{12741EBE-74D3-4341-BF80-D9CB30B5C5F1}"/>
    <cellStyle name="Денежный 2 8 7 4 4" xfId="20376" xr:uid="{5BF601CA-3D3A-4301-858E-036C1916EBEB}"/>
    <cellStyle name="Денежный 2 8 7 5" xfId="6408" xr:uid="{00000000-0005-0000-0000-00008B1A0000}"/>
    <cellStyle name="Денежный 2 8 7 5 2" xfId="21653" xr:uid="{A0486C2B-5F76-456A-BE7C-A1786C7A6AF5}"/>
    <cellStyle name="Денежный 2 8 7 6" xfId="11491" xr:uid="{00000000-0005-0000-0000-00008C1A0000}"/>
    <cellStyle name="Денежный 2 8 7 6 2" xfId="26729" xr:uid="{C7AA7F6E-EF7A-4651-B8A5-95203791C005}"/>
    <cellStyle name="Денежный 2 8 7 7" xfId="16577" xr:uid="{37F193D8-C783-4F32-876A-F1053DED8FF4}"/>
    <cellStyle name="Денежный 2 8 8" xfId="1443" xr:uid="{00000000-0005-0000-0000-00008D1A0000}"/>
    <cellStyle name="Денежный 2 8 8 2" xfId="2721" xr:uid="{00000000-0005-0000-0000-00008E1A0000}"/>
    <cellStyle name="Денежный 2 8 8 2 2" xfId="7825" xr:uid="{00000000-0005-0000-0000-00008F1A0000}"/>
    <cellStyle name="Денежный 2 8 8 2 2 2" xfId="23065" xr:uid="{58904A4D-1B2A-4757-9EDD-4EFE1B7E0BF2}"/>
    <cellStyle name="Денежный 2 8 8 2 3" xfId="12903" xr:uid="{00000000-0005-0000-0000-0000901A0000}"/>
    <cellStyle name="Денежный 2 8 8 2 3 2" xfId="28141" xr:uid="{66A64FFE-9A74-4DE4-BE64-C1C0F4E6E0E8}"/>
    <cellStyle name="Денежный 2 8 8 2 4" xfId="17989" xr:uid="{BF80F7B7-8CE7-437C-8BB6-E82393576BBB}"/>
    <cellStyle name="Денежный 2 8 8 3" xfId="3993" xr:uid="{00000000-0005-0000-0000-0000911A0000}"/>
    <cellStyle name="Денежный 2 8 8 3 2" xfId="9079" xr:uid="{00000000-0005-0000-0000-0000921A0000}"/>
    <cellStyle name="Денежный 2 8 8 3 2 2" xfId="24319" xr:uid="{44FDD183-BDAA-42DE-9BF5-A5DD848BEB92}"/>
    <cellStyle name="Денежный 2 8 8 3 3" xfId="14157" xr:uid="{00000000-0005-0000-0000-0000931A0000}"/>
    <cellStyle name="Денежный 2 8 8 3 3 2" xfId="29395" xr:uid="{7A3AE270-5EC5-4CB5-A523-318E21C81A42}"/>
    <cellStyle name="Денежный 2 8 8 3 4" xfId="19243" xr:uid="{71A4854C-DB8C-4C36-86FA-0DD532208928}"/>
    <cellStyle name="Денежный 2 8 8 4" xfId="5271" xr:uid="{00000000-0005-0000-0000-0000941A0000}"/>
    <cellStyle name="Денежный 2 8 8 4 2" xfId="10352" xr:uid="{00000000-0005-0000-0000-0000951A0000}"/>
    <cellStyle name="Денежный 2 8 8 4 2 2" xfId="25592" xr:uid="{A9815D6F-83F6-45C5-A711-ABCB9ABE8E96}"/>
    <cellStyle name="Денежный 2 8 8 4 3" xfId="15430" xr:uid="{00000000-0005-0000-0000-0000961A0000}"/>
    <cellStyle name="Денежный 2 8 8 4 3 2" xfId="30668" xr:uid="{CBA77D93-E156-4F52-B032-45751F870291}"/>
    <cellStyle name="Денежный 2 8 8 4 4" xfId="20516" xr:uid="{D4D59551-A3E6-4844-871F-D98C7EA76375}"/>
    <cellStyle name="Денежный 2 8 8 5" xfId="6548" xr:uid="{00000000-0005-0000-0000-0000971A0000}"/>
    <cellStyle name="Денежный 2 8 8 5 2" xfId="21793" xr:uid="{9C922CE3-FF0C-41D4-A599-5BA839560C39}"/>
    <cellStyle name="Денежный 2 8 8 6" xfId="11631" xr:uid="{00000000-0005-0000-0000-0000981A0000}"/>
    <cellStyle name="Денежный 2 8 8 6 2" xfId="26869" xr:uid="{E9944ED8-D2EA-4CD5-AAE9-8B6328CB58FD}"/>
    <cellStyle name="Денежный 2 8 8 7" xfId="16717" xr:uid="{5B550985-6BC0-42AA-81EE-347A82873D36}"/>
    <cellStyle name="Денежный 2 9" xfId="136" xr:uid="{00000000-0005-0000-0000-0000991A0000}"/>
    <cellStyle name="Денежный 2 9 2" xfId="338" xr:uid="{00000000-0005-0000-0000-00009A1A0000}"/>
    <cellStyle name="Денежный 2 9 2 2" xfId="490" xr:uid="{00000000-0005-0000-0000-00009B1A0000}"/>
    <cellStyle name="Денежный 2 9 2 2 2" xfId="1054" xr:uid="{00000000-0005-0000-0000-00009C1A0000}"/>
    <cellStyle name="Денежный 2 9 2 2 2 2" xfId="2332" xr:uid="{00000000-0005-0000-0000-00009D1A0000}"/>
    <cellStyle name="Денежный 2 9 2 2 2 2 2" xfId="7436" xr:uid="{00000000-0005-0000-0000-00009E1A0000}"/>
    <cellStyle name="Денежный 2 9 2 2 2 2 2 2" xfId="22676" xr:uid="{ED6F723B-D8BC-4C56-89C8-A909F1D94DFA}"/>
    <cellStyle name="Денежный 2 9 2 2 2 2 3" xfId="12514" xr:uid="{00000000-0005-0000-0000-00009F1A0000}"/>
    <cellStyle name="Денежный 2 9 2 2 2 2 3 2" xfId="27752" xr:uid="{9ACD12F9-B566-43A2-91A8-0BE78227D697}"/>
    <cellStyle name="Денежный 2 9 2 2 2 2 4" xfId="17600" xr:uid="{82F4A022-EA0D-433A-853E-C3C1D35324D5}"/>
    <cellStyle name="Денежный 2 9 2 2 2 3" xfId="3608" xr:uid="{00000000-0005-0000-0000-0000A01A0000}"/>
    <cellStyle name="Денежный 2 9 2 2 2 3 2" xfId="8694" xr:uid="{00000000-0005-0000-0000-0000A11A0000}"/>
    <cellStyle name="Денежный 2 9 2 2 2 3 2 2" xfId="23934" xr:uid="{46924CF8-4CD2-4677-8C6C-34EACF77F927}"/>
    <cellStyle name="Денежный 2 9 2 2 2 3 3" xfId="13772" xr:uid="{00000000-0005-0000-0000-0000A21A0000}"/>
    <cellStyle name="Денежный 2 9 2 2 2 3 3 2" xfId="29010" xr:uid="{DBE27ACD-1B73-4972-B731-F2F1A83BF941}"/>
    <cellStyle name="Денежный 2 9 2 2 2 3 4" xfId="18858" xr:uid="{417B3597-6345-4082-A205-209B76869321}"/>
    <cellStyle name="Денежный 2 9 2 2 2 4" xfId="4882" xr:uid="{00000000-0005-0000-0000-0000A31A0000}"/>
    <cellStyle name="Денежный 2 9 2 2 2 4 2" xfId="9963" xr:uid="{00000000-0005-0000-0000-0000A41A0000}"/>
    <cellStyle name="Денежный 2 9 2 2 2 4 2 2" xfId="25203" xr:uid="{C667945D-5F4F-4635-9E8E-B9D40BDA94D3}"/>
    <cellStyle name="Денежный 2 9 2 2 2 4 3" xfId="15041" xr:uid="{00000000-0005-0000-0000-0000A51A0000}"/>
    <cellStyle name="Денежный 2 9 2 2 2 4 3 2" xfId="30279" xr:uid="{1EF24FCB-2EA1-4E3D-BE1D-B88046FE488F}"/>
    <cellStyle name="Денежный 2 9 2 2 2 4 4" xfId="20127" xr:uid="{CCD4A61B-435E-46B2-BDA6-ECE5DCCE9A28}"/>
    <cellStyle name="Денежный 2 9 2 2 2 5" xfId="6159" xr:uid="{00000000-0005-0000-0000-0000A61A0000}"/>
    <cellStyle name="Денежный 2 9 2 2 2 5 2" xfId="21404" xr:uid="{A626F2FF-204D-468A-83F3-903C7CBC7228}"/>
    <cellStyle name="Денежный 2 9 2 2 2 6" xfId="11242" xr:uid="{00000000-0005-0000-0000-0000A71A0000}"/>
    <cellStyle name="Денежный 2 9 2 2 2 6 2" xfId="26480" xr:uid="{E44ACFEC-E060-4024-8D25-757E3804721E}"/>
    <cellStyle name="Денежный 2 9 2 2 2 7" xfId="16328" xr:uid="{493121A6-7C3C-46ED-BB00-0D2729E62DB6}"/>
    <cellStyle name="Денежный 2 9 2 2 3" xfId="1768" xr:uid="{00000000-0005-0000-0000-0000A81A0000}"/>
    <cellStyle name="Денежный 2 9 2 2 3 2" xfId="6872" xr:uid="{00000000-0005-0000-0000-0000A91A0000}"/>
    <cellStyle name="Денежный 2 9 2 2 3 2 2" xfId="22112" xr:uid="{8140DBB6-676F-407C-83EF-E2E8518689FF}"/>
    <cellStyle name="Денежный 2 9 2 2 3 3" xfId="11950" xr:uid="{00000000-0005-0000-0000-0000AA1A0000}"/>
    <cellStyle name="Денежный 2 9 2 2 3 3 2" xfId="27188" xr:uid="{55BCD8F6-B2B9-41A7-8DE4-0C80B2F358AF}"/>
    <cellStyle name="Денежный 2 9 2 2 3 4" xfId="17036" xr:uid="{B146027F-2E88-495C-8688-34068654107F}"/>
    <cellStyle name="Денежный 2 9 2 2 4" xfId="3052" xr:uid="{00000000-0005-0000-0000-0000AB1A0000}"/>
    <cellStyle name="Денежный 2 9 2 2 4 2" xfId="8138" xr:uid="{00000000-0005-0000-0000-0000AC1A0000}"/>
    <cellStyle name="Денежный 2 9 2 2 4 2 2" xfId="23378" xr:uid="{5F4732DA-4D3B-454C-A658-FFF04A964E0B}"/>
    <cellStyle name="Денежный 2 9 2 2 4 3" xfId="13216" xr:uid="{00000000-0005-0000-0000-0000AD1A0000}"/>
    <cellStyle name="Денежный 2 9 2 2 4 3 2" xfId="28454" xr:uid="{C5F8E48D-BD3C-4ED9-9065-03A671F4F973}"/>
    <cellStyle name="Денежный 2 9 2 2 4 4" xfId="18302" xr:uid="{1C729259-9068-47EB-9DBB-1D39AF546CD6}"/>
    <cellStyle name="Денежный 2 9 2 2 5" xfId="4318" xr:uid="{00000000-0005-0000-0000-0000AE1A0000}"/>
    <cellStyle name="Денежный 2 9 2 2 5 2" xfId="9399" xr:uid="{00000000-0005-0000-0000-0000AF1A0000}"/>
    <cellStyle name="Денежный 2 9 2 2 5 2 2" xfId="24639" xr:uid="{3794603A-7751-4F5D-822F-D2C0F6EC21A3}"/>
    <cellStyle name="Денежный 2 9 2 2 5 3" xfId="14477" xr:uid="{00000000-0005-0000-0000-0000B01A0000}"/>
    <cellStyle name="Денежный 2 9 2 2 5 3 2" xfId="29715" xr:uid="{8C087D6F-E442-48AF-926C-A24C2C174C9C}"/>
    <cellStyle name="Денежный 2 9 2 2 5 4" xfId="19563" xr:uid="{08CAEA19-0177-4026-BA19-F142CD2CFA49}"/>
    <cellStyle name="Денежный 2 9 2 2 6" xfId="5595" xr:uid="{00000000-0005-0000-0000-0000B11A0000}"/>
    <cellStyle name="Денежный 2 9 2 2 6 2" xfId="20840" xr:uid="{64B4CD85-AD49-4745-ABA6-1B9287C185C4}"/>
    <cellStyle name="Денежный 2 9 2 2 7" xfId="10678" xr:uid="{00000000-0005-0000-0000-0000B21A0000}"/>
    <cellStyle name="Денежный 2 9 2 2 7 2" xfId="25916" xr:uid="{4A97BEFF-79F1-4622-A755-851AD45EB428}"/>
    <cellStyle name="Денежный 2 9 2 2 8" xfId="15764" xr:uid="{CD0789A2-3019-4008-B60E-336A1490C769}"/>
    <cellStyle name="Денежный 2 9 2 3" xfId="914" xr:uid="{00000000-0005-0000-0000-0000B31A0000}"/>
    <cellStyle name="Денежный 2 9 2 3 2" xfId="2192" xr:uid="{00000000-0005-0000-0000-0000B41A0000}"/>
    <cellStyle name="Денежный 2 9 2 3 2 2" xfId="7296" xr:uid="{00000000-0005-0000-0000-0000B51A0000}"/>
    <cellStyle name="Денежный 2 9 2 3 2 2 2" xfId="22536" xr:uid="{C9076AA9-B419-44AC-B805-9DA91F6160E4}"/>
    <cellStyle name="Денежный 2 9 2 3 2 3" xfId="12374" xr:uid="{00000000-0005-0000-0000-0000B61A0000}"/>
    <cellStyle name="Денежный 2 9 2 3 2 3 2" xfId="27612" xr:uid="{6EACFACB-D6A6-4861-BE6D-B9F018CDEE50}"/>
    <cellStyle name="Денежный 2 9 2 3 2 4" xfId="17460" xr:uid="{36252E51-BAA7-4306-AB76-934D0A20B908}"/>
    <cellStyle name="Денежный 2 9 2 3 3" xfId="3470" xr:uid="{00000000-0005-0000-0000-0000B71A0000}"/>
    <cellStyle name="Денежный 2 9 2 3 3 2" xfId="8556" xr:uid="{00000000-0005-0000-0000-0000B81A0000}"/>
    <cellStyle name="Денежный 2 9 2 3 3 2 2" xfId="23796" xr:uid="{5FA7F8F7-356D-4009-9B48-CB0087CAE041}"/>
    <cellStyle name="Денежный 2 9 2 3 3 3" xfId="13634" xr:uid="{00000000-0005-0000-0000-0000B91A0000}"/>
    <cellStyle name="Денежный 2 9 2 3 3 3 2" xfId="28872" xr:uid="{14510022-1275-426D-BDC6-5D6CE86506F7}"/>
    <cellStyle name="Денежный 2 9 2 3 3 4" xfId="18720" xr:uid="{454ECE3B-2F6F-47E3-906F-0A95703A0D49}"/>
    <cellStyle name="Денежный 2 9 2 3 4" xfId="4742" xr:uid="{00000000-0005-0000-0000-0000BA1A0000}"/>
    <cellStyle name="Денежный 2 9 2 3 4 2" xfId="9823" xr:uid="{00000000-0005-0000-0000-0000BB1A0000}"/>
    <cellStyle name="Денежный 2 9 2 3 4 2 2" xfId="25063" xr:uid="{D5485D9C-71C6-483B-ADE6-A321D836D3AE}"/>
    <cellStyle name="Денежный 2 9 2 3 4 3" xfId="14901" xr:uid="{00000000-0005-0000-0000-0000BC1A0000}"/>
    <cellStyle name="Денежный 2 9 2 3 4 3 2" xfId="30139" xr:uid="{B29DCCAC-1C4F-4C73-9690-2346A0AAB52A}"/>
    <cellStyle name="Денежный 2 9 2 3 4 4" xfId="19987" xr:uid="{F4434614-7F6C-4649-BEE9-66986B34BDAC}"/>
    <cellStyle name="Денежный 2 9 2 3 5" xfId="6019" xr:uid="{00000000-0005-0000-0000-0000BD1A0000}"/>
    <cellStyle name="Денежный 2 9 2 3 5 2" xfId="21264" xr:uid="{48A685D4-5459-457B-B8E6-DDC85E2E8EC8}"/>
    <cellStyle name="Денежный 2 9 2 3 6" xfId="11102" xr:uid="{00000000-0005-0000-0000-0000BE1A0000}"/>
    <cellStyle name="Денежный 2 9 2 3 6 2" xfId="26340" xr:uid="{9BAFCDB8-DB3A-4EE9-AD64-B91CEB917F4F}"/>
    <cellStyle name="Денежный 2 9 2 3 7" xfId="16188" xr:uid="{7DCB2E15-3D7C-4368-BE57-28DFBAC36A1F}"/>
    <cellStyle name="Денежный 2 9 2 4" xfId="1628" xr:uid="{00000000-0005-0000-0000-0000BF1A0000}"/>
    <cellStyle name="Денежный 2 9 2 4 2" xfId="6732" xr:uid="{00000000-0005-0000-0000-0000C01A0000}"/>
    <cellStyle name="Денежный 2 9 2 4 2 2" xfId="21972" xr:uid="{48852B80-4368-405C-A734-A599463295DC}"/>
    <cellStyle name="Денежный 2 9 2 4 3" xfId="11810" xr:uid="{00000000-0005-0000-0000-0000C11A0000}"/>
    <cellStyle name="Денежный 2 9 2 4 3 2" xfId="27048" xr:uid="{A200B124-5C3C-45C5-87B8-534D0E72F010}"/>
    <cellStyle name="Денежный 2 9 2 4 4" xfId="16896" xr:uid="{A356DF63-B271-48C5-B8E6-18696E802139}"/>
    <cellStyle name="Денежный 2 9 2 5" xfId="2902" xr:uid="{00000000-0005-0000-0000-0000C21A0000}"/>
    <cellStyle name="Денежный 2 9 2 5 2" xfId="8000" xr:uid="{00000000-0005-0000-0000-0000C31A0000}"/>
    <cellStyle name="Денежный 2 9 2 5 2 2" xfId="23240" xr:uid="{F1828298-B070-468F-8F32-DE3F1CCB88E7}"/>
    <cellStyle name="Денежный 2 9 2 5 3" xfId="13078" xr:uid="{00000000-0005-0000-0000-0000C41A0000}"/>
    <cellStyle name="Денежный 2 9 2 5 3 2" xfId="28316" xr:uid="{76E7D48F-940B-4CD3-9FD3-78EC30F42DB4}"/>
    <cellStyle name="Денежный 2 9 2 5 4" xfId="18164" xr:uid="{1031CF93-E3B3-460A-8389-9E86905D71E5}"/>
    <cellStyle name="Денежный 2 9 2 6" xfId="4178" xr:uid="{00000000-0005-0000-0000-0000C51A0000}"/>
    <cellStyle name="Денежный 2 9 2 6 2" xfId="9259" xr:uid="{00000000-0005-0000-0000-0000C61A0000}"/>
    <cellStyle name="Денежный 2 9 2 6 2 2" xfId="24499" xr:uid="{5DA894D0-8E3D-4A01-87BD-470C337A9019}"/>
    <cellStyle name="Денежный 2 9 2 6 3" xfId="14337" xr:uid="{00000000-0005-0000-0000-0000C71A0000}"/>
    <cellStyle name="Денежный 2 9 2 6 3 2" xfId="29575" xr:uid="{002DA531-D30B-4A87-ACF5-B9AC3DA68221}"/>
    <cellStyle name="Денежный 2 9 2 6 4" xfId="19423" xr:uid="{72F436F1-3950-4BC3-8BF2-C65216007B8B}"/>
    <cellStyle name="Денежный 2 9 2 7" xfId="5455" xr:uid="{00000000-0005-0000-0000-0000C81A0000}"/>
    <cellStyle name="Денежный 2 9 2 7 2" xfId="20700" xr:uid="{24436C66-29BC-4B3A-A872-B36F4ECC326D}"/>
    <cellStyle name="Денежный 2 9 2 8" xfId="10538" xr:uid="{00000000-0005-0000-0000-0000C91A0000}"/>
    <cellStyle name="Денежный 2 9 2 8 2" xfId="25776" xr:uid="{820BEA6E-83D0-4DFE-A576-7D23D9ACAAEE}"/>
    <cellStyle name="Денежный 2 9 2 9" xfId="15624" xr:uid="{D5C81AFE-F2BF-4783-87AB-B4E5668BA26D}"/>
    <cellStyle name="Денежный 2 9 3" xfId="630" xr:uid="{00000000-0005-0000-0000-0000CA1A0000}"/>
    <cellStyle name="Денежный 2 9 3 2" xfId="1194" xr:uid="{00000000-0005-0000-0000-0000CB1A0000}"/>
    <cellStyle name="Денежный 2 9 3 2 2" xfId="2472" xr:uid="{00000000-0005-0000-0000-0000CC1A0000}"/>
    <cellStyle name="Денежный 2 9 3 2 2 2" xfId="7576" xr:uid="{00000000-0005-0000-0000-0000CD1A0000}"/>
    <cellStyle name="Денежный 2 9 3 2 2 2 2" xfId="22816" xr:uid="{C9D19403-7B56-4C7E-9837-2484A203B44C}"/>
    <cellStyle name="Денежный 2 9 3 2 2 3" xfId="12654" xr:uid="{00000000-0005-0000-0000-0000CE1A0000}"/>
    <cellStyle name="Денежный 2 9 3 2 2 3 2" xfId="27892" xr:uid="{98CB0494-7633-471B-8D7E-79608F15A358}"/>
    <cellStyle name="Денежный 2 9 3 2 2 4" xfId="17740" xr:uid="{62651DD9-0D2E-4242-A502-3162BBA30F40}"/>
    <cellStyle name="Денежный 2 9 3 2 3" xfId="3746" xr:uid="{00000000-0005-0000-0000-0000CF1A0000}"/>
    <cellStyle name="Денежный 2 9 3 2 3 2" xfId="8832" xr:uid="{00000000-0005-0000-0000-0000D01A0000}"/>
    <cellStyle name="Денежный 2 9 3 2 3 2 2" xfId="24072" xr:uid="{D418BD25-8501-4E67-89B4-F1D254C8D9A7}"/>
    <cellStyle name="Денежный 2 9 3 2 3 3" xfId="13910" xr:uid="{00000000-0005-0000-0000-0000D11A0000}"/>
    <cellStyle name="Денежный 2 9 3 2 3 3 2" xfId="29148" xr:uid="{DC94F101-A78D-4396-8248-739DCFA18950}"/>
    <cellStyle name="Денежный 2 9 3 2 3 4" xfId="18996" xr:uid="{A50F0B56-BA20-4381-BC96-BD978A4A5D17}"/>
    <cellStyle name="Денежный 2 9 3 2 4" xfId="5022" xr:uid="{00000000-0005-0000-0000-0000D21A0000}"/>
    <cellStyle name="Денежный 2 9 3 2 4 2" xfId="10103" xr:uid="{00000000-0005-0000-0000-0000D31A0000}"/>
    <cellStyle name="Денежный 2 9 3 2 4 2 2" xfId="25343" xr:uid="{739CFFC0-2224-4B47-8322-643F39D810A0}"/>
    <cellStyle name="Денежный 2 9 3 2 4 3" xfId="15181" xr:uid="{00000000-0005-0000-0000-0000D41A0000}"/>
    <cellStyle name="Денежный 2 9 3 2 4 3 2" xfId="30419" xr:uid="{3C35C7C0-61C5-4F06-A34F-9130E5DDD5B2}"/>
    <cellStyle name="Денежный 2 9 3 2 4 4" xfId="20267" xr:uid="{3113A902-B6AA-454A-8933-E38FA690F5B5}"/>
    <cellStyle name="Денежный 2 9 3 2 5" xfId="6299" xr:uid="{00000000-0005-0000-0000-0000D51A0000}"/>
    <cellStyle name="Денежный 2 9 3 2 5 2" xfId="21544" xr:uid="{C1716FEE-82E2-4E79-87F1-6677CA5453A6}"/>
    <cellStyle name="Денежный 2 9 3 2 6" xfId="11382" xr:uid="{00000000-0005-0000-0000-0000D61A0000}"/>
    <cellStyle name="Денежный 2 9 3 2 6 2" xfId="26620" xr:uid="{234BD1BE-7273-4374-A425-FC583C170F02}"/>
    <cellStyle name="Денежный 2 9 3 2 7" xfId="16468" xr:uid="{F41C254C-0B11-4A5E-8FEE-423A20CF2FAD}"/>
    <cellStyle name="Денежный 2 9 3 3" xfId="1908" xr:uid="{00000000-0005-0000-0000-0000D71A0000}"/>
    <cellStyle name="Денежный 2 9 3 3 2" xfId="7012" xr:uid="{00000000-0005-0000-0000-0000D81A0000}"/>
    <cellStyle name="Денежный 2 9 3 3 2 2" xfId="22252" xr:uid="{EF8872D9-CFB1-4B57-938F-65D30CB757B1}"/>
    <cellStyle name="Денежный 2 9 3 3 3" xfId="12090" xr:uid="{00000000-0005-0000-0000-0000D91A0000}"/>
    <cellStyle name="Денежный 2 9 3 3 3 2" xfId="27328" xr:uid="{4F428549-86EC-460A-8CD9-4BABA8EAD68C}"/>
    <cellStyle name="Денежный 2 9 3 3 4" xfId="17176" xr:uid="{E0E34BFC-A5C7-4E87-A032-9F2F9B1236EE}"/>
    <cellStyle name="Денежный 2 9 3 4" xfId="3190" xr:uid="{00000000-0005-0000-0000-0000DA1A0000}"/>
    <cellStyle name="Денежный 2 9 3 4 2" xfId="8276" xr:uid="{00000000-0005-0000-0000-0000DB1A0000}"/>
    <cellStyle name="Денежный 2 9 3 4 2 2" xfId="23516" xr:uid="{4551225B-8488-4E63-B8B4-027DFAA7ACF7}"/>
    <cellStyle name="Денежный 2 9 3 4 3" xfId="13354" xr:uid="{00000000-0005-0000-0000-0000DC1A0000}"/>
    <cellStyle name="Денежный 2 9 3 4 3 2" xfId="28592" xr:uid="{6723E01B-0911-4D79-91A2-BC2665CD10A7}"/>
    <cellStyle name="Денежный 2 9 3 4 4" xfId="18440" xr:uid="{C40697E5-BBC8-407D-B542-752BA9A735C9}"/>
    <cellStyle name="Денежный 2 9 3 5" xfId="4458" xr:uid="{00000000-0005-0000-0000-0000DD1A0000}"/>
    <cellStyle name="Денежный 2 9 3 5 2" xfId="9539" xr:uid="{00000000-0005-0000-0000-0000DE1A0000}"/>
    <cellStyle name="Денежный 2 9 3 5 2 2" xfId="24779" xr:uid="{724AAD9F-F2D5-467A-9AA1-C13487151F39}"/>
    <cellStyle name="Денежный 2 9 3 5 3" xfId="14617" xr:uid="{00000000-0005-0000-0000-0000DF1A0000}"/>
    <cellStyle name="Денежный 2 9 3 5 3 2" xfId="29855" xr:uid="{B9C695A1-1F68-4159-BD59-7E8750A58705}"/>
    <cellStyle name="Денежный 2 9 3 5 4" xfId="19703" xr:uid="{73E98134-590E-4737-9D0A-FDF9CD2D592A}"/>
    <cellStyle name="Денежный 2 9 3 6" xfId="5735" xr:uid="{00000000-0005-0000-0000-0000E01A0000}"/>
    <cellStyle name="Денежный 2 9 3 6 2" xfId="20980" xr:uid="{8185F6BA-65AA-4D73-A857-6A7AF25A4B06}"/>
    <cellStyle name="Денежный 2 9 3 7" xfId="10818" xr:uid="{00000000-0005-0000-0000-0000E11A0000}"/>
    <cellStyle name="Денежный 2 9 3 7 2" xfId="26056" xr:uid="{EE934000-F1BC-484F-9C87-A437688ACA7B}"/>
    <cellStyle name="Денежный 2 9 3 8" xfId="15904" xr:uid="{65D45AAE-305C-496D-A8EA-18B1C4C8EC11}"/>
    <cellStyle name="Денежный 2 9 4" xfId="774" xr:uid="{00000000-0005-0000-0000-0000E21A0000}"/>
    <cellStyle name="Денежный 2 9 4 2" xfId="2052" xr:uid="{00000000-0005-0000-0000-0000E31A0000}"/>
    <cellStyle name="Денежный 2 9 4 2 2" xfId="7156" xr:uid="{00000000-0005-0000-0000-0000E41A0000}"/>
    <cellStyle name="Денежный 2 9 4 2 2 2" xfId="22396" xr:uid="{EB20F777-88D4-43D9-A39D-4E1DD5B03545}"/>
    <cellStyle name="Денежный 2 9 4 2 3" xfId="12234" xr:uid="{00000000-0005-0000-0000-0000E51A0000}"/>
    <cellStyle name="Денежный 2 9 4 2 3 2" xfId="27472" xr:uid="{7002D01B-675D-4F25-A7A2-C3C9C2E8F85A}"/>
    <cellStyle name="Денежный 2 9 4 2 4" xfId="17320" xr:uid="{8747473B-579A-4385-9565-4617C90A9FA2}"/>
    <cellStyle name="Денежный 2 9 4 3" xfId="3332" xr:uid="{00000000-0005-0000-0000-0000E61A0000}"/>
    <cellStyle name="Денежный 2 9 4 3 2" xfId="8418" xr:uid="{00000000-0005-0000-0000-0000E71A0000}"/>
    <cellStyle name="Денежный 2 9 4 3 2 2" xfId="23658" xr:uid="{2EFC7418-5A68-45B5-A84D-FA8269D154D0}"/>
    <cellStyle name="Денежный 2 9 4 3 3" xfId="13496" xr:uid="{00000000-0005-0000-0000-0000E81A0000}"/>
    <cellStyle name="Денежный 2 9 4 3 3 2" xfId="28734" xr:uid="{96A57CFF-007E-4692-8632-620158B3472E}"/>
    <cellStyle name="Денежный 2 9 4 3 4" xfId="18582" xr:uid="{ADE89F89-4013-49D9-AB2E-E63FF191C3EB}"/>
    <cellStyle name="Денежный 2 9 4 4" xfId="4602" xr:uid="{00000000-0005-0000-0000-0000E91A0000}"/>
    <cellStyle name="Денежный 2 9 4 4 2" xfId="9683" xr:uid="{00000000-0005-0000-0000-0000EA1A0000}"/>
    <cellStyle name="Денежный 2 9 4 4 2 2" xfId="24923" xr:uid="{D42FABC6-3CE4-4227-A0E3-89B8733EC4EE}"/>
    <cellStyle name="Денежный 2 9 4 4 3" xfId="14761" xr:uid="{00000000-0005-0000-0000-0000EB1A0000}"/>
    <cellStyle name="Денежный 2 9 4 4 3 2" xfId="29999" xr:uid="{15240C02-7D90-4CB1-A0C3-1A2ABCF67C41}"/>
    <cellStyle name="Денежный 2 9 4 4 4" xfId="19847" xr:uid="{87D755E5-FB35-48DB-A8CC-00874B5A6965}"/>
    <cellStyle name="Денежный 2 9 4 5" xfId="5879" xr:uid="{00000000-0005-0000-0000-0000EC1A0000}"/>
    <cellStyle name="Денежный 2 9 4 5 2" xfId="21124" xr:uid="{C8B54DD2-97AB-48C6-9BA2-9BB367D691E7}"/>
    <cellStyle name="Денежный 2 9 4 6" xfId="10962" xr:uid="{00000000-0005-0000-0000-0000ED1A0000}"/>
    <cellStyle name="Денежный 2 9 4 6 2" xfId="26200" xr:uid="{291B4715-08DE-485B-A79F-765847CD2341}"/>
    <cellStyle name="Денежный 2 9 4 7" xfId="16048" xr:uid="{BE6C9EB8-5722-4C4D-A666-70B61F8B80A6}"/>
    <cellStyle name="Денежный 2 9 5" xfId="1339" xr:uid="{00000000-0005-0000-0000-0000EE1A0000}"/>
    <cellStyle name="Денежный 2 9 5 2" xfId="2617" xr:uid="{00000000-0005-0000-0000-0000EF1A0000}"/>
    <cellStyle name="Денежный 2 9 5 2 2" xfId="7721" xr:uid="{00000000-0005-0000-0000-0000F01A0000}"/>
    <cellStyle name="Денежный 2 9 5 2 2 2" xfId="22961" xr:uid="{6295F235-9B89-4520-9924-A70721255F3D}"/>
    <cellStyle name="Денежный 2 9 5 2 3" xfId="12799" xr:uid="{00000000-0005-0000-0000-0000F11A0000}"/>
    <cellStyle name="Денежный 2 9 5 2 3 2" xfId="28037" xr:uid="{DE85F2DB-D2A4-4246-87B0-C21C1760AB3E}"/>
    <cellStyle name="Денежный 2 9 5 2 4" xfId="17885" xr:uid="{5890FD9B-1AF9-4039-8DB5-2219E276003A}"/>
    <cellStyle name="Денежный 2 9 5 3" xfId="3889" xr:uid="{00000000-0005-0000-0000-0000F21A0000}"/>
    <cellStyle name="Денежный 2 9 5 3 2" xfId="8975" xr:uid="{00000000-0005-0000-0000-0000F31A0000}"/>
    <cellStyle name="Денежный 2 9 5 3 2 2" xfId="24215" xr:uid="{B04A929F-1516-4D96-8112-A08591BDC44B}"/>
    <cellStyle name="Денежный 2 9 5 3 3" xfId="14053" xr:uid="{00000000-0005-0000-0000-0000F41A0000}"/>
    <cellStyle name="Денежный 2 9 5 3 3 2" xfId="29291" xr:uid="{257656FA-E4EC-407F-95FB-AB93E893EF2D}"/>
    <cellStyle name="Денежный 2 9 5 3 4" xfId="19139" xr:uid="{3312D987-A976-421D-AFD5-7FA3870C55F7}"/>
    <cellStyle name="Денежный 2 9 5 4" xfId="5167" xr:uid="{00000000-0005-0000-0000-0000F51A0000}"/>
    <cellStyle name="Денежный 2 9 5 4 2" xfId="10248" xr:uid="{00000000-0005-0000-0000-0000F61A0000}"/>
    <cellStyle name="Денежный 2 9 5 4 2 2" xfId="25488" xr:uid="{1B90C51D-0B9E-47CE-BAB8-C5EEDDA8469A}"/>
    <cellStyle name="Денежный 2 9 5 4 3" xfId="15326" xr:uid="{00000000-0005-0000-0000-0000F71A0000}"/>
    <cellStyle name="Денежный 2 9 5 4 3 2" xfId="30564" xr:uid="{A9F20B98-2DE3-476E-8B0C-E39B6A045300}"/>
    <cellStyle name="Денежный 2 9 5 4 4" xfId="20412" xr:uid="{ADD43F90-9A25-4A58-9D78-9EBF164DC123}"/>
    <cellStyle name="Денежный 2 9 5 5" xfId="6444" xr:uid="{00000000-0005-0000-0000-0000F81A0000}"/>
    <cellStyle name="Денежный 2 9 5 5 2" xfId="21689" xr:uid="{C0E5F355-5AC2-48FC-8686-8E73A8FDC250}"/>
    <cellStyle name="Денежный 2 9 5 6" xfId="11527" xr:uid="{00000000-0005-0000-0000-0000F91A0000}"/>
    <cellStyle name="Денежный 2 9 5 6 2" xfId="26765" xr:uid="{026DEAA4-82DC-4DB1-9DB9-676A5DA0BA0B}"/>
    <cellStyle name="Денежный 2 9 5 7" xfId="16613" xr:uid="{E2369DB1-E936-4E87-BBBA-9E6FD80EE9AB}"/>
    <cellStyle name="Денежный 2 9 6" xfId="1479" xr:uid="{00000000-0005-0000-0000-0000FA1A0000}"/>
    <cellStyle name="Денежный 2 9 6 2" xfId="2757" xr:uid="{00000000-0005-0000-0000-0000FB1A0000}"/>
    <cellStyle name="Денежный 2 9 6 2 2" xfId="7861" xr:uid="{00000000-0005-0000-0000-0000FC1A0000}"/>
    <cellStyle name="Денежный 2 9 6 2 2 2" xfId="23101" xr:uid="{5B9A2C7E-DF2D-4424-B7D3-5F8E057B5F31}"/>
    <cellStyle name="Денежный 2 9 6 2 3" xfId="12939" xr:uid="{00000000-0005-0000-0000-0000FD1A0000}"/>
    <cellStyle name="Денежный 2 9 6 2 3 2" xfId="28177" xr:uid="{51AA31D0-D02E-4A84-B063-9D514C0F162E}"/>
    <cellStyle name="Денежный 2 9 6 2 4" xfId="18025" xr:uid="{CC98765E-40AD-41E5-BDFC-891E2A1C09EF}"/>
    <cellStyle name="Денежный 2 9 6 3" xfId="4027" xr:uid="{00000000-0005-0000-0000-0000FE1A0000}"/>
    <cellStyle name="Денежный 2 9 6 3 2" xfId="9113" xr:uid="{00000000-0005-0000-0000-0000FF1A0000}"/>
    <cellStyle name="Денежный 2 9 6 3 2 2" xfId="24353" xr:uid="{7109F697-772E-4576-B5EB-0AF3971750C9}"/>
    <cellStyle name="Денежный 2 9 6 3 3" xfId="14191" xr:uid="{00000000-0005-0000-0000-0000001B0000}"/>
    <cellStyle name="Денежный 2 9 6 3 3 2" xfId="29429" xr:uid="{74703B23-9A11-425F-90C0-F4526FE092CB}"/>
    <cellStyle name="Денежный 2 9 6 3 4" xfId="19277" xr:uid="{8F5F5341-F98E-4F33-ABC2-893983BBA265}"/>
    <cellStyle name="Денежный 2 9 6 4" xfId="5307" xr:uid="{00000000-0005-0000-0000-0000011B0000}"/>
    <cellStyle name="Денежный 2 9 6 4 2" xfId="10388" xr:uid="{00000000-0005-0000-0000-0000021B0000}"/>
    <cellStyle name="Денежный 2 9 6 4 2 2" xfId="25628" xr:uid="{97040F4D-D868-4047-9974-B4ED13E9179F}"/>
    <cellStyle name="Денежный 2 9 6 4 3" xfId="15466" xr:uid="{00000000-0005-0000-0000-0000031B0000}"/>
    <cellStyle name="Денежный 2 9 6 4 3 2" xfId="30704" xr:uid="{60E1E1F9-1F54-4BEC-87F4-EAFFAB5EF564}"/>
    <cellStyle name="Денежный 2 9 6 4 4" xfId="20552" xr:uid="{D4BD828A-4F68-491D-9973-91DD1C301D90}"/>
    <cellStyle name="Денежный 2 9 6 5" xfId="6584" xr:uid="{00000000-0005-0000-0000-0000041B0000}"/>
    <cellStyle name="Денежный 2 9 6 5 2" xfId="21829" xr:uid="{7B9FF3CC-3BAD-48AC-9118-57905B36C1C4}"/>
    <cellStyle name="Денежный 2 9 6 6" xfId="11667" xr:uid="{00000000-0005-0000-0000-0000051B0000}"/>
    <cellStyle name="Денежный 2 9 6 6 2" xfId="26905" xr:uid="{5F5C809D-E850-4F06-AE50-EC27697F4128}"/>
    <cellStyle name="Денежный 2 9 6 7" xfId="16753" xr:uid="{76E5A674-AE59-4B04-97FB-65E36C065667}"/>
    <cellStyle name="Денежный 3" xfId="137" xr:uid="{00000000-0005-0000-0000-0000061B0000}"/>
    <cellStyle name="Денежный 3 2" xfId="138" xr:uid="{00000000-0005-0000-0000-0000071B0000}"/>
    <cellStyle name="Денежный 3 2 2" xfId="139" xr:uid="{00000000-0005-0000-0000-0000081B0000}"/>
    <cellStyle name="Денежный 3 2 2 2" xfId="368" xr:uid="{00000000-0005-0000-0000-0000091B0000}"/>
    <cellStyle name="Денежный 3 2 2 2 2" xfId="514" xr:uid="{00000000-0005-0000-0000-00000A1B0000}"/>
    <cellStyle name="Денежный 3 2 2 2 2 2" xfId="1078" xr:uid="{00000000-0005-0000-0000-00000B1B0000}"/>
    <cellStyle name="Денежный 3 2 2 2 2 2 2" xfId="2356" xr:uid="{00000000-0005-0000-0000-00000C1B0000}"/>
    <cellStyle name="Денежный 3 2 2 2 2 2 2 2" xfId="7460" xr:uid="{00000000-0005-0000-0000-00000D1B0000}"/>
    <cellStyle name="Денежный 3 2 2 2 2 2 2 2 2" xfId="22700" xr:uid="{A0DE35F6-205D-4D25-8057-E9D76F1ED5CE}"/>
    <cellStyle name="Денежный 3 2 2 2 2 2 2 3" xfId="12538" xr:uid="{00000000-0005-0000-0000-00000E1B0000}"/>
    <cellStyle name="Денежный 3 2 2 2 2 2 2 3 2" xfId="27776" xr:uid="{F945C846-8809-4554-84C2-9F8FE707205D}"/>
    <cellStyle name="Денежный 3 2 2 2 2 2 2 4" xfId="17624" xr:uid="{CA22D240-4529-48DC-95FB-BC20F5E34808}"/>
    <cellStyle name="Денежный 3 2 2 2 2 2 3" xfId="3632" xr:uid="{00000000-0005-0000-0000-00000F1B0000}"/>
    <cellStyle name="Денежный 3 2 2 2 2 2 3 2" xfId="8718" xr:uid="{00000000-0005-0000-0000-0000101B0000}"/>
    <cellStyle name="Денежный 3 2 2 2 2 2 3 2 2" xfId="23958" xr:uid="{133BCFB8-31AB-4692-9F26-E6CA0B93110E}"/>
    <cellStyle name="Денежный 3 2 2 2 2 2 3 3" xfId="13796" xr:uid="{00000000-0005-0000-0000-0000111B0000}"/>
    <cellStyle name="Денежный 3 2 2 2 2 2 3 3 2" xfId="29034" xr:uid="{82CE4E55-4A6A-44F3-A764-E0AEDFF337AB}"/>
    <cellStyle name="Денежный 3 2 2 2 2 2 3 4" xfId="18882" xr:uid="{8DFD398B-8763-42FB-83A5-1D8C7A7808C6}"/>
    <cellStyle name="Денежный 3 2 2 2 2 2 4" xfId="4906" xr:uid="{00000000-0005-0000-0000-0000121B0000}"/>
    <cellStyle name="Денежный 3 2 2 2 2 2 4 2" xfId="9987" xr:uid="{00000000-0005-0000-0000-0000131B0000}"/>
    <cellStyle name="Денежный 3 2 2 2 2 2 4 2 2" xfId="25227" xr:uid="{A006B4B1-C245-405D-BACF-CB80F8D2C1EA}"/>
    <cellStyle name="Денежный 3 2 2 2 2 2 4 3" xfId="15065" xr:uid="{00000000-0005-0000-0000-0000141B0000}"/>
    <cellStyle name="Денежный 3 2 2 2 2 2 4 3 2" xfId="30303" xr:uid="{1D6ED8F1-9C77-4859-9F18-583AA51F595A}"/>
    <cellStyle name="Денежный 3 2 2 2 2 2 4 4" xfId="20151" xr:uid="{E762F434-C121-4B89-8611-AD74792A047C}"/>
    <cellStyle name="Денежный 3 2 2 2 2 2 5" xfId="6183" xr:uid="{00000000-0005-0000-0000-0000151B0000}"/>
    <cellStyle name="Денежный 3 2 2 2 2 2 5 2" xfId="21428" xr:uid="{2272626F-B63C-496E-894B-CAEA0D352771}"/>
    <cellStyle name="Денежный 3 2 2 2 2 2 6" xfId="11266" xr:uid="{00000000-0005-0000-0000-0000161B0000}"/>
    <cellStyle name="Денежный 3 2 2 2 2 2 6 2" xfId="26504" xr:uid="{A4097B7E-B507-4D69-8F6D-EA920A1AFE5C}"/>
    <cellStyle name="Денежный 3 2 2 2 2 2 7" xfId="16352" xr:uid="{A42087A8-AE91-46A4-B89E-6A35944A5A5D}"/>
    <cellStyle name="Денежный 3 2 2 2 2 3" xfId="1792" xr:uid="{00000000-0005-0000-0000-0000171B0000}"/>
    <cellStyle name="Денежный 3 2 2 2 2 3 2" xfId="6896" xr:uid="{00000000-0005-0000-0000-0000181B0000}"/>
    <cellStyle name="Денежный 3 2 2 2 2 3 2 2" xfId="22136" xr:uid="{9CCD65B3-44B5-4ABB-B57A-3AF4AEFFC6AB}"/>
    <cellStyle name="Денежный 3 2 2 2 2 3 3" xfId="11974" xr:uid="{00000000-0005-0000-0000-0000191B0000}"/>
    <cellStyle name="Денежный 3 2 2 2 2 3 3 2" xfId="27212" xr:uid="{03B2B4A8-E4F5-431D-AF2B-667B9E24CEF9}"/>
    <cellStyle name="Денежный 3 2 2 2 2 3 4" xfId="17060" xr:uid="{866E3163-0DC2-496E-BFC5-78237BFD5184}"/>
    <cellStyle name="Денежный 3 2 2 2 2 4" xfId="3076" xr:uid="{00000000-0005-0000-0000-00001A1B0000}"/>
    <cellStyle name="Денежный 3 2 2 2 2 4 2" xfId="8162" xr:uid="{00000000-0005-0000-0000-00001B1B0000}"/>
    <cellStyle name="Денежный 3 2 2 2 2 4 2 2" xfId="23402" xr:uid="{26EE1E8B-FA50-4D05-9A6F-4B0D31B314BC}"/>
    <cellStyle name="Денежный 3 2 2 2 2 4 3" xfId="13240" xr:uid="{00000000-0005-0000-0000-00001C1B0000}"/>
    <cellStyle name="Денежный 3 2 2 2 2 4 3 2" xfId="28478" xr:uid="{2A02E5DB-3E14-4780-BF4E-92CFAC92A2EF}"/>
    <cellStyle name="Денежный 3 2 2 2 2 4 4" xfId="18326" xr:uid="{7D26D6FE-C407-4A5C-8238-96F7EE08C735}"/>
    <cellStyle name="Денежный 3 2 2 2 2 5" xfId="4342" xr:uid="{00000000-0005-0000-0000-00001D1B0000}"/>
    <cellStyle name="Денежный 3 2 2 2 2 5 2" xfId="9423" xr:uid="{00000000-0005-0000-0000-00001E1B0000}"/>
    <cellStyle name="Денежный 3 2 2 2 2 5 2 2" xfId="24663" xr:uid="{FB1570F8-DD97-4407-A28F-9F67318DC31D}"/>
    <cellStyle name="Денежный 3 2 2 2 2 5 3" xfId="14501" xr:uid="{00000000-0005-0000-0000-00001F1B0000}"/>
    <cellStyle name="Денежный 3 2 2 2 2 5 3 2" xfId="29739" xr:uid="{4ECBDFA4-0C47-46AD-AACC-5BD9EBA457F2}"/>
    <cellStyle name="Денежный 3 2 2 2 2 5 4" xfId="19587" xr:uid="{2ABE1D66-1E7E-4506-80A9-B691E5ED7264}"/>
    <cellStyle name="Денежный 3 2 2 2 2 6" xfId="5619" xr:uid="{00000000-0005-0000-0000-0000201B0000}"/>
    <cellStyle name="Денежный 3 2 2 2 2 6 2" xfId="20864" xr:uid="{1F1EEB51-C2C0-46E3-B62B-DBAEF696139F}"/>
    <cellStyle name="Денежный 3 2 2 2 2 7" xfId="10702" xr:uid="{00000000-0005-0000-0000-0000211B0000}"/>
    <cellStyle name="Денежный 3 2 2 2 2 7 2" xfId="25940" xr:uid="{DE03E980-9E4D-4D85-80E7-1DD1C23E3FA2}"/>
    <cellStyle name="Денежный 3 2 2 2 2 8" xfId="15788" xr:uid="{46FD288C-5D90-4DB8-8578-42C3C0EAC93F}"/>
    <cellStyle name="Денежный 3 2 2 2 3" xfId="938" xr:uid="{00000000-0005-0000-0000-0000221B0000}"/>
    <cellStyle name="Денежный 3 2 2 2 3 2" xfId="2216" xr:uid="{00000000-0005-0000-0000-0000231B0000}"/>
    <cellStyle name="Денежный 3 2 2 2 3 2 2" xfId="7320" xr:uid="{00000000-0005-0000-0000-0000241B0000}"/>
    <cellStyle name="Денежный 3 2 2 2 3 2 2 2" xfId="22560" xr:uid="{37171219-A264-4E36-9B36-7F761668233A}"/>
    <cellStyle name="Денежный 3 2 2 2 3 2 3" xfId="12398" xr:uid="{00000000-0005-0000-0000-0000251B0000}"/>
    <cellStyle name="Денежный 3 2 2 2 3 2 3 2" xfId="27636" xr:uid="{2418A181-A180-4EF2-BE97-88C840269339}"/>
    <cellStyle name="Денежный 3 2 2 2 3 2 4" xfId="17484" xr:uid="{C5364A25-BBF2-42D9-94DF-9C06FF913637}"/>
    <cellStyle name="Денежный 3 2 2 2 3 3" xfId="3494" xr:uid="{00000000-0005-0000-0000-0000261B0000}"/>
    <cellStyle name="Денежный 3 2 2 2 3 3 2" xfId="8580" xr:uid="{00000000-0005-0000-0000-0000271B0000}"/>
    <cellStyle name="Денежный 3 2 2 2 3 3 2 2" xfId="23820" xr:uid="{FE1A1946-64E3-4127-B10A-6C3A1A8A1536}"/>
    <cellStyle name="Денежный 3 2 2 2 3 3 3" xfId="13658" xr:uid="{00000000-0005-0000-0000-0000281B0000}"/>
    <cellStyle name="Денежный 3 2 2 2 3 3 3 2" xfId="28896" xr:uid="{1DB053F5-A088-440C-BE80-DA138A7655AF}"/>
    <cellStyle name="Денежный 3 2 2 2 3 3 4" xfId="18744" xr:uid="{E2D0A5CE-2BDE-463F-8F63-BA471A8320EF}"/>
    <cellStyle name="Денежный 3 2 2 2 3 4" xfId="4766" xr:uid="{00000000-0005-0000-0000-0000291B0000}"/>
    <cellStyle name="Денежный 3 2 2 2 3 4 2" xfId="9847" xr:uid="{00000000-0005-0000-0000-00002A1B0000}"/>
    <cellStyle name="Денежный 3 2 2 2 3 4 2 2" xfId="25087" xr:uid="{6CF8855E-3FAA-4F06-AEDF-340CB3B0A437}"/>
    <cellStyle name="Денежный 3 2 2 2 3 4 3" xfId="14925" xr:uid="{00000000-0005-0000-0000-00002B1B0000}"/>
    <cellStyle name="Денежный 3 2 2 2 3 4 3 2" xfId="30163" xr:uid="{F2B37872-1A8B-4AB7-9F39-A6B4B3529AA7}"/>
    <cellStyle name="Денежный 3 2 2 2 3 4 4" xfId="20011" xr:uid="{0E58D466-7DEE-4D52-97FB-9A18D2DCDBEC}"/>
    <cellStyle name="Денежный 3 2 2 2 3 5" xfId="6043" xr:uid="{00000000-0005-0000-0000-00002C1B0000}"/>
    <cellStyle name="Денежный 3 2 2 2 3 5 2" xfId="21288" xr:uid="{4DD4D5E7-B105-440D-A511-117F91C67161}"/>
    <cellStyle name="Денежный 3 2 2 2 3 6" xfId="11126" xr:uid="{00000000-0005-0000-0000-00002D1B0000}"/>
    <cellStyle name="Денежный 3 2 2 2 3 6 2" xfId="26364" xr:uid="{A19CFF0F-89E7-4424-B652-970E6E132EA4}"/>
    <cellStyle name="Денежный 3 2 2 2 3 7" xfId="16212" xr:uid="{C145C4C6-74A4-4226-884F-C5D4900870B3}"/>
    <cellStyle name="Денежный 3 2 2 2 4" xfId="1652" xr:uid="{00000000-0005-0000-0000-00002E1B0000}"/>
    <cellStyle name="Денежный 3 2 2 2 4 2" xfId="6756" xr:uid="{00000000-0005-0000-0000-00002F1B0000}"/>
    <cellStyle name="Денежный 3 2 2 2 4 2 2" xfId="21996" xr:uid="{05E71DF2-98CD-4948-996E-8914AFB17634}"/>
    <cellStyle name="Денежный 3 2 2 2 4 3" xfId="11834" xr:uid="{00000000-0005-0000-0000-0000301B0000}"/>
    <cellStyle name="Денежный 3 2 2 2 4 3 2" xfId="27072" xr:uid="{9DAA499E-9D1E-4C15-A114-F643F0082483}"/>
    <cellStyle name="Денежный 3 2 2 2 4 4" xfId="16920" xr:uid="{D8AAF277-9A33-422E-A013-46CD19333D12}"/>
    <cellStyle name="Денежный 3 2 2 2 5" xfId="2932" xr:uid="{00000000-0005-0000-0000-0000311B0000}"/>
    <cellStyle name="Денежный 3 2 2 2 5 2" xfId="8024" xr:uid="{00000000-0005-0000-0000-0000321B0000}"/>
    <cellStyle name="Денежный 3 2 2 2 5 2 2" xfId="23264" xr:uid="{5CFD490D-657B-42F1-AE50-8A05C0591F47}"/>
    <cellStyle name="Денежный 3 2 2 2 5 3" xfId="13102" xr:uid="{00000000-0005-0000-0000-0000331B0000}"/>
    <cellStyle name="Денежный 3 2 2 2 5 3 2" xfId="28340" xr:uid="{675988DF-FB7A-4FDF-B5EA-DB08217C78B2}"/>
    <cellStyle name="Денежный 3 2 2 2 5 4" xfId="18188" xr:uid="{1D0B0424-C50B-439F-BF15-45BB059AE851}"/>
    <cellStyle name="Денежный 3 2 2 2 6" xfId="4202" xr:uid="{00000000-0005-0000-0000-0000341B0000}"/>
    <cellStyle name="Денежный 3 2 2 2 6 2" xfId="9283" xr:uid="{00000000-0005-0000-0000-0000351B0000}"/>
    <cellStyle name="Денежный 3 2 2 2 6 2 2" xfId="24523" xr:uid="{1AC45465-AB55-4EB7-9C3F-B81902621901}"/>
    <cellStyle name="Денежный 3 2 2 2 6 3" xfId="14361" xr:uid="{00000000-0005-0000-0000-0000361B0000}"/>
    <cellStyle name="Денежный 3 2 2 2 6 3 2" xfId="29599" xr:uid="{DEDCD7AC-CE0D-46A9-838A-348231F580B3}"/>
    <cellStyle name="Денежный 3 2 2 2 6 4" xfId="19447" xr:uid="{4DB1B182-05AE-4DA8-AE67-8A7263301EB6}"/>
    <cellStyle name="Денежный 3 2 2 2 7" xfId="5479" xr:uid="{00000000-0005-0000-0000-0000371B0000}"/>
    <cellStyle name="Денежный 3 2 2 2 7 2" xfId="20724" xr:uid="{33F57AB5-AFC4-426C-AF22-6DDE9B8DDEEA}"/>
    <cellStyle name="Денежный 3 2 2 2 8" xfId="10562" xr:uid="{00000000-0005-0000-0000-0000381B0000}"/>
    <cellStyle name="Денежный 3 2 2 2 8 2" xfId="25800" xr:uid="{03BC2954-065E-488D-AAC5-51E1EEC12C73}"/>
    <cellStyle name="Денежный 3 2 2 2 9" xfId="15648" xr:uid="{760450CA-798D-4497-BC5E-335ABC649876}"/>
    <cellStyle name="Денежный 3 2 2 3" xfId="654" xr:uid="{00000000-0005-0000-0000-0000391B0000}"/>
    <cellStyle name="Денежный 3 2 2 3 2" xfId="1218" xr:uid="{00000000-0005-0000-0000-00003A1B0000}"/>
    <cellStyle name="Денежный 3 2 2 3 2 2" xfId="2496" xr:uid="{00000000-0005-0000-0000-00003B1B0000}"/>
    <cellStyle name="Денежный 3 2 2 3 2 2 2" xfId="7600" xr:uid="{00000000-0005-0000-0000-00003C1B0000}"/>
    <cellStyle name="Денежный 3 2 2 3 2 2 2 2" xfId="22840" xr:uid="{CABEBB08-ABB5-4031-B0B7-B1A905D1B780}"/>
    <cellStyle name="Денежный 3 2 2 3 2 2 3" xfId="12678" xr:uid="{00000000-0005-0000-0000-00003D1B0000}"/>
    <cellStyle name="Денежный 3 2 2 3 2 2 3 2" xfId="27916" xr:uid="{D9FA9D5F-AD01-4A6A-B075-0E644BAD2969}"/>
    <cellStyle name="Денежный 3 2 2 3 2 2 4" xfId="17764" xr:uid="{33982F15-160A-4604-92DE-71FA1E82DE41}"/>
    <cellStyle name="Денежный 3 2 2 3 2 3" xfId="3770" xr:uid="{00000000-0005-0000-0000-00003E1B0000}"/>
    <cellStyle name="Денежный 3 2 2 3 2 3 2" xfId="8856" xr:uid="{00000000-0005-0000-0000-00003F1B0000}"/>
    <cellStyle name="Денежный 3 2 2 3 2 3 2 2" xfId="24096" xr:uid="{CBC5AB71-BC09-4406-AD54-08D37E32D242}"/>
    <cellStyle name="Денежный 3 2 2 3 2 3 3" xfId="13934" xr:uid="{00000000-0005-0000-0000-0000401B0000}"/>
    <cellStyle name="Денежный 3 2 2 3 2 3 3 2" xfId="29172" xr:uid="{EA32532A-5FD1-4C06-83C9-498AAE94A49B}"/>
    <cellStyle name="Денежный 3 2 2 3 2 3 4" xfId="19020" xr:uid="{B26C4415-71B2-4DF0-A1E0-AC64D8C8B040}"/>
    <cellStyle name="Денежный 3 2 2 3 2 4" xfId="5046" xr:uid="{00000000-0005-0000-0000-0000411B0000}"/>
    <cellStyle name="Денежный 3 2 2 3 2 4 2" xfId="10127" xr:uid="{00000000-0005-0000-0000-0000421B0000}"/>
    <cellStyle name="Денежный 3 2 2 3 2 4 2 2" xfId="25367" xr:uid="{9768AA8F-FD62-4045-B481-164FD3AADD6D}"/>
    <cellStyle name="Денежный 3 2 2 3 2 4 3" xfId="15205" xr:uid="{00000000-0005-0000-0000-0000431B0000}"/>
    <cellStyle name="Денежный 3 2 2 3 2 4 3 2" xfId="30443" xr:uid="{5FC38E03-C009-4997-8941-31F895E865AF}"/>
    <cellStyle name="Денежный 3 2 2 3 2 4 4" xfId="20291" xr:uid="{203AD646-35BD-4FA6-8698-F0D63DBA3A8A}"/>
    <cellStyle name="Денежный 3 2 2 3 2 5" xfId="6323" xr:uid="{00000000-0005-0000-0000-0000441B0000}"/>
    <cellStyle name="Денежный 3 2 2 3 2 5 2" xfId="21568" xr:uid="{FB8C1AAA-68D1-4DAA-91B0-3E49026E8CE8}"/>
    <cellStyle name="Денежный 3 2 2 3 2 6" xfId="11406" xr:uid="{00000000-0005-0000-0000-0000451B0000}"/>
    <cellStyle name="Денежный 3 2 2 3 2 6 2" xfId="26644" xr:uid="{674CA879-F3DA-470A-9229-F60FDC3F5F67}"/>
    <cellStyle name="Денежный 3 2 2 3 2 7" xfId="16492" xr:uid="{91212E67-B130-49B7-A58A-B7A4DC9CB43D}"/>
    <cellStyle name="Денежный 3 2 2 3 3" xfId="1932" xr:uid="{00000000-0005-0000-0000-0000461B0000}"/>
    <cellStyle name="Денежный 3 2 2 3 3 2" xfId="7036" xr:uid="{00000000-0005-0000-0000-0000471B0000}"/>
    <cellStyle name="Денежный 3 2 2 3 3 2 2" xfId="22276" xr:uid="{9D417F29-1378-44BA-854F-BF5BA26FAE45}"/>
    <cellStyle name="Денежный 3 2 2 3 3 3" xfId="12114" xr:uid="{00000000-0005-0000-0000-0000481B0000}"/>
    <cellStyle name="Денежный 3 2 2 3 3 3 2" xfId="27352" xr:uid="{13118168-03ED-430F-B271-1C2F2FF7ED77}"/>
    <cellStyle name="Денежный 3 2 2 3 3 4" xfId="17200" xr:uid="{C83BD514-C6ED-4EC4-8013-F9762E52B0FD}"/>
    <cellStyle name="Денежный 3 2 2 3 4" xfId="3214" xr:uid="{00000000-0005-0000-0000-0000491B0000}"/>
    <cellStyle name="Денежный 3 2 2 3 4 2" xfId="8300" xr:uid="{00000000-0005-0000-0000-00004A1B0000}"/>
    <cellStyle name="Денежный 3 2 2 3 4 2 2" xfId="23540" xr:uid="{699FF3C7-65DA-4A4E-BB41-B12B26239893}"/>
    <cellStyle name="Денежный 3 2 2 3 4 3" xfId="13378" xr:uid="{00000000-0005-0000-0000-00004B1B0000}"/>
    <cellStyle name="Денежный 3 2 2 3 4 3 2" xfId="28616" xr:uid="{7DA006F7-817A-4435-B263-6E4C93856CF3}"/>
    <cellStyle name="Денежный 3 2 2 3 4 4" xfId="18464" xr:uid="{B9BC58BE-C781-475C-AA09-94354183EE79}"/>
    <cellStyle name="Денежный 3 2 2 3 5" xfId="4482" xr:uid="{00000000-0005-0000-0000-00004C1B0000}"/>
    <cellStyle name="Денежный 3 2 2 3 5 2" xfId="9563" xr:uid="{00000000-0005-0000-0000-00004D1B0000}"/>
    <cellStyle name="Денежный 3 2 2 3 5 2 2" xfId="24803" xr:uid="{63C23A6D-98C3-40BC-B9B8-19A9FBE2A7F7}"/>
    <cellStyle name="Денежный 3 2 2 3 5 3" xfId="14641" xr:uid="{00000000-0005-0000-0000-00004E1B0000}"/>
    <cellStyle name="Денежный 3 2 2 3 5 3 2" xfId="29879" xr:uid="{AC774422-638C-4623-B9A2-00313E0C26BF}"/>
    <cellStyle name="Денежный 3 2 2 3 5 4" xfId="19727" xr:uid="{7A6BA027-3D4B-497F-9F78-60DC5BA1AD34}"/>
    <cellStyle name="Денежный 3 2 2 3 6" xfId="5759" xr:uid="{00000000-0005-0000-0000-00004F1B0000}"/>
    <cellStyle name="Денежный 3 2 2 3 6 2" xfId="21004" xr:uid="{8534AC2F-B61B-4CDF-8895-785EE704B563}"/>
    <cellStyle name="Денежный 3 2 2 3 7" xfId="10842" xr:uid="{00000000-0005-0000-0000-0000501B0000}"/>
    <cellStyle name="Денежный 3 2 2 3 7 2" xfId="26080" xr:uid="{5CC71755-BB17-43AF-9739-3D637F7B428E}"/>
    <cellStyle name="Денежный 3 2 2 3 8" xfId="15928" xr:uid="{580FC25E-037C-4A9E-8B88-4C8570D994C9}"/>
    <cellStyle name="Денежный 3 2 2 4" xfId="798" xr:uid="{00000000-0005-0000-0000-0000511B0000}"/>
    <cellStyle name="Денежный 3 2 2 4 2" xfId="2076" xr:uid="{00000000-0005-0000-0000-0000521B0000}"/>
    <cellStyle name="Денежный 3 2 2 4 2 2" xfId="7180" xr:uid="{00000000-0005-0000-0000-0000531B0000}"/>
    <cellStyle name="Денежный 3 2 2 4 2 2 2" xfId="22420" xr:uid="{3C76E30B-B1FA-4EEF-9AB6-21B4FB564761}"/>
    <cellStyle name="Денежный 3 2 2 4 2 3" xfId="12258" xr:uid="{00000000-0005-0000-0000-0000541B0000}"/>
    <cellStyle name="Денежный 3 2 2 4 2 3 2" xfId="27496" xr:uid="{0D7105B9-DB24-4FF2-ADC3-F4B6DDBD74C3}"/>
    <cellStyle name="Денежный 3 2 2 4 2 4" xfId="17344" xr:uid="{AA1E0A65-A144-4B6C-9462-28563B55DA47}"/>
    <cellStyle name="Денежный 3 2 2 4 3" xfId="3356" xr:uid="{00000000-0005-0000-0000-0000551B0000}"/>
    <cellStyle name="Денежный 3 2 2 4 3 2" xfId="8442" xr:uid="{00000000-0005-0000-0000-0000561B0000}"/>
    <cellStyle name="Денежный 3 2 2 4 3 2 2" xfId="23682" xr:uid="{432C2B08-87C7-4CFA-A6F9-9F702F9F718D}"/>
    <cellStyle name="Денежный 3 2 2 4 3 3" xfId="13520" xr:uid="{00000000-0005-0000-0000-0000571B0000}"/>
    <cellStyle name="Денежный 3 2 2 4 3 3 2" xfId="28758" xr:uid="{00361939-9C50-47FF-B657-000F4451634A}"/>
    <cellStyle name="Денежный 3 2 2 4 3 4" xfId="18606" xr:uid="{4388DE1F-E07D-4E67-9B18-0A6DFF283D70}"/>
    <cellStyle name="Денежный 3 2 2 4 4" xfId="4626" xr:uid="{00000000-0005-0000-0000-0000581B0000}"/>
    <cellStyle name="Денежный 3 2 2 4 4 2" xfId="9707" xr:uid="{00000000-0005-0000-0000-0000591B0000}"/>
    <cellStyle name="Денежный 3 2 2 4 4 2 2" xfId="24947" xr:uid="{9797FD5E-973B-484C-9FDF-092103813C00}"/>
    <cellStyle name="Денежный 3 2 2 4 4 3" xfId="14785" xr:uid="{00000000-0005-0000-0000-00005A1B0000}"/>
    <cellStyle name="Денежный 3 2 2 4 4 3 2" xfId="30023" xr:uid="{D7134B7D-D31C-4555-8AE6-6CCF48495222}"/>
    <cellStyle name="Денежный 3 2 2 4 4 4" xfId="19871" xr:uid="{D837D1FD-317A-414C-9CF9-663744893B36}"/>
    <cellStyle name="Денежный 3 2 2 4 5" xfId="5903" xr:uid="{00000000-0005-0000-0000-00005B1B0000}"/>
    <cellStyle name="Денежный 3 2 2 4 5 2" xfId="21148" xr:uid="{47D70DCE-CA7F-43AF-B383-411A605A4FA1}"/>
    <cellStyle name="Денежный 3 2 2 4 6" xfId="10986" xr:uid="{00000000-0005-0000-0000-00005C1B0000}"/>
    <cellStyle name="Денежный 3 2 2 4 6 2" xfId="26224" xr:uid="{FEF21C30-044D-4ED2-B6BC-BA1F0D02B184}"/>
    <cellStyle name="Денежный 3 2 2 4 7" xfId="16072" xr:uid="{EE515DAD-FCF6-47ED-9870-8A7C35EF5591}"/>
    <cellStyle name="Денежный 3 2 2 5" xfId="1363" xr:uid="{00000000-0005-0000-0000-00005D1B0000}"/>
    <cellStyle name="Денежный 3 2 2 5 2" xfId="2641" xr:uid="{00000000-0005-0000-0000-00005E1B0000}"/>
    <cellStyle name="Денежный 3 2 2 5 2 2" xfId="7745" xr:uid="{00000000-0005-0000-0000-00005F1B0000}"/>
    <cellStyle name="Денежный 3 2 2 5 2 2 2" xfId="22985" xr:uid="{0E8EEE85-251A-442B-AFBD-9ECAEAFCA77B}"/>
    <cellStyle name="Денежный 3 2 2 5 2 3" xfId="12823" xr:uid="{00000000-0005-0000-0000-0000601B0000}"/>
    <cellStyle name="Денежный 3 2 2 5 2 3 2" xfId="28061" xr:uid="{0E59A228-8613-42B2-A1A8-D84578852FED}"/>
    <cellStyle name="Денежный 3 2 2 5 2 4" xfId="17909" xr:uid="{9ABD28F9-9509-4CCF-B25B-716D4146BDED}"/>
    <cellStyle name="Денежный 3 2 2 5 3" xfId="3913" xr:uid="{00000000-0005-0000-0000-0000611B0000}"/>
    <cellStyle name="Денежный 3 2 2 5 3 2" xfId="8999" xr:uid="{00000000-0005-0000-0000-0000621B0000}"/>
    <cellStyle name="Денежный 3 2 2 5 3 2 2" xfId="24239" xr:uid="{36391B4D-D1AF-4E98-B657-6200572303A5}"/>
    <cellStyle name="Денежный 3 2 2 5 3 3" xfId="14077" xr:uid="{00000000-0005-0000-0000-0000631B0000}"/>
    <cellStyle name="Денежный 3 2 2 5 3 3 2" xfId="29315" xr:uid="{F2D079FF-ACBC-4DC0-A5D1-4FB815D1B34F}"/>
    <cellStyle name="Денежный 3 2 2 5 3 4" xfId="19163" xr:uid="{0764F8D3-0E73-420A-826F-73A871506DF4}"/>
    <cellStyle name="Денежный 3 2 2 5 4" xfId="5191" xr:uid="{00000000-0005-0000-0000-0000641B0000}"/>
    <cellStyle name="Денежный 3 2 2 5 4 2" xfId="10272" xr:uid="{00000000-0005-0000-0000-0000651B0000}"/>
    <cellStyle name="Денежный 3 2 2 5 4 2 2" xfId="25512" xr:uid="{223D33A1-7C65-4764-B8F2-D650383D15BB}"/>
    <cellStyle name="Денежный 3 2 2 5 4 3" xfId="15350" xr:uid="{00000000-0005-0000-0000-0000661B0000}"/>
    <cellStyle name="Денежный 3 2 2 5 4 3 2" xfId="30588" xr:uid="{50FF356D-F30B-423E-BFCA-A0F34AACE850}"/>
    <cellStyle name="Денежный 3 2 2 5 4 4" xfId="20436" xr:uid="{5AA59F08-A526-419F-9345-B761EBFC7613}"/>
    <cellStyle name="Денежный 3 2 2 5 5" xfId="6468" xr:uid="{00000000-0005-0000-0000-0000671B0000}"/>
    <cellStyle name="Денежный 3 2 2 5 5 2" xfId="21713" xr:uid="{47D2E7E7-3BF6-4E8E-B5FB-814A7C50AAA1}"/>
    <cellStyle name="Денежный 3 2 2 5 6" xfId="11551" xr:uid="{00000000-0005-0000-0000-0000681B0000}"/>
    <cellStyle name="Денежный 3 2 2 5 6 2" xfId="26789" xr:uid="{DAB4903C-A8DA-46D9-90E9-7017044C4084}"/>
    <cellStyle name="Денежный 3 2 2 5 7" xfId="16637" xr:uid="{D97A3E50-8372-447B-B2F5-C91A8777F1B5}"/>
    <cellStyle name="Денежный 3 2 2 6" xfId="1503" xr:uid="{00000000-0005-0000-0000-0000691B0000}"/>
    <cellStyle name="Денежный 3 2 2 6 2" xfId="2781" xr:uid="{00000000-0005-0000-0000-00006A1B0000}"/>
    <cellStyle name="Денежный 3 2 2 6 2 2" xfId="7885" xr:uid="{00000000-0005-0000-0000-00006B1B0000}"/>
    <cellStyle name="Денежный 3 2 2 6 2 2 2" xfId="23125" xr:uid="{A3878B2C-60AA-4AD9-B3A7-C3474316992B}"/>
    <cellStyle name="Денежный 3 2 2 6 2 3" xfId="12963" xr:uid="{00000000-0005-0000-0000-00006C1B0000}"/>
    <cellStyle name="Денежный 3 2 2 6 2 3 2" xfId="28201" xr:uid="{DB3689F5-0F69-4DC4-8C21-A21D5275BC50}"/>
    <cellStyle name="Денежный 3 2 2 6 2 4" xfId="18049" xr:uid="{94B55DE5-D435-42EA-9683-48164C961B70}"/>
    <cellStyle name="Денежный 3 2 2 6 3" xfId="4051" xr:uid="{00000000-0005-0000-0000-00006D1B0000}"/>
    <cellStyle name="Денежный 3 2 2 6 3 2" xfId="9137" xr:uid="{00000000-0005-0000-0000-00006E1B0000}"/>
    <cellStyle name="Денежный 3 2 2 6 3 2 2" xfId="24377" xr:uid="{958E6494-5E0F-418C-8E6D-C7D895ECFAFA}"/>
    <cellStyle name="Денежный 3 2 2 6 3 3" xfId="14215" xr:uid="{00000000-0005-0000-0000-00006F1B0000}"/>
    <cellStyle name="Денежный 3 2 2 6 3 3 2" xfId="29453" xr:uid="{F7EE040E-7B35-43E0-8A0F-50E488814DC6}"/>
    <cellStyle name="Денежный 3 2 2 6 3 4" xfId="19301" xr:uid="{5B27FA04-8167-4224-94DF-04BFC6163DDE}"/>
    <cellStyle name="Денежный 3 2 2 6 4" xfId="5331" xr:uid="{00000000-0005-0000-0000-0000701B0000}"/>
    <cellStyle name="Денежный 3 2 2 6 4 2" xfId="10412" xr:uid="{00000000-0005-0000-0000-0000711B0000}"/>
    <cellStyle name="Денежный 3 2 2 6 4 2 2" xfId="25652" xr:uid="{55497834-5992-4CF1-BC66-DF25151EFAE0}"/>
    <cellStyle name="Денежный 3 2 2 6 4 3" xfId="15490" xr:uid="{00000000-0005-0000-0000-0000721B0000}"/>
    <cellStyle name="Денежный 3 2 2 6 4 3 2" xfId="30728" xr:uid="{982112C5-8009-4901-87F2-16EEA3FDF5E5}"/>
    <cellStyle name="Денежный 3 2 2 6 4 4" xfId="20576" xr:uid="{00681B4F-9347-4FC6-BBA7-A31C5D084031}"/>
    <cellStyle name="Денежный 3 2 2 6 5" xfId="6608" xr:uid="{00000000-0005-0000-0000-0000731B0000}"/>
    <cellStyle name="Денежный 3 2 2 6 5 2" xfId="21853" xr:uid="{7637FE49-60ED-4A0A-AB46-71F1B3279B3D}"/>
    <cellStyle name="Денежный 3 2 2 6 6" xfId="11691" xr:uid="{00000000-0005-0000-0000-0000741B0000}"/>
    <cellStyle name="Денежный 3 2 2 6 6 2" xfId="26929" xr:uid="{E978D3B2-5137-4C63-888C-E09316742B51}"/>
    <cellStyle name="Денежный 3 2 2 6 7" xfId="16777" xr:uid="{46CA21D5-9113-4CE1-AED5-FE3F08E6D1E8}"/>
    <cellStyle name="Денежный 3 2 3" xfId="140" xr:uid="{00000000-0005-0000-0000-0000751B0000}"/>
    <cellStyle name="Денежный 3 2 3 2" xfId="404" xr:uid="{00000000-0005-0000-0000-0000761B0000}"/>
    <cellStyle name="Денежный 3 2 3 2 2" xfId="544" xr:uid="{00000000-0005-0000-0000-0000771B0000}"/>
    <cellStyle name="Денежный 3 2 3 2 2 2" xfId="1108" xr:uid="{00000000-0005-0000-0000-0000781B0000}"/>
    <cellStyle name="Денежный 3 2 3 2 2 2 2" xfId="2386" xr:uid="{00000000-0005-0000-0000-0000791B0000}"/>
    <cellStyle name="Денежный 3 2 3 2 2 2 2 2" xfId="7490" xr:uid="{00000000-0005-0000-0000-00007A1B0000}"/>
    <cellStyle name="Денежный 3 2 3 2 2 2 2 2 2" xfId="22730" xr:uid="{C0D6AAB4-F982-4AFF-B189-2F0AAF4CCBB0}"/>
    <cellStyle name="Денежный 3 2 3 2 2 2 2 3" xfId="12568" xr:uid="{00000000-0005-0000-0000-00007B1B0000}"/>
    <cellStyle name="Денежный 3 2 3 2 2 2 2 3 2" xfId="27806" xr:uid="{88044292-1E0A-403E-9C59-49BF555E8A71}"/>
    <cellStyle name="Денежный 3 2 3 2 2 2 2 4" xfId="17654" xr:uid="{CFD6B14B-F020-486B-A39F-AD82D3191C26}"/>
    <cellStyle name="Денежный 3 2 3 2 2 2 3" xfId="3662" xr:uid="{00000000-0005-0000-0000-00007C1B0000}"/>
    <cellStyle name="Денежный 3 2 3 2 2 2 3 2" xfId="8748" xr:uid="{00000000-0005-0000-0000-00007D1B0000}"/>
    <cellStyle name="Денежный 3 2 3 2 2 2 3 2 2" xfId="23988" xr:uid="{27A74E00-0D4A-4104-B550-E82D8A6933E6}"/>
    <cellStyle name="Денежный 3 2 3 2 2 2 3 3" xfId="13826" xr:uid="{00000000-0005-0000-0000-00007E1B0000}"/>
    <cellStyle name="Денежный 3 2 3 2 2 2 3 3 2" xfId="29064" xr:uid="{2BE8C8E1-4CC4-42CA-A8C0-14D72B8A8B06}"/>
    <cellStyle name="Денежный 3 2 3 2 2 2 3 4" xfId="18912" xr:uid="{2548B1C4-1D5B-45E4-83DC-B15845831041}"/>
    <cellStyle name="Денежный 3 2 3 2 2 2 4" xfId="4936" xr:uid="{00000000-0005-0000-0000-00007F1B0000}"/>
    <cellStyle name="Денежный 3 2 3 2 2 2 4 2" xfId="10017" xr:uid="{00000000-0005-0000-0000-0000801B0000}"/>
    <cellStyle name="Денежный 3 2 3 2 2 2 4 2 2" xfId="25257" xr:uid="{06D88293-3FF9-441B-B228-583F0B8EB827}"/>
    <cellStyle name="Денежный 3 2 3 2 2 2 4 3" xfId="15095" xr:uid="{00000000-0005-0000-0000-0000811B0000}"/>
    <cellStyle name="Денежный 3 2 3 2 2 2 4 3 2" xfId="30333" xr:uid="{A854E180-5725-4D42-AAA9-B9D6D53CEA9D}"/>
    <cellStyle name="Денежный 3 2 3 2 2 2 4 4" xfId="20181" xr:uid="{59A0DFED-F724-44BB-8B72-8031B2B278CB}"/>
    <cellStyle name="Денежный 3 2 3 2 2 2 5" xfId="6213" xr:uid="{00000000-0005-0000-0000-0000821B0000}"/>
    <cellStyle name="Денежный 3 2 3 2 2 2 5 2" xfId="21458" xr:uid="{10B7DD0D-B7C3-4FBF-8F6B-282A25963ECB}"/>
    <cellStyle name="Денежный 3 2 3 2 2 2 6" xfId="11296" xr:uid="{00000000-0005-0000-0000-0000831B0000}"/>
    <cellStyle name="Денежный 3 2 3 2 2 2 6 2" xfId="26534" xr:uid="{C166ECAD-1C5D-492D-B6D4-EE0B049C40C8}"/>
    <cellStyle name="Денежный 3 2 3 2 2 2 7" xfId="16382" xr:uid="{D4CA61F0-227B-4190-B888-741747E2A858}"/>
    <cellStyle name="Денежный 3 2 3 2 2 3" xfId="1822" xr:uid="{00000000-0005-0000-0000-0000841B0000}"/>
    <cellStyle name="Денежный 3 2 3 2 2 3 2" xfId="6926" xr:uid="{00000000-0005-0000-0000-0000851B0000}"/>
    <cellStyle name="Денежный 3 2 3 2 2 3 2 2" xfId="22166" xr:uid="{950036C8-E251-4270-ABDE-43CFD9A8BC7B}"/>
    <cellStyle name="Денежный 3 2 3 2 2 3 3" xfId="12004" xr:uid="{00000000-0005-0000-0000-0000861B0000}"/>
    <cellStyle name="Денежный 3 2 3 2 2 3 3 2" xfId="27242" xr:uid="{B0E1BA8C-6202-4738-A82A-CA6506AC7365}"/>
    <cellStyle name="Денежный 3 2 3 2 2 3 4" xfId="17090" xr:uid="{0DD7D7E7-AFFF-445D-98C6-8F7341813D65}"/>
    <cellStyle name="Денежный 3 2 3 2 2 4" xfId="3106" xr:uid="{00000000-0005-0000-0000-0000871B0000}"/>
    <cellStyle name="Денежный 3 2 3 2 2 4 2" xfId="8192" xr:uid="{00000000-0005-0000-0000-0000881B0000}"/>
    <cellStyle name="Денежный 3 2 3 2 2 4 2 2" xfId="23432" xr:uid="{C453D4AB-6E57-4B7D-B5B5-8AE3204EAFB0}"/>
    <cellStyle name="Денежный 3 2 3 2 2 4 3" xfId="13270" xr:uid="{00000000-0005-0000-0000-0000891B0000}"/>
    <cellStyle name="Денежный 3 2 3 2 2 4 3 2" xfId="28508" xr:uid="{0A0CEA41-B1CF-45FC-B25B-FEA834A24266}"/>
    <cellStyle name="Денежный 3 2 3 2 2 4 4" xfId="18356" xr:uid="{A8FEEDAF-D9F3-42FE-8FA5-0013D21D9709}"/>
    <cellStyle name="Денежный 3 2 3 2 2 5" xfId="4372" xr:uid="{00000000-0005-0000-0000-00008A1B0000}"/>
    <cellStyle name="Денежный 3 2 3 2 2 5 2" xfId="9453" xr:uid="{00000000-0005-0000-0000-00008B1B0000}"/>
    <cellStyle name="Денежный 3 2 3 2 2 5 2 2" xfId="24693" xr:uid="{38814AD4-84FA-4948-AC97-FB253974AC08}"/>
    <cellStyle name="Денежный 3 2 3 2 2 5 3" xfId="14531" xr:uid="{00000000-0005-0000-0000-00008C1B0000}"/>
    <cellStyle name="Денежный 3 2 3 2 2 5 3 2" xfId="29769" xr:uid="{C8C4CB0D-8198-408C-959A-E9BB07E68A13}"/>
    <cellStyle name="Денежный 3 2 3 2 2 5 4" xfId="19617" xr:uid="{F326F787-1C60-4841-978A-DA393B046C84}"/>
    <cellStyle name="Денежный 3 2 3 2 2 6" xfId="5649" xr:uid="{00000000-0005-0000-0000-00008D1B0000}"/>
    <cellStyle name="Денежный 3 2 3 2 2 6 2" xfId="20894" xr:uid="{A8E102A1-2727-4570-9DDB-36F3AEDC3425}"/>
    <cellStyle name="Денежный 3 2 3 2 2 7" xfId="10732" xr:uid="{00000000-0005-0000-0000-00008E1B0000}"/>
    <cellStyle name="Денежный 3 2 3 2 2 7 2" xfId="25970" xr:uid="{468C3F51-7FA6-4B9A-99E3-B5844926F1CB}"/>
    <cellStyle name="Денежный 3 2 3 2 2 8" xfId="15818" xr:uid="{384DF4DC-C3D0-4981-93DC-19C95AB8E3BD}"/>
    <cellStyle name="Денежный 3 2 3 2 3" xfId="968" xr:uid="{00000000-0005-0000-0000-00008F1B0000}"/>
    <cellStyle name="Денежный 3 2 3 2 3 2" xfId="2246" xr:uid="{00000000-0005-0000-0000-0000901B0000}"/>
    <cellStyle name="Денежный 3 2 3 2 3 2 2" xfId="7350" xr:uid="{00000000-0005-0000-0000-0000911B0000}"/>
    <cellStyle name="Денежный 3 2 3 2 3 2 2 2" xfId="22590" xr:uid="{DCA821BE-A59D-46C7-A6E5-A0F5ADAC3B69}"/>
    <cellStyle name="Денежный 3 2 3 2 3 2 3" xfId="12428" xr:uid="{00000000-0005-0000-0000-0000921B0000}"/>
    <cellStyle name="Денежный 3 2 3 2 3 2 3 2" xfId="27666" xr:uid="{6450C269-8EA4-4B4D-BE8E-DEC1078AE2C7}"/>
    <cellStyle name="Денежный 3 2 3 2 3 2 4" xfId="17514" xr:uid="{9A207F78-8EA0-411E-B1D6-4C2701188A5B}"/>
    <cellStyle name="Денежный 3 2 3 2 3 3" xfId="3524" xr:uid="{00000000-0005-0000-0000-0000931B0000}"/>
    <cellStyle name="Денежный 3 2 3 2 3 3 2" xfId="8610" xr:uid="{00000000-0005-0000-0000-0000941B0000}"/>
    <cellStyle name="Денежный 3 2 3 2 3 3 2 2" xfId="23850" xr:uid="{04536119-01E7-4700-BE88-40985CBAC70D}"/>
    <cellStyle name="Денежный 3 2 3 2 3 3 3" xfId="13688" xr:uid="{00000000-0005-0000-0000-0000951B0000}"/>
    <cellStyle name="Денежный 3 2 3 2 3 3 3 2" xfId="28926" xr:uid="{7FE2FD07-F127-457C-B3C3-295A8D2AF98C}"/>
    <cellStyle name="Денежный 3 2 3 2 3 3 4" xfId="18774" xr:uid="{3A58B0C0-46A6-4D45-8588-0F51E484AE91}"/>
    <cellStyle name="Денежный 3 2 3 2 3 4" xfId="4796" xr:uid="{00000000-0005-0000-0000-0000961B0000}"/>
    <cellStyle name="Денежный 3 2 3 2 3 4 2" xfId="9877" xr:uid="{00000000-0005-0000-0000-0000971B0000}"/>
    <cellStyle name="Денежный 3 2 3 2 3 4 2 2" xfId="25117" xr:uid="{6E05613C-8781-4D18-9E98-EFCF9CD71279}"/>
    <cellStyle name="Денежный 3 2 3 2 3 4 3" xfId="14955" xr:uid="{00000000-0005-0000-0000-0000981B0000}"/>
    <cellStyle name="Денежный 3 2 3 2 3 4 3 2" xfId="30193" xr:uid="{7AADBBE8-5B9E-4D24-B14F-DDC030115C18}"/>
    <cellStyle name="Денежный 3 2 3 2 3 4 4" xfId="20041" xr:uid="{F1E2D9C8-BF15-414C-9CA5-0E218D5C7EF3}"/>
    <cellStyle name="Денежный 3 2 3 2 3 5" xfId="6073" xr:uid="{00000000-0005-0000-0000-0000991B0000}"/>
    <cellStyle name="Денежный 3 2 3 2 3 5 2" xfId="21318" xr:uid="{A8F58F8F-B862-4E15-86B4-5BB7C6E4F035}"/>
    <cellStyle name="Денежный 3 2 3 2 3 6" xfId="11156" xr:uid="{00000000-0005-0000-0000-00009A1B0000}"/>
    <cellStyle name="Денежный 3 2 3 2 3 6 2" xfId="26394" xr:uid="{3AE45410-4F0F-4949-8464-E2F475907A77}"/>
    <cellStyle name="Денежный 3 2 3 2 3 7" xfId="16242" xr:uid="{EB8082B6-D59D-4559-A5A3-38E96ED21578}"/>
    <cellStyle name="Денежный 3 2 3 2 4" xfId="1682" xr:uid="{00000000-0005-0000-0000-00009B1B0000}"/>
    <cellStyle name="Денежный 3 2 3 2 4 2" xfId="6786" xr:uid="{00000000-0005-0000-0000-00009C1B0000}"/>
    <cellStyle name="Денежный 3 2 3 2 4 2 2" xfId="22026" xr:uid="{9DDE6055-1001-4A9F-BE54-25587E8B6E98}"/>
    <cellStyle name="Денежный 3 2 3 2 4 3" xfId="11864" xr:uid="{00000000-0005-0000-0000-00009D1B0000}"/>
    <cellStyle name="Денежный 3 2 3 2 4 3 2" xfId="27102" xr:uid="{954562D7-1B58-4D2E-AC00-15729D20B7D9}"/>
    <cellStyle name="Денежный 3 2 3 2 4 4" xfId="16950" xr:uid="{649FFD01-3A75-42E5-A290-57BC0F27BF8F}"/>
    <cellStyle name="Денежный 3 2 3 2 5" xfId="2968" xr:uid="{00000000-0005-0000-0000-00009E1B0000}"/>
    <cellStyle name="Денежный 3 2 3 2 5 2" xfId="8054" xr:uid="{00000000-0005-0000-0000-00009F1B0000}"/>
    <cellStyle name="Денежный 3 2 3 2 5 2 2" xfId="23294" xr:uid="{1532D805-3AB8-424C-94DF-0E08B7A2F834}"/>
    <cellStyle name="Денежный 3 2 3 2 5 3" xfId="13132" xr:uid="{00000000-0005-0000-0000-0000A01B0000}"/>
    <cellStyle name="Денежный 3 2 3 2 5 3 2" xfId="28370" xr:uid="{37C3D1AD-9CA0-4743-9D41-94A975089E43}"/>
    <cellStyle name="Денежный 3 2 3 2 5 4" xfId="18218" xr:uid="{17D99746-AD13-4996-A10E-75F607F65698}"/>
    <cellStyle name="Денежный 3 2 3 2 6" xfId="4232" xr:uid="{00000000-0005-0000-0000-0000A11B0000}"/>
    <cellStyle name="Денежный 3 2 3 2 6 2" xfId="9313" xr:uid="{00000000-0005-0000-0000-0000A21B0000}"/>
    <cellStyle name="Денежный 3 2 3 2 6 2 2" xfId="24553" xr:uid="{73AD7519-8E23-4337-9950-9BF828E6FC93}"/>
    <cellStyle name="Денежный 3 2 3 2 6 3" xfId="14391" xr:uid="{00000000-0005-0000-0000-0000A31B0000}"/>
    <cellStyle name="Денежный 3 2 3 2 6 3 2" xfId="29629" xr:uid="{2B79FB94-79DD-45BD-BDBA-D988FFEA400D}"/>
    <cellStyle name="Денежный 3 2 3 2 6 4" xfId="19477" xr:uid="{782D6598-FBB6-4D73-BE45-8A4D0877B873}"/>
    <cellStyle name="Денежный 3 2 3 2 7" xfId="5509" xr:uid="{00000000-0005-0000-0000-0000A41B0000}"/>
    <cellStyle name="Денежный 3 2 3 2 7 2" xfId="20754" xr:uid="{8DA03B66-DDE7-4021-BF27-FF13256ADF78}"/>
    <cellStyle name="Денежный 3 2 3 2 8" xfId="10592" xr:uid="{00000000-0005-0000-0000-0000A51B0000}"/>
    <cellStyle name="Денежный 3 2 3 2 8 2" xfId="25830" xr:uid="{F5D49C0E-EF2F-42D4-BCE0-A84311E29344}"/>
    <cellStyle name="Денежный 3 2 3 2 9" xfId="15678" xr:uid="{0038A9CD-CEBA-4B34-833E-2EC5E2CE61C8}"/>
    <cellStyle name="Денежный 3 2 3 3" xfId="684" xr:uid="{00000000-0005-0000-0000-0000A61B0000}"/>
    <cellStyle name="Денежный 3 2 3 3 2" xfId="1248" xr:uid="{00000000-0005-0000-0000-0000A71B0000}"/>
    <cellStyle name="Денежный 3 2 3 3 2 2" xfId="2526" xr:uid="{00000000-0005-0000-0000-0000A81B0000}"/>
    <cellStyle name="Денежный 3 2 3 3 2 2 2" xfId="7630" xr:uid="{00000000-0005-0000-0000-0000A91B0000}"/>
    <cellStyle name="Денежный 3 2 3 3 2 2 2 2" xfId="22870" xr:uid="{8F044DF0-ED08-43A1-8CDB-5AD7528F12B4}"/>
    <cellStyle name="Денежный 3 2 3 3 2 2 3" xfId="12708" xr:uid="{00000000-0005-0000-0000-0000AA1B0000}"/>
    <cellStyle name="Денежный 3 2 3 3 2 2 3 2" xfId="27946" xr:uid="{86450832-19AB-4FCF-BE99-ACC400B4042F}"/>
    <cellStyle name="Денежный 3 2 3 3 2 2 4" xfId="17794" xr:uid="{AF3C8A2C-B3B3-4D81-8E0A-0352318BC46C}"/>
    <cellStyle name="Денежный 3 2 3 3 2 3" xfId="3800" xr:uid="{00000000-0005-0000-0000-0000AB1B0000}"/>
    <cellStyle name="Денежный 3 2 3 3 2 3 2" xfId="8886" xr:uid="{00000000-0005-0000-0000-0000AC1B0000}"/>
    <cellStyle name="Денежный 3 2 3 3 2 3 2 2" xfId="24126" xr:uid="{2D9D96A3-B42D-4C1C-AF57-CF0587B0F23B}"/>
    <cellStyle name="Денежный 3 2 3 3 2 3 3" xfId="13964" xr:uid="{00000000-0005-0000-0000-0000AD1B0000}"/>
    <cellStyle name="Денежный 3 2 3 3 2 3 3 2" xfId="29202" xr:uid="{9703BE85-CBD0-40A7-9B33-687805A5D1AB}"/>
    <cellStyle name="Денежный 3 2 3 3 2 3 4" xfId="19050" xr:uid="{165FFEF7-68B8-4819-9F3B-FD25C1A1AD0A}"/>
    <cellStyle name="Денежный 3 2 3 3 2 4" xfId="5076" xr:uid="{00000000-0005-0000-0000-0000AE1B0000}"/>
    <cellStyle name="Денежный 3 2 3 3 2 4 2" xfId="10157" xr:uid="{00000000-0005-0000-0000-0000AF1B0000}"/>
    <cellStyle name="Денежный 3 2 3 3 2 4 2 2" xfId="25397" xr:uid="{14F8986E-DEAF-468D-88D6-85CFB83CFD48}"/>
    <cellStyle name="Денежный 3 2 3 3 2 4 3" xfId="15235" xr:uid="{00000000-0005-0000-0000-0000B01B0000}"/>
    <cellStyle name="Денежный 3 2 3 3 2 4 3 2" xfId="30473" xr:uid="{2FD2597D-560D-43A7-9241-FC2201559362}"/>
    <cellStyle name="Денежный 3 2 3 3 2 4 4" xfId="20321" xr:uid="{A1B0800B-5E27-40B0-8F1E-F1E620053EAE}"/>
    <cellStyle name="Денежный 3 2 3 3 2 5" xfId="6353" xr:uid="{00000000-0005-0000-0000-0000B11B0000}"/>
    <cellStyle name="Денежный 3 2 3 3 2 5 2" xfId="21598" xr:uid="{4B5C61A8-81F6-46BB-9E96-0811EB63DE73}"/>
    <cellStyle name="Денежный 3 2 3 3 2 6" xfId="11436" xr:uid="{00000000-0005-0000-0000-0000B21B0000}"/>
    <cellStyle name="Денежный 3 2 3 3 2 6 2" xfId="26674" xr:uid="{E02B571B-00B9-4610-BD92-C7885F1CF784}"/>
    <cellStyle name="Денежный 3 2 3 3 2 7" xfId="16522" xr:uid="{1369AF67-154E-4ABD-8CC4-F173815D54CE}"/>
    <cellStyle name="Денежный 3 2 3 3 3" xfId="1962" xr:uid="{00000000-0005-0000-0000-0000B31B0000}"/>
    <cellStyle name="Денежный 3 2 3 3 3 2" xfId="7066" xr:uid="{00000000-0005-0000-0000-0000B41B0000}"/>
    <cellStyle name="Денежный 3 2 3 3 3 2 2" xfId="22306" xr:uid="{C4281797-0CED-4D0E-9FF2-35ED828433C0}"/>
    <cellStyle name="Денежный 3 2 3 3 3 3" xfId="12144" xr:uid="{00000000-0005-0000-0000-0000B51B0000}"/>
    <cellStyle name="Денежный 3 2 3 3 3 3 2" xfId="27382" xr:uid="{F95A1077-8C1D-4379-B881-9EFDDD718BDA}"/>
    <cellStyle name="Денежный 3 2 3 3 3 4" xfId="17230" xr:uid="{2A55E80D-A17F-44D4-8B10-5DAA5CFC7FDC}"/>
    <cellStyle name="Денежный 3 2 3 3 4" xfId="3244" xr:uid="{00000000-0005-0000-0000-0000B61B0000}"/>
    <cellStyle name="Денежный 3 2 3 3 4 2" xfId="8330" xr:uid="{00000000-0005-0000-0000-0000B71B0000}"/>
    <cellStyle name="Денежный 3 2 3 3 4 2 2" xfId="23570" xr:uid="{4A1573D7-48C3-4152-A105-7141431A1608}"/>
    <cellStyle name="Денежный 3 2 3 3 4 3" xfId="13408" xr:uid="{00000000-0005-0000-0000-0000B81B0000}"/>
    <cellStyle name="Денежный 3 2 3 3 4 3 2" xfId="28646" xr:uid="{9AE01E62-D351-40B1-ADF6-61B7C631C256}"/>
    <cellStyle name="Денежный 3 2 3 3 4 4" xfId="18494" xr:uid="{623AB1BB-ECFE-479D-AD07-50C1E2CB7BC8}"/>
    <cellStyle name="Денежный 3 2 3 3 5" xfId="4512" xr:uid="{00000000-0005-0000-0000-0000B91B0000}"/>
    <cellStyle name="Денежный 3 2 3 3 5 2" xfId="9593" xr:uid="{00000000-0005-0000-0000-0000BA1B0000}"/>
    <cellStyle name="Денежный 3 2 3 3 5 2 2" xfId="24833" xr:uid="{1833F0E8-5674-499E-810E-42DF0C040E2D}"/>
    <cellStyle name="Денежный 3 2 3 3 5 3" xfId="14671" xr:uid="{00000000-0005-0000-0000-0000BB1B0000}"/>
    <cellStyle name="Денежный 3 2 3 3 5 3 2" xfId="29909" xr:uid="{689D84B0-83FE-4E2C-A551-F88382F2D38A}"/>
    <cellStyle name="Денежный 3 2 3 3 5 4" xfId="19757" xr:uid="{AFBAF517-4502-446C-88FF-D37C2E194588}"/>
    <cellStyle name="Денежный 3 2 3 3 6" xfId="5789" xr:uid="{00000000-0005-0000-0000-0000BC1B0000}"/>
    <cellStyle name="Денежный 3 2 3 3 6 2" xfId="21034" xr:uid="{C3CBE8BC-2F5C-447B-9FFA-5086E94E730D}"/>
    <cellStyle name="Денежный 3 2 3 3 7" xfId="10872" xr:uid="{00000000-0005-0000-0000-0000BD1B0000}"/>
    <cellStyle name="Денежный 3 2 3 3 7 2" xfId="26110" xr:uid="{CE96FD5D-9DD3-4087-A22C-AEB4AF295BCA}"/>
    <cellStyle name="Денежный 3 2 3 3 8" xfId="15958" xr:uid="{07DFD9BB-8DB3-4A86-948D-1EE2A59D4932}"/>
    <cellStyle name="Денежный 3 2 3 4" xfId="828" xr:uid="{00000000-0005-0000-0000-0000BE1B0000}"/>
    <cellStyle name="Денежный 3 2 3 4 2" xfId="2106" xr:uid="{00000000-0005-0000-0000-0000BF1B0000}"/>
    <cellStyle name="Денежный 3 2 3 4 2 2" xfId="7210" xr:uid="{00000000-0005-0000-0000-0000C01B0000}"/>
    <cellStyle name="Денежный 3 2 3 4 2 2 2" xfId="22450" xr:uid="{BB227ECC-A5EC-4058-B01D-2014C9BAADEE}"/>
    <cellStyle name="Денежный 3 2 3 4 2 3" xfId="12288" xr:uid="{00000000-0005-0000-0000-0000C11B0000}"/>
    <cellStyle name="Денежный 3 2 3 4 2 3 2" xfId="27526" xr:uid="{0493F420-4D78-4382-9FEC-3FFD07576BBA}"/>
    <cellStyle name="Денежный 3 2 3 4 2 4" xfId="17374" xr:uid="{1BC65234-9AC3-4E1B-9B21-6FA46C4BB79C}"/>
    <cellStyle name="Денежный 3 2 3 4 3" xfId="3386" xr:uid="{00000000-0005-0000-0000-0000C21B0000}"/>
    <cellStyle name="Денежный 3 2 3 4 3 2" xfId="8472" xr:uid="{00000000-0005-0000-0000-0000C31B0000}"/>
    <cellStyle name="Денежный 3 2 3 4 3 2 2" xfId="23712" xr:uid="{83658125-CF9A-438D-9055-2082B819ABC7}"/>
    <cellStyle name="Денежный 3 2 3 4 3 3" xfId="13550" xr:uid="{00000000-0005-0000-0000-0000C41B0000}"/>
    <cellStyle name="Денежный 3 2 3 4 3 3 2" xfId="28788" xr:uid="{64466E86-37F5-48BB-88BF-E92E5AFED8CE}"/>
    <cellStyle name="Денежный 3 2 3 4 3 4" xfId="18636" xr:uid="{345DB09E-E56C-4C35-A64F-D4A8C96F5A6F}"/>
    <cellStyle name="Денежный 3 2 3 4 4" xfId="4656" xr:uid="{00000000-0005-0000-0000-0000C51B0000}"/>
    <cellStyle name="Денежный 3 2 3 4 4 2" xfId="9737" xr:uid="{00000000-0005-0000-0000-0000C61B0000}"/>
    <cellStyle name="Денежный 3 2 3 4 4 2 2" xfId="24977" xr:uid="{483DCBF0-CF96-4A7E-B16E-CAF4052E356B}"/>
    <cellStyle name="Денежный 3 2 3 4 4 3" xfId="14815" xr:uid="{00000000-0005-0000-0000-0000C71B0000}"/>
    <cellStyle name="Денежный 3 2 3 4 4 3 2" xfId="30053" xr:uid="{4FE8E7F0-6EE6-4D69-B6EC-8C89E973F6A1}"/>
    <cellStyle name="Денежный 3 2 3 4 4 4" xfId="19901" xr:uid="{152FF3B3-6C22-4B96-A49C-4CB85DDC9683}"/>
    <cellStyle name="Денежный 3 2 3 4 5" xfId="5933" xr:uid="{00000000-0005-0000-0000-0000C81B0000}"/>
    <cellStyle name="Денежный 3 2 3 4 5 2" xfId="21178" xr:uid="{CD48341A-7B6E-498B-A720-2C4536C21704}"/>
    <cellStyle name="Денежный 3 2 3 4 6" xfId="11016" xr:uid="{00000000-0005-0000-0000-0000C91B0000}"/>
    <cellStyle name="Денежный 3 2 3 4 6 2" xfId="26254" xr:uid="{B2DF2619-8654-4D55-AD04-8C8063550A05}"/>
    <cellStyle name="Денежный 3 2 3 4 7" xfId="16102" xr:uid="{32A6821E-B795-471B-9DE5-6F84865B01BD}"/>
    <cellStyle name="Денежный 3 2 3 5" xfId="1393" xr:uid="{00000000-0005-0000-0000-0000CA1B0000}"/>
    <cellStyle name="Денежный 3 2 3 5 2" xfId="2671" xr:uid="{00000000-0005-0000-0000-0000CB1B0000}"/>
    <cellStyle name="Денежный 3 2 3 5 2 2" xfId="7775" xr:uid="{00000000-0005-0000-0000-0000CC1B0000}"/>
    <cellStyle name="Денежный 3 2 3 5 2 2 2" xfId="23015" xr:uid="{3E3AA007-2FDC-4AC5-B5BA-1A634F838997}"/>
    <cellStyle name="Денежный 3 2 3 5 2 3" xfId="12853" xr:uid="{00000000-0005-0000-0000-0000CD1B0000}"/>
    <cellStyle name="Денежный 3 2 3 5 2 3 2" xfId="28091" xr:uid="{12FEFFAB-9DC8-471B-9B4A-CA9D295B9EF1}"/>
    <cellStyle name="Денежный 3 2 3 5 2 4" xfId="17939" xr:uid="{4AA251AF-2D4D-48D9-B1EA-17D2248D7725}"/>
    <cellStyle name="Денежный 3 2 3 5 3" xfId="3943" xr:uid="{00000000-0005-0000-0000-0000CE1B0000}"/>
    <cellStyle name="Денежный 3 2 3 5 3 2" xfId="9029" xr:uid="{00000000-0005-0000-0000-0000CF1B0000}"/>
    <cellStyle name="Денежный 3 2 3 5 3 2 2" xfId="24269" xr:uid="{693F816F-A104-4F15-B428-CC2CBCAD765D}"/>
    <cellStyle name="Денежный 3 2 3 5 3 3" xfId="14107" xr:uid="{00000000-0005-0000-0000-0000D01B0000}"/>
    <cellStyle name="Денежный 3 2 3 5 3 3 2" xfId="29345" xr:uid="{994D07B6-24F0-4E6E-BECD-B64254806A50}"/>
    <cellStyle name="Денежный 3 2 3 5 3 4" xfId="19193" xr:uid="{9D8D8905-9EAE-42A0-BC2F-2E3969315338}"/>
    <cellStyle name="Денежный 3 2 3 5 4" xfId="5221" xr:uid="{00000000-0005-0000-0000-0000D11B0000}"/>
    <cellStyle name="Денежный 3 2 3 5 4 2" xfId="10302" xr:uid="{00000000-0005-0000-0000-0000D21B0000}"/>
    <cellStyle name="Денежный 3 2 3 5 4 2 2" xfId="25542" xr:uid="{88766E61-842C-470D-B058-89FF48EB2119}"/>
    <cellStyle name="Денежный 3 2 3 5 4 3" xfId="15380" xr:uid="{00000000-0005-0000-0000-0000D31B0000}"/>
    <cellStyle name="Денежный 3 2 3 5 4 3 2" xfId="30618" xr:uid="{058045AA-6DE8-4F4B-AA47-F27D311107AC}"/>
    <cellStyle name="Денежный 3 2 3 5 4 4" xfId="20466" xr:uid="{A44A5E77-592A-4344-85DD-B1028D6D6254}"/>
    <cellStyle name="Денежный 3 2 3 5 5" xfId="6498" xr:uid="{00000000-0005-0000-0000-0000D41B0000}"/>
    <cellStyle name="Денежный 3 2 3 5 5 2" xfId="21743" xr:uid="{00E1245A-5036-45E1-A7BD-0E099615D305}"/>
    <cellStyle name="Денежный 3 2 3 5 6" xfId="11581" xr:uid="{00000000-0005-0000-0000-0000D51B0000}"/>
    <cellStyle name="Денежный 3 2 3 5 6 2" xfId="26819" xr:uid="{D31C897E-20E4-44A6-8C96-0236218AD229}"/>
    <cellStyle name="Денежный 3 2 3 5 7" xfId="16667" xr:uid="{410AE9BC-1C41-4C42-B054-FA584C451EE6}"/>
    <cellStyle name="Денежный 3 2 3 6" xfId="1533" xr:uid="{00000000-0005-0000-0000-0000D61B0000}"/>
    <cellStyle name="Денежный 3 2 3 6 2" xfId="2811" xr:uid="{00000000-0005-0000-0000-0000D71B0000}"/>
    <cellStyle name="Денежный 3 2 3 6 2 2" xfId="7915" xr:uid="{00000000-0005-0000-0000-0000D81B0000}"/>
    <cellStyle name="Денежный 3 2 3 6 2 2 2" xfId="23155" xr:uid="{A53F79F3-685F-4D1B-AC8D-339414B70238}"/>
    <cellStyle name="Денежный 3 2 3 6 2 3" xfId="12993" xr:uid="{00000000-0005-0000-0000-0000D91B0000}"/>
    <cellStyle name="Денежный 3 2 3 6 2 3 2" xfId="28231" xr:uid="{1C4A4CDA-AD14-4E31-AA8B-53D2C8566E06}"/>
    <cellStyle name="Денежный 3 2 3 6 2 4" xfId="18079" xr:uid="{51820737-48F3-41FD-B2DF-8768AF8AE1EF}"/>
    <cellStyle name="Денежный 3 2 3 6 3" xfId="4081" xr:uid="{00000000-0005-0000-0000-0000DA1B0000}"/>
    <cellStyle name="Денежный 3 2 3 6 3 2" xfId="9167" xr:uid="{00000000-0005-0000-0000-0000DB1B0000}"/>
    <cellStyle name="Денежный 3 2 3 6 3 2 2" xfId="24407" xr:uid="{294AB6D1-8B46-4FE5-BEAD-E309A3659EB0}"/>
    <cellStyle name="Денежный 3 2 3 6 3 3" xfId="14245" xr:uid="{00000000-0005-0000-0000-0000DC1B0000}"/>
    <cellStyle name="Денежный 3 2 3 6 3 3 2" xfId="29483" xr:uid="{A4432286-3BDD-4BE5-9996-E0687BDA4F4E}"/>
    <cellStyle name="Денежный 3 2 3 6 3 4" xfId="19331" xr:uid="{54278B7A-C385-4227-B1BA-6365AAA5044E}"/>
    <cellStyle name="Денежный 3 2 3 6 4" xfId="5361" xr:uid="{00000000-0005-0000-0000-0000DD1B0000}"/>
    <cellStyle name="Денежный 3 2 3 6 4 2" xfId="10442" xr:uid="{00000000-0005-0000-0000-0000DE1B0000}"/>
    <cellStyle name="Денежный 3 2 3 6 4 2 2" xfId="25682" xr:uid="{E0D17E15-D7A3-4A84-98CE-7F2042527EFA}"/>
    <cellStyle name="Денежный 3 2 3 6 4 3" xfId="15520" xr:uid="{00000000-0005-0000-0000-0000DF1B0000}"/>
    <cellStyle name="Денежный 3 2 3 6 4 3 2" xfId="30758" xr:uid="{353302C3-68F9-4570-9640-6ED8E8334D72}"/>
    <cellStyle name="Денежный 3 2 3 6 4 4" xfId="20606" xr:uid="{9ECC5DD4-5982-41C1-83A6-E2A2DE2BC4EF}"/>
    <cellStyle name="Денежный 3 2 3 6 5" xfId="6638" xr:uid="{00000000-0005-0000-0000-0000E01B0000}"/>
    <cellStyle name="Денежный 3 2 3 6 5 2" xfId="21883" xr:uid="{72374959-5E0C-4642-AF26-69101042A3AB}"/>
    <cellStyle name="Денежный 3 2 3 6 6" xfId="11721" xr:uid="{00000000-0005-0000-0000-0000E11B0000}"/>
    <cellStyle name="Денежный 3 2 3 6 6 2" xfId="26959" xr:uid="{C94E9A9F-62B7-40AB-9CAF-4281F3350B62}"/>
    <cellStyle name="Денежный 3 2 3 6 7" xfId="16807" xr:uid="{E2C8DA65-7245-4A52-B140-035D398D628B}"/>
    <cellStyle name="Денежный 3 2 4" xfId="324" xr:uid="{00000000-0005-0000-0000-0000E21B0000}"/>
    <cellStyle name="Денежный 3 2 4 2" xfId="477" xr:uid="{00000000-0005-0000-0000-0000E31B0000}"/>
    <cellStyle name="Денежный 3 2 4 2 2" xfId="1041" xr:uid="{00000000-0005-0000-0000-0000E41B0000}"/>
    <cellStyle name="Денежный 3 2 4 2 2 2" xfId="2319" xr:uid="{00000000-0005-0000-0000-0000E51B0000}"/>
    <cellStyle name="Денежный 3 2 4 2 2 2 2" xfId="7423" xr:uid="{00000000-0005-0000-0000-0000E61B0000}"/>
    <cellStyle name="Денежный 3 2 4 2 2 2 2 2" xfId="22663" xr:uid="{692F868C-7BC9-4919-A592-7FFDEC569EA8}"/>
    <cellStyle name="Денежный 3 2 4 2 2 2 3" xfId="12501" xr:uid="{00000000-0005-0000-0000-0000E71B0000}"/>
    <cellStyle name="Денежный 3 2 4 2 2 2 3 2" xfId="27739" xr:uid="{6491CC28-156B-4974-8666-93F14F77F494}"/>
    <cellStyle name="Денежный 3 2 4 2 2 2 4" xfId="17587" xr:uid="{0E514423-AD2E-4054-977F-C8DC514B6EC1}"/>
    <cellStyle name="Денежный 3 2 4 2 2 3" xfId="3597" xr:uid="{00000000-0005-0000-0000-0000E81B0000}"/>
    <cellStyle name="Денежный 3 2 4 2 2 3 2" xfId="8683" xr:uid="{00000000-0005-0000-0000-0000E91B0000}"/>
    <cellStyle name="Денежный 3 2 4 2 2 3 2 2" xfId="23923" xr:uid="{131D3029-3EF1-40CE-9CF7-4591CC1290F1}"/>
    <cellStyle name="Денежный 3 2 4 2 2 3 3" xfId="13761" xr:uid="{00000000-0005-0000-0000-0000EA1B0000}"/>
    <cellStyle name="Денежный 3 2 4 2 2 3 3 2" xfId="28999" xr:uid="{15FB29ED-5D18-426F-B295-698CA8DEAC71}"/>
    <cellStyle name="Денежный 3 2 4 2 2 3 4" xfId="18847" xr:uid="{708E9C45-E1A3-45A6-8B69-2055F4FC10FA}"/>
    <cellStyle name="Денежный 3 2 4 2 2 4" xfId="4869" xr:uid="{00000000-0005-0000-0000-0000EB1B0000}"/>
    <cellStyle name="Денежный 3 2 4 2 2 4 2" xfId="9950" xr:uid="{00000000-0005-0000-0000-0000EC1B0000}"/>
    <cellStyle name="Денежный 3 2 4 2 2 4 2 2" xfId="25190" xr:uid="{1C3C3E6E-FB15-4613-BA8A-54921CD8E7F1}"/>
    <cellStyle name="Денежный 3 2 4 2 2 4 3" xfId="15028" xr:uid="{00000000-0005-0000-0000-0000ED1B0000}"/>
    <cellStyle name="Денежный 3 2 4 2 2 4 3 2" xfId="30266" xr:uid="{076D4364-5B53-4C3F-84F2-5047C0A9CF1E}"/>
    <cellStyle name="Денежный 3 2 4 2 2 4 4" xfId="20114" xr:uid="{BB655CE1-29AB-4972-A165-012C45D190B7}"/>
    <cellStyle name="Денежный 3 2 4 2 2 5" xfId="6146" xr:uid="{00000000-0005-0000-0000-0000EE1B0000}"/>
    <cellStyle name="Денежный 3 2 4 2 2 5 2" xfId="21391" xr:uid="{6AF42EC5-62BF-40C9-961D-E01A9A734E65}"/>
    <cellStyle name="Денежный 3 2 4 2 2 6" xfId="11229" xr:uid="{00000000-0005-0000-0000-0000EF1B0000}"/>
    <cellStyle name="Денежный 3 2 4 2 2 6 2" xfId="26467" xr:uid="{F41912D6-8FEA-4B8A-966C-981E3DD5B0E7}"/>
    <cellStyle name="Денежный 3 2 4 2 2 7" xfId="16315" xr:uid="{CE32C89C-E7C5-433E-90BA-B3F5BC56B3F8}"/>
    <cellStyle name="Денежный 3 2 4 2 3" xfId="1755" xr:uid="{00000000-0005-0000-0000-0000F01B0000}"/>
    <cellStyle name="Денежный 3 2 4 2 3 2" xfId="6859" xr:uid="{00000000-0005-0000-0000-0000F11B0000}"/>
    <cellStyle name="Денежный 3 2 4 2 3 2 2" xfId="22099" xr:uid="{FA07CF7F-41A8-419B-8E57-01BF65BF1B97}"/>
    <cellStyle name="Денежный 3 2 4 2 3 3" xfId="11937" xr:uid="{00000000-0005-0000-0000-0000F21B0000}"/>
    <cellStyle name="Денежный 3 2 4 2 3 3 2" xfId="27175" xr:uid="{174DFB3A-E4A8-4211-930C-4B547B5DC6ED}"/>
    <cellStyle name="Денежный 3 2 4 2 3 4" xfId="17023" xr:uid="{5D9E749E-16AC-477A-B782-F0BCF23A10AE}"/>
    <cellStyle name="Денежный 3 2 4 2 4" xfId="3041" xr:uid="{00000000-0005-0000-0000-0000F31B0000}"/>
    <cellStyle name="Денежный 3 2 4 2 4 2" xfId="8127" xr:uid="{00000000-0005-0000-0000-0000F41B0000}"/>
    <cellStyle name="Денежный 3 2 4 2 4 2 2" xfId="23367" xr:uid="{16E376D7-26EC-44AF-B82B-86B802380936}"/>
    <cellStyle name="Денежный 3 2 4 2 4 3" xfId="13205" xr:uid="{00000000-0005-0000-0000-0000F51B0000}"/>
    <cellStyle name="Денежный 3 2 4 2 4 3 2" xfId="28443" xr:uid="{B71E5385-47AC-49FE-BECC-03DE5ACA6EBE}"/>
    <cellStyle name="Денежный 3 2 4 2 4 4" xfId="18291" xr:uid="{9B76840A-E377-41F2-BEDA-277F42A00ADD}"/>
    <cellStyle name="Денежный 3 2 4 2 5" xfId="4305" xr:uid="{00000000-0005-0000-0000-0000F61B0000}"/>
    <cellStyle name="Денежный 3 2 4 2 5 2" xfId="9386" xr:uid="{00000000-0005-0000-0000-0000F71B0000}"/>
    <cellStyle name="Денежный 3 2 4 2 5 2 2" xfId="24626" xr:uid="{E356EBF5-F438-4D6E-B037-F8666223055B}"/>
    <cellStyle name="Денежный 3 2 4 2 5 3" xfId="14464" xr:uid="{00000000-0005-0000-0000-0000F81B0000}"/>
    <cellStyle name="Денежный 3 2 4 2 5 3 2" xfId="29702" xr:uid="{2399158B-6ED3-4325-9D99-48C518AA1BCC}"/>
    <cellStyle name="Денежный 3 2 4 2 5 4" xfId="19550" xr:uid="{FBE22364-A25A-4FE4-95AB-05DB87C9F4D3}"/>
    <cellStyle name="Денежный 3 2 4 2 6" xfId="5582" xr:uid="{00000000-0005-0000-0000-0000F91B0000}"/>
    <cellStyle name="Денежный 3 2 4 2 6 2" xfId="20827" xr:uid="{8FD94014-4A4D-4D75-BB0A-E82212E008A8}"/>
    <cellStyle name="Денежный 3 2 4 2 7" xfId="10665" xr:uid="{00000000-0005-0000-0000-0000FA1B0000}"/>
    <cellStyle name="Денежный 3 2 4 2 7 2" xfId="25903" xr:uid="{193EF839-8B95-4616-991F-DD13A5662753}"/>
    <cellStyle name="Денежный 3 2 4 2 8" xfId="15751" xr:uid="{F45F260B-6C20-4B2C-9B46-2EAA55592207}"/>
    <cellStyle name="Денежный 3 2 4 3" xfId="901" xr:uid="{00000000-0005-0000-0000-0000FB1B0000}"/>
    <cellStyle name="Денежный 3 2 4 3 2" xfId="2179" xr:uid="{00000000-0005-0000-0000-0000FC1B0000}"/>
    <cellStyle name="Денежный 3 2 4 3 2 2" xfId="7283" xr:uid="{00000000-0005-0000-0000-0000FD1B0000}"/>
    <cellStyle name="Денежный 3 2 4 3 2 2 2" xfId="22523" xr:uid="{3E589A10-0669-4352-8595-3B6D425A7272}"/>
    <cellStyle name="Денежный 3 2 4 3 2 3" xfId="12361" xr:uid="{00000000-0005-0000-0000-0000FE1B0000}"/>
    <cellStyle name="Денежный 3 2 4 3 2 3 2" xfId="27599" xr:uid="{21D33F8B-F015-4D4C-9F81-2F2C641C4BF7}"/>
    <cellStyle name="Денежный 3 2 4 3 2 4" xfId="17447" xr:uid="{BFC95E0A-5AF7-412B-99E6-75B1EA3E2AF1}"/>
    <cellStyle name="Денежный 3 2 4 3 3" xfId="3459" xr:uid="{00000000-0005-0000-0000-0000FF1B0000}"/>
    <cellStyle name="Денежный 3 2 4 3 3 2" xfId="8545" xr:uid="{00000000-0005-0000-0000-0000001C0000}"/>
    <cellStyle name="Денежный 3 2 4 3 3 2 2" xfId="23785" xr:uid="{BF4F1C14-C253-4173-9A48-729D77CCC330}"/>
    <cellStyle name="Денежный 3 2 4 3 3 3" xfId="13623" xr:uid="{00000000-0005-0000-0000-0000011C0000}"/>
    <cellStyle name="Денежный 3 2 4 3 3 3 2" xfId="28861" xr:uid="{EE5D5308-6D94-4110-9A33-87832B144DA2}"/>
    <cellStyle name="Денежный 3 2 4 3 3 4" xfId="18709" xr:uid="{34BA165E-0F13-4E48-A5BA-169F5DDB16CD}"/>
    <cellStyle name="Денежный 3 2 4 3 4" xfId="4729" xr:uid="{00000000-0005-0000-0000-0000021C0000}"/>
    <cellStyle name="Денежный 3 2 4 3 4 2" xfId="9810" xr:uid="{00000000-0005-0000-0000-0000031C0000}"/>
    <cellStyle name="Денежный 3 2 4 3 4 2 2" xfId="25050" xr:uid="{E1ECDB06-3401-492D-B5AE-EF91FA61873B}"/>
    <cellStyle name="Денежный 3 2 4 3 4 3" xfId="14888" xr:uid="{00000000-0005-0000-0000-0000041C0000}"/>
    <cellStyle name="Денежный 3 2 4 3 4 3 2" xfId="30126" xr:uid="{1CF58D19-BAF1-459D-AC71-600F1BEB6089}"/>
    <cellStyle name="Денежный 3 2 4 3 4 4" xfId="19974" xr:uid="{B94B6EA7-64B8-41BA-9842-03941CBF9A53}"/>
    <cellStyle name="Денежный 3 2 4 3 5" xfId="6006" xr:uid="{00000000-0005-0000-0000-0000051C0000}"/>
    <cellStyle name="Денежный 3 2 4 3 5 2" xfId="21251" xr:uid="{6A9A3076-A71E-440D-95FF-9234D30E210F}"/>
    <cellStyle name="Денежный 3 2 4 3 6" xfId="11089" xr:uid="{00000000-0005-0000-0000-0000061C0000}"/>
    <cellStyle name="Денежный 3 2 4 3 6 2" xfId="26327" xr:uid="{1C8B0377-3FDD-47EC-AFE0-6ADEC745F427}"/>
    <cellStyle name="Денежный 3 2 4 3 7" xfId="16175" xr:uid="{C20B9182-7092-474A-B14E-2BC699BD7F28}"/>
    <cellStyle name="Денежный 3 2 4 4" xfId="1615" xr:uid="{00000000-0005-0000-0000-0000071C0000}"/>
    <cellStyle name="Денежный 3 2 4 4 2" xfId="6719" xr:uid="{00000000-0005-0000-0000-0000081C0000}"/>
    <cellStyle name="Денежный 3 2 4 4 2 2" xfId="21959" xr:uid="{5F014956-2BE8-4354-BFC0-A20643CFDBBE}"/>
    <cellStyle name="Денежный 3 2 4 4 3" xfId="11797" xr:uid="{00000000-0005-0000-0000-0000091C0000}"/>
    <cellStyle name="Денежный 3 2 4 4 3 2" xfId="27035" xr:uid="{F46CB1FC-5B6C-484E-A50A-B74B74D7FD3D}"/>
    <cellStyle name="Денежный 3 2 4 4 4" xfId="16883" xr:uid="{AA12630F-643D-4D37-ACAC-4AC50692789B}"/>
    <cellStyle name="Денежный 3 2 4 5" xfId="2891" xr:uid="{00000000-0005-0000-0000-00000A1C0000}"/>
    <cellStyle name="Денежный 3 2 4 5 2" xfId="7989" xr:uid="{00000000-0005-0000-0000-00000B1C0000}"/>
    <cellStyle name="Денежный 3 2 4 5 2 2" xfId="23229" xr:uid="{CF9DFC60-8F68-4870-B5DF-8ADFEB5B4301}"/>
    <cellStyle name="Денежный 3 2 4 5 3" xfId="13067" xr:uid="{00000000-0005-0000-0000-00000C1C0000}"/>
    <cellStyle name="Денежный 3 2 4 5 3 2" xfId="28305" xr:uid="{0BF6C0C3-11AF-4F90-B609-4FB4FFF8A545}"/>
    <cellStyle name="Денежный 3 2 4 5 4" xfId="18153" xr:uid="{4A04EC46-4E37-4FF1-9F1C-54E0E7212F7C}"/>
    <cellStyle name="Денежный 3 2 4 6" xfId="4165" xr:uid="{00000000-0005-0000-0000-00000D1C0000}"/>
    <cellStyle name="Денежный 3 2 4 6 2" xfId="9246" xr:uid="{00000000-0005-0000-0000-00000E1C0000}"/>
    <cellStyle name="Денежный 3 2 4 6 2 2" xfId="24486" xr:uid="{855EA403-16A3-4696-9FD1-E4BF004BFFFD}"/>
    <cellStyle name="Денежный 3 2 4 6 3" xfId="14324" xr:uid="{00000000-0005-0000-0000-00000F1C0000}"/>
    <cellStyle name="Денежный 3 2 4 6 3 2" xfId="29562" xr:uid="{EADA1D40-75C8-4B80-8606-5B686743DD71}"/>
    <cellStyle name="Денежный 3 2 4 6 4" xfId="19410" xr:uid="{E56ACB05-A48B-4460-8431-8A933D01578A}"/>
    <cellStyle name="Денежный 3 2 4 7" xfId="5442" xr:uid="{00000000-0005-0000-0000-0000101C0000}"/>
    <cellStyle name="Денежный 3 2 4 7 2" xfId="20687" xr:uid="{D4E2C6D7-A752-4AB3-BC0F-C60935D04DC0}"/>
    <cellStyle name="Денежный 3 2 4 8" xfId="10525" xr:uid="{00000000-0005-0000-0000-0000111C0000}"/>
    <cellStyle name="Денежный 3 2 4 8 2" xfId="25763" xr:uid="{6A6D6B69-4C04-420C-8DEA-65BEA274C5B2}"/>
    <cellStyle name="Денежный 3 2 4 9" xfId="15611" xr:uid="{43F3697C-9B44-4D7A-876E-13001BBB6C88}"/>
    <cellStyle name="Денежный 3 2 5" xfId="617" xr:uid="{00000000-0005-0000-0000-0000121C0000}"/>
    <cellStyle name="Денежный 3 2 5 2" xfId="1181" xr:uid="{00000000-0005-0000-0000-0000131C0000}"/>
    <cellStyle name="Денежный 3 2 5 2 2" xfId="2459" xr:uid="{00000000-0005-0000-0000-0000141C0000}"/>
    <cellStyle name="Денежный 3 2 5 2 2 2" xfId="7563" xr:uid="{00000000-0005-0000-0000-0000151C0000}"/>
    <cellStyle name="Денежный 3 2 5 2 2 2 2" xfId="22803" xr:uid="{07922456-7AEE-4670-9FA1-0BEF533FEF71}"/>
    <cellStyle name="Денежный 3 2 5 2 2 3" xfId="12641" xr:uid="{00000000-0005-0000-0000-0000161C0000}"/>
    <cellStyle name="Денежный 3 2 5 2 2 3 2" xfId="27879" xr:uid="{4C4B7688-7920-4831-A0A3-7A1BCA586F87}"/>
    <cellStyle name="Денежный 3 2 5 2 2 4" xfId="17727" xr:uid="{88FEFA18-E5B7-4604-B5F1-4F47EB375D42}"/>
    <cellStyle name="Денежный 3 2 5 2 3" xfId="3735" xr:uid="{00000000-0005-0000-0000-0000171C0000}"/>
    <cellStyle name="Денежный 3 2 5 2 3 2" xfId="8821" xr:uid="{00000000-0005-0000-0000-0000181C0000}"/>
    <cellStyle name="Денежный 3 2 5 2 3 2 2" xfId="24061" xr:uid="{0A91BC82-8978-4679-9C3E-65CB803C003E}"/>
    <cellStyle name="Денежный 3 2 5 2 3 3" xfId="13899" xr:uid="{00000000-0005-0000-0000-0000191C0000}"/>
    <cellStyle name="Денежный 3 2 5 2 3 3 2" xfId="29137" xr:uid="{8020F340-16BA-4D7F-9B4C-5B4AE3979F83}"/>
    <cellStyle name="Денежный 3 2 5 2 3 4" xfId="18985" xr:uid="{3A4C0C33-8F58-42D0-852E-D757ADFCCFBC}"/>
    <cellStyle name="Денежный 3 2 5 2 4" xfId="5009" xr:uid="{00000000-0005-0000-0000-00001A1C0000}"/>
    <cellStyle name="Денежный 3 2 5 2 4 2" xfId="10090" xr:uid="{00000000-0005-0000-0000-00001B1C0000}"/>
    <cellStyle name="Денежный 3 2 5 2 4 2 2" xfId="25330" xr:uid="{03E59831-1CFC-48EC-8345-3AC366794736}"/>
    <cellStyle name="Денежный 3 2 5 2 4 3" xfId="15168" xr:uid="{00000000-0005-0000-0000-00001C1C0000}"/>
    <cellStyle name="Денежный 3 2 5 2 4 3 2" xfId="30406" xr:uid="{C4DCBBF5-425E-43EE-AB13-5D54BBDDBC67}"/>
    <cellStyle name="Денежный 3 2 5 2 4 4" xfId="20254" xr:uid="{E6492298-1A57-481F-8CB7-07A829EDF370}"/>
    <cellStyle name="Денежный 3 2 5 2 5" xfId="6286" xr:uid="{00000000-0005-0000-0000-00001D1C0000}"/>
    <cellStyle name="Денежный 3 2 5 2 5 2" xfId="21531" xr:uid="{B8D5C4F2-77E3-496A-BB10-9F2A943A1DAD}"/>
    <cellStyle name="Денежный 3 2 5 2 6" xfId="11369" xr:uid="{00000000-0005-0000-0000-00001E1C0000}"/>
    <cellStyle name="Денежный 3 2 5 2 6 2" xfId="26607" xr:uid="{6AFB9E8F-F9CD-4628-816F-DA2C5E7600FB}"/>
    <cellStyle name="Денежный 3 2 5 2 7" xfId="16455" xr:uid="{ED174A1F-2E75-4E47-ACDE-968E3171E519}"/>
    <cellStyle name="Денежный 3 2 5 3" xfId="1895" xr:uid="{00000000-0005-0000-0000-00001F1C0000}"/>
    <cellStyle name="Денежный 3 2 5 3 2" xfId="6999" xr:uid="{00000000-0005-0000-0000-0000201C0000}"/>
    <cellStyle name="Денежный 3 2 5 3 2 2" xfId="22239" xr:uid="{A657323D-3FC0-47C1-9CD7-C6E419DF28DE}"/>
    <cellStyle name="Денежный 3 2 5 3 3" xfId="12077" xr:uid="{00000000-0005-0000-0000-0000211C0000}"/>
    <cellStyle name="Денежный 3 2 5 3 3 2" xfId="27315" xr:uid="{90BF656C-0386-4B64-A327-4CA5F16CDAA6}"/>
    <cellStyle name="Денежный 3 2 5 3 4" xfId="17163" xr:uid="{0A6A805C-EEDA-4337-8B99-F2408FE07FB6}"/>
    <cellStyle name="Денежный 3 2 5 4" xfId="3179" xr:uid="{00000000-0005-0000-0000-0000221C0000}"/>
    <cellStyle name="Денежный 3 2 5 4 2" xfId="8265" xr:uid="{00000000-0005-0000-0000-0000231C0000}"/>
    <cellStyle name="Денежный 3 2 5 4 2 2" xfId="23505" xr:uid="{B75DA947-56A5-4370-A854-12372A0A961A}"/>
    <cellStyle name="Денежный 3 2 5 4 3" xfId="13343" xr:uid="{00000000-0005-0000-0000-0000241C0000}"/>
    <cellStyle name="Денежный 3 2 5 4 3 2" xfId="28581" xr:uid="{F2A32C5C-8582-40DD-B645-4320DBB1A889}"/>
    <cellStyle name="Денежный 3 2 5 4 4" xfId="18429" xr:uid="{9F876AA6-5903-45B9-8769-263802140D5A}"/>
    <cellStyle name="Денежный 3 2 5 5" xfId="4445" xr:uid="{00000000-0005-0000-0000-0000251C0000}"/>
    <cellStyle name="Денежный 3 2 5 5 2" xfId="9526" xr:uid="{00000000-0005-0000-0000-0000261C0000}"/>
    <cellStyle name="Денежный 3 2 5 5 2 2" xfId="24766" xr:uid="{DCC3FC8B-EB63-42EA-87AD-2649D786E92D}"/>
    <cellStyle name="Денежный 3 2 5 5 3" xfId="14604" xr:uid="{00000000-0005-0000-0000-0000271C0000}"/>
    <cellStyle name="Денежный 3 2 5 5 3 2" xfId="29842" xr:uid="{85F7AFCA-C830-4BAB-A4F9-0E4C8805FD55}"/>
    <cellStyle name="Денежный 3 2 5 5 4" xfId="19690" xr:uid="{D5BA6B1E-9476-49EB-BC73-25F45905129F}"/>
    <cellStyle name="Денежный 3 2 5 6" xfId="5722" xr:uid="{00000000-0005-0000-0000-0000281C0000}"/>
    <cellStyle name="Денежный 3 2 5 6 2" xfId="20967" xr:uid="{7DD70C45-48A8-4641-A53F-F55C5EC2B7BA}"/>
    <cellStyle name="Денежный 3 2 5 7" xfId="10805" xr:uid="{00000000-0005-0000-0000-0000291C0000}"/>
    <cellStyle name="Денежный 3 2 5 7 2" xfId="26043" xr:uid="{DC8096EB-CD02-4815-8E89-3539F5563984}"/>
    <cellStyle name="Денежный 3 2 5 8" xfId="15891" xr:uid="{5D7921FE-24B3-4C2A-807F-8D7AAC3A55E7}"/>
    <cellStyle name="Денежный 3 2 6" xfId="761" xr:uid="{00000000-0005-0000-0000-00002A1C0000}"/>
    <cellStyle name="Денежный 3 2 6 2" xfId="2039" xr:uid="{00000000-0005-0000-0000-00002B1C0000}"/>
    <cellStyle name="Денежный 3 2 6 2 2" xfId="7143" xr:uid="{00000000-0005-0000-0000-00002C1C0000}"/>
    <cellStyle name="Денежный 3 2 6 2 2 2" xfId="22383" xr:uid="{7C0C4281-D6CC-4B0E-9C6F-80F669B7B3B0}"/>
    <cellStyle name="Денежный 3 2 6 2 3" xfId="12221" xr:uid="{00000000-0005-0000-0000-00002D1C0000}"/>
    <cellStyle name="Денежный 3 2 6 2 3 2" xfId="27459" xr:uid="{90F0DEEA-D968-4D78-9D1B-1625E1771A70}"/>
    <cellStyle name="Денежный 3 2 6 2 4" xfId="17307" xr:uid="{193471AF-3F57-49D1-939D-C1E303C60F56}"/>
    <cellStyle name="Денежный 3 2 6 3" xfId="3321" xr:uid="{00000000-0005-0000-0000-00002E1C0000}"/>
    <cellStyle name="Денежный 3 2 6 3 2" xfId="8407" xr:uid="{00000000-0005-0000-0000-00002F1C0000}"/>
    <cellStyle name="Денежный 3 2 6 3 2 2" xfId="23647" xr:uid="{76EBCCEA-9B75-42A6-8F75-5AAC361BECDD}"/>
    <cellStyle name="Денежный 3 2 6 3 3" xfId="13485" xr:uid="{00000000-0005-0000-0000-0000301C0000}"/>
    <cellStyle name="Денежный 3 2 6 3 3 2" xfId="28723" xr:uid="{AA09A7AB-66AF-4C96-A11B-3420DB211759}"/>
    <cellStyle name="Денежный 3 2 6 3 4" xfId="18571" xr:uid="{2F51E813-D6A5-4B89-93E3-25694CC2634D}"/>
    <cellStyle name="Денежный 3 2 6 4" xfId="4589" xr:uid="{00000000-0005-0000-0000-0000311C0000}"/>
    <cellStyle name="Денежный 3 2 6 4 2" xfId="9670" xr:uid="{00000000-0005-0000-0000-0000321C0000}"/>
    <cellStyle name="Денежный 3 2 6 4 2 2" xfId="24910" xr:uid="{654DA7DA-643E-4977-B2B9-91334183FDD2}"/>
    <cellStyle name="Денежный 3 2 6 4 3" xfId="14748" xr:uid="{00000000-0005-0000-0000-0000331C0000}"/>
    <cellStyle name="Денежный 3 2 6 4 3 2" xfId="29986" xr:uid="{B02C1E91-A4D8-4354-8252-E3BA8EA3E274}"/>
    <cellStyle name="Денежный 3 2 6 4 4" xfId="19834" xr:uid="{9488AFC0-DDFA-4D38-93F8-B36AABFEA4A6}"/>
    <cellStyle name="Денежный 3 2 6 5" xfId="5866" xr:uid="{00000000-0005-0000-0000-0000341C0000}"/>
    <cellStyle name="Денежный 3 2 6 5 2" xfId="21111" xr:uid="{853A37ED-C40D-406C-BE62-5E7BD1FC0739}"/>
    <cellStyle name="Денежный 3 2 6 6" xfId="10949" xr:uid="{00000000-0005-0000-0000-0000351C0000}"/>
    <cellStyle name="Денежный 3 2 6 6 2" xfId="26187" xr:uid="{CFA42CA8-19F3-476E-A71A-20F4381C3475}"/>
    <cellStyle name="Денежный 3 2 6 7" xfId="16035" xr:uid="{FEBE8BE5-8DE3-4E28-9D08-12610E254424}"/>
    <cellStyle name="Денежный 3 2 7" xfId="1326" xr:uid="{00000000-0005-0000-0000-0000361C0000}"/>
    <cellStyle name="Денежный 3 2 7 2" xfId="2604" xr:uid="{00000000-0005-0000-0000-0000371C0000}"/>
    <cellStyle name="Денежный 3 2 7 2 2" xfId="7708" xr:uid="{00000000-0005-0000-0000-0000381C0000}"/>
    <cellStyle name="Денежный 3 2 7 2 2 2" xfId="22948" xr:uid="{697006D6-A120-4CF3-B34C-8FC3D0394D7B}"/>
    <cellStyle name="Денежный 3 2 7 2 3" xfId="12786" xr:uid="{00000000-0005-0000-0000-0000391C0000}"/>
    <cellStyle name="Денежный 3 2 7 2 3 2" xfId="28024" xr:uid="{944D481A-D642-4100-901A-F7519D5ADCE6}"/>
    <cellStyle name="Денежный 3 2 7 2 4" xfId="17872" xr:uid="{8222EC9B-D9C7-448D-B955-8E79CFFC2F84}"/>
    <cellStyle name="Денежный 3 2 7 3" xfId="3878" xr:uid="{00000000-0005-0000-0000-00003A1C0000}"/>
    <cellStyle name="Денежный 3 2 7 3 2" xfId="8964" xr:uid="{00000000-0005-0000-0000-00003B1C0000}"/>
    <cellStyle name="Денежный 3 2 7 3 2 2" xfId="24204" xr:uid="{F8762AA9-A2DC-4AA8-B4A5-918AD62A814D}"/>
    <cellStyle name="Денежный 3 2 7 3 3" xfId="14042" xr:uid="{00000000-0005-0000-0000-00003C1C0000}"/>
    <cellStyle name="Денежный 3 2 7 3 3 2" xfId="29280" xr:uid="{47D3DDDA-F0E4-4D7C-8F0F-EFAFCBCF1A5B}"/>
    <cellStyle name="Денежный 3 2 7 3 4" xfId="19128" xr:uid="{47862D6F-A5F9-4EDA-86A3-F8A105893065}"/>
    <cellStyle name="Денежный 3 2 7 4" xfId="5154" xr:uid="{00000000-0005-0000-0000-00003D1C0000}"/>
    <cellStyle name="Денежный 3 2 7 4 2" xfId="10235" xr:uid="{00000000-0005-0000-0000-00003E1C0000}"/>
    <cellStyle name="Денежный 3 2 7 4 2 2" xfId="25475" xr:uid="{C7A3D854-E95C-4C62-BD5F-6C92B6692929}"/>
    <cellStyle name="Денежный 3 2 7 4 3" xfId="15313" xr:uid="{00000000-0005-0000-0000-00003F1C0000}"/>
    <cellStyle name="Денежный 3 2 7 4 3 2" xfId="30551" xr:uid="{2D3B85AB-01FF-4D52-8167-5A30DC37FC68}"/>
    <cellStyle name="Денежный 3 2 7 4 4" xfId="20399" xr:uid="{0B5ED344-152F-4786-B872-207952BACCE3}"/>
    <cellStyle name="Денежный 3 2 7 5" xfId="6431" xr:uid="{00000000-0005-0000-0000-0000401C0000}"/>
    <cellStyle name="Денежный 3 2 7 5 2" xfId="21676" xr:uid="{910E072B-3595-4300-B342-31609AE52982}"/>
    <cellStyle name="Денежный 3 2 7 6" xfId="11514" xr:uid="{00000000-0005-0000-0000-0000411C0000}"/>
    <cellStyle name="Денежный 3 2 7 6 2" xfId="26752" xr:uid="{91BE3B4C-9B03-451D-BE56-EFCC7DBA6696}"/>
    <cellStyle name="Денежный 3 2 7 7" xfId="16600" xr:uid="{5F09E85C-B17A-4D52-B1CA-63A5A8D98D5F}"/>
    <cellStyle name="Денежный 3 2 8" xfId="1466" xr:uid="{00000000-0005-0000-0000-0000421C0000}"/>
    <cellStyle name="Денежный 3 2 8 2" xfId="2744" xr:uid="{00000000-0005-0000-0000-0000431C0000}"/>
    <cellStyle name="Денежный 3 2 8 2 2" xfId="7848" xr:uid="{00000000-0005-0000-0000-0000441C0000}"/>
    <cellStyle name="Денежный 3 2 8 2 2 2" xfId="23088" xr:uid="{D48C5790-42CC-4A63-BAE6-D882D99960CF}"/>
    <cellStyle name="Денежный 3 2 8 2 3" xfId="12926" xr:uid="{00000000-0005-0000-0000-0000451C0000}"/>
    <cellStyle name="Денежный 3 2 8 2 3 2" xfId="28164" xr:uid="{B37D2258-4802-4734-9DBA-CDB6BD765274}"/>
    <cellStyle name="Денежный 3 2 8 2 4" xfId="18012" xr:uid="{2BBE3263-9F51-4431-8633-D00D25A5449C}"/>
    <cellStyle name="Денежный 3 2 8 3" xfId="4016" xr:uid="{00000000-0005-0000-0000-0000461C0000}"/>
    <cellStyle name="Денежный 3 2 8 3 2" xfId="9102" xr:uid="{00000000-0005-0000-0000-0000471C0000}"/>
    <cellStyle name="Денежный 3 2 8 3 2 2" xfId="24342" xr:uid="{5677F78D-76BB-46B7-8399-F5B11FF760E9}"/>
    <cellStyle name="Денежный 3 2 8 3 3" xfId="14180" xr:uid="{00000000-0005-0000-0000-0000481C0000}"/>
    <cellStyle name="Денежный 3 2 8 3 3 2" xfId="29418" xr:uid="{FD87D422-FA63-4AEE-9D5F-2C6D002732D8}"/>
    <cellStyle name="Денежный 3 2 8 3 4" xfId="19266" xr:uid="{82FF1911-F535-4D89-A8B8-10F92954189C}"/>
    <cellStyle name="Денежный 3 2 8 4" xfId="5294" xr:uid="{00000000-0005-0000-0000-0000491C0000}"/>
    <cellStyle name="Денежный 3 2 8 4 2" xfId="10375" xr:uid="{00000000-0005-0000-0000-00004A1C0000}"/>
    <cellStyle name="Денежный 3 2 8 4 2 2" xfId="25615" xr:uid="{AF538644-80B7-4168-81C9-CB929FEAFD39}"/>
    <cellStyle name="Денежный 3 2 8 4 3" xfId="15453" xr:uid="{00000000-0005-0000-0000-00004B1C0000}"/>
    <cellStyle name="Денежный 3 2 8 4 3 2" xfId="30691" xr:uid="{596FDDD0-1BAF-4DEC-8A13-12C47CB6CDBE}"/>
    <cellStyle name="Денежный 3 2 8 4 4" xfId="20539" xr:uid="{F01B9334-CCB2-4E35-8D40-309AD0873FB9}"/>
    <cellStyle name="Денежный 3 2 8 5" xfId="6571" xr:uid="{00000000-0005-0000-0000-00004C1C0000}"/>
    <cellStyle name="Денежный 3 2 8 5 2" xfId="21816" xr:uid="{E4FA7CDA-3323-478C-B769-8F4E49E3F229}"/>
    <cellStyle name="Денежный 3 2 8 6" xfId="11654" xr:uid="{00000000-0005-0000-0000-00004D1C0000}"/>
    <cellStyle name="Денежный 3 2 8 6 2" xfId="26892" xr:uid="{4B1BE509-AD5F-4519-AE0C-42C4C8FB1712}"/>
    <cellStyle name="Денежный 3 2 8 7" xfId="16740" xr:uid="{3B87FE9D-5C69-4411-9F97-BC6B09BC9104}"/>
    <cellStyle name="Денежный 3 3" xfId="141" xr:uid="{00000000-0005-0000-0000-00004E1C0000}"/>
    <cellStyle name="Денежный 3 3 2" xfId="352" xr:uid="{00000000-0005-0000-0000-00004F1C0000}"/>
    <cellStyle name="Денежный 3 3 2 2" xfId="500" xr:uid="{00000000-0005-0000-0000-0000501C0000}"/>
    <cellStyle name="Денежный 3 3 2 2 2" xfId="1064" xr:uid="{00000000-0005-0000-0000-0000511C0000}"/>
    <cellStyle name="Денежный 3 3 2 2 2 2" xfId="2342" xr:uid="{00000000-0005-0000-0000-0000521C0000}"/>
    <cellStyle name="Денежный 3 3 2 2 2 2 2" xfId="7446" xr:uid="{00000000-0005-0000-0000-0000531C0000}"/>
    <cellStyle name="Денежный 3 3 2 2 2 2 2 2" xfId="22686" xr:uid="{D7AF1B0F-DB23-417C-A351-E3C1366DE1DA}"/>
    <cellStyle name="Денежный 3 3 2 2 2 2 3" xfId="12524" xr:uid="{00000000-0005-0000-0000-0000541C0000}"/>
    <cellStyle name="Денежный 3 3 2 2 2 2 3 2" xfId="27762" xr:uid="{F1F9A3A4-3637-435A-BF1C-5DDDC228AF67}"/>
    <cellStyle name="Денежный 3 3 2 2 2 2 4" xfId="17610" xr:uid="{00778AE7-3E46-4A1D-A22B-BE92BF011DF4}"/>
    <cellStyle name="Денежный 3 3 2 2 2 3" xfId="3618" xr:uid="{00000000-0005-0000-0000-0000551C0000}"/>
    <cellStyle name="Денежный 3 3 2 2 2 3 2" xfId="8704" xr:uid="{00000000-0005-0000-0000-0000561C0000}"/>
    <cellStyle name="Денежный 3 3 2 2 2 3 2 2" xfId="23944" xr:uid="{4FF27158-DAC5-4148-B534-A710DB672E67}"/>
    <cellStyle name="Денежный 3 3 2 2 2 3 3" xfId="13782" xr:uid="{00000000-0005-0000-0000-0000571C0000}"/>
    <cellStyle name="Денежный 3 3 2 2 2 3 3 2" xfId="29020" xr:uid="{4680A9BF-9093-430E-AC89-A7CF631D01EB}"/>
    <cellStyle name="Денежный 3 3 2 2 2 3 4" xfId="18868" xr:uid="{E05E48AF-FBFE-4399-9A86-0719DA37B015}"/>
    <cellStyle name="Денежный 3 3 2 2 2 4" xfId="4892" xr:uid="{00000000-0005-0000-0000-0000581C0000}"/>
    <cellStyle name="Денежный 3 3 2 2 2 4 2" xfId="9973" xr:uid="{00000000-0005-0000-0000-0000591C0000}"/>
    <cellStyle name="Денежный 3 3 2 2 2 4 2 2" xfId="25213" xr:uid="{1A1CB3BE-FB06-41C0-A53D-D79AD26C3E35}"/>
    <cellStyle name="Денежный 3 3 2 2 2 4 3" xfId="15051" xr:uid="{00000000-0005-0000-0000-00005A1C0000}"/>
    <cellStyle name="Денежный 3 3 2 2 2 4 3 2" xfId="30289" xr:uid="{FB5FEA3D-6DF4-4398-B555-9AB9082C4C1E}"/>
    <cellStyle name="Денежный 3 3 2 2 2 4 4" xfId="20137" xr:uid="{26FDBDF5-05E4-49D5-A8B6-2809A3FAB0AB}"/>
    <cellStyle name="Денежный 3 3 2 2 2 5" xfId="6169" xr:uid="{00000000-0005-0000-0000-00005B1C0000}"/>
    <cellStyle name="Денежный 3 3 2 2 2 5 2" xfId="21414" xr:uid="{7EA5C070-A0CA-48F1-B9BD-80FE2372CEB4}"/>
    <cellStyle name="Денежный 3 3 2 2 2 6" xfId="11252" xr:uid="{00000000-0005-0000-0000-00005C1C0000}"/>
    <cellStyle name="Денежный 3 3 2 2 2 6 2" xfId="26490" xr:uid="{FF26AAFD-37D1-4EA7-BB61-26DA6A79FC24}"/>
    <cellStyle name="Денежный 3 3 2 2 2 7" xfId="16338" xr:uid="{D4CDFFD5-B853-4B7B-B7DE-6A388E09368E}"/>
    <cellStyle name="Денежный 3 3 2 2 3" xfId="1778" xr:uid="{00000000-0005-0000-0000-00005D1C0000}"/>
    <cellStyle name="Денежный 3 3 2 2 3 2" xfId="6882" xr:uid="{00000000-0005-0000-0000-00005E1C0000}"/>
    <cellStyle name="Денежный 3 3 2 2 3 2 2" xfId="22122" xr:uid="{F4D76FD6-5006-488C-BEEC-8F374D1C2E76}"/>
    <cellStyle name="Денежный 3 3 2 2 3 3" xfId="11960" xr:uid="{00000000-0005-0000-0000-00005F1C0000}"/>
    <cellStyle name="Денежный 3 3 2 2 3 3 2" xfId="27198" xr:uid="{BD5D6B10-30FD-47A2-87AC-162836D99732}"/>
    <cellStyle name="Денежный 3 3 2 2 3 4" xfId="17046" xr:uid="{777F2601-5116-4E8A-B01D-975AFDAA5284}"/>
    <cellStyle name="Денежный 3 3 2 2 4" xfId="3062" xr:uid="{00000000-0005-0000-0000-0000601C0000}"/>
    <cellStyle name="Денежный 3 3 2 2 4 2" xfId="8148" xr:uid="{00000000-0005-0000-0000-0000611C0000}"/>
    <cellStyle name="Денежный 3 3 2 2 4 2 2" xfId="23388" xr:uid="{B863499D-DD73-44CC-B5A3-4359FDBB385A}"/>
    <cellStyle name="Денежный 3 3 2 2 4 3" xfId="13226" xr:uid="{00000000-0005-0000-0000-0000621C0000}"/>
    <cellStyle name="Денежный 3 3 2 2 4 3 2" xfId="28464" xr:uid="{FA53BC5C-53E7-4FFB-9255-CC246F679545}"/>
    <cellStyle name="Денежный 3 3 2 2 4 4" xfId="18312" xr:uid="{056E7344-A1C0-4C6F-9F53-BFDA3EBF3A89}"/>
    <cellStyle name="Денежный 3 3 2 2 5" xfId="4328" xr:uid="{00000000-0005-0000-0000-0000631C0000}"/>
    <cellStyle name="Денежный 3 3 2 2 5 2" xfId="9409" xr:uid="{00000000-0005-0000-0000-0000641C0000}"/>
    <cellStyle name="Денежный 3 3 2 2 5 2 2" xfId="24649" xr:uid="{8ABBE10D-0A97-40F2-B67B-AB77F6E2D6F2}"/>
    <cellStyle name="Денежный 3 3 2 2 5 3" xfId="14487" xr:uid="{00000000-0005-0000-0000-0000651C0000}"/>
    <cellStyle name="Денежный 3 3 2 2 5 3 2" xfId="29725" xr:uid="{586177C6-B2D9-41CE-87C5-4E0524685BD3}"/>
    <cellStyle name="Денежный 3 3 2 2 5 4" xfId="19573" xr:uid="{526FBE12-C975-4CFB-82FA-ECF52CBD930C}"/>
    <cellStyle name="Денежный 3 3 2 2 6" xfId="5605" xr:uid="{00000000-0005-0000-0000-0000661C0000}"/>
    <cellStyle name="Денежный 3 3 2 2 6 2" xfId="20850" xr:uid="{B1CE5FE3-A2FB-4137-B39B-8869FBA230B7}"/>
    <cellStyle name="Денежный 3 3 2 2 7" xfId="10688" xr:uid="{00000000-0005-0000-0000-0000671C0000}"/>
    <cellStyle name="Денежный 3 3 2 2 7 2" xfId="25926" xr:uid="{3D16C789-5522-46E7-A2D6-F689C1A695E7}"/>
    <cellStyle name="Денежный 3 3 2 2 8" xfId="15774" xr:uid="{4B79C730-E1CA-4C3D-9A95-63BBF9222FF9}"/>
    <cellStyle name="Денежный 3 3 2 3" xfId="924" xr:uid="{00000000-0005-0000-0000-0000681C0000}"/>
    <cellStyle name="Денежный 3 3 2 3 2" xfId="2202" xr:uid="{00000000-0005-0000-0000-0000691C0000}"/>
    <cellStyle name="Денежный 3 3 2 3 2 2" xfId="7306" xr:uid="{00000000-0005-0000-0000-00006A1C0000}"/>
    <cellStyle name="Денежный 3 3 2 3 2 2 2" xfId="22546" xr:uid="{BAC7CAA0-2792-40F5-90C7-6097DFF93C89}"/>
    <cellStyle name="Денежный 3 3 2 3 2 3" xfId="12384" xr:uid="{00000000-0005-0000-0000-00006B1C0000}"/>
    <cellStyle name="Денежный 3 3 2 3 2 3 2" xfId="27622" xr:uid="{8D1E3366-9CB9-43B3-8656-8B39A4A55F66}"/>
    <cellStyle name="Денежный 3 3 2 3 2 4" xfId="17470" xr:uid="{D2B6C58C-5E65-4535-A560-10AEED7C0A05}"/>
    <cellStyle name="Денежный 3 3 2 3 3" xfId="3480" xr:uid="{00000000-0005-0000-0000-00006C1C0000}"/>
    <cellStyle name="Денежный 3 3 2 3 3 2" xfId="8566" xr:uid="{00000000-0005-0000-0000-00006D1C0000}"/>
    <cellStyle name="Денежный 3 3 2 3 3 2 2" xfId="23806" xr:uid="{7D1B62AA-BBA7-470D-B8F2-5E31BE226699}"/>
    <cellStyle name="Денежный 3 3 2 3 3 3" xfId="13644" xr:uid="{00000000-0005-0000-0000-00006E1C0000}"/>
    <cellStyle name="Денежный 3 3 2 3 3 3 2" xfId="28882" xr:uid="{E3DD83F5-5E4D-439D-8163-04F4B4EF0857}"/>
    <cellStyle name="Денежный 3 3 2 3 3 4" xfId="18730" xr:uid="{B92D1548-9EF3-4A2C-B71A-61DFCFA2EB35}"/>
    <cellStyle name="Денежный 3 3 2 3 4" xfId="4752" xr:uid="{00000000-0005-0000-0000-00006F1C0000}"/>
    <cellStyle name="Денежный 3 3 2 3 4 2" xfId="9833" xr:uid="{00000000-0005-0000-0000-0000701C0000}"/>
    <cellStyle name="Денежный 3 3 2 3 4 2 2" xfId="25073" xr:uid="{D8ADE20F-F409-4309-86C0-DD6831F94B4A}"/>
    <cellStyle name="Денежный 3 3 2 3 4 3" xfId="14911" xr:uid="{00000000-0005-0000-0000-0000711C0000}"/>
    <cellStyle name="Денежный 3 3 2 3 4 3 2" xfId="30149" xr:uid="{FAEA8484-26A4-416A-8D22-9B87597D2C17}"/>
    <cellStyle name="Денежный 3 3 2 3 4 4" xfId="19997" xr:uid="{89974FDA-A07A-4749-9454-0D3264B9067C}"/>
    <cellStyle name="Денежный 3 3 2 3 5" xfId="6029" xr:uid="{00000000-0005-0000-0000-0000721C0000}"/>
    <cellStyle name="Денежный 3 3 2 3 5 2" xfId="21274" xr:uid="{457888ED-0683-4EDE-B5D4-F503F730842F}"/>
    <cellStyle name="Денежный 3 3 2 3 6" xfId="11112" xr:uid="{00000000-0005-0000-0000-0000731C0000}"/>
    <cellStyle name="Денежный 3 3 2 3 6 2" xfId="26350" xr:uid="{39C7C7DD-D894-4487-8136-A0FACCFF10AF}"/>
    <cellStyle name="Денежный 3 3 2 3 7" xfId="16198" xr:uid="{D0FD1E99-1B1A-40ED-82B4-D0ECFBE550D0}"/>
    <cellStyle name="Денежный 3 3 2 4" xfId="1638" xr:uid="{00000000-0005-0000-0000-0000741C0000}"/>
    <cellStyle name="Денежный 3 3 2 4 2" xfId="6742" xr:uid="{00000000-0005-0000-0000-0000751C0000}"/>
    <cellStyle name="Денежный 3 3 2 4 2 2" xfId="21982" xr:uid="{231855A4-1031-4446-B706-1292A1B1FD07}"/>
    <cellStyle name="Денежный 3 3 2 4 3" xfId="11820" xr:uid="{00000000-0005-0000-0000-0000761C0000}"/>
    <cellStyle name="Денежный 3 3 2 4 3 2" xfId="27058" xr:uid="{1CB722D1-ECFF-4630-9A8B-10E05C8DAD21}"/>
    <cellStyle name="Денежный 3 3 2 4 4" xfId="16906" xr:uid="{66E2FBED-0B08-40D9-8F54-38EE884F1148}"/>
    <cellStyle name="Денежный 3 3 2 5" xfId="2916" xr:uid="{00000000-0005-0000-0000-0000771C0000}"/>
    <cellStyle name="Денежный 3 3 2 5 2" xfId="8010" xr:uid="{00000000-0005-0000-0000-0000781C0000}"/>
    <cellStyle name="Денежный 3 3 2 5 2 2" xfId="23250" xr:uid="{B7102C26-C0F3-4D48-A7E3-D0C0E7C8C822}"/>
    <cellStyle name="Денежный 3 3 2 5 3" xfId="13088" xr:uid="{00000000-0005-0000-0000-0000791C0000}"/>
    <cellStyle name="Денежный 3 3 2 5 3 2" xfId="28326" xr:uid="{8C4220EB-4744-480F-91AF-9B84032A6785}"/>
    <cellStyle name="Денежный 3 3 2 5 4" xfId="18174" xr:uid="{7D74DCE4-8141-4FC5-A048-F8D5BCCD6792}"/>
    <cellStyle name="Денежный 3 3 2 6" xfId="4188" xr:uid="{00000000-0005-0000-0000-00007A1C0000}"/>
    <cellStyle name="Денежный 3 3 2 6 2" xfId="9269" xr:uid="{00000000-0005-0000-0000-00007B1C0000}"/>
    <cellStyle name="Денежный 3 3 2 6 2 2" xfId="24509" xr:uid="{EC5D5778-F56C-46DC-9C4E-487BB5E7CA6F}"/>
    <cellStyle name="Денежный 3 3 2 6 3" xfId="14347" xr:uid="{00000000-0005-0000-0000-00007C1C0000}"/>
    <cellStyle name="Денежный 3 3 2 6 3 2" xfId="29585" xr:uid="{A372A494-EF92-4701-8626-2626DFCB2814}"/>
    <cellStyle name="Денежный 3 3 2 6 4" xfId="19433" xr:uid="{941177DB-F092-447D-BD9F-D7EDBC965B6D}"/>
    <cellStyle name="Денежный 3 3 2 7" xfId="5465" xr:uid="{00000000-0005-0000-0000-00007D1C0000}"/>
    <cellStyle name="Денежный 3 3 2 7 2" xfId="20710" xr:uid="{9560C7AE-5AEC-4250-AD54-B08AF50974A8}"/>
    <cellStyle name="Денежный 3 3 2 8" xfId="10548" xr:uid="{00000000-0005-0000-0000-00007E1C0000}"/>
    <cellStyle name="Денежный 3 3 2 8 2" xfId="25786" xr:uid="{6C9ECA2A-09DF-4DFD-8CA9-D7BEAF96F1E5}"/>
    <cellStyle name="Денежный 3 3 2 9" xfId="15634" xr:uid="{CA3D4792-8811-4094-90BC-A17D8C501201}"/>
    <cellStyle name="Денежный 3 3 3" xfId="640" xr:uid="{00000000-0005-0000-0000-00007F1C0000}"/>
    <cellStyle name="Денежный 3 3 3 2" xfId="1204" xr:uid="{00000000-0005-0000-0000-0000801C0000}"/>
    <cellStyle name="Денежный 3 3 3 2 2" xfId="2482" xr:uid="{00000000-0005-0000-0000-0000811C0000}"/>
    <cellStyle name="Денежный 3 3 3 2 2 2" xfId="7586" xr:uid="{00000000-0005-0000-0000-0000821C0000}"/>
    <cellStyle name="Денежный 3 3 3 2 2 2 2" xfId="22826" xr:uid="{69DA7A4A-6042-4383-B179-9A6C4231FF8A}"/>
    <cellStyle name="Денежный 3 3 3 2 2 3" xfId="12664" xr:uid="{00000000-0005-0000-0000-0000831C0000}"/>
    <cellStyle name="Денежный 3 3 3 2 2 3 2" xfId="27902" xr:uid="{19720A3F-B359-4449-AA42-E1FED3F4978B}"/>
    <cellStyle name="Денежный 3 3 3 2 2 4" xfId="17750" xr:uid="{0AFA379C-4DA2-4B66-A8C8-5F085DEE3771}"/>
    <cellStyle name="Денежный 3 3 3 2 3" xfId="3756" xr:uid="{00000000-0005-0000-0000-0000841C0000}"/>
    <cellStyle name="Денежный 3 3 3 2 3 2" xfId="8842" xr:uid="{00000000-0005-0000-0000-0000851C0000}"/>
    <cellStyle name="Денежный 3 3 3 2 3 2 2" xfId="24082" xr:uid="{6341FDE2-3DBD-4DDB-9246-210850FA9E29}"/>
    <cellStyle name="Денежный 3 3 3 2 3 3" xfId="13920" xr:uid="{00000000-0005-0000-0000-0000861C0000}"/>
    <cellStyle name="Денежный 3 3 3 2 3 3 2" xfId="29158" xr:uid="{D14C59D9-7D29-42D7-AFDB-0C6F599495F1}"/>
    <cellStyle name="Денежный 3 3 3 2 3 4" xfId="19006" xr:uid="{C488D1B3-A8D7-4016-B023-53926699E4B4}"/>
    <cellStyle name="Денежный 3 3 3 2 4" xfId="5032" xr:uid="{00000000-0005-0000-0000-0000871C0000}"/>
    <cellStyle name="Денежный 3 3 3 2 4 2" xfId="10113" xr:uid="{00000000-0005-0000-0000-0000881C0000}"/>
    <cellStyle name="Денежный 3 3 3 2 4 2 2" xfId="25353" xr:uid="{45740D82-BFB4-4237-A9D6-04E438C37E49}"/>
    <cellStyle name="Денежный 3 3 3 2 4 3" xfId="15191" xr:uid="{00000000-0005-0000-0000-0000891C0000}"/>
    <cellStyle name="Денежный 3 3 3 2 4 3 2" xfId="30429" xr:uid="{57698F37-9394-4AE1-BF1B-7BEF9DBDF042}"/>
    <cellStyle name="Денежный 3 3 3 2 4 4" xfId="20277" xr:uid="{03FDBC37-D7EA-4EA8-8E55-BB3F8621B69A}"/>
    <cellStyle name="Денежный 3 3 3 2 5" xfId="6309" xr:uid="{00000000-0005-0000-0000-00008A1C0000}"/>
    <cellStyle name="Денежный 3 3 3 2 5 2" xfId="21554" xr:uid="{43402CF5-8437-4B65-B31A-35E2265DDAED}"/>
    <cellStyle name="Денежный 3 3 3 2 6" xfId="11392" xr:uid="{00000000-0005-0000-0000-00008B1C0000}"/>
    <cellStyle name="Денежный 3 3 3 2 6 2" xfId="26630" xr:uid="{61C1B646-31B3-42F9-975A-44B0287948C6}"/>
    <cellStyle name="Денежный 3 3 3 2 7" xfId="16478" xr:uid="{04F45D5A-408A-4C84-B6C4-FF25B477F0BF}"/>
    <cellStyle name="Денежный 3 3 3 3" xfId="1918" xr:uid="{00000000-0005-0000-0000-00008C1C0000}"/>
    <cellStyle name="Денежный 3 3 3 3 2" xfId="7022" xr:uid="{00000000-0005-0000-0000-00008D1C0000}"/>
    <cellStyle name="Денежный 3 3 3 3 2 2" xfId="22262" xr:uid="{6228959B-D9A9-4020-A7DB-636DA5700818}"/>
    <cellStyle name="Денежный 3 3 3 3 3" xfId="12100" xr:uid="{00000000-0005-0000-0000-00008E1C0000}"/>
    <cellStyle name="Денежный 3 3 3 3 3 2" xfId="27338" xr:uid="{F1950382-4370-4E58-8792-EEEF9E7E7A80}"/>
    <cellStyle name="Денежный 3 3 3 3 4" xfId="17186" xr:uid="{EFAE6C22-FB24-41B9-8D8C-456EB9FC3DB2}"/>
    <cellStyle name="Денежный 3 3 3 4" xfId="3200" xr:uid="{00000000-0005-0000-0000-00008F1C0000}"/>
    <cellStyle name="Денежный 3 3 3 4 2" xfId="8286" xr:uid="{00000000-0005-0000-0000-0000901C0000}"/>
    <cellStyle name="Денежный 3 3 3 4 2 2" xfId="23526" xr:uid="{FA39C82F-724B-499D-B670-1F2D75FE9374}"/>
    <cellStyle name="Денежный 3 3 3 4 3" xfId="13364" xr:uid="{00000000-0005-0000-0000-0000911C0000}"/>
    <cellStyle name="Денежный 3 3 3 4 3 2" xfId="28602" xr:uid="{F05ED360-6054-4447-B15D-1E0C9C0319BB}"/>
    <cellStyle name="Денежный 3 3 3 4 4" xfId="18450" xr:uid="{49A9E112-7421-4ED5-9A1A-21411B8744D0}"/>
    <cellStyle name="Денежный 3 3 3 5" xfId="4468" xr:uid="{00000000-0005-0000-0000-0000921C0000}"/>
    <cellStyle name="Денежный 3 3 3 5 2" xfId="9549" xr:uid="{00000000-0005-0000-0000-0000931C0000}"/>
    <cellStyle name="Денежный 3 3 3 5 2 2" xfId="24789" xr:uid="{51BAB3B0-4868-4C1B-9C62-4BB38C061EEC}"/>
    <cellStyle name="Денежный 3 3 3 5 3" xfId="14627" xr:uid="{00000000-0005-0000-0000-0000941C0000}"/>
    <cellStyle name="Денежный 3 3 3 5 3 2" xfId="29865" xr:uid="{B2D9EF04-831B-407A-BDF9-3805836BA773}"/>
    <cellStyle name="Денежный 3 3 3 5 4" xfId="19713" xr:uid="{F2113208-9299-45DA-806C-3767BE54EBAB}"/>
    <cellStyle name="Денежный 3 3 3 6" xfId="5745" xr:uid="{00000000-0005-0000-0000-0000951C0000}"/>
    <cellStyle name="Денежный 3 3 3 6 2" xfId="20990" xr:uid="{4F1A99F6-1904-4562-A6E6-D8933DC33679}"/>
    <cellStyle name="Денежный 3 3 3 7" xfId="10828" xr:uid="{00000000-0005-0000-0000-0000961C0000}"/>
    <cellStyle name="Денежный 3 3 3 7 2" xfId="26066" xr:uid="{C59688BD-F292-4BF6-A53C-A4CED0649C33}"/>
    <cellStyle name="Денежный 3 3 3 8" xfId="15914" xr:uid="{62AEBC87-C765-4B5D-B8D7-2362B36FD527}"/>
    <cellStyle name="Денежный 3 3 4" xfId="784" xr:uid="{00000000-0005-0000-0000-0000971C0000}"/>
    <cellStyle name="Денежный 3 3 4 2" xfId="2062" xr:uid="{00000000-0005-0000-0000-0000981C0000}"/>
    <cellStyle name="Денежный 3 3 4 2 2" xfId="7166" xr:uid="{00000000-0005-0000-0000-0000991C0000}"/>
    <cellStyle name="Денежный 3 3 4 2 2 2" xfId="22406" xr:uid="{0C159E15-7F30-4C63-A2B5-8F2B1998DCE0}"/>
    <cellStyle name="Денежный 3 3 4 2 3" xfId="12244" xr:uid="{00000000-0005-0000-0000-00009A1C0000}"/>
    <cellStyle name="Денежный 3 3 4 2 3 2" xfId="27482" xr:uid="{A23679C8-30D5-4F83-A0E0-DECEFC989E65}"/>
    <cellStyle name="Денежный 3 3 4 2 4" xfId="17330" xr:uid="{2422AF79-9550-45FE-896A-BC4E72657378}"/>
    <cellStyle name="Денежный 3 3 4 3" xfId="3342" xr:uid="{00000000-0005-0000-0000-00009B1C0000}"/>
    <cellStyle name="Денежный 3 3 4 3 2" xfId="8428" xr:uid="{00000000-0005-0000-0000-00009C1C0000}"/>
    <cellStyle name="Денежный 3 3 4 3 2 2" xfId="23668" xr:uid="{8BBDFF7E-81D4-4894-8931-DA1DF10D28EB}"/>
    <cellStyle name="Денежный 3 3 4 3 3" xfId="13506" xr:uid="{00000000-0005-0000-0000-00009D1C0000}"/>
    <cellStyle name="Денежный 3 3 4 3 3 2" xfId="28744" xr:uid="{1004E581-2FCB-4BB4-9AB1-2C51AB710AC4}"/>
    <cellStyle name="Денежный 3 3 4 3 4" xfId="18592" xr:uid="{07E0AD1C-2A96-4A7B-919D-11C79C85E49D}"/>
    <cellStyle name="Денежный 3 3 4 4" xfId="4612" xr:uid="{00000000-0005-0000-0000-00009E1C0000}"/>
    <cellStyle name="Денежный 3 3 4 4 2" xfId="9693" xr:uid="{00000000-0005-0000-0000-00009F1C0000}"/>
    <cellStyle name="Денежный 3 3 4 4 2 2" xfId="24933" xr:uid="{DF9D0DE0-5CF0-4A60-AD38-19C67BAF3A2A}"/>
    <cellStyle name="Денежный 3 3 4 4 3" xfId="14771" xr:uid="{00000000-0005-0000-0000-0000A01C0000}"/>
    <cellStyle name="Денежный 3 3 4 4 3 2" xfId="30009" xr:uid="{1FCC5082-5FE6-4A03-A8B1-4B3E544DCD05}"/>
    <cellStyle name="Денежный 3 3 4 4 4" xfId="19857" xr:uid="{1829A56F-2984-4AC8-A878-98573F777385}"/>
    <cellStyle name="Денежный 3 3 4 5" xfId="5889" xr:uid="{00000000-0005-0000-0000-0000A11C0000}"/>
    <cellStyle name="Денежный 3 3 4 5 2" xfId="21134" xr:uid="{F6528C69-88F1-4F87-9925-E13BCA4E0D95}"/>
    <cellStyle name="Денежный 3 3 4 6" xfId="10972" xr:uid="{00000000-0005-0000-0000-0000A21C0000}"/>
    <cellStyle name="Денежный 3 3 4 6 2" xfId="26210" xr:uid="{57797218-162B-428C-8EFC-0CC32FECB7C0}"/>
    <cellStyle name="Денежный 3 3 4 7" xfId="16058" xr:uid="{3C21EF00-2F6B-4EF3-9F16-A25AE3BB735D}"/>
    <cellStyle name="Денежный 3 3 5" xfId="1349" xr:uid="{00000000-0005-0000-0000-0000A31C0000}"/>
    <cellStyle name="Денежный 3 3 5 2" xfId="2627" xr:uid="{00000000-0005-0000-0000-0000A41C0000}"/>
    <cellStyle name="Денежный 3 3 5 2 2" xfId="7731" xr:uid="{00000000-0005-0000-0000-0000A51C0000}"/>
    <cellStyle name="Денежный 3 3 5 2 2 2" xfId="22971" xr:uid="{C3E1D8CB-ECE0-4635-AF0D-145E52CF113B}"/>
    <cellStyle name="Денежный 3 3 5 2 3" xfId="12809" xr:uid="{00000000-0005-0000-0000-0000A61C0000}"/>
    <cellStyle name="Денежный 3 3 5 2 3 2" xfId="28047" xr:uid="{974FCC5B-D977-4D79-AB53-621BCF71485F}"/>
    <cellStyle name="Денежный 3 3 5 2 4" xfId="17895" xr:uid="{52E051A1-4308-40E0-8B58-856B40A5FA77}"/>
    <cellStyle name="Денежный 3 3 5 3" xfId="3899" xr:uid="{00000000-0005-0000-0000-0000A71C0000}"/>
    <cellStyle name="Денежный 3 3 5 3 2" xfId="8985" xr:uid="{00000000-0005-0000-0000-0000A81C0000}"/>
    <cellStyle name="Денежный 3 3 5 3 2 2" xfId="24225" xr:uid="{16F0F61C-6EC9-4DE6-973F-118FE8DC467E}"/>
    <cellStyle name="Денежный 3 3 5 3 3" xfId="14063" xr:uid="{00000000-0005-0000-0000-0000A91C0000}"/>
    <cellStyle name="Денежный 3 3 5 3 3 2" xfId="29301" xr:uid="{96F388F6-C099-4C72-B26B-C7E899AEEB64}"/>
    <cellStyle name="Денежный 3 3 5 3 4" xfId="19149" xr:uid="{29858319-21FF-4205-AD17-3232F55E1D01}"/>
    <cellStyle name="Денежный 3 3 5 4" xfId="5177" xr:uid="{00000000-0005-0000-0000-0000AA1C0000}"/>
    <cellStyle name="Денежный 3 3 5 4 2" xfId="10258" xr:uid="{00000000-0005-0000-0000-0000AB1C0000}"/>
    <cellStyle name="Денежный 3 3 5 4 2 2" xfId="25498" xr:uid="{9332F90C-D687-47B4-8B93-C0225AE1D623}"/>
    <cellStyle name="Денежный 3 3 5 4 3" xfId="15336" xr:uid="{00000000-0005-0000-0000-0000AC1C0000}"/>
    <cellStyle name="Денежный 3 3 5 4 3 2" xfId="30574" xr:uid="{340D2EBE-D966-41CC-B426-BE140C774ABB}"/>
    <cellStyle name="Денежный 3 3 5 4 4" xfId="20422" xr:uid="{6796B6A5-FF9E-41A8-B314-E96535A9749A}"/>
    <cellStyle name="Денежный 3 3 5 5" xfId="6454" xr:uid="{00000000-0005-0000-0000-0000AD1C0000}"/>
    <cellStyle name="Денежный 3 3 5 5 2" xfId="21699" xr:uid="{86F16E4D-BF87-4419-A057-1981A6DA7C2D}"/>
    <cellStyle name="Денежный 3 3 5 6" xfId="11537" xr:uid="{00000000-0005-0000-0000-0000AE1C0000}"/>
    <cellStyle name="Денежный 3 3 5 6 2" xfId="26775" xr:uid="{DC2B08AE-49F0-4ED1-A351-1A2EE3AD3011}"/>
    <cellStyle name="Денежный 3 3 5 7" xfId="16623" xr:uid="{310E4C9C-7CAE-4644-BCC9-26C52C6BE36B}"/>
    <cellStyle name="Денежный 3 3 6" xfId="1489" xr:uid="{00000000-0005-0000-0000-0000AF1C0000}"/>
    <cellStyle name="Денежный 3 3 6 2" xfId="2767" xr:uid="{00000000-0005-0000-0000-0000B01C0000}"/>
    <cellStyle name="Денежный 3 3 6 2 2" xfId="7871" xr:uid="{00000000-0005-0000-0000-0000B11C0000}"/>
    <cellStyle name="Денежный 3 3 6 2 2 2" xfId="23111" xr:uid="{00C854AC-5D29-4A24-BFAC-782982E3E901}"/>
    <cellStyle name="Денежный 3 3 6 2 3" xfId="12949" xr:uid="{00000000-0005-0000-0000-0000B21C0000}"/>
    <cellStyle name="Денежный 3 3 6 2 3 2" xfId="28187" xr:uid="{361DFD36-AAD9-4F3F-BF66-9F46B2D94262}"/>
    <cellStyle name="Денежный 3 3 6 2 4" xfId="18035" xr:uid="{1AE38472-4804-44B9-BB84-2BC7339C3E75}"/>
    <cellStyle name="Денежный 3 3 6 3" xfId="4037" xr:uid="{00000000-0005-0000-0000-0000B31C0000}"/>
    <cellStyle name="Денежный 3 3 6 3 2" xfId="9123" xr:uid="{00000000-0005-0000-0000-0000B41C0000}"/>
    <cellStyle name="Денежный 3 3 6 3 2 2" xfId="24363" xr:uid="{7F3C7D13-2046-4A20-9AF7-0E630EE3F14C}"/>
    <cellStyle name="Денежный 3 3 6 3 3" xfId="14201" xr:uid="{00000000-0005-0000-0000-0000B51C0000}"/>
    <cellStyle name="Денежный 3 3 6 3 3 2" xfId="29439" xr:uid="{55EC112B-0C41-4607-8FE5-1204B45B9A50}"/>
    <cellStyle name="Денежный 3 3 6 3 4" xfId="19287" xr:uid="{38920C4B-862D-477E-8FDF-5789513A995A}"/>
    <cellStyle name="Денежный 3 3 6 4" xfId="5317" xr:uid="{00000000-0005-0000-0000-0000B61C0000}"/>
    <cellStyle name="Денежный 3 3 6 4 2" xfId="10398" xr:uid="{00000000-0005-0000-0000-0000B71C0000}"/>
    <cellStyle name="Денежный 3 3 6 4 2 2" xfId="25638" xr:uid="{09F6CA83-1117-4A3A-BE0C-54A7D9BA50B2}"/>
    <cellStyle name="Денежный 3 3 6 4 3" xfId="15476" xr:uid="{00000000-0005-0000-0000-0000B81C0000}"/>
    <cellStyle name="Денежный 3 3 6 4 3 2" xfId="30714" xr:uid="{A24373C0-914A-48CA-A0AD-099A4DF95A12}"/>
    <cellStyle name="Денежный 3 3 6 4 4" xfId="20562" xr:uid="{A6E5DBDE-BBF2-4817-933B-7718251EADA8}"/>
    <cellStyle name="Денежный 3 3 6 5" xfId="6594" xr:uid="{00000000-0005-0000-0000-0000B91C0000}"/>
    <cellStyle name="Денежный 3 3 6 5 2" xfId="21839" xr:uid="{D3194ABE-9168-4DEE-A5D6-7D67DCDCD0A0}"/>
    <cellStyle name="Денежный 3 3 6 6" xfId="11677" xr:uid="{00000000-0005-0000-0000-0000BA1C0000}"/>
    <cellStyle name="Денежный 3 3 6 6 2" xfId="26915" xr:uid="{FE062CC8-F57B-4EC5-B380-D15916C3BDE5}"/>
    <cellStyle name="Денежный 3 3 6 7" xfId="16763" xr:uid="{5A545C20-8839-4725-BE55-92194647B827}"/>
    <cellStyle name="Денежный 3 4" xfId="142" xr:uid="{00000000-0005-0000-0000-0000BB1C0000}"/>
    <cellStyle name="Денежный 3 4 2" xfId="388" xr:uid="{00000000-0005-0000-0000-0000BC1C0000}"/>
    <cellStyle name="Денежный 3 4 2 2" xfId="530" xr:uid="{00000000-0005-0000-0000-0000BD1C0000}"/>
    <cellStyle name="Денежный 3 4 2 2 2" xfId="1094" xr:uid="{00000000-0005-0000-0000-0000BE1C0000}"/>
    <cellStyle name="Денежный 3 4 2 2 2 2" xfId="2372" xr:uid="{00000000-0005-0000-0000-0000BF1C0000}"/>
    <cellStyle name="Денежный 3 4 2 2 2 2 2" xfId="7476" xr:uid="{00000000-0005-0000-0000-0000C01C0000}"/>
    <cellStyle name="Денежный 3 4 2 2 2 2 2 2" xfId="22716" xr:uid="{5E3B9244-84CE-444D-AF96-E5CEDBC301EE}"/>
    <cellStyle name="Денежный 3 4 2 2 2 2 3" xfId="12554" xr:uid="{00000000-0005-0000-0000-0000C11C0000}"/>
    <cellStyle name="Денежный 3 4 2 2 2 2 3 2" xfId="27792" xr:uid="{FBC44F70-6EFF-482C-8E25-C9DB1ACB433E}"/>
    <cellStyle name="Денежный 3 4 2 2 2 2 4" xfId="17640" xr:uid="{835DA50B-E7AE-45AF-AF99-BBC5F7683FF0}"/>
    <cellStyle name="Денежный 3 4 2 2 2 3" xfId="3648" xr:uid="{00000000-0005-0000-0000-0000C21C0000}"/>
    <cellStyle name="Денежный 3 4 2 2 2 3 2" xfId="8734" xr:uid="{00000000-0005-0000-0000-0000C31C0000}"/>
    <cellStyle name="Денежный 3 4 2 2 2 3 2 2" xfId="23974" xr:uid="{E3567590-D1A6-47A4-85BD-735755438586}"/>
    <cellStyle name="Денежный 3 4 2 2 2 3 3" xfId="13812" xr:uid="{00000000-0005-0000-0000-0000C41C0000}"/>
    <cellStyle name="Денежный 3 4 2 2 2 3 3 2" xfId="29050" xr:uid="{B754B313-6D48-423A-8DB7-EBB02F7D6997}"/>
    <cellStyle name="Денежный 3 4 2 2 2 3 4" xfId="18898" xr:uid="{D1D42B5B-4BC3-463A-8F1B-EDE39BBF538B}"/>
    <cellStyle name="Денежный 3 4 2 2 2 4" xfId="4922" xr:uid="{00000000-0005-0000-0000-0000C51C0000}"/>
    <cellStyle name="Денежный 3 4 2 2 2 4 2" xfId="10003" xr:uid="{00000000-0005-0000-0000-0000C61C0000}"/>
    <cellStyle name="Денежный 3 4 2 2 2 4 2 2" xfId="25243" xr:uid="{A5D6AF9F-786D-4D98-8E10-67807626FD84}"/>
    <cellStyle name="Денежный 3 4 2 2 2 4 3" xfId="15081" xr:uid="{00000000-0005-0000-0000-0000C71C0000}"/>
    <cellStyle name="Денежный 3 4 2 2 2 4 3 2" xfId="30319" xr:uid="{4544E487-D8B8-4F3E-B11F-07981E41C84C}"/>
    <cellStyle name="Денежный 3 4 2 2 2 4 4" xfId="20167" xr:uid="{47E1A467-533C-4AFD-BCF1-BD8895832DE4}"/>
    <cellStyle name="Денежный 3 4 2 2 2 5" xfId="6199" xr:uid="{00000000-0005-0000-0000-0000C81C0000}"/>
    <cellStyle name="Денежный 3 4 2 2 2 5 2" xfId="21444" xr:uid="{F66FA299-C377-413F-BA97-BA3B8F60496A}"/>
    <cellStyle name="Денежный 3 4 2 2 2 6" xfId="11282" xr:uid="{00000000-0005-0000-0000-0000C91C0000}"/>
    <cellStyle name="Денежный 3 4 2 2 2 6 2" xfId="26520" xr:uid="{7661748E-5170-49DC-AE00-091417836968}"/>
    <cellStyle name="Денежный 3 4 2 2 2 7" xfId="16368" xr:uid="{D4EA2624-34ED-4DEB-A6CA-1291480B107A}"/>
    <cellStyle name="Денежный 3 4 2 2 3" xfId="1808" xr:uid="{00000000-0005-0000-0000-0000CA1C0000}"/>
    <cellStyle name="Денежный 3 4 2 2 3 2" xfId="6912" xr:uid="{00000000-0005-0000-0000-0000CB1C0000}"/>
    <cellStyle name="Денежный 3 4 2 2 3 2 2" xfId="22152" xr:uid="{65CBFC34-A0D1-4781-BB4E-E52730589DF5}"/>
    <cellStyle name="Денежный 3 4 2 2 3 3" xfId="11990" xr:uid="{00000000-0005-0000-0000-0000CC1C0000}"/>
    <cellStyle name="Денежный 3 4 2 2 3 3 2" xfId="27228" xr:uid="{14FE3923-6B62-41D4-807A-FC728B7CC9F9}"/>
    <cellStyle name="Денежный 3 4 2 2 3 4" xfId="17076" xr:uid="{8385C91C-D445-4E13-95D6-D1329AF1B688}"/>
    <cellStyle name="Денежный 3 4 2 2 4" xfId="3092" xr:uid="{00000000-0005-0000-0000-0000CD1C0000}"/>
    <cellStyle name="Денежный 3 4 2 2 4 2" xfId="8178" xr:uid="{00000000-0005-0000-0000-0000CE1C0000}"/>
    <cellStyle name="Денежный 3 4 2 2 4 2 2" xfId="23418" xr:uid="{1AB84ACF-CC2E-4D06-A70D-BCBB42E0D735}"/>
    <cellStyle name="Денежный 3 4 2 2 4 3" xfId="13256" xr:uid="{00000000-0005-0000-0000-0000CF1C0000}"/>
    <cellStyle name="Денежный 3 4 2 2 4 3 2" xfId="28494" xr:uid="{6B842B48-EB44-40DA-922E-B5957EDA3CB8}"/>
    <cellStyle name="Денежный 3 4 2 2 4 4" xfId="18342" xr:uid="{F60EFC7B-B395-499B-9E4F-8A690030201B}"/>
    <cellStyle name="Денежный 3 4 2 2 5" xfId="4358" xr:uid="{00000000-0005-0000-0000-0000D01C0000}"/>
    <cellStyle name="Денежный 3 4 2 2 5 2" xfId="9439" xr:uid="{00000000-0005-0000-0000-0000D11C0000}"/>
    <cellStyle name="Денежный 3 4 2 2 5 2 2" xfId="24679" xr:uid="{005082BE-10F5-4028-A8F8-A0E191D1F160}"/>
    <cellStyle name="Денежный 3 4 2 2 5 3" xfId="14517" xr:uid="{00000000-0005-0000-0000-0000D21C0000}"/>
    <cellStyle name="Денежный 3 4 2 2 5 3 2" xfId="29755" xr:uid="{A51A7DA2-4FC7-4EF9-A184-50AE53BECEB6}"/>
    <cellStyle name="Денежный 3 4 2 2 5 4" xfId="19603" xr:uid="{69A37DD1-464F-44D3-9865-2F2EF7B6426B}"/>
    <cellStyle name="Денежный 3 4 2 2 6" xfId="5635" xr:uid="{00000000-0005-0000-0000-0000D31C0000}"/>
    <cellStyle name="Денежный 3 4 2 2 6 2" xfId="20880" xr:uid="{F7019987-C1AF-4172-B5CA-C9BE6A841F26}"/>
    <cellStyle name="Денежный 3 4 2 2 7" xfId="10718" xr:uid="{00000000-0005-0000-0000-0000D41C0000}"/>
    <cellStyle name="Денежный 3 4 2 2 7 2" xfId="25956" xr:uid="{3771F43C-1C15-4F23-9E1C-B996DA5B5CA8}"/>
    <cellStyle name="Денежный 3 4 2 2 8" xfId="15804" xr:uid="{DAA5D04B-354B-468B-8634-694FC8D98B9D}"/>
    <cellStyle name="Денежный 3 4 2 3" xfId="954" xr:uid="{00000000-0005-0000-0000-0000D51C0000}"/>
    <cellStyle name="Денежный 3 4 2 3 2" xfId="2232" xr:uid="{00000000-0005-0000-0000-0000D61C0000}"/>
    <cellStyle name="Денежный 3 4 2 3 2 2" xfId="7336" xr:uid="{00000000-0005-0000-0000-0000D71C0000}"/>
    <cellStyle name="Денежный 3 4 2 3 2 2 2" xfId="22576" xr:uid="{31D66F6A-1D94-42C5-87D5-A3D9B78BF4A1}"/>
    <cellStyle name="Денежный 3 4 2 3 2 3" xfId="12414" xr:uid="{00000000-0005-0000-0000-0000D81C0000}"/>
    <cellStyle name="Денежный 3 4 2 3 2 3 2" xfId="27652" xr:uid="{32FCFBC5-8C6D-4D52-AB64-07C37828EFBC}"/>
    <cellStyle name="Денежный 3 4 2 3 2 4" xfId="17500" xr:uid="{49B8DF29-E1FC-488B-859A-54056112B99C}"/>
    <cellStyle name="Денежный 3 4 2 3 3" xfId="3510" xr:uid="{00000000-0005-0000-0000-0000D91C0000}"/>
    <cellStyle name="Денежный 3 4 2 3 3 2" xfId="8596" xr:uid="{00000000-0005-0000-0000-0000DA1C0000}"/>
    <cellStyle name="Денежный 3 4 2 3 3 2 2" xfId="23836" xr:uid="{46E0F5D7-8119-4914-B08F-D79934C207D1}"/>
    <cellStyle name="Денежный 3 4 2 3 3 3" xfId="13674" xr:uid="{00000000-0005-0000-0000-0000DB1C0000}"/>
    <cellStyle name="Денежный 3 4 2 3 3 3 2" xfId="28912" xr:uid="{170F77C5-1C69-49F1-A1D5-C530121E698A}"/>
    <cellStyle name="Денежный 3 4 2 3 3 4" xfId="18760" xr:uid="{3C65E1DC-7035-407B-9468-4B481A82830B}"/>
    <cellStyle name="Денежный 3 4 2 3 4" xfId="4782" xr:uid="{00000000-0005-0000-0000-0000DC1C0000}"/>
    <cellStyle name="Денежный 3 4 2 3 4 2" xfId="9863" xr:uid="{00000000-0005-0000-0000-0000DD1C0000}"/>
    <cellStyle name="Денежный 3 4 2 3 4 2 2" xfId="25103" xr:uid="{27441892-540E-4A60-85ED-7067B650440B}"/>
    <cellStyle name="Денежный 3 4 2 3 4 3" xfId="14941" xr:uid="{00000000-0005-0000-0000-0000DE1C0000}"/>
    <cellStyle name="Денежный 3 4 2 3 4 3 2" xfId="30179" xr:uid="{CC161E14-30FB-4CF9-B960-335169033618}"/>
    <cellStyle name="Денежный 3 4 2 3 4 4" xfId="20027" xr:uid="{4D4B2DDA-5954-44C7-8087-D7F732CDCFED}"/>
    <cellStyle name="Денежный 3 4 2 3 5" xfId="6059" xr:uid="{00000000-0005-0000-0000-0000DF1C0000}"/>
    <cellStyle name="Денежный 3 4 2 3 5 2" xfId="21304" xr:uid="{0192E458-A5D6-4246-A8BA-2C25265072C5}"/>
    <cellStyle name="Денежный 3 4 2 3 6" xfId="11142" xr:uid="{00000000-0005-0000-0000-0000E01C0000}"/>
    <cellStyle name="Денежный 3 4 2 3 6 2" xfId="26380" xr:uid="{084A5694-3782-4CA5-98C2-194CF8BE5E0A}"/>
    <cellStyle name="Денежный 3 4 2 3 7" xfId="16228" xr:uid="{121C9464-8590-4622-9C43-8A6EB199F0CC}"/>
    <cellStyle name="Денежный 3 4 2 4" xfId="1668" xr:uid="{00000000-0005-0000-0000-0000E11C0000}"/>
    <cellStyle name="Денежный 3 4 2 4 2" xfId="6772" xr:uid="{00000000-0005-0000-0000-0000E21C0000}"/>
    <cellStyle name="Денежный 3 4 2 4 2 2" xfId="22012" xr:uid="{5E5AE1D9-EF35-468B-A4AF-D4A8D020F377}"/>
    <cellStyle name="Денежный 3 4 2 4 3" xfId="11850" xr:uid="{00000000-0005-0000-0000-0000E31C0000}"/>
    <cellStyle name="Денежный 3 4 2 4 3 2" xfId="27088" xr:uid="{BA020DEC-3232-4191-89E0-F402B568BDEB}"/>
    <cellStyle name="Денежный 3 4 2 4 4" xfId="16936" xr:uid="{EF40D134-53A0-43C9-80C8-1524905A3BC5}"/>
    <cellStyle name="Денежный 3 4 2 5" xfId="2952" xr:uid="{00000000-0005-0000-0000-0000E41C0000}"/>
    <cellStyle name="Денежный 3 4 2 5 2" xfId="8040" xr:uid="{00000000-0005-0000-0000-0000E51C0000}"/>
    <cellStyle name="Денежный 3 4 2 5 2 2" xfId="23280" xr:uid="{555051F5-CAC0-4048-BC9A-C100E4D3B96C}"/>
    <cellStyle name="Денежный 3 4 2 5 3" xfId="13118" xr:uid="{00000000-0005-0000-0000-0000E61C0000}"/>
    <cellStyle name="Денежный 3 4 2 5 3 2" xfId="28356" xr:uid="{4D69735D-EA08-4FCB-A915-ACAF4E1ABB43}"/>
    <cellStyle name="Денежный 3 4 2 5 4" xfId="18204" xr:uid="{53A56747-CCF3-4128-8F55-D6B3C9BD56A9}"/>
    <cellStyle name="Денежный 3 4 2 6" xfId="4218" xr:uid="{00000000-0005-0000-0000-0000E71C0000}"/>
    <cellStyle name="Денежный 3 4 2 6 2" xfId="9299" xr:uid="{00000000-0005-0000-0000-0000E81C0000}"/>
    <cellStyle name="Денежный 3 4 2 6 2 2" xfId="24539" xr:uid="{85A5EFBD-4792-4F19-AC2F-D11F008ECB3A}"/>
    <cellStyle name="Денежный 3 4 2 6 3" xfId="14377" xr:uid="{00000000-0005-0000-0000-0000E91C0000}"/>
    <cellStyle name="Денежный 3 4 2 6 3 2" xfId="29615" xr:uid="{451F9805-9EC5-441F-BDD1-46915C1D27D8}"/>
    <cellStyle name="Денежный 3 4 2 6 4" xfId="19463" xr:uid="{CE6471A4-DDCB-4A86-B787-B0115958B356}"/>
    <cellStyle name="Денежный 3 4 2 7" xfId="5495" xr:uid="{00000000-0005-0000-0000-0000EA1C0000}"/>
    <cellStyle name="Денежный 3 4 2 7 2" xfId="20740" xr:uid="{CCDA80D9-B53A-48AB-B0B5-BE09E8F476B3}"/>
    <cellStyle name="Денежный 3 4 2 8" xfId="10578" xr:uid="{00000000-0005-0000-0000-0000EB1C0000}"/>
    <cellStyle name="Денежный 3 4 2 8 2" xfId="25816" xr:uid="{CBBEA098-FF29-4BAC-9306-623939F15835}"/>
    <cellStyle name="Денежный 3 4 2 9" xfId="15664" xr:uid="{2BBAB2A2-790C-430B-ADB0-F18DF605C303}"/>
    <cellStyle name="Денежный 3 4 3" xfId="670" xr:uid="{00000000-0005-0000-0000-0000EC1C0000}"/>
    <cellStyle name="Денежный 3 4 3 2" xfId="1234" xr:uid="{00000000-0005-0000-0000-0000ED1C0000}"/>
    <cellStyle name="Денежный 3 4 3 2 2" xfId="2512" xr:uid="{00000000-0005-0000-0000-0000EE1C0000}"/>
    <cellStyle name="Денежный 3 4 3 2 2 2" xfId="7616" xr:uid="{00000000-0005-0000-0000-0000EF1C0000}"/>
    <cellStyle name="Денежный 3 4 3 2 2 2 2" xfId="22856" xr:uid="{85B73F28-54EC-49D1-B978-20930AB725D2}"/>
    <cellStyle name="Денежный 3 4 3 2 2 3" xfId="12694" xr:uid="{00000000-0005-0000-0000-0000F01C0000}"/>
    <cellStyle name="Денежный 3 4 3 2 2 3 2" xfId="27932" xr:uid="{3D54E725-41A5-4BBA-90D0-E180D3C41F6E}"/>
    <cellStyle name="Денежный 3 4 3 2 2 4" xfId="17780" xr:uid="{D83A2B17-FA4A-4C9B-9F5D-78A6C251F808}"/>
    <cellStyle name="Денежный 3 4 3 2 3" xfId="3786" xr:uid="{00000000-0005-0000-0000-0000F11C0000}"/>
    <cellStyle name="Денежный 3 4 3 2 3 2" xfId="8872" xr:uid="{00000000-0005-0000-0000-0000F21C0000}"/>
    <cellStyle name="Денежный 3 4 3 2 3 2 2" xfId="24112" xr:uid="{02DDAD92-892E-486A-9AED-75CD09AF3051}"/>
    <cellStyle name="Денежный 3 4 3 2 3 3" xfId="13950" xr:uid="{00000000-0005-0000-0000-0000F31C0000}"/>
    <cellStyle name="Денежный 3 4 3 2 3 3 2" xfId="29188" xr:uid="{3D64BB79-224D-4667-9B84-F90434B7ADBC}"/>
    <cellStyle name="Денежный 3 4 3 2 3 4" xfId="19036" xr:uid="{CE0D9A92-F657-474E-8394-39CAA36AB554}"/>
    <cellStyle name="Денежный 3 4 3 2 4" xfId="5062" xr:uid="{00000000-0005-0000-0000-0000F41C0000}"/>
    <cellStyle name="Денежный 3 4 3 2 4 2" xfId="10143" xr:uid="{00000000-0005-0000-0000-0000F51C0000}"/>
    <cellStyle name="Денежный 3 4 3 2 4 2 2" xfId="25383" xr:uid="{8E31A9D6-0A71-4CA1-924A-8CF0BE40B552}"/>
    <cellStyle name="Денежный 3 4 3 2 4 3" xfId="15221" xr:uid="{00000000-0005-0000-0000-0000F61C0000}"/>
    <cellStyle name="Денежный 3 4 3 2 4 3 2" xfId="30459" xr:uid="{50CB2FB9-2F9A-4361-831A-8964801CE2FE}"/>
    <cellStyle name="Денежный 3 4 3 2 4 4" xfId="20307" xr:uid="{6BD04268-E204-40C5-A44E-C73CBED40AB5}"/>
    <cellStyle name="Денежный 3 4 3 2 5" xfId="6339" xr:uid="{00000000-0005-0000-0000-0000F71C0000}"/>
    <cellStyle name="Денежный 3 4 3 2 5 2" xfId="21584" xr:uid="{621EAACA-F1DE-49CD-9592-16AE13B32F7B}"/>
    <cellStyle name="Денежный 3 4 3 2 6" xfId="11422" xr:uid="{00000000-0005-0000-0000-0000F81C0000}"/>
    <cellStyle name="Денежный 3 4 3 2 6 2" xfId="26660" xr:uid="{E070A528-5A39-4E3D-8E75-F2765E49D2A4}"/>
    <cellStyle name="Денежный 3 4 3 2 7" xfId="16508" xr:uid="{A211D2E7-6E79-4EBA-A5DD-BDC5E8E31B1C}"/>
    <cellStyle name="Денежный 3 4 3 3" xfId="1948" xr:uid="{00000000-0005-0000-0000-0000F91C0000}"/>
    <cellStyle name="Денежный 3 4 3 3 2" xfId="7052" xr:uid="{00000000-0005-0000-0000-0000FA1C0000}"/>
    <cellStyle name="Денежный 3 4 3 3 2 2" xfId="22292" xr:uid="{542B738A-2128-4057-89E5-C5341F9A589F}"/>
    <cellStyle name="Денежный 3 4 3 3 3" xfId="12130" xr:uid="{00000000-0005-0000-0000-0000FB1C0000}"/>
    <cellStyle name="Денежный 3 4 3 3 3 2" xfId="27368" xr:uid="{18FF276F-A7DA-4B7C-AA0B-A3F579E9C43D}"/>
    <cellStyle name="Денежный 3 4 3 3 4" xfId="17216" xr:uid="{11DFEB39-517C-42E2-A67D-14F7D4027FB1}"/>
    <cellStyle name="Денежный 3 4 3 4" xfId="3230" xr:uid="{00000000-0005-0000-0000-0000FC1C0000}"/>
    <cellStyle name="Денежный 3 4 3 4 2" xfId="8316" xr:uid="{00000000-0005-0000-0000-0000FD1C0000}"/>
    <cellStyle name="Денежный 3 4 3 4 2 2" xfId="23556" xr:uid="{2D6A325C-BDC3-4D2C-9636-B8750C8E43DA}"/>
    <cellStyle name="Денежный 3 4 3 4 3" xfId="13394" xr:uid="{00000000-0005-0000-0000-0000FE1C0000}"/>
    <cellStyle name="Денежный 3 4 3 4 3 2" xfId="28632" xr:uid="{6E11D555-85DB-4E5C-AAFB-12E3B7CC9926}"/>
    <cellStyle name="Денежный 3 4 3 4 4" xfId="18480" xr:uid="{9796568F-C95F-43EA-AEA9-E293436F6D18}"/>
    <cellStyle name="Денежный 3 4 3 5" xfId="4498" xr:uid="{00000000-0005-0000-0000-0000FF1C0000}"/>
    <cellStyle name="Денежный 3 4 3 5 2" xfId="9579" xr:uid="{00000000-0005-0000-0000-0000001D0000}"/>
    <cellStyle name="Денежный 3 4 3 5 2 2" xfId="24819" xr:uid="{433423EC-6035-4857-B6CD-949437FBC186}"/>
    <cellStyle name="Денежный 3 4 3 5 3" xfId="14657" xr:uid="{00000000-0005-0000-0000-0000011D0000}"/>
    <cellStyle name="Денежный 3 4 3 5 3 2" xfId="29895" xr:uid="{B6CEB6B6-A405-4301-8F9D-B8C52F3B1C11}"/>
    <cellStyle name="Денежный 3 4 3 5 4" xfId="19743" xr:uid="{6D2959D0-8B49-4A09-ADD3-F27935A266A0}"/>
    <cellStyle name="Денежный 3 4 3 6" xfId="5775" xr:uid="{00000000-0005-0000-0000-0000021D0000}"/>
    <cellStyle name="Денежный 3 4 3 6 2" xfId="21020" xr:uid="{B16ABBDC-155D-4B13-B1ED-23BEDB2DF72C}"/>
    <cellStyle name="Денежный 3 4 3 7" xfId="10858" xr:uid="{00000000-0005-0000-0000-0000031D0000}"/>
    <cellStyle name="Денежный 3 4 3 7 2" xfId="26096" xr:uid="{8625CC36-78B2-47AA-9DF4-34FA66301358}"/>
    <cellStyle name="Денежный 3 4 3 8" xfId="15944" xr:uid="{CD4A0DE0-3A78-47A5-966B-33796AFFBC1F}"/>
    <cellStyle name="Денежный 3 4 4" xfId="814" xr:uid="{00000000-0005-0000-0000-0000041D0000}"/>
    <cellStyle name="Денежный 3 4 4 2" xfId="2092" xr:uid="{00000000-0005-0000-0000-0000051D0000}"/>
    <cellStyle name="Денежный 3 4 4 2 2" xfId="7196" xr:uid="{00000000-0005-0000-0000-0000061D0000}"/>
    <cellStyle name="Денежный 3 4 4 2 2 2" xfId="22436" xr:uid="{E11777AA-6AB7-4F80-87BC-372F637FC61C}"/>
    <cellStyle name="Денежный 3 4 4 2 3" xfId="12274" xr:uid="{00000000-0005-0000-0000-0000071D0000}"/>
    <cellStyle name="Денежный 3 4 4 2 3 2" xfId="27512" xr:uid="{29F9648D-9D41-4C71-A211-4B10B7EAD290}"/>
    <cellStyle name="Денежный 3 4 4 2 4" xfId="17360" xr:uid="{2168B9F7-57FB-43EE-AEC7-BE036B6BED64}"/>
    <cellStyle name="Денежный 3 4 4 3" xfId="3372" xr:uid="{00000000-0005-0000-0000-0000081D0000}"/>
    <cellStyle name="Денежный 3 4 4 3 2" xfId="8458" xr:uid="{00000000-0005-0000-0000-0000091D0000}"/>
    <cellStyle name="Денежный 3 4 4 3 2 2" xfId="23698" xr:uid="{83CC0FBB-39DA-40F6-A05E-DB0D9260D13C}"/>
    <cellStyle name="Денежный 3 4 4 3 3" xfId="13536" xr:uid="{00000000-0005-0000-0000-00000A1D0000}"/>
    <cellStyle name="Денежный 3 4 4 3 3 2" xfId="28774" xr:uid="{396FD466-F036-4103-A70B-79E04D6E2554}"/>
    <cellStyle name="Денежный 3 4 4 3 4" xfId="18622" xr:uid="{59496727-1D26-4AFC-9E24-4F00D1F7EFD1}"/>
    <cellStyle name="Денежный 3 4 4 4" xfId="4642" xr:uid="{00000000-0005-0000-0000-00000B1D0000}"/>
    <cellStyle name="Денежный 3 4 4 4 2" xfId="9723" xr:uid="{00000000-0005-0000-0000-00000C1D0000}"/>
    <cellStyle name="Денежный 3 4 4 4 2 2" xfId="24963" xr:uid="{934463CF-452A-46E4-A4CD-5315635DD6AB}"/>
    <cellStyle name="Денежный 3 4 4 4 3" xfId="14801" xr:uid="{00000000-0005-0000-0000-00000D1D0000}"/>
    <cellStyle name="Денежный 3 4 4 4 3 2" xfId="30039" xr:uid="{2D699DEF-705B-41B0-AF8F-BB02A8AAF410}"/>
    <cellStyle name="Денежный 3 4 4 4 4" xfId="19887" xr:uid="{71DFD318-0336-498A-80DC-0C90D29C7FFA}"/>
    <cellStyle name="Денежный 3 4 4 5" xfId="5919" xr:uid="{00000000-0005-0000-0000-00000E1D0000}"/>
    <cellStyle name="Денежный 3 4 4 5 2" xfId="21164" xr:uid="{852184AA-8438-4334-8F8B-0E4EA54EF873}"/>
    <cellStyle name="Денежный 3 4 4 6" xfId="11002" xr:uid="{00000000-0005-0000-0000-00000F1D0000}"/>
    <cellStyle name="Денежный 3 4 4 6 2" xfId="26240" xr:uid="{66784E9C-7171-40F3-BF98-5CAE3A07D8FB}"/>
    <cellStyle name="Денежный 3 4 4 7" xfId="16088" xr:uid="{C94725C1-D4D4-4C5F-AC33-8743769FCDCF}"/>
    <cellStyle name="Денежный 3 4 5" xfId="1379" xr:uid="{00000000-0005-0000-0000-0000101D0000}"/>
    <cellStyle name="Денежный 3 4 5 2" xfId="2657" xr:uid="{00000000-0005-0000-0000-0000111D0000}"/>
    <cellStyle name="Денежный 3 4 5 2 2" xfId="7761" xr:uid="{00000000-0005-0000-0000-0000121D0000}"/>
    <cellStyle name="Денежный 3 4 5 2 2 2" xfId="23001" xr:uid="{89691899-FFB6-4EBD-827A-EC2B6340B715}"/>
    <cellStyle name="Денежный 3 4 5 2 3" xfId="12839" xr:uid="{00000000-0005-0000-0000-0000131D0000}"/>
    <cellStyle name="Денежный 3 4 5 2 3 2" xfId="28077" xr:uid="{97F27BE5-9467-4E6F-832A-83A53E9837AD}"/>
    <cellStyle name="Денежный 3 4 5 2 4" xfId="17925" xr:uid="{C8113487-8BD6-4D05-B6CF-56E14F35E26C}"/>
    <cellStyle name="Денежный 3 4 5 3" xfId="3929" xr:uid="{00000000-0005-0000-0000-0000141D0000}"/>
    <cellStyle name="Денежный 3 4 5 3 2" xfId="9015" xr:uid="{00000000-0005-0000-0000-0000151D0000}"/>
    <cellStyle name="Денежный 3 4 5 3 2 2" xfId="24255" xr:uid="{D092E7BB-5459-45A1-955C-617B2F70539A}"/>
    <cellStyle name="Денежный 3 4 5 3 3" xfId="14093" xr:uid="{00000000-0005-0000-0000-0000161D0000}"/>
    <cellStyle name="Денежный 3 4 5 3 3 2" xfId="29331" xr:uid="{89A9C437-D0B8-4FC7-B9D7-BF1623FB8737}"/>
    <cellStyle name="Денежный 3 4 5 3 4" xfId="19179" xr:uid="{ED338188-24AB-4855-BBF7-A63AF0339412}"/>
    <cellStyle name="Денежный 3 4 5 4" xfId="5207" xr:uid="{00000000-0005-0000-0000-0000171D0000}"/>
    <cellStyle name="Денежный 3 4 5 4 2" xfId="10288" xr:uid="{00000000-0005-0000-0000-0000181D0000}"/>
    <cellStyle name="Денежный 3 4 5 4 2 2" xfId="25528" xr:uid="{A96D7167-D862-4E96-9461-B970F31908C6}"/>
    <cellStyle name="Денежный 3 4 5 4 3" xfId="15366" xr:uid="{00000000-0005-0000-0000-0000191D0000}"/>
    <cellStyle name="Денежный 3 4 5 4 3 2" xfId="30604" xr:uid="{51C9CD42-3E9C-4645-83CE-0627078F2873}"/>
    <cellStyle name="Денежный 3 4 5 4 4" xfId="20452" xr:uid="{123D1C31-CCFF-46A2-8ECD-FC25FA22913A}"/>
    <cellStyle name="Денежный 3 4 5 5" xfId="6484" xr:uid="{00000000-0005-0000-0000-00001A1D0000}"/>
    <cellStyle name="Денежный 3 4 5 5 2" xfId="21729" xr:uid="{E892AB9C-4236-4130-B8E2-2CA2C7167FCE}"/>
    <cellStyle name="Денежный 3 4 5 6" xfId="11567" xr:uid="{00000000-0005-0000-0000-00001B1D0000}"/>
    <cellStyle name="Денежный 3 4 5 6 2" xfId="26805" xr:uid="{D306FF42-85F8-4FF4-8A33-381AA29BF98A}"/>
    <cellStyle name="Денежный 3 4 5 7" xfId="16653" xr:uid="{9AEF56BA-18E7-4376-957A-42EDC57D42E2}"/>
    <cellStyle name="Денежный 3 4 6" xfId="1519" xr:uid="{00000000-0005-0000-0000-00001C1D0000}"/>
    <cellStyle name="Денежный 3 4 6 2" xfId="2797" xr:uid="{00000000-0005-0000-0000-00001D1D0000}"/>
    <cellStyle name="Денежный 3 4 6 2 2" xfId="7901" xr:uid="{00000000-0005-0000-0000-00001E1D0000}"/>
    <cellStyle name="Денежный 3 4 6 2 2 2" xfId="23141" xr:uid="{59DDFCC9-BF9F-4237-922F-74438D5983F9}"/>
    <cellStyle name="Денежный 3 4 6 2 3" xfId="12979" xr:uid="{00000000-0005-0000-0000-00001F1D0000}"/>
    <cellStyle name="Денежный 3 4 6 2 3 2" xfId="28217" xr:uid="{660AE1A6-F7F8-426E-A1DA-8ECAA05161CF}"/>
    <cellStyle name="Денежный 3 4 6 2 4" xfId="18065" xr:uid="{03D4E0EF-C223-4AC7-B4FB-B8FC1A77C5AD}"/>
    <cellStyle name="Денежный 3 4 6 3" xfId="4067" xr:uid="{00000000-0005-0000-0000-0000201D0000}"/>
    <cellStyle name="Денежный 3 4 6 3 2" xfId="9153" xr:uid="{00000000-0005-0000-0000-0000211D0000}"/>
    <cellStyle name="Денежный 3 4 6 3 2 2" xfId="24393" xr:uid="{DF3FE833-E3E3-48EC-8BEB-DC3531501FD4}"/>
    <cellStyle name="Денежный 3 4 6 3 3" xfId="14231" xr:uid="{00000000-0005-0000-0000-0000221D0000}"/>
    <cellStyle name="Денежный 3 4 6 3 3 2" xfId="29469" xr:uid="{2807745B-7E87-428D-809B-FB813C4B3772}"/>
    <cellStyle name="Денежный 3 4 6 3 4" xfId="19317" xr:uid="{1445B4E9-28AC-4325-BF6C-9933B609408D}"/>
    <cellStyle name="Денежный 3 4 6 4" xfId="5347" xr:uid="{00000000-0005-0000-0000-0000231D0000}"/>
    <cellStyle name="Денежный 3 4 6 4 2" xfId="10428" xr:uid="{00000000-0005-0000-0000-0000241D0000}"/>
    <cellStyle name="Денежный 3 4 6 4 2 2" xfId="25668" xr:uid="{89B5F7B3-84B1-443F-94D4-17E3F1651279}"/>
    <cellStyle name="Денежный 3 4 6 4 3" xfId="15506" xr:uid="{00000000-0005-0000-0000-0000251D0000}"/>
    <cellStyle name="Денежный 3 4 6 4 3 2" xfId="30744" xr:uid="{4B62E9F1-B0DF-40ED-B3A1-CE94FE703BA1}"/>
    <cellStyle name="Денежный 3 4 6 4 4" xfId="20592" xr:uid="{BFC1332E-BCD7-4804-B805-6547C3187032}"/>
    <cellStyle name="Денежный 3 4 6 5" xfId="6624" xr:uid="{00000000-0005-0000-0000-0000261D0000}"/>
    <cellStyle name="Денежный 3 4 6 5 2" xfId="21869" xr:uid="{31E49800-AE74-4C4C-AE78-64274E385B32}"/>
    <cellStyle name="Денежный 3 4 6 6" xfId="11707" xr:uid="{00000000-0005-0000-0000-0000271D0000}"/>
    <cellStyle name="Денежный 3 4 6 6 2" xfId="26945" xr:uid="{605D8709-114B-4E81-9E8A-3E9B4C288090}"/>
    <cellStyle name="Денежный 3 4 6 7" xfId="16793" xr:uid="{AC4E31A2-9A97-40E2-85A7-10367D43F12C}"/>
    <cellStyle name="Денежный 3 5" xfId="289" xr:uid="{00000000-0005-0000-0000-0000281D0000}"/>
    <cellStyle name="Денежный 3 5 2" xfId="445" xr:uid="{00000000-0005-0000-0000-0000291D0000}"/>
    <cellStyle name="Денежный 3 5 2 2" xfId="1009" xr:uid="{00000000-0005-0000-0000-00002A1D0000}"/>
    <cellStyle name="Денежный 3 5 2 2 2" xfId="2287" xr:uid="{00000000-0005-0000-0000-00002B1D0000}"/>
    <cellStyle name="Денежный 3 5 2 2 2 2" xfId="7391" xr:uid="{00000000-0005-0000-0000-00002C1D0000}"/>
    <cellStyle name="Денежный 3 5 2 2 2 2 2" xfId="22631" xr:uid="{EA7995D8-40CC-4D90-8FC9-A4D460B0672D}"/>
    <cellStyle name="Денежный 3 5 2 2 2 3" xfId="12469" xr:uid="{00000000-0005-0000-0000-00002D1D0000}"/>
    <cellStyle name="Денежный 3 5 2 2 2 3 2" xfId="27707" xr:uid="{7A855E58-375E-44D9-9F6C-EB93588D84E5}"/>
    <cellStyle name="Денежный 3 5 2 2 2 4" xfId="17555" xr:uid="{1270A3E2-113B-4E2B-9389-D11A4502AE05}"/>
    <cellStyle name="Денежный 3 5 2 2 3" xfId="3565" xr:uid="{00000000-0005-0000-0000-00002E1D0000}"/>
    <cellStyle name="Денежный 3 5 2 2 3 2" xfId="8651" xr:uid="{00000000-0005-0000-0000-00002F1D0000}"/>
    <cellStyle name="Денежный 3 5 2 2 3 2 2" xfId="23891" xr:uid="{7B2E5A20-3943-4213-B107-83B70EDAD5F2}"/>
    <cellStyle name="Денежный 3 5 2 2 3 3" xfId="13729" xr:uid="{00000000-0005-0000-0000-0000301D0000}"/>
    <cellStyle name="Денежный 3 5 2 2 3 3 2" xfId="28967" xr:uid="{C733D125-5DA2-45FD-95D1-3D2C44A780FD}"/>
    <cellStyle name="Денежный 3 5 2 2 3 4" xfId="18815" xr:uid="{5B42A1FE-4FED-4A67-A7B0-7ADD1E50A929}"/>
    <cellStyle name="Денежный 3 5 2 2 4" xfId="4837" xr:uid="{00000000-0005-0000-0000-0000311D0000}"/>
    <cellStyle name="Денежный 3 5 2 2 4 2" xfId="9918" xr:uid="{00000000-0005-0000-0000-0000321D0000}"/>
    <cellStyle name="Денежный 3 5 2 2 4 2 2" xfId="25158" xr:uid="{63655883-52D8-4113-8D05-3CB5CCAC133E}"/>
    <cellStyle name="Денежный 3 5 2 2 4 3" xfId="14996" xr:uid="{00000000-0005-0000-0000-0000331D0000}"/>
    <cellStyle name="Денежный 3 5 2 2 4 3 2" xfId="30234" xr:uid="{0B4BE268-EEEE-4D07-AAD0-1DCFDC16A9E4}"/>
    <cellStyle name="Денежный 3 5 2 2 4 4" xfId="20082" xr:uid="{490E4500-B7E9-458B-8EC8-663D82B309A3}"/>
    <cellStyle name="Денежный 3 5 2 2 5" xfId="6114" xr:uid="{00000000-0005-0000-0000-0000341D0000}"/>
    <cellStyle name="Денежный 3 5 2 2 5 2" xfId="21359" xr:uid="{C5C26405-0DA9-4091-8B2B-5CD175E85805}"/>
    <cellStyle name="Денежный 3 5 2 2 6" xfId="11197" xr:uid="{00000000-0005-0000-0000-0000351D0000}"/>
    <cellStyle name="Денежный 3 5 2 2 6 2" xfId="26435" xr:uid="{7C96158F-9A24-44BF-B750-8567B676762E}"/>
    <cellStyle name="Денежный 3 5 2 2 7" xfId="16283" xr:uid="{8F92FBF1-06E3-40A5-B5EE-E887B96AC229}"/>
    <cellStyle name="Денежный 3 5 2 3" xfId="1723" xr:uid="{00000000-0005-0000-0000-0000361D0000}"/>
    <cellStyle name="Денежный 3 5 2 3 2" xfId="6827" xr:uid="{00000000-0005-0000-0000-0000371D0000}"/>
    <cellStyle name="Денежный 3 5 2 3 2 2" xfId="22067" xr:uid="{C10CDD0E-8D48-4D68-BA7F-DE26EBB99BF5}"/>
    <cellStyle name="Денежный 3 5 2 3 3" xfId="11905" xr:uid="{00000000-0005-0000-0000-0000381D0000}"/>
    <cellStyle name="Денежный 3 5 2 3 3 2" xfId="27143" xr:uid="{AF6F4536-6D29-453A-B411-91E14D955979}"/>
    <cellStyle name="Денежный 3 5 2 3 4" xfId="16991" xr:uid="{839DD4A0-6198-4842-8F2B-B98AB44AE16F}"/>
    <cellStyle name="Денежный 3 5 2 4" xfId="3009" xr:uid="{00000000-0005-0000-0000-0000391D0000}"/>
    <cellStyle name="Денежный 3 5 2 4 2" xfId="8095" xr:uid="{00000000-0005-0000-0000-00003A1D0000}"/>
    <cellStyle name="Денежный 3 5 2 4 2 2" xfId="23335" xr:uid="{9D890CF9-D08B-47F2-982E-FD1D6F5D7E8C}"/>
    <cellStyle name="Денежный 3 5 2 4 3" xfId="13173" xr:uid="{00000000-0005-0000-0000-00003B1D0000}"/>
    <cellStyle name="Денежный 3 5 2 4 3 2" xfId="28411" xr:uid="{3D15AB15-DD5D-486E-B380-6A904467E260}"/>
    <cellStyle name="Денежный 3 5 2 4 4" xfId="18259" xr:uid="{40162C75-9E11-4832-9815-426BC15A01C8}"/>
    <cellStyle name="Денежный 3 5 2 5" xfId="4273" xr:uid="{00000000-0005-0000-0000-00003C1D0000}"/>
    <cellStyle name="Денежный 3 5 2 5 2" xfId="9354" xr:uid="{00000000-0005-0000-0000-00003D1D0000}"/>
    <cellStyle name="Денежный 3 5 2 5 2 2" xfId="24594" xr:uid="{8C838D6F-3A65-4583-8864-801859700AAB}"/>
    <cellStyle name="Денежный 3 5 2 5 3" xfId="14432" xr:uid="{00000000-0005-0000-0000-00003E1D0000}"/>
    <cellStyle name="Денежный 3 5 2 5 3 2" xfId="29670" xr:uid="{A4CDCC3F-06E6-44E7-9E28-614C7AF2B8E2}"/>
    <cellStyle name="Денежный 3 5 2 5 4" xfId="19518" xr:uid="{A3011D75-2AAB-431F-B313-C7618ED50820}"/>
    <cellStyle name="Денежный 3 5 2 6" xfId="5550" xr:uid="{00000000-0005-0000-0000-00003F1D0000}"/>
    <cellStyle name="Денежный 3 5 2 6 2" xfId="20795" xr:uid="{14716933-8CC8-4DEB-BB6E-BD01F05D4322}"/>
    <cellStyle name="Денежный 3 5 2 7" xfId="10633" xr:uid="{00000000-0005-0000-0000-0000401D0000}"/>
    <cellStyle name="Денежный 3 5 2 7 2" xfId="25871" xr:uid="{FB890B3C-9D9A-4CE0-B101-830D094CA565}"/>
    <cellStyle name="Денежный 3 5 2 8" xfId="15719" xr:uid="{3954FBE6-7E55-41E8-BF30-CEDB49116EA8}"/>
    <cellStyle name="Денежный 3 5 3" xfId="869" xr:uid="{00000000-0005-0000-0000-0000411D0000}"/>
    <cellStyle name="Денежный 3 5 3 2" xfId="2147" xr:uid="{00000000-0005-0000-0000-0000421D0000}"/>
    <cellStyle name="Денежный 3 5 3 2 2" xfId="7251" xr:uid="{00000000-0005-0000-0000-0000431D0000}"/>
    <cellStyle name="Денежный 3 5 3 2 2 2" xfId="22491" xr:uid="{9D5D83B4-695F-40FF-BEA3-6A7D915A8F9B}"/>
    <cellStyle name="Денежный 3 5 3 2 3" xfId="12329" xr:uid="{00000000-0005-0000-0000-0000441D0000}"/>
    <cellStyle name="Денежный 3 5 3 2 3 2" xfId="27567" xr:uid="{0AB11ECC-E1D6-4D4B-B7D6-9BDBD6715F48}"/>
    <cellStyle name="Денежный 3 5 3 2 4" xfId="17415" xr:uid="{33E36A1C-0127-4C81-BC4B-F4B7EE9B8DB9}"/>
    <cellStyle name="Денежный 3 5 3 3" xfId="3427" xr:uid="{00000000-0005-0000-0000-0000451D0000}"/>
    <cellStyle name="Денежный 3 5 3 3 2" xfId="8513" xr:uid="{00000000-0005-0000-0000-0000461D0000}"/>
    <cellStyle name="Денежный 3 5 3 3 2 2" xfId="23753" xr:uid="{A7A5B337-C68A-4114-99F1-6470512891B5}"/>
    <cellStyle name="Денежный 3 5 3 3 3" xfId="13591" xr:uid="{00000000-0005-0000-0000-0000471D0000}"/>
    <cellStyle name="Денежный 3 5 3 3 3 2" xfId="28829" xr:uid="{D672073D-96D2-4D48-B1AC-4270802BFD4B}"/>
    <cellStyle name="Денежный 3 5 3 3 4" xfId="18677" xr:uid="{5C62666E-C976-43D8-827A-1CE16B0B9276}"/>
    <cellStyle name="Денежный 3 5 3 4" xfId="4697" xr:uid="{00000000-0005-0000-0000-0000481D0000}"/>
    <cellStyle name="Денежный 3 5 3 4 2" xfId="9778" xr:uid="{00000000-0005-0000-0000-0000491D0000}"/>
    <cellStyle name="Денежный 3 5 3 4 2 2" xfId="25018" xr:uid="{B5F7BB92-5FE0-488A-B5D7-9CDBB1989C2D}"/>
    <cellStyle name="Денежный 3 5 3 4 3" xfId="14856" xr:uid="{00000000-0005-0000-0000-00004A1D0000}"/>
    <cellStyle name="Денежный 3 5 3 4 3 2" xfId="30094" xr:uid="{26D6FDB8-2558-42DD-B26A-69E506D59A27}"/>
    <cellStyle name="Денежный 3 5 3 4 4" xfId="19942" xr:uid="{D8D266C7-2515-43C7-ABE0-F9D321BD6484}"/>
    <cellStyle name="Денежный 3 5 3 5" xfId="5974" xr:uid="{00000000-0005-0000-0000-00004B1D0000}"/>
    <cellStyle name="Денежный 3 5 3 5 2" xfId="21219" xr:uid="{8493913E-4934-4B65-B8BE-F634FC43F276}"/>
    <cellStyle name="Денежный 3 5 3 6" xfId="11057" xr:uid="{00000000-0005-0000-0000-00004C1D0000}"/>
    <cellStyle name="Денежный 3 5 3 6 2" xfId="26295" xr:uid="{71B3A332-A233-461B-9A55-EFB134EC3D32}"/>
    <cellStyle name="Денежный 3 5 3 7" xfId="16143" xr:uid="{302759E8-F7B7-4EA7-AB27-7D5EC260BCD3}"/>
    <cellStyle name="Денежный 3 5 4" xfId="1583" xr:uid="{00000000-0005-0000-0000-00004D1D0000}"/>
    <cellStyle name="Денежный 3 5 4 2" xfId="6687" xr:uid="{00000000-0005-0000-0000-00004E1D0000}"/>
    <cellStyle name="Денежный 3 5 4 2 2" xfId="21927" xr:uid="{7FAE3410-A994-4C0D-A311-D3248DC29824}"/>
    <cellStyle name="Денежный 3 5 4 3" xfId="11765" xr:uid="{00000000-0005-0000-0000-00004F1D0000}"/>
    <cellStyle name="Денежный 3 5 4 3 2" xfId="27003" xr:uid="{2ED1570E-18C6-49B7-9B68-7EA383E06A36}"/>
    <cellStyle name="Денежный 3 5 4 4" xfId="16851" xr:uid="{4716EAD0-3BF4-48FB-B46C-4EE20C9914D8}"/>
    <cellStyle name="Денежный 3 5 5" xfId="2857" xr:uid="{00000000-0005-0000-0000-0000501D0000}"/>
    <cellStyle name="Денежный 3 5 5 2" xfId="7957" xr:uid="{00000000-0005-0000-0000-0000511D0000}"/>
    <cellStyle name="Денежный 3 5 5 2 2" xfId="23197" xr:uid="{2098D8D8-9657-44F3-8F3E-270CF94D65D0}"/>
    <cellStyle name="Денежный 3 5 5 3" xfId="13035" xr:uid="{00000000-0005-0000-0000-0000521D0000}"/>
    <cellStyle name="Денежный 3 5 5 3 2" xfId="28273" xr:uid="{C1D0F44A-7670-4E7F-9F4F-70B46EDE7B2A}"/>
    <cellStyle name="Денежный 3 5 5 4" xfId="18121" xr:uid="{FECE8120-62B7-49E9-89AC-8B9B74648EA0}"/>
    <cellStyle name="Денежный 3 5 6" xfId="4133" xr:uid="{00000000-0005-0000-0000-0000531D0000}"/>
    <cellStyle name="Денежный 3 5 6 2" xfId="9214" xr:uid="{00000000-0005-0000-0000-0000541D0000}"/>
    <cellStyle name="Денежный 3 5 6 2 2" xfId="24454" xr:uid="{BB68AD67-F10E-4518-9D68-665C3840ECFE}"/>
    <cellStyle name="Денежный 3 5 6 3" xfId="14292" xr:uid="{00000000-0005-0000-0000-0000551D0000}"/>
    <cellStyle name="Денежный 3 5 6 3 2" xfId="29530" xr:uid="{87B91393-FF35-421F-A25F-26E430204B8B}"/>
    <cellStyle name="Денежный 3 5 6 4" xfId="19378" xr:uid="{1CD2488A-34FD-4894-897F-83EC7CD9F538}"/>
    <cellStyle name="Денежный 3 5 7" xfId="5410" xr:uid="{00000000-0005-0000-0000-0000561D0000}"/>
    <cellStyle name="Денежный 3 5 7 2" xfId="20655" xr:uid="{F5135FA1-46EC-4CC7-B978-C78DB5FA74AD}"/>
    <cellStyle name="Денежный 3 5 8" xfId="10493" xr:uid="{00000000-0005-0000-0000-0000571D0000}"/>
    <cellStyle name="Денежный 3 5 8 2" xfId="25731" xr:uid="{506A385E-F15A-4607-96A7-4D79AD2A4292}"/>
    <cellStyle name="Денежный 3 5 9" xfId="15579" xr:uid="{18BBAF18-EF4E-4DB4-9607-D70E65803C21}"/>
    <cellStyle name="Денежный 3 6" xfId="585" xr:uid="{00000000-0005-0000-0000-0000581D0000}"/>
    <cellStyle name="Денежный 3 6 2" xfId="1149" xr:uid="{00000000-0005-0000-0000-0000591D0000}"/>
    <cellStyle name="Денежный 3 6 2 2" xfId="2427" xr:uid="{00000000-0005-0000-0000-00005A1D0000}"/>
    <cellStyle name="Денежный 3 6 2 2 2" xfId="7531" xr:uid="{00000000-0005-0000-0000-00005B1D0000}"/>
    <cellStyle name="Денежный 3 6 2 2 2 2" xfId="22771" xr:uid="{35D655C5-A79E-4274-BEDB-27E88B985099}"/>
    <cellStyle name="Денежный 3 6 2 2 3" xfId="12609" xr:uid="{00000000-0005-0000-0000-00005C1D0000}"/>
    <cellStyle name="Денежный 3 6 2 2 3 2" xfId="27847" xr:uid="{E7F3E8CB-B7EB-4A16-AE12-19C52C2F12B6}"/>
    <cellStyle name="Денежный 3 6 2 2 4" xfId="17695" xr:uid="{BD42E1FD-EE89-4FFB-9ABE-563870AD1073}"/>
    <cellStyle name="Денежный 3 6 2 3" xfId="3703" xr:uid="{00000000-0005-0000-0000-00005D1D0000}"/>
    <cellStyle name="Денежный 3 6 2 3 2" xfId="8789" xr:uid="{00000000-0005-0000-0000-00005E1D0000}"/>
    <cellStyle name="Денежный 3 6 2 3 2 2" xfId="24029" xr:uid="{EC2D82F5-B2D3-4902-9B28-02B5C1FAC786}"/>
    <cellStyle name="Денежный 3 6 2 3 3" xfId="13867" xr:uid="{00000000-0005-0000-0000-00005F1D0000}"/>
    <cellStyle name="Денежный 3 6 2 3 3 2" xfId="29105" xr:uid="{15DBF83E-AB42-406D-84CB-6BE7C66DB6C0}"/>
    <cellStyle name="Денежный 3 6 2 3 4" xfId="18953" xr:uid="{AF57623D-4671-477F-BCCC-9E5985838FB1}"/>
    <cellStyle name="Денежный 3 6 2 4" xfId="4977" xr:uid="{00000000-0005-0000-0000-0000601D0000}"/>
    <cellStyle name="Денежный 3 6 2 4 2" xfId="10058" xr:uid="{00000000-0005-0000-0000-0000611D0000}"/>
    <cellStyle name="Денежный 3 6 2 4 2 2" xfId="25298" xr:uid="{FA278B05-5B81-46D2-9539-0E9C1054F7C0}"/>
    <cellStyle name="Денежный 3 6 2 4 3" xfId="15136" xr:uid="{00000000-0005-0000-0000-0000621D0000}"/>
    <cellStyle name="Денежный 3 6 2 4 3 2" xfId="30374" xr:uid="{688398DB-F618-43E6-B244-0841DF49C645}"/>
    <cellStyle name="Денежный 3 6 2 4 4" xfId="20222" xr:uid="{42AFACA8-D447-464A-91A1-CA8E98300F35}"/>
    <cellStyle name="Денежный 3 6 2 5" xfId="6254" xr:uid="{00000000-0005-0000-0000-0000631D0000}"/>
    <cellStyle name="Денежный 3 6 2 5 2" xfId="21499" xr:uid="{065CC9F5-4188-43D0-91B6-C21C5E056A66}"/>
    <cellStyle name="Денежный 3 6 2 6" xfId="11337" xr:uid="{00000000-0005-0000-0000-0000641D0000}"/>
    <cellStyle name="Денежный 3 6 2 6 2" xfId="26575" xr:uid="{F5DBDDD6-A989-4B6E-971B-9ED5E1717607}"/>
    <cellStyle name="Денежный 3 6 2 7" xfId="16423" xr:uid="{A428B02C-A0ED-4431-BCEB-D5AE1A405EB2}"/>
    <cellStyle name="Денежный 3 6 3" xfId="1863" xr:uid="{00000000-0005-0000-0000-0000651D0000}"/>
    <cellStyle name="Денежный 3 6 3 2" xfId="6967" xr:uid="{00000000-0005-0000-0000-0000661D0000}"/>
    <cellStyle name="Денежный 3 6 3 2 2" xfId="22207" xr:uid="{979F0534-ADF0-4D4A-997F-4BF25AA69251}"/>
    <cellStyle name="Денежный 3 6 3 3" xfId="12045" xr:uid="{00000000-0005-0000-0000-0000671D0000}"/>
    <cellStyle name="Денежный 3 6 3 3 2" xfId="27283" xr:uid="{0FE23A16-19CC-468D-8787-4F623608F3BE}"/>
    <cellStyle name="Денежный 3 6 3 4" xfId="17131" xr:uid="{7C8B6D7F-F49D-4C57-87FD-3784E037E7BB}"/>
    <cellStyle name="Денежный 3 6 4" xfId="3147" xr:uid="{00000000-0005-0000-0000-0000681D0000}"/>
    <cellStyle name="Денежный 3 6 4 2" xfId="8233" xr:uid="{00000000-0005-0000-0000-0000691D0000}"/>
    <cellStyle name="Денежный 3 6 4 2 2" xfId="23473" xr:uid="{1BA897C7-F08F-44E9-8194-2D721FEF1B54}"/>
    <cellStyle name="Денежный 3 6 4 3" xfId="13311" xr:uid="{00000000-0005-0000-0000-00006A1D0000}"/>
    <cellStyle name="Денежный 3 6 4 3 2" xfId="28549" xr:uid="{FA02785E-78B4-42D0-A6BD-6DDAF50F6C54}"/>
    <cellStyle name="Денежный 3 6 4 4" xfId="18397" xr:uid="{B365FD36-A8EC-4294-88B9-1EC7E1C114E8}"/>
    <cellStyle name="Денежный 3 6 5" xfId="4413" xr:uid="{00000000-0005-0000-0000-00006B1D0000}"/>
    <cellStyle name="Денежный 3 6 5 2" xfId="9494" xr:uid="{00000000-0005-0000-0000-00006C1D0000}"/>
    <cellStyle name="Денежный 3 6 5 2 2" xfId="24734" xr:uid="{BB3B00CC-6D49-4611-8DC1-6DF8283E4554}"/>
    <cellStyle name="Денежный 3 6 5 3" xfId="14572" xr:uid="{00000000-0005-0000-0000-00006D1D0000}"/>
    <cellStyle name="Денежный 3 6 5 3 2" xfId="29810" xr:uid="{4937B332-91B9-4DDD-B3B3-F9CFAE1A3169}"/>
    <cellStyle name="Денежный 3 6 5 4" xfId="19658" xr:uid="{EBF6AE64-4FA4-4229-9365-A5DF9DA6775C}"/>
    <cellStyle name="Денежный 3 6 6" xfId="5690" xr:uid="{00000000-0005-0000-0000-00006E1D0000}"/>
    <cellStyle name="Денежный 3 6 6 2" xfId="20935" xr:uid="{077CB740-1EF7-44D3-8C3D-A8215176053A}"/>
    <cellStyle name="Денежный 3 6 7" xfId="10773" xr:uid="{00000000-0005-0000-0000-00006F1D0000}"/>
    <cellStyle name="Денежный 3 6 7 2" xfId="26011" xr:uid="{FCCAD85F-705F-4B26-9EBF-2C8372D68008}"/>
    <cellStyle name="Денежный 3 6 8" xfId="15859" xr:uid="{C9AA2D63-4CAD-42B3-99FB-38837658306C}"/>
    <cellStyle name="Денежный 3 7" xfId="729" xr:uid="{00000000-0005-0000-0000-0000701D0000}"/>
    <cellStyle name="Денежный 3 7 2" xfId="2007" xr:uid="{00000000-0005-0000-0000-0000711D0000}"/>
    <cellStyle name="Денежный 3 7 2 2" xfId="7111" xr:uid="{00000000-0005-0000-0000-0000721D0000}"/>
    <cellStyle name="Денежный 3 7 2 2 2" xfId="22351" xr:uid="{48077601-102C-4B3C-B6FB-9D6BDB3F2A15}"/>
    <cellStyle name="Денежный 3 7 2 3" xfId="12189" xr:uid="{00000000-0005-0000-0000-0000731D0000}"/>
    <cellStyle name="Денежный 3 7 2 3 2" xfId="27427" xr:uid="{521AA182-A56E-4F02-97A9-2B35989300E5}"/>
    <cellStyle name="Денежный 3 7 2 4" xfId="17275" xr:uid="{860F5DB3-04C6-4433-9EEB-B0209498D172}"/>
    <cellStyle name="Денежный 3 7 3" xfId="3289" xr:uid="{00000000-0005-0000-0000-0000741D0000}"/>
    <cellStyle name="Денежный 3 7 3 2" xfId="8375" xr:uid="{00000000-0005-0000-0000-0000751D0000}"/>
    <cellStyle name="Денежный 3 7 3 2 2" xfId="23615" xr:uid="{45B3F91E-D734-4413-80A1-79302AA3A72B}"/>
    <cellStyle name="Денежный 3 7 3 3" xfId="13453" xr:uid="{00000000-0005-0000-0000-0000761D0000}"/>
    <cellStyle name="Денежный 3 7 3 3 2" xfId="28691" xr:uid="{01314661-1738-477B-8A03-601B2C4A81FE}"/>
    <cellStyle name="Денежный 3 7 3 4" xfId="18539" xr:uid="{C52C0C48-5FC9-4F24-978D-02DC3DACAEFF}"/>
    <cellStyle name="Денежный 3 7 4" xfId="4557" xr:uid="{00000000-0005-0000-0000-0000771D0000}"/>
    <cellStyle name="Денежный 3 7 4 2" xfId="9638" xr:uid="{00000000-0005-0000-0000-0000781D0000}"/>
    <cellStyle name="Денежный 3 7 4 2 2" xfId="24878" xr:uid="{AA8107A4-386F-4486-8F81-9F4FCEC01CCD}"/>
    <cellStyle name="Денежный 3 7 4 3" xfId="14716" xr:uid="{00000000-0005-0000-0000-0000791D0000}"/>
    <cellStyle name="Денежный 3 7 4 3 2" xfId="29954" xr:uid="{F5E40A8D-ED2A-4908-AB2D-8C2071D11002}"/>
    <cellStyle name="Денежный 3 7 4 4" xfId="19802" xr:uid="{D49B10A0-244B-4A2A-85B7-A2F0629FB466}"/>
    <cellStyle name="Денежный 3 7 5" xfId="5834" xr:uid="{00000000-0005-0000-0000-00007A1D0000}"/>
    <cellStyle name="Денежный 3 7 5 2" xfId="21079" xr:uid="{654230FC-1B58-40D1-AF49-6BBD86F87C24}"/>
    <cellStyle name="Денежный 3 7 6" xfId="10917" xr:uid="{00000000-0005-0000-0000-00007B1D0000}"/>
    <cellStyle name="Денежный 3 7 6 2" xfId="26155" xr:uid="{A85987A5-BD1D-4794-80CF-C3CAB38129AC}"/>
    <cellStyle name="Денежный 3 7 7" xfId="16003" xr:uid="{16E245D2-263C-4287-8DBE-FFCCBB65998D}"/>
    <cellStyle name="Денежный 3 8" xfId="1294" xr:uid="{00000000-0005-0000-0000-00007C1D0000}"/>
    <cellStyle name="Денежный 3 8 2" xfId="2572" xr:uid="{00000000-0005-0000-0000-00007D1D0000}"/>
    <cellStyle name="Денежный 3 8 2 2" xfId="7676" xr:uid="{00000000-0005-0000-0000-00007E1D0000}"/>
    <cellStyle name="Денежный 3 8 2 2 2" xfId="22916" xr:uid="{2303BD68-D80D-41E1-A5DB-9DD837CCAA9D}"/>
    <cellStyle name="Денежный 3 8 2 3" xfId="12754" xr:uid="{00000000-0005-0000-0000-00007F1D0000}"/>
    <cellStyle name="Денежный 3 8 2 3 2" xfId="27992" xr:uid="{767EDB54-752C-4AC0-AF76-3585EED28D89}"/>
    <cellStyle name="Денежный 3 8 2 4" xfId="17840" xr:uid="{7A8A4341-AFA6-4913-BF53-370AE3729F34}"/>
    <cellStyle name="Денежный 3 8 3" xfId="3846" xr:uid="{00000000-0005-0000-0000-0000801D0000}"/>
    <cellStyle name="Денежный 3 8 3 2" xfId="8932" xr:uid="{00000000-0005-0000-0000-0000811D0000}"/>
    <cellStyle name="Денежный 3 8 3 2 2" xfId="24172" xr:uid="{AE3CFBAB-A82A-4E5C-BF35-01281A403CA2}"/>
    <cellStyle name="Денежный 3 8 3 3" xfId="14010" xr:uid="{00000000-0005-0000-0000-0000821D0000}"/>
    <cellStyle name="Денежный 3 8 3 3 2" xfId="29248" xr:uid="{43FB1C3B-44B7-47B1-917D-9BD3E4AA07B1}"/>
    <cellStyle name="Денежный 3 8 3 4" xfId="19096" xr:uid="{0C5CEBBC-FF8C-4197-8F30-EDDE601A372E}"/>
    <cellStyle name="Денежный 3 8 4" xfId="5122" xr:uid="{00000000-0005-0000-0000-0000831D0000}"/>
    <cellStyle name="Денежный 3 8 4 2" xfId="10203" xr:uid="{00000000-0005-0000-0000-0000841D0000}"/>
    <cellStyle name="Денежный 3 8 4 2 2" xfId="25443" xr:uid="{BB9401C9-3E8E-4CB8-8B92-17C133E4B6C6}"/>
    <cellStyle name="Денежный 3 8 4 3" xfId="15281" xr:uid="{00000000-0005-0000-0000-0000851D0000}"/>
    <cellStyle name="Денежный 3 8 4 3 2" xfId="30519" xr:uid="{9F81B02F-1F53-4CCD-976B-943AB64A8414}"/>
    <cellStyle name="Денежный 3 8 4 4" xfId="20367" xr:uid="{2DCC1C9F-7D17-4497-A1AD-3656A02B3E78}"/>
    <cellStyle name="Денежный 3 8 5" xfId="6399" xr:uid="{00000000-0005-0000-0000-0000861D0000}"/>
    <cellStyle name="Денежный 3 8 5 2" xfId="21644" xr:uid="{C0DC073E-8A47-4EA9-B694-BF896DAC0B0D}"/>
    <cellStyle name="Денежный 3 8 6" xfId="11482" xr:uid="{00000000-0005-0000-0000-0000871D0000}"/>
    <cellStyle name="Денежный 3 8 6 2" xfId="26720" xr:uid="{7262E68B-D707-4EB1-A86C-CE52AB80039C}"/>
    <cellStyle name="Денежный 3 8 7" xfId="16568" xr:uid="{5C80C038-8447-4AE3-8542-686F034103C5}"/>
    <cellStyle name="Денежный 3 9" xfId="1434" xr:uid="{00000000-0005-0000-0000-0000881D0000}"/>
    <cellStyle name="Денежный 3 9 2" xfId="2712" xr:uid="{00000000-0005-0000-0000-0000891D0000}"/>
    <cellStyle name="Денежный 3 9 2 2" xfId="7816" xr:uid="{00000000-0005-0000-0000-00008A1D0000}"/>
    <cellStyle name="Денежный 3 9 2 2 2" xfId="23056" xr:uid="{426DE953-AC1E-4532-9F02-DF77C265C49C}"/>
    <cellStyle name="Денежный 3 9 2 3" xfId="12894" xr:uid="{00000000-0005-0000-0000-00008B1D0000}"/>
    <cellStyle name="Денежный 3 9 2 3 2" xfId="28132" xr:uid="{9F07B605-629B-4103-9C31-F28FA6ACEF9B}"/>
    <cellStyle name="Денежный 3 9 2 4" xfId="17980" xr:uid="{AA58FBA2-485B-4192-ADC0-D8F6766CD16E}"/>
    <cellStyle name="Денежный 3 9 3" xfId="3984" xr:uid="{00000000-0005-0000-0000-00008C1D0000}"/>
    <cellStyle name="Денежный 3 9 3 2" xfId="9070" xr:uid="{00000000-0005-0000-0000-00008D1D0000}"/>
    <cellStyle name="Денежный 3 9 3 2 2" xfId="24310" xr:uid="{5FF1EC3D-E69B-4D8C-A338-FE0CBFBCE249}"/>
    <cellStyle name="Денежный 3 9 3 3" xfId="14148" xr:uid="{00000000-0005-0000-0000-00008E1D0000}"/>
    <cellStyle name="Денежный 3 9 3 3 2" xfId="29386" xr:uid="{A0E09209-AC17-4EA4-A3FB-384464D5E6A2}"/>
    <cellStyle name="Денежный 3 9 3 4" xfId="19234" xr:uid="{46CD3D27-C8AF-4CB3-A0C3-DFF6179E8F5A}"/>
    <cellStyle name="Денежный 3 9 4" xfId="5262" xr:uid="{00000000-0005-0000-0000-00008F1D0000}"/>
    <cellStyle name="Денежный 3 9 4 2" xfId="10343" xr:uid="{00000000-0005-0000-0000-0000901D0000}"/>
    <cellStyle name="Денежный 3 9 4 2 2" xfId="25583" xr:uid="{BA738431-C39A-4D3B-A3C1-50F634E5707F}"/>
    <cellStyle name="Денежный 3 9 4 3" xfId="15421" xr:uid="{00000000-0005-0000-0000-0000911D0000}"/>
    <cellStyle name="Денежный 3 9 4 3 2" xfId="30659" xr:uid="{2A16E686-ED44-421F-AEA1-B11D06AF4EB7}"/>
    <cellStyle name="Денежный 3 9 4 4" xfId="20507" xr:uid="{DF7E08A0-850D-4D48-9F17-C044668C0130}"/>
    <cellStyle name="Денежный 3 9 5" xfId="6539" xr:uid="{00000000-0005-0000-0000-0000921D0000}"/>
    <cellStyle name="Денежный 3 9 5 2" xfId="21784" xr:uid="{DB72F83C-F327-42E0-A159-319427F5B700}"/>
    <cellStyle name="Денежный 3 9 6" xfId="11622" xr:uid="{00000000-0005-0000-0000-0000931D0000}"/>
    <cellStyle name="Денежный 3 9 6 2" xfId="26860" xr:uid="{2A0616F2-ABCB-47F2-8B99-8AE5462EAA8F}"/>
    <cellStyle name="Денежный 3 9 7" xfId="16708" xr:uid="{055EC277-4AA6-40BD-B41F-C3E1C828E21D}"/>
    <cellStyle name="Денежный 4" xfId="143" xr:uid="{00000000-0005-0000-0000-0000941D0000}"/>
    <cellStyle name="Денежный 4 2" xfId="144" xr:uid="{00000000-0005-0000-0000-0000951D0000}"/>
    <cellStyle name="Денежный 4 2 2" xfId="370" xr:uid="{00000000-0005-0000-0000-0000961D0000}"/>
    <cellStyle name="Денежный 4 2 2 2" xfId="516" xr:uid="{00000000-0005-0000-0000-0000971D0000}"/>
    <cellStyle name="Денежный 4 2 2 2 2" xfId="1080" xr:uid="{00000000-0005-0000-0000-0000981D0000}"/>
    <cellStyle name="Денежный 4 2 2 2 2 2" xfId="2358" xr:uid="{00000000-0005-0000-0000-0000991D0000}"/>
    <cellStyle name="Денежный 4 2 2 2 2 2 2" xfId="7462" xr:uid="{00000000-0005-0000-0000-00009A1D0000}"/>
    <cellStyle name="Денежный 4 2 2 2 2 2 2 2" xfId="22702" xr:uid="{7DCB0DC3-1F87-4A38-AEE5-017D8AD7298E}"/>
    <cellStyle name="Денежный 4 2 2 2 2 2 3" xfId="12540" xr:uid="{00000000-0005-0000-0000-00009B1D0000}"/>
    <cellStyle name="Денежный 4 2 2 2 2 2 3 2" xfId="27778" xr:uid="{602F1A94-CD45-484C-9DFE-81D81A2033BD}"/>
    <cellStyle name="Денежный 4 2 2 2 2 2 4" xfId="17626" xr:uid="{8242AE17-4725-4D76-83A4-77B957CB8D44}"/>
    <cellStyle name="Денежный 4 2 2 2 2 3" xfId="3634" xr:uid="{00000000-0005-0000-0000-00009C1D0000}"/>
    <cellStyle name="Денежный 4 2 2 2 2 3 2" xfId="8720" xr:uid="{00000000-0005-0000-0000-00009D1D0000}"/>
    <cellStyle name="Денежный 4 2 2 2 2 3 2 2" xfId="23960" xr:uid="{559B6854-16A5-40E7-B540-9C23A2EF643F}"/>
    <cellStyle name="Денежный 4 2 2 2 2 3 3" xfId="13798" xr:uid="{00000000-0005-0000-0000-00009E1D0000}"/>
    <cellStyle name="Денежный 4 2 2 2 2 3 3 2" xfId="29036" xr:uid="{7404F13E-8BD1-410F-BAAF-4C8310383E65}"/>
    <cellStyle name="Денежный 4 2 2 2 2 3 4" xfId="18884" xr:uid="{234BBC26-15FB-423F-9BB0-E7D0AEB426E8}"/>
    <cellStyle name="Денежный 4 2 2 2 2 4" xfId="4908" xr:uid="{00000000-0005-0000-0000-00009F1D0000}"/>
    <cellStyle name="Денежный 4 2 2 2 2 4 2" xfId="9989" xr:uid="{00000000-0005-0000-0000-0000A01D0000}"/>
    <cellStyle name="Денежный 4 2 2 2 2 4 2 2" xfId="25229" xr:uid="{AA250BCA-16C9-4B78-9CE5-BF07A994B0E0}"/>
    <cellStyle name="Денежный 4 2 2 2 2 4 3" xfId="15067" xr:uid="{00000000-0005-0000-0000-0000A11D0000}"/>
    <cellStyle name="Денежный 4 2 2 2 2 4 3 2" xfId="30305" xr:uid="{9C5C690F-24AF-421F-B683-BD03135EE8E3}"/>
    <cellStyle name="Денежный 4 2 2 2 2 4 4" xfId="20153" xr:uid="{E7948C27-68D8-469A-B964-3E8AEB67D842}"/>
    <cellStyle name="Денежный 4 2 2 2 2 5" xfId="6185" xr:uid="{00000000-0005-0000-0000-0000A21D0000}"/>
    <cellStyle name="Денежный 4 2 2 2 2 5 2" xfId="21430" xr:uid="{DE3BA009-6550-4D0B-B92B-2880649B6E5B}"/>
    <cellStyle name="Денежный 4 2 2 2 2 6" xfId="11268" xr:uid="{00000000-0005-0000-0000-0000A31D0000}"/>
    <cellStyle name="Денежный 4 2 2 2 2 6 2" xfId="26506" xr:uid="{CB6480F1-3CB9-4C4D-9D2F-739786DCA545}"/>
    <cellStyle name="Денежный 4 2 2 2 2 7" xfId="16354" xr:uid="{B4EB32C4-4306-4D4F-A29E-BAB239932E0A}"/>
    <cellStyle name="Денежный 4 2 2 2 3" xfId="1794" xr:uid="{00000000-0005-0000-0000-0000A41D0000}"/>
    <cellStyle name="Денежный 4 2 2 2 3 2" xfId="6898" xr:uid="{00000000-0005-0000-0000-0000A51D0000}"/>
    <cellStyle name="Денежный 4 2 2 2 3 2 2" xfId="22138" xr:uid="{1F641C1F-6563-4EC7-BFAE-9BFB0B4AAF64}"/>
    <cellStyle name="Денежный 4 2 2 2 3 3" xfId="11976" xr:uid="{00000000-0005-0000-0000-0000A61D0000}"/>
    <cellStyle name="Денежный 4 2 2 2 3 3 2" xfId="27214" xr:uid="{3DA4E35A-93A3-48DC-AB76-1E4CA2D01761}"/>
    <cellStyle name="Денежный 4 2 2 2 3 4" xfId="17062" xr:uid="{D5CE8036-2614-4613-A80A-7AB1326D4B1A}"/>
    <cellStyle name="Денежный 4 2 2 2 4" xfId="3078" xr:uid="{00000000-0005-0000-0000-0000A71D0000}"/>
    <cellStyle name="Денежный 4 2 2 2 4 2" xfId="8164" xr:uid="{00000000-0005-0000-0000-0000A81D0000}"/>
    <cellStyle name="Денежный 4 2 2 2 4 2 2" xfId="23404" xr:uid="{118D56BA-C832-418F-BA80-CFD784E7D983}"/>
    <cellStyle name="Денежный 4 2 2 2 4 3" xfId="13242" xr:uid="{00000000-0005-0000-0000-0000A91D0000}"/>
    <cellStyle name="Денежный 4 2 2 2 4 3 2" xfId="28480" xr:uid="{24DAC73A-8454-41AE-941B-DF6F42BAEDF4}"/>
    <cellStyle name="Денежный 4 2 2 2 4 4" xfId="18328" xr:uid="{28EB0615-B6F1-495D-BF70-A9A784CDF876}"/>
    <cellStyle name="Денежный 4 2 2 2 5" xfId="4344" xr:uid="{00000000-0005-0000-0000-0000AA1D0000}"/>
    <cellStyle name="Денежный 4 2 2 2 5 2" xfId="9425" xr:uid="{00000000-0005-0000-0000-0000AB1D0000}"/>
    <cellStyle name="Денежный 4 2 2 2 5 2 2" xfId="24665" xr:uid="{8B6AF4C2-6010-4D0C-91C9-33A1410B2ABC}"/>
    <cellStyle name="Денежный 4 2 2 2 5 3" xfId="14503" xr:uid="{00000000-0005-0000-0000-0000AC1D0000}"/>
    <cellStyle name="Денежный 4 2 2 2 5 3 2" xfId="29741" xr:uid="{E2428C17-A955-4D79-8AA4-2F7B06B0E142}"/>
    <cellStyle name="Денежный 4 2 2 2 5 4" xfId="19589" xr:uid="{1C373CC1-00E7-4975-BEB3-CD3AFBD335CA}"/>
    <cellStyle name="Денежный 4 2 2 2 6" xfId="5621" xr:uid="{00000000-0005-0000-0000-0000AD1D0000}"/>
    <cellStyle name="Денежный 4 2 2 2 6 2" xfId="20866" xr:uid="{F899456C-4220-473E-BD33-BE37EC7788F4}"/>
    <cellStyle name="Денежный 4 2 2 2 7" xfId="10704" xr:uid="{00000000-0005-0000-0000-0000AE1D0000}"/>
    <cellStyle name="Денежный 4 2 2 2 7 2" xfId="25942" xr:uid="{35CF32EB-E090-4BBA-8B5F-DBF1FB83FF17}"/>
    <cellStyle name="Денежный 4 2 2 2 8" xfId="15790" xr:uid="{5B0A968A-B2C6-4BCF-86C7-60446BA477D2}"/>
    <cellStyle name="Денежный 4 2 2 3" xfId="940" xr:uid="{00000000-0005-0000-0000-0000AF1D0000}"/>
    <cellStyle name="Денежный 4 2 2 3 2" xfId="2218" xr:uid="{00000000-0005-0000-0000-0000B01D0000}"/>
    <cellStyle name="Денежный 4 2 2 3 2 2" xfId="7322" xr:uid="{00000000-0005-0000-0000-0000B11D0000}"/>
    <cellStyle name="Денежный 4 2 2 3 2 2 2" xfId="22562" xr:uid="{24442770-ABC3-48B8-B370-321D284F93D1}"/>
    <cellStyle name="Денежный 4 2 2 3 2 3" xfId="12400" xr:uid="{00000000-0005-0000-0000-0000B21D0000}"/>
    <cellStyle name="Денежный 4 2 2 3 2 3 2" xfId="27638" xr:uid="{E60AF157-35D9-4735-BB3C-5F2B96BC70AC}"/>
    <cellStyle name="Денежный 4 2 2 3 2 4" xfId="17486" xr:uid="{F5F31F18-0E46-44AC-A321-E3D5B83A6F82}"/>
    <cellStyle name="Денежный 4 2 2 3 3" xfId="3496" xr:uid="{00000000-0005-0000-0000-0000B31D0000}"/>
    <cellStyle name="Денежный 4 2 2 3 3 2" xfId="8582" xr:uid="{00000000-0005-0000-0000-0000B41D0000}"/>
    <cellStyle name="Денежный 4 2 2 3 3 2 2" xfId="23822" xr:uid="{563058CD-BA81-4A54-9C87-E31AD6492E21}"/>
    <cellStyle name="Денежный 4 2 2 3 3 3" xfId="13660" xr:uid="{00000000-0005-0000-0000-0000B51D0000}"/>
    <cellStyle name="Денежный 4 2 2 3 3 3 2" xfId="28898" xr:uid="{3BDE2CE0-08B7-4A43-9B35-C8F13AF545DC}"/>
    <cellStyle name="Денежный 4 2 2 3 3 4" xfId="18746" xr:uid="{970E8AD6-152E-4F8B-996A-34E630BD14CD}"/>
    <cellStyle name="Денежный 4 2 2 3 4" xfId="4768" xr:uid="{00000000-0005-0000-0000-0000B61D0000}"/>
    <cellStyle name="Денежный 4 2 2 3 4 2" xfId="9849" xr:uid="{00000000-0005-0000-0000-0000B71D0000}"/>
    <cellStyle name="Денежный 4 2 2 3 4 2 2" xfId="25089" xr:uid="{A971B827-8994-4A7C-89A8-B2693373FB69}"/>
    <cellStyle name="Денежный 4 2 2 3 4 3" xfId="14927" xr:uid="{00000000-0005-0000-0000-0000B81D0000}"/>
    <cellStyle name="Денежный 4 2 2 3 4 3 2" xfId="30165" xr:uid="{FBAB50CB-CD84-4DED-80B3-533DE6E10E3B}"/>
    <cellStyle name="Денежный 4 2 2 3 4 4" xfId="20013" xr:uid="{1F6F3E56-FF87-4D57-9C89-EC725B1283F8}"/>
    <cellStyle name="Денежный 4 2 2 3 5" xfId="6045" xr:uid="{00000000-0005-0000-0000-0000B91D0000}"/>
    <cellStyle name="Денежный 4 2 2 3 5 2" xfId="21290" xr:uid="{EBA18ECC-4B31-4A0E-92AC-0DB60708187C}"/>
    <cellStyle name="Денежный 4 2 2 3 6" xfId="11128" xr:uid="{00000000-0005-0000-0000-0000BA1D0000}"/>
    <cellStyle name="Денежный 4 2 2 3 6 2" xfId="26366" xr:uid="{D3E60E2D-D599-4397-9DE7-209202D8B143}"/>
    <cellStyle name="Денежный 4 2 2 3 7" xfId="16214" xr:uid="{BB105007-D6F2-42FF-BFA3-039767C7887E}"/>
    <cellStyle name="Денежный 4 2 2 4" xfId="1654" xr:uid="{00000000-0005-0000-0000-0000BB1D0000}"/>
    <cellStyle name="Денежный 4 2 2 4 2" xfId="6758" xr:uid="{00000000-0005-0000-0000-0000BC1D0000}"/>
    <cellStyle name="Денежный 4 2 2 4 2 2" xfId="21998" xr:uid="{FF9AACF0-E286-4189-ABDC-1E977E054F32}"/>
    <cellStyle name="Денежный 4 2 2 4 3" xfId="11836" xr:uid="{00000000-0005-0000-0000-0000BD1D0000}"/>
    <cellStyle name="Денежный 4 2 2 4 3 2" xfId="27074" xr:uid="{7AA13558-0A7B-4A67-875F-950389FB910E}"/>
    <cellStyle name="Денежный 4 2 2 4 4" xfId="16922" xr:uid="{F2117AC8-F7B0-40E5-BB17-CB8149FDFFA3}"/>
    <cellStyle name="Денежный 4 2 2 5" xfId="2934" xr:uid="{00000000-0005-0000-0000-0000BE1D0000}"/>
    <cellStyle name="Денежный 4 2 2 5 2" xfId="8026" xr:uid="{00000000-0005-0000-0000-0000BF1D0000}"/>
    <cellStyle name="Денежный 4 2 2 5 2 2" xfId="23266" xr:uid="{B378EF79-3459-4066-B73A-007539417066}"/>
    <cellStyle name="Денежный 4 2 2 5 3" xfId="13104" xr:uid="{00000000-0005-0000-0000-0000C01D0000}"/>
    <cellStyle name="Денежный 4 2 2 5 3 2" xfId="28342" xr:uid="{0C975C72-CD67-4633-A9C9-B3940F9CA11D}"/>
    <cellStyle name="Денежный 4 2 2 5 4" xfId="18190" xr:uid="{CF2A4E21-914C-4908-8A24-1DFB2BBE798A}"/>
    <cellStyle name="Денежный 4 2 2 6" xfId="4204" xr:uid="{00000000-0005-0000-0000-0000C11D0000}"/>
    <cellStyle name="Денежный 4 2 2 6 2" xfId="9285" xr:uid="{00000000-0005-0000-0000-0000C21D0000}"/>
    <cellStyle name="Денежный 4 2 2 6 2 2" xfId="24525" xr:uid="{B4CB9DB9-D9EC-4126-82AF-002F895646CD}"/>
    <cellStyle name="Денежный 4 2 2 6 3" xfId="14363" xr:uid="{00000000-0005-0000-0000-0000C31D0000}"/>
    <cellStyle name="Денежный 4 2 2 6 3 2" xfId="29601" xr:uid="{FABD2957-1793-43B1-82F9-9261641C24CB}"/>
    <cellStyle name="Денежный 4 2 2 6 4" xfId="19449" xr:uid="{0CA7E9D9-7D2A-4ADB-832F-0E20021D4519}"/>
    <cellStyle name="Денежный 4 2 2 7" xfId="5481" xr:uid="{00000000-0005-0000-0000-0000C41D0000}"/>
    <cellStyle name="Денежный 4 2 2 7 2" xfId="20726" xr:uid="{5BD959A9-9078-4B82-8E9C-2D46E81CF642}"/>
    <cellStyle name="Денежный 4 2 2 8" xfId="10564" xr:uid="{00000000-0005-0000-0000-0000C51D0000}"/>
    <cellStyle name="Денежный 4 2 2 8 2" xfId="25802" xr:uid="{E41FAA23-FA99-46D3-A600-CBFA05684C49}"/>
    <cellStyle name="Денежный 4 2 2 9" xfId="15650" xr:uid="{1F193471-05E8-42BD-8CDC-843696AC1772}"/>
    <cellStyle name="Денежный 4 2 3" xfId="656" xr:uid="{00000000-0005-0000-0000-0000C61D0000}"/>
    <cellStyle name="Денежный 4 2 3 2" xfId="1220" xr:uid="{00000000-0005-0000-0000-0000C71D0000}"/>
    <cellStyle name="Денежный 4 2 3 2 2" xfId="2498" xr:uid="{00000000-0005-0000-0000-0000C81D0000}"/>
    <cellStyle name="Денежный 4 2 3 2 2 2" xfId="7602" xr:uid="{00000000-0005-0000-0000-0000C91D0000}"/>
    <cellStyle name="Денежный 4 2 3 2 2 2 2" xfId="22842" xr:uid="{E153C452-9C8A-487B-85FC-15680D64ED19}"/>
    <cellStyle name="Денежный 4 2 3 2 2 3" xfId="12680" xr:uid="{00000000-0005-0000-0000-0000CA1D0000}"/>
    <cellStyle name="Денежный 4 2 3 2 2 3 2" xfId="27918" xr:uid="{C8752128-7136-4277-AD70-C7D16280B84F}"/>
    <cellStyle name="Денежный 4 2 3 2 2 4" xfId="17766" xr:uid="{731F374E-B5AC-4212-967D-D3BCDFF40622}"/>
    <cellStyle name="Денежный 4 2 3 2 3" xfId="3772" xr:uid="{00000000-0005-0000-0000-0000CB1D0000}"/>
    <cellStyle name="Денежный 4 2 3 2 3 2" xfId="8858" xr:uid="{00000000-0005-0000-0000-0000CC1D0000}"/>
    <cellStyle name="Денежный 4 2 3 2 3 2 2" xfId="24098" xr:uid="{34CFE9BC-E782-4A5F-816A-D49E8B8C490D}"/>
    <cellStyle name="Денежный 4 2 3 2 3 3" xfId="13936" xr:uid="{00000000-0005-0000-0000-0000CD1D0000}"/>
    <cellStyle name="Денежный 4 2 3 2 3 3 2" xfId="29174" xr:uid="{755CE408-DC9C-4635-AFD2-9D68295E7004}"/>
    <cellStyle name="Денежный 4 2 3 2 3 4" xfId="19022" xr:uid="{86937221-DC3A-44DB-A3D3-A89A022D3B71}"/>
    <cellStyle name="Денежный 4 2 3 2 4" xfId="5048" xr:uid="{00000000-0005-0000-0000-0000CE1D0000}"/>
    <cellStyle name="Денежный 4 2 3 2 4 2" xfId="10129" xr:uid="{00000000-0005-0000-0000-0000CF1D0000}"/>
    <cellStyle name="Денежный 4 2 3 2 4 2 2" xfId="25369" xr:uid="{3A6071DA-9526-4B35-8928-627E7DF5B64E}"/>
    <cellStyle name="Денежный 4 2 3 2 4 3" xfId="15207" xr:uid="{00000000-0005-0000-0000-0000D01D0000}"/>
    <cellStyle name="Денежный 4 2 3 2 4 3 2" xfId="30445" xr:uid="{3B6AF9EA-BB4A-4840-A508-47E9834EEBA0}"/>
    <cellStyle name="Денежный 4 2 3 2 4 4" xfId="20293" xr:uid="{EE96C3E2-02F7-4045-ACE7-91992C6FC49A}"/>
    <cellStyle name="Денежный 4 2 3 2 5" xfId="6325" xr:uid="{00000000-0005-0000-0000-0000D11D0000}"/>
    <cellStyle name="Денежный 4 2 3 2 5 2" xfId="21570" xr:uid="{4C85D06F-05C5-4E5A-B059-0FE5104C552F}"/>
    <cellStyle name="Денежный 4 2 3 2 6" xfId="11408" xr:uid="{00000000-0005-0000-0000-0000D21D0000}"/>
    <cellStyle name="Денежный 4 2 3 2 6 2" xfId="26646" xr:uid="{6D232395-4CD9-4A04-BBDD-7561638581C3}"/>
    <cellStyle name="Денежный 4 2 3 2 7" xfId="16494" xr:uid="{DE9609E9-AD12-4203-B3B8-FD7C1DCD1233}"/>
    <cellStyle name="Денежный 4 2 3 3" xfId="1934" xr:uid="{00000000-0005-0000-0000-0000D31D0000}"/>
    <cellStyle name="Денежный 4 2 3 3 2" xfId="7038" xr:uid="{00000000-0005-0000-0000-0000D41D0000}"/>
    <cellStyle name="Денежный 4 2 3 3 2 2" xfId="22278" xr:uid="{10E9A854-639E-43E1-9C3A-20E17AB6EECA}"/>
    <cellStyle name="Денежный 4 2 3 3 3" xfId="12116" xr:uid="{00000000-0005-0000-0000-0000D51D0000}"/>
    <cellStyle name="Денежный 4 2 3 3 3 2" xfId="27354" xr:uid="{8AD345D2-D154-4E55-8A74-093820B9B4C7}"/>
    <cellStyle name="Денежный 4 2 3 3 4" xfId="17202" xr:uid="{3CE263B0-27B7-4E3B-9AFD-A5A02B0032D3}"/>
    <cellStyle name="Денежный 4 2 3 4" xfId="3216" xr:uid="{00000000-0005-0000-0000-0000D61D0000}"/>
    <cellStyle name="Денежный 4 2 3 4 2" xfId="8302" xr:uid="{00000000-0005-0000-0000-0000D71D0000}"/>
    <cellStyle name="Денежный 4 2 3 4 2 2" xfId="23542" xr:uid="{71346F72-4033-45D9-9220-DEB4E0777B38}"/>
    <cellStyle name="Денежный 4 2 3 4 3" xfId="13380" xr:uid="{00000000-0005-0000-0000-0000D81D0000}"/>
    <cellStyle name="Денежный 4 2 3 4 3 2" xfId="28618" xr:uid="{C1275EA2-03FB-4AB5-A0A1-BBE01498AA06}"/>
    <cellStyle name="Денежный 4 2 3 4 4" xfId="18466" xr:uid="{E18C85D2-A49E-46D2-B8E2-7D9A09986387}"/>
    <cellStyle name="Денежный 4 2 3 5" xfId="4484" xr:uid="{00000000-0005-0000-0000-0000D91D0000}"/>
    <cellStyle name="Денежный 4 2 3 5 2" xfId="9565" xr:uid="{00000000-0005-0000-0000-0000DA1D0000}"/>
    <cellStyle name="Денежный 4 2 3 5 2 2" xfId="24805" xr:uid="{77254C75-5535-4BD4-AE7D-5DD831CF84AB}"/>
    <cellStyle name="Денежный 4 2 3 5 3" xfId="14643" xr:uid="{00000000-0005-0000-0000-0000DB1D0000}"/>
    <cellStyle name="Денежный 4 2 3 5 3 2" xfId="29881" xr:uid="{1B396D48-A0AA-46A9-ABB1-A472EDC9CA4F}"/>
    <cellStyle name="Денежный 4 2 3 5 4" xfId="19729" xr:uid="{63F7FCD0-6F70-4A2A-A940-362DBAC7C6E4}"/>
    <cellStyle name="Денежный 4 2 3 6" xfId="5761" xr:uid="{00000000-0005-0000-0000-0000DC1D0000}"/>
    <cellStyle name="Денежный 4 2 3 6 2" xfId="21006" xr:uid="{BAAEEECB-3E94-4E4F-B797-D1F8F78B78D6}"/>
    <cellStyle name="Денежный 4 2 3 7" xfId="10844" xr:uid="{00000000-0005-0000-0000-0000DD1D0000}"/>
    <cellStyle name="Денежный 4 2 3 7 2" xfId="26082" xr:uid="{16110CD9-836E-4663-A2D7-7059D7C3DEC4}"/>
    <cellStyle name="Денежный 4 2 3 8" xfId="15930" xr:uid="{B7E876E8-A171-4DD0-8028-8351F116C5DA}"/>
    <cellStyle name="Денежный 4 2 4" xfId="800" xr:uid="{00000000-0005-0000-0000-0000DE1D0000}"/>
    <cellStyle name="Денежный 4 2 4 2" xfId="2078" xr:uid="{00000000-0005-0000-0000-0000DF1D0000}"/>
    <cellStyle name="Денежный 4 2 4 2 2" xfId="7182" xr:uid="{00000000-0005-0000-0000-0000E01D0000}"/>
    <cellStyle name="Денежный 4 2 4 2 2 2" xfId="22422" xr:uid="{EC19CD30-080E-49A3-B968-C7875C3C6361}"/>
    <cellStyle name="Денежный 4 2 4 2 3" xfId="12260" xr:uid="{00000000-0005-0000-0000-0000E11D0000}"/>
    <cellStyle name="Денежный 4 2 4 2 3 2" xfId="27498" xr:uid="{1D8CF33D-0E44-4544-B93C-4EC041B620CB}"/>
    <cellStyle name="Денежный 4 2 4 2 4" xfId="17346" xr:uid="{7D64A633-7627-41CB-8F20-27AF2A490EF2}"/>
    <cellStyle name="Денежный 4 2 4 3" xfId="3358" xr:uid="{00000000-0005-0000-0000-0000E21D0000}"/>
    <cellStyle name="Денежный 4 2 4 3 2" xfId="8444" xr:uid="{00000000-0005-0000-0000-0000E31D0000}"/>
    <cellStyle name="Денежный 4 2 4 3 2 2" xfId="23684" xr:uid="{D9B2F7FE-D031-4EE7-99D4-6B7F1C42D53C}"/>
    <cellStyle name="Денежный 4 2 4 3 3" xfId="13522" xr:uid="{00000000-0005-0000-0000-0000E41D0000}"/>
    <cellStyle name="Денежный 4 2 4 3 3 2" xfId="28760" xr:uid="{03DF2632-1257-47E2-809C-FA4907F52FAF}"/>
    <cellStyle name="Денежный 4 2 4 3 4" xfId="18608" xr:uid="{D985CBA8-8A65-4D2E-94A5-5B37B62CEAE1}"/>
    <cellStyle name="Денежный 4 2 4 4" xfId="4628" xr:uid="{00000000-0005-0000-0000-0000E51D0000}"/>
    <cellStyle name="Денежный 4 2 4 4 2" xfId="9709" xr:uid="{00000000-0005-0000-0000-0000E61D0000}"/>
    <cellStyle name="Денежный 4 2 4 4 2 2" xfId="24949" xr:uid="{D23AD5C3-F4B7-437C-9DAE-DA346C85057E}"/>
    <cellStyle name="Денежный 4 2 4 4 3" xfId="14787" xr:uid="{00000000-0005-0000-0000-0000E71D0000}"/>
    <cellStyle name="Денежный 4 2 4 4 3 2" xfId="30025" xr:uid="{462A4B70-2E81-48F6-98C8-F0788DA6C02B}"/>
    <cellStyle name="Денежный 4 2 4 4 4" xfId="19873" xr:uid="{F3F9BE94-B5D1-4FAE-9820-7211A1064601}"/>
    <cellStyle name="Денежный 4 2 4 5" xfId="5905" xr:uid="{00000000-0005-0000-0000-0000E81D0000}"/>
    <cellStyle name="Денежный 4 2 4 5 2" xfId="21150" xr:uid="{18BA6E1E-EDAD-4662-BB7F-68F1F476759E}"/>
    <cellStyle name="Денежный 4 2 4 6" xfId="10988" xr:uid="{00000000-0005-0000-0000-0000E91D0000}"/>
    <cellStyle name="Денежный 4 2 4 6 2" xfId="26226" xr:uid="{F7ADA704-769A-45A9-9985-51CC0CCD29E0}"/>
    <cellStyle name="Денежный 4 2 4 7" xfId="16074" xr:uid="{890BC479-8366-4B2E-91B5-B4EBE39D6C5C}"/>
    <cellStyle name="Денежный 4 2 5" xfId="1365" xr:uid="{00000000-0005-0000-0000-0000EA1D0000}"/>
    <cellStyle name="Денежный 4 2 5 2" xfId="2643" xr:uid="{00000000-0005-0000-0000-0000EB1D0000}"/>
    <cellStyle name="Денежный 4 2 5 2 2" xfId="7747" xr:uid="{00000000-0005-0000-0000-0000EC1D0000}"/>
    <cellStyle name="Денежный 4 2 5 2 2 2" xfId="22987" xr:uid="{E51553A1-3BA2-4F42-A227-2854809EB2B8}"/>
    <cellStyle name="Денежный 4 2 5 2 3" xfId="12825" xr:uid="{00000000-0005-0000-0000-0000ED1D0000}"/>
    <cellStyle name="Денежный 4 2 5 2 3 2" xfId="28063" xr:uid="{5E51CDCF-8C57-4167-B567-50844CA0A664}"/>
    <cellStyle name="Денежный 4 2 5 2 4" xfId="17911" xr:uid="{6EE9C4D5-CB4A-4C44-9A64-094F9E9A2474}"/>
    <cellStyle name="Денежный 4 2 5 3" xfId="3915" xr:uid="{00000000-0005-0000-0000-0000EE1D0000}"/>
    <cellStyle name="Денежный 4 2 5 3 2" xfId="9001" xr:uid="{00000000-0005-0000-0000-0000EF1D0000}"/>
    <cellStyle name="Денежный 4 2 5 3 2 2" xfId="24241" xr:uid="{EF646C6C-AFA2-4490-A6B9-F7A624C2C049}"/>
    <cellStyle name="Денежный 4 2 5 3 3" xfId="14079" xr:uid="{00000000-0005-0000-0000-0000F01D0000}"/>
    <cellStyle name="Денежный 4 2 5 3 3 2" xfId="29317" xr:uid="{50FA9986-65B1-43B4-AEDC-107E61090A54}"/>
    <cellStyle name="Денежный 4 2 5 3 4" xfId="19165" xr:uid="{05A66CFA-0DE4-424C-8089-79B47ABC451C}"/>
    <cellStyle name="Денежный 4 2 5 4" xfId="5193" xr:uid="{00000000-0005-0000-0000-0000F11D0000}"/>
    <cellStyle name="Денежный 4 2 5 4 2" xfId="10274" xr:uid="{00000000-0005-0000-0000-0000F21D0000}"/>
    <cellStyle name="Денежный 4 2 5 4 2 2" xfId="25514" xr:uid="{0CF76930-BE80-4DCC-9C91-DF960478D422}"/>
    <cellStyle name="Денежный 4 2 5 4 3" xfId="15352" xr:uid="{00000000-0005-0000-0000-0000F31D0000}"/>
    <cellStyle name="Денежный 4 2 5 4 3 2" xfId="30590" xr:uid="{B6AFD5BD-D7CA-4120-9C76-FE2CD00B062C}"/>
    <cellStyle name="Денежный 4 2 5 4 4" xfId="20438" xr:uid="{BE083578-3663-418E-B3AE-B683C1E5D07B}"/>
    <cellStyle name="Денежный 4 2 5 5" xfId="6470" xr:uid="{00000000-0005-0000-0000-0000F41D0000}"/>
    <cellStyle name="Денежный 4 2 5 5 2" xfId="21715" xr:uid="{70633809-0CE9-4CD5-89CA-5C47709C1E21}"/>
    <cellStyle name="Денежный 4 2 5 6" xfId="11553" xr:uid="{00000000-0005-0000-0000-0000F51D0000}"/>
    <cellStyle name="Денежный 4 2 5 6 2" xfId="26791" xr:uid="{49236BC2-2A77-48FC-91DA-7D470411B9BB}"/>
    <cellStyle name="Денежный 4 2 5 7" xfId="16639" xr:uid="{212A9D13-D7B3-417F-B6A2-8D8B21C4FDCF}"/>
    <cellStyle name="Денежный 4 2 6" xfId="1505" xr:uid="{00000000-0005-0000-0000-0000F61D0000}"/>
    <cellStyle name="Денежный 4 2 6 2" xfId="2783" xr:uid="{00000000-0005-0000-0000-0000F71D0000}"/>
    <cellStyle name="Денежный 4 2 6 2 2" xfId="7887" xr:uid="{00000000-0005-0000-0000-0000F81D0000}"/>
    <cellStyle name="Денежный 4 2 6 2 2 2" xfId="23127" xr:uid="{E884A647-DBC6-4158-A30B-849183EE10F8}"/>
    <cellStyle name="Денежный 4 2 6 2 3" xfId="12965" xr:uid="{00000000-0005-0000-0000-0000F91D0000}"/>
    <cellStyle name="Денежный 4 2 6 2 3 2" xfId="28203" xr:uid="{AADE0B7D-8765-4126-AEE1-5B819FC1B71E}"/>
    <cellStyle name="Денежный 4 2 6 2 4" xfId="18051" xr:uid="{8FEF1D16-6DA3-4424-9169-E63D01FB25D5}"/>
    <cellStyle name="Денежный 4 2 6 3" xfId="4053" xr:uid="{00000000-0005-0000-0000-0000FA1D0000}"/>
    <cellStyle name="Денежный 4 2 6 3 2" xfId="9139" xr:uid="{00000000-0005-0000-0000-0000FB1D0000}"/>
    <cellStyle name="Денежный 4 2 6 3 2 2" xfId="24379" xr:uid="{995E71C0-5DF6-4F02-9FBC-D76F02E70CE0}"/>
    <cellStyle name="Денежный 4 2 6 3 3" xfId="14217" xr:uid="{00000000-0005-0000-0000-0000FC1D0000}"/>
    <cellStyle name="Денежный 4 2 6 3 3 2" xfId="29455" xr:uid="{9658A4AF-C39B-4F06-8B97-167FC342912D}"/>
    <cellStyle name="Денежный 4 2 6 3 4" xfId="19303" xr:uid="{9B39FF2A-E8DB-4C7A-BEAB-667489ACA039}"/>
    <cellStyle name="Денежный 4 2 6 4" xfId="5333" xr:uid="{00000000-0005-0000-0000-0000FD1D0000}"/>
    <cellStyle name="Денежный 4 2 6 4 2" xfId="10414" xr:uid="{00000000-0005-0000-0000-0000FE1D0000}"/>
    <cellStyle name="Денежный 4 2 6 4 2 2" xfId="25654" xr:uid="{28081326-0BE4-4C21-87D6-550760C5F8ED}"/>
    <cellStyle name="Денежный 4 2 6 4 3" xfId="15492" xr:uid="{00000000-0005-0000-0000-0000FF1D0000}"/>
    <cellStyle name="Денежный 4 2 6 4 3 2" xfId="30730" xr:uid="{3AD94514-6917-41B5-A1BF-F6E9F608710E}"/>
    <cellStyle name="Денежный 4 2 6 4 4" xfId="20578" xr:uid="{7F3D71DF-54E3-480F-82A1-23D3D8B8FA0C}"/>
    <cellStyle name="Денежный 4 2 6 5" xfId="6610" xr:uid="{00000000-0005-0000-0000-0000001E0000}"/>
    <cellStyle name="Денежный 4 2 6 5 2" xfId="21855" xr:uid="{0B521E44-73CB-4248-9409-33956DAC4082}"/>
    <cellStyle name="Денежный 4 2 6 6" xfId="11693" xr:uid="{00000000-0005-0000-0000-0000011E0000}"/>
    <cellStyle name="Денежный 4 2 6 6 2" xfId="26931" xr:uid="{AAB35ED3-1B84-44FE-BA2D-CD516C27D6B8}"/>
    <cellStyle name="Денежный 4 2 6 7" xfId="16779" xr:uid="{9BCFCE3D-E307-4392-8B82-CDB1CFBF77F2}"/>
    <cellStyle name="Денежный 4 3" xfId="145" xr:uid="{00000000-0005-0000-0000-0000021E0000}"/>
    <cellStyle name="Денежный 4 3 2" xfId="406" xr:uid="{00000000-0005-0000-0000-0000031E0000}"/>
    <cellStyle name="Денежный 4 3 2 2" xfId="546" xr:uid="{00000000-0005-0000-0000-0000041E0000}"/>
    <cellStyle name="Денежный 4 3 2 2 2" xfId="1110" xr:uid="{00000000-0005-0000-0000-0000051E0000}"/>
    <cellStyle name="Денежный 4 3 2 2 2 2" xfId="2388" xr:uid="{00000000-0005-0000-0000-0000061E0000}"/>
    <cellStyle name="Денежный 4 3 2 2 2 2 2" xfId="7492" xr:uid="{00000000-0005-0000-0000-0000071E0000}"/>
    <cellStyle name="Денежный 4 3 2 2 2 2 2 2" xfId="22732" xr:uid="{46626590-75C4-449D-9DE6-DE55D5D5265A}"/>
    <cellStyle name="Денежный 4 3 2 2 2 2 3" xfId="12570" xr:uid="{00000000-0005-0000-0000-0000081E0000}"/>
    <cellStyle name="Денежный 4 3 2 2 2 2 3 2" xfId="27808" xr:uid="{32C00BD3-256B-439D-9294-3DCF3BBC0E61}"/>
    <cellStyle name="Денежный 4 3 2 2 2 2 4" xfId="17656" xr:uid="{A4C1C8AC-7AC9-4732-AD83-86D486F27E85}"/>
    <cellStyle name="Денежный 4 3 2 2 2 3" xfId="3664" xr:uid="{00000000-0005-0000-0000-0000091E0000}"/>
    <cellStyle name="Денежный 4 3 2 2 2 3 2" xfId="8750" xr:uid="{00000000-0005-0000-0000-00000A1E0000}"/>
    <cellStyle name="Денежный 4 3 2 2 2 3 2 2" xfId="23990" xr:uid="{97ECC1AA-0D98-4637-93CE-92ED08BB407D}"/>
    <cellStyle name="Денежный 4 3 2 2 2 3 3" xfId="13828" xr:uid="{00000000-0005-0000-0000-00000B1E0000}"/>
    <cellStyle name="Денежный 4 3 2 2 2 3 3 2" xfId="29066" xr:uid="{43C8ECDA-DE7E-4E03-B792-6683886DF6A1}"/>
    <cellStyle name="Денежный 4 3 2 2 2 3 4" xfId="18914" xr:uid="{5F374C4B-B9F8-4CFD-8E87-C7249507731D}"/>
    <cellStyle name="Денежный 4 3 2 2 2 4" xfId="4938" xr:uid="{00000000-0005-0000-0000-00000C1E0000}"/>
    <cellStyle name="Денежный 4 3 2 2 2 4 2" xfId="10019" xr:uid="{00000000-0005-0000-0000-00000D1E0000}"/>
    <cellStyle name="Денежный 4 3 2 2 2 4 2 2" xfId="25259" xr:uid="{1B3FE871-803E-4F8F-8141-44ABBDEFC07C}"/>
    <cellStyle name="Денежный 4 3 2 2 2 4 3" xfId="15097" xr:uid="{00000000-0005-0000-0000-00000E1E0000}"/>
    <cellStyle name="Денежный 4 3 2 2 2 4 3 2" xfId="30335" xr:uid="{A16B55C2-6481-4329-B8F0-0DBC4DC6CD70}"/>
    <cellStyle name="Денежный 4 3 2 2 2 4 4" xfId="20183" xr:uid="{E146B932-B70C-40E9-A694-62D6F0B73301}"/>
    <cellStyle name="Денежный 4 3 2 2 2 5" xfId="6215" xr:uid="{00000000-0005-0000-0000-00000F1E0000}"/>
    <cellStyle name="Денежный 4 3 2 2 2 5 2" xfId="21460" xr:uid="{50A606E7-7FE9-4C75-B434-80BC0C76F97D}"/>
    <cellStyle name="Денежный 4 3 2 2 2 6" xfId="11298" xr:uid="{00000000-0005-0000-0000-0000101E0000}"/>
    <cellStyle name="Денежный 4 3 2 2 2 6 2" xfId="26536" xr:uid="{72F6399F-C220-4976-95FF-D51A4D0129D8}"/>
    <cellStyle name="Денежный 4 3 2 2 2 7" xfId="16384" xr:uid="{BD052827-F252-4D11-877E-B888093B2311}"/>
    <cellStyle name="Денежный 4 3 2 2 3" xfId="1824" xr:uid="{00000000-0005-0000-0000-0000111E0000}"/>
    <cellStyle name="Денежный 4 3 2 2 3 2" xfId="6928" xr:uid="{00000000-0005-0000-0000-0000121E0000}"/>
    <cellStyle name="Денежный 4 3 2 2 3 2 2" xfId="22168" xr:uid="{66057749-4ABA-4AC1-9466-AEAD86CCAE85}"/>
    <cellStyle name="Денежный 4 3 2 2 3 3" xfId="12006" xr:uid="{00000000-0005-0000-0000-0000131E0000}"/>
    <cellStyle name="Денежный 4 3 2 2 3 3 2" xfId="27244" xr:uid="{917FAC8D-483E-488C-963A-2AAEA01BF641}"/>
    <cellStyle name="Денежный 4 3 2 2 3 4" xfId="17092" xr:uid="{A6E39009-8386-48FD-B462-55C2439F606D}"/>
    <cellStyle name="Денежный 4 3 2 2 4" xfId="3108" xr:uid="{00000000-0005-0000-0000-0000141E0000}"/>
    <cellStyle name="Денежный 4 3 2 2 4 2" xfId="8194" xr:uid="{00000000-0005-0000-0000-0000151E0000}"/>
    <cellStyle name="Денежный 4 3 2 2 4 2 2" xfId="23434" xr:uid="{CFF35D24-6997-434E-8266-85C053CEC258}"/>
    <cellStyle name="Денежный 4 3 2 2 4 3" xfId="13272" xr:uid="{00000000-0005-0000-0000-0000161E0000}"/>
    <cellStyle name="Денежный 4 3 2 2 4 3 2" xfId="28510" xr:uid="{9181EE92-3F11-44EE-A96B-F24AD46F922F}"/>
    <cellStyle name="Денежный 4 3 2 2 4 4" xfId="18358" xr:uid="{5539390B-9343-4DC0-B96B-BA42450AA53B}"/>
    <cellStyle name="Денежный 4 3 2 2 5" xfId="4374" xr:uid="{00000000-0005-0000-0000-0000171E0000}"/>
    <cellStyle name="Денежный 4 3 2 2 5 2" xfId="9455" xr:uid="{00000000-0005-0000-0000-0000181E0000}"/>
    <cellStyle name="Денежный 4 3 2 2 5 2 2" xfId="24695" xr:uid="{C5415641-2D72-4FA9-B5CF-7FAAEB3D21C2}"/>
    <cellStyle name="Денежный 4 3 2 2 5 3" xfId="14533" xr:uid="{00000000-0005-0000-0000-0000191E0000}"/>
    <cellStyle name="Денежный 4 3 2 2 5 3 2" xfId="29771" xr:uid="{2E5F1C17-7824-4A1F-91DA-8D2970B25998}"/>
    <cellStyle name="Денежный 4 3 2 2 5 4" xfId="19619" xr:uid="{B88F36FF-9F20-4B32-AEDE-854DA4D939F1}"/>
    <cellStyle name="Денежный 4 3 2 2 6" xfId="5651" xr:uid="{00000000-0005-0000-0000-00001A1E0000}"/>
    <cellStyle name="Денежный 4 3 2 2 6 2" xfId="20896" xr:uid="{3A100F6F-9E06-4653-94DF-FDEA04AAA984}"/>
    <cellStyle name="Денежный 4 3 2 2 7" xfId="10734" xr:uid="{00000000-0005-0000-0000-00001B1E0000}"/>
    <cellStyle name="Денежный 4 3 2 2 7 2" xfId="25972" xr:uid="{E4843067-B30F-4E0C-A708-A97C2F2ADB81}"/>
    <cellStyle name="Денежный 4 3 2 2 8" xfId="15820" xr:uid="{44FFDAC1-A3FA-4ABC-8E6B-E3538100E6E2}"/>
    <cellStyle name="Денежный 4 3 2 3" xfId="970" xr:uid="{00000000-0005-0000-0000-00001C1E0000}"/>
    <cellStyle name="Денежный 4 3 2 3 2" xfId="2248" xr:uid="{00000000-0005-0000-0000-00001D1E0000}"/>
    <cellStyle name="Денежный 4 3 2 3 2 2" xfId="7352" xr:uid="{00000000-0005-0000-0000-00001E1E0000}"/>
    <cellStyle name="Денежный 4 3 2 3 2 2 2" xfId="22592" xr:uid="{D8C1EA58-3A39-4421-BE16-00F9E681958A}"/>
    <cellStyle name="Денежный 4 3 2 3 2 3" xfId="12430" xr:uid="{00000000-0005-0000-0000-00001F1E0000}"/>
    <cellStyle name="Денежный 4 3 2 3 2 3 2" xfId="27668" xr:uid="{5AA9AE81-79BD-4A3E-ACDC-44C211F2865E}"/>
    <cellStyle name="Денежный 4 3 2 3 2 4" xfId="17516" xr:uid="{86B22268-5171-4902-A376-65AC9B357E73}"/>
    <cellStyle name="Денежный 4 3 2 3 3" xfId="3526" xr:uid="{00000000-0005-0000-0000-0000201E0000}"/>
    <cellStyle name="Денежный 4 3 2 3 3 2" xfId="8612" xr:uid="{00000000-0005-0000-0000-0000211E0000}"/>
    <cellStyle name="Денежный 4 3 2 3 3 2 2" xfId="23852" xr:uid="{A3EEC4CE-B984-4DA6-804C-D3C2935F67BE}"/>
    <cellStyle name="Денежный 4 3 2 3 3 3" xfId="13690" xr:uid="{00000000-0005-0000-0000-0000221E0000}"/>
    <cellStyle name="Денежный 4 3 2 3 3 3 2" xfId="28928" xr:uid="{82919BA9-C2AB-448F-BB20-78A7F8B27226}"/>
    <cellStyle name="Денежный 4 3 2 3 3 4" xfId="18776" xr:uid="{D7CCE5AE-BA09-4899-B2D8-394C05610B17}"/>
    <cellStyle name="Денежный 4 3 2 3 4" xfId="4798" xr:uid="{00000000-0005-0000-0000-0000231E0000}"/>
    <cellStyle name="Денежный 4 3 2 3 4 2" xfId="9879" xr:uid="{00000000-0005-0000-0000-0000241E0000}"/>
    <cellStyle name="Денежный 4 3 2 3 4 2 2" xfId="25119" xr:uid="{A524AE8F-3975-4087-96AF-7388A29601BD}"/>
    <cellStyle name="Денежный 4 3 2 3 4 3" xfId="14957" xr:uid="{00000000-0005-0000-0000-0000251E0000}"/>
    <cellStyle name="Денежный 4 3 2 3 4 3 2" xfId="30195" xr:uid="{BDB11426-F338-45C2-9AA3-2CCA99D4DEFA}"/>
    <cellStyle name="Денежный 4 3 2 3 4 4" xfId="20043" xr:uid="{BBAD6B79-023E-4D56-8B84-50F21168E686}"/>
    <cellStyle name="Денежный 4 3 2 3 5" xfId="6075" xr:uid="{00000000-0005-0000-0000-0000261E0000}"/>
    <cellStyle name="Денежный 4 3 2 3 5 2" xfId="21320" xr:uid="{E3224362-837C-4A64-98FF-2811B0CB8C89}"/>
    <cellStyle name="Денежный 4 3 2 3 6" xfId="11158" xr:uid="{00000000-0005-0000-0000-0000271E0000}"/>
    <cellStyle name="Денежный 4 3 2 3 6 2" xfId="26396" xr:uid="{B1B81D23-C4B8-4B92-AEB5-E6D870B223E6}"/>
    <cellStyle name="Денежный 4 3 2 3 7" xfId="16244" xr:uid="{E6E74C2B-3602-4277-B70E-168AC7A39BA5}"/>
    <cellStyle name="Денежный 4 3 2 4" xfId="1684" xr:uid="{00000000-0005-0000-0000-0000281E0000}"/>
    <cellStyle name="Денежный 4 3 2 4 2" xfId="6788" xr:uid="{00000000-0005-0000-0000-0000291E0000}"/>
    <cellStyle name="Денежный 4 3 2 4 2 2" xfId="22028" xr:uid="{96F95B6F-546D-4B75-A837-A7164428F8C4}"/>
    <cellStyle name="Денежный 4 3 2 4 3" xfId="11866" xr:uid="{00000000-0005-0000-0000-00002A1E0000}"/>
    <cellStyle name="Денежный 4 3 2 4 3 2" xfId="27104" xr:uid="{EDAE3ECE-5C04-44F8-8CB9-78118943545E}"/>
    <cellStyle name="Денежный 4 3 2 4 4" xfId="16952" xr:uid="{74F79C28-1C4D-426D-B453-863661B6A666}"/>
    <cellStyle name="Денежный 4 3 2 5" xfId="2970" xr:uid="{00000000-0005-0000-0000-00002B1E0000}"/>
    <cellStyle name="Денежный 4 3 2 5 2" xfId="8056" xr:uid="{00000000-0005-0000-0000-00002C1E0000}"/>
    <cellStyle name="Денежный 4 3 2 5 2 2" xfId="23296" xr:uid="{99B48202-5741-4790-9F6E-F509601832D7}"/>
    <cellStyle name="Денежный 4 3 2 5 3" xfId="13134" xr:uid="{00000000-0005-0000-0000-00002D1E0000}"/>
    <cellStyle name="Денежный 4 3 2 5 3 2" xfId="28372" xr:uid="{19D9458A-8607-47D7-95BA-A0FFDD058579}"/>
    <cellStyle name="Денежный 4 3 2 5 4" xfId="18220" xr:uid="{4ED7A466-57B7-4B80-AF55-9CCEC21DA3E1}"/>
    <cellStyle name="Денежный 4 3 2 6" xfId="4234" xr:uid="{00000000-0005-0000-0000-00002E1E0000}"/>
    <cellStyle name="Денежный 4 3 2 6 2" xfId="9315" xr:uid="{00000000-0005-0000-0000-00002F1E0000}"/>
    <cellStyle name="Денежный 4 3 2 6 2 2" xfId="24555" xr:uid="{43A60254-5ABC-49FF-83DE-CA6EFB053C90}"/>
    <cellStyle name="Денежный 4 3 2 6 3" xfId="14393" xr:uid="{00000000-0005-0000-0000-0000301E0000}"/>
    <cellStyle name="Денежный 4 3 2 6 3 2" xfId="29631" xr:uid="{6D42A42F-57DA-4ED8-A828-9E47D82B6C91}"/>
    <cellStyle name="Денежный 4 3 2 6 4" xfId="19479" xr:uid="{71E00978-904D-43EE-B752-22F7AC7B9C27}"/>
    <cellStyle name="Денежный 4 3 2 7" xfId="5511" xr:uid="{00000000-0005-0000-0000-0000311E0000}"/>
    <cellStyle name="Денежный 4 3 2 7 2" xfId="20756" xr:uid="{DCD43C70-2805-4FF5-A895-E48779494373}"/>
    <cellStyle name="Денежный 4 3 2 8" xfId="10594" xr:uid="{00000000-0005-0000-0000-0000321E0000}"/>
    <cellStyle name="Денежный 4 3 2 8 2" xfId="25832" xr:uid="{A0232C85-9B91-44AB-B7F2-AADB78B80FF9}"/>
    <cellStyle name="Денежный 4 3 2 9" xfId="15680" xr:uid="{FEB0AA87-FC5C-4B60-BAF6-20C8694597EF}"/>
    <cellStyle name="Денежный 4 3 3" xfId="686" xr:uid="{00000000-0005-0000-0000-0000331E0000}"/>
    <cellStyle name="Денежный 4 3 3 2" xfId="1250" xr:uid="{00000000-0005-0000-0000-0000341E0000}"/>
    <cellStyle name="Денежный 4 3 3 2 2" xfId="2528" xr:uid="{00000000-0005-0000-0000-0000351E0000}"/>
    <cellStyle name="Денежный 4 3 3 2 2 2" xfId="7632" xr:uid="{00000000-0005-0000-0000-0000361E0000}"/>
    <cellStyle name="Денежный 4 3 3 2 2 2 2" xfId="22872" xr:uid="{D5CDAE49-669B-451A-8C30-FE5D9747DC95}"/>
    <cellStyle name="Денежный 4 3 3 2 2 3" xfId="12710" xr:uid="{00000000-0005-0000-0000-0000371E0000}"/>
    <cellStyle name="Денежный 4 3 3 2 2 3 2" xfId="27948" xr:uid="{FC81C268-1488-4942-AA69-6D2D3BD643A0}"/>
    <cellStyle name="Денежный 4 3 3 2 2 4" xfId="17796" xr:uid="{5C3E6F92-AB7A-4FA3-863D-09E8E42F6135}"/>
    <cellStyle name="Денежный 4 3 3 2 3" xfId="3802" xr:uid="{00000000-0005-0000-0000-0000381E0000}"/>
    <cellStyle name="Денежный 4 3 3 2 3 2" xfId="8888" xr:uid="{00000000-0005-0000-0000-0000391E0000}"/>
    <cellStyle name="Денежный 4 3 3 2 3 2 2" xfId="24128" xr:uid="{15D922E1-6FAC-45D8-8405-D74FAC10EF41}"/>
    <cellStyle name="Денежный 4 3 3 2 3 3" xfId="13966" xr:uid="{00000000-0005-0000-0000-00003A1E0000}"/>
    <cellStyle name="Денежный 4 3 3 2 3 3 2" xfId="29204" xr:uid="{9F309311-F7C9-4035-A6C7-217F4BF4CE99}"/>
    <cellStyle name="Денежный 4 3 3 2 3 4" xfId="19052" xr:uid="{6AEA5FB2-D9C1-4DE7-9873-1656EBFF702E}"/>
    <cellStyle name="Денежный 4 3 3 2 4" xfId="5078" xr:uid="{00000000-0005-0000-0000-00003B1E0000}"/>
    <cellStyle name="Денежный 4 3 3 2 4 2" xfId="10159" xr:uid="{00000000-0005-0000-0000-00003C1E0000}"/>
    <cellStyle name="Денежный 4 3 3 2 4 2 2" xfId="25399" xr:uid="{3146C9E4-744A-4A88-929B-F79FD54FD93D}"/>
    <cellStyle name="Денежный 4 3 3 2 4 3" xfId="15237" xr:uid="{00000000-0005-0000-0000-00003D1E0000}"/>
    <cellStyle name="Денежный 4 3 3 2 4 3 2" xfId="30475" xr:uid="{7EA248E0-4108-46C9-9009-D666D966CEB4}"/>
    <cellStyle name="Денежный 4 3 3 2 4 4" xfId="20323" xr:uid="{8E4BEBB8-639F-4CEB-84C8-ADC8DEA5F373}"/>
    <cellStyle name="Денежный 4 3 3 2 5" xfId="6355" xr:uid="{00000000-0005-0000-0000-00003E1E0000}"/>
    <cellStyle name="Денежный 4 3 3 2 5 2" xfId="21600" xr:uid="{FBB3E3A4-2655-4BA7-8B0C-4F772AC52E8D}"/>
    <cellStyle name="Денежный 4 3 3 2 6" xfId="11438" xr:uid="{00000000-0005-0000-0000-00003F1E0000}"/>
    <cellStyle name="Денежный 4 3 3 2 6 2" xfId="26676" xr:uid="{99C7A48F-90CF-4567-A3F4-26390FCDED87}"/>
    <cellStyle name="Денежный 4 3 3 2 7" xfId="16524" xr:uid="{EC0DBC4E-BC7F-48C0-B5E5-0DCF433593D4}"/>
    <cellStyle name="Денежный 4 3 3 3" xfId="1964" xr:uid="{00000000-0005-0000-0000-0000401E0000}"/>
    <cellStyle name="Денежный 4 3 3 3 2" xfId="7068" xr:uid="{00000000-0005-0000-0000-0000411E0000}"/>
    <cellStyle name="Денежный 4 3 3 3 2 2" xfId="22308" xr:uid="{28498DCE-AACC-461D-90E7-4E668C3873F8}"/>
    <cellStyle name="Денежный 4 3 3 3 3" xfId="12146" xr:uid="{00000000-0005-0000-0000-0000421E0000}"/>
    <cellStyle name="Денежный 4 3 3 3 3 2" xfId="27384" xr:uid="{F50E26AA-D782-40E2-B785-7801F4ACDC78}"/>
    <cellStyle name="Денежный 4 3 3 3 4" xfId="17232" xr:uid="{B0F3B2DB-CDEB-495F-8040-A1CD7B0B72F6}"/>
    <cellStyle name="Денежный 4 3 3 4" xfId="3246" xr:uid="{00000000-0005-0000-0000-0000431E0000}"/>
    <cellStyle name="Денежный 4 3 3 4 2" xfId="8332" xr:uid="{00000000-0005-0000-0000-0000441E0000}"/>
    <cellStyle name="Денежный 4 3 3 4 2 2" xfId="23572" xr:uid="{8D4F927D-513F-429E-9EF1-794A1C5D6DAA}"/>
    <cellStyle name="Денежный 4 3 3 4 3" xfId="13410" xr:uid="{00000000-0005-0000-0000-0000451E0000}"/>
    <cellStyle name="Денежный 4 3 3 4 3 2" xfId="28648" xr:uid="{DBF7B1DA-6F68-479B-9F25-ADC3D2C21D18}"/>
    <cellStyle name="Денежный 4 3 3 4 4" xfId="18496" xr:uid="{E882C8A1-81D0-407F-9AB7-44F7E30F6B58}"/>
    <cellStyle name="Денежный 4 3 3 5" xfId="4514" xr:uid="{00000000-0005-0000-0000-0000461E0000}"/>
    <cellStyle name="Денежный 4 3 3 5 2" xfId="9595" xr:uid="{00000000-0005-0000-0000-0000471E0000}"/>
    <cellStyle name="Денежный 4 3 3 5 2 2" xfId="24835" xr:uid="{9172624F-F78C-4851-A9D9-5F0ABB98070D}"/>
    <cellStyle name="Денежный 4 3 3 5 3" xfId="14673" xr:uid="{00000000-0005-0000-0000-0000481E0000}"/>
    <cellStyle name="Денежный 4 3 3 5 3 2" xfId="29911" xr:uid="{19D16BF4-9A05-4FC4-AD71-4B72AFA7F115}"/>
    <cellStyle name="Денежный 4 3 3 5 4" xfId="19759" xr:uid="{66514C36-C1C5-4D41-BC84-3C743ED7C3B3}"/>
    <cellStyle name="Денежный 4 3 3 6" xfId="5791" xr:uid="{00000000-0005-0000-0000-0000491E0000}"/>
    <cellStyle name="Денежный 4 3 3 6 2" xfId="21036" xr:uid="{4679C00E-63A4-4CC1-A451-3F0BCD425319}"/>
    <cellStyle name="Денежный 4 3 3 7" xfId="10874" xr:uid="{00000000-0005-0000-0000-00004A1E0000}"/>
    <cellStyle name="Денежный 4 3 3 7 2" xfId="26112" xr:uid="{E3C5ED78-E991-49A1-A982-3C60C2A0A858}"/>
    <cellStyle name="Денежный 4 3 3 8" xfId="15960" xr:uid="{935AE991-1C7F-483C-A8B2-ABE47DD93DCC}"/>
    <cellStyle name="Денежный 4 3 4" xfId="830" xr:uid="{00000000-0005-0000-0000-00004B1E0000}"/>
    <cellStyle name="Денежный 4 3 4 2" xfId="2108" xr:uid="{00000000-0005-0000-0000-00004C1E0000}"/>
    <cellStyle name="Денежный 4 3 4 2 2" xfId="7212" xr:uid="{00000000-0005-0000-0000-00004D1E0000}"/>
    <cellStyle name="Денежный 4 3 4 2 2 2" xfId="22452" xr:uid="{AE11AC27-F094-431E-9E04-40FA285BFB9A}"/>
    <cellStyle name="Денежный 4 3 4 2 3" xfId="12290" xr:uid="{00000000-0005-0000-0000-00004E1E0000}"/>
    <cellStyle name="Денежный 4 3 4 2 3 2" xfId="27528" xr:uid="{D9CEC17A-E4E4-442F-92AB-AAE006A0256A}"/>
    <cellStyle name="Денежный 4 3 4 2 4" xfId="17376" xr:uid="{DF3D3AB6-315A-4D71-8A4B-8A7A6B35CF68}"/>
    <cellStyle name="Денежный 4 3 4 3" xfId="3388" xr:uid="{00000000-0005-0000-0000-00004F1E0000}"/>
    <cellStyle name="Денежный 4 3 4 3 2" xfId="8474" xr:uid="{00000000-0005-0000-0000-0000501E0000}"/>
    <cellStyle name="Денежный 4 3 4 3 2 2" xfId="23714" xr:uid="{40B0347E-6E05-44F4-ABFD-5776CD92D5E1}"/>
    <cellStyle name="Денежный 4 3 4 3 3" xfId="13552" xr:uid="{00000000-0005-0000-0000-0000511E0000}"/>
    <cellStyle name="Денежный 4 3 4 3 3 2" xfId="28790" xr:uid="{3CF67836-5CD6-42EA-BF5C-E7C9281FD635}"/>
    <cellStyle name="Денежный 4 3 4 3 4" xfId="18638" xr:uid="{E0C71905-65AD-44C1-9817-891948D85CFB}"/>
    <cellStyle name="Денежный 4 3 4 4" xfId="4658" xr:uid="{00000000-0005-0000-0000-0000521E0000}"/>
    <cellStyle name="Денежный 4 3 4 4 2" xfId="9739" xr:uid="{00000000-0005-0000-0000-0000531E0000}"/>
    <cellStyle name="Денежный 4 3 4 4 2 2" xfId="24979" xr:uid="{268FE16F-168B-417C-B5E9-F51B0D86EFD5}"/>
    <cellStyle name="Денежный 4 3 4 4 3" xfId="14817" xr:uid="{00000000-0005-0000-0000-0000541E0000}"/>
    <cellStyle name="Денежный 4 3 4 4 3 2" xfId="30055" xr:uid="{6AED6B65-3D75-46D6-A266-A9B96FE3AD1A}"/>
    <cellStyle name="Денежный 4 3 4 4 4" xfId="19903" xr:uid="{C3525A9D-C59A-46C9-9E30-B25ABCF08FEE}"/>
    <cellStyle name="Денежный 4 3 4 5" xfId="5935" xr:uid="{00000000-0005-0000-0000-0000551E0000}"/>
    <cellStyle name="Денежный 4 3 4 5 2" xfId="21180" xr:uid="{FE7A7A98-F153-4793-A958-A4F1EB8660A0}"/>
    <cellStyle name="Денежный 4 3 4 6" xfId="11018" xr:uid="{00000000-0005-0000-0000-0000561E0000}"/>
    <cellStyle name="Денежный 4 3 4 6 2" xfId="26256" xr:uid="{F0AD728F-F4D8-493D-88F8-1E7AA2D720DD}"/>
    <cellStyle name="Денежный 4 3 4 7" xfId="16104" xr:uid="{E4F7B8FE-AA61-44B9-8379-1BBDD379F251}"/>
    <cellStyle name="Денежный 4 3 5" xfId="1395" xr:uid="{00000000-0005-0000-0000-0000571E0000}"/>
    <cellStyle name="Денежный 4 3 5 2" xfId="2673" xr:uid="{00000000-0005-0000-0000-0000581E0000}"/>
    <cellStyle name="Денежный 4 3 5 2 2" xfId="7777" xr:uid="{00000000-0005-0000-0000-0000591E0000}"/>
    <cellStyle name="Денежный 4 3 5 2 2 2" xfId="23017" xr:uid="{BAFC3947-3734-4031-8CE2-DA58EF50686A}"/>
    <cellStyle name="Денежный 4 3 5 2 3" xfId="12855" xr:uid="{00000000-0005-0000-0000-00005A1E0000}"/>
    <cellStyle name="Денежный 4 3 5 2 3 2" xfId="28093" xr:uid="{5E1FA58C-4C3A-4168-B8E2-8BC7E3A6284C}"/>
    <cellStyle name="Денежный 4 3 5 2 4" xfId="17941" xr:uid="{D790CCA2-4834-45D4-9F4E-E51B78D7B77C}"/>
    <cellStyle name="Денежный 4 3 5 3" xfId="3945" xr:uid="{00000000-0005-0000-0000-00005B1E0000}"/>
    <cellStyle name="Денежный 4 3 5 3 2" xfId="9031" xr:uid="{00000000-0005-0000-0000-00005C1E0000}"/>
    <cellStyle name="Денежный 4 3 5 3 2 2" xfId="24271" xr:uid="{F445610F-C3C0-4B49-8AA3-BCAAC7E1912B}"/>
    <cellStyle name="Денежный 4 3 5 3 3" xfId="14109" xr:uid="{00000000-0005-0000-0000-00005D1E0000}"/>
    <cellStyle name="Денежный 4 3 5 3 3 2" xfId="29347" xr:uid="{E1CEBF41-30B3-47BF-82C1-805C0C59E75F}"/>
    <cellStyle name="Денежный 4 3 5 3 4" xfId="19195" xr:uid="{AA44DD60-80F6-498B-955F-8E946F88E889}"/>
    <cellStyle name="Денежный 4 3 5 4" xfId="5223" xr:uid="{00000000-0005-0000-0000-00005E1E0000}"/>
    <cellStyle name="Денежный 4 3 5 4 2" xfId="10304" xr:uid="{00000000-0005-0000-0000-00005F1E0000}"/>
    <cellStyle name="Денежный 4 3 5 4 2 2" xfId="25544" xr:uid="{D3339470-2FF9-42B8-8B29-FB7E66042C2F}"/>
    <cellStyle name="Денежный 4 3 5 4 3" xfId="15382" xr:uid="{00000000-0005-0000-0000-0000601E0000}"/>
    <cellStyle name="Денежный 4 3 5 4 3 2" xfId="30620" xr:uid="{6B63DE77-CDA1-46A9-8AA0-5F210742838B}"/>
    <cellStyle name="Денежный 4 3 5 4 4" xfId="20468" xr:uid="{37E1273C-225A-4532-B0F8-ABE5F6CDC071}"/>
    <cellStyle name="Денежный 4 3 5 5" xfId="6500" xr:uid="{00000000-0005-0000-0000-0000611E0000}"/>
    <cellStyle name="Денежный 4 3 5 5 2" xfId="21745" xr:uid="{B8C1E52F-06FA-4679-BB4A-4235CF07617C}"/>
    <cellStyle name="Денежный 4 3 5 6" xfId="11583" xr:uid="{00000000-0005-0000-0000-0000621E0000}"/>
    <cellStyle name="Денежный 4 3 5 6 2" xfId="26821" xr:uid="{6FCFFA49-B4CE-45A3-BDD6-20FDF85682B9}"/>
    <cellStyle name="Денежный 4 3 5 7" xfId="16669" xr:uid="{F51302B5-C79C-4526-89AD-6E040F1EF5CA}"/>
    <cellStyle name="Денежный 4 3 6" xfId="1535" xr:uid="{00000000-0005-0000-0000-0000631E0000}"/>
    <cellStyle name="Денежный 4 3 6 2" xfId="2813" xr:uid="{00000000-0005-0000-0000-0000641E0000}"/>
    <cellStyle name="Денежный 4 3 6 2 2" xfId="7917" xr:uid="{00000000-0005-0000-0000-0000651E0000}"/>
    <cellStyle name="Денежный 4 3 6 2 2 2" xfId="23157" xr:uid="{B992A737-094E-47B6-BDC8-B989FB491A16}"/>
    <cellStyle name="Денежный 4 3 6 2 3" xfId="12995" xr:uid="{00000000-0005-0000-0000-0000661E0000}"/>
    <cellStyle name="Денежный 4 3 6 2 3 2" xfId="28233" xr:uid="{43A1A41C-1236-417D-B479-739B0D62F415}"/>
    <cellStyle name="Денежный 4 3 6 2 4" xfId="18081" xr:uid="{BE5471B8-2110-4429-BB7E-09416A18276A}"/>
    <cellStyle name="Денежный 4 3 6 3" xfId="4083" xr:uid="{00000000-0005-0000-0000-0000671E0000}"/>
    <cellStyle name="Денежный 4 3 6 3 2" xfId="9169" xr:uid="{00000000-0005-0000-0000-0000681E0000}"/>
    <cellStyle name="Денежный 4 3 6 3 2 2" xfId="24409" xr:uid="{BC03E0AE-0A22-4539-BE72-2D2351F47963}"/>
    <cellStyle name="Денежный 4 3 6 3 3" xfId="14247" xr:uid="{00000000-0005-0000-0000-0000691E0000}"/>
    <cellStyle name="Денежный 4 3 6 3 3 2" xfId="29485" xr:uid="{C0347E42-04C7-48F3-9812-3D6475D28C88}"/>
    <cellStyle name="Денежный 4 3 6 3 4" xfId="19333" xr:uid="{09688E41-4842-42C4-A5C1-8B724DBE6E3B}"/>
    <cellStyle name="Денежный 4 3 6 4" xfId="5363" xr:uid="{00000000-0005-0000-0000-00006A1E0000}"/>
    <cellStyle name="Денежный 4 3 6 4 2" xfId="10444" xr:uid="{00000000-0005-0000-0000-00006B1E0000}"/>
    <cellStyle name="Денежный 4 3 6 4 2 2" xfId="25684" xr:uid="{CBA9389E-0BC3-4AD3-9AD6-94CC95B6DFE1}"/>
    <cellStyle name="Денежный 4 3 6 4 3" xfId="15522" xr:uid="{00000000-0005-0000-0000-00006C1E0000}"/>
    <cellStyle name="Денежный 4 3 6 4 3 2" xfId="30760" xr:uid="{ADD066F6-09B5-413A-A9E4-9D8534BD2A03}"/>
    <cellStyle name="Денежный 4 3 6 4 4" xfId="20608" xr:uid="{26A62B45-1828-4FA5-8E65-3B788D65EF8D}"/>
    <cellStyle name="Денежный 4 3 6 5" xfId="6640" xr:uid="{00000000-0005-0000-0000-00006D1E0000}"/>
    <cellStyle name="Денежный 4 3 6 5 2" xfId="21885" xr:uid="{DB348AD4-CA2A-4273-9EE6-2FDB34D0FD01}"/>
    <cellStyle name="Денежный 4 3 6 6" xfId="11723" xr:uid="{00000000-0005-0000-0000-00006E1E0000}"/>
    <cellStyle name="Денежный 4 3 6 6 2" xfId="26961" xr:uid="{C5B8C0F5-32D9-4AA9-99BC-3141BDA49745}"/>
    <cellStyle name="Денежный 4 3 6 7" xfId="16809" xr:uid="{96BBC774-7EB2-46B1-84C3-0A379BE29545}"/>
    <cellStyle name="Денежный 4 4" xfId="330" xr:uid="{00000000-0005-0000-0000-00006F1E0000}"/>
    <cellStyle name="Денежный 4 4 2" xfId="482" xr:uid="{00000000-0005-0000-0000-0000701E0000}"/>
    <cellStyle name="Денежный 4 4 2 2" xfId="1046" xr:uid="{00000000-0005-0000-0000-0000711E0000}"/>
    <cellStyle name="Денежный 4 4 2 2 2" xfId="2324" xr:uid="{00000000-0005-0000-0000-0000721E0000}"/>
    <cellStyle name="Денежный 4 4 2 2 2 2" xfId="7428" xr:uid="{00000000-0005-0000-0000-0000731E0000}"/>
    <cellStyle name="Денежный 4 4 2 2 2 2 2" xfId="22668" xr:uid="{7BF29FBB-CC75-4E16-A9BA-36CE138967D8}"/>
    <cellStyle name="Денежный 4 4 2 2 2 3" xfId="12506" xr:uid="{00000000-0005-0000-0000-0000741E0000}"/>
    <cellStyle name="Денежный 4 4 2 2 2 3 2" xfId="27744" xr:uid="{A0A59979-0D7F-4D03-8F15-07100434808A}"/>
    <cellStyle name="Денежный 4 4 2 2 2 4" xfId="17592" xr:uid="{269A8295-49EB-431A-9C41-BAB256396FE5}"/>
    <cellStyle name="Денежный 4 4 2 2 3" xfId="3602" xr:uid="{00000000-0005-0000-0000-0000751E0000}"/>
    <cellStyle name="Денежный 4 4 2 2 3 2" xfId="8688" xr:uid="{00000000-0005-0000-0000-0000761E0000}"/>
    <cellStyle name="Денежный 4 4 2 2 3 2 2" xfId="23928" xr:uid="{821E6444-D1D0-47A1-AD38-C83D88CE67D5}"/>
    <cellStyle name="Денежный 4 4 2 2 3 3" xfId="13766" xr:uid="{00000000-0005-0000-0000-0000771E0000}"/>
    <cellStyle name="Денежный 4 4 2 2 3 3 2" xfId="29004" xr:uid="{05E205A7-468E-461F-A213-50119A7AD0DA}"/>
    <cellStyle name="Денежный 4 4 2 2 3 4" xfId="18852" xr:uid="{BE4C2853-42F3-4278-8168-ED6B004B858E}"/>
    <cellStyle name="Денежный 4 4 2 2 4" xfId="4874" xr:uid="{00000000-0005-0000-0000-0000781E0000}"/>
    <cellStyle name="Денежный 4 4 2 2 4 2" xfId="9955" xr:uid="{00000000-0005-0000-0000-0000791E0000}"/>
    <cellStyle name="Денежный 4 4 2 2 4 2 2" xfId="25195" xr:uid="{7B0994EE-0B6A-4590-89D0-7B471034CD66}"/>
    <cellStyle name="Денежный 4 4 2 2 4 3" xfId="15033" xr:uid="{00000000-0005-0000-0000-00007A1E0000}"/>
    <cellStyle name="Денежный 4 4 2 2 4 3 2" xfId="30271" xr:uid="{DEF76AD1-AC47-4DE7-8F91-A114155C3357}"/>
    <cellStyle name="Денежный 4 4 2 2 4 4" xfId="20119" xr:uid="{D08CDF77-0365-4E41-A539-7C93A5B0A3B3}"/>
    <cellStyle name="Денежный 4 4 2 2 5" xfId="6151" xr:uid="{00000000-0005-0000-0000-00007B1E0000}"/>
    <cellStyle name="Денежный 4 4 2 2 5 2" xfId="21396" xr:uid="{8EFD8AB9-5ED5-441A-92D5-320F5C932EE1}"/>
    <cellStyle name="Денежный 4 4 2 2 6" xfId="11234" xr:uid="{00000000-0005-0000-0000-00007C1E0000}"/>
    <cellStyle name="Денежный 4 4 2 2 6 2" xfId="26472" xr:uid="{4092014C-5F24-4251-A157-D245704C91A6}"/>
    <cellStyle name="Денежный 4 4 2 2 7" xfId="16320" xr:uid="{8100CC0B-D02C-4940-8062-002047E08691}"/>
    <cellStyle name="Денежный 4 4 2 3" xfId="1760" xr:uid="{00000000-0005-0000-0000-00007D1E0000}"/>
    <cellStyle name="Денежный 4 4 2 3 2" xfId="6864" xr:uid="{00000000-0005-0000-0000-00007E1E0000}"/>
    <cellStyle name="Денежный 4 4 2 3 2 2" xfId="22104" xr:uid="{801BCB87-EFE5-49DD-A875-3F33BF27C82A}"/>
    <cellStyle name="Денежный 4 4 2 3 3" xfId="11942" xr:uid="{00000000-0005-0000-0000-00007F1E0000}"/>
    <cellStyle name="Денежный 4 4 2 3 3 2" xfId="27180" xr:uid="{8D6DDFAC-7507-4850-88E6-57CE01647AD4}"/>
    <cellStyle name="Денежный 4 4 2 3 4" xfId="17028" xr:uid="{9BA1356D-C251-4936-A84E-1AA26852CBE9}"/>
    <cellStyle name="Денежный 4 4 2 4" xfId="3046" xr:uid="{00000000-0005-0000-0000-0000801E0000}"/>
    <cellStyle name="Денежный 4 4 2 4 2" xfId="8132" xr:uid="{00000000-0005-0000-0000-0000811E0000}"/>
    <cellStyle name="Денежный 4 4 2 4 2 2" xfId="23372" xr:uid="{3FB6386E-FC61-4F87-87D6-1C2F37D71C44}"/>
    <cellStyle name="Денежный 4 4 2 4 3" xfId="13210" xr:uid="{00000000-0005-0000-0000-0000821E0000}"/>
    <cellStyle name="Денежный 4 4 2 4 3 2" xfId="28448" xr:uid="{DF6828C5-1D25-493E-9A03-946C96057E7D}"/>
    <cellStyle name="Денежный 4 4 2 4 4" xfId="18296" xr:uid="{CD3091BF-E7E4-4D6F-BC85-DE2AA361D92D}"/>
    <cellStyle name="Денежный 4 4 2 5" xfId="4310" xr:uid="{00000000-0005-0000-0000-0000831E0000}"/>
    <cellStyle name="Денежный 4 4 2 5 2" xfId="9391" xr:uid="{00000000-0005-0000-0000-0000841E0000}"/>
    <cellStyle name="Денежный 4 4 2 5 2 2" xfId="24631" xr:uid="{376C8120-1EE4-494C-B100-D8739F7B91A0}"/>
    <cellStyle name="Денежный 4 4 2 5 3" xfId="14469" xr:uid="{00000000-0005-0000-0000-0000851E0000}"/>
    <cellStyle name="Денежный 4 4 2 5 3 2" xfId="29707" xr:uid="{E9C871F3-85A7-4890-B4C2-F7AA280CBBD9}"/>
    <cellStyle name="Денежный 4 4 2 5 4" xfId="19555" xr:uid="{CC138FF3-059D-465E-9459-CBEEA8AC4848}"/>
    <cellStyle name="Денежный 4 4 2 6" xfId="5587" xr:uid="{00000000-0005-0000-0000-0000861E0000}"/>
    <cellStyle name="Денежный 4 4 2 6 2" xfId="20832" xr:uid="{CFA271A9-079A-4650-9101-329245F69D56}"/>
    <cellStyle name="Денежный 4 4 2 7" xfId="10670" xr:uid="{00000000-0005-0000-0000-0000871E0000}"/>
    <cellStyle name="Денежный 4 4 2 7 2" xfId="25908" xr:uid="{45E630C1-999F-478B-9D00-D744070F380E}"/>
    <cellStyle name="Денежный 4 4 2 8" xfId="15756" xr:uid="{5747786E-A5D5-4A95-BF22-FD2C9A757027}"/>
    <cellStyle name="Денежный 4 4 3" xfId="906" xr:uid="{00000000-0005-0000-0000-0000881E0000}"/>
    <cellStyle name="Денежный 4 4 3 2" xfId="2184" xr:uid="{00000000-0005-0000-0000-0000891E0000}"/>
    <cellStyle name="Денежный 4 4 3 2 2" xfId="7288" xr:uid="{00000000-0005-0000-0000-00008A1E0000}"/>
    <cellStyle name="Денежный 4 4 3 2 2 2" xfId="22528" xr:uid="{CB0C1365-D1FE-4F40-8570-AF82D599D24D}"/>
    <cellStyle name="Денежный 4 4 3 2 3" xfId="12366" xr:uid="{00000000-0005-0000-0000-00008B1E0000}"/>
    <cellStyle name="Денежный 4 4 3 2 3 2" xfId="27604" xr:uid="{DE42B675-F814-44E7-A9B7-79B0E3A84EE0}"/>
    <cellStyle name="Денежный 4 4 3 2 4" xfId="17452" xr:uid="{27CC43AC-8141-4C99-8B6A-29D0F361DA5B}"/>
    <cellStyle name="Денежный 4 4 3 3" xfId="3464" xr:uid="{00000000-0005-0000-0000-00008C1E0000}"/>
    <cellStyle name="Денежный 4 4 3 3 2" xfId="8550" xr:uid="{00000000-0005-0000-0000-00008D1E0000}"/>
    <cellStyle name="Денежный 4 4 3 3 2 2" xfId="23790" xr:uid="{FF6F7151-944F-41A2-BF3A-F637579BCEF0}"/>
    <cellStyle name="Денежный 4 4 3 3 3" xfId="13628" xr:uid="{00000000-0005-0000-0000-00008E1E0000}"/>
    <cellStyle name="Денежный 4 4 3 3 3 2" xfId="28866" xr:uid="{099874F3-89CE-4F79-9BD2-873D983F58C9}"/>
    <cellStyle name="Денежный 4 4 3 3 4" xfId="18714" xr:uid="{E4D13AAE-D3FB-4188-9387-4CF57DB57451}"/>
    <cellStyle name="Денежный 4 4 3 4" xfId="4734" xr:uid="{00000000-0005-0000-0000-00008F1E0000}"/>
    <cellStyle name="Денежный 4 4 3 4 2" xfId="9815" xr:uid="{00000000-0005-0000-0000-0000901E0000}"/>
    <cellStyle name="Денежный 4 4 3 4 2 2" xfId="25055" xr:uid="{F2F726F0-F6BD-4693-94FB-8D709D251BA4}"/>
    <cellStyle name="Денежный 4 4 3 4 3" xfId="14893" xr:uid="{00000000-0005-0000-0000-0000911E0000}"/>
    <cellStyle name="Денежный 4 4 3 4 3 2" xfId="30131" xr:uid="{68A2F25A-4230-40FE-9ECE-3C87FD5A45B1}"/>
    <cellStyle name="Денежный 4 4 3 4 4" xfId="19979" xr:uid="{CF5903C9-E2C5-4613-9409-DEC3C0F4B9F2}"/>
    <cellStyle name="Денежный 4 4 3 5" xfId="6011" xr:uid="{00000000-0005-0000-0000-0000921E0000}"/>
    <cellStyle name="Денежный 4 4 3 5 2" xfId="21256" xr:uid="{7C4DD10B-B8E5-4E6C-8BB6-438DEEA461B7}"/>
    <cellStyle name="Денежный 4 4 3 6" xfId="11094" xr:uid="{00000000-0005-0000-0000-0000931E0000}"/>
    <cellStyle name="Денежный 4 4 3 6 2" xfId="26332" xr:uid="{618E94C0-E275-47C2-A050-A6F85EAE44A8}"/>
    <cellStyle name="Денежный 4 4 3 7" xfId="16180" xr:uid="{D6DAC048-3B4C-4D33-B26A-A279D43BD1BC}"/>
    <cellStyle name="Денежный 4 4 4" xfId="1620" xr:uid="{00000000-0005-0000-0000-0000941E0000}"/>
    <cellStyle name="Денежный 4 4 4 2" xfId="6724" xr:uid="{00000000-0005-0000-0000-0000951E0000}"/>
    <cellStyle name="Денежный 4 4 4 2 2" xfId="21964" xr:uid="{345D5EC2-1127-4B68-9CF1-0AA9A6D94155}"/>
    <cellStyle name="Денежный 4 4 4 3" xfId="11802" xr:uid="{00000000-0005-0000-0000-0000961E0000}"/>
    <cellStyle name="Денежный 4 4 4 3 2" xfId="27040" xr:uid="{6C307D09-FFDF-4372-B3DC-5141463FBFB1}"/>
    <cellStyle name="Денежный 4 4 4 4" xfId="16888" xr:uid="{3C0BC455-F751-4412-9423-F7E897BAA081}"/>
    <cellStyle name="Денежный 4 4 5" xfId="2896" xr:uid="{00000000-0005-0000-0000-0000971E0000}"/>
    <cellStyle name="Денежный 4 4 5 2" xfId="7994" xr:uid="{00000000-0005-0000-0000-0000981E0000}"/>
    <cellStyle name="Денежный 4 4 5 2 2" xfId="23234" xr:uid="{8DFCD10A-028B-4301-B805-2F81B504F4AF}"/>
    <cellStyle name="Денежный 4 4 5 3" xfId="13072" xr:uid="{00000000-0005-0000-0000-0000991E0000}"/>
    <cellStyle name="Денежный 4 4 5 3 2" xfId="28310" xr:uid="{B61B339F-47D9-4D12-8B93-86F971EA71BD}"/>
    <cellStyle name="Денежный 4 4 5 4" xfId="18158" xr:uid="{5B9DCCB7-4DF3-46B7-8945-46FB78C03838}"/>
    <cellStyle name="Денежный 4 4 6" xfId="4170" xr:uid="{00000000-0005-0000-0000-00009A1E0000}"/>
    <cellStyle name="Денежный 4 4 6 2" xfId="9251" xr:uid="{00000000-0005-0000-0000-00009B1E0000}"/>
    <cellStyle name="Денежный 4 4 6 2 2" xfId="24491" xr:uid="{AD2B9509-6544-4759-B7B4-BC0B1B39A442}"/>
    <cellStyle name="Денежный 4 4 6 3" xfId="14329" xr:uid="{00000000-0005-0000-0000-00009C1E0000}"/>
    <cellStyle name="Денежный 4 4 6 3 2" xfId="29567" xr:uid="{6F2FA6B2-6D96-4279-870F-AEB75B0585FC}"/>
    <cellStyle name="Денежный 4 4 6 4" xfId="19415" xr:uid="{FB538EE1-7D19-4A1A-B464-6838E7761177}"/>
    <cellStyle name="Денежный 4 4 7" xfId="5447" xr:uid="{00000000-0005-0000-0000-00009D1E0000}"/>
    <cellStyle name="Денежный 4 4 7 2" xfId="20692" xr:uid="{D40D6606-695D-4A2E-9DB9-EA7E4EB58B4A}"/>
    <cellStyle name="Денежный 4 4 8" xfId="10530" xr:uid="{00000000-0005-0000-0000-00009E1E0000}"/>
    <cellStyle name="Денежный 4 4 8 2" xfId="25768" xr:uid="{2737C200-5E87-4F88-924C-22522AD0F6B1}"/>
    <cellStyle name="Денежный 4 4 9" xfId="15616" xr:uid="{B56E37AD-0B30-4508-876C-4E1B6D4B2F47}"/>
    <cellStyle name="Денежный 4 5" xfId="622" xr:uid="{00000000-0005-0000-0000-00009F1E0000}"/>
    <cellStyle name="Денежный 4 5 2" xfId="1186" xr:uid="{00000000-0005-0000-0000-0000A01E0000}"/>
    <cellStyle name="Денежный 4 5 2 2" xfId="2464" xr:uid="{00000000-0005-0000-0000-0000A11E0000}"/>
    <cellStyle name="Денежный 4 5 2 2 2" xfId="7568" xr:uid="{00000000-0005-0000-0000-0000A21E0000}"/>
    <cellStyle name="Денежный 4 5 2 2 2 2" xfId="22808" xr:uid="{46A65DBA-6C30-4EE9-96B5-7CCCB3471FA6}"/>
    <cellStyle name="Денежный 4 5 2 2 3" xfId="12646" xr:uid="{00000000-0005-0000-0000-0000A31E0000}"/>
    <cellStyle name="Денежный 4 5 2 2 3 2" xfId="27884" xr:uid="{4608B2D2-EAD1-4330-9171-EF08F9D284C8}"/>
    <cellStyle name="Денежный 4 5 2 2 4" xfId="17732" xr:uid="{CCF49D9E-5622-4905-B38F-30DD6CF8BE02}"/>
    <cellStyle name="Денежный 4 5 2 3" xfId="3740" xr:uid="{00000000-0005-0000-0000-0000A41E0000}"/>
    <cellStyle name="Денежный 4 5 2 3 2" xfId="8826" xr:uid="{00000000-0005-0000-0000-0000A51E0000}"/>
    <cellStyle name="Денежный 4 5 2 3 2 2" xfId="24066" xr:uid="{78C72AD0-AEA8-478F-A326-12E54F607A64}"/>
    <cellStyle name="Денежный 4 5 2 3 3" xfId="13904" xr:uid="{00000000-0005-0000-0000-0000A61E0000}"/>
    <cellStyle name="Денежный 4 5 2 3 3 2" xfId="29142" xr:uid="{B10A30CA-D559-4A05-939F-92368A380AB4}"/>
    <cellStyle name="Денежный 4 5 2 3 4" xfId="18990" xr:uid="{7708BED3-0989-436F-BFF2-0CB9FD710B0A}"/>
    <cellStyle name="Денежный 4 5 2 4" xfId="5014" xr:uid="{00000000-0005-0000-0000-0000A71E0000}"/>
    <cellStyle name="Денежный 4 5 2 4 2" xfId="10095" xr:uid="{00000000-0005-0000-0000-0000A81E0000}"/>
    <cellStyle name="Денежный 4 5 2 4 2 2" xfId="25335" xr:uid="{336ABE0E-C679-49FA-8CA8-8AD06967E128}"/>
    <cellStyle name="Денежный 4 5 2 4 3" xfId="15173" xr:uid="{00000000-0005-0000-0000-0000A91E0000}"/>
    <cellStyle name="Денежный 4 5 2 4 3 2" xfId="30411" xr:uid="{C21A69AE-E10D-4585-A456-723411BF0C01}"/>
    <cellStyle name="Денежный 4 5 2 4 4" xfId="20259" xr:uid="{4D4D8862-F64B-435C-AAD4-72E892E18864}"/>
    <cellStyle name="Денежный 4 5 2 5" xfId="6291" xr:uid="{00000000-0005-0000-0000-0000AA1E0000}"/>
    <cellStyle name="Денежный 4 5 2 5 2" xfId="21536" xr:uid="{14D166E6-3B39-44F4-BDC2-1D9DE2A82CED}"/>
    <cellStyle name="Денежный 4 5 2 6" xfId="11374" xr:uid="{00000000-0005-0000-0000-0000AB1E0000}"/>
    <cellStyle name="Денежный 4 5 2 6 2" xfId="26612" xr:uid="{BD4F9FC2-C7BE-4BC8-A650-C3E291F0BEBD}"/>
    <cellStyle name="Денежный 4 5 2 7" xfId="16460" xr:uid="{4ECFC42C-6F0D-4EF0-A911-3E535E1CCD4D}"/>
    <cellStyle name="Денежный 4 5 3" xfId="1900" xr:uid="{00000000-0005-0000-0000-0000AC1E0000}"/>
    <cellStyle name="Денежный 4 5 3 2" xfId="7004" xr:uid="{00000000-0005-0000-0000-0000AD1E0000}"/>
    <cellStyle name="Денежный 4 5 3 2 2" xfId="22244" xr:uid="{ACBE77AB-414B-4152-996A-B93915A73CDC}"/>
    <cellStyle name="Денежный 4 5 3 3" xfId="12082" xr:uid="{00000000-0005-0000-0000-0000AE1E0000}"/>
    <cellStyle name="Денежный 4 5 3 3 2" xfId="27320" xr:uid="{80866778-9D91-461D-839B-CE08051CF43D}"/>
    <cellStyle name="Денежный 4 5 3 4" xfId="17168" xr:uid="{2E03CDC4-48D8-40B9-9CB7-B60D550B4B99}"/>
    <cellStyle name="Денежный 4 5 4" xfId="3184" xr:uid="{00000000-0005-0000-0000-0000AF1E0000}"/>
    <cellStyle name="Денежный 4 5 4 2" xfId="8270" xr:uid="{00000000-0005-0000-0000-0000B01E0000}"/>
    <cellStyle name="Денежный 4 5 4 2 2" xfId="23510" xr:uid="{ECCAE72E-D29F-4A18-9DA5-8FF0EBB9CE53}"/>
    <cellStyle name="Денежный 4 5 4 3" xfId="13348" xr:uid="{00000000-0005-0000-0000-0000B11E0000}"/>
    <cellStyle name="Денежный 4 5 4 3 2" xfId="28586" xr:uid="{F9CB48A9-E263-41E8-9330-751436ECDAC6}"/>
    <cellStyle name="Денежный 4 5 4 4" xfId="18434" xr:uid="{6404C07E-8422-4611-BB68-2BC0802E5599}"/>
    <cellStyle name="Денежный 4 5 5" xfId="4450" xr:uid="{00000000-0005-0000-0000-0000B21E0000}"/>
    <cellStyle name="Денежный 4 5 5 2" xfId="9531" xr:uid="{00000000-0005-0000-0000-0000B31E0000}"/>
    <cellStyle name="Денежный 4 5 5 2 2" xfId="24771" xr:uid="{35640F90-272A-42EB-8CA1-73F8297CAC66}"/>
    <cellStyle name="Денежный 4 5 5 3" xfId="14609" xr:uid="{00000000-0005-0000-0000-0000B41E0000}"/>
    <cellStyle name="Денежный 4 5 5 3 2" xfId="29847" xr:uid="{05CD68DE-167D-4411-A6AA-1605E8542833}"/>
    <cellStyle name="Денежный 4 5 5 4" xfId="19695" xr:uid="{BD4B68EF-BC13-4FCB-9454-1F1953EC07BA}"/>
    <cellStyle name="Денежный 4 5 6" xfId="5727" xr:uid="{00000000-0005-0000-0000-0000B51E0000}"/>
    <cellStyle name="Денежный 4 5 6 2" xfId="20972" xr:uid="{10421001-7691-436F-9D9F-EE293C446059}"/>
    <cellStyle name="Денежный 4 5 7" xfId="10810" xr:uid="{00000000-0005-0000-0000-0000B61E0000}"/>
    <cellStyle name="Денежный 4 5 7 2" xfId="26048" xr:uid="{1E134470-9CAC-4C7C-BCA0-B76454BE3194}"/>
    <cellStyle name="Денежный 4 5 8" xfId="15896" xr:uid="{399D1B50-C1C7-4DF5-8D6C-072B00895E8F}"/>
    <cellStyle name="Денежный 4 6" xfId="766" xr:uid="{00000000-0005-0000-0000-0000B71E0000}"/>
    <cellStyle name="Денежный 4 6 2" xfId="2044" xr:uid="{00000000-0005-0000-0000-0000B81E0000}"/>
    <cellStyle name="Денежный 4 6 2 2" xfId="7148" xr:uid="{00000000-0005-0000-0000-0000B91E0000}"/>
    <cellStyle name="Денежный 4 6 2 2 2" xfId="22388" xr:uid="{93C5B2D2-FEBB-430F-994E-13CA88BAC767}"/>
    <cellStyle name="Денежный 4 6 2 3" xfId="12226" xr:uid="{00000000-0005-0000-0000-0000BA1E0000}"/>
    <cellStyle name="Денежный 4 6 2 3 2" xfId="27464" xr:uid="{B94F47EF-5B10-4167-89D2-BB7BAC51B227}"/>
    <cellStyle name="Денежный 4 6 2 4" xfId="17312" xr:uid="{D7BA365A-A910-41B1-BEF3-8013840C06A7}"/>
    <cellStyle name="Денежный 4 6 3" xfId="3326" xr:uid="{00000000-0005-0000-0000-0000BB1E0000}"/>
    <cellStyle name="Денежный 4 6 3 2" xfId="8412" xr:uid="{00000000-0005-0000-0000-0000BC1E0000}"/>
    <cellStyle name="Денежный 4 6 3 2 2" xfId="23652" xr:uid="{4B44D517-9E30-4CBD-AA17-FA79019E1E76}"/>
    <cellStyle name="Денежный 4 6 3 3" xfId="13490" xr:uid="{00000000-0005-0000-0000-0000BD1E0000}"/>
    <cellStyle name="Денежный 4 6 3 3 2" xfId="28728" xr:uid="{EF83209E-FCFC-44E1-AC40-91477C878BDD}"/>
    <cellStyle name="Денежный 4 6 3 4" xfId="18576" xr:uid="{257B0A10-E876-480C-9C0E-A99EBFF224B7}"/>
    <cellStyle name="Денежный 4 6 4" xfId="4594" xr:uid="{00000000-0005-0000-0000-0000BE1E0000}"/>
    <cellStyle name="Денежный 4 6 4 2" xfId="9675" xr:uid="{00000000-0005-0000-0000-0000BF1E0000}"/>
    <cellStyle name="Денежный 4 6 4 2 2" xfId="24915" xr:uid="{F5394A0E-8304-421D-B87A-A649F61BB523}"/>
    <cellStyle name="Денежный 4 6 4 3" xfId="14753" xr:uid="{00000000-0005-0000-0000-0000C01E0000}"/>
    <cellStyle name="Денежный 4 6 4 3 2" xfId="29991" xr:uid="{3BEA9975-E373-4EB6-BD8A-29A9721EB1D4}"/>
    <cellStyle name="Денежный 4 6 4 4" xfId="19839" xr:uid="{FC589D66-E845-4BF7-871D-433E9C3ADF35}"/>
    <cellStyle name="Денежный 4 6 5" xfId="5871" xr:uid="{00000000-0005-0000-0000-0000C11E0000}"/>
    <cellStyle name="Денежный 4 6 5 2" xfId="21116" xr:uid="{2AA8F920-8825-4581-8C7F-19666CB3D815}"/>
    <cellStyle name="Денежный 4 6 6" xfId="10954" xr:uid="{00000000-0005-0000-0000-0000C21E0000}"/>
    <cellStyle name="Денежный 4 6 6 2" xfId="26192" xr:uid="{006B7CC7-3A73-4E9B-A268-A9F3C53BF2A2}"/>
    <cellStyle name="Денежный 4 6 7" xfId="16040" xr:uid="{58E78F6B-DE9C-4192-95B3-7BC0F97AA0DC}"/>
    <cellStyle name="Денежный 4 7" xfId="1331" xr:uid="{00000000-0005-0000-0000-0000C31E0000}"/>
    <cellStyle name="Денежный 4 7 2" xfId="2609" xr:uid="{00000000-0005-0000-0000-0000C41E0000}"/>
    <cellStyle name="Денежный 4 7 2 2" xfId="7713" xr:uid="{00000000-0005-0000-0000-0000C51E0000}"/>
    <cellStyle name="Денежный 4 7 2 2 2" xfId="22953" xr:uid="{C244AA16-56F7-4080-99CB-8E5B4E5FCCC4}"/>
    <cellStyle name="Денежный 4 7 2 3" xfId="12791" xr:uid="{00000000-0005-0000-0000-0000C61E0000}"/>
    <cellStyle name="Денежный 4 7 2 3 2" xfId="28029" xr:uid="{461A9D7A-0AD8-42E2-81F1-0E0ADE11F3FE}"/>
    <cellStyle name="Денежный 4 7 2 4" xfId="17877" xr:uid="{90EFFD78-8EB9-4159-9523-93E20CA4A757}"/>
    <cellStyle name="Денежный 4 7 3" xfId="3883" xr:uid="{00000000-0005-0000-0000-0000C71E0000}"/>
    <cellStyle name="Денежный 4 7 3 2" xfId="8969" xr:uid="{00000000-0005-0000-0000-0000C81E0000}"/>
    <cellStyle name="Денежный 4 7 3 2 2" xfId="24209" xr:uid="{18F2DCF5-BD5A-4F33-BF69-C5AAD80A1B1B}"/>
    <cellStyle name="Денежный 4 7 3 3" xfId="14047" xr:uid="{00000000-0005-0000-0000-0000C91E0000}"/>
    <cellStyle name="Денежный 4 7 3 3 2" xfId="29285" xr:uid="{B92570CC-01C0-4C5A-AC23-963887386AC9}"/>
    <cellStyle name="Денежный 4 7 3 4" xfId="19133" xr:uid="{7F7AC6DE-9B0C-4517-916D-C05B95DDA38A}"/>
    <cellStyle name="Денежный 4 7 4" xfId="5159" xr:uid="{00000000-0005-0000-0000-0000CA1E0000}"/>
    <cellStyle name="Денежный 4 7 4 2" xfId="10240" xr:uid="{00000000-0005-0000-0000-0000CB1E0000}"/>
    <cellStyle name="Денежный 4 7 4 2 2" xfId="25480" xr:uid="{834CBE57-1B82-460F-B5D9-176CCFD0E9A5}"/>
    <cellStyle name="Денежный 4 7 4 3" xfId="15318" xr:uid="{00000000-0005-0000-0000-0000CC1E0000}"/>
    <cellStyle name="Денежный 4 7 4 3 2" xfId="30556" xr:uid="{FCE2B00A-180A-418B-9FCC-F521897D772F}"/>
    <cellStyle name="Денежный 4 7 4 4" xfId="20404" xr:uid="{958051FF-0BD9-4F47-8528-9C8B2383CD53}"/>
    <cellStyle name="Денежный 4 7 5" xfId="6436" xr:uid="{00000000-0005-0000-0000-0000CD1E0000}"/>
    <cellStyle name="Денежный 4 7 5 2" xfId="21681" xr:uid="{50C340A7-372C-4FBC-B96C-2DB873445FCB}"/>
    <cellStyle name="Денежный 4 7 6" xfId="11519" xr:uid="{00000000-0005-0000-0000-0000CE1E0000}"/>
    <cellStyle name="Денежный 4 7 6 2" xfId="26757" xr:uid="{1E7CED1E-26F5-486B-9758-7567E7178888}"/>
    <cellStyle name="Денежный 4 7 7" xfId="16605" xr:uid="{61D415EE-F53B-485E-8C62-4A8C10F1F895}"/>
    <cellStyle name="Денежный 4 8" xfId="1471" xr:uid="{00000000-0005-0000-0000-0000CF1E0000}"/>
    <cellStyle name="Денежный 4 8 2" xfId="2749" xr:uid="{00000000-0005-0000-0000-0000D01E0000}"/>
    <cellStyle name="Денежный 4 8 2 2" xfId="7853" xr:uid="{00000000-0005-0000-0000-0000D11E0000}"/>
    <cellStyle name="Денежный 4 8 2 2 2" xfId="23093" xr:uid="{5F35DF7A-D2DC-4EFE-9F86-2FDBAAE80E8A}"/>
    <cellStyle name="Денежный 4 8 2 3" xfId="12931" xr:uid="{00000000-0005-0000-0000-0000D21E0000}"/>
    <cellStyle name="Денежный 4 8 2 3 2" xfId="28169" xr:uid="{345B9918-E4D2-4F67-A10A-D84BD100A6D2}"/>
    <cellStyle name="Денежный 4 8 2 4" xfId="18017" xr:uid="{A146F55E-6195-4C32-A585-CC979D938FF1}"/>
    <cellStyle name="Денежный 4 8 3" xfId="4021" xr:uid="{00000000-0005-0000-0000-0000D31E0000}"/>
    <cellStyle name="Денежный 4 8 3 2" xfId="9107" xr:uid="{00000000-0005-0000-0000-0000D41E0000}"/>
    <cellStyle name="Денежный 4 8 3 2 2" xfId="24347" xr:uid="{FCC55D92-CAC5-4965-ABB6-0C886FDC8F9D}"/>
    <cellStyle name="Денежный 4 8 3 3" xfId="14185" xr:uid="{00000000-0005-0000-0000-0000D51E0000}"/>
    <cellStyle name="Денежный 4 8 3 3 2" xfId="29423" xr:uid="{2BD8FB02-4E55-4721-9163-2381645C4CA5}"/>
    <cellStyle name="Денежный 4 8 3 4" xfId="19271" xr:uid="{FEDF8293-AC33-4FFB-9F33-394ACE043A26}"/>
    <cellStyle name="Денежный 4 8 4" xfId="5299" xr:uid="{00000000-0005-0000-0000-0000D61E0000}"/>
    <cellStyle name="Денежный 4 8 4 2" xfId="10380" xr:uid="{00000000-0005-0000-0000-0000D71E0000}"/>
    <cellStyle name="Денежный 4 8 4 2 2" xfId="25620" xr:uid="{A0789341-1D8D-4387-A13D-CBE1C3E916C0}"/>
    <cellStyle name="Денежный 4 8 4 3" xfId="15458" xr:uid="{00000000-0005-0000-0000-0000D81E0000}"/>
    <cellStyle name="Денежный 4 8 4 3 2" xfId="30696" xr:uid="{7A474464-5D8B-4D01-99A6-128F52BE74A2}"/>
    <cellStyle name="Денежный 4 8 4 4" xfId="20544" xr:uid="{D12A6F5C-8611-45D0-B9D7-8C617630CF85}"/>
    <cellStyle name="Денежный 4 8 5" xfId="6576" xr:uid="{00000000-0005-0000-0000-0000D91E0000}"/>
    <cellStyle name="Денежный 4 8 5 2" xfId="21821" xr:uid="{B99E7495-7654-4C2B-B881-7B14A53EFD28}"/>
    <cellStyle name="Денежный 4 8 6" xfId="11659" xr:uid="{00000000-0005-0000-0000-0000DA1E0000}"/>
    <cellStyle name="Денежный 4 8 6 2" xfId="26897" xr:uid="{CE2A131A-524C-45B1-A3C3-79ADD38C48D4}"/>
    <cellStyle name="Денежный 4 8 7" xfId="16745" xr:uid="{65DBA423-CBBD-40AA-B044-794B569E70E3}"/>
    <cellStyle name="Денежный 5" xfId="146" xr:uid="{00000000-0005-0000-0000-0000DB1E0000}"/>
    <cellStyle name="Денежный 5 2" xfId="147" xr:uid="{00000000-0005-0000-0000-0000DC1E0000}"/>
    <cellStyle name="Денежный 5 2 2" xfId="371" xr:uid="{00000000-0005-0000-0000-0000DD1E0000}"/>
    <cellStyle name="Денежный 5 2 2 2" xfId="517" xr:uid="{00000000-0005-0000-0000-0000DE1E0000}"/>
    <cellStyle name="Денежный 5 2 2 2 2" xfId="1081" xr:uid="{00000000-0005-0000-0000-0000DF1E0000}"/>
    <cellStyle name="Денежный 5 2 2 2 2 2" xfId="2359" xr:uid="{00000000-0005-0000-0000-0000E01E0000}"/>
    <cellStyle name="Денежный 5 2 2 2 2 2 2" xfId="7463" xr:uid="{00000000-0005-0000-0000-0000E11E0000}"/>
    <cellStyle name="Денежный 5 2 2 2 2 2 2 2" xfId="22703" xr:uid="{D9813687-C78B-4299-9192-2C65FAA70905}"/>
    <cellStyle name="Денежный 5 2 2 2 2 2 3" xfId="12541" xr:uid="{00000000-0005-0000-0000-0000E21E0000}"/>
    <cellStyle name="Денежный 5 2 2 2 2 2 3 2" xfId="27779" xr:uid="{43DF0646-781A-4768-BC9F-D88EDCDB804C}"/>
    <cellStyle name="Денежный 5 2 2 2 2 2 4" xfId="17627" xr:uid="{ECE20845-6E5E-44A3-B2F6-7F7019BF7AFA}"/>
    <cellStyle name="Денежный 5 2 2 2 2 3" xfId="3635" xr:uid="{00000000-0005-0000-0000-0000E31E0000}"/>
    <cellStyle name="Денежный 5 2 2 2 2 3 2" xfId="8721" xr:uid="{00000000-0005-0000-0000-0000E41E0000}"/>
    <cellStyle name="Денежный 5 2 2 2 2 3 2 2" xfId="23961" xr:uid="{0C26DFDF-4428-491D-B19E-29924FC0669E}"/>
    <cellStyle name="Денежный 5 2 2 2 2 3 3" xfId="13799" xr:uid="{00000000-0005-0000-0000-0000E51E0000}"/>
    <cellStyle name="Денежный 5 2 2 2 2 3 3 2" xfId="29037" xr:uid="{F3CD5D81-68B4-4E40-9729-FA3668C33C31}"/>
    <cellStyle name="Денежный 5 2 2 2 2 3 4" xfId="18885" xr:uid="{2BBE9004-26F1-4059-AED4-39FD19E25BD2}"/>
    <cellStyle name="Денежный 5 2 2 2 2 4" xfId="4909" xr:uid="{00000000-0005-0000-0000-0000E61E0000}"/>
    <cellStyle name="Денежный 5 2 2 2 2 4 2" xfId="9990" xr:uid="{00000000-0005-0000-0000-0000E71E0000}"/>
    <cellStyle name="Денежный 5 2 2 2 2 4 2 2" xfId="25230" xr:uid="{AB613F01-C5D7-467D-912E-BDBCE11F481A}"/>
    <cellStyle name="Денежный 5 2 2 2 2 4 3" xfId="15068" xr:uid="{00000000-0005-0000-0000-0000E81E0000}"/>
    <cellStyle name="Денежный 5 2 2 2 2 4 3 2" xfId="30306" xr:uid="{4A52961D-C789-46B7-95E8-CA15FF30AC74}"/>
    <cellStyle name="Денежный 5 2 2 2 2 4 4" xfId="20154" xr:uid="{FDD302A6-A854-41FA-B799-968E3E00A8D8}"/>
    <cellStyle name="Денежный 5 2 2 2 2 5" xfId="6186" xr:uid="{00000000-0005-0000-0000-0000E91E0000}"/>
    <cellStyle name="Денежный 5 2 2 2 2 5 2" xfId="21431" xr:uid="{86FD7434-2999-4567-A760-FAEDDDCBE877}"/>
    <cellStyle name="Денежный 5 2 2 2 2 6" xfId="11269" xr:uid="{00000000-0005-0000-0000-0000EA1E0000}"/>
    <cellStyle name="Денежный 5 2 2 2 2 6 2" xfId="26507" xr:uid="{78A404A3-0DE2-44CA-BE1A-A98F002D5993}"/>
    <cellStyle name="Денежный 5 2 2 2 2 7" xfId="16355" xr:uid="{EF10FCD7-3BC7-43D9-AEC9-AEC30D9DE4B4}"/>
    <cellStyle name="Денежный 5 2 2 2 3" xfId="1795" xr:uid="{00000000-0005-0000-0000-0000EB1E0000}"/>
    <cellStyle name="Денежный 5 2 2 2 3 2" xfId="6899" xr:uid="{00000000-0005-0000-0000-0000EC1E0000}"/>
    <cellStyle name="Денежный 5 2 2 2 3 2 2" xfId="22139" xr:uid="{2BD654ED-3DAF-4EBF-BF7A-8CA02600227D}"/>
    <cellStyle name="Денежный 5 2 2 2 3 3" xfId="11977" xr:uid="{00000000-0005-0000-0000-0000ED1E0000}"/>
    <cellStyle name="Денежный 5 2 2 2 3 3 2" xfId="27215" xr:uid="{8D99AF73-7F59-477A-BDB1-B11AFA95A05F}"/>
    <cellStyle name="Денежный 5 2 2 2 3 4" xfId="17063" xr:uid="{91ED6594-EEA3-452C-9277-AA0FEB822E99}"/>
    <cellStyle name="Денежный 5 2 2 2 4" xfId="3079" xr:uid="{00000000-0005-0000-0000-0000EE1E0000}"/>
    <cellStyle name="Денежный 5 2 2 2 4 2" xfId="8165" xr:uid="{00000000-0005-0000-0000-0000EF1E0000}"/>
    <cellStyle name="Денежный 5 2 2 2 4 2 2" xfId="23405" xr:uid="{79591644-C378-42E9-B282-8D29C191B48D}"/>
    <cellStyle name="Денежный 5 2 2 2 4 3" xfId="13243" xr:uid="{00000000-0005-0000-0000-0000F01E0000}"/>
    <cellStyle name="Денежный 5 2 2 2 4 3 2" xfId="28481" xr:uid="{4FA98948-E48A-4CDF-A9BA-D1F39AD6BA5D}"/>
    <cellStyle name="Денежный 5 2 2 2 4 4" xfId="18329" xr:uid="{8EF7D6B7-399B-4B17-B2EF-4AE3DBC1A833}"/>
    <cellStyle name="Денежный 5 2 2 2 5" xfId="4345" xr:uid="{00000000-0005-0000-0000-0000F11E0000}"/>
    <cellStyle name="Денежный 5 2 2 2 5 2" xfId="9426" xr:uid="{00000000-0005-0000-0000-0000F21E0000}"/>
    <cellStyle name="Денежный 5 2 2 2 5 2 2" xfId="24666" xr:uid="{10C3EA69-2DD5-42E4-9A9E-7EE91A82E4BB}"/>
    <cellStyle name="Денежный 5 2 2 2 5 3" xfId="14504" xr:uid="{00000000-0005-0000-0000-0000F31E0000}"/>
    <cellStyle name="Денежный 5 2 2 2 5 3 2" xfId="29742" xr:uid="{9C124822-DD67-4986-95ED-1FD389A87596}"/>
    <cellStyle name="Денежный 5 2 2 2 5 4" xfId="19590" xr:uid="{47A2BD73-5182-4030-AF2B-A1ECFD36E33C}"/>
    <cellStyle name="Денежный 5 2 2 2 6" xfId="5622" xr:uid="{00000000-0005-0000-0000-0000F41E0000}"/>
    <cellStyle name="Денежный 5 2 2 2 6 2" xfId="20867" xr:uid="{93393ED6-39F6-45E0-AE64-58A379DF00BD}"/>
    <cellStyle name="Денежный 5 2 2 2 7" xfId="10705" xr:uid="{00000000-0005-0000-0000-0000F51E0000}"/>
    <cellStyle name="Денежный 5 2 2 2 7 2" xfId="25943" xr:uid="{F95E1659-3923-4D49-A1E7-079114EFAFB7}"/>
    <cellStyle name="Денежный 5 2 2 2 8" xfId="15791" xr:uid="{08EC98AF-F0DA-46D5-AFDE-8C8451F6D97E}"/>
    <cellStyle name="Денежный 5 2 2 3" xfId="941" xr:uid="{00000000-0005-0000-0000-0000F61E0000}"/>
    <cellStyle name="Денежный 5 2 2 3 2" xfId="2219" xr:uid="{00000000-0005-0000-0000-0000F71E0000}"/>
    <cellStyle name="Денежный 5 2 2 3 2 2" xfId="7323" xr:uid="{00000000-0005-0000-0000-0000F81E0000}"/>
    <cellStyle name="Денежный 5 2 2 3 2 2 2" xfId="22563" xr:uid="{FB187754-19AB-4C42-A51B-3616F5A089AB}"/>
    <cellStyle name="Денежный 5 2 2 3 2 3" xfId="12401" xr:uid="{00000000-0005-0000-0000-0000F91E0000}"/>
    <cellStyle name="Денежный 5 2 2 3 2 3 2" xfId="27639" xr:uid="{68F88378-77B1-4341-9F02-EF89281C89A6}"/>
    <cellStyle name="Денежный 5 2 2 3 2 4" xfId="17487" xr:uid="{5B3621E0-1519-4A95-95D2-39B8DA9CF62B}"/>
    <cellStyle name="Денежный 5 2 2 3 3" xfId="3497" xr:uid="{00000000-0005-0000-0000-0000FA1E0000}"/>
    <cellStyle name="Денежный 5 2 2 3 3 2" xfId="8583" xr:uid="{00000000-0005-0000-0000-0000FB1E0000}"/>
    <cellStyle name="Денежный 5 2 2 3 3 2 2" xfId="23823" xr:uid="{F3334F10-FEA1-4D02-AB4E-A09F0FEADB80}"/>
    <cellStyle name="Денежный 5 2 2 3 3 3" xfId="13661" xr:uid="{00000000-0005-0000-0000-0000FC1E0000}"/>
    <cellStyle name="Денежный 5 2 2 3 3 3 2" xfId="28899" xr:uid="{D28640B5-5C5E-45BE-8B66-F51EEC198E51}"/>
    <cellStyle name="Денежный 5 2 2 3 3 4" xfId="18747" xr:uid="{A0BEF784-B2A9-42AC-BCE4-C2C11B700F02}"/>
    <cellStyle name="Денежный 5 2 2 3 4" xfId="4769" xr:uid="{00000000-0005-0000-0000-0000FD1E0000}"/>
    <cellStyle name="Денежный 5 2 2 3 4 2" xfId="9850" xr:uid="{00000000-0005-0000-0000-0000FE1E0000}"/>
    <cellStyle name="Денежный 5 2 2 3 4 2 2" xfId="25090" xr:uid="{1F4B9996-3FA5-4541-A224-2765959A8500}"/>
    <cellStyle name="Денежный 5 2 2 3 4 3" xfId="14928" xr:uid="{00000000-0005-0000-0000-0000FF1E0000}"/>
    <cellStyle name="Денежный 5 2 2 3 4 3 2" xfId="30166" xr:uid="{C19CD2E2-286F-4E10-B62C-FB4E72409D80}"/>
    <cellStyle name="Денежный 5 2 2 3 4 4" xfId="20014" xr:uid="{12F9A509-1393-405D-98DC-05B7434C0FAD}"/>
    <cellStyle name="Денежный 5 2 2 3 5" xfId="6046" xr:uid="{00000000-0005-0000-0000-0000001F0000}"/>
    <cellStyle name="Денежный 5 2 2 3 5 2" xfId="21291" xr:uid="{1D69C9F9-A537-4C5D-A707-78F684F61A35}"/>
    <cellStyle name="Денежный 5 2 2 3 6" xfId="11129" xr:uid="{00000000-0005-0000-0000-0000011F0000}"/>
    <cellStyle name="Денежный 5 2 2 3 6 2" xfId="26367" xr:uid="{78092D48-E815-40CE-A3A3-6336EAC2A021}"/>
    <cellStyle name="Денежный 5 2 2 3 7" xfId="16215" xr:uid="{489AABC6-CB0C-449B-9493-A7BB51FAC512}"/>
    <cellStyle name="Денежный 5 2 2 4" xfId="1655" xr:uid="{00000000-0005-0000-0000-0000021F0000}"/>
    <cellStyle name="Денежный 5 2 2 4 2" xfId="6759" xr:uid="{00000000-0005-0000-0000-0000031F0000}"/>
    <cellStyle name="Денежный 5 2 2 4 2 2" xfId="21999" xr:uid="{3734F5BD-D2FC-4339-8816-68DD346ED0B1}"/>
    <cellStyle name="Денежный 5 2 2 4 3" xfId="11837" xr:uid="{00000000-0005-0000-0000-0000041F0000}"/>
    <cellStyle name="Денежный 5 2 2 4 3 2" xfId="27075" xr:uid="{19C2E86F-8936-4885-8490-44CB84A9E1C6}"/>
    <cellStyle name="Денежный 5 2 2 4 4" xfId="16923" xr:uid="{CFB78952-B271-4F0B-B238-8CAFBD4B4112}"/>
    <cellStyle name="Денежный 5 2 2 5" xfId="2935" xr:uid="{00000000-0005-0000-0000-0000051F0000}"/>
    <cellStyle name="Денежный 5 2 2 5 2" xfId="8027" xr:uid="{00000000-0005-0000-0000-0000061F0000}"/>
    <cellStyle name="Денежный 5 2 2 5 2 2" xfId="23267" xr:uid="{687C3715-9C05-4E5B-ACAC-C5C9276D838E}"/>
    <cellStyle name="Денежный 5 2 2 5 3" xfId="13105" xr:uid="{00000000-0005-0000-0000-0000071F0000}"/>
    <cellStyle name="Денежный 5 2 2 5 3 2" xfId="28343" xr:uid="{0964133B-78EC-46B8-847C-9849DBB768A0}"/>
    <cellStyle name="Денежный 5 2 2 5 4" xfId="18191" xr:uid="{10D76CA3-20D1-4F44-B752-04D245D26582}"/>
    <cellStyle name="Денежный 5 2 2 6" xfId="4205" xr:uid="{00000000-0005-0000-0000-0000081F0000}"/>
    <cellStyle name="Денежный 5 2 2 6 2" xfId="9286" xr:uid="{00000000-0005-0000-0000-0000091F0000}"/>
    <cellStyle name="Денежный 5 2 2 6 2 2" xfId="24526" xr:uid="{237A381C-2B3D-4F30-B04C-E7759451993A}"/>
    <cellStyle name="Денежный 5 2 2 6 3" xfId="14364" xr:uid="{00000000-0005-0000-0000-00000A1F0000}"/>
    <cellStyle name="Денежный 5 2 2 6 3 2" xfId="29602" xr:uid="{E2BE7F17-0FD6-4E08-A5CD-65A65A084E97}"/>
    <cellStyle name="Денежный 5 2 2 6 4" xfId="19450" xr:uid="{9A986237-43A7-476A-B670-758DBBE6AFBD}"/>
    <cellStyle name="Денежный 5 2 2 7" xfId="5482" xr:uid="{00000000-0005-0000-0000-00000B1F0000}"/>
    <cellStyle name="Денежный 5 2 2 7 2" xfId="20727" xr:uid="{BABAD9E6-CFAD-4A50-A780-679C05BA13E6}"/>
    <cellStyle name="Денежный 5 2 2 8" xfId="10565" xr:uid="{00000000-0005-0000-0000-00000C1F0000}"/>
    <cellStyle name="Денежный 5 2 2 8 2" xfId="25803" xr:uid="{3A929A0C-1603-4488-819F-C2B50DD18FE2}"/>
    <cellStyle name="Денежный 5 2 2 9" xfId="15651" xr:uid="{E1AF6FE3-012C-403C-8149-016B1A4192FB}"/>
    <cellStyle name="Денежный 5 2 3" xfId="657" xr:uid="{00000000-0005-0000-0000-00000D1F0000}"/>
    <cellStyle name="Денежный 5 2 3 2" xfId="1221" xr:uid="{00000000-0005-0000-0000-00000E1F0000}"/>
    <cellStyle name="Денежный 5 2 3 2 2" xfId="2499" xr:uid="{00000000-0005-0000-0000-00000F1F0000}"/>
    <cellStyle name="Денежный 5 2 3 2 2 2" xfId="7603" xr:uid="{00000000-0005-0000-0000-0000101F0000}"/>
    <cellStyle name="Денежный 5 2 3 2 2 2 2" xfId="22843" xr:uid="{BF16BC6B-2A48-4B89-9E1D-406FC71E833F}"/>
    <cellStyle name="Денежный 5 2 3 2 2 3" xfId="12681" xr:uid="{00000000-0005-0000-0000-0000111F0000}"/>
    <cellStyle name="Денежный 5 2 3 2 2 3 2" xfId="27919" xr:uid="{9798300E-69B0-495F-88BD-FB9A0B70AAD8}"/>
    <cellStyle name="Денежный 5 2 3 2 2 4" xfId="17767" xr:uid="{01B299E0-2ACC-4D7C-869C-B1F41E2A70C0}"/>
    <cellStyle name="Денежный 5 2 3 2 3" xfId="3773" xr:uid="{00000000-0005-0000-0000-0000121F0000}"/>
    <cellStyle name="Денежный 5 2 3 2 3 2" xfId="8859" xr:uid="{00000000-0005-0000-0000-0000131F0000}"/>
    <cellStyle name="Денежный 5 2 3 2 3 2 2" xfId="24099" xr:uid="{915C2896-4F48-4207-A79D-A158CFD1665B}"/>
    <cellStyle name="Денежный 5 2 3 2 3 3" xfId="13937" xr:uid="{00000000-0005-0000-0000-0000141F0000}"/>
    <cellStyle name="Денежный 5 2 3 2 3 3 2" xfId="29175" xr:uid="{C8040E0A-51E6-4307-B106-9106FE3C2C9C}"/>
    <cellStyle name="Денежный 5 2 3 2 3 4" xfId="19023" xr:uid="{E74D698A-7974-480A-BA11-81D9DE6E469C}"/>
    <cellStyle name="Денежный 5 2 3 2 4" xfId="5049" xr:uid="{00000000-0005-0000-0000-0000151F0000}"/>
    <cellStyle name="Денежный 5 2 3 2 4 2" xfId="10130" xr:uid="{00000000-0005-0000-0000-0000161F0000}"/>
    <cellStyle name="Денежный 5 2 3 2 4 2 2" xfId="25370" xr:uid="{A8027E1B-8DE5-4779-A40A-04150533FD04}"/>
    <cellStyle name="Денежный 5 2 3 2 4 3" xfId="15208" xr:uid="{00000000-0005-0000-0000-0000171F0000}"/>
    <cellStyle name="Денежный 5 2 3 2 4 3 2" xfId="30446" xr:uid="{B2B239D5-3067-4918-9794-47FAAAFDB83A}"/>
    <cellStyle name="Денежный 5 2 3 2 4 4" xfId="20294" xr:uid="{EFF969D7-A346-40F9-8BDD-8802014555C8}"/>
    <cellStyle name="Денежный 5 2 3 2 5" xfId="6326" xr:uid="{00000000-0005-0000-0000-0000181F0000}"/>
    <cellStyle name="Денежный 5 2 3 2 5 2" xfId="21571" xr:uid="{04B74114-8D44-450E-A3C4-858C451D004D}"/>
    <cellStyle name="Денежный 5 2 3 2 6" xfId="11409" xr:uid="{00000000-0005-0000-0000-0000191F0000}"/>
    <cellStyle name="Денежный 5 2 3 2 6 2" xfId="26647" xr:uid="{9D17E144-02A3-4063-B53A-D9ED6BBC9467}"/>
    <cellStyle name="Денежный 5 2 3 2 7" xfId="16495" xr:uid="{C400AB8A-6A36-4B6A-A924-66E112311B38}"/>
    <cellStyle name="Денежный 5 2 3 3" xfId="1935" xr:uid="{00000000-0005-0000-0000-00001A1F0000}"/>
    <cellStyle name="Денежный 5 2 3 3 2" xfId="7039" xr:uid="{00000000-0005-0000-0000-00001B1F0000}"/>
    <cellStyle name="Денежный 5 2 3 3 2 2" xfId="22279" xr:uid="{A9C7CAA0-AC3A-4266-A981-96DF14985D61}"/>
    <cellStyle name="Денежный 5 2 3 3 3" xfId="12117" xr:uid="{00000000-0005-0000-0000-00001C1F0000}"/>
    <cellStyle name="Денежный 5 2 3 3 3 2" xfId="27355" xr:uid="{A4C44ADE-EC6A-4F1E-B915-8EB4F069E5FA}"/>
    <cellStyle name="Денежный 5 2 3 3 4" xfId="17203" xr:uid="{8AC52FA8-CA0A-451F-944F-A681DDD69D6E}"/>
    <cellStyle name="Денежный 5 2 3 4" xfId="3217" xr:uid="{00000000-0005-0000-0000-00001D1F0000}"/>
    <cellStyle name="Денежный 5 2 3 4 2" xfId="8303" xr:uid="{00000000-0005-0000-0000-00001E1F0000}"/>
    <cellStyle name="Денежный 5 2 3 4 2 2" xfId="23543" xr:uid="{CDE6B9F5-9B36-44E7-B395-A34F375CEC86}"/>
    <cellStyle name="Денежный 5 2 3 4 3" xfId="13381" xr:uid="{00000000-0005-0000-0000-00001F1F0000}"/>
    <cellStyle name="Денежный 5 2 3 4 3 2" xfId="28619" xr:uid="{1E7135F9-69C2-49F8-9895-E50156B7CED2}"/>
    <cellStyle name="Денежный 5 2 3 4 4" xfId="18467" xr:uid="{DF3D6299-B5CF-40D0-8B63-5724608DD91D}"/>
    <cellStyle name="Денежный 5 2 3 5" xfId="4485" xr:uid="{00000000-0005-0000-0000-0000201F0000}"/>
    <cellStyle name="Денежный 5 2 3 5 2" xfId="9566" xr:uid="{00000000-0005-0000-0000-0000211F0000}"/>
    <cellStyle name="Денежный 5 2 3 5 2 2" xfId="24806" xr:uid="{EE2BD9CF-EAD0-42E9-B7B7-FEC8185735D6}"/>
    <cellStyle name="Денежный 5 2 3 5 3" xfId="14644" xr:uid="{00000000-0005-0000-0000-0000221F0000}"/>
    <cellStyle name="Денежный 5 2 3 5 3 2" xfId="29882" xr:uid="{1FC206B4-48FB-4D38-B8F5-608F03168EA2}"/>
    <cellStyle name="Денежный 5 2 3 5 4" xfId="19730" xr:uid="{0D2B7F2A-AE09-4EFA-8644-DAE4DE35F424}"/>
    <cellStyle name="Денежный 5 2 3 6" xfId="5762" xr:uid="{00000000-0005-0000-0000-0000231F0000}"/>
    <cellStyle name="Денежный 5 2 3 6 2" xfId="21007" xr:uid="{0DE561C1-FC9E-4979-B4F6-70403BE51379}"/>
    <cellStyle name="Денежный 5 2 3 7" xfId="10845" xr:uid="{00000000-0005-0000-0000-0000241F0000}"/>
    <cellStyle name="Денежный 5 2 3 7 2" xfId="26083" xr:uid="{2D2E9576-E664-4CB3-8498-A3DF4DD60790}"/>
    <cellStyle name="Денежный 5 2 3 8" xfId="15931" xr:uid="{7F4AF403-5773-46FF-8F5D-358B6D93C20C}"/>
    <cellStyle name="Денежный 5 2 4" xfId="801" xr:uid="{00000000-0005-0000-0000-0000251F0000}"/>
    <cellStyle name="Денежный 5 2 4 2" xfId="2079" xr:uid="{00000000-0005-0000-0000-0000261F0000}"/>
    <cellStyle name="Денежный 5 2 4 2 2" xfId="7183" xr:uid="{00000000-0005-0000-0000-0000271F0000}"/>
    <cellStyle name="Денежный 5 2 4 2 2 2" xfId="22423" xr:uid="{253594D0-8530-478B-B931-7789C8F3584A}"/>
    <cellStyle name="Денежный 5 2 4 2 3" xfId="12261" xr:uid="{00000000-0005-0000-0000-0000281F0000}"/>
    <cellStyle name="Денежный 5 2 4 2 3 2" xfId="27499" xr:uid="{EE385147-023E-45C2-B7E9-5604049CD04A}"/>
    <cellStyle name="Денежный 5 2 4 2 4" xfId="17347" xr:uid="{0E10F2D8-637D-41A5-ACB9-686609BD401E}"/>
    <cellStyle name="Денежный 5 2 4 3" xfId="3359" xr:uid="{00000000-0005-0000-0000-0000291F0000}"/>
    <cellStyle name="Денежный 5 2 4 3 2" xfId="8445" xr:uid="{00000000-0005-0000-0000-00002A1F0000}"/>
    <cellStyle name="Денежный 5 2 4 3 2 2" xfId="23685" xr:uid="{A59ABF49-DB46-44EB-893F-6D3DFCB82782}"/>
    <cellStyle name="Денежный 5 2 4 3 3" xfId="13523" xr:uid="{00000000-0005-0000-0000-00002B1F0000}"/>
    <cellStyle name="Денежный 5 2 4 3 3 2" xfId="28761" xr:uid="{48363E94-2EE0-43B9-B0CB-74F7878BFA99}"/>
    <cellStyle name="Денежный 5 2 4 3 4" xfId="18609" xr:uid="{1E92CFE2-8584-4C3A-BCE2-68C78FB460C9}"/>
    <cellStyle name="Денежный 5 2 4 4" xfId="4629" xr:uid="{00000000-0005-0000-0000-00002C1F0000}"/>
    <cellStyle name="Денежный 5 2 4 4 2" xfId="9710" xr:uid="{00000000-0005-0000-0000-00002D1F0000}"/>
    <cellStyle name="Денежный 5 2 4 4 2 2" xfId="24950" xr:uid="{687751F6-4A62-431C-91AF-A34351C25E7C}"/>
    <cellStyle name="Денежный 5 2 4 4 3" xfId="14788" xr:uid="{00000000-0005-0000-0000-00002E1F0000}"/>
    <cellStyle name="Денежный 5 2 4 4 3 2" xfId="30026" xr:uid="{67B7E016-07D2-4BA1-A011-DF964E125094}"/>
    <cellStyle name="Денежный 5 2 4 4 4" xfId="19874" xr:uid="{946817EF-61F6-4785-BE03-10926FD6BA5C}"/>
    <cellStyle name="Денежный 5 2 4 5" xfId="5906" xr:uid="{00000000-0005-0000-0000-00002F1F0000}"/>
    <cellStyle name="Денежный 5 2 4 5 2" xfId="21151" xr:uid="{33ECAF87-20BE-4EA0-83D4-EA886CF65476}"/>
    <cellStyle name="Денежный 5 2 4 6" xfId="10989" xr:uid="{00000000-0005-0000-0000-0000301F0000}"/>
    <cellStyle name="Денежный 5 2 4 6 2" xfId="26227" xr:uid="{4E11A761-8BA6-4128-B7F9-180BF0D84377}"/>
    <cellStyle name="Денежный 5 2 4 7" xfId="16075" xr:uid="{20B7732B-208F-40C8-AC75-7978CC8B2609}"/>
    <cellStyle name="Денежный 5 2 5" xfId="1366" xr:uid="{00000000-0005-0000-0000-0000311F0000}"/>
    <cellStyle name="Денежный 5 2 5 2" xfId="2644" xr:uid="{00000000-0005-0000-0000-0000321F0000}"/>
    <cellStyle name="Денежный 5 2 5 2 2" xfId="7748" xr:uid="{00000000-0005-0000-0000-0000331F0000}"/>
    <cellStyle name="Денежный 5 2 5 2 2 2" xfId="22988" xr:uid="{8C5AA2CC-4658-4C91-ADB6-3E8FBC21C94F}"/>
    <cellStyle name="Денежный 5 2 5 2 3" xfId="12826" xr:uid="{00000000-0005-0000-0000-0000341F0000}"/>
    <cellStyle name="Денежный 5 2 5 2 3 2" xfId="28064" xr:uid="{4E099FD5-8DC7-42BC-AF96-EC97F59EEE82}"/>
    <cellStyle name="Денежный 5 2 5 2 4" xfId="17912" xr:uid="{1F026F56-8815-4377-8F24-4CA2CF5DE6BB}"/>
    <cellStyle name="Денежный 5 2 5 3" xfId="3916" xr:uid="{00000000-0005-0000-0000-0000351F0000}"/>
    <cellStyle name="Денежный 5 2 5 3 2" xfId="9002" xr:uid="{00000000-0005-0000-0000-0000361F0000}"/>
    <cellStyle name="Денежный 5 2 5 3 2 2" xfId="24242" xr:uid="{A3345A19-95E1-4D63-B8D4-A320BC6D777F}"/>
    <cellStyle name="Денежный 5 2 5 3 3" xfId="14080" xr:uid="{00000000-0005-0000-0000-0000371F0000}"/>
    <cellStyle name="Денежный 5 2 5 3 3 2" xfId="29318" xr:uid="{99F93A06-AF4A-4F8B-98B4-9FF5766239F7}"/>
    <cellStyle name="Денежный 5 2 5 3 4" xfId="19166" xr:uid="{4720C9CF-D7CC-4BB7-9EDA-52DAE540ADCA}"/>
    <cellStyle name="Денежный 5 2 5 4" xfId="5194" xr:uid="{00000000-0005-0000-0000-0000381F0000}"/>
    <cellStyle name="Денежный 5 2 5 4 2" xfId="10275" xr:uid="{00000000-0005-0000-0000-0000391F0000}"/>
    <cellStyle name="Денежный 5 2 5 4 2 2" xfId="25515" xr:uid="{F63AB119-53DE-4141-80D2-9604558130B2}"/>
    <cellStyle name="Денежный 5 2 5 4 3" xfId="15353" xr:uid="{00000000-0005-0000-0000-00003A1F0000}"/>
    <cellStyle name="Денежный 5 2 5 4 3 2" xfId="30591" xr:uid="{01D91216-20D6-4C3A-AC11-25CD15528D99}"/>
    <cellStyle name="Денежный 5 2 5 4 4" xfId="20439" xr:uid="{97CA7791-AE5D-4304-8187-C539215752C7}"/>
    <cellStyle name="Денежный 5 2 5 5" xfId="6471" xr:uid="{00000000-0005-0000-0000-00003B1F0000}"/>
    <cellStyle name="Денежный 5 2 5 5 2" xfId="21716" xr:uid="{CB4A3566-03B4-4C4A-AB6A-2F4C1F74ED1A}"/>
    <cellStyle name="Денежный 5 2 5 6" xfId="11554" xr:uid="{00000000-0005-0000-0000-00003C1F0000}"/>
    <cellStyle name="Денежный 5 2 5 6 2" xfId="26792" xr:uid="{D4C8B4A0-43F8-4F35-B075-4036FD4790F8}"/>
    <cellStyle name="Денежный 5 2 5 7" xfId="16640" xr:uid="{0B0DF209-95C2-41E8-8B31-75D164ACC09A}"/>
    <cellStyle name="Денежный 5 2 6" xfId="1506" xr:uid="{00000000-0005-0000-0000-00003D1F0000}"/>
    <cellStyle name="Денежный 5 2 6 2" xfId="2784" xr:uid="{00000000-0005-0000-0000-00003E1F0000}"/>
    <cellStyle name="Денежный 5 2 6 2 2" xfId="7888" xr:uid="{00000000-0005-0000-0000-00003F1F0000}"/>
    <cellStyle name="Денежный 5 2 6 2 2 2" xfId="23128" xr:uid="{3DE3E0A3-E681-47D9-9B00-976FA913868E}"/>
    <cellStyle name="Денежный 5 2 6 2 3" xfId="12966" xr:uid="{00000000-0005-0000-0000-0000401F0000}"/>
    <cellStyle name="Денежный 5 2 6 2 3 2" xfId="28204" xr:uid="{C6A813B2-7616-4D22-8A6B-7CD43D808C09}"/>
    <cellStyle name="Денежный 5 2 6 2 4" xfId="18052" xr:uid="{DB6ACEFC-8EC0-4711-89EF-C8A1B4521CA5}"/>
    <cellStyle name="Денежный 5 2 6 3" xfId="4054" xr:uid="{00000000-0005-0000-0000-0000411F0000}"/>
    <cellStyle name="Денежный 5 2 6 3 2" xfId="9140" xr:uid="{00000000-0005-0000-0000-0000421F0000}"/>
    <cellStyle name="Денежный 5 2 6 3 2 2" xfId="24380" xr:uid="{C17A3E77-91EC-417B-8EBA-9E16E502860B}"/>
    <cellStyle name="Денежный 5 2 6 3 3" xfId="14218" xr:uid="{00000000-0005-0000-0000-0000431F0000}"/>
    <cellStyle name="Денежный 5 2 6 3 3 2" xfId="29456" xr:uid="{FCAF19DF-D78B-4353-B1E2-6C808B7DB278}"/>
    <cellStyle name="Денежный 5 2 6 3 4" xfId="19304" xr:uid="{22B010FC-A06F-4FDB-97F1-255CD1F38D55}"/>
    <cellStyle name="Денежный 5 2 6 4" xfId="5334" xr:uid="{00000000-0005-0000-0000-0000441F0000}"/>
    <cellStyle name="Денежный 5 2 6 4 2" xfId="10415" xr:uid="{00000000-0005-0000-0000-0000451F0000}"/>
    <cellStyle name="Денежный 5 2 6 4 2 2" xfId="25655" xr:uid="{97C435F5-D50E-4D16-AE72-FFE8DFC75909}"/>
    <cellStyle name="Денежный 5 2 6 4 3" xfId="15493" xr:uid="{00000000-0005-0000-0000-0000461F0000}"/>
    <cellStyle name="Денежный 5 2 6 4 3 2" xfId="30731" xr:uid="{EA5E2478-929F-4D91-AE09-22350F10938D}"/>
    <cellStyle name="Денежный 5 2 6 4 4" xfId="20579" xr:uid="{2AB7F5DD-2893-4C40-A0E3-FE7543BA25FD}"/>
    <cellStyle name="Денежный 5 2 6 5" xfId="6611" xr:uid="{00000000-0005-0000-0000-0000471F0000}"/>
    <cellStyle name="Денежный 5 2 6 5 2" xfId="21856" xr:uid="{B96DEBB4-A73E-441C-A06D-6DA08D6283CE}"/>
    <cellStyle name="Денежный 5 2 6 6" xfId="11694" xr:uid="{00000000-0005-0000-0000-0000481F0000}"/>
    <cellStyle name="Денежный 5 2 6 6 2" xfId="26932" xr:uid="{2D926FEF-B57D-4396-BB91-B38BC2BA72AD}"/>
    <cellStyle name="Денежный 5 2 6 7" xfId="16780" xr:uid="{1D29A88C-CCB1-4084-9710-B0F2D93CF75C}"/>
    <cellStyle name="Денежный 5 3" xfId="148" xr:uid="{00000000-0005-0000-0000-0000491F0000}"/>
    <cellStyle name="Денежный 5 3 2" xfId="407" xr:uid="{00000000-0005-0000-0000-00004A1F0000}"/>
    <cellStyle name="Денежный 5 3 2 2" xfId="547" xr:uid="{00000000-0005-0000-0000-00004B1F0000}"/>
    <cellStyle name="Денежный 5 3 2 2 2" xfId="1111" xr:uid="{00000000-0005-0000-0000-00004C1F0000}"/>
    <cellStyle name="Денежный 5 3 2 2 2 2" xfId="2389" xr:uid="{00000000-0005-0000-0000-00004D1F0000}"/>
    <cellStyle name="Денежный 5 3 2 2 2 2 2" xfId="7493" xr:uid="{00000000-0005-0000-0000-00004E1F0000}"/>
    <cellStyle name="Денежный 5 3 2 2 2 2 2 2" xfId="22733" xr:uid="{A086C17D-478B-4C0C-9975-50AE72E1A38B}"/>
    <cellStyle name="Денежный 5 3 2 2 2 2 3" xfId="12571" xr:uid="{00000000-0005-0000-0000-00004F1F0000}"/>
    <cellStyle name="Денежный 5 3 2 2 2 2 3 2" xfId="27809" xr:uid="{2340627E-5FDF-4D4B-9807-43AF1D838A96}"/>
    <cellStyle name="Денежный 5 3 2 2 2 2 4" xfId="17657" xr:uid="{E4783464-3A75-4B33-9D91-B2695D3F73C3}"/>
    <cellStyle name="Денежный 5 3 2 2 2 3" xfId="3665" xr:uid="{00000000-0005-0000-0000-0000501F0000}"/>
    <cellStyle name="Денежный 5 3 2 2 2 3 2" xfId="8751" xr:uid="{00000000-0005-0000-0000-0000511F0000}"/>
    <cellStyle name="Денежный 5 3 2 2 2 3 2 2" xfId="23991" xr:uid="{4F286165-1606-4397-B462-F217C44B28C1}"/>
    <cellStyle name="Денежный 5 3 2 2 2 3 3" xfId="13829" xr:uid="{00000000-0005-0000-0000-0000521F0000}"/>
    <cellStyle name="Денежный 5 3 2 2 2 3 3 2" xfId="29067" xr:uid="{A292DE06-90D0-4B14-95AC-737C8A7B3246}"/>
    <cellStyle name="Денежный 5 3 2 2 2 3 4" xfId="18915" xr:uid="{AF1E7962-EA07-47F4-A2AF-548C3F88EA7B}"/>
    <cellStyle name="Денежный 5 3 2 2 2 4" xfId="4939" xr:uid="{00000000-0005-0000-0000-0000531F0000}"/>
    <cellStyle name="Денежный 5 3 2 2 2 4 2" xfId="10020" xr:uid="{00000000-0005-0000-0000-0000541F0000}"/>
    <cellStyle name="Денежный 5 3 2 2 2 4 2 2" xfId="25260" xr:uid="{1F423353-36EF-457E-BA9C-7F54F229CF88}"/>
    <cellStyle name="Денежный 5 3 2 2 2 4 3" xfId="15098" xr:uid="{00000000-0005-0000-0000-0000551F0000}"/>
    <cellStyle name="Денежный 5 3 2 2 2 4 3 2" xfId="30336" xr:uid="{D28456D6-6857-4AC2-8E39-2396BFECFE3E}"/>
    <cellStyle name="Денежный 5 3 2 2 2 4 4" xfId="20184" xr:uid="{D86F4045-4644-4BF8-97A8-60E8BD5C3440}"/>
    <cellStyle name="Денежный 5 3 2 2 2 5" xfId="6216" xr:uid="{00000000-0005-0000-0000-0000561F0000}"/>
    <cellStyle name="Денежный 5 3 2 2 2 5 2" xfId="21461" xr:uid="{7722FCAF-A208-4E0F-8B13-6D1A99702C36}"/>
    <cellStyle name="Денежный 5 3 2 2 2 6" xfId="11299" xr:uid="{00000000-0005-0000-0000-0000571F0000}"/>
    <cellStyle name="Денежный 5 3 2 2 2 6 2" xfId="26537" xr:uid="{0FFB1116-E76D-417C-BDC1-1580F526E18A}"/>
    <cellStyle name="Денежный 5 3 2 2 2 7" xfId="16385" xr:uid="{6DF21EFB-9B25-41A4-8DE4-9465A70B4F33}"/>
    <cellStyle name="Денежный 5 3 2 2 3" xfId="1825" xr:uid="{00000000-0005-0000-0000-0000581F0000}"/>
    <cellStyle name="Денежный 5 3 2 2 3 2" xfId="6929" xr:uid="{00000000-0005-0000-0000-0000591F0000}"/>
    <cellStyle name="Денежный 5 3 2 2 3 2 2" xfId="22169" xr:uid="{B1EE1BF0-3FB2-43DE-A616-63ACE6E75DBC}"/>
    <cellStyle name="Денежный 5 3 2 2 3 3" xfId="12007" xr:uid="{00000000-0005-0000-0000-00005A1F0000}"/>
    <cellStyle name="Денежный 5 3 2 2 3 3 2" xfId="27245" xr:uid="{29AEB0B8-B6EF-4C21-B7F2-59B55AF4BF8C}"/>
    <cellStyle name="Денежный 5 3 2 2 3 4" xfId="17093" xr:uid="{83563DFD-A8FC-439E-89B5-E4688D299B45}"/>
    <cellStyle name="Денежный 5 3 2 2 4" xfId="3109" xr:uid="{00000000-0005-0000-0000-00005B1F0000}"/>
    <cellStyle name="Денежный 5 3 2 2 4 2" xfId="8195" xr:uid="{00000000-0005-0000-0000-00005C1F0000}"/>
    <cellStyle name="Денежный 5 3 2 2 4 2 2" xfId="23435" xr:uid="{0133DDFC-689A-40B9-85DC-C0957FC0022C}"/>
    <cellStyle name="Денежный 5 3 2 2 4 3" xfId="13273" xr:uid="{00000000-0005-0000-0000-00005D1F0000}"/>
    <cellStyle name="Денежный 5 3 2 2 4 3 2" xfId="28511" xr:uid="{355CA423-EEB6-48AF-B57B-5AB979744C30}"/>
    <cellStyle name="Денежный 5 3 2 2 4 4" xfId="18359" xr:uid="{C1C43322-9415-4D9B-A576-E18478FBE950}"/>
    <cellStyle name="Денежный 5 3 2 2 5" xfId="4375" xr:uid="{00000000-0005-0000-0000-00005E1F0000}"/>
    <cellStyle name="Денежный 5 3 2 2 5 2" xfId="9456" xr:uid="{00000000-0005-0000-0000-00005F1F0000}"/>
    <cellStyle name="Денежный 5 3 2 2 5 2 2" xfId="24696" xr:uid="{C3EA75CE-D6AA-494A-A625-E75C4328B9AB}"/>
    <cellStyle name="Денежный 5 3 2 2 5 3" xfId="14534" xr:uid="{00000000-0005-0000-0000-0000601F0000}"/>
    <cellStyle name="Денежный 5 3 2 2 5 3 2" xfId="29772" xr:uid="{C9571465-A0EC-4426-8925-AC218A9A2ACB}"/>
    <cellStyle name="Денежный 5 3 2 2 5 4" xfId="19620" xr:uid="{9CDF10A4-23E9-43DB-A43E-636056DD0A3B}"/>
    <cellStyle name="Денежный 5 3 2 2 6" xfId="5652" xr:uid="{00000000-0005-0000-0000-0000611F0000}"/>
    <cellStyle name="Денежный 5 3 2 2 6 2" xfId="20897" xr:uid="{AE9AE048-379D-417F-BECD-385160530EA2}"/>
    <cellStyle name="Денежный 5 3 2 2 7" xfId="10735" xr:uid="{00000000-0005-0000-0000-0000621F0000}"/>
    <cellStyle name="Денежный 5 3 2 2 7 2" xfId="25973" xr:uid="{024B5998-B285-439D-961C-0780D7931789}"/>
    <cellStyle name="Денежный 5 3 2 2 8" xfId="15821" xr:uid="{A5A11109-3C9C-488C-B189-EC2BD2F033F1}"/>
    <cellStyle name="Денежный 5 3 2 3" xfId="971" xr:uid="{00000000-0005-0000-0000-0000631F0000}"/>
    <cellStyle name="Денежный 5 3 2 3 2" xfId="2249" xr:uid="{00000000-0005-0000-0000-0000641F0000}"/>
    <cellStyle name="Денежный 5 3 2 3 2 2" xfId="7353" xr:uid="{00000000-0005-0000-0000-0000651F0000}"/>
    <cellStyle name="Денежный 5 3 2 3 2 2 2" xfId="22593" xr:uid="{2D9144B8-CCB5-4E2E-AFF1-15C550614835}"/>
    <cellStyle name="Денежный 5 3 2 3 2 3" xfId="12431" xr:uid="{00000000-0005-0000-0000-0000661F0000}"/>
    <cellStyle name="Денежный 5 3 2 3 2 3 2" xfId="27669" xr:uid="{9D3889F1-39D1-4253-B475-460460BE3494}"/>
    <cellStyle name="Денежный 5 3 2 3 2 4" xfId="17517" xr:uid="{311526F3-D3A8-4341-B5A7-5E7739786ECA}"/>
    <cellStyle name="Денежный 5 3 2 3 3" xfId="3527" xr:uid="{00000000-0005-0000-0000-0000671F0000}"/>
    <cellStyle name="Денежный 5 3 2 3 3 2" xfId="8613" xr:uid="{00000000-0005-0000-0000-0000681F0000}"/>
    <cellStyle name="Денежный 5 3 2 3 3 2 2" xfId="23853" xr:uid="{81E1411E-38CD-43E9-99FB-0022EB2AB618}"/>
    <cellStyle name="Денежный 5 3 2 3 3 3" xfId="13691" xr:uid="{00000000-0005-0000-0000-0000691F0000}"/>
    <cellStyle name="Денежный 5 3 2 3 3 3 2" xfId="28929" xr:uid="{E78BC6CF-13CF-4947-9C9F-BC278D3F3AAC}"/>
    <cellStyle name="Денежный 5 3 2 3 3 4" xfId="18777" xr:uid="{D127CC95-6ABE-4540-8640-C3541033F72F}"/>
    <cellStyle name="Денежный 5 3 2 3 4" xfId="4799" xr:uid="{00000000-0005-0000-0000-00006A1F0000}"/>
    <cellStyle name="Денежный 5 3 2 3 4 2" xfId="9880" xr:uid="{00000000-0005-0000-0000-00006B1F0000}"/>
    <cellStyle name="Денежный 5 3 2 3 4 2 2" xfId="25120" xr:uid="{E05C1536-A7D7-4214-B899-CAB01CD5CBFB}"/>
    <cellStyle name="Денежный 5 3 2 3 4 3" xfId="14958" xr:uid="{00000000-0005-0000-0000-00006C1F0000}"/>
    <cellStyle name="Денежный 5 3 2 3 4 3 2" xfId="30196" xr:uid="{E9D4F657-3C8A-447D-BE35-C2B150692AF5}"/>
    <cellStyle name="Денежный 5 3 2 3 4 4" xfId="20044" xr:uid="{D4F1AE1E-92E3-48B6-82B9-5CC6ADEF83E9}"/>
    <cellStyle name="Денежный 5 3 2 3 5" xfId="6076" xr:uid="{00000000-0005-0000-0000-00006D1F0000}"/>
    <cellStyle name="Денежный 5 3 2 3 5 2" xfId="21321" xr:uid="{93AA19F1-331A-480A-8289-27FE4CAC87F5}"/>
    <cellStyle name="Денежный 5 3 2 3 6" xfId="11159" xr:uid="{00000000-0005-0000-0000-00006E1F0000}"/>
    <cellStyle name="Денежный 5 3 2 3 6 2" xfId="26397" xr:uid="{4E94E69E-A97E-4114-9227-058D0E860305}"/>
    <cellStyle name="Денежный 5 3 2 3 7" xfId="16245" xr:uid="{5BA19933-C12A-40FB-8AE4-DCC5716EE097}"/>
    <cellStyle name="Денежный 5 3 2 4" xfId="1685" xr:uid="{00000000-0005-0000-0000-00006F1F0000}"/>
    <cellStyle name="Денежный 5 3 2 4 2" xfId="6789" xr:uid="{00000000-0005-0000-0000-0000701F0000}"/>
    <cellStyle name="Денежный 5 3 2 4 2 2" xfId="22029" xr:uid="{E9F16717-72B4-4BA2-9E35-F03543379BE7}"/>
    <cellStyle name="Денежный 5 3 2 4 3" xfId="11867" xr:uid="{00000000-0005-0000-0000-0000711F0000}"/>
    <cellStyle name="Денежный 5 3 2 4 3 2" xfId="27105" xr:uid="{EF3B0308-5759-40A0-93EB-9ADFF945A9C7}"/>
    <cellStyle name="Денежный 5 3 2 4 4" xfId="16953" xr:uid="{BC868A2A-5724-412B-B8CA-5690634A3F79}"/>
    <cellStyle name="Денежный 5 3 2 5" xfId="2971" xr:uid="{00000000-0005-0000-0000-0000721F0000}"/>
    <cellStyle name="Денежный 5 3 2 5 2" xfId="8057" xr:uid="{00000000-0005-0000-0000-0000731F0000}"/>
    <cellStyle name="Денежный 5 3 2 5 2 2" xfId="23297" xr:uid="{041B3309-1148-4122-A617-FAF2477E2A1D}"/>
    <cellStyle name="Денежный 5 3 2 5 3" xfId="13135" xr:uid="{00000000-0005-0000-0000-0000741F0000}"/>
    <cellStyle name="Денежный 5 3 2 5 3 2" xfId="28373" xr:uid="{13D980BD-D2BF-4B9A-961D-0F60877019EC}"/>
    <cellStyle name="Денежный 5 3 2 5 4" xfId="18221" xr:uid="{C033CB85-5AD3-411F-9AA8-35F4BCE2B31E}"/>
    <cellStyle name="Денежный 5 3 2 6" xfId="4235" xr:uid="{00000000-0005-0000-0000-0000751F0000}"/>
    <cellStyle name="Денежный 5 3 2 6 2" xfId="9316" xr:uid="{00000000-0005-0000-0000-0000761F0000}"/>
    <cellStyle name="Денежный 5 3 2 6 2 2" xfId="24556" xr:uid="{6FC5A8C8-96C2-4473-91BF-576FD6197BC0}"/>
    <cellStyle name="Денежный 5 3 2 6 3" xfId="14394" xr:uid="{00000000-0005-0000-0000-0000771F0000}"/>
    <cellStyle name="Денежный 5 3 2 6 3 2" xfId="29632" xr:uid="{3CCC6104-0887-435D-8B8E-8D5D33DB3AF4}"/>
    <cellStyle name="Денежный 5 3 2 6 4" xfId="19480" xr:uid="{199E74F5-ECB3-4477-9CD3-F636744B4A90}"/>
    <cellStyle name="Денежный 5 3 2 7" xfId="5512" xr:uid="{00000000-0005-0000-0000-0000781F0000}"/>
    <cellStyle name="Денежный 5 3 2 7 2" xfId="20757" xr:uid="{D10CB571-4F3A-40ED-989C-5AE637117628}"/>
    <cellStyle name="Денежный 5 3 2 8" xfId="10595" xr:uid="{00000000-0005-0000-0000-0000791F0000}"/>
    <cellStyle name="Денежный 5 3 2 8 2" xfId="25833" xr:uid="{CE5C0B22-45F7-4A49-83F3-4A69F375CD88}"/>
    <cellStyle name="Денежный 5 3 2 9" xfId="15681" xr:uid="{92B58A10-C0CA-4858-9F7B-82DF168612A4}"/>
    <cellStyle name="Денежный 5 3 3" xfId="687" xr:uid="{00000000-0005-0000-0000-00007A1F0000}"/>
    <cellStyle name="Денежный 5 3 3 2" xfId="1251" xr:uid="{00000000-0005-0000-0000-00007B1F0000}"/>
    <cellStyle name="Денежный 5 3 3 2 2" xfId="2529" xr:uid="{00000000-0005-0000-0000-00007C1F0000}"/>
    <cellStyle name="Денежный 5 3 3 2 2 2" xfId="7633" xr:uid="{00000000-0005-0000-0000-00007D1F0000}"/>
    <cellStyle name="Денежный 5 3 3 2 2 2 2" xfId="22873" xr:uid="{EAB09078-6E13-4BBB-B524-2E6493CC4E98}"/>
    <cellStyle name="Денежный 5 3 3 2 2 3" xfId="12711" xr:uid="{00000000-0005-0000-0000-00007E1F0000}"/>
    <cellStyle name="Денежный 5 3 3 2 2 3 2" xfId="27949" xr:uid="{9A7DD534-E81B-450E-A8C9-920796029129}"/>
    <cellStyle name="Денежный 5 3 3 2 2 4" xfId="17797" xr:uid="{2EA2630B-B9E3-42A7-AC55-0C1A90F9D3B5}"/>
    <cellStyle name="Денежный 5 3 3 2 3" xfId="3803" xr:uid="{00000000-0005-0000-0000-00007F1F0000}"/>
    <cellStyle name="Денежный 5 3 3 2 3 2" xfId="8889" xr:uid="{00000000-0005-0000-0000-0000801F0000}"/>
    <cellStyle name="Денежный 5 3 3 2 3 2 2" xfId="24129" xr:uid="{12745D64-957B-447B-AADC-027EB7A676CC}"/>
    <cellStyle name="Денежный 5 3 3 2 3 3" xfId="13967" xr:uid="{00000000-0005-0000-0000-0000811F0000}"/>
    <cellStyle name="Денежный 5 3 3 2 3 3 2" xfId="29205" xr:uid="{373A8DF0-1827-4A4B-93E2-1E31ED752F69}"/>
    <cellStyle name="Денежный 5 3 3 2 3 4" xfId="19053" xr:uid="{8DAE0AF3-8E4B-4065-97D5-62A359468033}"/>
    <cellStyle name="Денежный 5 3 3 2 4" xfId="5079" xr:uid="{00000000-0005-0000-0000-0000821F0000}"/>
    <cellStyle name="Денежный 5 3 3 2 4 2" xfId="10160" xr:uid="{00000000-0005-0000-0000-0000831F0000}"/>
    <cellStyle name="Денежный 5 3 3 2 4 2 2" xfId="25400" xr:uid="{9B2AD4FE-6EED-4EEA-AF67-426A59326928}"/>
    <cellStyle name="Денежный 5 3 3 2 4 3" xfId="15238" xr:uid="{00000000-0005-0000-0000-0000841F0000}"/>
    <cellStyle name="Денежный 5 3 3 2 4 3 2" xfId="30476" xr:uid="{F24FCFDA-E150-4F41-B54F-996D714DED22}"/>
    <cellStyle name="Денежный 5 3 3 2 4 4" xfId="20324" xr:uid="{5B9BCED3-1979-4B21-AB98-9983F0B2676D}"/>
    <cellStyle name="Денежный 5 3 3 2 5" xfId="6356" xr:uid="{00000000-0005-0000-0000-0000851F0000}"/>
    <cellStyle name="Денежный 5 3 3 2 5 2" xfId="21601" xr:uid="{E1F4538A-120B-4F4C-BAD3-5B6A06F58135}"/>
    <cellStyle name="Денежный 5 3 3 2 6" xfId="11439" xr:uid="{00000000-0005-0000-0000-0000861F0000}"/>
    <cellStyle name="Денежный 5 3 3 2 6 2" xfId="26677" xr:uid="{61C6D205-5F42-4B3E-AACA-2C96F9011A5D}"/>
    <cellStyle name="Денежный 5 3 3 2 7" xfId="16525" xr:uid="{6192A9D1-8104-471D-8915-5316A74C3612}"/>
    <cellStyle name="Денежный 5 3 3 3" xfId="1965" xr:uid="{00000000-0005-0000-0000-0000871F0000}"/>
    <cellStyle name="Денежный 5 3 3 3 2" xfId="7069" xr:uid="{00000000-0005-0000-0000-0000881F0000}"/>
    <cellStyle name="Денежный 5 3 3 3 2 2" xfId="22309" xr:uid="{321F7462-7CFD-4102-92B7-1158C509DA2D}"/>
    <cellStyle name="Денежный 5 3 3 3 3" xfId="12147" xr:uid="{00000000-0005-0000-0000-0000891F0000}"/>
    <cellStyle name="Денежный 5 3 3 3 3 2" xfId="27385" xr:uid="{6C2A329D-48C5-492A-B50C-8BFA2F0E7F15}"/>
    <cellStyle name="Денежный 5 3 3 3 4" xfId="17233" xr:uid="{7CDE02A9-8A0B-4EC3-821F-FE2D150C5AED}"/>
    <cellStyle name="Денежный 5 3 3 4" xfId="3247" xr:uid="{00000000-0005-0000-0000-00008A1F0000}"/>
    <cellStyle name="Денежный 5 3 3 4 2" xfId="8333" xr:uid="{00000000-0005-0000-0000-00008B1F0000}"/>
    <cellStyle name="Денежный 5 3 3 4 2 2" xfId="23573" xr:uid="{B87663F2-8DDF-471B-96D5-521DB5748E5F}"/>
    <cellStyle name="Денежный 5 3 3 4 3" xfId="13411" xr:uid="{00000000-0005-0000-0000-00008C1F0000}"/>
    <cellStyle name="Денежный 5 3 3 4 3 2" xfId="28649" xr:uid="{0FE72891-1B64-4516-8A0B-BC5638BE4456}"/>
    <cellStyle name="Денежный 5 3 3 4 4" xfId="18497" xr:uid="{911E57CE-DB9F-4FD9-801F-E6326E1E0534}"/>
    <cellStyle name="Денежный 5 3 3 5" xfId="4515" xr:uid="{00000000-0005-0000-0000-00008D1F0000}"/>
    <cellStyle name="Денежный 5 3 3 5 2" xfId="9596" xr:uid="{00000000-0005-0000-0000-00008E1F0000}"/>
    <cellStyle name="Денежный 5 3 3 5 2 2" xfId="24836" xr:uid="{A25C5C03-0BF7-4DD8-B36E-40482C1CC15B}"/>
    <cellStyle name="Денежный 5 3 3 5 3" xfId="14674" xr:uid="{00000000-0005-0000-0000-00008F1F0000}"/>
    <cellStyle name="Денежный 5 3 3 5 3 2" xfId="29912" xr:uid="{97E42C47-8506-4772-AF89-3155EC11559C}"/>
    <cellStyle name="Денежный 5 3 3 5 4" xfId="19760" xr:uid="{CD6F8EAF-A559-48DD-9ADC-313433CFF5CE}"/>
    <cellStyle name="Денежный 5 3 3 6" xfId="5792" xr:uid="{00000000-0005-0000-0000-0000901F0000}"/>
    <cellStyle name="Денежный 5 3 3 6 2" xfId="21037" xr:uid="{1D23FDB7-670D-4FC0-9555-B0B3BB26AEC9}"/>
    <cellStyle name="Денежный 5 3 3 7" xfId="10875" xr:uid="{00000000-0005-0000-0000-0000911F0000}"/>
    <cellStyle name="Денежный 5 3 3 7 2" xfId="26113" xr:uid="{DF2AB0BA-FAAE-4463-9E47-3BA9E74BFEA6}"/>
    <cellStyle name="Денежный 5 3 3 8" xfId="15961" xr:uid="{02B6C011-AB75-4AF1-AF1B-DB99ADACF423}"/>
    <cellStyle name="Денежный 5 3 4" xfId="831" xr:uid="{00000000-0005-0000-0000-0000921F0000}"/>
    <cellStyle name="Денежный 5 3 4 2" xfId="2109" xr:uid="{00000000-0005-0000-0000-0000931F0000}"/>
    <cellStyle name="Денежный 5 3 4 2 2" xfId="7213" xr:uid="{00000000-0005-0000-0000-0000941F0000}"/>
    <cellStyle name="Денежный 5 3 4 2 2 2" xfId="22453" xr:uid="{8E6327A2-132F-4648-A303-D8B1FDC40E33}"/>
    <cellStyle name="Денежный 5 3 4 2 3" xfId="12291" xr:uid="{00000000-0005-0000-0000-0000951F0000}"/>
    <cellStyle name="Денежный 5 3 4 2 3 2" xfId="27529" xr:uid="{667A1B4C-1382-4CA6-8428-E68924EABB74}"/>
    <cellStyle name="Денежный 5 3 4 2 4" xfId="17377" xr:uid="{569238A6-2C30-405D-B6D3-3A048F908799}"/>
    <cellStyle name="Денежный 5 3 4 3" xfId="3389" xr:uid="{00000000-0005-0000-0000-0000961F0000}"/>
    <cellStyle name="Денежный 5 3 4 3 2" xfId="8475" xr:uid="{00000000-0005-0000-0000-0000971F0000}"/>
    <cellStyle name="Денежный 5 3 4 3 2 2" xfId="23715" xr:uid="{9FC26F2B-41AC-4660-A512-8F83CBC2318B}"/>
    <cellStyle name="Денежный 5 3 4 3 3" xfId="13553" xr:uid="{00000000-0005-0000-0000-0000981F0000}"/>
    <cellStyle name="Денежный 5 3 4 3 3 2" xfId="28791" xr:uid="{5FBE30A0-04AD-467A-B9F7-420E164147FC}"/>
    <cellStyle name="Денежный 5 3 4 3 4" xfId="18639" xr:uid="{8190AE70-F90E-4E20-B561-5897CAB6D3C7}"/>
    <cellStyle name="Денежный 5 3 4 4" xfId="4659" xr:uid="{00000000-0005-0000-0000-0000991F0000}"/>
    <cellStyle name="Денежный 5 3 4 4 2" xfId="9740" xr:uid="{00000000-0005-0000-0000-00009A1F0000}"/>
    <cellStyle name="Денежный 5 3 4 4 2 2" xfId="24980" xr:uid="{83D17E4D-6614-49FE-B92D-6C0F02A3A73F}"/>
    <cellStyle name="Денежный 5 3 4 4 3" xfId="14818" xr:uid="{00000000-0005-0000-0000-00009B1F0000}"/>
    <cellStyle name="Денежный 5 3 4 4 3 2" xfId="30056" xr:uid="{6745413E-0D2D-4BBD-B336-7FBEA16E8542}"/>
    <cellStyle name="Денежный 5 3 4 4 4" xfId="19904" xr:uid="{A77B959B-77A7-4745-9EE0-721BEC60715B}"/>
    <cellStyle name="Денежный 5 3 4 5" xfId="5936" xr:uid="{00000000-0005-0000-0000-00009C1F0000}"/>
    <cellStyle name="Денежный 5 3 4 5 2" xfId="21181" xr:uid="{B7EBBAC1-6E62-4CE2-8CE2-6C734F916CBE}"/>
    <cellStyle name="Денежный 5 3 4 6" xfId="11019" xr:uid="{00000000-0005-0000-0000-00009D1F0000}"/>
    <cellStyle name="Денежный 5 3 4 6 2" xfId="26257" xr:uid="{30B8AD61-1946-4A81-AE41-7F62D600BEF4}"/>
    <cellStyle name="Денежный 5 3 4 7" xfId="16105" xr:uid="{BA080FFD-0583-4A1E-8B0A-458AB32CD918}"/>
    <cellStyle name="Денежный 5 3 5" xfId="1396" xr:uid="{00000000-0005-0000-0000-00009E1F0000}"/>
    <cellStyle name="Денежный 5 3 5 2" xfId="2674" xr:uid="{00000000-0005-0000-0000-00009F1F0000}"/>
    <cellStyle name="Денежный 5 3 5 2 2" xfId="7778" xr:uid="{00000000-0005-0000-0000-0000A01F0000}"/>
    <cellStyle name="Денежный 5 3 5 2 2 2" xfId="23018" xr:uid="{BAF56BE2-D4C5-4A8B-BFFF-D892488D7075}"/>
    <cellStyle name="Денежный 5 3 5 2 3" xfId="12856" xr:uid="{00000000-0005-0000-0000-0000A11F0000}"/>
    <cellStyle name="Денежный 5 3 5 2 3 2" xfId="28094" xr:uid="{4887AEE3-81AC-44AE-B6B4-1861A0044072}"/>
    <cellStyle name="Денежный 5 3 5 2 4" xfId="17942" xr:uid="{32EB1075-8389-4F70-858A-8D40F1D60F0F}"/>
    <cellStyle name="Денежный 5 3 5 3" xfId="3946" xr:uid="{00000000-0005-0000-0000-0000A21F0000}"/>
    <cellStyle name="Денежный 5 3 5 3 2" xfId="9032" xr:uid="{00000000-0005-0000-0000-0000A31F0000}"/>
    <cellStyle name="Денежный 5 3 5 3 2 2" xfId="24272" xr:uid="{4538A0F4-D215-4F00-9347-95F955FBAB46}"/>
    <cellStyle name="Денежный 5 3 5 3 3" xfId="14110" xr:uid="{00000000-0005-0000-0000-0000A41F0000}"/>
    <cellStyle name="Денежный 5 3 5 3 3 2" xfId="29348" xr:uid="{ED2E7519-7D60-4449-ADCE-2CCFCB793419}"/>
    <cellStyle name="Денежный 5 3 5 3 4" xfId="19196" xr:uid="{F6EC72EF-981C-47D9-A4FD-0C6129E50EAB}"/>
    <cellStyle name="Денежный 5 3 5 4" xfId="5224" xr:uid="{00000000-0005-0000-0000-0000A51F0000}"/>
    <cellStyle name="Денежный 5 3 5 4 2" xfId="10305" xr:uid="{00000000-0005-0000-0000-0000A61F0000}"/>
    <cellStyle name="Денежный 5 3 5 4 2 2" xfId="25545" xr:uid="{6447EC76-BE17-4204-BC2E-2E63580CB4AE}"/>
    <cellStyle name="Денежный 5 3 5 4 3" xfId="15383" xr:uid="{00000000-0005-0000-0000-0000A71F0000}"/>
    <cellStyle name="Денежный 5 3 5 4 3 2" xfId="30621" xr:uid="{203B06D6-916F-41F7-802D-D3461703DF1C}"/>
    <cellStyle name="Денежный 5 3 5 4 4" xfId="20469" xr:uid="{14DD2817-5304-4F3E-B966-437E564CCA4A}"/>
    <cellStyle name="Денежный 5 3 5 5" xfId="6501" xr:uid="{00000000-0005-0000-0000-0000A81F0000}"/>
    <cellStyle name="Денежный 5 3 5 5 2" xfId="21746" xr:uid="{7ACBAC40-6952-4FF9-9E8A-ED7B7766E4DC}"/>
    <cellStyle name="Денежный 5 3 5 6" xfId="11584" xr:uid="{00000000-0005-0000-0000-0000A91F0000}"/>
    <cellStyle name="Денежный 5 3 5 6 2" xfId="26822" xr:uid="{2DD705F1-ABDC-4142-B39A-1D7BC8B266FD}"/>
    <cellStyle name="Денежный 5 3 5 7" xfId="16670" xr:uid="{279D8DDF-C956-4B4D-B598-4A20C2C7766B}"/>
    <cellStyle name="Денежный 5 3 6" xfId="1536" xr:uid="{00000000-0005-0000-0000-0000AA1F0000}"/>
    <cellStyle name="Денежный 5 3 6 2" xfId="2814" xr:uid="{00000000-0005-0000-0000-0000AB1F0000}"/>
    <cellStyle name="Денежный 5 3 6 2 2" xfId="7918" xr:uid="{00000000-0005-0000-0000-0000AC1F0000}"/>
    <cellStyle name="Денежный 5 3 6 2 2 2" xfId="23158" xr:uid="{F5E7D383-6CA5-43D5-9719-349375B8DF88}"/>
    <cellStyle name="Денежный 5 3 6 2 3" xfId="12996" xr:uid="{00000000-0005-0000-0000-0000AD1F0000}"/>
    <cellStyle name="Денежный 5 3 6 2 3 2" xfId="28234" xr:uid="{3F67093C-03CC-481C-88EB-533146429BD8}"/>
    <cellStyle name="Денежный 5 3 6 2 4" xfId="18082" xr:uid="{EC11BD6F-2B38-49FA-943C-6594DC2C7864}"/>
    <cellStyle name="Денежный 5 3 6 3" xfId="4084" xr:uid="{00000000-0005-0000-0000-0000AE1F0000}"/>
    <cellStyle name="Денежный 5 3 6 3 2" xfId="9170" xr:uid="{00000000-0005-0000-0000-0000AF1F0000}"/>
    <cellStyle name="Денежный 5 3 6 3 2 2" xfId="24410" xr:uid="{857C260E-E8A1-4082-9669-1C7F62122CBE}"/>
    <cellStyle name="Денежный 5 3 6 3 3" xfId="14248" xr:uid="{00000000-0005-0000-0000-0000B01F0000}"/>
    <cellStyle name="Денежный 5 3 6 3 3 2" xfId="29486" xr:uid="{3A4B0FBD-44C9-48D4-821E-5B84628F8AB4}"/>
    <cellStyle name="Денежный 5 3 6 3 4" xfId="19334" xr:uid="{A8194792-7A9D-4727-974B-BDB6A3524E68}"/>
    <cellStyle name="Денежный 5 3 6 4" xfId="5364" xr:uid="{00000000-0005-0000-0000-0000B11F0000}"/>
    <cellStyle name="Денежный 5 3 6 4 2" xfId="10445" xr:uid="{00000000-0005-0000-0000-0000B21F0000}"/>
    <cellStyle name="Денежный 5 3 6 4 2 2" xfId="25685" xr:uid="{B0D7CA31-3011-44E0-8EA3-D5D22B05909A}"/>
    <cellStyle name="Денежный 5 3 6 4 3" xfId="15523" xr:uid="{00000000-0005-0000-0000-0000B31F0000}"/>
    <cellStyle name="Денежный 5 3 6 4 3 2" xfId="30761" xr:uid="{D2E0DB3B-0201-4D99-8ADF-0E0986E52736}"/>
    <cellStyle name="Денежный 5 3 6 4 4" xfId="20609" xr:uid="{AFF69130-7B46-4A6B-95AB-83B357C63064}"/>
    <cellStyle name="Денежный 5 3 6 5" xfId="6641" xr:uid="{00000000-0005-0000-0000-0000B41F0000}"/>
    <cellStyle name="Денежный 5 3 6 5 2" xfId="21886" xr:uid="{98C9F01E-AC9F-47DE-917A-7BB0A84B8AF9}"/>
    <cellStyle name="Денежный 5 3 6 6" xfId="11724" xr:uid="{00000000-0005-0000-0000-0000B51F0000}"/>
    <cellStyle name="Денежный 5 3 6 6 2" xfId="26962" xr:uid="{870811E1-45E8-467E-9487-5A5B5C03D7E1}"/>
    <cellStyle name="Денежный 5 3 6 7" xfId="16810" xr:uid="{97791E0F-F774-4B99-9549-58FB9F4042FF}"/>
    <cellStyle name="Денежный 5 4" xfId="335" xr:uid="{00000000-0005-0000-0000-0000B61F0000}"/>
    <cellStyle name="Денежный 5 4 2" xfId="487" xr:uid="{00000000-0005-0000-0000-0000B71F0000}"/>
    <cellStyle name="Денежный 5 4 2 2" xfId="1051" xr:uid="{00000000-0005-0000-0000-0000B81F0000}"/>
    <cellStyle name="Денежный 5 4 2 2 2" xfId="2329" xr:uid="{00000000-0005-0000-0000-0000B91F0000}"/>
    <cellStyle name="Денежный 5 4 2 2 2 2" xfId="7433" xr:uid="{00000000-0005-0000-0000-0000BA1F0000}"/>
    <cellStyle name="Денежный 5 4 2 2 2 2 2" xfId="22673" xr:uid="{88EE3A56-39EB-4BF3-A94A-258877B04C2B}"/>
    <cellStyle name="Денежный 5 4 2 2 2 3" xfId="12511" xr:uid="{00000000-0005-0000-0000-0000BB1F0000}"/>
    <cellStyle name="Денежный 5 4 2 2 2 3 2" xfId="27749" xr:uid="{39FD3DC2-FE94-4E16-ABA3-2B9E1DCDD22A}"/>
    <cellStyle name="Денежный 5 4 2 2 2 4" xfId="17597" xr:uid="{0D516CC5-CC08-4A00-8A3D-364118098E0E}"/>
    <cellStyle name="Денежный 5 4 2 2 3" xfId="3605" xr:uid="{00000000-0005-0000-0000-0000BC1F0000}"/>
    <cellStyle name="Денежный 5 4 2 2 3 2" xfId="8691" xr:uid="{00000000-0005-0000-0000-0000BD1F0000}"/>
    <cellStyle name="Денежный 5 4 2 2 3 2 2" xfId="23931" xr:uid="{D9CAA264-A995-460D-B5B3-F8D4697A592F}"/>
    <cellStyle name="Денежный 5 4 2 2 3 3" xfId="13769" xr:uid="{00000000-0005-0000-0000-0000BE1F0000}"/>
    <cellStyle name="Денежный 5 4 2 2 3 3 2" xfId="29007" xr:uid="{0AFE4738-45E5-4929-8C58-25B76B6F9AF1}"/>
    <cellStyle name="Денежный 5 4 2 2 3 4" xfId="18855" xr:uid="{35FC3343-3F99-4AEF-AB0C-61144117F23E}"/>
    <cellStyle name="Денежный 5 4 2 2 4" xfId="4879" xr:uid="{00000000-0005-0000-0000-0000BF1F0000}"/>
    <cellStyle name="Денежный 5 4 2 2 4 2" xfId="9960" xr:uid="{00000000-0005-0000-0000-0000C01F0000}"/>
    <cellStyle name="Денежный 5 4 2 2 4 2 2" xfId="25200" xr:uid="{1D77E88A-DD30-4E08-899F-073EB56DAC01}"/>
    <cellStyle name="Денежный 5 4 2 2 4 3" xfId="15038" xr:uid="{00000000-0005-0000-0000-0000C11F0000}"/>
    <cellStyle name="Денежный 5 4 2 2 4 3 2" xfId="30276" xr:uid="{D6DC54B3-7CE4-4903-A57B-502134F41F4E}"/>
    <cellStyle name="Денежный 5 4 2 2 4 4" xfId="20124" xr:uid="{CBB1AF0C-224A-437B-8783-C70D0E95B6C8}"/>
    <cellStyle name="Денежный 5 4 2 2 5" xfId="6156" xr:uid="{00000000-0005-0000-0000-0000C21F0000}"/>
    <cellStyle name="Денежный 5 4 2 2 5 2" xfId="21401" xr:uid="{5CC0A57A-7DFC-41C4-9641-2AC73DE46BB8}"/>
    <cellStyle name="Денежный 5 4 2 2 6" xfId="11239" xr:uid="{00000000-0005-0000-0000-0000C31F0000}"/>
    <cellStyle name="Денежный 5 4 2 2 6 2" xfId="26477" xr:uid="{617F9000-7C72-47F9-8543-8C59AC1EE749}"/>
    <cellStyle name="Денежный 5 4 2 2 7" xfId="16325" xr:uid="{BF5A7190-1DC1-42DC-9EAC-F4B51B6CA1B7}"/>
    <cellStyle name="Денежный 5 4 2 3" xfId="1765" xr:uid="{00000000-0005-0000-0000-0000C41F0000}"/>
    <cellStyle name="Денежный 5 4 2 3 2" xfId="6869" xr:uid="{00000000-0005-0000-0000-0000C51F0000}"/>
    <cellStyle name="Денежный 5 4 2 3 2 2" xfId="22109" xr:uid="{882AE0CC-A102-4B4E-ADAC-783FD24BD4C2}"/>
    <cellStyle name="Денежный 5 4 2 3 3" xfId="11947" xr:uid="{00000000-0005-0000-0000-0000C61F0000}"/>
    <cellStyle name="Денежный 5 4 2 3 3 2" xfId="27185" xr:uid="{22A2DDF4-C5FF-4225-BA77-4224CDF88A6B}"/>
    <cellStyle name="Денежный 5 4 2 3 4" xfId="17033" xr:uid="{89795EE1-7B66-4994-991C-73D382723F28}"/>
    <cellStyle name="Денежный 5 4 2 4" xfId="3049" xr:uid="{00000000-0005-0000-0000-0000C71F0000}"/>
    <cellStyle name="Денежный 5 4 2 4 2" xfId="8135" xr:uid="{00000000-0005-0000-0000-0000C81F0000}"/>
    <cellStyle name="Денежный 5 4 2 4 2 2" xfId="23375" xr:uid="{F83A7426-C8B7-4E0D-BCEB-819316E8D2D2}"/>
    <cellStyle name="Денежный 5 4 2 4 3" xfId="13213" xr:uid="{00000000-0005-0000-0000-0000C91F0000}"/>
    <cellStyle name="Денежный 5 4 2 4 3 2" xfId="28451" xr:uid="{1B3F67C7-A7BD-42ED-9AB1-51CEE528A2AB}"/>
    <cellStyle name="Денежный 5 4 2 4 4" xfId="18299" xr:uid="{C5B8BAA0-050E-4073-BBBA-68065AF4BCF6}"/>
    <cellStyle name="Денежный 5 4 2 5" xfId="4315" xr:uid="{00000000-0005-0000-0000-0000CA1F0000}"/>
    <cellStyle name="Денежный 5 4 2 5 2" xfId="9396" xr:uid="{00000000-0005-0000-0000-0000CB1F0000}"/>
    <cellStyle name="Денежный 5 4 2 5 2 2" xfId="24636" xr:uid="{A39D0282-4D75-4D65-8C0D-F45C8ED4CE2C}"/>
    <cellStyle name="Денежный 5 4 2 5 3" xfId="14474" xr:uid="{00000000-0005-0000-0000-0000CC1F0000}"/>
    <cellStyle name="Денежный 5 4 2 5 3 2" xfId="29712" xr:uid="{5F4C9792-9592-4D6B-BF71-7551AD9EF027}"/>
    <cellStyle name="Денежный 5 4 2 5 4" xfId="19560" xr:uid="{05927952-CBB5-4796-B939-202070F00937}"/>
    <cellStyle name="Денежный 5 4 2 6" xfId="5592" xr:uid="{00000000-0005-0000-0000-0000CD1F0000}"/>
    <cellStyle name="Денежный 5 4 2 6 2" xfId="20837" xr:uid="{4407A82D-A2E9-4AD4-8DDD-65FCFDE97B79}"/>
    <cellStyle name="Денежный 5 4 2 7" xfId="10675" xr:uid="{00000000-0005-0000-0000-0000CE1F0000}"/>
    <cellStyle name="Денежный 5 4 2 7 2" xfId="25913" xr:uid="{35317C30-EFDB-4E4D-9D1D-42323E553036}"/>
    <cellStyle name="Денежный 5 4 2 8" xfId="15761" xr:uid="{B6E27361-BC53-4384-A8BE-95BF3CB5F724}"/>
    <cellStyle name="Денежный 5 4 3" xfId="911" xr:uid="{00000000-0005-0000-0000-0000CF1F0000}"/>
    <cellStyle name="Денежный 5 4 3 2" xfId="2189" xr:uid="{00000000-0005-0000-0000-0000D01F0000}"/>
    <cellStyle name="Денежный 5 4 3 2 2" xfId="7293" xr:uid="{00000000-0005-0000-0000-0000D11F0000}"/>
    <cellStyle name="Денежный 5 4 3 2 2 2" xfId="22533" xr:uid="{F6AE223A-433C-498C-936A-61C52106414B}"/>
    <cellStyle name="Денежный 5 4 3 2 3" xfId="12371" xr:uid="{00000000-0005-0000-0000-0000D21F0000}"/>
    <cellStyle name="Денежный 5 4 3 2 3 2" xfId="27609" xr:uid="{B38387E4-C875-4B20-B987-CF65F5D3CF64}"/>
    <cellStyle name="Денежный 5 4 3 2 4" xfId="17457" xr:uid="{3B3A8F16-9850-4E4C-A13A-149E780F4AA6}"/>
    <cellStyle name="Денежный 5 4 3 3" xfId="3467" xr:uid="{00000000-0005-0000-0000-0000D31F0000}"/>
    <cellStyle name="Денежный 5 4 3 3 2" xfId="8553" xr:uid="{00000000-0005-0000-0000-0000D41F0000}"/>
    <cellStyle name="Денежный 5 4 3 3 2 2" xfId="23793" xr:uid="{1E6BF762-A8C3-4CAC-821B-74CB9084244F}"/>
    <cellStyle name="Денежный 5 4 3 3 3" xfId="13631" xr:uid="{00000000-0005-0000-0000-0000D51F0000}"/>
    <cellStyle name="Денежный 5 4 3 3 3 2" xfId="28869" xr:uid="{DDF5237F-B2DA-4711-A429-1E1995C08432}"/>
    <cellStyle name="Денежный 5 4 3 3 4" xfId="18717" xr:uid="{BC67395B-879C-4D07-9FD0-8959F367B83B}"/>
    <cellStyle name="Денежный 5 4 3 4" xfId="4739" xr:uid="{00000000-0005-0000-0000-0000D61F0000}"/>
    <cellStyle name="Денежный 5 4 3 4 2" xfId="9820" xr:uid="{00000000-0005-0000-0000-0000D71F0000}"/>
    <cellStyle name="Денежный 5 4 3 4 2 2" xfId="25060" xr:uid="{5F4242D2-B505-4228-AC4D-E352D025C908}"/>
    <cellStyle name="Денежный 5 4 3 4 3" xfId="14898" xr:uid="{00000000-0005-0000-0000-0000D81F0000}"/>
    <cellStyle name="Денежный 5 4 3 4 3 2" xfId="30136" xr:uid="{D08A2480-D6D2-41CF-AA60-165F9159001F}"/>
    <cellStyle name="Денежный 5 4 3 4 4" xfId="19984" xr:uid="{0AAFB417-DE4D-4993-A65E-4F8D091165C0}"/>
    <cellStyle name="Денежный 5 4 3 5" xfId="6016" xr:uid="{00000000-0005-0000-0000-0000D91F0000}"/>
    <cellStyle name="Денежный 5 4 3 5 2" xfId="21261" xr:uid="{36FDA66B-C634-4CE1-B424-1B0C966CD3A3}"/>
    <cellStyle name="Денежный 5 4 3 6" xfId="11099" xr:uid="{00000000-0005-0000-0000-0000DA1F0000}"/>
    <cellStyle name="Денежный 5 4 3 6 2" xfId="26337" xr:uid="{9EC27833-F619-4F12-A872-81161C6A004F}"/>
    <cellStyle name="Денежный 5 4 3 7" xfId="16185" xr:uid="{75FE391B-34CD-4513-8724-2C66010472D0}"/>
    <cellStyle name="Денежный 5 4 4" xfId="1625" xr:uid="{00000000-0005-0000-0000-0000DB1F0000}"/>
    <cellStyle name="Денежный 5 4 4 2" xfId="6729" xr:uid="{00000000-0005-0000-0000-0000DC1F0000}"/>
    <cellStyle name="Денежный 5 4 4 2 2" xfId="21969" xr:uid="{55246A86-3918-461A-AD75-EF00EE27B037}"/>
    <cellStyle name="Денежный 5 4 4 3" xfId="11807" xr:uid="{00000000-0005-0000-0000-0000DD1F0000}"/>
    <cellStyle name="Денежный 5 4 4 3 2" xfId="27045" xr:uid="{199C2C86-FB84-427D-8F53-C9B41439D415}"/>
    <cellStyle name="Денежный 5 4 4 4" xfId="16893" xr:uid="{5A8F0B54-BC07-4253-A7AB-18FF50E43E07}"/>
    <cellStyle name="Денежный 5 4 5" xfId="2899" xr:uid="{00000000-0005-0000-0000-0000DE1F0000}"/>
    <cellStyle name="Денежный 5 4 5 2" xfId="7997" xr:uid="{00000000-0005-0000-0000-0000DF1F0000}"/>
    <cellStyle name="Денежный 5 4 5 2 2" xfId="23237" xr:uid="{8AEA2E4C-ED60-4754-B9D5-A9B69594E629}"/>
    <cellStyle name="Денежный 5 4 5 3" xfId="13075" xr:uid="{00000000-0005-0000-0000-0000E01F0000}"/>
    <cellStyle name="Денежный 5 4 5 3 2" xfId="28313" xr:uid="{BB7BCA2D-15AB-4A43-AF00-ADCA5186923A}"/>
    <cellStyle name="Денежный 5 4 5 4" xfId="18161" xr:uid="{BCA1C6D4-0DA8-4F42-AF70-79FABF79269B}"/>
    <cellStyle name="Денежный 5 4 6" xfId="4175" xr:uid="{00000000-0005-0000-0000-0000E11F0000}"/>
    <cellStyle name="Денежный 5 4 6 2" xfId="9256" xr:uid="{00000000-0005-0000-0000-0000E21F0000}"/>
    <cellStyle name="Денежный 5 4 6 2 2" xfId="24496" xr:uid="{E7D6A4EA-E590-46E2-A5D9-F0B0CAE4B80E}"/>
    <cellStyle name="Денежный 5 4 6 3" xfId="14334" xr:uid="{00000000-0005-0000-0000-0000E31F0000}"/>
    <cellStyle name="Денежный 5 4 6 3 2" xfId="29572" xr:uid="{5A6EF26C-0199-4C8B-B877-5B2891AD47ED}"/>
    <cellStyle name="Денежный 5 4 6 4" xfId="19420" xr:uid="{EAFA87C9-0A1E-42B1-BC99-2F4C4537721F}"/>
    <cellStyle name="Денежный 5 4 7" xfId="5452" xr:uid="{00000000-0005-0000-0000-0000E41F0000}"/>
    <cellStyle name="Денежный 5 4 7 2" xfId="20697" xr:uid="{61CAD5F8-926D-4C90-9E3D-FF96807E8E90}"/>
    <cellStyle name="Денежный 5 4 8" xfId="10535" xr:uid="{00000000-0005-0000-0000-0000E51F0000}"/>
    <cellStyle name="Денежный 5 4 8 2" xfId="25773" xr:uid="{C0E06916-6738-4118-80B9-260215568EF5}"/>
    <cellStyle name="Денежный 5 4 9" xfId="15621" xr:uid="{DCEB3B57-4DEB-4424-A265-4E18730E73E0}"/>
    <cellStyle name="Денежный 5 5" xfId="627" xr:uid="{00000000-0005-0000-0000-0000E61F0000}"/>
    <cellStyle name="Денежный 5 5 2" xfId="1191" xr:uid="{00000000-0005-0000-0000-0000E71F0000}"/>
    <cellStyle name="Денежный 5 5 2 2" xfId="2469" xr:uid="{00000000-0005-0000-0000-0000E81F0000}"/>
    <cellStyle name="Денежный 5 5 2 2 2" xfId="7573" xr:uid="{00000000-0005-0000-0000-0000E91F0000}"/>
    <cellStyle name="Денежный 5 5 2 2 2 2" xfId="22813" xr:uid="{1FBA07B3-8F28-4981-8686-C81DFE97B0D9}"/>
    <cellStyle name="Денежный 5 5 2 2 3" xfId="12651" xr:uid="{00000000-0005-0000-0000-0000EA1F0000}"/>
    <cellStyle name="Денежный 5 5 2 2 3 2" xfId="27889" xr:uid="{6F2D2682-4900-42A1-A920-AE5B9176569C}"/>
    <cellStyle name="Денежный 5 5 2 2 4" xfId="17737" xr:uid="{C5A0ED84-D59D-4987-9D6B-47A0A145A4C5}"/>
    <cellStyle name="Денежный 5 5 2 3" xfId="3743" xr:uid="{00000000-0005-0000-0000-0000EB1F0000}"/>
    <cellStyle name="Денежный 5 5 2 3 2" xfId="8829" xr:uid="{00000000-0005-0000-0000-0000EC1F0000}"/>
    <cellStyle name="Денежный 5 5 2 3 2 2" xfId="24069" xr:uid="{B36B92B1-EE55-495A-A2B5-26D2581E08AB}"/>
    <cellStyle name="Денежный 5 5 2 3 3" xfId="13907" xr:uid="{00000000-0005-0000-0000-0000ED1F0000}"/>
    <cellStyle name="Денежный 5 5 2 3 3 2" xfId="29145" xr:uid="{A68777D1-E0F6-4E64-A639-969F5866649A}"/>
    <cellStyle name="Денежный 5 5 2 3 4" xfId="18993" xr:uid="{2935A5E1-BFFE-47A5-9691-763E1C2DD22D}"/>
    <cellStyle name="Денежный 5 5 2 4" xfId="5019" xr:uid="{00000000-0005-0000-0000-0000EE1F0000}"/>
    <cellStyle name="Денежный 5 5 2 4 2" xfId="10100" xr:uid="{00000000-0005-0000-0000-0000EF1F0000}"/>
    <cellStyle name="Денежный 5 5 2 4 2 2" xfId="25340" xr:uid="{A0E697EA-1709-4B91-9143-6FA35EDB7C70}"/>
    <cellStyle name="Денежный 5 5 2 4 3" xfId="15178" xr:uid="{00000000-0005-0000-0000-0000F01F0000}"/>
    <cellStyle name="Денежный 5 5 2 4 3 2" xfId="30416" xr:uid="{776502C1-DE8A-4398-93DB-01FC7EC2B7F4}"/>
    <cellStyle name="Денежный 5 5 2 4 4" xfId="20264" xr:uid="{710F463F-A580-42C3-ADA7-E59C23AEA44D}"/>
    <cellStyle name="Денежный 5 5 2 5" xfId="6296" xr:uid="{00000000-0005-0000-0000-0000F11F0000}"/>
    <cellStyle name="Денежный 5 5 2 5 2" xfId="21541" xr:uid="{A0C56380-CFBE-46FA-A4D2-AB856DA2CEF1}"/>
    <cellStyle name="Денежный 5 5 2 6" xfId="11379" xr:uid="{00000000-0005-0000-0000-0000F21F0000}"/>
    <cellStyle name="Денежный 5 5 2 6 2" xfId="26617" xr:uid="{C419A7FB-2A0A-4363-B134-1AE5022F7D82}"/>
    <cellStyle name="Денежный 5 5 2 7" xfId="16465" xr:uid="{B55CDAAA-99D2-4EDC-B34E-B9B4BDB25E74}"/>
    <cellStyle name="Денежный 5 5 3" xfId="1905" xr:uid="{00000000-0005-0000-0000-0000F31F0000}"/>
    <cellStyle name="Денежный 5 5 3 2" xfId="7009" xr:uid="{00000000-0005-0000-0000-0000F41F0000}"/>
    <cellStyle name="Денежный 5 5 3 2 2" xfId="22249" xr:uid="{195CEEDB-F8E6-4001-8F99-335EDF4D1923}"/>
    <cellStyle name="Денежный 5 5 3 3" xfId="12087" xr:uid="{00000000-0005-0000-0000-0000F51F0000}"/>
    <cellStyle name="Денежный 5 5 3 3 2" xfId="27325" xr:uid="{A73B7B41-876F-49AD-A8D1-A260DEA801D3}"/>
    <cellStyle name="Денежный 5 5 3 4" xfId="17173" xr:uid="{5215A57D-B515-4814-B61F-9D5DE7BCC6A8}"/>
    <cellStyle name="Денежный 5 5 4" xfId="3187" xr:uid="{00000000-0005-0000-0000-0000F61F0000}"/>
    <cellStyle name="Денежный 5 5 4 2" xfId="8273" xr:uid="{00000000-0005-0000-0000-0000F71F0000}"/>
    <cellStyle name="Денежный 5 5 4 2 2" xfId="23513" xr:uid="{506D475C-E964-4B56-B4C3-0DECD4C78B3B}"/>
    <cellStyle name="Денежный 5 5 4 3" xfId="13351" xr:uid="{00000000-0005-0000-0000-0000F81F0000}"/>
    <cellStyle name="Денежный 5 5 4 3 2" xfId="28589" xr:uid="{C6764A91-562D-4C45-B39D-D97934CA30F9}"/>
    <cellStyle name="Денежный 5 5 4 4" xfId="18437" xr:uid="{EBC0F054-DD42-4ADA-8497-3842D5508E0C}"/>
    <cellStyle name="Денежный 5 5 5" xfId="4455" xr:uid="{00000000-0005-0000-0000-0000F91F0000}"/>
    <cellStyle name="Денежный 5 5 5 2" xfId="9536" xr:uid="{00000000-0005-0000-0000-0000FA1F0000}"/>
    <cellStyle name="Денежный 5 5 5 2 2" xfId="24776" xr:uid="{AD629AB3-98B8-46B9-9DF9-5FE80FBFF96E}"/>
    <cellStyle name="Денежный 5 5 5 3" xfId="14614" xr:uid="{00000000-0005-0000-0000-0000FB1F0000}"/>
    <cellStyle name="Денежный 5 5 5 3 2" xfId="29852" xr:uid="{387F9717-41DB-412A-A9E2-E8158F9A22EE}"/>
    <cellStyle name="Денежный 5 5 5 4" xfId="19700" xr:uid="{80EDF65F-6425-4873-9B0C-1FDA8B5B43AD}"/>
    <cellStyle name="Денежный 5 5 6" xfId="5732" xr:uid="{00000000-0005-0000-0000-0000FC1F0000}"/>
    <cellStyle name="Денежный 5 5 6 2" xfId="20977" xr:uid="{2ADDD7E1-E33D-45C8-ABFA-D3E60E3D0170}"/>
    <cellStyle name="Денежный 5 5 7" xfId="10815" xr:uid="{00000000-0005-0000-0000-0000FD1F0000}"/>
    <cellStyle name="Денежный 5 5 7 2" xfId="26053" xr:uid="{EE525517-5004-4280-9E3A-B19F0A14869F}"/>
    <cellStyle name="Денежный 5 5 8" xfId="15901" xr:uid="{DC97194F-7DF4-415D-B29E-2F139A81A99E}"/>
    <cellStyle name="Денежный 5 6" xfId="771" xr:uid="{00000000-0005-0000-0000-0000FE1F0000}"/>
    <cellStyle name="Денежный 5 6 2" xfId="2049" xr:uid="{00000000-0005-0000-0000-0000FF1F0000}"/>
    <cellStyle name="Денежный 5 6 2 2" xfId="7153" xr:uid="{00000000-0005-0000-0000-000000200000}"/>
    <cellStyle name="Денежный 5 6 2 2 2" xfId="22393" xr:uid="{1B9C5000-3524-4D14-8595-FCEA83AA53A3}"/>
    <cellStyle name="Денежный 5 6 2 3" xfId="12231" xr:uid="{00000000-0005-0000-0000-000001200000}"/>
    <cellStyle name="Денежный 5 6 2 3 2" xfId="27469" xr:uid="{B66FC64D-CA46-4749-80E1-A66376A4E378}"/>
    <cellStyle name="Денежный 5 6 2 4" xfId="17317" xr:uid="{DC1ED071-E7BE-4738-B0D4-3F2F82C27809}"/>
    <cellStyle name="Денежный 5 6 3" xfId="3329" xr:uid="{00000000-0005-0000-0000-000002200000}"/>
    <cellStyle name="Денежный 5 6 3 2" xfId="8415" xr:uid="{00000000-0005-0000-0000-000003200000}"/>
    <cellStyle name="Денежный 5 6 3 2 2" xfId="23655" xr:uid="{3745AEB3-33C3-4E40-908F-0D39B6DA7765}"/>
    <cellStyle name="Денежный 5 6 3 3" xfId="13493" xr:uid="{00000000-0005-0000-0000-000004200000}"/>
    <cellStyle name="Денежный 5 6 3 3 2" xfId="28731" xr:uid="{E34EA2EF-BBDE-4297-9883-D1B9ACD9AA59}"/>
    <cellStyle name="Денежный 5 6 3 4" xfId="18579" xr:uid="{ABDEA54B-5D1F-494C-A2FE-D19706CC4C1F}"/>
    <cellStyle name="Денежный 5 6 4" xfId="4599" xr:uid="{00000000-0005-0000-0000-000005200000}"/>
    <cellStyle name="Денежный 5 6 4 2" xfId="9680" xr:uid="{00000000-0005-0000-0000-000006200000}"/>
    <cellStyle name="Денежный 5 6 4 2 2" xfId="24920" xr:uid="{0425EA9E-2A04-4E52-A81C-7D561F31BFCA}"/>
    <cellStyle name="Денежный 5 6 4 3" xfId="14758" xr:uid="{00000000-0005-0000-0000-000007200000}"/>
    <cellStyle name="Денежный 5 6 4 3 2" xfId="29996" xr:uid="{EFB33A00-8100-49F0-B450-B637B5EF8135}"/>
    <cellStyle name="Денежный 5 6 4 4" xfId="19844" xr:uid="{CE552770-290B-4024-BEE5-255B97E607D7}"/>
    <cellStyle name="Денежный 5 6 5" xfId="5876" xr:uid="{00000000-0005-0000-0000-000008200000}"/>
    <cellStyle name="Денежный 5 6 5 2" xfId="21121" xr:uid="{9B8B8771-146E-40DA-B43C-C4D2D27C795D}"/>
    <cellStyle name="Денежный 5 6 6" xfId="10959" xr:uid="{00000000-0005-0000-0000-000009200000}"/>
    <cellStyle name="Денежный 5 6 6 2" xfId="26197" xr:uid="{7C911508-12B9-40F5-8FF4-31A290F079F6}"/>
    <cellStyle name="Денежный 5 6 7" xfId="16045" xr:uid="{206D5FA5-0240-41DC-A4F2-CA01CC8D85E2}"/>
    <cellStyle name="Денежный 5 7" xfId="1336" xr:uid="{00000000-0005-0000-0000-00000A200000}"/>
    <cellStyle name="Денежный 5 7 2" xfId="2614" xr:uid="{00000000-0005-0000-0000-00000B200000}"/>
    <cellStyle name="Денежный 5 7 2 2" xfId="7718" xr:uid="{00000000-0005-0000-0000-00000C200000}"/>
    <cellStyle name="Денежный 5 7 2 2 2" xfId="22958" xr:uid="{082642F3-05C5-48A8-B199-3F7DE8154BF5}"/>
    <cellStyle name="Денежный 5 7 2 3" xfId="12796" xr:uid="{00000000-0005-0000-0000-00000D200000}"/>
    <cellStyle name="Денежный 5 7 2 3 2" xfId="28034" xr:uid="{D964638E-8877-4F08-84EA-232F06C71FCA}"/>
    <cellStyle name="Денежный 5 7 2 4" xfId="17882" xr:uid="{0B9FCA6C-44AE-4FC3-AFB1-6E05A19436EE}"/>
    <cellStyle name="Денежный 5 7 3" xfId="3886" xr:uid="{00000000-0005-0000-0000-00000E200000}"/>
    <cellStyle name="Денежный 5 7 3 2" xfId="8972" xr:uid="{00000000-0005-0000-0000-00000F200000}"/>
    <cellStyle name="Денежный 5 7 3 2 2" xfId="24212" xr:uid="{9952D858-E1FF-462D-A2C3-837EE77A6701}"/>
    <cellStyle name="Денежный 5 7 3 3" xfId="14050" xr:uid="{00000000-0005-0000-0000-000010200000}"/>
    <cellStyle name="Денежный 5 7 3 3 2" xfId="29288" xr:uid="{150B1FAB-38DE-4DFD-8144-34D9F1FA6C84}"/>
    <cellStyle name="Денежный 5 7 3 4" xfId="19136" xr:uid="{940263EA-06F4-415E-81A2-8B789D992B20}"/>
    <cellStyle name="Денежный 5 7 4" xfId="5164" xr:uid="{00000000-0005-0000-0000-000011200000}"/>
    <cellStyle name="Денежный 5 7 4 2" xfId="10245" xr:uid="{00000000-0005-0000-0000-000012200000}"/>
    <cellStyle name="Денежный 5 7 4 2 2" xfId="25485" xr:uid="{3F049B12-1134-4A0C-82E6-6DC624F0A803}"/>
    <cellStyle name="Денежный 5 7 4 3" xfId="15323" xr:uid="{00000000-0005-0000-0000-000013200000}"/>
    <cellStyle name="Денежный 5 7 4 3 2" xfId="30561" xr:uid="{DFC0F80E-2C55-4245-940C-2902BD4D5ECA}"/>
    <cellStyle name="Денежный 5 7 4 4" xfId="20409" xr:uid="{AE591FD2-3A10-49D1-977B-89319C717163}"/>
    <cellStyle name="Денежный 5 7 5" xfId="6441" xr:uid="{00000000-0005-0000-0000-000014200000}"/>
    <cellStyle name="Денежный 5 7 5 2" xfId="21686" xr:uid="{036032DC-9388-462F-9C83-095DB8681913}"/>
    <cellStyle name="Денежный 5 7 6" xfId="11524" xr:uid="{00000000-0005-0000-0000-000015200000}"/>
    <cellStyle name="Денежный 5 7 6 2" xfId="26762" xr:uid="{C69E4799-7E9B-4722-9C87-A3C6D74F985F}"/>
    <cellStyle name="Денежный 5 7 7" xfId="16610" xr:uid="{02EBA3A8-9CB7-4A0D-BC97-7C6007243801}"/>
    <cellStyle name="Денежный 5 8" xfId="1476" xr:uid="{00000000-0005-0000-0000-000016200000}"/>
    <cellStyle name="Денежный 5 8 2" xfId="2754" xr:uid="{00000000-0005-0000-0000-000017200000}"/>
    <cellStyle name="Денежный 5 8 2 2" xfId="7858" xr:uid="{00000000-0005-0000-0000-000018200000}"/>
    <cellStyle name="Денежный 5 8 2 2 2" xfId="23098" xr:uid="{FC7A2E5B-7538-465A-AD30-580F409A9957}"/>
    <cellStyle name="Денежный 5 8 2 3" xfId="12936" xr:uid="{00000000-0005-0000-0000-000019200000}"/>
    <cellStyle name="Денежный 5 8 2 3 2" xfId="28174" xr:uid="{88975933-A756-4D8A-80FE-60F5DCCF4F56}"/>
    <cellStyle name="Денежный 5 8 2 4" xfId="18022" xr:uid="{A50A2C39-D7E1-4D17-AE34-1ED44E915697}"/>
    <cellStyle name="Денежный 5 8 3" xfId="4024" xr:uid="{00000000-0005-0000-0000-00001A200000}"/>
    <cellStyle name="Денежный 5 8 3 2" xfId="9110" xr:uid="{00000000-0005-0000-0000-00001B200000}"/>
    <cellStyle name="Денежный 5 8 3 2 2" xfId="24350" xr:uid="{D1B2B433-F080-4388-87D0-A53E32A499BA}"/>
    <cellStyle name="Денежный 5 8 3 3" xfId="14188" xr:uid="{00000000-0005-0000-0000-00001C200000}"/>
    <cellStyle name="Денежный 5 8 3 3 2" xfId="29426" xr:uid="{BDD355AB-459B-4388-A2BC-FC5E29102F86}"/>
    <cellStyle name="Денежный 5 8 3 4" xfId="19274" xr:uid="{7FCBB9AA-FD6B-4A3C-A8EF-AA2F51DAE3D7}"/>
    <cellStyle name="Денежный 5 8 4" xfId="5304" xr:uid="{00000000-0005-0000-0000-00001D200000}"/>
    <cellStyle name="Денежный 5 8 4 2" xfId="10385" xr:uid="{00000000-0005-0000-0000-00001E200000}"/>
    <cellStyle name="Денежный 5 8 4 2 2" xfId="25625" xr:uid="{D4225092-AA32-4109-9E18-E571AD0CB93E}"/>
    <cellStyle name="Денежный 5 8 4 3" xfId="15463" xr:uid="{00000000-0005-0000-0000-00001F200000}"/>
    <cellStyle name="Денежный 5 8 4 3 2" xfId="30701" xr:uid="{ABBC0441-86B2-4C26-BBA2-8CEC73907C8F}"/>
    <cellStyle name="Денежный 5 8 4 4" xfId="20549" xr:uid="{72A2D2FE-E0B9-4349-A561-0EAA947EFFC6}"/>
    <cellStyle name="Денежный 5 8 5" xfId="6581" xr:uid="{00000000-0005-0000-0000-000020200000}"/>
    <cellStyle name="Денежный 5 8 5 2" xfId="21826" xr:uid="{02F272E7-5D36-479B-961B-5FF4528B22B6}"/>
    <cellStyle name="Денежный 5 8 6" xfId="11664" xr:uid="{00000000-0005-0000-0000-000021200000}"/>
    <cellStyle name="Денежный 5 8 6 2" xfId="26902" xr:uid="{3371FDCF-99EE-4194-8FCC-CD885C2A1C33}"/>
    <cellStyle name="Денежный 5 8 7" xfId="16750" xr:uid="{77DF1962-ED73-4CFE-BC9C-7EA9AE3D61E1}"/>
    <cellStyle name="Денежный 6" xfId="5372" xr:uid="{00000000-0005-0000-0000-000022200000}"/>
    <cellStyle name="Денежный 6 2" xfId="20617" xr:uid="{56B7A458-FDD0-4026-B561-91305C74D3F1}"/>
    <cellStyle name="Обычный" xfId="0" builtinId="0"/>
    <cellStyle name="Обычный 10" xfId="43" xr:uid="{00000000-0005-0000-0000-000024200000}"/>
    <cellStyle name="Обычный 11" xfId="44" xr:uid="{00000000-0005-0000-0000-000025200000}"/>
    <cellStyle name="Обычный 11 2" xfId="149" xr:uid="{00000000-0005-0000-0000-000026200000}"/>
    <cellStyle name="Обычный 11 2 2" xfId="150" xr:uid="{00000000-0005-0000-0000-000027200000}"/>
    <cellStyle name="Обычный 11 2 2 2" xfId="45" xr:uid="{00000000-0005-0000-0000-000028200000}"/>
    <cellStyle name="Обычный 11 2 3" xfId="327" xr:uid="{00000000-0005-0000-0000-000029200000}"/>
    <cellStyle name="Обычный 11 3" xfId="292" xr:uid="{00000000-0005-0000-0000-00002A200000}"/>
    <cellStyle name="Обычный 12" xfId="46" xr:uid="{00000000-0005-0000-0000-00002B200000}"/>
    <cellStyle name="Обычный 12 2" xfId="47" xr:uid="{00000000-0005-0000-0000-00002C200000}"/>
    <cellStyle name="Обычный 13" xfId="48" xr:uid="{00000000-0005-0000-0000-00002D200000}"/>
    <cellStyle name="Обычный 13 10" xfId="15536" xr:uid="{9BE7F44F-CBDD-43CC-9044-564A76EFC8BD}"/>
    <cellStyle name="Обычный 13 2" xfId="408" xr:uid="{00000000-0005-0000-0000-00002E200000}"/>
    <cellStyle name="Обычный 13 2 2" xfId="972" xr:uid="{00000000-0005-0000-0000-00002F200000}"/>
    <cellStyle name="Обычный 13 2 2 2" xfId="2250" xr:uid="{00000000-0005-0000-0000-000030200000}"/>
    <cellStyle name="Обычный 13 2 2 2 2" xfId="7354" xr:uid="{00000000-0005-0000-0000-000031200000}"/>
    <cellStyle name="Обычный 13 2 2 2 2 2" xfId="22594" xr:uid="{0FF867D2-6866-4F27-AB0E-411552E079CA}"/>
    <cellStyle name="Обычный 13 2 2 2 3" xfId="12432" xr:uid="{00000000-0005-0000-0000-000032200000}"/>
    <cellStyle name="Обычный 13 2 2 2 3 2" xfId="27670" xr:uid="{454BE513-DD0E-40D6-969C-2746AECF4B05}"/>
    <cellStyle name="Обычный 13 2 2 2 4" xfId="17518" xr:uid="{8346B077-A620-4CF5-BA63-E401B75BB400}"/>
    <cellStyle name="Обычный 13 2 2 3" xfId="3528" xr:uid="{00000000-0005-0000-0000-000033200000}"/>
    <cellStyle name="Обычный 13 2 2 3 2" xfId="8614" xr:uid="{00000000-0005-0000-0000-000034200000}"/>
    <cellStyle name="Обычный 13 2 2 3 2 2" xfId="23854" xr:uid="{8736BFF6-094A-4781-B344-30A53D07B250}"/>
    <cellStyle name="Обычный 13 2 2 3 3" xfId="13692" xr:uid="{00000000-0005-0000-0000-000035200000}"/>
    <cellStyle name="Обычный 13 2 2 3 3 2" xfId="28930" xr:uid="{36B7B8E0-C29F-4312-A1CE-71326678ACB0}"/>
    <cellStyle name="Обычный 13 2 2 3 4" xfId="18778" xr:uid="{4189D3FB-D173-4C05-9517-B8BCF35AD5FF}"/>
    <cellStyle name="Обычный 13 2 2 4" xfId="4800" xr:uid="{00000000-0005-0000-0000-000036200000}"/>
    <cellStyle name="Обычный 13 2 2 4 2" xfId="9881" xr:uid="{00000000-0005-0000-0000-000037200000}"/>
    <cellStyle name="Обычный 13 2 2 4 2 2" xfId="25121" xr:uid="{9367D30B-022E-4887-A731-72B5B2437BA2}"/>
    <cellStyle name="Обычный 13 2 2 4 3" xfId="14959" xr:uid="{00000000-0005-0000-0000-000038200000}"/>
    <cellStyle name="Обычный 13 2 2 4 3 2" xfId="30197" xr:uid="{75739EC8-AEFC-48D9-94B2-A3A33B9269A0}"/>
    <cellStyle name="Обычный 13 2 2 4 4" xfId="20045" xr:uid="{61B4C5A4-F66C-4486-9CA6-3EE44A64BCBD}"/>
    <cellStyle name="Обычный 13 2 2 5" xfId="6077" xr:uid="{00000000-0005-0000-0000-000039200000}"/>
    <cellStyle name="Обычный 13 2 2 5 2" xfId="21322" xr:uid="{16ED49CC-6ECE-45C1-99F6-1A5FBF8327ED}"/>
    <cellStyle name="Обычный 13 2 2 6" xfId="11160" xr:uid="{00000000-0005-0000-0000-00003A200000}"/>
    <cellStyle name="Обычный 13 2 2 6 2" xfId="26398" xr:uid="{50460645-FFB2-4E4D-916D-B32D8B917A33}"/>
    <cellStyle name="Обычный 13 2 2 7" xfId="16246" xr:uid="{208404A7-220F-46B0-A58C-554E2BFC8278}"/>
    <cellStyle name="Обычный 13 2 3" xfId="1686" xr:uid="{00000000-0005-0000-0000-00003B200000}"/>
    <cellStyle name="Обычный 13 2 3 2" xfId="6790" xr:uid="{00000000-0005-0000-0000-00003C200000}"/>
    <cellStyle name="Обычный 13 2 3 2 2" xfId="22030" xr:uid="{1A24746D-E2A0-43F6-AC29-EC2CD0B0B3FC}"/>
    <cellStyle name="Обычный 13 2 3 3" xfId="11868" xr:uid="{00000000-0005-0000-0000-00003D200000}"/>
    <cellStyle name="Обычный 13 2 3 3 2" xfId="27106" xr:uid="{A018943D-A45E-4F8E-A08C-E11A2B854C12}"/>
    <cellStyle name="Обычный 13 2 3 4" xfId="16954" xr:uid="{2BB85F77-6371-40F9-914C-36FDCD4AEE8E}"/>
    <cellStyle name="Обычный 13 2 4" xfId="2972" xr:uid="{00000000-0005-0000-0000-00003E200000}"/>
    <cellStyle name="Обычный 13 2 4 2" xfId="8058" xr:uid="{00000000-0005-0000-0000-00003F200000}"/>
    <cellStyle name="Обычный 13 2 4 2 2" xfId="23298" xr:uid="{3E1EFBE6-BBAD-452D-B387-4911F6BE40EE}"/>
    <cellStyle name="Обычный 13 2 4 3" xfId="13136" xr:uid="{00000000-0005-0000-0000-000040200000}"/>
    <cellStyle name="Обычный 13 2 4 3 2" xfId="28374" xr:uid="{D2D79ED7-4DEF-4312-94F4-0DA579685A78}"/>
    <cellStyle name="Обычный 13 2 4 4" xfId="18222" xr:uid="{F86A5E76-A585-43A7-90BA-A7C973A88D16}"/>
    <cellStyle name="Обычный 13 2 5" xfId="4236" xr:uid="{00000000-0005-0000-0000-000041200000}"/>
    <cellStyle name="Обычный 13 2 5 2" xfId="9317" xr:uid="{00000000-0005-0000-0000-000042200000}"/>
    <cellStyle name="Обычный 13 2 5 2 2" xfId="24557" xr:uid="{96CF8EAE-4AD8-41B8-9304-D71018B0F7E5}"/>
    <cellStyle name="Обычный 13 2 5 3" xfId="14395" xr:uid="{00000000-0005-0000-0000-000043200000}"/>
    <cellStyle name="Обычный 13 2 5 3 2" xfId="29633" xr:uid="{C8A6A4FF-8547-4F82-9D83-37FCD5C8C12C}"/>
    <cellStyle name="Обычный 13 2 5 4" xfId="19481" xr:uid="{5CF4417B-90F5-4F4C-9010-5FABBA295E04}"/>
    <cellStyle name="Обычный 13 2 6" xfId="5513" xr:uid="{00000000-0005-0000-0000-000044200000}"/>
    <cellStyle name="Обычный 13 2 6 2" xfId="20758" xr:uid="{59D2A989-110F-403F-A4CB-06FCB611C3EF}"/>
    <cellStyle name="Обычный 13 2 7" xfId="10596" xr:uid="{00000000-0005-0000-0000-000045200000}"/>
    <cellStyle name="Обычный 13 2 7 2" xfId="25834" xr:uid="{C70B24AB-09B7-4B59-A84A-643786BD91EF}"/>
    <cellStyle name="Обычный 13 2 8" xfId="15682" xr:uid="{0783B8A6-8E7F-484C-8C99-25730DF9A226}"/>
    <cellStyle name="Обычный 13 3" xfId="832" xr:uid="{00000000-0005-0000-0000-000046200000}"/>
    <cellStyle name="Обычный 13 3 2" xfId="2110" xr:uid="{00000000-0005-0000-0000-000047200000}"/>
    <cellStyle name="Обычный 13 3 2 2" xfId="7214" xr:uid="{00000000-0005-0000-0000-000048200000}"/>
    <cellStyle name="Обычный 13 3 2 2 2" xfId="22454" xr:uid="{49654AA7-680F-44D6-BCCE-01581CF1379E}"/>
    <cellStyle name="Обычный 13 3 2 3" xfId="12292" xr:uid="{00000000-0005-0000-0000-000049200000}"/>
    <cellStyle name="Обычный 13 3 2 3 2" xfId="27530" xr:uid="{0C39DA4D-0615-49A5-ADC9-CC5F5FD74036}"/>
    <cellStyle name="Обычный 13 3 2 4" xfId="17378" xr:uid="{DF93A32A-8843-4C1F-B3B7-7C1D90A13BAE}"/>
    <cellStyle name="Обычный 13 3 3" xfId="3390" xr:uid="{00000000-0005-0000-0000-00004A200000}"/>
    <cellStyle name="Обычный 13 3 3 2" xfId="8476" xr:uid="{00000000-0005-0000-0000-00004B200000}"/>
    <cellStyle name="Обычный 13 3 3 2 2" xfId="23716" xr:uid="{0253E29D-B99B-4E45-965A-CB523C83B7C2}"/>
    <cellStyle name="Обычный 13 3 3 3" xfId="13554" xr:uid="{00000000-0005-0000-0000-00004C200000}"/>
    <cellStyle name="Обычный 13 3 3 3 2" xfId="28792" xr:uid="{0E45FF26-9C9A-44E2-A414-471F6C86BE25}"/>
    <cellStyle name="Обычный 13 3 3 4" xfId="18640" xr:uid="{AA920C19-C5C1-479D-9821-360E361F807F}"/>
    <cellStyle name="Обычный 13 3 4" xfId="4660" xr:uid="{00000000-0005-0000-0000-00004D200000}"/>
    <cellStyle name="Обычный 13 3 4 2" xfId="9741" xr:uid="{00000000-0005-0000-0000-00004E200000}"/>
    <cellStyle name="Обычный 13 3 4 2 2" xfId="24981" xr:uid="{B7D0628A-328D-45D6-8D88-68A093290BC5}"/>
    <cellStyle name="Обычный 13 3 4 3" xfId="14819" xr:uid="{00000000-0005-0000-0000-00004F200000}"/>
    <cellStyle name="Обычный 13 3 4 3 2" xfId="30057" xr:uid="{5C2490AD-6D09-4E04-AFC1-7C5C52C04C45}"/>
    <cellStyle name="Обычный 13 3 4 4" xfId="19905" xr:uid="{A84F609C-6A05-4A57-907E-5DD143E66970}"/>
    <cellStyle name="Обычный 13 3 5" xfId="5937" xr:uid="{00000000-0005-0000-0000-000050200000}"/>
    <cellStyle name="Обычный 13 3 5 2" xfId="21182" xr:uid="{D6632FCC-3B64-419F-8B93-1232686A53CF}"/>
    <cellStyle name="Обычный 13 3 6" xfId="11020" xr:uid="{00000000-0005-0000-0000-000051200000}"/>
    <cellStyle name="Обычный 13 3 6 2" xfId="26258" xr:uid="{A1743871-86DF-4120-9A08-D6DAC58AF033}"/>
    <cellStyle name="Обычный 13 3 7" xfId="16106" xr:uid="{C83037CB-20EA-4243-8E90-172CC27D9AE1}"/>
    <cellStyle name="Обычный 13 4" xfId="1546" xr:uid="{00000000-0005-0000-0000-000052200000}"/>
    <cellStyle name="Обычный 13 4 2" xfId="6650" xr:uid="{00000000-0005-0000-0000-000053200000}"/>
    <cellStyle name="Обычный 13 4 2 2" xfId="21890" xr:uid="{00F9BBDE-89E5-47C9-AA17-2919C839D149}"/>
    <cellStyle name="Обычный 13 4 3" xfId="11728" xr:uid="{00000000-0005-0000-0000-000054200000}"/>
    <cellStyle name="Обычный 13 4 3 2" xfId="26966" xr:uid="{48D666D3-564A-4E48-BEE4-AE97031946DB}"/>
    <cellStyle name="Обычный 13 4 4" xfId="16814" xr:uid="{5EF9147A-66EF-4E66-B7D6-4A204E8CE7E5}"/>
    <cellStyle name="Обычный 13 5" xfId="2816" xr:uid="{00000000-0005-0000-0000-000055200000}"/>
    <cellStyle name="Обычный 13 5 2" xfId="7920" xr:uid="{00000000-0005-0000-0000-000056200000}"/>
    <cellStyle name="Обычный 13 5 2 2" xfId="23160" xr:uid="{E24BDF09-82B0-4362-852E-BA3DD8BA0D3F}"/>
    <cellStyle name="Обычный 13 5 3" xfId="12998" xr:uid="{00000000-0005-0000-0000-000057200000}"/>
    <cellStyle name="Обычный 13 5 3 2" xfId="28236" xr:uid="{8830C2F7-BE0D-423D-9E28-7751A893D75F}"/>
    <cellStyle name="Обычный 13 5 4" xfId="18084" xr:uid="{9D6C7FA8-7AAF-421C-97E5-BA6646A83C1C}"/>
    <cellStyle name="Обычный 13 6" xfId="4096" xr:uid="{00000000-0005-0000-0000-000058200000}"/>
    <cellStyle name="Обычный 13 6 2" xfId="9177" xr:uid="{00000000-0005-0000-0000-000059200000}"/>
    <cellStyle name="Обычный 13 6 2 2" xfId="24417" xr:uid="{672CCE03-50C8-437D-AF49-C85E6CED3519}"/>
    <cellStyle name="Обычный 13 6 3" xfId="14255" xr:uid="{00000000-0005-0000-0000-00005A200000}"/>
    <cellStyle name="Обычный 13 6 3 2" xfId="29493" xr:uid="{46597B34-B5BA-46A0-8F46-9AC6107354BD}"/>
    <cellStyle name="Обычный 13 6 4" xfId="19341" xr:uid="{E99A3849-229C-4067-B31E-6B666E7E5A0B}"/>
    <cellStyle name="Обычный 13 7" xfId="5373" xr:uid="{00000000-0005-0000-0000-00005B200000}"/>
    <cellStyle name="Обычный 13 7 2" xfId="20618" xr:uid="{82AEB22A-D7F1-4719-AECC-B19828334062}"/>
    <cellStyle name="Обычный 13 8" xfId="10455" xr:uid="{00000000-0005-0000-0000-00005C200000}"/>
    <cellStyle name="Обычный 13 8 2" xfId="25694" xr:uid="{22405B93-A9A7-4A31-8C25-0FF33F57D2F8}"/>
    <cellStyle name="Обычный 13 9" xfId="242" xr:uid="{00000000-0005-0000-0000-00005D200000}"/>
    <cellStyle name="Обычный 13 9 2" xfId="15542" xr:uid="{6024B2DD-B3A0-49C0-9659-8C92D1893F70}"/>
    <cellStyle name="Обычный 14" xfId="548" xr:uid="{00000000-0005-0000-0000-00005E200000}"/>
    <cellStyle name="Обычный 14 2" xfId="1112" xr:uid="{00000000-0005-0000-0000-00005F200000}"/>
    <cellStyle name="Обычный 14 2 2" xfId="2390" xr:uid="{00000000-0005-0000-0000-000060200000}"/>
    <cellStyle name="Обычный 14 2 2 2" xfId="7494" xr:uid="{00000000-0005-0000-0000-000061200000}"/>
    <cellStyle name="Обычный 14 2 2 2 2" xfId="22734" xr:uid="{2CEEFAE2-C37E-4D10-9FAF-1942089E75F0}"/>
    <cellStyle name="Обычный 14 2 2 3" xfId="12572" xr:uid="{00000000-0005-0000-0000-000062200000}"/>
    <cellStyle name="Обычный 14 2 2 3 2" xfId="27810" xr:uid="{EC694E5D-0446-4210-AA39-78820D734A2B}"/>
    <cellStyle name="Обычный 14 2 2 4" xfId="17658" xr:uid="{3BC7E3FF-27C1-4B41-BD67-92A9C69DEA86}"/>
    <cellStyle name="Обычный 14 2 3" xfId="3666" xr:uid="{00000000-0005-0000-0000-000063200000}"/>
    <cellStyle name="Обычный 14 2 3 2" xfId="8752" xr:uid="{00000000-0005-0000-0000-000064200000}"/>
    <cellStyle name="Обычный 14 2 3 2 2" xfId="23992" xr:uid="{E9A4D843-1D3D-4278-93DC-9C870C53BCC3}"/>
    <cellStyle name="Обычный 14 2 3 3" xfId="13830" xr:uid="{00000000-0005-0000-0000-000065200000}"/>
    <cellStyle name="Обычный 14 2 3 3 2" xfId="29068" xr:uid="{3C0E6CEB-B17B-437A-BFD8-9EAD9830D00A}"/>
    <cellStyle name="Обычный 14 2 3 4" xfId="18916" xr:uid="{8669F159-E3F5-4A85-8593-67B6DA7B4204}"/>
    <cellStyle name="Обычный 14 2 4" xfId="4940" xr:uid="{00000000-0005-0000-0000-000066200000}"/>
    <cellStyle name="Обычный 14 2 4 2" xfId="10021" xr:uid="{00000000-0005-0000-0000-000067200000}"/>
    <cellStyle name="Обычный 14 2 4 2 2" xfId="25261" xr:uid="{F6982626-B4F4-428D-A34C-0C16046E9E6F}"/>
    <cellStyle name="Обычный 14 2 4 3" xfId="15099" xr:uid="{00000000-0005-0000-0000-000068200000}"/>
    <cellStyle name="Обычный 14 2 4 3 2" xfId="30337" xr:uid="{1B1D6E0C-66DB-412C-AF42-866A10372BE8}"/>
    <cellStyle name="Обычный 14 2 4 4" xfId="20185" xr:uid="{16900F2B-8017-4071-B75C-1447281CDEA3}"/>
    <cellStyle name="Обычный 14 2 5" xfId="6217" xr:uid="{00000000-0005-0000-0000-000069200000}"/>
    <cellStyle name="Обычный 14 2 5 2" xfId="21462" xr:uid="{43F01FC6-C6EF-441C-899D-CD2DA705AC27}"/>
    <cellStyle name="Обычный 14 2 6" xfId="11300" xr:uid="{00000000-0005-0000-0000-00006A200000}"/>
    <cellStyle name="Обычный 14 2 6 2" xfId="26538" xr:uid="{671D0594-001E-40F5-B76F-A8505C341289}"/>
    <cellStyle name="Обычный 14 2 7" xfId="16386" xr:uid="{A4EF76BC-B969-47E3-A9E9-77CB175683F4}"/>
    <cellStyle name="Обычный 14 3" xfId="1826" xr:uid="{00000000-0005-0000-0000-00006B200000}"/>
    <cellStyle name="Обычный 14 3 2" xfId="6930" xr:uid="{00000000-0005-0000-0000-00006C200000}"/>
    <cellStyle name="Обычный 14 3 2 2" xfId="22170" xr:uid="{402F1BBB-0F4B-44F0-9589-70C4CBC463F2}"/>
    <cellStyle name="Обычный 14 3 3" xfId="12008" xr:uid="{00000000-0005-0000-0000-00006D200000}"/>
    <cellStyle name="Обычный 14 3 3 2" xfId="27246" xr:uid="{1F039145-2325-4B5A-A55E-B2F333DC1278}"/>
    <cellStyle name="Обычный 14 3 4" xfId="17094" xr:uid="{FF354F94-D38C-42BD-8903-7309CEAD2CF9}"/>
    <cellStyle name="Обычный 14 4" xfId="3110" xr:uid="{00000000-0005-0000-0000-00006E200000}"/>
    <cellStyle name="Обычный 14 4 2" xfId="8196" xr:uid="{00000000-0005-0000-0000-00006F200000}"/>
    <cellStyle name="Обычный 14 4 2 2" xfId="23436" xr:uid="{FB48B302-2760-42D9-B8F6-08B676F7B243}"/>
    <cellStyle name="Обычный 14 4 3" xfId="13274" xr:uid="{00000000-0005-0000-0000-000070200000}"/>
    <cellStyle name="Обычный 14 4 3 2" xfId="28512" xr:uid="{1B3A245A-E497-4C38-9CE1-3F6DB8235A1D}"/>
    <cellStyle name="Обычный 14 4 4" xfId="18360" xr:uid="{03BFED8C-C5A5-45B0-83D6-57A49047A252}"/>
    <cellStyle name="Обычный 14 5" xfId="4376" xr:uid="{00000000-0005-0000-0000-000071200000}"/>
    <cellStyle name="Обычный 14 5 2" xfId="9457" xr:uid="{00000000-0005-0000-0000-000072200000}"/>
    <cellStyle name="Обычный 14 5 2 2" xfId="24697" xr:uid="{45016003-AD35-409C-91B4-775B55327CC6}"/>
    <cellStyle name="Обычный 14 5 3" xfId="14535" xr:uid="{00000000-0005-0000-0000-000073200000}"/>
    <cellStyle name="Обычный 14 5 3 2" xfId="29773" xr:uid="{DA30986F-6FEF-4CC7-8C2A-F86D09D3478B}"/>
    <cellStyle name="Обычный 14 5 4" xfId="19621" xr:uid="{E9B0D9B1-7057-4D55-BAFA-347466303B75}"/>
    <cellStyle name="Обычный 14 6" xfId="5653" xr:uid="{00000000-0005-0000-0000-000074200000}"/>
    <cellStyle name="Обычный 14 6 2" xfId="20898" xr:uid="{596FDD2C-FFE3-453D-A46C-3A32A2569455}"/>
    <cellStyle name="Обычный 14 7" xfId="10736" xr:uid="{00000000-0005-0000-0000-000075200000}"/>
    <cellStyle name="Обычный 14 7 2" xfId="25974" xr:uid="{DE8A3033-6066-4E19-916D-F16F00347183}"/>
    <cellStyle name="Обычный 14 8" xfId="15822" xr:uid="{6D93FFBB-2D1E-4EE0-B9CE-1C3BD013DFB8}"/>
    <cellStyle name="Обычный 15" xfId="688" xr:uid="{00000000-0005-0000-0000-000076200000}"/>
    <cellStyle name="Обычный 15 2" xfId="1252" xr:uid="{00000000-0005-0000-0000-000077200000}"/>
    <cellStyle name="Обычный 15 2 2" xfId="2530" xr:uid="{00000000-0005-0000-0000-000078200000}"/>
    <cellStyle name="Обычный 15 2 2 2" xfId="7634" xr:uid="{00000000-0005-0000-0000-000079200000}"/>
    <cellStyle name="Обычный 15 2 2 2 2" xfId="22874" xr:uid="{D9092973-D5B2-45CD-A336-8E58D371C1AF}"/>
    <cellStyle name="Обычный 15 2 2 3" xfId="12712" xr:uid="{00000000-0005-0000-0000-00007A200000}"/>
    <cellStyle name="Обычный 15 2 2 3 2" xfId="27950" xr:uid="{F095B7C4-93F5-4F06-88F4-3BB178BF4329}"/>
    <cellStyle name="Обычный 15 2 2 4" xfId="17798" xr:uid="{5A1AA15B-4B08-4174-B361-0E2A9639977F}"/>
    <cellStyle name="Обычный 15 2 3" xfId="3804" xr:uid="{00000000-0005-0000-0000-00007B200000}"/>
    <cellStyle name="Обычный 15 2 3 2" xfId="8890" xr:uid="{00000000-0005-0000-0000-00007C200000}"/>
    <cellStyle name="Обычный 15 2 3 2 2" xfId="24130" xr:uid="{B73345C0-0874-419D-AB91-5193EFF54449}"/>
    <cellStyle name="Обычный 15 2 3 3" xfId="13968" xr:uid="{00000000-0005-0000-0000-00007D200000}"/>
    <cellStyle name="Обычный 15 2 3 3 2" xfId="29206" xr:uid="{BC4D33CA-DE2D-4928-932D-2AF4B7F2E0B2}"/>
    <cellStyle name="Обычный 15 2 3 4" xfId="19054" xr:uid="{D63733C9-F185-4127-A890-26F08C359106}"/>
    <cellStyle name="Обычный 15 2 4" xfId="5080" xr:uid="{00000000-0005-0000-0000-00007E200000}"/>
    <cellStyle name="Обычный 15 2 4 2" xfId="10161" xr:uid="{00000000-0005-0000-0000-00007F200000}"/>
    <cellStyle name="Обычный 15 2 4 2 2" xfId="25401" xr:uid="{6FBE3FD6-8C49-44D3-8F5D-1BF08F9D78EA}"/>
    <cellStyle name="Обычный 15 2 4 3" xfId="15239" xr:uid="{00000000-0005-0000-0000-000080200000}"/>
    <cellStyle name="Обычный 15 2 4 3 2" xfId="30477" xr:uid="{4E9029BD-495A-478C-831D-5F17860BBA1D}"/>
    <cellStyle name="Обычный 15 2 4 4" xfId="20325" xr:uid="{6526EC6E-49C6-404C-958E-27056C730A22}"/>
    <cellStyle name="Обычный 15 2 5" xfId="6357" xr:uid="{00000000-0005-0000-0000-000081200000}"/>
    <cellStyle name="Обычный 15 2 5 2" xfId="21602" xr:uid="{78585C40-72D5-4930-A407-5C0203B1DC4C}"/>
    <cellStyle name="Обычный 15 2 6" xfId="11440" xr:uid="{00000000-0005-0000-0000-000082200000}"/>
    <cellStyle name="Обычный 15 2 6 2" xfId="26678" xr:uid="{F269C2CB-A086-493D-A2F2-2B80BB2CF17E}"/>
    <cellStyle name="Обычный 15 2 7" xfId="16526" xr:uid="{2C40E057-74ED-4F4F-BF14-6FAE90D03C24}"/>
    <cellStyle name="Обычный 15 3" xfId="1966" xr:uid="{00000000-0005-0000-0000-000083200000}"/>
    <cellStyle name="Обычный 15 3 2" xfId="7070" xr:uid="{00000000-0005-0000-0000-000084200000}"/>
    <cellStyle name="Обычный 15 3 2 2" xfId="22310" xr:uid="{40D5E946-FE33-4EEA-B7DE-C250097CDF4E}"/>
    <cellStyle name="Обычный 15 3 3" xfId="12148" xr:uid="{00000000-0005-0000-0000-000085200000}"/>
    <cellStyle name="Обычный 15 3 3 2" xfId="27386" xr:uid="{98063A04-5FA7-4718-BEBF-6FF6F5C159FE}"/>
    <cellStyle name="Обычный 15 3 4" xfId="17234" xr:uid="{355B8A84-50C9-4F96-9607-BE91DD7706C0}"/>
    <cellStyle name="Обычный 15 4" xfId="3248" xr:uid="{00000000-0005-0000-0000-000086200000}"/>
    <cellStyle name="Обычный 15 4 2" xfId="8334" xr:uid="{00000000-0005-0000-0000-000087200000}"/>
    <cellStyle name="Обычный 15 4 2 2" xfId="23574" xr:uid="{33A80C15-1911-4D9A-ADF8-35695EF0B8EF}"/>
    <cellStyle name="Обычный 15 4 3" xfId="13412" xr:uid="{00000000-0005-0000-0000-000088200000}"/>
    <cellStyle name="Обычный 15 4 3 2" xfId="28650" xr:uid="{98A69982-BDD0-45F8-ABF1-14D6FDA54348}"/>
    <cellStyle name="Обычный 15 4 4" xfId="18498" xr:uid="{929EBA5F-C0A6-4E32-B38F-BD270E5A4E0B}"/>
    <cellStyle name="Обычный 15 5" xfId="4516" xr:uid="{00000000-0005-0000-0000-000089200000}"/>
    <cellStyle name="Обычный 15 5 2" xfId="9597" xr:uid="{00000000-0005-0000-0000-00008A200000}"/>
    <cellStyle name="Обычный 15 5 2 2" xfId="24837" xr:uid="{5490BB7E-D56A-4DDF-91D8-80EE600FC4B9}"/>
    <cellStyle name="Обычный 15 5 3" xfId="14675" xr:uid="{00000000-0005-0000-0000-00008B200000}"/>
    <cellStyle name="Обычный 15 5 3 2" xfId="29913" xr:uid="{B1218696-0CB6-4D37-8B9A-073FFB5040BC}"/>
    <cellStyle name="Обычный 15 5 4" xfId="19761" xr:uid="{FF014B61-EC70-4AB5-A9C6-63E4F0D3F20B}"/>
    <cellStyle name="Обычный 15 6" xfId="5793" xr:uid="{00000000-0005-0000-0000-00008C200000}"/>
    <cellStyle name="Обычный 15 6 2" xfId="21038" xr:uid="{C76E79E5-FB7C-422B-A23E-D82B1A493B82}"/>
    <cellStyle name="Обычный 15 7" xfId="10876" xr:uid="{00000000-0005-0000-0000-00008D200000}"/>
    <cellStyle name="Обычный 15 7 2" xfId="26114" xr:uid="{4928A7DF-4B10-4866-B99F-C1A93475E456}"/>
    <cellStyle name="Обычный 15 8" xfId="15962" xr:uid="{E6370F34-B768-4FEC-B6BC-928DB7EC0764}"/>
    <cellStyle name="Обычный 16" xfId="689" xr:uid="{00000000-0005-0000-0000-00008E200000}"/>
    <cellStyle name="Обычный 16 2" xfId="1253" xr:uid="{00000000-0005-0000-0000-00008F200000}"/>
    <cellStyle name="Обычный 16 2 2" xfId="2531" xr:uid="{00000000-0005-0000-0000-000090200000}"/>
    <cellStyle name="Обычный 16 2 2 2" xfId="7635" xr:uid="{00000000-0005-0000-0000-000091200000}"/>
    <cellStyle name="Обычный 16 2 2 2 2" xfId="22875" xr:uid="{2BAA1953-9158-4361-9B70-1E92F00D1DF3}"/>
    <cellStyle name="Обычный 16 2 2 3" xfId="12713" xr:uid="{00000000-0005-0000-0000-000092200000}"/>
    <cellStyle name="Обычный 16 2 2 3 2" xfId="27951" xr:uid="{9FB3AE47-1AF0-4CF7-85BD-8AB27A1EF186}"/>
    <cellStyle name="Обычный 16 2 2 4" xfId="17799" xr:uid="{D63CB0CF-C719-4887-84BA-6EBA4203D809}"/>
    <cellStyle name="Обычный 16 2 3" xfId="3805" xr:uid="{00000000-0005-0000-0000-000093200000}"/>
    <cellStyle name="Обычный 16 2 3 2" xfId="8891" xr:uid="{00000000-0005-0000-0000-000094200000}"/>
    <cellStyle name="Обычный 16 2 3 2 2" xfId="24131" xr:uid="{FDA64A3C-77ED-425F-9767-EAD35B03035A}"/>
    <cellStyle name="Обычный 16 2 3 3" xfId="13969" xr:uid="{00000000-0005-0000-0000-000095200000}"/>
    <cellStyle name="Обычный 16 2 3 3 2" xfId="29207" xr:uid="{9EAC7EE9-32E8-4605-B90A-704E4597FE3A}"/>
    <cellStyle name="Обычный 16 2 3 4" xfId="19055" xr:uid="{351248EF-5814-40C6-8B68-C1988D5C9267}"/>
    <cellStyle name="Обычный 16 2 4" xfId="5081" xr:uid="{00000000-0005-0000-0000-000096200000}"/>
    <cellStyle name="Обычный 16 2 4 2" xfId="10162" xr:uid="{00000000-0005-0000-0000-000097200000}"/>
    <cellStyle name="Обычный 16 2 4 2 2" xfId="25402" xr:uid="{86915006-2361-46CA-9FFA-A24E022AEE43}"/>
    <cellStyle name="Обычный 16 2 4 3" xfId="15240" xr:uid="{00000000-0005-0000-0000-000098200000}"/>
    <cellStyle name="Обычный 16 2 4 3 2" xfId="30478" xr:uid="{81EC8F4A-9CF4-47C7-93C6-90B2631D8350}"/>
    <cellStyle name="Обычный 16 2 4 4" xfId="20326" xr:uid="{4D74241D-E9D6-4AC2-9B2A-4770773628F5}"/>
    <cellStyle name="Обычный 16 2 5" xfId="6358" xr:uid="{00000000-0005-0000-0000-000099200000}"/>
    <cellStyle name="Обычный 16 2 5 2" xfId="21603" xr:uid="{0E916BE3-1209-44D8-9C37-8C33F8240DD5}"/>
    <cellStyle name="Обычный 16 2 6" xfId="11441" xr:uid="{00000000-0005-0000-0000-00009A200000}"/>
    <cellStyle name="Обычный 16 2 6 2" xfId="26679" xr:uid="{B736D689-BEBC-4BF0-A4F8-2C4B0597F15D}"/>
    <cellStyle name="Обычный 16 2 7" xfId="16527" xr:uid="{4C985A63-636B-417C-9D3C-9A7EFF589658}"/>
    <cellStyle name="Обычный 16 3" xfId="1967" xr:uid="{00000000-0005-0000-0000-00009B200000}"/>
    <cellStyle name="Обычный 16 3 2" xfId="7071" xr:uid="{00000000-0005-0000-0000-00009C200000}"/>
    <cellStyle name="Обычный 16 3 2 2" xfId="22311" xr:uid="{CCDCA749-0E94-4900-AECC-E87391F743D5}"/>
    <cellStyle name="Обычный 16 3 3" xfId="12149" xr:uid="{00000000-0005-0000-0000-00009D200000}"/>
    <cellStyle name="Обычный 16 3 3 2" xfId="27387" xr:uid="{C79BA100-4F22-47F7-A5A8-BCA323D30885}"/>
    <cellStyle name="Обычный 16 3 4" xfId="17235" xr:uid="{AC061D9F-7B9C-4980-9B59-0DB2F94B9B4F}"/>
    <cellStyle name="Обычный 16 4" xfId="3249" xr:uid="{00000000-0005-0000-0000-00009E200000}"/>
    <cellStyle name="Обычный 16 4 2" xfId="8335" xr:uid="{00000000-0005-0000-0000-00009F200000}"/>
    <cellStyle name="Обычный 16 4 2 2" xfId="23575" xr:uid="{28BC6534-E829-4596-989E-167DEFFD153C}"/>
    <cellStyle name="Обычный 16 4 3" xfId="13413" xr:uid="{00000000-0005-0000-0000-0000A0200000}"/>
    <cellStyle name="Обычный 16 4 3 2" xfId="28651" xr:uid="{8AE1E39B-5C59-44F0-A516-3AB76D041F2E}"/>
    <cellStyle name="Обычный 16 4 4" xfId="18499" xr:uid="{6DC0A405-9223-4526-8C49-A39B37257379}"/>
    <cellStyle name="Обычный 16 5" xfId="4517" xr:uid="{00000000-0005-0000-0000-0000A1200000}"/>
    <cellStyle name="Обычный 16 5 2" xfId="9598" xr:uid="{00000000-0005-0000-0000-0000A2200000}"/>
    <cellStyle name="Обычный 16 5 2 2" xfId="24838" xr:uid="{1E2A976C-FD25-4D15-84EA-0FAA64858DAE}"/>
    <cellStyle name="Обычный 16 5 3" xfId="14676" xr:uid="{00000000-0005-0000-0000-0000A3200000}"/>
    <cellStyle name="Обычный 16 5 3 2" xfId="29914" xr:uid="{F750D5F4-9282-4343-8BE8-DF5F631B0016}"/>
    <cellStyle name="Обычный 16 5 4" xfId="19762" xr:uid="{4AEC328A-80F4-4726-AD36-3C4049906986}"/>
    <cellStyle name="Обычный 16 6" xfId="5794" xr:uid="{00000000-0005-0000-0000-0000A4200000}"/>
    <cellStyle name="Обычный 16 6 2" xfId="21039" xr:uid="{C445B5A9-C0E3-4DD2-9130-41953B0340C4}"/>
    <cellStyle name="Обычный 16 7" xfId="10877" xr:uid="{00000000-0005-0000-0000-0000A5200000}"/>
    <cellStyle name="Обычный 16 7 2" xfId="26115" xr:uid="{78BD8546-87AF-48ED-B7E1-23CBF0870D81}"/>
    <cellStyle name="Обычный 16 8" xfId="15963" xr:uid="{AD1071E9-C295-47E3-ACC4-51B149515DF3}"/>
    <cellStyle name="Обычный 17" xfId="692" xr:uid="{00000000-0005-0000-0000-0000A6200000}"/>
    <cellStyle name="Обычный 17 2" xfId="1970" xr:uid="{00000000-0005-0000-0000-0000A7200000}"/>
    <cellStyle name="Обычный 17 2 2" xfId="7074" xr:uid="{00000000-0005-0000-0000-0000A8200000}"/>
    <cellStyle name="Обычный 17 2 2 2" xfId="22314" xr:uid="{ACFAE83A-E092-45C8-94F4-42D61391C0B0}"/>
    <cellStyle name="Обычный 17 2 3" xfId="12152" xr:uid="{00000000-0005-0000-0000-0000A9200000}"/>
    <cellStyle name="Обычный 17 2 3 2" xfId="27390" xr:uid="{DE83E794-7053-4DA0-9914-3F13E4F27921}"/>
    <cellStyle name="Обычный 17 2 4" xfId="17238" xr:uid="{78479DFB-8110-4F59-A7C3-43982AD4050C}"/>
    <cellStyle name="Обычный 17 3" xfId="3252" xr:uid="{00000000-0005-0000-0000-0000AA200000}"/>
    <cellStyle name="Обычный 17 3 2" xfId="8338" xr:uid="{00000000-0005-0000-0000-0000AB200000}"/>
    <cellStyle name="Обычный 17 3 2 2" xfId="23578" xr:uid="{07E793AB-738F-4B09-9EDC-B845739234CC}"/>
    <cellStyle name="Обычный 17 3 3" xfId="13416" xr:uid="{00000000-0005-0000-0000-0000AC200000}"/>
    <cellStyle name="Обычный 17 3 3 2" xfId="28654" xr:uid="{4D43812C-19B8-4D87-8E73-F597EFE748FC}"/>
    <cellStyle name="Обычный 17 3 4" xfId="18502" xr:uid="{53D30AFB-C4AD-47E9-9DB2-D6600858FCA7}"/>
    <cellStyle name="Обычный 17 4" xfId="4520" xr:uid="{00000000-0005-0000-0000-0000AD200000}"/>
    <cellStyle name="Обычный 17 4 2" xfId="9601" xr:uid="{00000000-0005-0000-0000-0000AE200000}"/>
    <cellStyle name="Обычный 17 4 2 2" xfId="24841" xr:uid="{AEAACFD0-CC6E-4B00-AE6C-32B30891D103}"/>
    <cellStyle name="Обычный 17 4 3" xfId="14679" xr:uid="{00000000-0005-0000-0000-0000AF200000}"/>
    <cellStyle name="Обычный 17 4 3 2" xfId="29917" xr:uid="{83EF8E2F-FD72-459A-9F84-A448BE417B6F}"/>
    <cellStyle name="Обычный 17 4 4" xfId="19765" xr:uid="{7C0FDEFE-F055-44F3-8797-06BC9F9EF54D}"/>
    <cellStyle name="Обычный 17 5" xfId="5797" xr:uid="{00000000-0005-0000-0000-0000B0200000}"/>
    <cellStyle name="Обычный 17 5 2" xfId="21042" xr:uid="{A13D5284-E3D7-4309-A41F-AF48DD55ED0C}"/>
    <cellStyle name="Обычный 17 6" xfId="10880" xr:uid="{00000000-0005-0000-0000-0000B1200000}"/>
    <cellStyle name="Обычный 17 6 2" xfId="26118" xr:uid="{BCF8BC32-DFD3-41D5-9BC6-B695362287A0}"/>
    <cellStyle name="Обычный 17 7" xfId="15966" xr:uid="{2366AF7B-C6F2-4428-BB49-18C11A2FA9D6}"/>
    <cellStyle name="Обычный 18" xfId="1256" xr:uid="{00000000-0005-0000-0000-0000B2200000}"/>
    <cellStyle name="Обычный 18 2" xfId="2534" xr:uid="{00000000-0005-0000-0000-0000B3200000}"/>
    <cellStyle name="Обычный 18 2 2" xfId="7638" xr:uid="{00000000-0005-0000-0000-0000B4200000}"/>
    <cellStyle name="Обычный 18 2 2 2" xfId="22878" xr:uid="{A9D78E7E-3B51-43BD-83BF-75BA0A96CF4E}"/>
    <cellStyle name="Обычный 18 2 3" xfId="12716" xr:uid="{00000000-0005-0000-0000-0000B5200000}"/>
    <cellStyle name="Обычный 18 2 3 2" xfId="27954" xr:uid="{94B66210-AE9E-4D06-95EB-B9D492A051D8}"/>
    <cellStyle name="Обычный 18 2 4" xfId="17802" xr:uid="{607059D8-7E0C-44BE-828C-58A54B83A933}"/>
    <cellStyle name="Обычный 18 3" xfId="3808" xr:uid="{00000000-0005-0000-0000-0000B6200000}"/>
    <cellStyle name="Обычный 18 3 2" xfId="8894" xr:uid="{00000000-0005-0000-0000-0000B7200000}"/>
    <cellStyle name="Обычный 18 3 2 2" xfId="24134" xr:uid="{5122ACA6-6942-49A8-A363-B7F0DF918301}"/>
    <cellStyle name="Обычный 18 3 3" xfId="13972" xr:uid="{00000000-0005-0000-0000-0000B8200000}"/>
    <cellStyle name="Обычный 18 3 3 2" xfId="29210" xr:uid="{166329C7-2AD2-4E19-ABC8-52358793E827}"/>
    <cellStyle name="Обычный 18 3 4" xfId="19058" xr:uid="{12485E88-E198-43EC-BBF9-9E7087340E96}"/>
    <cellStyle name="Обычный 18 4" xfId="5084" xr:uid="{00000000-0005-0000-0000-0000B9200000}"/>
    <cellStyle name="Обычный 18 4 2" xfId="10165" xr:uid="{00000000-0005-0000-0000-0000BA200000}"/>
    <cellStyle name="Обычный 18 4 2 2" xfId="25405" xr:uid="{9E2A417D-551C-48FD-A2A0-CD36587AA4DC}"/>
    <cellStyle name="Обычный 18 4 3" xfId="15243" xr:uid="{00000000-0005-0000-0000-0000BB200000}"/>
    <cellStyle name="Обычный 18 4 3 2" xfId="30481" xr:uid="{5E4DDE74-A0E3-4334-9C80-B90B2E869880}"/>
    <cellStyle name="Обычный 18 4 4" xfId="20329" xr:uid="{2113DA61-98E9-4AF0-9336-F4A8B122CA2A}"/>
    <cellStyle name="Обычный 18 5" xfId="6361" xr:uid="{00000000-0005-0000-0000-0000BC200000}"/>
    <cellStyle name="Обычный 18 5 2" xfId="21606" xr:uid="{48CA648B-4159-49B1-A689-DA4EAA77642C}"/>
    <cellStyle name="Обычный 18 6" xfId="11444" xr:uid="{00000000-0005-0000-0000-0000BD200000}"/>
    <cellStyle name="Обычный 18 6 2" xfId="26682" xr:uid="{E3A1A7FA-ADEF-4BFA-B0F6-85D96272C44F}"/>
    <cellStyle name="Обычный 18 7" xfId="16530" xr:uid="{E1C88D90-E969-464E-8E46-03C048706057}"/>
    <cellStyle name="Обычный 19" xfId="1257" xr:uid="{00000000-0005-0000-0000-0000BE200000}"/>
    <cellStyle name="Обычный 19 2" xfId="2535" xr:uid="{00000000-0005-0000-0000-0000BF200000}"/>
    <cellStyle name="Обычный 19 2 2" xfId="7639" xr:uid="{00000000-0005-0000-0000-0000C0200000}"/>
    <cellStyle name="Обычный 19 2 2 2" xfId="22879" xr:uid="{4733D469-E603-4C7A-8BEC-93971A23D731}"/>
    <cellStyle name="Обычный 19 2 3" xfId="12717" xr:uid="{00000000-0005-0000-0000-0000C1200000}"/>
    <cellStyle name="Обычный 19 2 3 2" xfId="27955" xr:uid="{E64E079A-3D39-4137-B9CD-9A1E6891338A}"/>
    <cellStyle name="Обычный 19 2 4" xfId="17803" xr:uid="{15547F17-FB52-469D-A1BC-FADCF7F42422}"/>
    <cellStyle name="Обычный 19 3" xfId="3809" xr:uid="{00000000-0005-0000-0000-0000C2200000}"/>
    <cellStyle name="Обычный 19 3 2" xfId="8895" xr:uid="{00000000-0005-0000-0000-0000C3200000}"/>
    <cellStyle name="Обычный 19 3 2 2" xfId="24135" xr:uid="{9D1BA2F2-BDB3-46BF-B949-B608388A6DCB}"/>
    <cellStyle name="Обычный 19 3 3" xfId="13973" xr:uid="{00000000-0005-0000-0000-0000C4200000}"/>
    <cellStyle name="Обычный 19 3 3 2" xfId="29211" xr:uid="{F1E11496-CFAF-499D-AE64-A9A6A8D782F9}"/>
    <cellStyle name="Обычный 19 3 4" xfId="19059" xr:uid="{394A36EE-6EB5-461B-84BF-78989794EF83}"/>
    <cellStyle name="Обычный 19 4" xfId="5085" xr:uid="{00000000-0005-0000-0000-0000C5200000}"/>
    <cellStyle name="Обычный 19 4 2" xfId="10166" xr:uid="{00000000-0005-0000-0000-0000C6200000}"/>
    <cellStyle name="Обычный 19 4 2 2" xfId="25406" xr:uid="{D27F33C4-01AA-496D-8E11-BC480F447754}"/>
    <cellStyle name="Обычный 19 4 3" xfId="15244" xr:uid="{00000000-0005-0000-0000-0000C7200000}"/>
    <cellStyle name="Обычный 19 4 3 2" xfId="30482" xr:uid="{DEF31F29-687B-4B55-9FCE-C4FA5A509728}"/>
    <cellStyle name="Обычный 19 4 4" xfId="20330" xr:uid="{A1B00BD1-B412-4350-9591-4DEE1765DA4E}"/>
    <cellStyle name="Обычный 19 5" xfId="6362" xr:uid="{00000000-0005-0000-0000-0000C8200000}"/>
    <cellStyle name="Обычный 19 5 2" xfId="21607" xr:uid="{41313F8A-B8C1-41BF-AA72-60F956BEB3CB}"/>
    <cellStyle name="Обычный 19 6" xfId="11445" xr:uid="{00000000-0005-0000-0000-0000C9200000}"/>
    <cellStyle name="Обычный 19 6 2" xfId="26683" xr:uid="{F88B27FA-EDF6-4F50-AD55-567FF4430DE7}"/>
    <cellStyle name="Обычный 19 7" xfId="16531" xr:uid="{4F730D34-9063-41A9-ABE9-F59A952ACC72}"/>
    <cellStyle name="Обычный 2" xfId="3" xr:uid="{00000000-0005-0000-0000-0000CA200000}"/>
    <cellStyle name="Обычный 2 2" xfId="7" xr:uid="{00000000-0005-0000-0000-0000CB200000}"/>
    <cellStyle name="Обычный 2 3" xfId="1539" xr:uid="{00000000-0005-0000-0000-0000CC200000}"/>
    <cellStyle name="Обычный 2 3 2" xfId="6644" xr:uid="{00000000-0005-0000-0000-0000CD200000}"/>
    <cellStyle name="Обычный 2 4" xfId="1541" xr:uid="{00000000-0005-0000-0000-0000CE200000}"/>
    <cellStyle name="Обычный 2 4 2" xfId="6646" xr:uid="{00000000-0005-0000-0000-0000CF200000}"/>
    <cellStyle name="Обычный 2 5" xfId="4095" xr:uid="{00000000-0005-0000-0000-0000D0200000}"/>
    <cellStyle name="Обычный 2 6" xfId="49" xr:uid="{00000000-0005-0000-0000-0000D1200000}"/>
    <cellStyle name="Обычный 2 6 2" xfId="10447" xr:uid="{00000000-0005-0000-0000-0000D2200000}"/>
    <cellStyle name="Обычный 2 7" xfId="50" xr:uid="{00000000-0005-0000-0000-0000D3200000}"/>
    <cellStyle name="Обычный 2 8" xfId="51" xr:uid="{00000000-0005-0000-0000-0000D4200000}"/>
    <cellStyle name="Обычный 20" xfId="1397" xr:uid="{00000000-0005-0000-0000-0000D5200000}"/>
    <cellStyle name="Обычный 20 2" xfId="2675" xr:uid="{00000000-0005-0000-0000-0000D6200000}"/>
    <cellStyle name="Обычный 20 2 2" xfId="7779" xr:uid="{00000000-0005-0000-0000-0000D7200000}"/>
    <cellStyle name="Обычный 20 2 2 2" xfId="23019" xr:uid="{4ED333A8-0B87-4F0B-80AE-FFFF8FE459A8}"/>
    <cellStyle name="Обычный 20 2 3" xfId="12857" xr:uid="{00000000-0005-0000-0000-0000D8200000}"/>
    <cellStyle name="Обычный 20 2 3 2" xfId="28095" xr:uid="{8A2219D3-1124-433D-AC7E-66C2BC653D67}"/>
    <cellStyle name="Обычный 20 2 4" xfId="17943" xr:uid="{A9DE48B7-0256-4D7C-A75C-E8D32474FFEB}"/>
    <cellStyle name="Обычный 20 3" xfId="3947" xr:uid="{00000000-0005-0000-0000-0000D9200000}"/>
    <cellStyle name="Обычный 20 3 2" xfId="9033" xr:uid="{00000000-0005-0000-0000-0000DA200000}"/>
    <cellStyle name="Обычный 20 3 2 2" xfId="24273" xr:uid="{0BC3B2B9-01E3-4368-A0AA-5FB4A232C70A}"/>
    <cellStyle name="Обычный 20 3 3" xfId="14111" xr:uid="{00000000-0005-0000-0000-0000DB200000}"/>
    <cellStyle name="Обычный 20 3 3 2" xfId="29349" xr:uid="{96246293-184F-46D4-9E24-FC33576B9178}"/>
    <cellStyle name="Обычный 20 3 4" xfId="19197" xr:uid="{D59398EA-1876-40EF-9AF1-1DBC90EAA277}"/>
    <cellStyle name="Обычный 20 4" xfId="5225" xr:uid="{00000000-0005-0000-0000-0000DC200000}"/>
    <cellStyle name="Обычный 20 4 2" xfId="10306" xr:uid="{00000000-0005-0000-0000-0000DD200000}"/>
    <cellStyle name="Обычный 20 4 2 2" xfId="25546" xr:uid="{A82646B6-A1F9-41A0-A582-17A20A000427}"/>
    <cellStyle name="Обычный 20 4 3" xfId="15384" xr:uid="{00000000-0005-0000-0000-0000DE200000}"/>
    <cellStyle name="Обычный 20 4 3 2" xfId="30622" xr:uid="{2BF9D02E-37FA-470C-8787-26221AE3A03A}"/>
    <cellStyle name="Обычный 20 4 4" xfId="20470" xr:uid="{FB6F195D-27F7-4282-B8C9-D64BA7BD74A8}"/>
    <cellStyle name="Обычный 20 5" xfId="6502" xr:uid="{00000000-0005-0000-0000-0000DF200000}"/>
    <cellStyle name="Обычный 20 5 2" xfId="21747" xr:uid="{0659145A-12F5-4F67-BEEC-B60211F3ECA1}"/>
    <cellStyle name="Обычный 20 6" xfId="11585" xr:uid="{00000000-0005-0000-0000-0000E0200000}"/>
    <cellStyle name="Обычный 20 6 2" xfId="26823" xr:uid="{7739A140-5979-4DDF-BEC0-5837CE7A8BDD}"/>
    <cellStyle name="Обычный 20 7" xfId="16671" xr:uid="{1A7F0CAB-7232-4B2C-9931-AE616C420240}"/>
    <cellStyle name="Обычный 21" xfId="1537" xr:uid="{00000000-0005-0000-0000-0000E1200000}"/>
    <cellStyle name="Обычный 21 2" xfId="1544" xr:uid="{00000000-0005-0000-0000-0000E2200000}"/>
    <cellStyle name="Обычный 21 3" xfId="6642" xr:uid="{00000000-0005-0000-0000-0000E3200000}"/>
    <cellStyle name="Обычный 21 3 2" xfId="21887" xr:uid="{EE8095E7-0807-4DF0-8077-896503663540}"/>
    <cellStyle name="Обычный 21 4" xfId="11725" xr:uid="{00000000-0005-0000-0000-0000E4200000}"/>
    <cellStyle name="Обычный 21 4 2" xfId="26963" xr:uid="{203E0FD4-6B78-4561-BFDF-0BAB2AF0B5EE}"/>
    <cellStyle name="Обычный 21 5" xfId="16811" xr:uid="{F48658FE-C0CD-483A-8DE9-D933B0BDADE4}"/>
    <cellStyle name="Обычный 22" xfId="1540" xr:uid="{00000000-0005-0000-0000-0000E5200000}"/>
    <cellStyle name="Обычный 22 2" xfId="6645" xr:uid="{00000000-0005-0000-0000-0000E6200000}"/>
    <cellStyle name="Обычный 22 2 2" xfId="21888" xr:uid="{05C67274-8678-4204-9A3F-3D4BA67E6414}"/>
    <cellStyle name="Обычный 22 3" xfId="11726" xr:uid="{00000000-0005-0000-0000-0000E7200000}"/>
    <cellStyle name="Обычный 22 3 2" xfId="26964" xr:uid="{FC51C84D-F255-444F-8BD3-8619DBA11653}"/>
    <cellStyle name="Обычный 22 4" xfId="16812" xr:uid="{A5B0A09F-B9C5-4C26-A10E-6D1324A35ACE}"/>
    <cellStyle name="Обычный 23" xfId="52" xr:uid="{00000000-0005-0000-0000-0000E8200000}"/>
    <cellStyle name="Обычный 24" xfId="53" xr:uid="{00000000-0005-0000-0000-0000E9200000}"/>
    <cellStyle name="Обычный 24 2" xfId="1542" xr:uid="{00000000-0005-0000-0000-0000EA200000}"/>
    <cellStyle name="Обычный 25" xfId="1543" xr:uid="{00000000-0005-0000-0000-0000EB200000}"/>
    <cellStyle name="Обычный 25 2" xfId="6649" xr:uid="{00000000-0005-0000-0000-0000EC200000}"/>
    <cellStyle name="Обычный 25 2 2" xfId="21889" xr:uid="{E5673A7A-9ACF-49D7-ADEC-82E2D2372FF8}"/>
    <cellStyle name="Обычный 25 3" xfId="11727" xr:uid="{00000000-0005-0000-0000-0000ED200000}"/>
    <cellStyle name="Обычный 25 3 2" xfId="26965" xr:uid="{8A28DE5B-F06E-4927-AFCF-3A0DA7BB457C}"/>
    <cellStyle name="Обычный 25 4" xfId="16813" xr:uid="{0B95402E-24FE-4EDB-A125-F5C8DD0F5960}"/>
    <cellStyle name="Обычный 26" xfId="2815" xr:uid="{00000000-0005-0000-0000-0000EE200000}"/>
    <cellStyle name="Обычный 26 2" xfId="7919" xr:uid="{00000000-0005-0000-0000-0000EF200000}"/>
    <cellStyle name="Обычный 26 2 2" xfId="23159" xr:uid="{84869E8B-8FA6-40C2-B472-02DF6179CE6A}"/>
    <cellStyle name="Обычный 26 3" xfId="12997" xr:uid="{00000000-0005-0000-0000-0000F0200000}"/>
    <cellStyle name="Обычный 26 3 2" xfId="28235" xr:uid="{F8427994-7085-4B13-9C18-B62197EAC07B}"/>
    <cellStyle name="Обычный 26 4" xfId="18083" xr:uid="{48405093-7FEC-4F9A-862A-3DC0E26AAD19}"/>
    <cellStyle name="Обычный 27" xfId="4086" xr:uid="{00000000-0005-0000-0000-0000F1200000}"/>
    <cellStyle name="Обычный 27 2" xfId="9171" xr:uid="{00000000-0005-0000-0000-0000F2200000}"/>
    <cellStyle name="Обычный 27 2 2" xfId="24411" xr:uid="{878ED314-DA50-4763-A440-D4C1D26B37F3}"/>
    <cellStyle name="Обычный 27 3" xfId="14249" xr:uid="{00000000-0005-0000-0000-0000F3200000}"/>
    <cellStyle name="Обычный 27 3 2" xfId="29487" xr:uid="{963E281A-2CEB-4B34-A01E-45AFF158AF37}"/>
    <cellStyle name="Обычный 27 4" xfId="19335" xr:uid="{2D980D1C-E5C6-4FBA-86FF-02FE90166827}"/>
    <cellStyle name="Обычный 28" xfId="4089" xr:uid="{00000000-0005-0000-0000-0000F4200000}"/>
    <cellStyle name="Обычный 28 2" xfId="9174" xr:uid="{00000000-0005-0000-0000-0000F5200000}"/>
    <cellStyle name="Обычный 28 2 2" xfId="24414" xr:uid="{0E205423-6907-45AC-834A-8446AFF6DFC4}"/>
    <cellStyle name="Обычный 28 3" xfId="14252" xr:uid="{00000000-0005-0000-0000-0000F6200000}"/>
    <cellStyle name="Обычный 28 3 2" xfId="29490" xr:uid="{94C3393F-C8CA-46DA-933E-A9CD8CC13C0D}"/>
    <cellStyle name="Обычный 28 4" xfId="19338" xr:uid="{9930456D-1572-4E30-B91A-68513F47C3A5}"/>
    <cellStyle name="Обычный 29" xfId="5365" xr:uid="{00000000-0005-0000-0000-0000F7200000}"/>
    <cellStyle name="Обычный 29 2" xfId="20610" xr:uid="{F57535C3-3E3A-491E-A6AA-A21CC809B726}"/>
    <cellStyle name="Обычный 3" xfId="6" xr:uid="{00000000-0005-0000-0000-0000F8200000}"/>
    <cellStyle name="Обычный 3 10" xfId="695" xr:uid="{00000000-0005-0000-0000-0000F9200000}"/>
    <cellStyle name="Обычный 3 10 2" xfId="1973" xr:uid="{00000000-0005-0000-0000-0000FA200000}"/>
    <cellStyle name="Обычный 3 10 2 2" xfId="7077" xr:uid="{00000000-0005-0000-0000-0000FB200000}"/>
    <cellStyle name="Обычный 3 10 2 2 2" xfId="22317" xr:uid="{8F764D22-E0BD-4A0B-AE12-D22D636AF6DC}"/>
    <cellStyle name="Обычный 3 10 2 3" xfId="12155" xr:uid="{00000000-0005-0000-0000-0000FC200000}"/>
    <cellStyle name="Обычный 3 10 2 3 2" xfId="27393" xr:uid="{49E2CAD0-A184-4F5A-B5C2-3FA52E9A8902}"/>
    <cellStyle name="Обычный 3 10 2 4" xfId="17241" xr:uid="{ABE6B5B5-EEAB-4D2C-8398-E93B05155A4A}"/>
    <cellStyle name="Обычный 3 10 3" xfId="3255" xr:uid="{00000000-0005-0000-0000-0000FD200000}"/>
    <cellStyle name="Обычный 3 10 3 2" xfId="8341" xr:uid="{00000000-0005-0000-0000-0000FE200000}"/>
    <cellStyle name="Обычный 3 10 3 2 2" xfId="23581" xr:uid="{B24C1880-F0FC-42D1-8BCC-BDAC2F5D0ABF}"/>
    <cellStyle name="Обычный 3 10 3 3" xfId="13419" xr:uid="{00000000-0005-0000-0000-0000FF200000}"/>
    <cellStyle name="Обычный 3 10 3 3 2" xfId="28657" xr:uid="{9FD2F966-5C77-46E2-BE4B-EBE32FB3BF19}"/>
    <cellStyle name="Обычный 3 10 3 4" xfId="18505" xr:uid="{90866C80-7B1B-4F3B-AE3E-1C26CBCC882B}"/>
    <cellStyle name="Обычный 3 10 4" xfId="4523" xr:uid="{00000000-0005-0000-0000-000000210000}"/>
    <cellStyle name="Обычный 3 10 4 2" xfId="9604" xr:uid="{00000000-0005-0000-0000-000001210000}"/>
    <cellStyle name="Обычный 3 10 4 2 2" xfId="24844" xr:uid="{F1D67617-DE8B-432A-A6D1-7C647081916E}"/>
    <cellStyle name="Обычный 3 10 4 3" xfId="14682" xr:uid="{00000000-0005-0000-0000-000002210000}"/>
    <cellStyle name="Обычный 3 10 4 3 2" xfId="29920" xr:uid="{1B4E70A0-2A34-47AC-910C-0C1FC7E4EAD7}"/>
    <cellStyle name="Обычный 3 10 4 4" xfId="19768" xr:uid="{A4E29B6E-FF64-4D53-B678-73B728656D72}"/>
    <cellStyle name="Обычный 3 10 5" xfId="5800" xr:uid="{00000000-0005-0000-0000-000003210000}"/>
    <cellStyle name="Обычный 3 10 5 2" xfId="21045" xr:uid="{1FCB3D0D-99FA-4269-8C7F-E5E39D4E075D}"/>
    <cellStyle name="Обычный 3 10 6" xfId="10883" xr:uid="{00000000-0005-0000-0000-000004210000}"/>
    <cellStyle name="Обычный 3 10 6 2" xfId="26121" xr:uid="{5AE05D1F-0A6B-42A4-969B-604412850776}"/>
    <cellStyle name="Обычный 3 10 7" xfId="15969" xr:uid="{6EB71C60-6A22-4522-A5B6-E39F0CF9D452}"/>
    <cellStyle name="Обычный 3 11" xfId="1260" xr:uid="{00000000-0005-0000-0000-000005210000}"/>
    <cellStyle name="Обычный 3 11 2" xfId="2538" xr:uid="{00000000-0005-0000-0000-000006210000}"/>
    <cellStyle name="Обычный 3 11 2 2" xfId="7642" xr:uid="{00000000-0005-0000-0000-000007210000}"/>
    <cellStyle name="Обычный 3 11 2 2 2" xfId="22882" xr:uid="{4862F4FB-8457-4DB8-BBDC-D0F81C421897}"/>
    <cellStyle name="Обычный 3 11 2 3" xfId="12720" xr:uid="{00000000-0005-0000-0000-000008210000}"/>
    <cellStyle name="Обычный 3 11 2 3 2" xfId="27958" xr:uid="{3B82ADB8-51A7-48B1-B368-857A558ABF1F}"/>
    <cellStyle name="Обычный 3 11 2 4" xfId="17806" xr:uid="{E67FA3F9-04C6-45AC-BA2A-411733014B41}"/>
    <cellStyle name="Обычный 3 11 3" xfId="3812" xr:uid="{00000000-0005-0000-0000-000009210000}"/>
    <cellStyle name="Обычный 3 11 3 2" xfId="8898" xr:uid="{00000000-0005-0000-0000-00000A210000}"/>
    <cellStyle name="Обычный 3 11 3 2 2" xfId="24138" xr:uid="{C1361275-AD31-4466-9620-906365F7D62E}"/>
    <cellStyle name="Обычный 3 11 3 3" xfId="13976" xr:uid="{00000000-0005-0000-0000-00000B210000}"/>
    <cellStyle name="Обычный 3 11 3 3 2" xfId="29214" xr:uid="{885BA5E5-E421-424F-88EC-95B45FDC9074}"/>
    <cellStyle name="Обычный 3 11 3 4" xfId="19062" xr:uid="{8FD947B7-0503-40BB-8F76-D2F84DFB4D11}"/>
    <cellStyle name="Обычный 3 11 4" xfId="5088" xr:uid="{00000000-0005-0000-0000-00000C210000}"/>
    <cellStyle name="Обычный 3 11 4 2" xfId="10169" xr:uid="{00000000-0005-0000-0000-00000D210000}"/>
    <cellStyle name="Обычный 3 11 4 2 2" xfId="25409" xr:uid="{A598CD7D-DC73-4F5D-ADCD-F9EBD89F555A}"/>
    <cellStyle name="Обычный 3 11 4 3" xfId="15247" xr:uid="{00000000-0005-0000-0000-00000E210000}"/>
    <cellStyle name="Обычный 3 11 4 3 2" xfId="30485" xr:uid="{C6628B03-A9C9-4BA7-BC7D-FBFE0091BDC8}"/>
    <cellStyle name="Обычный 3 11 4 4" xfId="20333" xr:uid="{052875FA-81EE-4CA5-A2F5-41141A1EC74E}"/>
    <cellStyle name="Обычный 3 11 5" xfId="6365" xr:uid="{00000000-0005-0000-0000-00000F210000}"/>
    <cellStyle name="Обычный 3 11 5 2" xfId="21610" xr:uid="{3DEE50C8-7AD4-42F5-936A-4974E20F6015}"/>
    <cellStyle name="Обычный 3 11 6" xfId="11448" xr:uid="{00000000-0005-0000-0000-000010210000}"/>
    <cellStyle name="Обычный 3 11 6 2" xfId="26686" xr:uid="{50F3EDBC-C0A9-4977-A86D-F0398B4F436E}"/>
    <cellStyle name="Обычный 3 11 7" xfId="16534" xr:uid="{61647A15-DAD6-42B6-81B3-7957004717D9}"/>
    <cellStyle name="Обычный 3 12" xfId="1400" xr:uid="{00000000-0005-0000-0000-000011210000}"/>
    <cellStyle name="Обычный 3 12 2" xfId="2678" xr:uid="{00000000-0005-0000-0000-000012210000}"/>
    <cellStyle name="Обычный 3 12 2 2" xfId="7782" xr:uid="{00000000-0005-0000-0000-000013210000}"/>
    <cellStyle name="Обычный 3 12 2 2 2" xfId="23022" xr:uid="{589B0631-8837-4AE2-AA58-F9C91BE48698}"/>
    <cellStyle name="Обычный 3 12 2 3" xfId="12860" xr:uid="{00000000-0005-0000-0000-000014210000}"/>
    <cellStyle name="Обычный 3 12 2 3 2" xfId="28098" xr:uid="{B07AE381-B54C-407B-B2AE-AA912E97E241}"/>
    <cellStyle name="Обычный 3 12 2 4" xfId="17946" xr:uid="{21BE41CC-5ED6-4372-82B4-C1E0A78BF456}"/>
    <cellStyle name="Обычный 3 12 3" xfId="3950" xr:uid="{00000000-0005-0000-0000-000015210000}"/>
    <cellStyle name="Обычный 3 12 3 2" xfId="9036" xr:uid="{00000000-0005-0000-0000-000016210000}"/>
    <cellStyle name="Обычный 3 12 3 2 2" xfId="24276" xr:uid="{3768AD39-64E5-4687-9CD7-3AA339CE6E86}"/>
    <cellStyle name="Обычный 3 12 3 3" xfId="14114" xr:uid="{00000000-0005-0000-0000-000017210000}"/>
    <cellStyle name="Обычный 3 12 3 3 2" xfId="29352" xr:uid="{7294B53D-BC3B-48E0-95C1-28C6CAAE1872}"/>
    <cellStyle name="Обычный 3 12 3 4" xfId="19200" xr:uid="{1CE13108-D504-4730-95F2-BAF078F22ACE}"/>
    <cellStyle name="Обычный 3 12 4" xfId="5228" xr:uid="{00000000-0005-0000-0000-000018210000}"/>
    <cellStyle name="Обычный 3 12 4 2" xfId="10309" xr:uid="{00000000-0005-0000-0000-000019210000}"/>
    <cellStyle name="Обычный 3 12 4 2 2" xfId="25549" xr:uid="{B491FC36-0628-431D-9727-DDDB967016C3}"/>
    <cellStyle name="Обычный 3 12 4 3" xfId="15387" xr:uid="{00000000-0005-0000-0000-00001A210000}"/>
    <cellStyle name="Обычный 3 12 4 3 2" xfId="30625" xr:uid="{3844133C-A581-40B2-92C9-AF1B7D74D822}"/>
    <cellStyle name="Обычный 3 12 4 4" xfId="20473" xr:uid="{47CC9ADB-B8EC-41D3-810E-47B3CB72CCBA}"/>
    <cellStyle name="Обычный 3 12 5" xfId="6505" xr:uid="{00000000-0005-0000-0000-00001B210000}"/>
    <cellStyle name="Обычный 3 12 5 2" xfId="21750" xr:uid="{6CA6A580-96A9-4016-AD31-D8230D81A442}"/>
    <cellStyle name="Обычный 3 12 6" xfId="11588" xr:uid="{00000000-0005-0000-0000-00001C210000}"/>
    <cellStyle name="Обычный 3 12 6 2" xfId="26826" xr:uid="{33821E0B-6C5C-47BC-87DA-B115FBE7EE4A}"/>
    <cellStyle name="Обычный 3 12 7" xfId="16674" xr:uid="{E9DE8CAC-A5E9-47B8-BF4F-0D206308A431}"/>
    <cellStyle name="Обычный 3 13" xfId="4088" xr:uid="{00000000-0005-0000-0000-00001D210000}"/>
    <cellStyle name="Обычный 3 13 2" xfId="9173" xr:uid="{00000000-0005-0000-0000-00001E210000}"/>
    <cellStyle name="Обычный 3 13 2 2" xfId="24413" xr:uid="{4A53F26E-58E7-445A-898D-13A673AE5AE6}"/>
    <cellStyle name="Обычный 3 13 3" xfId="14251" xr:uid="{00000000-0005-0000-0000-00001F210000}"/>
    <cellStyle name="Обычный 3 13 3 2" xfId="29489" xr:uid="{3DB29DD5-27BF-4B02-A481-9FD01CFBC63C}"/>
    <cellStyle name="Обычный 3 13 4" xfId="19337" xr:uid="{213A04C9-28AE-42CE-BC89-2C295479D2E1}"/>
    <cellStyle name="Обычный 3 14" xfId="4092" xr:uid="{00000000-0005-0000-0000-000020210000}"/>
    <cellStyle name="Обычный 3 14 2" xfId="9176" xr:uid="{00000000-0005-0000-0000-000021210000}"/>
    <cellStyle name="Обычный 3 14 2 2" xfId="24416" xr:uid="{84EDF58F-B2A2-4911-84CC-7D9A6F31DDDC}"/>
    <cellStyle name="Обычный 3 14 3" xfId="14254" xr:uid="{00000000-0005-0000-0000-000022210000}"/>
    <cellStyle name="Обычный 3 14 3 2" xfId="29492" xr:uid="{AF2C88EF-A36D-40F9-98A4-9709A985160D}"/>
    <cellStyle name="Обычный 3 14 4" xfId="19340" xr:uid="{655691CA-AC5E-4A57-9A84-6300C89AD1B9}"/>
    <cellStyle name="Обычный 3 15" xfId="5370" xr:uid="{00000000-0005-0000-0000-000023210000}"/>
    <cellStyle name="Обычный 3 15 2" xfId="20615" xr:uid="{ED53D955-9841-4902-9D0F-941CAFCD2128}"/>
    <cellStyle name="Обычный 3 16" xfId="151" xr:uid="{00000000-0005-0000-0000-000024210000}"/>
    <cellStyle name="Обычный 3 17" xfId="15531" xr:uid="{3D4945BD-9A9D-4D0D-A3BD-C2F8B1989189}"/>
    <cellStyle name="Обычный 3 17 2" xfId="30764" xr:uid="{5B591FD9-178D-4917-92C4-EE0B0444A35D}"/>
    <cellStyle name="Обычный 3 2" xfId="152" xr:uid="{00000000-0005-0000-0000-000025210000}"/>
    <cellStyle name="Обычный 3 2 2" xfId="248" xr:uid="{00000000-0005-0000-0000-000026210000}"/>
    <cellStyle name="Обычный 3 2 2 2" xfId="412" xr:uid="{00000000-0005-0000-0000-000027210000}"/>
    <cellStyle name="Обычный 3 2 2 2 2" xfId="976" xr:uid="{00000000-0005-0000-0000-000028210000}"/>
    <cellStyle name="Обычный 3 2 2 2 2 2" xfId="2254" xr:uid="{00000000-0005-0000-0000-000029210000}"/>
    <cellStyle name="Обычный 3 2 2 2 2 2 2" xfId="7358" xr:uid="{00000000-0005-0000-0000-00002A210000}"/>
    <cellStyle name="Обычный 3 2 2 2 2 2 2 2" xfId="22598" xr:uid="{9D8EC0DC-DBD5-41D4-A3B7-C708C27E157C}"/>
    <cellStyle name="Обычный 3 2 2 2 2 2 3" xfId="12436" xr:uid="{00000000-0005-0000-0000-00002B210000}"/>
    <cellStyle name="Обычный 3 2 2 2 2 2 3 2" xfId="27674" xr:uid="{9A1754AE-DCE8-4356-9F34-606A984EF30F}"/>
    <cellStyle name="Обычный 3 2 2 2 2 2 4" xfId="17522" xr:uid="{9271F96E-6D68-404A-A6A8-0B12AEE8AB47}"/>
    <cellStyle name="Обычный 3 2 2 2 2 3" xfId="3532" xr:uid="{00000000-0005-0000-0000-00002C210000}"/>
    <cellStyle name="Обычный 3 2 2 2 2 3 2" xfId="8618" xr:uid="{00000000-0005-0000-0000-00002D210000}"/>
    <cellStyle name="Обычный 3 2 2 2 2 3 2 2" xfId="23858" xr:uid="{6D00F3CF-55E7-48E1-932A-FF2AF9D8FE59}"/>
    <cellStyle name="Обычный 3 2 2 2 2 3 3" xfId="13696" xr:uid="{00000000-0005-0000-0000-00002E210000}"/>
    <cellStyle name="Обычный 3 2 2 2 2 3 3 2" xfId="28934" xr:uid="{32B56F59-38B0-4454-9A71-A52DC0C70B9A}"/>
    <cellStyle name="Обычный 3 2 2 2 2 3 4" xfId="18782" xr:uid="{9A8C44DB-30E3-4AF0-A059-564E45AA1638}"/>
    <cellStyle name="Обычный 3 2 2 2 2 4" xfId="4804" xr:uid="{00000000-0005-0000-0000-00002F210000}"/>
    <cellStyle name="Обычный 3 2 2 2 2 4 2" xfId="9885" xr:uid="{00000000-0005-0000-0000-000030210000}"/>
    <cellStyle name="Обычный 3 2 2 2 2 4 2 2" xfId="25125" xr:uid="{EE546107-F3A0-47E4-853F-363B74548F82}"/>
    <cellStyle name="Обычный 3 2 2 2 2 4 3" xfId="14963" xr:uid="{00000000-0005-0000-0000-000031210000}"/>
    <cellStyle name="Обычный 3 2 2 2 2 4 3 2" xfId="30201" xr:uid="{F71D6CCB-2895-4FBE-8D7D-E2329347BF4A}"/>
    <cellStyle name="Обычный 3 2 2 2 2 4 4" xfId="20049" xr:uid="{4AFF386B-A605-4FED-963E-E894AC62309B}"/>
    <cellStyle name="Обычный 3 2 2 2 2 5" xfId="6081" xr:uid="{00000000-0005-0000-0000-000032210000}"/>
    <cellStyle name="Обычный 3 2 2 2 2 5 2" xfId="21326" xr:uid="{476471A0-0329-4580-A876-9D0FAC733955}"/>
    <cellStyle name="Обычный 3 2 2 2 2 6" xfId="11164" xr:uid="{00000000-0005-0000-0000-000033210000}"/>
    <cellStyle name="Обычный 3 2 2 2 2 6 2" xfId="26402" xr:uid="{0AA24D2C-53CD-49CB-9A10-39AE97BA38DC}"/>
    <cellStyle name="Обычный 3 2 2 2 2 7" xfId="16250" xr:uid="{40037714-CDE4-4FB3-B23C-8794045F5082}"/>
    <cellStyle name="Обычный 3 2 2 2 3" xfId="1690" xr:uid="{00000000-0005-0000-0000-000034210000}"/>
    <cellStyle name="Обычный 3 2 2 2 3 2" xfId="6794" xr:uid="{00000000-0005-0000-0000-000035210000}"/>
    <cellStyle name="Обычный 3 2 2 2 3 2 2" xfId="22034" xr:uid="{375E3534-3056-4733-A4C2-7CDE4389668F}"/>
    <cellStyle name="Обычный 3 2 2 2 3 3" xfId="11872" xr:uid="{00000000-0005-0000-0000-000036210000}"/>
    <cellStyle name="Обычный 3 2 2 2 3 3 2" xfId="27110" xr:uid="{A1DCCD5F-5AD7-475A-A807-62F53E11F6BA}"/>
    <cellStyle name="Обычный 3 2 2 2 3 4" xfId="16958" xr:uid="{9ABE3669-E0E5-4304-9179-BF9099F77689}"/>
    <cellStyle name="Обычный 3 2 2 2 4" xfId="2976" xr:uid="{00000000-0005-0000-0000-000037210000}"/>
    <cellStyle name="Обычный 3 2 2 2 4 2" xfId="8062" xr:uid="{00000000-0005-0000-0000-000038210000}"/>
    <cellStyle name="Обычный 3 2 2 2 4 2 2" xfId="23302" xr:uid="{E7149635-41A6-48AB-87D5-752F68960304}"/>
    <cellStyle name="Обычный 3 2 2 2 4 3" xfId="13140" xr:uid="{00000000-0005-0000-0000-000039210000}"/>
    <cellStyle name="Обычный 3 2 2 2 4 3 2" xfId="28378" xr:uid="{E2F8BC26-245B-49D8-BF07-127DC01A9DC9}"/>
    <cellStyle name="Обычный 3 2 2 2 4 4" xfId="18226" xr:uid="{A35977E8-7062-432E-8AB1-91E4C5987D53}"/>
    <cellStyle name="Обычный 3 2 2 2 5" xfId="4240" xr:uid="{00000000-0005-0000-0000-00003A210000}"/>
    <cellStyle name="Обычный 3 2 2 2 5 2" xfId="9321" xr:uid="{00000000-0005-0000-0000-00003B210000}"/>
    <cellStyle name="Обычный 3 2 2 2 5 2 2" xfId="24561" xr:uid="{91170426-1C99-459B-B4DC-79CBD7141E9A}"/>
    <cellStyle name="Обычный 3 2 2 2 5 3" xfId="14399" xr:uid="{00000000-0005-0000-0000-00003C210000}"/>
    <cellStyle name="Обычный 3 2 2 2 5 3 2" xfId="29637" xr:uid="{ED498E5C-3068-4141-95D9-E55B0F62D542}"/>
    <cellStyle name="Обычный 3 2 2 2 5 4" xfId="19485" xr:uid="{1D2D11DA-303E-4988-B398-1B46939EF0E6}"/>
    <cellStyle name="Обычный 3 2 2 2 6" xfId="5517" xr:uid="{00000000-0005-0000-0000-00003D210000}"/>
    <cellStyle name="Обычный 3 2 2 2 6 2" xfId="20762" xr:uid="{9A4BC9EF-68AD-4681-B7A4-06D5690805EA}"/>
    <cellStyle name="Обычный 3 2 2 2 7" xfId="10600" xr:uid="{00000000-0005-0000-0000-00003E210000}"/>
    <cellStyle name="Обычный 3 2 2 2 7 2" xfId="25838" xr:uid="{C04EBBDE-CCAF-49A2-B68F-CC98C6B47B20}"/>
    <cellStyle name="Обычный 3 2 2 2 8" xfId="15686" xr:uid="{DFAC58C1-9E6B-4C12-B9C2-8EBD4EBC215F}"/>
    <cellStyle name="Обычный 3 2 2 3" xfId="836" xr:uid="{00000000-0005-0000-0000-00003F210000}"/>
    <cellStyle name="Обычный 3 2 2 3 2" xfId="2114" xr:uid="{00000000-0005-0000-0000-000040210000}"/>
    <cellStyle name="Обычный 3 2 2 3 2 2" xfId="7218" xr:uid="{00000000-0005-0000-0000-000041210000}"/>
    <cellStyle name="Обычный 3 2 2 3 2 2 2" xfId="22458" xr:uid="{D8F05C62-21A9-4E3E-8104-5F74A3D7B591}"/>
    <cellStyle name="Обычный 3 2 2 3 2 3" xfId="12296" xr:uid="{00000000-0005-0000-0000-000042210000}"/>
    <cellStyle name="Обычный 3 2 2 3 2 3 2" xfId="27534" xr:uid="{5AA6644B-AC79-4054-A97E-910CF3EB148F}"/>
    <cellStyle name="Обычный 3 2 2 3 2 4" xfId="17382" xr:uid="{8AFDC867-FDEC-4823-9ADD-1AE5648C25BF}"/>
    <cellStyle name="Обычный 3 2 2 3 3" xfId="3394" xr:uid="{00000000-0005-0000-0000-000043210000}"/>
    <cellStyle name="Обычный 3 2 2 3 3 2" xfId="8480" xr:uid="{00000000-0005-0000-0000-000044210000}"/>
    <cellStyle name="Обычный 3 2 2 3 3 2 2" xfId="23720" xr:uid="{0DCC9C47-44EA-40D7-9DED-E8217DD07E84}"/>
    <cellStyle name="Обычный 3 2 2 3 3 3" xfId="13558" xr:uid="{00000000-0005-0000-0000-000045210000}"/>
    <cellStyle name="Обычный 3 2 2 3 3 3 2" xfId="28796" xr:uid="{DD71D34F-2FAA-4520-A63B-B3B89CF6B044}"/>
    <cellStyle name="Обычный 3 2 2 3 3 4" xfId="18644" xr:uid="{6EE27E10-0B15-454D-8C95-D021EA7D21D2}"/>
    <cellStyle name="Обычный 3 2 2 3 4" xfId="4664" xr:uid="{00000000-0005-0000-0000-000046210000}"/>
    <cellStyle name="Обычный 3 2 2 3 4 2" xfId="9745" xr:uid="{00000000-0005-0000-0000-000047210000}"/>
    <cellStyle name="Обычный 3 2 2 3 4 2 2" xfId="24985" xr:uid="{FF8A830E-9CB2-4BA1-B623-AC2F0F63BA57}"/>
    <cellStyle name="Обычный 3 2 2 3 4 3" xfId="14823" xr:uid="{00000000-0005-0000-0000-000048210000}"/>
    <cellStyle name="Обычный 3 2 2 3 4 3 2" xfId="30061" xr:uid="{348DA5FC-63F5-4906-BE4D-706099A2FAFF}"/>
    <cellStyle name="Обычный 3 2 2 3 4 4" xfId="19909" xr:uid="{7E1AA8BB-DB9F-43B4-95B0-547F28935F8D}"/>
    <cellStyle name="Обычный 3 2 2 3 5" xfId="5941" xr:uid="{00000000-0005-0000-0000-000049210000}"/>
    <cellStyle name="Обычный 3 2 2 3 5 2" xfId="21186" xr:uid="{2ED54C4E-B1A7-4CFB-8F46-AF2DEA9829E5}"/>
    <cellStyle name="Обычный 3 2 2 3 6" xfId="11024" xr:uid="{00000000-0005-0000-0000-00004A210000}"/>
    <cellStyle name="Обычный 3 2 2 3 6 2" xfId="26262" xr:uid="{3FC8D556-CDFD-4AE2-BC3B-02B0309E45CD}"/>
    <cellStyle name="Обычный 3 2 2 3 7" xfId="16110" xr:uid="{41D45B16-3FF8-448D-BA02-42B0AAF78B9A}"/>
    <cellStyle name="Обычный 3 2 2 4" xfId="1550" xr:uid="{00000000-0005-0000-0000-00004B210000}"/>
    <cellStyle name="Обычный 3 2 2 4 2" xfId="6654" xr:uid="{00000000-0005-0000-0000-00004C210000}"/>
    <cellStyle name="Обычный 3 2 2 4 2 2" xfId="21894" xr:uid="{35CA1FFE-F907-4842-A53E-91EC768A9143}"/>
    <cellStyle name="Обычный 3 2 2 4 3" xfId="11732" xr:uid="{00000000-0005-0000-0000-00004D210000}"/>
    <cellStyle name="Обычный 3 2 2 4 3 2" xfId="26970" xr:uid="{F7CC593B-AC35-47D6-936D-16E697D223F0}"/>
    <cellStyle name="Обычный 3 2 2 4 4" xfId="16818" xr:uid="{82CEBF71-E99F-4571-A6D2-5F0D846C356B}"/>
    <cellStyle name="Обычный 3 2 2 5" xfId="2820" xr:uid="{00000000-0005-0000-0000-00004E210000}"/>
    <cellStyle name="Обычный 3 2 2 5 2" xfId="7924" xr:uid="{00000000-0005-0000-0000-00004F210000}"/>
    <cellStyle name="Обычный 3 2 2 5 2 2" xfId="23164" xr:uid="{714EC244-4768-4918-A00A-07AAD868E48F}"/>
    <cellStyle name="Обычный 3 2 2 5 3" xfId="13002" xr:uid="{00000000-0005-0000-0000-000050210000}"/>
    <cellStyle name="Обычный 3 2 2 5 3 2" xfId="28240" xr:uid="{57E4FC3A-373A-4F2B-A090-9427842D4E2C}"/>
    <cellStyle name="Обычный 3 2 2 5 4" xfId="18088" xr:uid="{22881578-D532-4442-BAAB-240B7D6BB248}"/>
    <cellStyle name="Обычный 3 2 2 6" xfId="4100" xr:uid="{00000000-0005-0000-0000-000051210000}"/>
    <cellStyle name="Обычный 3 2 2 6 2" xfId="9181" xr:uid="{00000000-0005-0000-0000-000052210000}"/>
    <cellStyle name="Обычный 3 2 2 6 2 2" xfId="24421" xr:uid="{1A2E9128-18C7-4161-A2B9-226F73F1FDF7}"/>
    <cellStyle name="Обычный 3 2 2 6 3" xfId="14259" xr:uid="{00000000-0005-0000-0000-000053210000}"/>
    <cellStyle name="Обычный 3 2 2 6 3 2" xfId="29497" xr:uid="{C410F0B4-3290-466A-B191-D328250CF4DD}"/>
    <cellStyle name="Обычный 3 2 2 6 4" xfId="19345" xr:uid="{E9CA6119-28E1-480D-B36F-6F83D1181BE9}"/>
    <cellStyle name="Обычный 3 2 2 7" xfId="5377" xr:uid="{00000000-0005-0000-0000-000054210000}"/>
    <cellStyle name="Обычный 3 2 2 7 2" xfId="20622" xr:uid="{54A3B109-DDF1-49D8-B703-8DF13A8E63AC}"/>
    <cellStyle name="Обычный 3 2 2 8" xfId="10459" xr:uid="{00000000-0005-0000-0000-000055210000}"/>
    <cellStyle name="Обычный 3 2 2 8 2" xfId="25698" xr:uid="{44364DAD-7314-42FE-8AB6-B3E5FEDD0BE9}"/>
    <cellStyle name="Обычный 3 2 2 9" xfId="15546" xr:uid="{20B84893-E822-45B0-BF56-D609FBDEE395}"/>
    <cellStyle name="Обычный 3 2 3" xfId="552" xr:uid="{00000000-0005-0000-0000-000056210000}"/>
    <cellStyle name="Обычный 3 2 3 2" xfId="1116" xr:uid="{00000000-0005-0000-0000-000057210000}"/>
    <cellStyle name="Обычный 3 2 3 2 2" xfId="2394" xr:uid="{00000000-0005-0000-0000-000058210000}"/>
    <cellStyle name="Обычный 3 2 3 2 2 2" xfId="7498" xr:uid="{00000000-0005-0000-0000-000059210000}"/>
    <cellStyle name="Обычный 3 2 3 2 2 2 2" xfId="22738" xr:uid="{D4B5167A-BCF5-40CC-A387-9DB700C2047B}"/>
    <cellStyle name="Обычный 3 2 3 2 2 3" xfId="12576" xr:uid="{00000000-0005-0000-0000-00005A210000}"/>
    <cellStyle name="Обычный 3 2 3 2 2 3 2" xfId="27814" xr:uid="{7BB000AA-7EA9-4268-B63F-E844A257CF23}"/>
    <cellStyle name="Обычный 3 2 3 2 2 4" xfId="17662" xr:uid="{B5060B94-0D0B-4F3B-B4C2-79010F221E27}"/>
    <cellStyle name="Обычный 3 2 3 2 3" xfId="3670" xr:uid="{00000000-0005-0000-0000-00005B210000}"/>
    <cellStyle name="Обычный 3 2 3 2 3 2" xfId="8756" xr:uid="{00000000-0005-0000-0000-00005C210000}"/>
    <cellStyle name="Обычный 3 2 3 2 3 2 2" xfId="23996" xr:uid="{8A7F5F05-AEA8-4EF8-AA58-F004C3F1AE2D}"/>
    <cellStyle name="Обычный 3 2 3 2 3 3" xfId="13834" xr:uid="{00000000-0005-0000-0000-00005D210000}"/>
    <cellStyle name="Обычный 3 2 3 2 3 3 2" xfId="29072" xr:uid="{1779BAC6-EBAB-4550-B53D-8D4F4750AFD4}"/>
    <cellStyle name="Обычный 3 2 3 2 3 4" xfId="18920" xr:uid="{19B65E7B-0B72-4597-BBB4-A1E523D88D0D}"/>
    <cellStyle name="Обычный 3 2 3 2 4" xfId="4944" xr:uid="{00000000-0005-0000-0000-00005E210000}"/>
    <cellStyle name="Обычный 3 2 3 2 4 2" xfId="10025" xr:uid="{00000000-0005-0000-0000-00005F210000}"/>
    <cellStyle name="Обычный 3 2 3 2 4 2 2" xfId="25265" xr:uid="{0FB9BCDC-05D7-4488-9BA0-ADA961E06A6C}"/>
    <cellStyle name="Обычный 3 2 3 2 4 3" xfId="15103" xr:uid="{00000000-0005-0000-0000-000060210000}"/>
    <cellStyle name="Обычный 3 2 3 2 4 3 2" xfId="30341" xr:uid="{CD1715AB-F86B-4BD5-A91C-FEE891201F0F}"/>
    <cellStyle name="Обычный 3 2 3 2 4 4" xfId="20189" xr:uid="{53B7174D-4B24-44E8-A355-EB271AD14DF7}"/>
    <cellStyle name="Обычный 3 2 3 2 5" xfId="6221" xr:uid="{00000000-0005-0000-0000-000061210000}"/>
    <cellStyle name="Обычный 3 2 3 2 5 2" xfId="21466" xr:uid="{DFF193B9-D2A0-436F-97D3-474152E85C3E}"/>
    <cellStyle name="Обычный 3 2 3 2 6" xfId="11304" xr:uid="{00000000-0005-0000-0000-000062210000}"/>
    <cellStyle name="Обычный 3 2 3 2 6 2" xfId="26542" xr:uid="{18B87711-0CC1-45C3-8E66-64C415146FF7}"/>
    <cellStyle name="Обычный 3 2 3 2 7" xfId="16390" xr:uid="{3B659E5F-6F2D-4151-B7B2-2F5F32BCA770}"/>
    <cellStyle name="Обычный 3 2 3 3" xfId="1830" xr:uid="{00000000-0005-0000-0000-000063210000}"/>
    <cellStyle name="Обычный 3 2 3 3 2" xfId="6934" xr:uid="{00000000-0005-0000-0000-000064210000}"/>
    <cellStyle name="Обычный 3 2 3 3 2 2" xfId="22174" xr:uid="{9928E772-A6B9-497C-B1A5-AD0C5D36CA14}"/>
    <cellStyle name="Обычный 3 2 3 3 3" xfId="12012" xr:uid="{00000000-0005-0000-0000-000065210000}"/>
    <cellStyle name="Обычный 3 2 3 3 3 2" xfId="27250" xr:uid="{951DE518-912A-496B-85F1-0CC4EB16D3E7}"/>
    <cellStyle name="Обычный 3 2 3 3 4" xfId="17098" xr:uid="{5E37BD2D-1CDB-4DA1-8A1A-1CD8F7569BC4}"/>
    <cellStyle name="Обычный 3 2 3 4" xfId="3114" xr:uid="{00000000-0005-0000-0000-000066210000}"/>
    <cellStyle name="Обычный 3 2 3 4 2" xfId="8200" xr:uid="{00000000-0005-0000-0000-000067210000}"/>
    <cellStyle name="Обычный 3 2 3 4 2 2" xfId="23440" xr:uid="{960884C3-C842-49C1-AA72-1BE80DBEED70}"/>
    <cellStyle name="Обычный 3 2 3 4 3" xfId="13278" xr:uid="{00000000-0005-0000-0000-000068210000}"/>
    <cellStyle name="Обычный 3 2 3 4 3 2" xfId="28516" xr:uid="{33685AA1-5D6D-4F55-BBE2-002B56A7BDCD}"/>
    <cellStyle name="Обычный 3 2 3 4 4" xfId="18364" xr:uid="{2A6D4705-732E-44CE-AF62-F2C0BC524C95}"/>
    <cellStyle name="Обычный 3 2 3 5" xfId="4380" xr:uid="{00000000-0005-0000-0000-000069210000}"/>
    <cellStyle name="Обычный 3 2 3 5 2" xfId="9461" xr:uid="{00000000-0005-0000-0000-00006A210000}"/>
    <cellStyle name="Обычный 3 2 3 5 2 2" xfId="24701" xr:uid="{FFD0CD19-9348-4EAC-8786-6CB2C31548E8}"/>
    <cellStyle name="Обычный 3 2 3 5 3" xfId="14539" xr:uid="{00000000-0005-0000-0000-00006B210000}"/>
    <cellStyle name="Обычный 3 2 3 5 3 2" xfId="29777" xr:uid="{6E1CB4D0-569F-4EC8-851A-99B56E116117}"/>
    <cellStyle name="Обычный 3 2 3 5 4" xfId="19625" xr:uid="{C42FB1B7-15EA-4A85-B6D9-81BD7A091C90}"/>
    <cellStyle name="Обычный 3 2 3 6" xfId="5657" xr:uid="{00000000-0005-0000-0000-00006C210000}"/>
    <cellStyle name="Обычный 3 2 3 6 2" xfId="20902" xr:uid="{32ADF783-2DFC-4360-924C-AED44E88EA5A}"/>
    <cellStyle name="Обычный 3 2 3 7" xfId="10740" xr:uid="{00000000-0005-0000-0000-00006D210000}"/>
    <cellStyle name="Обычный 3 2 3 7 2" xfId="25978" xr:uid="{4919AB0D-12F9-455B-91B2-2FCC13F16568}"/>
    <cellStyle name="Обычный 3 2 3 8" xfId="15826" xr:uid="{57E270A3-4218-4140-8E08-E2AAF08376E4}"/>
    <cellStyle name="Обычный 3 2 4" xfId="153" xr:uid="{00000000-0005-0000-0000-00006E210000}"/>
    <cellStyle name="Обычный 3 2 4 2" xfId="251" xr:uid="{00000000-0005-0000-0000-00006F210000}"/>
    <cellStyle name="Обычный 3 2 4 2 2" xfId="415" xr:uid="{00000000-0005-0000-0000-000070210000}"/>
    <cellStyle name="Обычный 3 2 4 2 2 2" xfId="979" xr:uid="{00000000-0005-0000-0000-000071210000}"/>
    <cellStyle name="Обычный 3 2 4 2 2 2 2" xfId="2257" xr:uid="{00000000-0005-0000-0000-000072210000}"/>
    <cellStyle name="Обычный 3 2 4 2 2 2 2 2" xfId="7361" xr:uid="{00000000-0005-0000-0000-000073210000}"/>
    <cellStyle name="Обычный 3 2 4 2 2 2 2 2 2" xfId="22601" xr:uid="{7F015591-21C3-4608-AE74-4912F4765E61}"/>
    <cellStyle name="Обычный 3 2 4 2 2 2 2 3" xfId="12439" xr:uid="{00000000-0005-0000-0000-000074210000}"/>
    <cellStyle name="Обычный 3 2 4 2 2 2 2 3 2" xfId="27677" xr:uid="{B0A2D68C-0B68-47FB-87A3-FE6669D5A751}"/>
    <cellStyle name="Обычный 3 2 4 2 2 2 2 4" xfId="17525" xr:uid="{D71ED2C6-29F4-471D-9E3E-E561CF7899E2}"/>
    <cellStyle name="Обычный 3 2 4 2 2 2 3" xfId="3535" xr:uid="{00000000-0005-0000-0000-000075210000}"/>
    <cellStyle name="Обычный 3 2 4 2 2 2 3 2" xfId="8621" xr:uid="{00000000-0005-0000-0000-000076210000}"/>
    <cellStyle name="Обычный 3 2 4 2 2 2 3 2 2" xfId="23861" xr:uid="{CB08C71D-8BC3-4459-AB61-1E6383FDFAC6}"/>
    <cellStyle name="Обычный 3 2 4 2 2 2 3 3" xfId="13699" xr:uid="{00000000-0005-0000-0000-000077210000}"/>
    <cellStyle name="Обычный 3 2 4 2 2 2 3 3 2" xfId="28937" xr:uid="{AB05B17E-BFB2-4072-922E-95D0FCE77977}"/>
    <cellStyle name="Обычный 3 2 4 2 2 2 3 4" xfId="18785" xr:uid="{61C42530-902E-4607-AF8B-7055D04E33F5}"/>
    <cellStyle name="Обычный 3 2 4 2 2 2 4" xfId="4807" xr:uid="{00000000-0005-0000-0000-000078210000}"/>
    <cellStyle name="Обычный 3 2 4 2 2 2 4 2" xfId="9888" xr:uid="{00000000-0005-0000-0000-000079210000}"/>
    <cellStyle name="Обычный 3 2 4 2 2 2 4 2 2" xfId="25128" xr:uid="{2EDD39C4-EC1D-4732-87F0-ABDFDDE58933}"/>
    <cellStyle name="Обычный 3 2 4 2 2 2 4 3" xfId="14966" xr:uid="{00000000-0005-0000-0000-00007A210000}"/>
    <cellStyle name="Обычный 3 2 4 2 2 2 4 3 2" xfId="30204" xr:uid="{D849BDE9-485A-46A2-AD0D-82436A1C4685}"/>
    <cellStyle name="Обычный 3 2 4 2 2 2 4 4" xfId="20052" xr:uid="{33F3D0F8-6C6F-4DC0-A338-439106BB9990}"/>
    <cellStyle name="Обычный 3 2 4 2 2 2 5" xfId="6084" xr:uid="{00000000-0005-0000-0000-00007B210000}"/>
    <cellStyle name="Обычный 3 2 4 2 2 2 5 2" xfId="21329" xr:uid="{0CC4A03C-F462-4CB6-92EB-7D50B494E06B}"/>
    <cellStyle name="Обычный 3 2 4 2 2 2 6" xfId="11167" xr:uid="{00000000-0005-0000-0000-00007C210000}"/>
    <cellStyle name="Обычный 3 2 4 2 2 2 6 2" xfId="26405" xr:uid="{D77DF48E-A94D-4183-82AE-8E3743516753}"/>
    <cellStyle name="Обычный 3 2 4 2 2 2 7" xfId="16253" xr:uid="{90626DDD-5922-438E-854E-2FA9F2E9A3E5}"/>
    <cellStyle name="Обычный 3 2 4 2 2 3" xfId="1693" xr:uid="{00000000-0005-0000-0000-00007D210000}"/>
    <cellStyle name="Обычный 3 2 4 2 2 3 2" xfId="6797" xr:uid="{00000000-0005-0000-0000-00007E210000}"/>
    <cellStyle name="Обычный 3 2 4 2 2 3 2 2" xfId="22037" xr:uid="{6B95BF51-2F9C-4164-8258-91805D71FB21}"/>
    <cellStyle name="Обычный 3 2 4 2 2 3 3" xfId="11875" xr:uid="{00000000-0005-0000-0000-00007F210000}"/>
    <cellStyle name="Обычный 3 2 4 2 2 3 3 2" xfId="27113" xr:uid="{5FA20EE5-4A9E-40CF-8C28-B6B30E6BA365}"/>
    <cellStyle name="Обычный 3 2 4 2 2 3 4" xfId="16961" xr:uid="{CA216ED0-92ED-4CDC-B38D-E438E5940525}"/>
    <cellStyle name="Обычный 3 2 4 2 2 4" xfId="2979" xr:uid="{00000000-0005-0000-0000-000080210000}"/>
    <cellStyle name="Обычный 3 2 4 2 2 4 2" xfId="8065" xr:uid="{00000000-0005-0000-0000-000081210000}"/>
    <cellStyle name="Обычный 3 2 4 2 2 4 2 2" xfId="23305" xr:uid="{77BD8FB9-2B44-4A0B-95F9-10A5C05C5EDD}"/>
    <cellStyle name="Обычный 3 2 4 2 2 4 3" xfId="13143" xr:uid="{00000000-0005-0000-0000-000082210000}"/>
    <cellStyle name="Обычный 3 2 4 2 2 4 3 2" xfId="28381" xr:uid="{BD175EE7-FEEC-44B9-898E-4B5D36A91CF3}"/>
    <cellStyle name="Обычный 3 2 4 2 2 4 4" xfId="18229" xr:uid="{D3D477F5-1036-4307-836F-48628C48A273}"/>
    <cellStyle name="Обычный 3 2 4 2 2 5" xfId="4243" xr:uid="{00000000-0005-0000-0000-000083210000}"/>
    <cellStyle name="Обычный 3 2 4 2 2 5 2" xfId="9324" xr:uid="{00000000-0005-0000-0000-000084210000}"/>
    <cellStyle name="Обычный 3 2 4 2 2 5 2 2" xfId="24564" xr:uid="{B48E7A48-1E70-4331-986C-66C6899E7639}"/>
    <cellStyle name="Обычный 3 2 4 2 2 5 3" xfId="14402" xr:uid="{00000000-0005-0000-0000-000085210000}"/>
    <cellStyle name="Обычный 3 2 4 2 2 5 3 2" xfId="29640" xr:uid="{B5726C99-630D-4B77-A2AA-90A79E3715E9}"/>
    <cellStyle name="Обычный 3 2 4 2 2 5 4" xfId="19488" xr:uid="{B32FF09B-0100-44F8-A943-CFA1E5F7EBCE}"/>
    <cellStyle name="Обычный 3 2 4 2 2 6" xfId="5520" xr:uid="{00000000-0005-0000-0000-000086210000}"/>
    <cellStyle name="Обычный 3 2 4 2 2 6 2" xfId="20765" xr:uid="{6CE6CD78-3597-4D97-8A2B-8292E8B71033}"/>
    <cellStyle name="Обычный 3 2 4 2 2 7" xfId="10603" xr:uid="{00000000-0005-0000-0000-000087210000}"/>
    <cellStyle name="Обычный 3 2 4 2 2 7 2" xfId="25841" xr:uid="{9F3442A3-D3BB-4242-813D-69004302FBBD}"/>
    <cellStyle name="Обычный 3 2 4 2 2 8" xfId="15689" xr:uid="{136A3646-81FF-48ED-869B-CF7CFB4F9B94}"/>
    <cellStyle name="Обычный 3 2 4 2 3" xfId="839" xr:uid="{00000000-0005-0000-0000-000088210000}"/>
    <cellStyle name="Обычный 3 2 4 2 3 2" xfId="2117" xr:uid="{00000000-0005-0000-0000-000089210000}"/>
    <cellStyle name="Обычный 3 2 4 2 3 2 2" xfId="7221" xr:uid="{00000000-0005-0000-0000-00008A210000}"/>
    <cellStyle name="Обычный 3 2 4 2 3 2 2 2" xfId="22461" xr:uid="{71DFBCCC-41C0-46A0-BF16-B488999C1FE5}"/>
    <cellStyle name="Обычный 3 2 4 2 3 2 3" xfId="12299" xr:uid="{00000000-0005-0000-0000-00008B210000}"/>
    <cellStyle name="Обычный 3 2 4 2 3 2 3 2" xfId="27537" xr:uid="{7015FFFB-2258-4FF7-9AEE-D75A747CBB27}"/>
    <cellStyle name="Обычный 3 2 4 2 3 2 4" xfId="17385" xr:uid="{F7E509FB-8B3A-4CE7-BDF5-92E7656E3FB4}"/>
    <cellStyle name="Обычный 3 2 4 2 3 3" xfId="3397" xr:uid="{00000000-0005-0000-0000-00008C210000}"/>
    <cellStyle name="Обычный 3 2 4 2 3 3 2" xfId="8483" xr:uid="{00000000-0005-0000-0000-00008D210000}"/>
    <cellStyle name="Обычный 3 2 4 2 3 3 2 2" xfId="23723" xr:uid="{23569CB5-58BC-45B5-8FDB-5174A69A6177}"/>
    <cellStyle name="Обычный 3 2 4 2 3 3 3" xfId="13561" xr:uid="{00000000-0005-0000-0000-00008E210000}"/>
    <cellStyle name="Обычный 3 2 4 2 3 3 3 2" xfId="28799" xr:uid="{E943745A-3DCF-4B68-A5F7-1BC61242D4AF}"/>
    <cellStyle name="Обычный 3 2 4 2 3 3 4" xfId="18647" xr:uid="{830B4859-3373-436D-A283-DD62A172A577}"/>
    <cellStyle name="Обычный 3 2 4 2 3 4" xfId="4667" xr:uid="{00000000-0005-0000-0000-00008F210000}"/>
    <cellStyle name="Обычный 3 2 4 2 3 4 2" xfId="9748" xr:uid="{00000000-0005-0000-0000-000090210000}"/>
    <cellStyle name="Обычный 3 2 4 2 3 4 2 2" xfId="24988" xr:uid="{2B6999CF-B954-4C12-828C-EAFEEFA6A5EB}"/>
    <cellStyle name="Обычный 3 2 4 2 3 4 3" xfId="14826" xr:uid="{00000000-0005-0000-0000-000091210000}"/>
    <cellStyle name="Обычный 3 2 4 2 3 4 3 2" xfId="30064" xr:uid="{3C7D9F2F-B202-414E-A7AE-27E52C5BEFFD}"/>
    <cellStyle name="Обычный 3 2 4 2 3 4 4" xfId="19912" xr:uid="{B7B738C9-E7FB-4D1A-9A29-F43BC4427F0D}"/>
    <cellStyle name="Обычный 3 2 4 2 3 5" xfId="5944" xr:uid="{00000000-0005-0000-0000-000092210000}"/>
    <cellStyle name="Обычный 3 2 4 2 3 5 2" xfId="21189" xr:uid="{3ED05A2C-A823-44D0-A9E0-BA5519DB10FA}"/>
    <cellStyle name="Обычный 3 2 4 2 3 6" xfId="11027" xr:uid="{00000000-0005-0000-0000-000093210000}"/>
    <cellStyle name="Обычный 3 2 4 2 3 6 2" xfId="26265" xr:uid="{2D887719-8E7F-4704-8488-231E0B2FEE20}"/>
    <cellStyle name="Обычный 3 2 4 2 3 7" xfId="16113" xr:uid="{945421EB-E116-421D-8D54-52236C274EFC}"/>
    <cellStyle name="Обычный 3 2 4 2 4" xfId="1553" xr:uid="{00000000-0005-0000-0000-000094210000}"/>
    <cellStyle name="Обычный 3 2 4 2 4 2" xfId="6657" xr:uid="{00000000-0005-0000-0000-000095210000}"/>
    <cellStyle name="Обычный 3 2 4 2 4 2 2" xfId="21897" xr:uid="{B6617B6C-6DB0-4E35-9EF7-C9D0A725F891}"/>
    <cellStyle name="Обычный 3 2 4 2 4 3" xfId="11735" xr:uid="{00000000-0005-0000-0000-000096210000}"/>
    <cellStyle name="Обычный 3 2 4 2 4 3 2" xfId="26973" xr:uid="{B67BF55A-8932-49CC-A064-C3C636DD295A}"/>
    <cellStyle name="Обычный 3 2 4 2 4 4" xfId="16821" xr:uid="{9114732E-A289-4DA9-AE79-450A5CCE90DA}"/>
    <cellStyle name="Обычный 3 2 4 2 5" xfId="2823" xr:uid="{00000000-0005-0000-0000-000097210000}"/>
    <cellStyle name="Обычный 3 2 4 2 5 2" xfId="7927" xr:uid="{00000000-0005-0000-0000-000098210000}"/>
    <cellStyle name="Обычный 3 2 4 2 5 2 2" xfId="23167" xr:uid="{AA9B4224-8A37-4F40-BF88-D51EE6F6116A}"/>
    <cellStyle name="Обычный 3 2 4 2 5 3" xfId="13005" xr:uid="{00000000-0005-0000-0000-000099210000}"/>
    <cellStyle name="Обычный 3 2 4 2 5 3 2" xfId="28243" xr:uid="{7437BB4B-5DD5-4624-BD4A-1A19167A36D6}"/>
    <cellStyle name="Обычный 3 2 4 2 5 4" xfId="18091" xr:uid="{9CD6A7C0-9F52-4122-AC6E-638ACF93CB73}"/>
    <cellStyle name="Обычный 3 2 4 2 6" xfId="4103" xr:uid="{00000000-0005-0000-0000-00009A210000}"/>
    <cellStyle name="Обычный 3 2 4 2 6 2" xfId="9184" xr:uid="{00000000-0005-0000-0000-00009B210000}"/>
    <cellStyle name="Обычный 3 2 4 2 6 2 2" xfId="24424" xr:uid="{4E8B3279-3DE9-4E7B-94AB-E20F5D37866C}"/>
    <cellStyle name="Обычный 3 2 4 2 6 3" xfId="14262" xr:uid="{00000000-0005-0000-0000-00009C210000}"/>
    <cellStyle name="Обычный 3 2 4 2 6 3 2" xfId="29500" xr:uid="{76146CD8-F5BA-4158-A637-5ACB8712AB18}"/>
    <cellStyle name="Обычный 3 2 4 2 6 4" xfId="19348" xr:uid="{80936EBF-58D7-40B0-BCAF-3842A2FADB3E}"/>
    <cellStyle name="Обычный 3 2 4 2 7" xfId="5380" xr:uid="{00000000-0005-0000-0000-00009D210000}"/>
    <cellStyle name="Обычный 3 2 4 2 7 2" xfId="20625" xr:uid="{C5145AFE-2D9B-455F-AD31-1E7C3E3BFD27}"/>
    <cellStyle name="Обычный 3 2 4 2 8" xfId="10462" xr:uid="{00000000-0005-0000-0000-00009E210000}"/>
    <cellStyle name="Обычный 3 2 4 2 8 2" xfId="25701" xr:uid="{CFD38C6A-1448-41CB-BF59-31658C842D2A}"/>
    <cellStyle name="Обычный 3 2 4 2 9" xfId="15549" xr:uid="{252445C0-32D5-4A42-AF1F-62E2E0A4C2B3}"/>
    <cellStyle name="Обычный 3 2 4 3" xfId="555" xr:uid="{00000000-0005-0000-0000-00009F210000}"/>
    <cellStyle name="Обычный 3 2 4 3 2" xfId="1119" xr:uid="{00000000-0005-0000-0000-0000A0210000}"/>
    <cellStyle name="Обычный 3 2 4 3 2 2" xfId="2397" xr:uid="{00000000-0005-0000-0000-0000A1210000}"/>
    <cellStyle name="Обычный 3 2 4 3 2 2 2" xfId="7501" xr:uid="{00000000-0005-0000-0000-0000A2210000}"/>
    <cellStyle name="Обычный 3 2 4 3 2 2 2 2" xfId="22741" xr:uid="{BE291E20-C8AA-4352-9645-6F430805E4BA}"/>
    <cellStyle name="Обычный 3 2 4 3 2 2 3" xfId="12579" xr:uid="{00000000-0005-0000-0000-0000A3210000}"/>
    <cellStyle name="Обычный 3 2 4 3 2 2 3 2" xfId="27817" xr:uid="{651ECB33-95A0-4E18-8D15-41B22A115AF0}"/>
    <cellStyle name="Обычный 3 2 4 3 2 2 4" xfId="17665" xr:uid="{B09F5B1C-E7F6-4558-BA9F-46C146054D29}"/>
    <cellStyle name="Обычный 3 2 4 3 2 3" xfId="3673" xr:uid="{00000000-0005-0000-0000-0000A4210000}"/>
    <cellStyle name="Обычный 3 2 4 3 2 3 2" xfId="8759" xr:uid="{00000000-0005-0000-0000-0000A5210000}"/>
    <cellStyle name="Обычный 3 2 4 3 2 3 2 2" xfId="23999" xr:uid="{2CE50BA0-EDAE-4BBA-A023-64E3B75EBFDB}"/>
    <cellStyle name="Обычный 3 2 4 3 2 3 3" xfId="13837" xr:uid="{00000000-0005-0000-0000-0000A6210000}"/>
    <cellStyle name="Обычный 3 2 4 3 2 3 3 2" xfId="29075" xr:uid="{CD183316-CF44-497E-BC63-8B9E9DF6658F}"/>
    <cellStyle name="Обычный 3 2 4 3 2 3 4" xfId="18923" xr:uid="{86E31522-1E7F-424A-A7D4-F3A82416A146}"/>
    <cellStyle name="Обычный 3 2 4 3 2 4" xfId="4947" xr:uid="{00000000-0005-0000-0000-0000A7210000}"/>
    <cellStyle name="Обычный 3 2 4 3 2 4 2" xfId="10028" xr:uid="{00000000-0005-0000-0000-0000A8210000}"/>
    <cellStyle name="Обычный 3 2 4 3 2 4 2 2" xfId="25268" xr:uid="{8B7BDB76-2EED-40D6-B2E6-72F2E7B8BFE7}"/>
    <cellStyle name="Обычный 3 2 4 3 2 4 3" xfId="15106" xr:uid="{00000000-0005-0000-0000-0000A9210000}"/>
    <cellStyle name="Обычный 3 2 4 3 2 4 3 2" xfId="30344" xr:uid="{35F40BE2-555B-4B7B-AB89-4C3E292D66B0}"/>
    <cellStyle name="Обычный 3 2 4 3 2 4 4" xfId="20192" xr:uid="{51C8CA55-A29A-4CF6-AD74-A927E33C2760}"/>
    <cellStyle name="Обычный 3 2 4 3 2 5" xfId="6224" xr:uid="{00000000-0005-0000-0000-0000AA210000}"/>
    <cellStyle name="Обычный 3 2 4 3 2 5 2" xfId="21469" xr:uid="{9E34F407-FDD9-4E85-B941-E293835D77AB}"/>
    <cellStyle name="Обычный 3 2 4 3 2 6" xfId="11307" xr:uid="{00000000-0005-0000-0000-0000AB210000}"/>
    <cellStyle name="Обычный 3 2 4 3 2 6 2" xfId="26545" xr:uid="{4B44CC7F-F3E4-4C52-8A54-16F6C531AE0A}"/>
    <cellStyle name="Обычный 3 2 4 3 2 7" xfId="16393" xr:uid="{63660387-5484-4E76-B177-FE85033CB533}"/>
    <cellStyle name="Обычный 3 2 4 3 3" xfId="1833" xr:uid="{00000000-0005-0000-0000-0000AC210000}"/>
    <cellStyle name="Обычный 3 2 4 3 3 2" xfId="6937" xr:uid="{00000000-0005-0000-0000-0000AD210000}"/>
    <cellStyle name="Обычный 3 2 4 3 3 2 2" xfId="22177" xr:uid="{5FD274FF-29A7-4F6B-8197-06C4904E477A}"/>
    <cellStyle name="Обычный 3 2 4 3 3 3" xfId="12015" xr:uid="{00000000-0005-0000-0000-0000AE210000}"/>
    <cellStyle name="Обычный 3 2 4 3 3 3 2" xfId="27253" xr:uid="{FB854E6A-A07D-4CB9-A4F3-06414F6DFA3A}"/>
    <cellStyle name="Обычный 3 2 4 3 3 4" xfId="17101" xr:uid="{094B62C4-2279-470C-BB59-BB19C3A56654}"/>
    <cellStyle name="Обычный 3 2 4 3 4" xfId="3117" xr:uid="{00000000-0005-0000-0000-0000AF210000}"/>
    <cellStyle name="Обычный 3 2 4 3 4 2" xfId="8203" xr:uid="{00000000-0005-0000-0000-0000B0210000}"/>
    <cellStyle name="Обычный 3 2 4 3 4 2 2" xfId="23443" xr:uid="{02AD8756-67F8-4459-BBF4-A2BE1497BBF5}"/>
    <cellStyle name="Обычный 3 2 4 3 4 3" xfId="13281" xr:uid="{00000000-0005-0000-0000-0000B1210000}"/>
    <cellStyle name="Обычный 3 2 4 3 4 3 2" xfId="28519" xr:uid="{7ABC6B8F-74E3-476A-B571-8C5C9D6671BC}"/>
    <cellStyle name="Обычный 3 2 4 3 4 4" xfId="18367" xr:uid="{11F558EB-70BF-43C4-8FA0-C894F989FC03}"/>
    <cellStyle name="Обычный 3 2 4 3 5" xfId="4383" xr:uid="{00000000-0005-0000-0000-0000B2210000}"/>
    <cellStyle name="Обычный 3 2 4 3 5 2" xfId="9464" xr:uid="{00000000-0005-0000-0000-0000B3210000}"/>
    <cellStyle name="Обычный 3 2 4 3 5 2 2" xfId="24704" xr:uid="{5B39FA94-A46D-4E66-979D-305422BCC2E3}"/>
    <cellStyle name="Обычный 3 2 4 3 5 3" xfId="14542" xr:uid="{00000000-0005-0000-0000-0000B4210000}"/>
    <cellStyle name="Обычный 3 2 4 3 5 3 2" xfId="29780" xr:uid="{1093CB42-89E7-4945-BA1C-904A65C42A84}"/>
    <cellStyle name="Обычный 3 2 4 3 5 4" xfId="19628" xr:uid="{502EC59E-97FF-49EF-91C1-8EA38F567610}"/>
    <cellStyle name="Обычный 3 2 4 3 6" xfId="5660" xr:uid="{00000000-0005-0000-0000-0000B5210000}"/>
    <cellStyle name="Обычный 3 2 4 3 6 2" xfId="20905" xr:uid="{DA94115A-07AB-4F13-BB26-E893B3BFEFAC}"/>
    <cellStyle name="Обычный 3 2 4 3 7" xfId="10743" xr:uid="{00000000-0005-0000-0000-0000B6210000}"/>
    <cellStyle name="Обычный 3 2 4 3 7 2" xfId="25981" xr:uid="{3F67835D-4E6F-447A-AA7B-00FA1DAAC148}"/>
    <cellStyle name="Обычный 3 2 4 3 8" xfId="15829" xr:uid="{125031D8-8FFC-46C3-BA50-2C2AD967E429}"/>
    <cellStyle name="Обычный 3 2 4 4" xfId="699" xr:uid="{00000000-0005-0000-0000-0000B7210000}"/>
    <cellStyle name="Обычный 3 2 4 4 2" xfId="1977" xr:uid="{00000000-0005-0000-0000-0000B8210000}"/>
    <cellStyle name="Обычный 3 2 4 4 2 2" xfId="7081" xr:uid="{00000000-0005-0000-0000-0000B9210000}"/>
    <cellStyle name="Обычный 3 2 4 4 2 2 2" xfId="22321" xr:uid="{A59DFB80-A8B2-4036-A5FE-CD00B0435B3C}"/>
    <cellStyle name="Обычный 3 2 4 4 2 3" xfId="12159" xr:uid="{00000000-0005-0000-0000-0000BA210000}"/>
    <cellStyle name="Обычный 3 2 4 4 2 3 2" xfId="27397" xr:uid="{F58C198E-A956-40AD-8541-E29CEFA59D49}"/>
    <cellStyle name="Обычный 3 2 4 4 2 4" xfId="17245" xr:uid="{DADAFA14-6690-4C77-A7AB-2F1B6E22E5FE}"/>
    <cellStyle name="Обычный 3 2 4 4 3" xfId="3259" xr:uid="{00000000-0005-0000-0000-0000BB210000}"/>
    <cellStyle name="Обычный 3 2 4 4 3 2" xfId="8345" xr:uid="{00000000-0005-0000-0000-0000BC210000}"/>
    <cellStyle name="Обычный 3 2 4 4 3 2 2" xfId="23585" xr:uid="{DA2A089F-3421-43EF-8691-22F3D3501402}"/>
    <cellStyle name="Обычный 3 2 4 4 3 3" xfId="13423" xr:uid="{00000000-0005-0000-0000-0000BD210000}"/>
    <cellStyle name="Обычный 3 2 4 4 3 3 2" xfId="28661" xr:uid="{BC7E4C48-3CC9-430B-B3FA-9951767BCE86}"/>
    <cellStyle name="Обычный 3 2 4 4 3 4" xfId="18509" xr:uid="{53434501-E7F2-40DD-B16F-EFD1DF23C77A}"/>
    <cellStyle name="Обычный 3 2 4 4 4" xfId="4527" xr:uid="{00000000-0005-0000-0000-0000BE210000}"/>
    <cellStyle name="Обычный 3 2 4 4 4 2" xfId="9608" xr:uid="{00000000-0005-0000-0000-0000BF210000}"/>
    <cellStyle name="Обычный 3 2 4 4 4 2 2" xfId="24848" xr:uid="{547293BF-2E35-4D15-8A84-064B54FC0D04}"/>
    <cellStyle name="Обычный 3 2 4 4 4 3" xfId="14686" xr:uid="{00000000-0005-0000-0000-0000C0210000}"/>
    <cellStyle name="Обычный 3 2 4 4 4 3 2" xfId="29924" xr:uid="{9E9F2E97-FF47-4029-B19A-2F0401902583}"/>
    <cellStyle name="Обычный 3 2 4 4 4 4" xfId="19772" xr:uid="{4DCAADA8-1780-47D6-A6ED-2F76F14D7F4C}"/>
    <cellStyle name="Обычный 3 2 4 4 5" xfId="5804" xr:uid="{00000000-0005-0000-0000-0000C1210000}"/>
    <cellStyle name="Обычный 3 2 4 4 5 2" xfId="21049" xr:uid="{F91DB5A1-65EC-47BD-ACA5-8A0EB9EDBEAF}"/>
    <cellStyle name="Обычный 3 2 4 4 6" xfId="10887" xr:uid="{00000000-0005-0000-0000-0000C2210000}"/>
    <cellStyle name="Обычный 3 2 4 4 6 2" xfId="26125" xr:uid="{1A70E251-3C8D-4A1D-8F59-38AF37DD7195}"/>
    <cellStyle name="Обычный 3 2 4 4 7" xfId="15973" xr:uid="{8A3C9227-ACB9-4345-BA6F-227E4D6EF68B}"/>
    <cellStyle name="Обычный 3 2 4 5" xfId="1264" xr:uid="{00000000-0005-0000-0000-0000C3210000}"/>
    <cellStyle name="Обычный 3 2 4 5 2" xfId="2542" xr:uid="{00000000-0005-0000-0000-0000C4210000}"/>
    <cellStyle name="Обычный 3 2 4 5 2 2" xfId="7646" xr:uid="{00000000-0005-0000-0000-0000C5210000}"/>
    <cellStyle name="Обычный 3 2 4 5 2 2 2" xfId="22886" xr:uid="{BFEEC733-07DA-4383-BB94-1854C75CC2FD}"/>
    <cellStyle name="Обычный 3 2 4 5 2 3" xfId="12724" xr:uid="{00000000-0005-0000-0000-0000C6210000}"/>
    <cellStyle name="Обычный 3 2 4 5 2 3 2" xfId="27962" xr:uid="{BCB35806-808E-4D91-9967-2014F3FB8F42}"/>
    <cellStyle name="Обычный 3 2 4 5 2 4" xfId="17810" xr:uid="{AA069326-0088-4EC6-BF7D-AB90D0E20548}"/>
    <cellStyle name="Обычный 3 2 4 5 3" xfId="3816" xr:uid="{00000000-0005-0000-0000-0000C7210000}"/>
    <cellStyle name="Обычный 3 2 4 5 3 2" xfId="8902" xr:uid="{00000000-0005-0000-0000-0000C8210000}"/>
    <cellStyle name="Обычный 3 2 4 5 3 2 2" xfId="24142" xr:uid="{F77FDB79-A803-48B8-8319-8A52FDD1CC55}"/>
    <cellStyle name="Обычный 3 2 4 5 3 3" xfId="13980" xr:uid="{00000000-0005-0000-0000-0000C9210000}"/>
    <cellStyle name="Обычный 3 2 4 5 3 3 2" xfId="29218" xr:uid="{0357E7C3-32E2-43A1-B872-69113A6440DF}"/>
    <cellStyle name="Обычный 3 2 4 5 3 4" xfId="19066" xr:uid="{8CECC426-D945-4414-A075-6B2B68E85C6B}"/>
    <cellStyle name="Обычный 3 2 4 5 4" xfId="5092" xr:uid="{00000000-0005-0000-0000-0000CA210000}"/>
    <cellStyle name="Обычный 3 2 4 5 4 2" xfId="10173" xr:uid="{00000000-0005-0000-0000-0000CB210000}"/>
    <cellStyle name="Обычный 3 2 4 5 4 2 2" xfId="25413" xr:uid="{2599A713-B0C1-43CC-A20D-DD7F67919019}"/>
    <cellStyle name="Обычный 3 2 4 5 4 3" xfId="15251" xr:uid="{00000000-0005-0000-0000-0000CC210000}"/>
    <cellStyle name="Обычный 3 2 4 5 4 3 2" xfId="30489" xr:uid="{9235E154-F340-41E2-996F-DE80F6835C3D}"/>
    <cellStyle name="Обычный 3 2 4 5 4 4" xfId="20337" xr:uid="{CDE974B2-B564-4E1B-8FAC-A8B197A77030}"/>
    <cellStyle name="Обычный 3 2 4 5 5" xfId="6369" xr:uid="{00000000-0005-0000-0000-0000CD210000}"/>
    <cellStyle name="Обычный 3 2 4 5 5 2" xfId="21614" xr:uid="{054BECA7-6D34-4A31-8948-F075A31BBD85}"/>
    <cellStyle name="Обычный 3 2 4 5 6" xfId="11452" xr:uid="{00000000-0005-0000-0000-0000CE210000}"/>
    <cellStyle name="Обычный 3 2 4 5 6 2" xfId="26690" xr:uid="{7B5F7150-CA5B-44F8-B73A-D6C3C36E0B4C}"/>
    <cellStyle name="Обычный 3 2 4 5 7" xfId="16538" xr:uid="{89DE531E-2657-4CEE-B6E8-E5215CE0BB09}"/>
    <cellStyle name="Обычный 3 2 4 6" xfId="1404" xr:uid="{00000000-0005-0000-0000-0000CF210000}"/>
    <cellStyle name="Обычный 3 2 4 6 2" xfId="2682" xr:uid="{00000000-0005-0000-0000-0000D0210000}"/>
    <cellStyle name="Обычный 3 2 4 6 2 2" xfId="7786" xr:uid="{00000000-0005-0000-0000-0000D1210000}"/>
    <cellStyle name="Обычный 3 2 4 6 2 2 2" xfId="23026" xr:uid="{B4E08861-F5EC-4001-A365-82A82108455C}"/>
    <cellStyle name="Обычный 3 2 4 6 2 3" xfId="12864" xr:uid="{00000000-0005-0000-0000-0000D2210000}"/>
    <cellStyle name="Обычный 3 2 4 6 2 3 2" xfId="28102" xr:uid="{A2799B6D-FA33-4B35-8313-89217B3BC7CA}"/>
    <cellStyle name="Обычный 3 2 4 6 2 4" xfId="17950" xr:uid="{D0FD549E-1D96-492B-898B-A2D048F19AD0}"/>
    <cellStyle name="Обычный 3 2 4 6 3" xfId="3954" xr:uid="{00000000-0005-0000-0000-0000D3210000}"/>
    <cellStyle name="Обычный 3 2 4 6 3 2" xfId="9040" xr:uid="{00000000-0005-0000-0000-0000D4210000}"/>
    <cellStyle name="Обычный 3 2 4 6 3 2 2" xfId="24280" xr:uid="{4F5A0A63-B0C0-4659-A9F8-D27D743C3639}"/>
    <cellStyle name="Обычный 3 2 4 6 3 3" xfId="14118" xr:uid="{00000000-0005-0000-0000-0000D5210000}"/>
    <cellStyle name="Обычный 3 2 4 6 3 3 2" xfId="29356" xr:uid="{E980D908-F33A-4C75-82C8-208915AF90AC}"/>
    <cellStyle name="Обычный 3 2 4 6 3 4" xfId="19204" xr:uid="{03AD9FA2-E0CC-47E5-92E9-A5576293EEF2}"/>
    <cellStyle name="Обычный 3 2 4 6 4" xfId="5232" xr:uid="{00000000-0005-0000-0000-0000D6210000}"/>
    <cellStyle name="Обычный 3 2 4 6 4 2" xfId="10313" xr:uid="{00000000-0005-0000-0000-0000D7210000}"/>
    <cellStyle name="Обычный 3 2 4 6 4 2 2" xfId="25553" xr:uid="{68CACE59-59EB-4210-8DBA-0D14ED9BF309}"/>
    <cellStyle name="Обычный 3 2 4 6 4 3" xfId="15391" xr:uid="{00000000-0005-0000-0000-0000D8210000}"/>
    <cellStyle name="Обычный 3 2 4 6 4 3 2" xfId="30629" xr:uid="{45F47FC1-D5E7-4639-976C-E18EEA1DABB6}"/>
    <cellStyle name="Обычный 3 2 4 6 4 4" xfId="20477" xr:uid="{B3F9B16A-F806-44B2-B2B8-8212DA8DFB51}"/>
    <cellStyle name="Обычный 3 2 4 6 5" xfId="6509" xr:uid="{00000000-0005-0000-0000-0000D9210000}"/>
    <cellStyle name="Обычный 3 2 4 6 5 2" xfId="21754" xr:uid="{8D5C6E00-DB26-43F8-82F5-6B338EBF8973}"/>
    <cellStyle name="Обычный 3 2 4 6 6" xfId="11592" xr:uid="{00000000-0005-0000-0000-0000DA210000}"/>
    <cellStyle name="Обычный 3 2 4 6 6 2" xfId="26830" xr:uid="{407DBAB3-2C11-4102-BEFB-49CEC2F4EEDE}"/>
    <cellStyle name="Обычный 3 2 4 6 7" xfId="16678" xr:uid="{FBDFF043-90D0-4C62-AB5E-2FAB9AAB9915}"/>
    <cellStyle name="Обычный 3 2 4 7" xfId="10450" xr:uid="{00000000-0005-0000-0000-0000DB210000}"/>
    <cellStyle name="Обычный 3 2 4 7 2" xfId="25689" xr:uid="{6BF55DFF-AF6F-4217-9D52-66B244952B47}"/>
    <cellStyle name="Обычный 3 2 5" xfId="696" xr:uid="{00000000-0005-0000-0000-0000DC210000}"/>
    <cellStyle name="Обычный 3 2 5 2" xfId="1974" xr:uid="{00000000-0005-0000-0000-0000DD210000}"/>
    <cellStyle name="Обычный 3 2 5 2 2" xfId="7078" xr:uid="{00000000-0005-0000-0000-0000DE210000}"/>
    <cellStyle name="Обычный 3 2 5 2 2 2" xfId="22318" xr:uid="{D28490E6-0BBA-46D4-8036-3ECAE4506E7A}"/>
    <cellStyle name="Обычный 3 2 5 2 3" xfId="12156" xr:uid="{00000000-0005-0000-0000-0000DF210000}"/>
    <cellStyle name="Обычный 3 2 5 2 3 2" xfId="27394" xr:uid="{C8B1A7D3-214A-46F1-9DAF-08C4DE20F95D}"/>
    <cellStyle name="Обычный 3 2 5 2 4" xfId="17242" xr:uid="{6788C73C-34CB-4A29-81A3-905AD04E95F7}"/>
    <cellStyle name="Обычный 3 2 5 3" xfId="3256" xr:uid="{00000000-0005-0000-0000-0000E0210000}"/>
    <cellStyle name="Обычный 3 2 5 3 2" xfId="8342" xr:uid="{00000000-0005-0000-0000-0000E1210000}"/>
    <cellStyle name="Обычный 3 2 5 3 2 2" xfId="23582" xr:uid="{6ADB4FCF-704C-4B92-8406-768C7D03C07E}"/>
    <cellStyle name="Обычный 3 2 5 3 3" xfId="13420" xr:uid="{00000000-0005-0000-0000-0000E2210000}"/>
    <cellStyle name="Обычный 3 2 5 3 3 2" xfId="28658" xr:uid="{7761CDD3-8CDE-4059-85F1-B05A3F09592F}"/>
    <cellStyle name="Обычный 3 2 5 3 4" xfId="18506" xr:uid="{E0EF59D1-70B3-4670-B8BE-82137E945135}"/>
    <cellStyle name="Обычный 3 2 5 4" xfId="4524" xr:uid="{00000000-0005-0000-0000-0000E3210000}"/>
    <cellStyle name="Обычный 3 2 5 4 2" xfId="9605" xr:uid="{00000000-0005-0000-0000-0000E4210000}"/>
    <cellStyle name="Обычный 3 2 5 4 2 2" xfId="24845" xr:uid="{42BAB1A9-D006-4348-B2DE-83D1116970B2}"/>
    <cellStyle name="Обычный 3 2 5 4 3" xfId="14683" xr:uid="{00000000-0005-0000-0000-0000E5210000}"/>
    <cellStyle name="Обычный 3 2 5 4 3 2" xfId="29921" xr:uid="{7857F360-C871-412A-8756-A788E7AC104E}"/>
    <cellStyle name="Обычный 3 2 5 4 4" xfId="19769" xr:uid="{61B253FB-5C5D-4A6D-8631-640F7FAF16A9}"/>
    <cellStyle name="Обычный 3 2 5 5" xfId="5801" xr:uid="{00000000-0005-0000-0000-0000E6210000}"/>
    <cellStyle name="Обычный 3 2 5 5 2" xfId="21046" xr:uid="{58A9204B-041D-4C98-9D81-DBCF19CA630B}"/>
    <cellStyle name="Обычный 3 2 5 6" xfId="10884" xr:uid="{00000000-0005-0000-0000-0000E7210000}"/>
    <cellStyle name="Обычный 3 2 5 6 2" xfId="26122" xr:uid="{F126556A-093C-40C8-B697-46EBE97E1521}"/>
    <cellStyle name="Обычный 3 2 5 7" xfId="15970" xr:uid="{9425048C-1CA9-4C51-B83A-A2B4EB5F8BAC}"/>
    <cellStyle name="Обычный 3 2 6" xfId="1261" xr:uid="{00000000-0005-0000-0000-0000E8210000}"/>
    <cellStyle name="Обычный 3 2 6 2" xfId="2539" xr:uid="{00000000-0005-0000-0000-0000E9210000}"/>
    <cellStyle name="Обычный 3 2 6 2 2" xfId="7643" xr:uid="{00000000-0005-0000-0000-0000EA210000}"/>
    <cellStyle name="Обычный 3 2 6 2 2 2" xfId="22883" xr:uid="{B85A3540-A914-4150-A57B-A4B387B0AB5D}"/>
    <cellStyle name="Обычный 3 2 6 2 3" xfId="12721" xr:uid="{00000000-0005-0000-0000-0000EB210000}"/>
    <cellStyle name="Обычный 3 2 6 2 3 2" xfId="27959" xr:uid="{04DEE379-4A51-4F25-B224-34297F152280}"/>
    <cellStyle name="Обычный 3 2 6 2 4" xfId="17807" xr:uid="{12B07D48-3EF9-4247-B33D-81F19103ADC4}"/>
    <cellStyle name="Обычный 3 2 6 3" xfId="3813" xr:uid="{00000000-0005-0000-0000-0000EC210000}"/>
    <cellStyle name="Обычный 3 2 6 3 2" xfId="8899" xr:uid="{00000000-0005-0000-0000-0000ED210000}"/>
    <cellStyle name="Обычный 3 2 6 3 2 2" xfId="24139" xr:uid="{CED25028-4A28-44E6-B22A-17FC50C7A145}"/>
    <cellStyle name="Обычный 3 2 6 3 3" xfId="13977" xr:uid="{00000000-0005-0000-0000-0000EE210000}"/>
    <cellStyle name="Обычный 3 2 6 3 3 2" xfId="29215" xr:uid="{271E9660-D2ED-42A3-B1AF-75CF44354A26}"/>
    <cellStyle name="Обычный 3 2 6 3 4" xfId="19063" xr:uid="{EE01962D-8118-417A-87BF-683F24FAD9EE}"/>
    <cellStyle name="Обычный 3 2 6 4" xfId="5089" xr:uid="{00000000-0005-0000-0000-0000EF210000}"/>
    <cellStyle name="Обычный 3 2 6 4 2" xfId="10170" xr:uid="{00000000-0005-0000-0000-0000F0210000}"/>
    <cellStyle name="Обычный 3 2 6 4 2 2" xfId="25410" xr:uid="{BF00646E-2080-4B7B-9534-36658B1411CA}"/>
    <cellStyle name="Обычный 3 2 6 4 3" xfId="15248" xr:uid="{00000000-0005-0000-0000-0000F1210000}"/>
    <cellStyle name="Обычный 3 2 6 4 3 2" xfId="30486" xr:uid="{6A0B67F4-AB2A-487D-8F0F-DD6367F1166B}"/>
    <cellStyle name="Обычный 3 2 6 4 4" xfId="20334" xr:uid="{41A8DD09-9F57-4767-96DB-1A201786E97F}"/>
    <cellStyle name="Обычный 3 2 6 5" xfId="6366" xr:uid="{00000000-0005-0000-0000-0000F2210000}"/>
    <cellStyle name="Обычный 3 2 6 5 2" xfId="21611" xr:uid="{94E1C193-9605-4784-AB68-E2373D214D06}"/>
    <cellStyle name="Обычный 3 2 6 6" xfId="11449" xr:uid="{00000000-0005-0000-0000-0000F3210000}"/>
    <cellStyle name="Обычный 3 2 6 6 2" xfId="26687" xr:uid="{12EC7227-A6AF-41C8-8258-0014E63BD54B}"/>
    <cellStyle name="Обычный 3 2 6 7" xfId="16535" xr:uid="{7AA1835C-4E04-4D52-BE1E-AB3EB244F9C4}"/>
    <cellStyle name="Обычный 3 2 7" xfId="1401" xr:uid="{00000000-0005-0000-0000-0000F4210000}"/>
    <cellStyle name="Обычный 3 2 7 2" xfId="2679" xr:uid="{00000000-0005-0000-0000-0000F5210000}"/>
    <cellStyle name="Обычный 3 2 7 2 2" xfId="7783" xr:uid="{00000000-0005-0000-0000-0000F6210000}"/>
    <cellStyle name="Обычный 3 2 7 2 2 2" xfId="23023" xr:uid="{C9FE5F17-1951-4F28-A583-E6786B58B0A1}"/>
    <cellStyle name="Обычный 3 2 7 2 3" xfId="12861" xr:uid="{00000000-0005-0000-0000-0000F7210000}"/>
    <cellStyle name="Обычный 3 2 7 2 3 2" xfId="28099" xr:uid="{4378FA02-5755-4571-A986-0EA950C584B1}"/>
    <cellStyle name="Обычный 3 2 7 2 4" xfId="17947" xr:uid="{ED811659-9EFE-48BC-BACC-416FFA5E89D9}"/>
    <cellStyle name="Обычный 3 2 7 3" xfId="3951" xr:uid="{00000000-0005-0000-0000-0000F8210000}"/>
    <cellStyle name="Обычный 3 2 7 3 2" xfId="9037" xr:uid="{00000000-0005-0000-0000-0000F9210000}"/>
    <cellStyle name="Обычный 3 2 7 3 2 2" xfId="24277" xr:uid="{BF80A998-B851-43BC-84DA-3975E33C7BBA}"/>
    <cellStyle name="Обычный 3 2 7 3 3" xfId="14115" xr:uid="{00000000-0005-0000-0000-0000FA210000}"/>
    <cellStyle name="Обычный 3 2 7 3 3 2" xfId="29353" xr:uid="{01B8B9D9-BDB7-41B0-ABE3-5B41622D2EC2}"/>
    <cellStyle name="Обычный 3 2 7 3 4" xfId="19201" xr:uid="{91CA0FFA-397B-4A49-AA46-CBF856E0F70F}"/>
    <cellStyle name="Обычный 3 2 7 4" xfId="5229" xr:uid="{00000000-0005-0000-0000-0000FB210000}"/>
    <cellStyle name="Обычный 3 2 7 4 2" xfId="10310" xr:uid="{00000000-0005-0000-0000-0000FC210000}"/>
    <cellStyle name="Обычный 3 2 7 4 2 2" xfId="25550" xr:uid="{5D67D452-2751-4F76-9E56-34F7DCC55FFC}"/>
    <cellStyle name="Обычный 3 2 7 4 3" xfId="15388" xr:uid="{00000000-0005-0000-0000-0000FD210000}"/>
    <cellStyle name="Обычный 3 2 7 4 3 2" xfId="30626" xr:uid="{E11E0ED9-DFB2-4D15-9838-B8082159244A}"/>
    <cellStyle name="Обычный 3 2 7 4 4" xfId="20474" xr:uid="{E1D5196B-4A3A-44E4-B421-FD8A6D0B2051}"/>
    <cellStyle name="Обычный 3 2 7 5" xfId="6506" xr:uid="{00000000-0005-0000-0000-0000FE210000}"/>
    <cellStyle name="Обычный 3 2 7 5 2" xfId="21751" xr:uid="{5A8F638A-F9B3-4AAC-AEA9-E62CE5D7E7C2}"/>
    <cellStyle name="Обычный 3 2 7 6" xfId="11589" xr:uid="{00000000-0005-0000-0000-0000FF210000}"/>
    <cellStyle name="Обычный 3 2 7 6 2" xfId="26827" xr:uid="{8FCE76DA-9B8B-49C1-BD12-22D1208183AD}"/>
    <cellStyle name="Обычный 3 2 7 7" xfId="16675" xr:uid="{30E15F1B-704F-4BAD-93B7-6C398F2FA492}"/>
    <cellStyle name="Обычный 3 2 8" xfId="10451" xr:uid="{00000000-0005-0000-0000-000000220000}"/>
    <cellStyle name="Обычный 3 2 8 2" xfId="25690" xr:uid="{136A912B-49E4-46B2-B9EB-F2C368B197A3}"/>
    <cellStyle name="Обычный 3 3" xfId="154" xr:uid="{00000000-0005-0000-0000-000001220000}"/>
    <cellStyle name="Обычный 3 3 2" xfId="249" xr:uid="{00000000-0005-0000-0000-000002220000}"/>
    <cellStyle name="Обычный 3 3 2 2" xfId="413" xr:uid="{00000000-0005-0000-0000-000003220000}"/>
    <cellStyle name="Обычный 3 3 2 2 2" xfId="977" xr:uid="{00000000-0005-0000-0000-000004220000}"/>
    <cellStyle name="Обычный 3 3 2 2 2 2" xfId="2255" xr:uid="{00000000-0005-0000-0000-000005220000}"/>
    <cellStyle name="Обычный 3 3 2 2 2 2 2" xfId="7359" xr:uid="{00000000-0005-0000-0000-000006220000}"/>
    <cellStyle name="Обычный 3 3 2 2 2 2 2 2" xfId="22599" xr:uid="{7B41C3BD-35AF-47A8-9D33-BF6A54710BD9}"/>
    <cellStyle name="Обычный 3 3 2 2 2 2 3" xfId="12437" xr:uid="{00000000-0005-0000-0000-000007220000}"/>
    <cellStyle name="Обычный 3 3 2 2 2 2 3 2" xfId="27675" xr:uid="{EA866984-E7D6-447A-BEE5-7F7C3D88567D}"/>
    <cellStyle name="Обычный 3 3 2 2 2 2 4" xfId="17523" xr:uid="{97CE1A1F-E9D8-43EB-B643-B894F7AC6956}"/>
    <cellStyle name="Обычный 3 3 2 2 2 3" xfId="3533" xr:uid="{00000000-0005-0000-0000-000008220000}"/>
    <cellStyle name="Обычный 3 3 2 2 2 3 2" xfId="8619" xr:uid="{00000000-0005-0000-0000-000009220000}"/>
    <cellStyle name="Обычный 3 3 2 2 2 3 2 2" xfId="23859" xr:uid="{1B380174-7179-4982-9651-C36AE9B4E7E1}"/>
    <cellStyle name="Обычный 3 3 2 2 2 3 3" xfId="13697" xr:uid="{00000000-0005-0000-0000-00000A220000}"/>
    <cellStyle name="Обычный 3 3 2 2 2 3 3 2" xfId="28935" xr:uid="{A7B283A2-1C9E-4EF6-8D91-033A8E27F350}"/>
    <cellStyle name="Обычный 3 3 2 2 2 3 4" xfId="18783" xr:uid="{DE6957AF-B044-4796-96F4-4FEE75D384F1}"/>
    <cellStyle name="Обычный 3 3 2 2 2 4" xfId="4805" xr:uid="{00000000-0005-0000-0000-00000B220000}"/>
    <cellStyle name="Обычный 3 3 2 2 2 4 2" xfId="9886" xr:uid="{00000000-0005-0000-0000-00000C220000}"/>
    <cellStyle name="Обычный 3 3 2 2 2 4 2 2" xfId="25126" xr:uid="{32ED51D5-9D34-41BA-89FA-A37A5956E7CA}"/>
    <cellStyle name="Обычный 3 3 2 2 2 4 3" xfId="14964" xr:uid="{00000000-0005-0000-0000-00000D220000}"/>
    <cellStyle name="Обычный 3 3 2 2 2 4 3 2" xfId="30202" xr:uid="{DA4BB8FD-75A2-4668-9687-400FDF49E362}"/>
    <cellStyle name="Обычный 3 3 2 2 2 4 4" xfId="20050" xr:uid="{7AD9AFB9-112A-4F62-833F-F333A36ED454}"/>
    <cellStyle name="Обычный 3 3 2 2 2 5" xfId="6082" xr:uid="{00000000-0005-0000-0000-00000E220000}"/>
    <cellStyle name="Обычный 3 3 2 2 2 5 2" xfId="21327" xr:uid="{349912E2-2B7E-4663-95AB-8EFEDA3C4573}"/>
    <cellStyle name="Обычный 3 3 2 2 2 6" xfId="11165" xr:uid="{00000000-0005-0000-0000-00000F220000}"/>
    <cellStyle name="Обычный 3 3 2 2 2 6 2" xfId="26403" xr:uid="{063F1F35-6240-4F62-AD0A-17F5A85D694F}"/>
    <cellStyle name="Обычный 3 3 2 2 2 7" xfId="16251" xr:uid="{6089EB42-E3BE-48A3-8A75-88D4E884BA64}"/>
    <cellStyle name="Обычный 3 3 2 2 3" xfId="1691" xr:uid="{00000000-0005-0000-0000-000010220000}"/>
    <cellStyle name="Обычный 3 3 2 2 3 2" xfId="6795" xr:uid="{00000000-0005-0000-0000-000011220000}"/>
    <cellStyle name="Обычный 3 3 2 2 3 2 2" xfId="22035" xr:uid="{DAE60B54-C8DB-47BD-9AD3-F916D9414F8A}"/>
    <cellStyle name="Обычный 3 3 2 2 3 3" xfId="11873" xr:uid="{00000000-0005-0000-0000-000012220000}"/>
    <cellStyle name="Обычный 3 3 2 2 3 3 2" xfId="27111" xr:uid="{24D9BDDA-BFBE-4C29-9405-51737F3A6683}"/>
    <cellStyle name="Обычный 3 3 2 2 3 4" xfId="16959" xr:uid="{A8EE1FB1-9CEA-4504-8C56-EFCA05C9D31E}"/>
    <cellStyle name="Обычный 3 3 2 2 4" xfId="2977" xr:uid="{00000000-0005-0000-0000-000013220000}"/>
    <cellStyle name="Обычный 3 3 2 2 4 2" xfId="8063" xr:uid="{00000000-0005-0000-0000-000014220000}"/>
    <cellStyle name="Обычный 3 3 2 2 4 2 2" xfId="23303" xr:uid="{83F73308-FBBE-47C7-BE90-340502D26E9D}"/>
    <cellStyle name="Обычный 3 3 2 2 4 3" xfId="13141" xr:uid="{00000000-0005-0000-0000-000015220000}"/>
    <cellStyle name="Обычный 3 3 2 2 4 3 2" xfId="28379" xr:uid="{03D06470-5B84-4E60-9516-9D98C9D2462A}"/>
    <cellStyle name="Обычный 3 3 2 2 4 4" xfId="18227" xr:uid="{F60F212E-67D4-4C5C-9D34-1A5DF19A0F7D}"/>
    <cellStyle name="Обычный 3 3 2 2 5" xfId="4241" xr:uid="{00000000-0005-0000-0000-000016220000}"/>
    <cellStyle name="Обычный 3 3 2 2 5 2" xfId="9322" xr:uid="{00000000-0005-0000-0000-000017220000}"/>
    <cellStyle name="Обычный 3 3 2 2 5 2 2" xfId="24562" xr:uid="{B53550CD-6312-462C-89F6-264AB082C096}"/>
    <cellStyle name="Обычный 3 3 2 2 5 3" xfId="14400" xr:uid="{00000000-0005-0000-0000-000018220000}"/>
    <cellStyle name="Обычный 3 3 2 2 5 3 2" xfId="29638" xr:uid="{83F5D233-3ECA-4B21-9810-3D1531D666E8}"/>
    <cellStyle name="Обычный 3 3 2 2 5 4" xfId="19486" xr:uid="{6E349793-6B13-40A5-ABA1-5B5BD2CBB4D2}"/>
    <cellStyle name="Обычный 3 3 2 2 6" xfId="5518" xr:uid="{00000000-0005-0000-0000-000019220000}"/>
    <cellStyle name="Обычный 3 3 2 2 6 2" xfId="20763" xr:uid="{3ED3DDA9-DA26-4E5F-A925-5F621A230DB3}"/>
    <cellStyle name="Обычный 3 3 2 2 7" xfId="10601" xr:uid="{00000000-0005-0000-0000-00001A220000}"/>
    <cellStyle name="Обычный 3 3 2 2 7 2" xfId="25839" xr:uid="{DBDB3589-CE1E-47BD-BCB1-42FD447259EA}"/>
    <cellStyle name="Обычный 3 3 2 2 8" xfId="15687" xr:uid="{88B03D0E-FCC6-4EF2-B2AE-896C588753C4}"/>
    <cellStyle name="Обычный 3 3 2 3" xfId="837" xr:uid="{00000000-0005-0000-0000-00001B220000}"/>
    <cellStyle name="Обычный 3 3 2 3 2" xfId="2115" xr:uid="{00000000-0005-0000-0000-00001C220000}"/>
    <cellStyle name="Обычный 3 3 2 3 2 2" xfId="7219" xr:uid="{00000000-0005-0000-0000-00001D220000}"/>
    <cellStyle name="Обычный 3 3 2 3 2 2 2" xfId="22459" xr:uid="{2E4C0A71-6A64-494D-A36D-6A2164B79495}"/>
    <cellStyle name="Обычный 3 3 2 3 2 3" xfId="12297" xr:uid="{00000000-0005-0000-0000-00001E220000}"/>
    <cellStyle name="Обычный 3 3 2 3 2 3 2" xfId="27535" xr:uid="{D4D3AF92-2463-47EA-AC0D-119EA6FFA27A}"/>
    <cellStyle name="Обычный 3 3 2 3 2 4" xfId="17383" xr:uid="{009C9767-4850-4BB9-9D47-B24773C2BD29}"/>
    <cellStyle name="Обычный 3 3 2 3 3" xfId="3395" xr:uid="{00000000-0005-0000-0000-00001F220000}"/>
    <cellStyle name="Обычный 3 3 2 3 3 2" xfId="8481" xr:uid="{00000000-0005-0000-0000-000020220000}"/>
    <cellStyle name="Обычный 3 3 2 3 3 2 2" xfId="23721" xr:uid="{6C2E9628-4234-434B-928E-7F4E5F9AEF24}"/>
    <cellStyle name="Обычный 3 3 2 3 3 3" xfId="13559" xr:uid="{00000000-0005-0000-0000-000021220000}"/>
    <cellStyle name="Обычный 3 3 2 3 3 3 2" xfId="28797" xr:uid="{93920BE8-407A-4FD6-B04D-0B34358F159C}"/>
    <cellStyle name="Обычный 3 3 2 3 3 4" xfId="18645" xr:uid="{AFD78C79-C406-4176-A60E-EA941656819D}"/>
    <cellStyle name="Обычный 3 3 2 3 4" xfId="4665" xr:uid="{00000000-0005-0000-0000-000022220000}"/>
    <cellStyle name="Обычный 3 3 2 3 4 2" xfId="9746" xr:uid="{00000000-0005-0000-0000-000023220000}"/>
    <cellStyle name="Обычный 3 3 2 3 4 2 2" xfId="24986" xr:uid="{5208D04B-65BE-4467-9BDF-9EB7EA3BEC03}"/>
    <cellStyle name="Обычный 3 3 2 3 4 3" xfId="14824" xr:uid="{00000000-0005-0000-0000-000024220000}"/>
    <cellStyle name="Обычный 3 3 2 3 4 3 2" xfId="30062" xr:uid="{D4C981C6-0733-4639-9C07-CFBE7EDF06DC}"/>
    <cellStyle name="Обычный 3 3 2 3 4 4" xfId="19910" xr:uid="{6D1BAF99-0D2F-403A-AEAD-56FE6061606C}"/>
    <cellStyle name="Обычный 3 3 2 3 5" xfId="5942" xr:uid="{00000000-0005-0000-0000-000025220000}"/>
    <cellStyle name="Обычный 3 3 2 3 5 2" xfId="21187" xr:uid="{ECD382EB-7FAC-48C6-9269-A94AC03413A8}"/>
    <cellStyle name="Обычный 3 3 2 3 6" xfId="11025" xr:uid="{00000000-0005-0000-0000-000026220000}"/>
    <cellStyle name="Обычный 3 3 2 3 6 2" xfId="26263" xr:uid="{FF599EB9-4DF2-4ABA-96E2-7FF8B28FE57C}"/>
    <cellStyle name="Обычный 3 3 2 3 7" xfId="16111" xr:uid="{3D2C4FF7-1335-430B-8479-3ED784CCF3F3}"/>
    <cellStyle name="Обычный 3 3 2 4" xfId="1551" xr:uid="{00000000-0005-0000-0000-000027220000}"/>
    <cellStyle name="Обычный 3 3 2 4 2" xfId="6655" xr:uid="{00000000-0005-0000-0000-000028220000}"/>
    <cellStyle name="Обычный 3 3 2 4 2 2" xfId="21895" xr:uid="{83AA00D2-C1F5-401F-910D-4132091BAD85}"/>
    <cellStyle name="Обычный 3 3 2 4 3" xfId="11733" xr:uid="{00000000-0005-0000-0000-000029220000}"/>
    <cellStyle name="Обычный 3 3 2 4 3 2" xfId="26971" xr:uid="{DB97C692-84B8-4EF9-BDCD-1B4321CD40E3}"/>
    <cellStyle name="Обычный 3 3 2 4 4" xfId="16819" xr:uid="{C0AADF6F-9743-440A-990C-838F277BFD9A}"/>
    <cellStyle name="Обычный 3 3 2 5" xfId="2821" xr:uid="{00000000-0005-0000-0000-00002A220000}"/>
    <cellStyle name="Обычный 3 3 2 5 2" xfId="7925" xr:uid="{00000000-0005-0000-0000-00002B220000}"/>
    <cellStyle name="Обычный 3 3 2 5 2 2" xfId="23165" xr:uid="{17A17B2B-AF93-4DD8-8F50-BC17498234A3}"/>
    <cellStyle name="Обычный 3 3 2 5 3" xfId="13003" xr:uid="{00000000-0005-0000-0000-00002C220000}"/>
    <cellStyle name="Обычный 3 3 2 5 3 2" xfId="28241" xr:uid="{4FB9A733-0AFA-48A9-8376-CFDDE1428980}"/>
    <cellStyle name="Обычный 3 3 2 5 4" xfId="18089" xr:uid="{E9715734-AF4B-4478-9DAB-8B9E8DD5EFA6}"/>
    <cellStyle name="Обычный 3 3 2 6" xfId="4101" xr:uid="{00000000-0005-0000-0000-00002D220000}"/>
    <cellStyle name="Обычный 3 3 2 6 2" xfId="9182" xr:uid="{00000000-0005-0000-0000-00002E220000}"/>
    <cellStyle name="Обычный 3 3 2 6 2 2" xfId="24422" xr:uid="{733341C0-343C-4354-9A6A-5063C9AA10E1}"/>
    <cellStyle name="Обычный 3 3 2 6 3" xfId="14260" xr:uid="{00000000-0005-0000-0000-00002F220000}"/>
    <cellStyle name="Обычный 3 3 2 6 3 2" xfId="29498" xr:uid="{723CF0F2-EED4-43E0-B201-E513D9F4EC18}"/>
    <cellStyle name="Обычный 3 3 2 6 4" xfId="19346" xr:uid="{E927F517-7F63-4C2D-AC30-F32934160C4C}"/>
    <cellStyle name="Обычный 3 3 2 7" xfId="5378" xr:uid="{00000000-0005-0000-0000-000030220000}"/>
    <cellStyle name="Обычный 3 3 2 7 2" xfId="20623" xr:uid="{8E9E993C-1234-4D49-A2F5-A6A9C6ECE34C}"/>
    <cellStyle name="Обычный 3 3 2 8" xfId="10460" xr:uid="{00000000-0005-0000-0000-000031220000}"/>
    <cellStyle name="Обычный 3 3 2 8 2" xfId="25699" xr:uid="{660CF9EB-A329-4205-8307-501A705DA052}"/>
    <cellStyle name="Обычный 3 3 2 9" xfId="15547" xr:uid="{4637B720-3C09-4297-9778-8D2009347E45}"/>
    <cellStyle name="Обычный 3 3 3" xfId="553" xr:uid="{00000000-0005-0000-0000-000032220000}"/>
    <cellStyle name="Обычный 3 3 3 2" xfId="1117" xr:uid="{00000000-0005-0000-0000-000033220000}"/>
    <cellStyle name="Обычный 3 3 3 2 2" xfId="2395" xr:uid="{00000000-0005-0000-0000-000034220000}"/>
    <cellStyle name="Обычный 3 3 3 2 2 2" xfId="7499" xr:uid="{00000000-0005-0000-0000-000035220000}"/>
    <cellStyle name="Обычный 3 3 3 2 2 2 2" xfId="22739" xr:uid="{C83A9C60-33B1-48F1-9A5B-9D092771CB93}"/>
    <cellStyle name="Обычный 3 3 3 2 2 3" xfId="12577" xr:uid="{00000000-0005-0000-0000-000036220000}"/>
    <cellStyle name="Обычный 3 3 3 2 2 3 2" xfId="27815" xr:uid="{65E9DE33-7542-4502-953A-0E0C14D8D786}"/>
    <cellStyle name="Обычный 3 3 3 2 2 4" xfId="17663" xr:uid="{E6BC9262-9FF1-43F1-99C5-DA7A3A2B5B15}"/>
    <cellStyle name="Обычный 3 3 3 2 3" xfId="3671" xr:uid="{00000000-0005-0000-0000-000037220000}"/>
    <cellStyle name="Обычный 3 3 3 2 3 2" xfId="8757" xr:uid="{00000000-0005-0000-0000-000038220000}"/>
    <cellStyle name="Обычный 3 3 3 2 3 2 2" xfId="23997" xr:uid="{D2AA2C4E-1426-46AB-A161-0E07E5614FD9}"/>
    <cellStyle name="Обычный 3 3 3 2 3 3" xfId="13835" xr:uid="{00000000-0005-0000-0000-000039220000}"/>
    <cellStyle name="Обычный 3 3 3 2 3 3 2" xfId="29073" xr:uid="{220B728A-C572-4889-A05A-D63F1D32B542}"/>
    <cellStyle name="Обычный 3 3 3 2 3 4" xfId="18921" xr:uid="{7C8C8F38-29A4-49B9-AF7A-C7AAB9623E74}"/>
    <cellStyle name="Обычный 3 3 3 2 4" xfId="4945" xr:uid="{00000000-0005-0000-0000-00003A220000}"/>
    <cellStyle name="Обычный 3 3 3 2 4 2" xfId="10026" xr:uid="{00000000-0005-0000-0000-00003B220000}"/>
    <cellStyle name="Обычный 3 3 3 2 4 2 2" xfId="25266" xr:uid="{6EDBE959-2053-451F-98AD-92C444E33B00}"/>
    <cellStyle name="Обычный 3 3 3 2 4 3" xfId="15104" xr:uid="{00000000-0005-0000-0000-00003C220000}"/>
    <cellStyle name="Обычный 3 3 3 2 4 3 2" xfId="30342" xr:uid="{BD2406A9-B6B8-4438-995C-7EFA379B8E26}"/>
    <cellStyle name="Обычный 3 3 3 2 4 4" xfId="20190" xr:uid="{60C86EA8-FDFA-46FC-9C37-204D35F5DDE1}"/>
    <cellStyle name="Обычный 3 3 3 2 5" xfId="6222" xr:uid="{00000000-0005-0000-0000-00003D220000}"/>
    <cellStyle name="Обычный 3 3 3 2 5 2" xfId="21467" xr:uid="{6C81AFBF-CD6C-43A0-806E-13415E7C9CD1}"/>
    <cellStyle name="Обычный 3 3 3 2 6" xfId="11305" xr:uid="{00000000-0005-0000-0000-00003E220000}"/>
    <cellStyle name="Обычный 3 3 3 2 6 2" xfId="26543" xr:uid="{F846E8D9-A6C4-42D2-9B17-CE322ABA5A91}"/>
    <cellStyle name="Обычный 3 3 3 2 7" xfId="16391" xr:uid="{1CBE8436-30F8-4782-BA6D-F73D6D5B9F14}"/>
    <cellStyle name="Обычный 3 3 3 3" xfId="1831" xr:uid="{00000000-0005-0000-0000-00003F220000}"/>
    <cellStyle name="Обычный 3 3 3 3 2" xfId="6935" xr:uid="{00000000-0005-0000-0000-000040220000}"/>
    <cellStyle name="Обычный 3 3 3 3 2 2" xfId="22175" xr:uid="{795EF3A0-118F-43D4-9456-A4329BCA2206}"/>
    <cellStyle name="Обычный 3 3 3 3 3" xfId="12013" xr:uid="{00000000-0005-0000-0000-000041220000}"/>
    <cellStyle name="Обычный 3 3 3 3 3 2" xfId="27251" xr:uid="{2AC7067E-B55C-4DE9-9FA2-6DF17FB7CF4F}"/>
    <cellStyle name="Обычный 3 3 3 3 4" xfId="17099" xr:uid="{54223AA1-2478-4A3A-A68A-895CD0776672}"/>
    <cellStyle name="Обычный 3 3 3 4" xfId="3115" xr:uid="{00000000-0005-0000-0000-000042220000}"/>
    <cellStyle name="Обычный 3 3 3 4 2" xfId="8201" xr:uid="{00000000-0005-0000-0000-000043220000}"/>
    <cellStyle name="Обычный 3 3 3 4 2 2" xfId="23441" xr:uid="{3D52A7A5-0CC4-425C-8218-2E7DB9A0327E}"/>
    <cellStyle name="Обычный 3 3 3 4 3" xfId="13279" xr:uid="{00000000-0005-0000-0000-000044220000}"/>
    <cellStyle name="Обычный 3 3 3 4 3 2" xfId="28517" xr:uid="{A7294E13-DCF8-4F60-A7A0-56EDCFC2905D}"/>
    <cellStyle name="Обычный 3 3 3 4 4" xfId="18365" xr:uid="{CC04D059-F9F0-452C-8DA1-761D8745004D}"/>
    <cellStyle name="Обычный 3 3 3 5" xfId="4381" xr:uid="{00000000-0005-0000-0000-000045220000}"/>
    <cellStyle name="Обычный 3 3 3 5 2" xfId="9462" xr:uid="{00000000-0005-0000-0000-000046220000}"/>
    <cellStyle name="Обычный 3 3 3 5 2 2" xfId="24702" xr:uid="{1600D2F9-E2E0-405F-A1A1-00ED73F27405}"/>
    <cellStyle name="Обычный 3 3 3 5 3" xfId="14540" xr:uid="{00000000-0005-0000-0000-000047220000}"/>
    <cellStyle name="Обычный 3 3 3 5 3 2" xfId="29778" xr:uid="{4C19B1B1-54EA-4129-B437-2F8D1DC2F7A9}"/>
    <cellStyle name="Обычный 3 3 3 5 4" xfId="19626" xr:uid="{EFB87CDC-F845-48D3-A298-0555EF0145DA}"/>
    <cellStyle name="Обычный 3 3 3 6" xfId="5658" xr:uid="{00000000-0005-0000-0000-000048220000}"/>
    <cellStyle name="Обычный 3 3 3 6 2" xfId="20903" xr:uid="{0BF21FB5-2C3A-4B98-B5EB-7BB30DB43AD3}"/>
    <cellStyle name="Обычный 3 3 3 7" xfId="10741" xr:uid="{00000000-0005-0000-0000-000049220000}"/>
    <cellStyle name="Обычный 3 3 3 7 2" xfId="25979" xr:uid="{6EDF8991-D39D-4845-A663-A39836883DE0}"/>
    <cellStyle name="Обычный 3 3 3 8" xfId="15827" xr:uid="{58771858-F3C2-4194-9AB2-E29F0234CB02}"/>
    <cellStyle name="Обычный 3 3 4" xfId="697" xr:uid="{00000000-0005-0000-0000-00004A220000}"/>
    <cellStyle name="Обычный 3 3 4 2" xfId="1975" xr:uid="{00000000-0005-0000-0000-00004B220000}"/>
    <cellStyle name="Обычный 3 3 4 2 2" xfId="7079" xr:uid="{00000000-0005-0000-0000-00004C220000}"/>
    <cellStyle name="Обычный 3 3 4 2 2 2" xfId="22319" xr:uid="{D100167A-ED14-4440-BACD-20677E12FD13}"/>
    <cellStyle name="Обычный 3 3 4 2 3" xfId="12157" xr:uid="{00000000-0005-0000-0000-00004D220000}"/>
    <cellStyle name="Обычный 3 3 4 2 3 2" xfId="27395" xr:uid="{060B98BD-7BF5-4066-96FD-365F7151F5BB}"/>
    <cellStyle name="Обычный 3 3 4 2 4" xfId="17243" xr:uid="{E32D6173-FB7E-4F94-AB29-B9F16D0E19F2}"/>
    <cellStyle name="Обычный 3 3 4 3" xfId="3257" xr:uid="{00000000-0005-0000-0000-00004E220000}"/>
    <cellStyle name="Обычный 3 3 4 3 2" xfId="8343" xr:uid="{00000000-0005-0000-0000-00004F220000}"/>
    <cellStyle name="Обычный 3 3 4 3 2 2" xfId="23583" xr:uid="{73355C2D-4765-4C04-B5F9-6FE3BBD729A7}"/>
    <cellStyle name="Обычный 3 3 4 3 3" xfId="13421" xr:uid="{00000000-0005-0000-0000-000050220000}"/>
    <cellStyle name="Обычный 3 3 4 3 3 2" xfId="28659" xr:uid="{C4304008-7D1F-4F36-8917-E540E5526ED3}"/>
    <cellStyle name="Обычный 3 3 4 3 4" xfId="18507" xr:uid="{3ED4C51D-E3FE-4AED-9462-94F13EF47272}"/>
    <cellStyle name="Обычный 3 3 4 4" xfId="4525" xr:uid="{00000000-0005-0000-0000-000051220000}"/>
    <cellStyle name="Обычный 3 3 4 4 2" xfId="9606" xr:uid="{00000000-0005-0000-0000-000052220000}"/>
    <cellStyle name="Обычный 3 3 4 4 2 2" xfId="24846" xr:uid="{2967983D-0D68-4D6D-9040-DA8D3753F890}"/>
    <cellStyle name="Обычный 3 3 4 4 3" xfId="14684" xr:uid="{00000000-0005-0000-0000-000053220000}"/>
    <cellStyle name="Обычный 3 3 4 4 3 2" xfId="29922" xr:uid="{78C21828-64AA-4F7A-AEBE-04A7817696BC}"/>
    <cellStyle name="Обычный 3 3 4 4 4" xfId="19770" xr:uid="{4701AD27-564B-4A57-99B2-BA4AEE319419}"/>
    <cellStyle name="Обычный 3 3 4 5" xfId="5802" xr:uid="{00000000-0005-0000-0000-000054220000}"/>
    <cellStyle name="Обычный 3 3 4 5 2" xfId="21047" xr:uid="{1EB7A2DF-8E25-4187-96E4-13D5AEA01774}"/>
    <cellStyle name="Обычный 3 3 4 6" xfId="10885" xr:uid="{00000000-0005-0000-0000-000055220000}"/>
    <cellStyle name="Обычный 3 3 4 6 2" xfId="26123" xr:uid="{0779CAE6-7BF2-40D7-A580-1CA6AA7A52B1}"/>
    <cellStyle name="Обычный 3 3 4 7" xfId="15971" xr:uid="{C49292AD-C9DE-4C04-A891-03F6EC017EFC}"/>
    <cellStyle name="Обычный 3 3 5" xfId="1262" xr:uid="{00000000-0005-0000-0000-000056220000}"/>
    <cellStyle name="Обычный 3 3 5 2" xfId="2540" xr:uid="{00000000-0005-0000-0000-000057220000}"/>
    <cellStyle name="Обычный 3 3 5 2 2" xfId="7644" xr:uid="{00000000-0005-0000-0000-000058220000}"/>
    <cellStyle name="Обычный 3 3 5 2 2 2" xfId="22884" xr:uid="{4618CAB2-3128-4333-B623-9E2B94B72ABB}"/>
    <cellStyle name="Обычный 3 3 5 2 3" xfId="12722" xr:uid="{00000000-0005-0000-0000-000059220000}"/>
    <cellStyle name="Обычный 3 3 5 2 3 2" xfId="27960" xr:uid="{CB110A70-16D1-40F8-939B-386BB1895E0F}"/>
    <cellStyle name="Обычный 3 3 5 2 4" xfId="17808" xr:uid="{3115DA1C-5CA0-4FD0-9A1B-F373D216FD1E}"/>
    <cellStyle name="Обычный 3 3 5 3" xfId="3814" xr:uid="{00000000-0005-0000-0000-00005A220000}"/>
    <cellStyle name="Обычный 3 3 5 3 2" xfId="8900" xr:uid="{00000000-0005-0000-0000-00005B220000}"/>
    <cellStyle name="Обычный 3 3 5 3 2 2" xfId="24140" xr:uid="{F355C7E4-EC6C-4D80-A64B-DB998F3D60C5}"/>
    <cellStyle name="Обычный 3 3 5 3 3" xfId="13978" xr:uid="{00000000-0005-0000-0000-00005C220000}"/>
    <cellStyle name="Обычный 3 3 5 3 3 2" xfId="29216" xr:uid="{D5241027-CB8C-45C1-A403-A7B545B23ECD}"/>
    <cellStyle name="Обычный 3 3 5 3 4" xfId="19064" xr:uid="{3AF83AD5-D122-4FD4-901F-2837D9B9533B}"/>
    <cellStyle name="Обычный 3 3 5 4" xfId="5090" xr:uid="{00000000-0005-0000-0000-00005D220000}"/>
    <cellStyle name="Обычный 3 3 5 4 2" xfId="10171" xr:uid="{00000000-0005-0000-0000-00005E220000}"/>
    <cellStyle name="Обычный 3 3 5 4 2 2" xfId="25411" xr:uid="{4ABC589E-C12C-4E07-8250-A374FD661B38}"/>
    <cellStyle name="Обычный 3 3 5 4 3" xfId="15249" xr:uid="{00000000-0005-0000-0000-00005F220000}"/>
    <cellStyle name="Обычный 3 3 5 4 3 2" xfId="30487" xr:uid="{B66A3117-0AA8-43B1-BE13-BB55188E044D}"/>
    <cellStyle name="Обычный 3 3 5 4 4" xfId="20335" xr:uid="{601998BE-7D52-4D40-BA2A-1F5630FE0BFD}"/>
    <cellStyle name="Обычный 3 3 5 5" xfId="6367" xr:uid="{00000000-0005-0000-0000-000060220000}"/>
    <cellStyle name="Обычный 3 3 5 5 2" xfId="21612" xr:uid="{A6A8BCC8-62CE-46E6-B4C6-231D9443254C}"/>
    <cellStyle name="Обычный 3 3 5 6" xfId="11450" xr:uid="{00000000-0005-0000-0000-000061220000}"/>
    <cellStyle name="Обычный 3 3 5 6 2" xfId="26688" xr:uid="{71DA4531-4082-4057-9440-54A9A2776294}"/>
    <cellStyle name="Обычный 3 3 5 7" xfId="16536" xr:uid="{36D02EC2-A41C-4DE3-B4BC-3A6DECD2123C}"/>
    <cellStyle name="Обычный 3 3 6" xfId="1402" xr:uid="{00000000-0005-0000-0000-000062220000}"/>
    <cellStyle name="Обычный 3 3 6 2" xfId="2680" xr:uid="{00000000-0005-0000-0000-000063220000}"/>
    <cellStyle name="Обычный 3 3 6 2 2" xfId="7784" xr:uid="{00000000-0005-0000-0000-000064220000}"/>
    <cellStyle name="Обычный 3 3 6 2 2 2" xfId="23024" xr:uid="{CCC267AC-2B9A-4D11-AF71-5EB5400ACE3C}"/>
    <cellStyle name="Обычный 3 3 6 2 3" xfId="12862" xr:uid="{00000000-0005-0000-0000-000065220000}"/>
    <cellStyle name="Обычный 3 3 6 2 3 2" xfId="28100" xr:uid="{1CBA7665-C2E2-4FC0-8936-51527CFB2C48}"/>
    <cellStyle name="Обычный 3 3 6 2 4" xfId="17948" xr:uid="{30ED3513-1560-42E1-9C04-F9959CBF7885}"/>
    <cellStyle name="Обычный 3 3 6 3" xfId="3952" xr:uid="{00000000-0005-0000-0000-000066220000}"/>
    <cellStyle name="Обычный 3 3 6 3 2" xfId="9038" xr:uid="{00000000-0005-0000-0000-000067220000}"/>
    <cellStyle name="Обычный 3 3 6 3 2 2" xfId="24278" xr:uid="{877D876E-E967-40A0-8D29-7916A0733F5A}"/>
    <cellStyle name="Обычный 3 3 6 3 3" xfId="14116" xr:uid="{00000000-0005-0000-0000-000068220000}"/>
    <cellStyle name="Обычный 3 3 6 3 3 2" xfId="29354" xr:uid="{32B47B0B-1445-4A3B-BC72-03E1FC0E59EC}"/>
    <cellStyle name="Обычный 3 3 6 3 4" xfId="19202" xr:uid="{B89DF3F0-8D87-42D2-ACB4-A444BA1CF585}"/>
    <cellStyle name="Обычный 3 3 6 4" xfId="5230" xr:uid="{00000000-0005-0000-0000-000069220000}"/>
    <cellStyle name="Обычный 3 3 6 4 2" xfId="10311" xr:uid="{00000000-0005-0000-0000-00006A220000}"/>
    <cellStyle name="Обычный 3 3 6 4 2 2" xfId="25551" xr:uid="{9C507369-3FBE-4761-B69C-201D446C422B}"/>
    <cellStyle name="Обычный 3 3 6 4 3" xfId="15389" xr:uid="{00000000-0005-0000-0000-00006B220000}"/>
    <cellStyle name="Обычный 3 3 6 4 3 2" xfId="30627" xr:uid="{8B17FC6F-1722-4CB7-AA8F-21A5C0493AD8}"/>
    <cellStyle name="Обычный 3 3 6 4 4" xfId="20475" xr:uid="{C9E7EED2-5B44-43AC-8FE6-0BF21977E5E5}"/>
    <cellStyle name="Обычный 3 3 6 5" xfId="6507" xr:uid="{00000000-0005-0000-0000-00006C220000}"/>
    <cellStyle name="Обычный 3 3 6 5 2" xfId="21752" xr:uid="{C84EB8BB-665D-46D0-A88A-ECFAA0E59D91}"/>
    <cellStyle name="Обычный 3 3 6 6" xfId="11590" xr:uid="{00000000-0005-0000-0000-00006D220000}"/>
    <cellStyle name="Обычный 3 3 6 6 2" xfId="26828" xr:uid="{3EA27E23-5F97-408E-9D0D-9FB8FA864C66}"/>
    <cellStyle name="Обычный 3 3 6 7" xfId="16676" xr:uid="{85BE7E69-CF19-4E31-8011-928BEFDA7967}"/>
    <cellStyle name="Обычный 3 3 7" xfId="10448" xr:uid="{00000000-0005-0000-0000-00006E220000}"/>
    <cellStyle name="Обычный 3 3 7 2" xfId="25687" xr:uid="{A8350E79-15E6-4C6C-84BB-8DC81C586737}"/>
    <cellStyle name="Обычный 3 4" xfId="155" xr:uid="{00000000-0005-0000-0000-00006F220000}"/>
    <cellStyle name="Обычный 3 4 2" xfId="250" xr:uid="{00000000-0005-0000-0000-000070220000}"/>
    <cellStyle name="Обычный 3 4 2 2" xfId="414" xr:uid="{00000000-0005-0000-0000-000071220000}"/>
    <cellStyle name="Обычный 3 4 2 2 2" xfId="978" xr:uid="{00000000-0005-0000-0000-000072220000}"/>
    <cellStyle name="Обычный 3 4 2 2 2 2" xfId="2256" xr:uid="{00000000-0005-0000-0000-000073220000}"/>
    <cellStyle name="Обычный 3 4 2 2 2 2 2" xfId="7360" xr:uid="{00000000-0005-0000-0000-000074220000}"/>
    <cellStyle name="Обычный 3 4 2 2 2 2 2 2" xfId="22600" xr:uid="{0E380996-5D83-4055-9E0A-7D0EBF715307}"/>
    <cellStyle name="Обычный 3 4 2 2 2 2 3" xfId="12438" xr:uid="{00000000-0005-0000-0000-000075220000}"/>
    <cellStyle name="Обычный 3 4 2 2 2 2 3 2" xfId="27676" xr:uid="{33EDEC55-6C2A-47DE-AE0E-B1F67D9B1075}"/>
    <cellStyle name="Обычный 3 4 2 2 2 2 4" xfId="17524" xr:uid="{1B27F347-082D-46C6-8057-73B850A723BE}"/>
    <cellStyle name="Обычный 3 4 2 2 2 3" xfId="3534" xr:uid="{00000000-0005-0000-0000-000076220000}"/>
    <cellStyle name="Обычный 3 4 2 2 2 3 2" xfId="8620" xr:uid="{00000000-0005-0000-0000-000077220000}"/>
    <cellStyle name="Обычный 3 4 2 2 2 3 2 2" xfId="23860" xr:uid="{C6FF4FD6-EAB8-4FE6-A41D-AEFB9DC5A472}"/>
    <cellStyle name="Обычный 3 4 2 2 2 3 3" xfId="13698" xr:uid="{00000000-0005-0000-0000-000078220000}"/>
    <cellStyle name="Обычный 3 4 2 2 2 3 3 2" xfId="28936" xr:uid="{60475E87-A0D5-4451-B01E-7444290E12F4}"/>
    <cellStyle name="Обычный 3 4 2 2 2 3 4" xfId="18784" xr:uid="{F31D9D67-BD2E-493B-BFF1-C99EA792ED12}"/>
    <cellStyle name="Обычный 3 4 2 2 2 4" xfId="4806" xr:uid="{00000000-0005-0000-0000-000079220000}"/>
    <cellStyle name="Обычный 3 4 2 2 2 4 2" xfId="9887" xr:uid="{00000000-0005-0000-0000-00007A220000}"/>
    <cellStyle name="Обычный 3 4 2 2 2 4 2 2" xfId="25127" xr:uid="{461009E7-0A43-4389-8E9F-C512CFAD793C}"/>
    <cellStyle name="Обычный 3 4 2 2 2 4 3" xfId="14965" xr:uid="{00000000-0005-0000-0000-00007B220000}"/>
    <cellStyle name="Обычный 3 4 2 2 2 4 3 2" xfId="30203" xr:uid="{AC8C83CD-6E49-4E9E-AAFA-383A6CF1F4E6}"/>
    <cellStyle name="Обычный 3 4 2 2 2 4 4" xfId="20051" xr:uid="{E72B0D17-E040-45F3-95C7-8B8474477DCB}"/>
    <cellStyle name="Обычный 3 4 2 2 2 5" xfId="6083" xr:uid="{00000000-0005-0000-0000-00007C220000}"/>
    <cellStyle name="Обычный 3 4 2 2 2 5 2" xfId="21328" xr:uid="{75BBC3AD-3AA2-4B01-BD99-C36239088412}"/>
    <cellStyle name="Обычный 3 4 2 2 2 6" xfId="11166" xr:uid="{00000000-0005-0000-0000-00007D220000}"/>
    <cellStyle name="Обычный 3 4 2 2 2 6 2" xfId="26404" xr:uid="{58AB8F64-1D0A-43BD-B9F4-8E3B62D1F5AE}"/>
    <cellStyle name="Обычный 3 4 2 2 2 7" xfId="16252" xr:uid="{C6C8EE5B-247E-4CF7-9ED4-961353ADCF73}"/>
    <cellStyle name="Обычный 3 4 2 2 3" xfId="1692" xr:uid="{00000000-0005-0000-0000-00007E220000}"/>
    <cellStyle name="Обычный 3 4 2 2 3 2" xfId="6796" xr:uid="{00000000-0005-0000-0000-00007F220000}"/>
    <cellStyle name="Обычный 3 4 2 2 3 2 2" xfId="22036" xr:uid="{3C255E26-B606-4505-A496-121EA506D8F7}"/>
    <cellStyle name="Обычный 3 4 2 2 3 3" xfId="11874" xr:uid="{00000000-0005-0000-0000-000080220000}"/>
    <cellStyle name="Обычный 3 4 2 2 3 3 2" xfId="27112" xr:uid="{1C36D57D-C455-4EDB-8FB9-CB5E578D613F}"/>
    <cellStyle name="Обычный 3 4 2 2 3 4" xfId="16960" xr:uid="{38810E84-931F-40A5-BA82-065334B8B06F}"/>
    <cellStyle name="Обычный 3 4 2 2 4" xfId="2978" xr:uid="{00000000-0005-0000-0000-000081220000}"/>
    <cellStyle name="Обычный 3 4 2 2 4 2" xfId="8064" xr:uid="{00000000-0005-0000-0000-000082220000}"/>
    <cellStyle name="Обычный 3 4 2 2 4 2 2" xfId="23304" xr:uid="{2BE518A1-390D-4F1A-9703-73CCCBD4A87C}"/>
    <cellStyle name="Обычный 3 4 2 2 4 3" xfId="13142" xr:uid="{00000000-0005-0000-0000-000083220000}"/>
    <cellStyle name="Обычный 3 4 2 2 4 3 2" xfId="28380" xr:uid="{5954FB6D-8C56-4037-B96A-1C0386A361E9}"/>
    <cellStyle name="Обычный 3 4 2 2 4 4" xfId="18228" xr:uid="{530C6D7D-5C19-4A7A-A815-D54194A2A9B6}"/>
    <cellStyle name="Обычный 3 4 2 2 5" xfId="4242" xr:uid="{00000000-0005-0000-0000-000084220000}"/>
    <cellStyle name="Обычный 3 4 2 2 5 2" xfId="9323" xr:uid="{00000000-0005-0000-0000-000085220000}"/>
    <cellStyle name="Обычный 3 4 2 2 5 2 2" xfId="24563" xr:uid="{A20A4821-5DDA-4937-85F3-E7A5AA994B7D}"/>
    <cellStyle name="Обычный 3 4 2 2 5 3" xfId="14401" xr:uid="{00000000-0005-0000-0000-000086220000}"/>
    <cellStyle name="Обычный 3 4 2 2 5 3 2" xfId="29639" xr:uid="{39555C03-7DFB-415D-827F-FA6355C407EC}"/>
    <cellStyle name="Обычный 3 4 2 2 5 4" xfId="19487" xr:uid="{F6A04395-30D7-4B43-A3BA-240898F76C06}"/>
    <cellStyle name="Обычный 3 4 2 2 6" xfId="5519" xr:uid="{00000000-0005-0000-0000-000087220000}"/>
    <cellStyle name="Обычный 3 4 2 2 6 2" xfId="20764" xr:uid="{BA64BA95-D615-441E-BF6C-9283628A7B87}"/>
    <cellStyle name="Обычный 3 4 2 2 7" xfId="10602" xr:uid="{00000000-0005-0000-0000-000088220000}"/>
    <cellStyle name="Обычный 3 4 2 2 7 2" xfId="25840" xr:uid="{92CBBDF6-AE9B-4092-91E8-164F05623638}"/>
    <cellStyle name="Обычный 3 4 2 2 8" xfId="15688" xr:uid="{C29B82BD-DA99-4F8D-B662-F7F115AAE9A6}"/>
    <cellStyle name="Обычный 3 4 2 3" xfId="838" xr:uid="{00000000-0005-0000-0000-000089220000}"/>
    <cellStyle name="Обычный 3 4 2 3 2" xfId="2116" xr:uid="{00000000-0005-0000-0000-00008A220000}"/>
    <cellStyle name="Обычный 3 4 2 3 2 2" xfId="7220" xr:uid="{00000000-0005-0000-0000-00008B220000}"/>
    <cellStyle name="Обычный 3 4 2 3 2 2 2" xfId="22460" xr:uid="{3EB89A1B-EFA6-4D58-AE9A-4385F8653908}"/>
    <cellStyle name="Обычный 3 4 2 3 2 3" xfId="12298" xr:uid="{00000000-0005-0000-0000-00008C220000}"/>
    <cellStyle name="Обычный 3 4 2 3 2 3 2" xfId="27536" xr:uid="{61C35953-C303-4259-BD34-E80F201D1F7C}"/>
    <cellStyle name="Обычный 3 4 2 3 2 4" xfId="17384" xr:uid="{3D62C6A2-E8F2-44DE-979D-F4C0B71F7599}"/>
    <cellStyle name="Обычный 3 4 2 3 3" xfId="3396" xr:uid="{00000000-0005-0000-0000-00008D220000}"/>
    <cellStyle name="Обычный 3 4 2 3 3 2" xfId="8482" xr:uid="{00000000-0005-0000-0000-00008E220000}"/>
    <cellStyle name="Обычный 3 4 2 3 3 2 2" xfId="23722" xr:uid="{253DB769-8D16-4599-A373-25A1842ABE1B}"/>
    <cellStyle name="Обычный 3 4 2 3 3 3" xfId="13560" xr:uid="{00000000-0005-0000-0000-00008F220000}"/>
    <cellStyle name="Обычный 3 4 2 3 3 3 2" xfId="28798" xr:uid="{CBE83712-0D9F-445B-9A13-021404F7F5B2}"/>
    <cellStyle name="Обычный 3 4 2 3 3 4" xfId="18646" xr:uid="{BDAC10A7-FA95-4EA5-92B5-ED5FA866FFD2}"/>
    <cellStyle name="Обычный 3 4 2 3 4" xfId="4666" xr:uid="{00000000-0005-0000-0000-000090220000}"/>
    <cellStyle name="Обычный 3 4 2 3 4 2" xfId="9747" xr:uid="{00000000-0005-0000-0000-000091220000}"/>
    <cellStyle name="Обычный 3 4 2 3 4 2 2" xfId="24987" xr:uid="{B5F37A6F-8701-468B-98DC-018ADC72B127}"/>
    <cellStyle name="Обычный 3 4 2 3 4 3" xfId="14825" xr:uid="{00000000-0005-0000-0000-000092220000}"/>
    <cellStyle name="Обычный 3 4 2 3 4 3 2" xfId="30063" xr:uid="{ABD912A8-8886-4AC2-AE0B-7DE694321229}"/>
    <cellStyle name="Обычный 3 4 2 3 4 4" xfId="19911" xr:uid="{D3ECC38B-F008-4F99-A81E-4AE6D2945C56}"/>
    <cellStyle name="Обычный 3 4 2 3 5" xfId="5943" xr:uid="{00000000-0005-0000-0000-000093220000}"/>
    <cellStyle name="Обычный 3 4 2 3 5 2" xfId="21188" xr:uid="{D6D76789-8A58-49D0-8D74-83EF1B483A84}"/>
    <cellStyle name="Обычный 3 4 2 3 6" xfId="11026" xr:uid="{00000000-0005-0000-0000-000094220000}"/>
    <cellStyle name="Обычный 3 4 2 3 6 2" xfId="26264" xr:uid="{9FE8526C-589A-4B2B-86B6-20FBD7BD64EE}"/>
    <cellStyle name="Обычный 3 4 2 3 7" xfId="16112" xr:uid="{AE511E04-E74E-4897-86B1-4D2569BC6C70}"/>
    <cellStyle name="Обычный 3 4 2 4" xfId="1552" xr:uid="{00000000-0005-0000-0000-000095220000}"/>
    <cellStyle name="Обычный 3 4 2 4 2" xfId="6656" xr:uid="{00000000-0005-0000-0000-000096220000}"/>
    <cellStyle name="Обычный 3 4 2 4 2 2" xfId="21896" xr:uid="{63FEB774-C6EF-492B-A4C4-E8A3FAD61B25}"/>
    <cellStyle name="Обычный 3 4 2 4 3" xfId="11734" xr:uid="{00000000-0005-0000-0000-000097220000}"/>
    <cellStyle name="Обычный 3 4 2 4 3 2" xfId="26972" xr:uid="{14BD61E8-6DE9-42CE-A424-74E2A97A4F6D}"/>
    <cellStyle name="Обычный 3 4 2 4 4" xfId="16820" xr:uid="{67EA06CC-7CF5-4F9D-BF10-6CAB8A387007}"/>
    <cellStyle name="Обычный 3 4 2 5" xfId="2822" xr:uid="{00000000-0005-0000-0000-000098220000}"/>
    <cellStyle name="Обычный 3 4 2 5 2" xfId="7926" xr:uid="{00000000-0005-0000-0000-000099220000}"/>
    <cellStyle name="Обычный 3 4 2 5 2 2" xfId="23166" xr:uid="{73FC2741-B22A-4547-8ED8-D470C632678E}"/>
    <cellStyle name="Обычный 3 4 2 5 3" xfId="13004" xr:uid="{00000000-0005-0000-0000-00009A220000}"/>
    <cellStyle name="Обычный 3 4 2 5 3 2" xfId="28242" xr:uid="{06B3EB72-4D19-4812-B38D-D99AF4F0F23A}"/>
    <cellStyle name="Обычный 3 4 2 5 4" xfId="18090" xr:uid="{6463F4C3-4207-44FD-BB75-CCC4FC4ADF69}"/>
    <cellStyle name="Обычный 3 4 2 6" xfId="4102" xr:uid="{00000000-0005-0000-0000-00009B220000}"/>
    <cellStyle name="Обычный 3 4 2 6 2" xfId="9183" xr:uid="{00000000-0005-0000-0000-00009C220000}"/>
    <cellStyle name="Обычный 3 4 2 6 2 2" xfId="24423" xr:uid="{BEBA3EAC-00D3-4520-B6C5-FD8382CD64A7}"/>
    <cellStyle name="Обычный 3 4 2 6 3" xfId="14261" xr:uid="{00000000-0005-0000-0000-00009D220000}"/>
    <cellStyle name="Обычный 3 4 2 6 3 2" xfId="29499" xr:uid="{5357D45E-D473-43EB-B715-308065F68531}"/>
    <cellStyle name="Обычный 3 4 2 6 4" xfId="19347" xr:uid="{54C87F0D-8946-4A97-9E3C-B47A9791FB5D}"/>
    <cellStyle name="Обычный 3 4 2 7" xfId="5379" xr:uid="{00000000-0005-0000-0000-00009E220000}"/>
    <cellStyle name="Обычный 3 4 2 7 2" xfId="20624" xr:uid="{102D435F-1002-416A-9037-D4F4CF7D0666}"/>
    <cellStyle name="Обычный 3 4 2 8" xfId="10461" xr:uid="{00000000-0005-0000-0000-00009F220000}"/>
    <cellStyle name="Обычный 3 4 2 8 2" xfId="25700" xr:uid="{ED4463DF-6C6D-44A6-BFA9-8D64C6311FFA}"/>
    <cellStyle name="Обычный 3 4 2 9" xfId="15548" xr:uid="{F50CCB81-4983-4860-810F-85BC43D1DFB7}"/>
    <cellStyle name="Обычный 3 4 3" xfId="554" xr:uid="{00000000-0005-0000-0000-0000A0220000}"/>
    <cellStyle name="Обычный 3 4 3 2" xfId="1118" xr:uid="{00000000-0005-0000-0000-0000A1220000}"/>
    <cellStyle name="Обычный 3 4 3 2 2" xfId="2396" xr:uid="{00000000-0005-0000-0000-0000A2220000}"/>
    <cellStyle name="Обычный 3 4 3 2 2 2" xfId="7500" xr:uid="{00000000-0005-0000-0000-0000A3220000}"/>
    <cellStyle name="Обычный 3 4 3 2 2 2 2" xfId="22740" xr:uid="{8026C909-431E-498F-929C-36DE0F829F77}"/>
    <cellStyle name="Обычный 3 4 3 2 2 3" xfId="12578" xr:uid="{00000000-0005-0000-0000-0000A4220000}"/>
    <cellStyle name="Обычный 3 4 3 2 2 3 2" xfId="27816" xr:uid="{9BD4F654-A2FC-4417-8CDA-A2F0F65BF937}"/>
    <cellStyle name="Обычный 3 4 3 2 2 4" xfId="17664" xr:uid="{E280B028-9159-4302-8362-43377B1EC68A}"/>
    <cellStyle name="Обычный 3 4 3 2 3" xfId="3672" xr:uid="{00000000-0005-0000-0000-0000A5220000}"/>
    <cellStyle name="Обычный 3 4 3 2 3 2" xfId="8758" xr:uid="{00000000-0005-0000-0000-0000A6220000}"/>
    <cellStyle name="Обычный 3 4 3 2 3 2 2" xfId="23998" xr:uid="{BA45A4EA-511D-4CFA-9DF4-3023DCD3DF77}"/>
    <cellStyle name="Обычный 3 4 3 2 3 3" xfId="13836" xr:uid="{00000000-0005-0000-0000-0000A7220000}"/>
    <cellStyle name="Обычный 3 4 3 2 3 3 2" xfId="29074" xr:uid="{0CBAEEE3-60CB-4CF0-89F4-382489826F61}"/>
    <cellStyle name="Обычный 3 4 3 2 3 4" xfId="18922" xr:uid="{028A7CB3-5C00-422D-91F9-E384017046E4}"/>
    <cellStyle name="Обычный 3 4 3 2 4" xfId="4946" xr:uid="{00000000-0005-0000-0000-0000A8220000}"/>
    <cellStyle name="Обычный 3 4 3 2 4 2" xfId="10027" xr:uid="{00000000-0005-0000-0000-0000A9220000}"/>
    <cellStyle name="Обычный 3 4 3 2 4 2 2" xfId="25267" xr:uid="{D1C535ED-C555-45CC-98FA-29D3714BFA67}"/>
    <cellStyle name="Обычный 3 4 3 2 4 3" xfId="15105" xr:uid="{00000000-0005-0000-0000-0000AA220000}"/>
    <cellStyle name="Обычный 3 4 3 2 4 3 2" xfId="30343" xr:uid="{5CF68246-A8D5-4249-94B0-E0C7944BDF07}"/>
    <cellStyle name="Обычный 3 4 3 2 4 4" xfId="20191" xr:uid="{38221B35-6A57-4CFE-BA2A-F6548ACBAE84}"/>
    <cellStyle name="Обычный 3 4 3 2 5" xfId="6223" xr:uid="{00000000-0005-0000-0000-0000AB220000}"/>
    <cellStyle name="Обычный 3 4 3 2 5 2" xfId="21468" xr:uid="{2497059C-12D1-4AF2-B0E9-45DA73FF4A02}"/>
    <cellStyle name="Обычный 3 4 3 2 6" xfId="11306" xr:uid="{00000000-0005-0000-0000-0000AC220000}"/>
    <cellStyle name="Обычный 3 4 3 2 6 2" xfId="26544" xr:uid="{25CA0208-4C99-47F0-89E9-DF8842747D17}"/>
    <cellStyle name="Обычный 3 4 3 2 7" xfId="16392" xr:uid="{6E3F937C-84CB-4B77-8CC5-E8B6D0D6EC5F}"/>
    <cellStyle name="Обычный 3 4 3 3" xfId="1832" xr:uid="{00000000-0005-0000-0000-0000AD220000}"/>
    <cellStyle name="Обычный 3 4 3 3 2" xfId="6936" xr:uid="{00000000-0005-0000-0000-0000AE220000}"/>
    <cellStyle name="Обычный 3 4 3 3 2 2" xfId="22176" xr:uid="{BA44DF09-8564-4208-A9F9-C8EA7D0956FD}"/>
    <cellStyle name="Обычный 3 4 3 3 3" xfId="12014" xr:uid="{00000000-0005-0000-0000-0000AF220000}"/>
    <cellStyle name="Обычный 3 4 3 3 3 2" xfId="27252" xr:uid="{B83EED1A-7D3A-4BEB-B086-01D0AD9DF1B4}"/>
    <cellStyle name="Обычный 3 4 3 3 4" xfId="17100" xr:uid="{C9C1957D-B1FE-4C72-B3D1-93E49482AB76}"/>
    <cellStyle name="Обычный 3 4 3 4" xfId="3116" xr:uid="{00000000-0005-0000-0000-0000B0220000}"/>
    <cellStyle name="Обычный 3 4 3 4 2" xfId="8202" xr:uid="{00000000-0005-0000-0000-0000B1220000}"/>
    <cellStyle name="Обычный 3 4 3 4 2 2" xfId="23442" xr:uid="{F9A94325-730D-43E7-BFC1-33A0FA8A8892}"/>
    <cellStyle name="Обычный 3 4 3 4 3" xfId="13280" xr:uid="{00000000-0005-0000-0000-0000B2220000}"/>
    <cellStyle name="Обычный 3 4 3 4 3 2" xfId="28518" xr:uid="{8ACCD390-DB87-46F5-90BA-F4A57BA23618}"/>
    <cellStyle name="Обычный 3 4 3 4 4" xfId="18366" xr:uid="{E371F334-FAD1-4011-A620-707749A1EA3E}"/>
    <cellStyle name="Обычный 3 4 3 5" xfId="4382" xr:uid="{00000000-0005-0000-0000-0000B3220000}"/>
    <cellStyle name="Обычный 3 4 3 5 2" xfId="9463" xr:uid="{00000000-0005-0000-0000-0000B4220000}"/>
    <cellStyle name="Обычный 3 4 3 5 2 2" xfId="24703" xr:uid="{897943EE-AB3F-42E5-8A77-4306169AAED0}"/>
    <cellStyle name="Обычный 3 4 3 5 3" xfId="14541" xr:uid="{00000000-0005-0000-0000-0000B5220000}"/>
    <cellStyle name="Обычный 3 4 3 5 3 2" xfId="29779" xr:uid="{AEE1B5E5-FA2F-4CA5-8722-BA67E2B185F0}"/>
    <cellStyle name="Обычный 3 4 3 5 4" xfId="19627" xr:uid="{56A29FBB-4AB9-44A8-986C-90E422D23D06}"/>
    <cellStyle name="Обычный 3 4 3 6" xfId="5659" xr:uid="{00000000-0005-0000-0000-0000B6220000}"/>
    <cellStyle name="Обычный 3 4 3 6 2" xfId="20904" xr:uid="{8D7513BD-7FB1-44D4-ABE1-3B6B94DC943E}"/>
    <cellStyle name="Обычный 3 4 3 7" xfId="10742" xr:uid="{00000000-0005-0000-0000-0000B7220000}"/>
    <cellStyle name="Обычный 3 4 3 7 2" xfId="25980" xr:uid="{8F988E84-6568-4825-9BBF-14E620733B69}"/>
    <cellStyle name="Обычный 3 4 3 8" xfId="15828" xr:uid="{ECAA469E-4EF0-4EB2-AA95-FB91B96233AD}"/>
    <cellStyle name="Обычный 3 4 4" xfId="698" xr:uid="{00000000-0005-0000-0000-0000B8220000}"/>
    <cellStyle name="Обычный 3 4 4 2" xfId="1976" xr:uid="{00000000-0005-0000-0000-0000B9220000}"/>
    <cellStyle name="Обычный 3 4 4 2 2" xfId="7080" xr:uid="{00000000-0005-0000-0000-0000BA220000}"/>
    <cellStyle name="Обычный 3 4 4 2 2 2" xfId="22320" xr:uid="{279018EA-534A-4251-B9A4-2BBB5340163B}"/>
    <cellStyle name="Обычный 3 4 4 2 3" xfId="12158" xr:uid="{00000000-0005-0000-0000-0000BB220000}"/>
    <cellStyle name="Обычный 3 4 4 2 3 2" xfId="27396" xr:uid="{1787CEBA-62DC-43F6-A773-9951850305C2}"/>
    <cellStyle name="Обычный 3 4 4 2 4" xfId="17244" xr:uid="{25D04EF5-57A7-4DFB-A9B6-D7406B9A6F7E}"/>
    <cellStyle name="Обычный 3 4 4 3" xfId="3258" xr:uid="{00000000-0005-0000-0000-0000BC220000}"/>
    <cellStyle name="Обычный 3 4 4 3 2" xfId="8344" xr:uid="{00000000-0005-0000-0000-0000BD220000}"/>
    <cellStyle name="Обычный 3 4 4 3 2 2" xfId="23584" xr:uid="{F9160475-DE2F-447C-9B44-5C62866D714F}"/>
    <cellStyle name="Обычный 3 4 4 3 3" xfId="13422" xr:uid="{00000000-0005-0000-0000-0000BE220000}"/>
    <cellStyle name="Обычный 3 4 4 3 3 2" xfId="28660" xr:uid="{0AC9EBBD-4C16-4621-B633-C4BB3B6141A2}"/>
    <cellStyle name="Обычный 3 4 4 3 4" xfId="18508" xr:uid="{AD390DB1-95D7-4A34-BE2D-D93C8D553A8E}"/>
    <cellStyle name="Обычный 3 4 4 4" xfId="4526" xr:uid="{00000000-0005-0000-0000-0000BF220000}"/>
    <cellStyle name="Обычный 3 4 4 4 2" xfId="9607" xr:uid="{00000000-0005-0000-0000-0000C0220000}"/>
    <cellStyle name="Обычный 3 4 4 4 2 2" xfId="24847" xr:uid="{6B52755F-BAC3-45D9-BF06-0F17D03B1EED}"/>
    <cellStyle name="Обычный 3 4 4 4 3" xfId="14685" xr:uid="{00000000-0005-0000-0000-0000C1220000}"/>
    <cellStyle name="Обычный 3 4 4 4 3 2" xfId="29923" xr:uid="{E53FB567-E898-4532-8248-37304B7D00D1}"/>
    <cellStyle name="Обычный 3 4 4 4 4" xfId="19771" xr:uid="{D8FB89A5-F8AB-497D-8B1C-AA6B8CE12726}"/>
    <cellStyle name="Обычный 3 4 4 5" xfId="5803" xr:uid="{00000000-0005-0000-0000-0000C2220000}"/>
    <cellStyle name="Обычный 3 4 4 5 2" xfId="21048" xr:uid="{1977D65E-7DC6-4970-B5BF-80171F694580}"/>
    <cellStyle name="Обычный 3 4 4 6" xfId="10886" xr:uid="{00000000-0005-0000-0000-0000C3220000}"/>
    <cellStyle name="Обычный 3 4 4 6 2" xfId="26124" xr:uid="{79E5C4C8-4415-49AB-A830-44E5C95B4266}"/>
    <cellStyle name="Обычный 3 4 4 7" xfId="15972" xr:uid="{FA1B3C27-DB63-44C1-BFAB-364142811E44}"/>
    <cellStyle name="Обычный 3 4 5" xfId="1263" xr:uid="{00000000-0005-0000-0000-0000C4220000}"/>
    <cellStyle name="Обычный 3 4 5 2" xfId="2541" xr:uid="{00000000-0005-0000-0000-0000C5220000}"/>
    <cellStyle name="Обычный 3 4 5 2 2" xfId="7645" xr:uid="{00000000-0005-0000-0000-0000C6220000}"/>
    <cellStyle name="Обычный 3 4 5 2 2 2" xfId="22885" xr:uid="{333E657C-50D8-4F7C-9F8B-459BC51FBD31}"/>
    <cellStyle name="Обычный 3 4 5 2 3" xfId="12723" xr:uid="{00000000-0005-0000-0000-0000C7220000}"/>
    <cellStyle name="Обычный 3 4 5 2 3 2" xfId="27961" xr:uid="{040B34C1-1B3E-491B-97A4-08684DD96D07}"/>
    <cellStyle name="Обычный 3 4 5 2 4" xfId="17809" xr:uid="{375E4CA0-8122-48EC-8DC6-E7A43B702E22}"/>
    <cellStyle name="Обычный 3 4 5 3" xfId="3815" xr:uid="{00000000-0005-0000-0000-0000C8220000}"/>
    <cellStyle name="Обычный 3 4 5 3 2" xfId="8901" xr:uid="{00000000-0005-0000-0000-0000C9220000}"/>
    <cellStyle name="Обычный 3 4 5 3 2 2" xfId="24141" xr:uid="{6F1DD125-F562-4E7E-8D92-DC00BB44C3B3}"/>
    <cellStyle name="Обычный 3 4 5 3 3" xfId="13979" xr:uid="{00000000-0005-0000-0000-0000CA220000}"/>
    <cellStyle name="Обычный 3 4 5 3 3 2" xfId="29217" xr:uid="{7BF57E62-B994-433C-B60D-9AF80BFC8780}"/>
    <cellStyle name="Обычный 3 4 5 3 4" xfId="19065" xr:uid="{D9FC6720-FA38-4BA7-881E-BD6B16CE9F14}"/>
    <cellStyle name="Обычный 3 4 5 4" xfId="5091" xr:uid="{00000000-0005-0000-0000-0000CB220000}"/>
    <cellStyle name="Обычный 3 4 5 4 2" xfId="10172" xr:uid="{00000000-0005-0000-0000-0000CC220000}"/>
    <cellStyle name="Обычный 3 4 5 4 2 2" xfId="25412" xr:uid="{1E647B55-D9E2-4370-A391-1B034F6B7201}"/>
    <cellStyle name="Обычный 3 4 5 4 3" xfId="15250" xr:uid="{00000000-0005-0000-0000-0000CD220000}"/>
    <cellStyle name="Обычный 3 4 5 4 3 2" xfId="30488" xr:uid="{CF77D6DC-25A9-4AEC-A625-B3C9AF11DAA3}"/>
    <cellStyle name="Обычный 3 4 5 4 4" xfId="20336" xr:uid="{196B3D39-4569-42EA-869B-ECD3DAA68683}"/>
    <cellStyle name="Обычный 3 4 5 5" xfId="6368" xr:uid="{00000000-0005-0000-0000-0000CE220000}"/>
    <cellStyle name="Обычный 3 4 5 5 2" xfId="21613" xr:uid="{08E887EC-57DE-495F-A401-6B8A6BF63839}"/>
    <cellStyle name="Обычный 3 4 5 6" xfId="11451" xr:uid="{00000000-0005-0000-0000-0000CF220000}"/>
    <cellStyle name="Обычный 3 4 5 6 2" xfId="26689" xr:uid="{18C56A1F-F9FF-474E-BBA0-CECEA5798474}"/>
    <cellStyle name="Обычный 3 4 5 7" xfId="16537" xr:uid="{24D4262B-3160-4FA6-A01A-3B5E3583F310}"/>
    <cellStyle name="Обычный 3 4 6" xfId="1403" xr:uid="{00000000-0005-0000-0000-0000D0220000}"/>
    <cellStyle name="Обычный 3 4 6 2" xfId="2681" xr:uid="{00000000-0005-0000-0000-0000D1220000}"/>
    <cellStyle name="Обычный 3 4 6 2 2" xfId="7785" xr:uid="{00000000-0005-0000-0000-0000D2220000}"/>
    <cellStyle name="Обычный 3 4 6 2 2 2" xfId="23025" xr:uid="{AE04C2A4-0A0F-4432-8544-97E1010C739D}"/>
    <cellStyle name="Обычный 3 4 6 2 3" xfId="12863" xr:uid="{00000000-0005-0000-0000-0000D3220000}"/>
    <cellStyle name="Обычный 3 4 6 2 3 2" xfId="28101" xr:uid="{7252D894-16E1-4791-852D-6A038563D228}"/>
    <cellStyle name="Обычный 3 4 6 2 4" xfId="17949" xr:uid="{65B42BF0-C564-40F4-B57C-705C36ED883B}"/>
    <cellStyle name="Обычный 3 4 6 3" xfId="3953" xr:uid="{00000000-0005-0000-0000-0000D4220000}"/>
    <cellStyle name="Обычный 3 4 6 3 2" xfId="9039" xr:uid="{00000000-0005-0000-0000-0000D5220000}"/>
    <cellStyle name="Обычный 3 4 6 3 2 2" xfId="24279" xr:uid="{684CA50D-569E-41A7-B80F-28D43B737975}"/>
    <cellStyle name="Обычный 3 4 6 3 3" xfId="14117" xr:uid="{00000000-0005-0000-0000-0000D6220000}"/>
    <cellStyle name="Обычный 3 4 6 3 3 2" xfId="29355" xr:uid="{C1ED59E7-04B9-43FB-84DB-7C18A4DCA610}"/>
    <cellStyle name="Обычный 3 4 6 3 4" xfId="19203" xr:uid="{EB254B6E-3887-407E-91CF-40BB9EE34CA8}"/>
    <cellStyle name="Обычный 3 4 6 4" xfId="5231" xr:uid="{00000000-0005-0000-0000-0000D7220000}"/>
    <cellStyle name="Обычный 3 4 6 4 2" xfId="10312" xr:uid="{00000000-0005-0000-0000-0000D8220000}"/>
    <cellStyle name="Обычный 3 4 6 4 2 2" xfId="25552" xr:uid="{71F2A086-765C-4D96-B25F-57B8904715AA}"/>
    <cellStyle name="Обычный 3 4 6 4 3" xfId="15390" xr:uid="{00000000-0005-0000-0000-0000D9220000}"/>
    <cellStyle name="Обычный 3 4 6 4 3 2" xfId="30628" xr:uid="{AEC25841-0D1E-4F30-9BA7-17A5F50D627E}"/>
    <cellStyle name="Обычный 3 4 6 4 4" xfId="20476" xr:uid="{29CB904B-EBE1-498F-B303-23DE03ADF9F1}"/>
    <cellStyle name="Обычный 3 4 6 5" xfId="6508" xr:uid="{00000000-0005-0000-0000-0000DA220000}"/>
    <cellStyle name="Обычный 3 4 6 5 2" xfId="21753" xr:uid="{CB5F128C-1F42-4511-9344-0AF71F0049D6}"/>
    <cellStyle name="Обычный 3 4 6 6" xfId="11591" xr:uid="{00000000-0005-0000-0000-0000DB220000}"/>
    <cellStyle name="Обычный 3 4 6 6 2" xfId="26829" xr:uid="{262BC066-6621-4472-BC02-9AC26766CBBA}"/>
    <cellStyle name="Обычный 3 4 6 7" xfId="16677" xr:uid="{614DD93C-7E2A-4720-B2E0-B7C0B37A11E7}"/>
    <cellStyle name="Обычный 3 4 7" xfId="10446" xr:uid="{00000000-0005-0000-0000-0000DC220000}"/>
    <cellStyle name="Обычный 3 4 7 2" xfId="25686" xr:uid="{976ADD32-955F-4C0A-B461-A680840AF959}"/>
    <cellStyle name="Обычный 3 5" xfId="156" xr:uid="{00000000-0005-0000-0000-0000DD220000}"/>
    <cellStyle name="Обычный 3 6" xfId="247" xr:uid="{00000000-0005-0000-0000-0000DE220000}"/>
    <cellStyle name="Обычный 3 6 2" xfId="411" xr:uid="{00000000-0005-0000-0000-0000DF220000}"/>
    <cellStyle name="Обычный 3 6 2 2" xfId="975" xr:uid="{00000000-0005-0000-0000-0000E0220000}"/>
    <cellStyle name="Обычный 3 6 2 2 2" xfId="2253" xr:uid="{00000000-0005-0000-0000-0000E1220000}"/>
    <cellStyle name="Обычный 3 6 2 2 2 2" xfId="7357" xr:uid="{00000000-0005-0000-0000-0000E2220000}"/>
    <cellStyle name="Обычный 3 6 2 2 2 2 2" xfId="22597" xr:uid="{353A38BE-72CB-43D4-B1C8-B3C140E7B298}"/>
    <cellStyle name="Обычный 3 6 2 2 2 3" xfId="12435" xr:uid="{00000000-0005-0000-0000-0000E3220000}"/>
    <cellStyle name="Обычный 3 6 2 2 2 3 2" xfId="27673" xr:uid="{2AECCA9E-47C1-4DE5-BCD4-A2EAF55A6E62}"/>
    <cellStyle name="Обычный 3 6 2 2 2 4" xfId="17521" xr:uid="{7BDE5D5F-DB69-46E2-BD5A-100BD28F2A8C}"/>
    <cellStyle name="Обычный 3 6 2 2 3" xfId="3531" xr:uid="{00000000-0005-0000-0000-0000E4220000}"/>
    <cellStyle name="Обычный 3 6 2 2 3 2" xfId="8617" xr:uid="{00000000-0005-0000-0000-0000E5220000}"/>
    <cellStyle name="Обычный 3 6 2 2 3 2 2" xfId="23857" xr:uid="{6519A3FF-4BD9-4D3D-9DC6-BE9843BC257E}"/>
    <cellStyle name="Обычный 3 6 2 2 3 3" xfId="13695" xr:uid="{00000000-0005-0000-0000-0000E6220000}"/>
    <cellStyle name="Обычный 3 6 2 2 3 3 2" xfId="28933" xr:uid="{691700E3-0D66-482E-A28B-554A4985F6F7}"/>
    <cellStyle name="Обычный 3 6 2 2 3 4" xfId="18781" xr:uid="{E4217C70-E215-4AC1-B0C2-E860E6BF4037}"/>
    <cellStyle name="Обычный 3 6 2 2 4" xfId="4803" xr:uid="{00000000-0005-0000-0000-0000E7220000}"/>
    <cellStyle name="Обычный 3 6 2 2 4 2" xfId="9884" xr:uid="{00000000-0005-0000-0000-0000E8220000}"/>
    <cellStyle name="Обычный 3 6 2 2 4 2 2" xfId="25124" xr:uid="{07CFBAB3-7EFD-4A5C-8D2C-5E9AB9F4D4CD}"/>
    <cellStyle name="Обычный 3 6 2 2 4 3" xfId="14962" xr:uid="{00000000-0005-0000-0000-0000E9220000}"/>
    <cellStyle name="Обычный 3 6 2 2 4 3 2" xfId="30200" xr:uid="{00DF5BE2-4A35-461B-9C61-35E89216127E}"/>
    <cellStyle name="Обычный 3 6 2 2 4 4" xfId="20048" xr:uid="{838271B7-59B3-43B3-91C1-069961D96C0C}"/>
    <cellStyle name="Обычный 3 6 2 2 5" xfId="6080" xr:uid="{00000000-0005-0000-0000-0000EA220000}"/>
    <cellStyle name="Обычный 3 6 2 2 5 2" xfId="21325" xr:uid="{984D8333-39D5-430B-9294-D23B77897F05}"/>
    <cellStyle name="Обычный 3 6 2 2 6" xfId="11163" xr:uid="{00000000-0005-0000-0000-0000EB220000}"/>
    <cellStyle name="Обычный 3 6 2 2 6 2" xfId="26401" xr:uid="{93F310DD-54BD-42E2-998E-0DDA932AE3EE}"/>
    <cellStyle name="Обычный 3 6 2 2 7" xfId="16249" xr:uid="{D18EAF1C-154A-4C8A-8FDA-427C4724C91F}"/>
    <cellStyle name="Обычный 3 6 2 3" xfId="1689" xr:uid="{00000000-0005-0000-0000-0000EC220000}"/>
    <cellStyle name="Обычный 3 6 2 3 2" xfId="6793" xr:uid="{00000000-0005-0000-0000-0000ED220000}"/>
    <cellStyle name="Обычный 3 6 2 3 2 2" xfId="22033" xr:uid="{2D43B908-C09B-41C4-87DB-D6C2CC25DFA7}"/>
    <cellStyle name="Обычный 3 6 2 3 3" xfId="11871" xr:uid="{00000000-0005-0000-0000-0000EE220000}"/>
    <cellStyle name="Обычный 3 6 2 3 3 2" xfId="27109" xr:uid="{F7715B98-A6F7-4A65-A98B-BFA98FCE2ABF}"/>
    <cellStyle name="Обычный 3 6 2 3 4" xfId="16957" xr:uid="{4FE834C6-4C65-4AB8-81CA-471FA2720D7C}"/>
    <cellStyle name="Обычный 3 6 2 4" xfId="2975" xr:uid="{00000000-0005-0000-0000-0000EF220000}"/>
    <cellStyle name="Обычный 3 6 2 4 2" xfId="8061" xr:uid="{00000000-0005-0000-0000-0000F0220000}"/>
    <cellStyle name="Обычный 3 6 2 4 2 2" xfId="23301" xr:uid="{1F711CCD-72A2-4C06-9922-265370B5EF7D}"/>
    <cellStyle name="Обычный 3 6 2 4 3" xfId="13139" xr:uid="{00000000-0005-0000-0000-0000F1220000}"/>
    <cellStyle name="Обычный 3 6 2 4 3 2" xfId="28377" xr:uid="{1872A558-33A4-4812-B4D0-3AB973F852DE}"/>
    <cellStyle name="Обычный 3 6 2 4 4" xfId="18225" xr:uid="{C4482AAE-F25B-4434-ACDB-9E2451595354}"/>
    <cellStyle name="Обычный 3 6 2 5" xfId="4239" xr:uid="{00000000-0005-0000-0000-0000F2220000}"/>
    <cellStyle name="Обычный 3 6 2 5 2" xfId="9320" xr:uid="{00000000-0005-0000-0000-0000F3220000}"/>
    <cellStyle name="Обычный 3 6 2 5 2 2" xfId="24560" xr:uid="{CAB71506-7ECC-485E-B13A-0918494E3C07}"/>
    <cellStyle name="Обычный 3 6 2 5 3" xfId="14398" xr:uid="{00000000-0005-0000-0000-0000F4220000}"/>
    <cellStyle name="Обычный 3 6 2 5 3 2" xfId="29636" xr:uid="{F7B5A040-8D86-4BB8-8597-E6D14B5B82E6}"/>
    <cellStyle name="Обычный 3 6 2 5 4" xfId="19484" xr:uid="{F2FAA5D0-50E0-4D3A-8418-0E64257B6978}"/>
    <cellStyle name="Обычный 3 6 2 6" xfId="5516" xr:uid="{00000000-0005-0000-0000-0000F5220000}"/>
    <cellStyle name="Обычный 3 6 2 6 2" xfId="20761" xr:uid="{275E7132-C16A-4707-99DD-B9E576C29B2E}"/>
    <cellStyle name="Обычный 3 6 2 7" xfId="10599" xr:uid="{00000000-0005-0000-0000-0000F6220000}"/>
    <cellStyle name="Обычный 3 6 2 7 2" xfId="25837" xr:uid="{AC17B9F1-09C9-4E7B-AE72-EEB165335BDA}"/>
    <cellStyle name="Обычный 3 6 2 8" xfId="15685" xr:uid="{A13FD5F5-5984-4CA7-AAD7-9FA6EF25E31E}"/>
    <cellStyle name="Обычный 3 6 3" xfId="835" xr:uid="{00000000-0005-0000-0000-0000F7220000}"/>
    <cellStyle name="Обычный 3 6 3 2" xfId="2113" xr:uid="{00000000-0005-0000-0000-0000F8220000}"/>
    <cellStyle name="Обычный 3 6 3 2 2" xfId="7217" xr:uid="{00000000-0005-0000-0000-0000F9220000}"/>
    <cellStyle name="Обычный 3 6 3 2 2 2" xfId="22457" xr:uid="{A429454F-51CA-4C06-8C11-67EFDE4C4F7E}"/>
    <cellStyle name="Обычный 3 6 3 2 3" xfId="12295" xr:uid="{00000000-0005-0000-0000-0000FA220000}"/>
    <cellStyle name="Обычный 3 6 3 2 3 2" xfId="27533" xr:uid="{BB6D9DC2-AD91-4646-91D5-DAD937D49F6E}"/>
    <cellStyle name="Обычный 3 6 3 2 4" xfId="17381" xr:uid="{1A52EDFE-9761-4545-B578-ACE943DCA272}"/>
    <cellStyle name="Обычный 3 6 3 3" xfId="3393" xr:uid="{00000000-0005-0000-0000-0000FB220000}"/>
    <cellStyle name="Обычный 3 6 3 3 2" xfId="8479" xr:uid="{00000000-0005-0000-0000-0000FC220000}"/>
    <cellStyle name="Обычный 3 6 3 3 2 2" xfId="23719" xr:uid="{3FEF6632-0882-4DD4-918C-AA62490864B8}"/>
    <cellStyle name="Обычный 3 6 3 3 3" xfId="13557" xr:uid="{00000000-0005-0000-0000-0000FD220000}"/>
    <cellStyle name="Обычный 3 6 3 3 3 2" xfId="28795" xr:uid="{C23749D8-82BE-4F45-BF5B-3A15938C9E4D}"/>
    <cellStyle name="Обычный 3 6 3 3 4" xfId="18643" xr:uid="{E0EE0DC9-21B6-4D12-B59C-803AAE1D4217}"/>
    <cellStyle name="Обычный 3 6 3 4" xfId="4663" xr:uid="{00000000-0005-0000-0000-0000FE220000}"/>
    <cellStyle name="Обычный 3 6 3 4 2" xfId="9744" xr:uid="{00000000-0005-0000-0000-0000FF220000}"/>
    <cellStyle name="Обычный 3 6 3 4 2 2" xfId="24984" xr:uid="{A463499A-A84F-4167-9126-91D7E5B8637F}"/>
    <cellStyle name="Обычный 3 6 3 4 3" xfId="14822" xr:uid="{00000000-0005-0000-0000-000000230000}"/>
    <cellStyle name="Обычный 3 6 3 4 3 2" xfId="30060" xr:uid="{B4969458-3F1F-4FCC-B213-B68AF275FF01}"/>
    <cellStyle name="Обычный 3 6 3 4 4" xfId="19908" xr:uid="{677B5BDB-12AA-431C-B0F8-7A08ED6A7D2B}"/>
    <cellStyle name="Обычный 3 6 3 5" xfId="5940" xr:uid="{00000000-0005-0000-0000-000001230000}"/>
    <cellStyle name="Обычный 3 6 3 5 2" xfId="21185" xr:uid="{A2BF91D4-8302-411A-B6BF-5AE290A8275E}"/>
    <cellStyle name="Обычный 3 6 3 6" xfId="11023" xr:uid="{00000000-0005-0000-0000-000002230000}"/>
    <cellStyle name="Обычный 3 6 3 6 2" xfId="26261" xr:uid="{F1A98AAD-7ACD-457C-B02F-369AF9D36EAD}"/>
    <cellStyle name="Обычный 3 6 3 7" xfId="16109" xr:uid="{F0742387-75AA-40E7-A9C4-A9AF88CC5987}"/>
    <cellStyle name="Обычный 3 6 4" xfId="1549" xr:uid="{00000000-0005-0000-0000-000003230000}"/>
    <cellStyle name="Обычный 3 6 4 2" xfId="6653" xr:uid="{00000000-0005-0000-0000-000004230000}"/>
    <cellStyle name="Обычный 3 6 4 2 2" xfId="21893" xr:uid="{18D170AE-8F2A-4CE1-A446-BEFEF27E181C}"/>
    <cellStyle name="Обычный 3 6 4 3" xfId="11731" xr:uid="{00000000-0005-0000-0000-000005230000}"/>
    <cellStyle name="Обычный 3 6 4 3 2" xfId="26969" xr:uid="{6F01A05A-32F8-4491-B029-E19136C3F18A}"/>
    <cellStyle name="Обычный 3 6 4 4" xfId="16817" xr:uid="{FE7609B7-B505-4503-B26D-38CDA47CD658}"/>
    <cellStyle name="Обычный 3 6 5" xfId="2819" xr:uid="{00000000-0005-0000-0000-000006230000}"/>
    <cellStyle name="Обычный 3 6 5 2" xfId="7923" xr:uid="{00000000-0005-0000-0000-000007230000}"/>
    <cellStyle name="Обычный 3 6 5 2 2" xfId="23163" xr:uid="{4D2BD0F9-84A7-4879-A4AE-25E03C3D1A34}"/>
    <cellStyle name="Обычный 3 6 5 3" xfId="13001" xr:uid="{00000000-0005-0000-0000-000008230000}"/>
    <cellStyle name="Обычный 3 6 5 3 2" xfId="28239" xr:uid="{360362F4-CA76-4A57-A651-3509DCC278A5}"/>
    <cellStyle name="Обычный 3 6 5 4" xfId="18087" xr:uid="{FEE106F0-807D-4A7C-89FA-6FDC39A09453}"/>
    <cellStyle name="Обычный 3 6 6" xfId="4099" xr:uid="{00000000-0005-0000-0000-000009230000}"/>
    <cellStyle name="Обычный 3 6 6 2" xfId="9180" xr:uid="{00000000-0005-0000-0000-00000A230000}"/>
    <cellStyle name="Обычный 3 6 6 2 2" xfId="24420" xr:uid="{F2A7C384-86B2-4699-B0BA-596BBCA97AEA}"/>
    <cellStyle name="Обычный 3 6 6 3" xfId="14258" xr:uid="{00000000-0005-0000-0000-00000B230000}"/>
    <cellStyle name="Обычный 3 6 6 3 2" xfId="29496" xr:uid="{889A2A84-67DD-454D-8226-FBED87F708DE}"/>
    <cellStyle name="Обычный 3 6 6 4" xfId="19344" xr:uid="{204E6EB4-FEC2-40E5-AEB2-73ECDA4668AD}"/>
    <cellStyle name="Обычный 3 6 7" xfId="5376" xr:uid="{00000000-0005-0000-0000-00000C230000}"/>
    <cellStyle name="Обычный 3 6 7 2" xfId="20621" xr:uid="{61649596-21F9-40BF-9B71-9974C3C8A4D5}"/>
    <cellStyle name="Обычный 3 6 8" xfId="10458" xr:uid="{00000000-0005-0000-0000-00000D230000}"/>
    <cellStyle name="Обычный 3 6 8 2" xfId="25697" xr:uid="{0AB90E8E-B803-4F00-81E6-718664A32944}"/>
    <cellStyle name="Обычный 3 6 9" xfId="15545" xr:uid="{A9A5F9C0-3534-4D56-B221-C6B1730B9D39}"/>
    <cellStyle name="Обычный 3 7" xfId="157" xr:uid="{00000000-0005-0000-0000-00000E230000}"/>
    <cellStyle name="Обычный 3 7 2" xfId="252" xr:uid="{00000000-0005-0000-0000-00000F230000}"/>
    <cellStyle name="Обычный 3 7 2 2" xfId="416" xr:uid="{00000000-0005-0000-0000-000010230000}"/>
    <cellStyle name="Обычный 3 7 2 2 2" xfId="980" xr:uid="{00000000-0005-0000-0000-000011230000}"/>
    <cellStyle name="Обычный 3 7 2 2 2 2" xfId="2258" xr:uid="{00000000-0005-0000-0000-000012230000}"/>
    <cellStyle name="Обычный 3 7 2 2 2 2 2" xfId="7362" xr:uid="{00000000-0005-0000-0000-000013230000}"/>
    <cellStyle name="Обычный 3 7 2 2 2 2 2 2" xfId="22602" xr:uid="{9C4B04AE-04E5-4489-A836-0DF061DCFB0A}"/>
    <cellStyle name="Обычный 3 7 2 2 2 2 3" xfId="12440" xr:uid="{00000000-0005-0000-0000-000014230000}"/>
    <cellStyle name="Обычный 3 7 2 2 2 2 3 2" xfId="27678" xr:uid="{04A88156-3F8E-48FE-9DE0-597FABF92B7C}"/>
    <cellStyle name="Обычный 3 7 2 2 2 2 4" xfId="17526" xr:uid="{9D7145AB-35EC-4B42-9453-904A05B08AD2}"/>
    <cellStyle name="Обычный 3 7 2 2 2 3" xfId="3536" xr:uid="{00000000-0005-0000-0000-000015230000}"/>
    <cellStyle name="Обычный 3 7 2 2 2 3 2" xfId="8622" xr:uid="{00000000-0005-0000-0000-000016230000}"/>
    <cellStyle name="Обычный 3 7 2 2 2 3 2 2" xfId="23862" xr:uid="{DDB46733-7244-4D1D-9557-4E4D69573CFE}"/>
    <cellStyle name="Обычный 3 7 2 2 2 3 3" xfId="13700" xr:uid="{00000000-0005-0000-0000-000017230000}"/>
    <cellStyle name="Обычный 3 7 2 2 2 3 3 2" xfId="28938" xr:uid="{408FD1EA-1EDC-4DD4-B06E-35D2147323D8}"/>
    <cellStyle name="Обычный 3 7 2 2 2 3 4" xfId="18786" xr:uid="{540F3C04-AD60-4241-AD22-D3611D4FED34}"/>
    <cellStyle name="Обычный 3 7 2 2 2 4" xfId="4808" xr:uid="{00000000-0005-0000-0000-000018230000}"/>
    <cellStyle name="Обычный 3 7 2 2 2 4 2" xfId="9889" xr:uid="{00000000-0005-0000-0000-000019230000}"/>
    <cellStyle name="Обычный 3 7 2 2 2 4 2 2" xfId="25129" xr:uid="{06D4AF16-E07C-4871-A241-3CC7EE40A25E}"/>
    <cellStyle name="Обычный 3 7 2 2 2 4 3" xfId="14967" xr:uid="{00000000-0005-0000-0000-00001A230000}"/>
    <cellStyle name="Обычный 3 7 2 2 2 4 3 2" xfId="30205" xr:uid="{53B97B6E-075B-4D4C-B8BB-3C8B1D515D0F}"/>
    <cellStyle name="Обычный 3 7 2 2 2 4 4" xfId="20053" xr:uid="{E4356017-F72E-4C3F-B56D-0B915660740B}"/>
    <cellStyle name="Обычный 3 7 2 2 2 5" xfId="6085" xr:uid="{00000000-0005-0000-0000-00001B230000}"/>
    <cellStyle name="Обычный 3 7 2 2 2 5 2" xfId="21330" xr:uid="{50824D24-AFF2-4538-9192-4A1927E30337}"/>
    <cellStyle name="Обычный 3 7 2 2 2 6" xfId="11168" xr:uid="{00000000-0005-0000-0000-00001C230000}"/>
    <cellStyle name="Обычный 3 7 2 2 2 6 2" xfId="26406" xr:uid="{ED60F6AB-C59F-46C4-9861-E2E09A758D8B}"/>
    <cellStyle name="Обычный 3 7 2 2 2 7" xfId="16254" xr:uid="{4A0DF70D-2E41-4A24-BD03-C44BFC16D24B}"/>
    <cellStyle name="Обычный 3 7 2 2 3" xfId="1694" xr:uid="{00000000-0005-0000-0000-00001D230000}"/>
    <cellStyle name="Обычный 3 7 2 2 3 2" xfId="6798" xr:uid="{00000000-0005-0000-0000-00001E230000}"/>
    <cellStyle name="Обычный 3 7 2 2 3 2 2" xfId="22038" xr:uid="{82FE2925-8A6E-474C-B1B6-AA7DD186B404}"/>
    <cellStyle name="Обычный 3 7 2 2 3 3" xfId="11876" xr:uid="{00000000-0005-0000-0000-00001F230000}"/>
    <cellStyle name="Обычный 3 7 2 2 3 3 2" xfId="27114" xr:uid="{D7768D7C-3C37-4025-ADAA-EC2609C8DECA}"/>
    <cellStyle name="Обычный 3 7 2 2 3 4" xfId="16962" xr:uid="{7A760C09-9BA0-4348-B864-282AFEA9B882}"/>
    <cellStyle name="Обычный 3 7 2 2 4" xfId="2980" xr:uid="{00000000-0005-0000-0000-000020230000}"/>
    <cellStyle name="Обычный 3 7 2 2 4 2" xfId="8066" xr:uid="{00000000-0005-0000-0000-000021230000}"/>
    <cellStyle name="Обычный 3 7 2 2 4 2 2" xfId="23306" xr:uid="{45CB49AB-351E-4110-BD31-226CFAEB3C0C}"/>
    <cellStyle name="Обычный 3 7 2 2 4 3" xfId="13144" xr:uid="{00000000-0005-0000-0000-000022230000}"/>
    <cellStyle name="Обычный 3 7 2 2 4 3 2" xfId="28382" xr:uid="{4993437B-1CA8-44C9-87AA-B228B3724923}"/>
    <cellStyle name="Обычный 3 7 2 2 4 4" xfId="18230" xr:uid="{47B11526-73BE-41DA-93F7-49642A5B9757}"/>
    <cellStyle name="Обычный 3 7 2 2 5" xfId="4244" xr:uid="{00000000-0005-0000-0000-000023230000}"/>
    <cellStyle name="Обычный 3 7 2 2 5 2" xfId="9325" xr:uid="{00000000-0005-0000-0000-000024230000}"/>
    <cellStyle name="Обычный 3 7 2 2 5 2 2" xfId="24565" xr:uid="{CE67D3BB-6190-4173-97EA-B5BBB307F2CD}"/>
    <cellStyle name="Обычный 3 7 2 2 5 3" xfId="14403" xr:uid="{00000000-0005-0000-0000-000025230000}"/>
    <cellStyle name="Обычный 3 7 2 2 5 3 2" xfId="29641" xr:uid="{94162383-52E3-49E6-A0AE-A7327701CB4A}"/>
    <cellStyle name="Обычный 3 7 2 2 5 4" xfId="19489" xr:uid="{74346C8E-0703-4793-AFBF-E74D26FA8E65}"/>
    <cellStyle name="Обычный 3 7 2 2 6" xfId="5521" xr:uid="{00000000-0005-0000-0000-000026230000}"/>
    <cellStyle name="Обычный 3 7 2 2 6 2" xfId="20766" xr:uid="{41302CD2-22A5-4958-8A9C-C84F3A576935}"/>
    <cellStyle name="Обычный 3 7 2 2 7" xfId="10604" xr:uid="{00000000-0005-0000-0000-000027230000}"/>
    <cellStyle name="Обычный 3 7 2 2 7 2" xfId="25842" xr:uid="{DD892B9C-6A56-4746-8BD4-DBE91E1A0F18}"/>
    <cellStyle name="Обычный 3 7 2 2 8" xfId="15690" xr:uid="{B3BE2241-14D8-4E22-A004-27FD15919FA1}"/>
    <cellStyle name="Обычный 3 7 2 3" xfId="840" xr:uid="{00000000-0005-0000-0000-000028230000}"/>
    <cellStyle name="Обычный 3 7 2 3 2" xfId="2118" xr:uid="{00000000-0005-0000-0000-000029230000}"/>
    <cellStyle name="Обычный 3 7 2 3 2 2" xfId="7222" xr:uid="{00000000-0005-0000-0000-00002A230000}"/>
    <cellStyle name="Обычный 3 7 2 3 2 2 2" xfId="22462" xr:uid="{04BEB475-A1DC-4322-8903-0E6F8A0E9649}"/>
    <cellStyle name="Обычный 3 7 2 3 2 3" xfId="12300" xr:uid="{00000000-0005-0000-0000-00002B230000}"/>
    <cellStyle name="Обычный 3 7 2 3 2 3 2" xfId="27538" xr:uid="{6AE76A87-F2A0-42E4-95A0-E8E160DC605A}"/>
    <cellStyle name="Обычный 3 7 2 3 2 4" xfId="17386" xr:uid="{037F97D9-86DB-4C9B-A2B5-518CD75F3C95}"/>
    <cellStyle name="Обычный 3 7 2 3 3" xfId="3398" xr:uid="{00000000-0005-0000-0000-00002C230000}"/>
    <cellStyle name="Обычный 3 7 2 3 3 2" xfId="8484" xr:uid="{00000000-0005-0000-0000-00002D230000}"/>
    <cellStyle name="Обычный 3 7 2 3 3 2 2" xfId="23724" xr:uid="{C5416141-B284-4958-8826-A72E393D230D}"/>
    <cellStyle name="Обычный 3 7 2 3 3 3" xfId="13562" xr:uid="{00000000-0005-0000-0000-00002E230000}"/>
    <cellStyle name="Обычный 3 7 2 3 3 3 2" xfId="28800" xr:uid="{857FEF52-CE73-4061-8F68-C96609AD7C26}"/>
    <cellStyle name="Обычный 3 7 2 3 3 4" xfId="18648" xr:uid="{EC31B52E-C92F-4726-8D0B-DDA019449C61}"/>
    <cellStyle name="Обычный 3 7 2 3 4" xfId="4668" xr:uid="{00000000-0005-0000-0000-00002F230000}"/>
    <cellStyle name="Обычный 3 7 2 3 4 2" xfId="9749" xr:uid="{00000000-0005-0000-0000-000030230000}"/>
    <cellStyle name="Обычный 3 7 2 3 4 2 2" xfId="24989" xr:uid="{12639CDC-90AC-4678-B775-68A3C905FC85}"/>
    <cellStyle name="Обычный 3 7 2 3 4 3" xfId="14827" xr:uid="{00000000-0005-0000-0000-000031230000}"/>
    <cellStyle name="Обычный 3 7 2 3 4 3 2" xfId="30065" xr:uid="{1F9CA5F5-6CC8-4CAD-84C7-5958975107F9}"/>
    <cellStyle name="Обычный 3 7 2 3 4 4" xfId="19913" xr:uid="{2463472C-BAB6-4F9A-8170-6478ACC45DF8}"/>
    <cellStyle name="Обычный 3 7 2 3 5" xfId="5945" xr:uid="{00000000-0005-0000-0000-000032230000}"/>
    <cellStyle name="Обычный 3 7 2 3 5 2" xfId="21190" xr:uid="{06A64996-DDF4-4F46-A307-CFB344DE0B56}"/>
    <cellStyle name="Обычный 3 7 2 3 6" xfId="11028" xr:uid="{00000000-0005-0000-0000-000033230000}"/>
    <cellStyle name="Обычный 3 7 2 3 6 2" xfId="26266" xr:uid="{76C8D68C-FF31-4226-8CF2-57A58236089C}"/>
    <cellStyle name="Обычный 3 7 2 3 7" xfId="16114" xr:uid="{317EB131-EC74-4651-8C17-048824B844F6}"/>
    <cellStyle name="Обычный 3 7 2 4" xfId="1554" xr:uid="{00000000-0005-0000-0000-000034230000}"/>
    <cellStyle name="Обычный 3 7 2 4 2" xfId="6658" xr:uid="{00000000-0005-0000-0000-000035230000}"/>
    <cellStyle name="Обычный 3 7 2 4 2 2" xfId="21898" xr:uid="{0739C2ED-9F2F-4FDF-8946-C7A3859CDE24}"/>
    <cellStyle name="Обычный 3 7 2 4 3" xfId="11736" xr:uid="{00000000-0005-0000-0000-000036230000}"/>
    <cellStyle name="Обычный 3 7 2 4 3 2" xfId="26974" xr:uid="{A203AF06-DF67-4B5A-9B04-E1E2420DE5E6}"/>
    <cellStyle name="Обычный 3 7 2 4 4" xfId="16822" xr:uid="{EA77EE3D-DD8E-47EC-81A0-F6E830FCDA31}"/>
    <cellStyle name="Обычный 3 7 2 5" xfId="2824" xr:uid="{00000000-0005-0000-0000-000037230000}"/>
    <cellStyle name="Обычный 3 7 2 5 2" xfId="7928" xr:uid="{00000000-0005-0000-0000-000038230000}"/>
    <cellStyle name="Обычный 3 7 2 5 2 2" xfId="23168" xr:uid="{503B8667-7120-4CC3-B789-B787F97715BE}"/>
    <cellStyle name="Обычный 3 7 2 5 3" xfId="13006" xr:uid="{00000000-0005-0000-0000-000039230000}"/>
    <cellStyle name="Обычный 3 7 2 5 3 2" xfId="28244" xr:uid="{DE72A597-E156-4896-A4FB-B4772E5C70E4}"/>
    <cellStyle name="Обычный 3 7 2 5 4" xfId="18092" xr:uid="{EC081220-60CC-4ED3-B5B2-DE4ECC579610}"/>
    <cellStyle name="Обычный 3 7 2 6" xfId="4104" xr:uid="{00000000-0005-0000-0000-00003A230000}"/>
    <cellStyle name="Обычный 3 7 2 6 2" xfId="9185" xr:uid="{00000000-0005-0000-0000-00003B230000}"/>
    <cellStyle name="Обычный 3 7 2 6 2 2" xfId="24425" xr:uid="{CA236609-8D0C-403C-99BF-D7C3638D6698}"/>
    <cellStyle name="Обычный 3 7 2 6 3" xfId="14263" xr:uid="{00000000-0005-0000-0000-00003C230000}"/>
    <cellStyle name="Обычный 3 7 2 6 3 2" xfId="29501" xr:uid="{C3CB7853-E875-45C5-B30F-69C30BD714DE}"/>
    <cellStyle name="Обычный 3 7 2 6 4" xfId="19349" xr:uid="{D2B13044-4186-47E5-B8A9-F46089D8D048}"/>
    <cellStyle name="Обычный 3 7 2 7" xfId="5381" xr:uid="{00000000-0005-0000-0000-00003D230000}"/>
    <cellStyle name="Обычный 3 7 2 7 2" xfId="20626" xr:uid="{28C757D3-E264-49EA-A525-63888A496245}"/>
    <cellStyle name="Обычный 3 7 2 8" xfId="10463" xr:uid="{00000000-0005-0000-0000-00003E230000}"/>
    <cellStyle name="Обычный 3 7 2 8 2" xfId="25702" xr:uid="{FCA19A5C-0FEF-49B0-8ECB-CDB0A4D5DC74}"/>
    <cellStyle name="Обычный 3 7 2 9" xfId="15550" xr:uid="{A5E911D0-411A-411C-978D-4960E1B1B9D6}"/>
    <cellStyle name="Обычный 3 7 3" xfId="556" xr:uid="{00000000-0005-0000-0000-00003F230000}"/>
    <cellStyle name="Обычный 3 7 3 2" xfId="1120" xr:uid="{00000000-0005-0000-0000-000040230000}"/>
    <cellStyle name="Обычный 3 7 3 2 2" xfId="2398" xr:uid="{00000000-0005-0000-0000-000041230000}"/>
    <cellStyle name="Обычный 3 7 3 2 2 2" xfId="7502" xr:uid="{00000000-0005-0000-0000-000042230000}"/>
    <cellStyle name="Обычный 3 7 3 2 2 2 2" xfId="22742" xr:uid="{1BE103E2-FABA-4DE9-8FE2-1C0956B452B6}"/>
    <cellStyle name="Обычный 3 7 3 2 2 3" xfId="12580" xr:uid="{00000000-0005-0000-0000-000043230000}"/>
    <cellStyle name="Обычный 3 7 3 2 2 3 2" xfId="27818" xr:uid="{068AC4F5-57F9-41FB-9C6C-02D9B35CE99D}"/>
    <cellStyle name="Обычный 3 7 3 2 2 4" xfId="17666" xr:uid="{6008E0CD-1036-4975-B811-FE8524C327FD}"/>
    <cellStyle name="Обычный 3 7 3 2 3" xfId="3674" xr:uid="{00000000-0005-0000-0000-000044230000}"/>
    <cellStyle name="Обычный 3 7 3 2 3 2" xfId="8760" xr:uid="{00000000-0005-0000-0000-000045230000}"/>
    <cellStyle name="Обычный 3 7 3 2 3 2 2" xfId="24000" xr:uid="{EF24F26B-94F5-4005-A0F1-AF32EFC77BB5}"/>
    <cellStyle name="Обычный 3 7 3 2 3 3" xfId="13838" xr:uid="{00000000-0005-0000-0000-000046230000}"/>
    <cellStyle name="Обычный 3 7 3 2 3 3 2" xfId="29076" xr:uid="{73EBCA06-7544-4B24-9693-B636AEC51B8C}"/>
    <cellStyle name="Обычный 3 7 3 2 3 4" xfId="18924" xr:uid="{AACD3FD9-7E06-45B6-9A2B-D2E2C4A7A203}"/>
    <cellStyle name="Обычный 3 7 3 2 4" xfId="4948" xr:uid="{00000000-0005-0000-0000-000047230000}"/>
    <cellStyle name="Обычный 3 7 3 2 4 2" xfId="10029" xr:uid="{00000000-0005-0000-0000-000048230000}"/>
    <cellStyle name="Обычный 3 7 3 2 4 2 2" xfId="25269" xr:uid="{19F81D99-05D5-4514-A157-78EA1BF0FA12}"/>
    <cellStyle name="Обычный 3 7 3 2 4 3" xfId="15107" xr:uid="{00000000-0005-0000-0000-000049230000}"/>
    <cellStyle name="Обычный 3 7 3 2 4 3 2" xfId="30345" xr:uid="{1AF46F1E-11C2-46D3-82AD-B41573ADA2A6}"/>
    <cellStyle name="Обычный 3 7 3 2 4 4" xfId="20193" xr:uid="{B90E6A94-F175-49F3-90C5-0AA3EA774696}"/>
    <cellStyle name="Обычный 3 7 3 2 5" xfId="6225" xr:uid="{00000000-0005-0000-0000-00004A230000}"/>
    <cellStyle name="Обычный 3 7 3 2 5 2" xfId="21470" xr:uid="{B1A6EC23-474E-4DAA-8763-E5D2ECDACA50}"/>
    <cellStyle name="Обычный 3 7 3 2 6" xfId="11308" xr:uid="{00000000-0005-0000-0000-00004B230000}"/>
    <cellStyle name="Обычный 3 7 3 2 6 2" xfId="26546" xr:uid="{12570F45-8F88-4E5B-A758-0D94657AD5EE}"/>
    <cellStyle name="Обычный 3 7 3 2 7" xfId="16394" xr:uid="{4EE3BAE6-97F2-4C19-9222-5DB6999C0D10}"/>
    <cellStyle name="Обычный 3 7 3 3" xfId="1834" xr:uid="{00000000-0005-0000-0000-00004C230000}"/>
    <cellStyle name="Обычный 3 7 3 3 2" xfId="6938" xr:uid="{00000000-0005-0000-0000-00004D230000}"/>
    <cellStyle name="Обычный 3 7 3 3 2 2" xfId="22178" xr:uid="{F77DC81C-E982-487A-B7EF-43E2A4E48D8D}"/>
    <cellStyle name="Обычный 3 7 3 3 3" xfId="12016" xr:uid="{00000000-0005-0000-0000-00004E230000}"/>
    <cellStyle name="Обычный 3 7 3 3 3 2" xfId="27254" xr:uid="{6F182856-A405-4AF2-A5FB-5AAD2F6B6D4C}"/>
    <cellStyle name="Обычный 3 7 3 3 4" xfId="17102" xr:uid="{0C8914BE-822F-4BCE-B4D9-A60492D94FB7}"/>
    <cellStyle name="Обычный 3 7 3 4" xfId="3118" xr:uid="{00000000-0005-0000-0000-00004F230000}"/>
    <cellStyle name="Обычный 3 7 3 4 2" xfId="8204" xr:uid="{00000000-0005-0000-0000-000050230000}"/>
    <cellStyle name="Обычный 3 7 3 4 2 2" xfId="23444" xr:uid="{E6C0DE2E-3B59-4282-8190-91C8CD82C8CB}"/>
    <cellStyle name="Обычный 3 7 3 4 3" xfId="13282" xr:uid="{00000000-0005-0000-0000-000051230000}"/>
    <cellStyle name="Обычный 3 7 3 4 3 2" xfId="28520" xr:uid="{127A7079-3825-47BB-BE16-E250E5B4A687}"/>
    <cellStyle name="Обычный 3 7 3 4 4" xfId="18368" xr:uid="{3A7D7833-2B0B-4820-92D0-AD8F70112567}"/>
    <cellStyle name="Обычный 3 7 3 5" xfId="4384" xr:uid="{00000000-0005-0000-0000-000052230000}"/>
    <cellStyle name="Обычный 3 7 3 5 2" xfId="9465" xr:uid="{00000000-0005-0000-0000-000053230000}"/>
    <cellStyle name="Обычный 3 7 3 5 2 2" xfId="24705" xr:uid="{F3B7F265-D5AF-4817-9B36-EBD89BE676A7}"/>
    <cellStyle name="Обычный 3 7 3 5 3" xfId="14543" xr:uid="{00000000-0005-0000-0000-000054230000}"/>
    <cellStyle name="Обычный 3 7 3 5 3 2" xfId="29781" xr:uid="{93825E21-8A8E-494F-B89C-F72B15AF794C}"/>
    <cellStyle name="Обычный 3 7 3 5 4" xfId="19629" xr:uid="{3331B305-7002-4417-8E04-DF09C1DFC70D}"/>
    <cellStyle name="Обычный 3 7 3 6" xfId="5661" xr:uid="{00000000-0005-0000-0000-000055230000}"/>
    <cellStyle name="Обычный 3 7 3 6 2" xfId="20906" xr:uid="{B766FF1D-CBE6-4165-8B9F-DB84F9C5E90E}"/>
    <cellStyle name="Обычный 3 7 3 7" xfId="10744" xr:uid="{00000000-0005-0000-0000-000056230000}"/>
    <cellStyle name="Обычный 3 7 3 7 2" xfId="25982" xr:uid="{71846A11-1314-46A8-BE1A-59CA56854DFF}"/>
    <cellStyle name="Обычный 3 7 3 8" xfId="15830" xr:uid="{C2819E18-7077-4F48-9E69-362217A1D44E}"/>
    <cellStyle name="Обычный 3 7 4" xfId="700" xr:uid="{00000000-0005-0000-0000-000057230000}"/>
    <cellStyle name="Обычный 3 7 4 2" xfId="1978" xr:uid="{00000000-0005-0000-0000-000058230000}"/>
    <cellStyle name="Обычный 3 7 4 2 2" xfId="7082" xr:uid="{00000000-0005-0000-0000-000059230000}"/>
    <cellStyle name="Обычный 3 7 4 2 2 2" xfId="22322" xr:uid="{780E4814-9891-4B5D-80EB-22A30821FDDC}"/>
    <cellStyle name="Обычный 3 7 4 2 3" xfId="12160" xr:uid="{00000000-0005-0000-0000-00005A230000}"/>
    <cellStyle name="Обычный 3 7 4 2 3 2" xfId="27398" xr:uid="{3B48538B-2E12-497B-98ED-38252B7CF034}"/>
    <cellStyle name="Обычный 3 7 4 2 4" xfId="17246" xr:uid="{DAD38B16-E2D2-445F-9869-B18EEB60C90E}"/>
    <cellStyle name="Обычный 3 7 4 3" xfId="3260" xr:uid="{00000000-0005-0000-0000-00005B230000}"/>
    <cellStyle name="Обычный 3 7 4 3 2" xfId="8346" xr:uid="{00000000-0005-0000-0000-00005C230000}"/>
    <cellStyle name="Обычный 3 7 4 3 2 2" xfId="23586" xr:uid="{4621F312-3A4D-4947-98E6-50521E07204A}"/>
    <cellStyle name="Обычный 3 7 4 3 3" xfId="13424" xr:uid="{00000000-0005-0000-0000-00005D230000}"/>
    <cellStyle name="Обычный 3 7 4 3 3 2" xfId="28662" xr:uid="{49B892DD-A6BF-484A-B525-6A49F4F558CD}"/>
    <cellStyle name="Обычный 3 7 4 3 4" xfId="18510" xr:uid="{1CC08233-82E0-4CAA-9ABD-5D30B5252026}"/>
    <cellStyle name="Обычный 3 7 4 4" xfId="4528" xr:uid="{00000000-0005-0000-0000-00005E230000}"/>
    <cellStyle name="Обычный 3 7 4 4 2" xfId="9609" xr:uid="{00000000-0005-0000-0000-00005F230000}"/>
    <cellStyle name="Обычный 3 7 4 4 2 2" xfId="24849" xr:uid="{A5053669-6814-46A9-AD43-FC0384020461}"/>
    <cellStyle name="Обычный 3 7 4 4 3" xfId="14687" xr:uid="{00000000-0005-0000-0000-000060230000}"/>
    <cellStyle name="Обычный 3 7 4 4 3 2" xfId="29925" xr:uid="{B3C939FC-70FB-4433-A780-0B52C88B75EF}"/>
    <cellStyle name="Обычный 3 7 4 4 4" xfId="19773" xr:uid="{1B0443E0-4308-4CC5-A3B7-67FCF1A9EBAA}"/>
    <cellStyle name="Обычный 3 7 4 5" xfId="5805" xr:uid="{00000000-0005-0000-0000-000061230000}"/>
    <cellStyle name="Обычный 3 7 4 5 2" xfId="21050" xr:uid="{1AC3FC45-2189-4DB8-85F7-98F5A5E85F8A}"/>
    <cellStyle name="Обычный 3 7 4 6" xfId="10888" xr:uid="{00000000-0005-0000-0000-000062230000}"/>
    <cellStyle name="Обычный 3 7 4 6 2" xfId="26126" xr:uid="{08BB92BC-BCE3-4ACC-8860-53F99FDCC354}"/>
    <cellStyle name="Обычный 3 7 4 7" xfId="15974" xr:uid="{B877CB60-9343-4F6D-849F-DB49F5F39E21}"/>
    <cellStyle name="Обычный 3 7 5" xfId="1265" xr:uid="{00000000-0005-0000-0000-000063230000}"/>
    <cellStyle name="Обычный 3 7 5 2" xfId="2543" xr:uid="{00000000-0005-0000-0000-000064230000}"/>
    <cellStyle name="Обычный 3 7 5 2 2" xfId="7647" xr:uid="{00000000-0005-0000-0000-000065230000}"/>
    <cellStyle name="Обычный 3 7 5 2 2 2" xfId="22887" xr:uid="{BEE371E2-F477-418C-8C08-7804367560CC}"/>
    <cellStyle name="Обычный 3 7 5 2 3" xfId="12725" xr:uid="{00000000-0005-0000-0000-000066230000}"/>
    <cellStyle name="Обычный 3 7 5 2 3 2" xfId="27963" xr:uid="{CF4C9618-E657-4BA0-B2AF-0801D8AE03E8}"/>
    <cellStyle name="Обычный 3 7 5 2 4" xfId="17811" xr:uid="{F4A0B6DD-46B0-4DC0-8886-04D115E88AF1}"/>
    <cellStyle name="Обычный 3 7 5 3" xfId="3817" xr:uid="{00000000-0005-0000-0000-000067230000}"/>
    <cellStyle name="Обычный 3 7 5 3 2" xfId="8903" xr:uid="{00000000-0005-0000-0000-000068230000}"/>
    <cellStyle name="Обычный 3 7 5 3 2 2" xfId="24143" xr:uid="{7E7AF619-CDBE-45CF-A51A-0D8B3C3EACC7}"/>
    <cellStyle name="Обычный 3 7 5 3 3" xfId="13981" xr:uid="{00000000-0005-0000-0000-000069230000}"/>
    <cellStyle name="Обычный 3 7 5 3 3 2" xfId="29219" xr:uid="{ADA5FAC6-0CD6-46F6-9124-C0D1D00306EC}"/>
    <cellStyle name="Обычный 3 7 5 3 4" xfId="19067" xr:uid="{8937C5B0-4842-4128-BF20-751C57EBF388}"/>
    <cellStyle name="Обычный 3 7 5 4" xfId="5093" xr:uid="{00000000-0005-0000-0000-00006A230000}"/>
    <cellStyle name="Обычный 3 7 5 4 2" xfId="10174" xr:uid="{00000000-0005-0000-0000-00006B230000}"/>
    <cellStyle name="Обычный 3 7 5 4 2 2" xfId="25414" xr:uid="{CCA937C9-38C1-408E-84EE-5C8E56A3732B}"/>
    <cellStyle name="Обычный 3 7 5 4 3" xfId="15252" xr:uid="{00000000-0005-0000-0000-00006C230000}"/>
    <cellStyle name="Обычный 3 7 5 4 3 2" xfId="30490" xr:uid="{590FD9D7-0D6E-486C-97C3-E0A2CEFFC9BE}"/>
    <cellStyle name="Обычный 3 7 5 4 4" xfId="20338" xr:uid="{4DF1DDB4-4DFA-4E9A-A7B4-685701063F78}"/>
    <cellStyle name="Обычный 3 7 5 5" xfId="6370" xr:uid="{00000000-0005-0000-0000-00006D230000}"/>
    <cellStyle name="Обычный 3 7 5 5 2" xfId="21615" xr:uid="{A55DDE49-B939-498B-A106-6F704D580942}"/>
    <cellStyle name="Обычный 3 7 5 6" xfId="11453" xr:uid="{00000000-0005-0000-0000-00006E230000}"/>
    <cellStyle name="Обычный 3 7 5 6 2" xfId="26691" xr:uid="{86A33FFE-CF96-4579-ACB2-F5383BFD3CBD}"/>
    <cellStyle name="Обычный 3 7 5 7" xfId="16539" xr:uid="{1B7A28CA-8317-44C5-AF86-24D12AB0FB29}"/>
    <cellStyle name="Обычный 3 7 6" xfId="1405" xr:uid="{00000000-0005-0000-0000-00006F230000}"/>
    <cellStyle name="Обычный 3 7 6 2" xfId="2683" xr:uid="{00000000-0005-0000-0000-000070230000}"/>
    <cellStyle name="Обычный 3 7 6 2 2" xfId="7787" xr:uid="{00000000-0005-0000-0000-000071230000}"/>
    <cellStyle name="Обычный 3 7 6 2 2 2" xfId="23027" xr:uid="{C9B157D2-AFEC-44BC-BD3D-C25858EB0454}"/>
    <cellStyle name="Обычный 3 7 6 2 3" xfId="12865" xr:uid="{00000000-0005-0000-0000-000072230000}"/>
    <cellStyle name="Обычный 3 7 6 2 3 2" xfId="28103" xr:uid="{7D25F9B7-E784-4366-A31B-FAA333BC3F77}"/>
    <cellStyle name="Обычный 3 7 6 2 4" xfId="17951" xr:uid="{5A39C316-9677-4F57-B186-FB0E279EC76C}"/>
    <cellStyle name="Обычный 3 7 6 3" xfId="3955" xr:uid="{00000000-0005-0000-0000-000073230000}"/>
    <cellStyle name="Обычный 3 7 6 3 2" xfId="9041" xr:uid="{00000000-0005-0000-0000-000074230000}"/>
    <cellStyle name="Обычный 3 7 6 3 2 2" xfId="24281" xr:uid="{9BF324AD-0985-4375-99E8-AA23A4DF1E43}"/>
    <cellStyle name="Обычный 3 7 6 3 3" xfId="14119" xr:uid="{00000000-0005-0000-0000-000075230000}"/>
    <cellStyle name="Обычный 3 7 6 3 3 2" xfId="29357" xr:uid="{83BC40A5-0A9E-42EF-B279-A1C09E696ED8}"/>
    <cellStyle name="Обычный 3 7 6 3 4" xfId="19205" xr:uid="{C5727601-FD68-4044-AAED-09770A8CA96D}"/>
    <cellStyle name="Обычный 3 7 6 4" xfId="5233" xr:uid="{00000000-0005-0000-0000-000076230000}"/>
    <cellStyle name="Обычный 3 7 6 4 2" xfId="10314" xr:uid="{00000000-0005-0000-0000-000077230000}"/>
    <cellStyle name="Обычный 3 7 6 4 2 2" xfId="25554" xr:uid="{633B5E73-42EB-4C3F-863F-69ACBF9EAB6C}"/>
    <cellStyle name="Обычный 3 7 6 4 3" xfId="15392" xr:uid="{00000000-0005-0000-0000-000078230000}"/>
    <cellStyle name="Обычный 3 7 6 4 3 2" xfId="30630" xr:uid="{55ED162B-4A8B-4BC6-ACB3-CE21973E85AA}"/>
    <cellStyle name="Обычный 3 7 6 4 4" xfId="20478" xr:uid="{EF434E63-C9E4-4CC9-A206-D8D552B762E4}"/>
    <cellStyle name="Обычный 3 7 6 5" xfId="6510" xr:uid="{00000000-0005-0000-0000-000079230000}"/>
    <cellStyle name="Обычный 3 7 6 5 2" xfId="21755" xr:uid="{F52C7CA8-5E2F-4F03-86EE-F4B953869CB0}"/>
    <cellStyle name="Обычный 3 7 6 6" xfId="11593" xr:uid="{00000000-0005-0000-0000-00007A230000}"/>
    <cellStyle name="Обычный 3 7 6 6 2" xfId="26831" xr:uid="{EC3B52F9-F760-49D0-B307-7F8B6CF36A62}"/>
    <cellStyle name="Обычный 3 7 6 7" xfId="16679" xr:uid="{66190EEE-AC72-42C7-95D5-D7566539B225}"/>
    <cellStyle name="Обычный 3 7 7" xfId="10452" xr:uid="{00000000-0005-0000-0000-00007B230000}"/>
    <cellStyle name="Обычный 3 7 7 2" xfId="25691" xr:uid="{E58A2E96-78D1-4C98-B133-A6225F4D2118}"/>
    <cellStyle name="Обычный 3 8" xfId="551" xr:uid="{00000000-0005-0000-0000-00007C230000}"/>
    <cellStyle name="Обычный 3 8 2" xfId="1115" xr:uid="{00000000-0005-0000-0000-00007D230000}"/>
    <cellStyle name="Обычный 3 8 2 2" xfId="2393" xr:uid="{00000000-0005-0000-0000-00007E230000}"/>
    <cellStyle name="Обычный 3 8 2 2 2" xfId="7497" xr:uid="{00000000-0005-0000-0000-00007F230000}"/>
    <cellStyle name="Обычный 3 8 2 2 2 2" xfId="22737" xr:uid="{726428F8-CF9F-468E-A9A7-1AF206ED529E}"/>
    <cellStyle name="Обычный 3 8 2 2 3" xfId="12575" xr:uid="{00000000-0005-0000-0000-000080230000}"/>
    <cellStyle name="Обычный 3 8 2 2 3 2" xfId="27813" xr:uid="{CEF5D809-5EB9-4957-B88C-2BE2DF9E40E8}"/>
    <cellStyle name="Обычный 3 8 2 2 4" xfId="17661" xr:uid="{47B52B7E-42CA-422D-BBCC-D2F5020D9BFB}"/>
    <cellStyle name="Обычный 3 8 2 3" xfId="3669" xr:uid="{00000000-0005-0000-0000-000081230000}"/>
    <cellStyle name="Обычный 3 8 2 3 2" xfId="8755" xr:uid="{00000000-0005-0000-0000-000082230000}"/>
    <cellStyle name="Обычный 3 8 2 3 2 2" xfId="23995" xr:uid="{22226481-286A-4375-9991-C4033A7CD44F}"/>
    <cellStyle name="Обычный 3 8 2 3 3" xfId="13833" xr:uid="{00000000-0005-0000-0000-000083230000}"/>
    <cellStyle name="Обычный 3 8 2 3 3 2" xfId="29071" xr:uid="{C2861675-AEEC-4B37-A862-45A26589351D}"/>
    <cellStyle name="Обычный 3 8 2 3 4" xfId="18919" xr:uid="{A6C6932B-5D3F-489F-9EE3-435DC213A0AF}"/>
    <cellStyle name="Обычный 3 8 2 4" xfId="4943" xr:uid="{00000000-0005-0000-0000-000084230000}"/>
    <cellStyle name="Обычный 3 8 2 4 2" xfId="10024" xr:uid="{00000000-0005-0000-0000-000085230000}"/>
    <cellStyle name="Обычный 3 8 2 4 2 2" xfId="25264" xr:uid="{049A1643-4BBA-4661-8AD2-DA32AE3763E4}"/>
    <cellStyle name="Обычный 3 8 2 4 3" xfId="15102" xr:uid="{00000000-0005-0000-0000-000086230000}"/>
    <cellStyle name="Обычный 3 8 2 4 3 2" xfId="30340" xr:uid="{BCB48EB1-C91D-437C-BA56-C9B3DA9CB0C9}"/>
    <cellStyle name="Обычный 3 8 2 4 4" xfId="20188" xr:uid="{548F8C1B-ABF4-442E-9BAE-34B86BE75332}"/>
    <cellStyle name="Обычный 3 8 2 5" xfId="6220" xr:uid="{00000000-0005-0000-0000-000087230000}"/>
    <cellStyle name="Обычный 3 8 2 5 2" xfId="21465" xr:uid="{2160AEE0-C194-4EB6-95F5-AFBF4F909F53}"/>
    <cellStyle name="Обычный 3 8 2 6" xfId="11303" xr:uid="{00000000-0005-0000-0000-000088230000}"/>
    <cellStyle name="Обычный 3 8 2 6 2" xfId="26541" xr:uid="{5C2894A4-F1C7-4965-A455-CD107CF26263}"/>
    <cellStyle name="Обычный 3 8 2 7" xfId="16389" xr:uid="{376A5ACA-B0E2-4AB3-B4AC-C605FE74E557}"/>
    <cellStyle name="Обычный 3 8 3" xfId="1829" xr:uid="{00000000-0005-0000-0000-000089230000}"/>
    <cellStyle name="Обычный 3 8 3 2" xfId="6933" xr:uid="{00000000-0005-0000-0000-00008A230000}"/>
    <cellStyle name="Обычный 3 8 3 2 2" xfId="22173" xr:uid="{266035D8-3B72-4B4C-9ECE-0BE6E49EF9FC}"/>
    <cellStyle name="Обычный 3 8 3 3" xfId="12011" xr:uid="{00000000-0005-0000-0000-00008B230000}"/>
    <cellStyle name="Обычный 3 8 3 3 2" xfId="27249" xr:uid="{BBB4C5E8-DC9A-4985-93B8-96AE3D4E798D}"/>
    <cellStyle name="Обычный 3 8 3 4" xfId="17097" xr:uid="{85A11D34-460E-415E-B352-7891D2E5106A}"/>
    <cellStyle name="Обычный 3 8 4" xfId="3113" xr:uid="{00000000-0005-0000-0000-00008C230000}"/>
    <cellStyle name="Обычный 3 8 4 2" xfId="8199" xr:uid="{00000000-0005-0000-0000-00008D230000}"/>
    <cellStyle name="Обычный 3 8 4 2 2" xfId="23439" xr:uid="{FCBD32FA-CA33-48A4-B675-70C891887C30}"/>
    <cellStyle name="Обычный 3 8 4 3" xfId="13277" xr:uid="{00000000-0005-0000-0000-00008E230000}"/>
    <cellStyle name="Обычный 3 8 4 3 2" xfId="28515" xr:uid="{8243EA66-501D-4399-B28A-F67AC83F6FD1}"/>
    <cellStyle name="Обычный 3 8 4 4" xfId="18363" xr:uid="{9D5A653C-502E-4FA7-B1D6-98406309A2B1}"/>
    <cellStyle name="Обычный 3 8 5" xfId="4379" xr:uid="{00000000-0005-0000-0000-00008F230000}"/>
    <cellStyle name="Обычный 3 8 5 2" xfId="9460" xr:uid="{00000000-0005-0000-0000-000090230000}"/>
    <cellStyle name="Обычный 3 8 5 2 2" xfId="24700" xr:uid="{05A66DEB-0667-4BBA-9483-3EDAF17951EA}"/>
    <cellStyle name="Обычный 3 8 5 3" xfId="14538" xr:uid="{00000000-0005-0000-0000-000091230000}"/>
    <cellStyle name="Обычный 3 8 5 3 2" xfId="29776" xr:uid="{1E576C5B-5E35-4578-BA8D-B84D5ED59060}"/>
    <cellStyle name="Обычный 3 8 5 4" xfId="19624" xr:uid="{07E961CD-605C-476A-A5C1-59509A59ADDD}"/>
    <cellStyle name="Обычный 3 8 6" xfId="5656" xr:uid="{00000000-0005-0000-0000-000092230000}"/>
    <cellStyle name="Обычный 3 8 6 2" xfId="20901" xr:uid="{7163DC77-2E65-4748-91CF-943F60DA05E4}"/>
    <cellStyle name="Обычный 3 8 7" xfId="10739" xr:uid="{00000000-0005-0000-0000-000093230000}"/>
    <cellStyle name="Обычный 3 8 7 2" xfId="25977" xr:uid="{412D4998-9D21-44A6-9CDD-20BE5AE83AE9}"/>
    <cellStyle name="Обычный 3 8 8" xfId="15825" xr:uid="{576FEFAB-0890-431E-ADC1-C1767422CF77}"/>
    <cellStyle name="Обычный 3 9" xfId="691" xr:uid="{00000000-0005-0000-0000-000094230000}"/>
    <cellStyle name="Обычный 3 9 2" xfId="1255" xr:uid="{00000000-0005-0000-0000-000095230000}"/>
    <cellStyle name="Обычный 3 9 2 2" xfId="2533" xr:uid="{00000000-0005-0000-0000-000096230000}"/>
    <cellStyle name="Обычный 3 9 2 2 2" xfId="7637" xr:uid="{00000000-0005-0000-0000-000097230000}"/>
    <cellStyle name="Обычный 3 9 2 2 2 2" xfId="22877" xr:uid="{67430925-8DF0-4504-ABCF-DEB3960E87B7}"/>
    <cellStyle name="Обычный 3 9 2 2 3" xfId="12715" xr:uid="{00000000-0005-0000-0000-000098230000}"/>
    <cellStyle name="Обычный 3 9 2 2 3 2" xfId="27953" xr:uid="{D5542ABF-0137-4378-B8F9-CD648F6A9E39}"/>
    <cellStyle name="Обычный 3 9 2 2 4" xfId="17801" xr:uid="{48DC6E31-C520-457C-B993-B56CDE3B4093}"/>
    <cellStyle name="Обычный 3 9 2 3" xfId="3807" xr:uid="{00000000-0005-0000-0000-000099230000}"/>
    <cellStyle name="Обычный 3 9 2 3 2" xfId="8893" xr:uid="{00000000-0005-0000-0000-00009A230000}"/>
    <cellStyle name="Обычный 3 9 2 3 2 2" xfId="24133" xr:uid="{061F25BF-F5FF-4AF8-AFFA-E3F354FD652E}"/>
    <cellStyle name="Обычный 3 9 2 3 3" xfId="13971" xr:uid="{00000000-0005-0000-0000-00009B230000}"/>
    <cellStyle name="Обычный 3 9 2 3 3 2" xfId="29209" xr:uid="{0B341870-8809-434A-A15F-F5C7C3AEC749}"/>
    <cellStyle name="Обычный 3 9 2 3 4" xfId="19057" xr:uid="{D3B7B379-31F1-4AD9-863D-566D4001BD1C}"/>
    <cellStyle name="Обычный 3 9 2 4" xfId="5083" xr:uid="{00000000-0005-0000-0000-00009C230000}"/>
    <cellStyle name="Обычный 3 9 2 4 2" xfId="10164" xr:uid="{00000000-0005-0000-0000-00009D230000}"/>
    <cellStyle name="Обычный 3 9 2 4 2 2" xfId="25404" xr:uid="{6889BCD0-1EC3-4447-9C28-2ED43C609440}"/>
    <cellStyle name="Обычный 3 9 2 4 3" xfId="15242" xr:uid="{00000000-0005-0000-0000-00009E230000}"/>
    <cellStyle name="Обычный 3 9 2 4 3 2" xfId="30480" xr:uid="{223ED3DC-383C-411B-80D7-4550EFDD6BF2}"/>
    <cellStyle name="Обычный 3 9 2 4 4" xfId="20328" xr:uid="{251F04CA-20FC-4222-A067-0F78AEB60137}"/>
    <cellStyle name="Обычный 3 9 2 5" xfId="6360" xr:uid="{00000000-0005-0000-0000-00009F230000}"/>
    <cellStyle name="Обычный 3 9 2 5 2" xfId="21605" xr:uid="{767009EC-4076-49C4-9FAD-2DA1005F593B}"/>
    <cellStyle name="Обычный 3 9 2 6" xfId="11443" xr:uid="{00000000-0005-0000-0000-0000A0230000}"/>
    <cellStyle name="Обычный 3 9 2 6 2" xfId="26681" xr:uid="{7FF4335A-09D5-4075-AE26-CBC7A4DC5997}"/>
    <cellStyle name="Обычный 3 9 2 7" xfId="16529" xr:uid="{57955243-B7DB-4EE1-A16F-978902657D1F}"/>
    <cellStyle name="Обычный 3 9 3" xfId="1969" xr:uid="{00000000-0005-0000-0000-0000A1230000}"/>
    <cellStyle name="Обычный 3 9 3 2" xfId="7073" xr:uid="{00000000-0005-0000-0000-0000A2230000}"/>
    <cellStyle name="Обычный 3 9 3 2 2" xfId="22313" xr:uid="{F5AE7BC5-34B2-4B97-B203-1A4C8986C23A}"/>
    <cellStyle name="Обычный 3 9 3 3" xfId="12151" xr:uid="{00000000-0005-0000-0000-0000A3230000}"/>
    <cellStyle name="Обычный 3 9 3 3 2" xfId="27389" xr:uid="{DA84B557-5F5C-406F-987A-EA29011C3C25}"/>
    <cellStyle name="Обычный 3 9 3 4" xfId="17237" xr:uid="{2DDF7FE1-48D6-49A6-B3CF-8950F96515BA}"/>
    <cellStyle name="Обычный 3 9 4" xfId="3251" xr:uid="{00000000-0005-0000-0000-0000A4230000}"/>
    <cellStyle name="Обычный 3 9 4 2" xfId="8337" xr:uid="{00000000-0005-0000-0000-0000A5230000}"/>
    <cellStyle name="Обычный 3 9 4 2 2" xfId="23577" xr:uid="{F6E6387D-5856-4DB1-8679-2F2D8A6172DA}"/>
    <cellStyle name="Обычный 3 9 4 3" xfId="13415" xr:uid="{00000000-0005-0000-0000-0000A6230000}"/>
    <cellStyle name="Обычный 3 9 4 3 2" xfId="28653" xr:uid="{600F9278-0398-4EBE-9CC7-2B0D5E54404A}"/>
    <cellStyle name="Обычный 3 9 4 4" xfId="18501" xr:uid="{C6EFF3B1-E37A-44A0-8618-3B96E4783B1D}"/>
    <cellStyle name="Обычный 3 9 5" xfId="4519" xr:uid="{00000000-0005-0000-0000-0000A7230000}"/>
    <cellStyle name="Обычный 3 9 5 2" xfId="9600" xr:uid="{00000000-0005-0000-0000-0000A8230000}"/>
    <cellStyle name="Обычный 3 9 5 2 2" xfId="24840" xr:uid="{E5280167-C21E-4BBF-B21B-7EF526939067}"/>
    <cellStyle name="Обычный 3 9 5 3" xfId="14678" xr:uid="{00000000-0005-0000-0000-0000A9230000}"/>
    <cellStyle name="Обычный 3 9 5 3 2" xfId="29916" xr:uid="{8794C586-09BE-4BF1-A422-C8318BF24134}"/>
    <cellStyle name="Обычный 3 9 5 4" xfId="19764" xr:uid="{5A0DD96F-907C-4C44-9B51-FB540A7263D0}"/>
    <cellStyle name="Обычный 3 9 6" xfId="5796" xr:uid="{00000000-0005-0000-0000-0000AA230000}"/>
    <cellStyle name="Обычный 3 9 6 2" xfId="21041" xr:uid="{63387878-DB88-4FDB-92D8-3BBFF9C83844}"/>
    <cellStyle name="Обычный 3 9 7" xfId="10879" xr:uid="{00000000-0005-0000-0000-0000AB230000}"/>
    <cellStyle name="Обычный 3 9 7 2" xfId="26117" xr:uid="{19FB45B3-A8C9-444A-8B77-0DB379E69253}"/>
    <cellStyle name="Обычный 3 9 8" xfId="15965" xr:uid="{6E83ED79-94F9-4DC7-B158-B91E6670D80B}"/>
    <cellStyle name="Обычный 30" xfId="5367" xr:uid="{00000000-0005-0000-0000-0000AC230000}"/>
    <cellStyle name="Обычный 30 2" xfId="20612" xr:uid="{533E85E0-3792-4608-A0AB-689EB07227B0}"/>
    <cellStyle name="Обычный 31" xfId="5368" xr:uid="{00000000-0005-0000-0000-0000AD230000}"/>
    <cellStyle name="Обычный 31 2" xfId="20613" xr:uid="{7E2B3AD1-0693-47E1-B34B-15A80362CB88}"/>
    <cellStyle name="Обычный 32" xfId="5371" xr:uid="{00000000-0005-0000-0000-0000AE230000}"/>
    <cellStyle name="Обычный 32 2" xfId="20616" xr:uid="{B9BC8A92-59C4-48FC-B8C7-637C5ACEEDFC}"/>
    <cellStyle name="Обычный 33" xfId="54" xr:uid="{00000000-0005-0000-0000-0000AF230000}"/>
    <cellStyle name="Обычный 33 2" xfId="10453" xr:uid="{00000000-0005-0000-0000-0000B0230000}"/>
    <cellStyle name="Обычный 33 2 2" xfId="25692" xr:uid="{F6B90745-8BB6-440B-8F88-163EC4188A3F}"/>
    <cellStyle name="Обычный 33 3" xfId="15537" xr:uid="{26BBABE2-0A85-49C8-9DB3-1C622750DA44}"/>
    <cellStyle name="Обычный 34" xfId="55" xr:uid="{00000000-0005-0000-0000-0000B1230000}"/>
    <cellStyle name="Обычный 35" xfId="10454" xr:uid="{00000000-0005-0000-0000-0000B2230000}"/>
    <cellStyle name="Обычный 35 2" xfId="25693" xr:uid="{DDD26867-CAA1-4459-A7CD-273087375D94}"/>
    <cellStyle name="Обычный 36" xfId="68" xr:uid="{00000000-0005-0000-0000-0000B3230000}"/>
    <cellStyle name="Обычный 37" xfId="15526" xr:uid="{4192E341-EC92-4CD9-92E4-4C611D05B104}"/>
    <cellStyle name="Обычный 38" xfId="15529" xr:uid="{37FC6C38-306F-41EC-BA54-83609D77BA6A}"/>
    <cellStyle name="Обычный 38 2" xfId="30762" xr:uid="{6262FF74-16FB-47AE-B968-8FC6302408CB}"/>
    <cellStyle name="Обычный 39" xfId="15532" xr:uid="{6E5DCE8A-2C1E-4C7E-B7DA-FB478F710FC9}"/>
    <cellStyle name="Обычный 4" xfId="8" xr:uid="{00000000-0005-0000-0000-0000B4230000}"/>
    <cellStyle name="Обычный 5" xfId="9" xr:uid="{00000000-0005-0000-0000-0000B5230000}"/>
    <cellStyle name="Обычный 5 2" xfId="56" xr:uid="{00000000-0005-0000-0000-0000B6230000}"/>
    <cellStyle name="Обычный 5 2 2" xfId="262" xr:uid="{00000000-0005-0000-0000-0000B7230000}"/>
    <cellStyle name="Обычный 5 2 2 2" xfId="420" xr:uid="{00000000-0005-0000-0000-0000B8230000}"/>
    <cellStyle name="Обычный 5 2 2 2 2" xfId="984" xr:uid="{00000000-0005-0000-0000-0000B9230000}"/>
    <cellStyle name="Обычный 5 2 2 2 2 2" xfId="2262" xr:uid="{00000000-0005-0000-0000-0000BA230000}"/>
    <cellStyle name="Обычный 5 2 2 2 2 2 2" xfId="7366" xr:uid="{00000000-0005-0000-0000-0000BB230000}"/>
    <cellStyle name="Обычный 5 2 2 2 2 2 2 2" xfId="22606" xr:uid="{D0F04070-CC1A-4DCE-B391-A6C03DEAA35E}"/>
    <cellStyle name="Обычный 5 2 2 2 2 2 3" xfId="12444" xr:uid="{00000000-0005-0000-0000-0000BC230000}"/>
    <cellStyle name="Обычный 5 2 2 2 2 2 3 2" xfId="27682" xr:uid="{AA4B4555-EAC3-400E-9006-2B8E9DA1DF9D}"/>
    <cellStyle name="Обычный 5 2 2 2 2 2 4" xfId="17530" xr:uid="{C568116A-FA83-40EC-913A-5FE2DBEDD338}"/>
    <cellStyle name="Обычный 5 2 2 2 2 3" xfId="3540" xr:uid="{00000000-0005-0000-0000-0000BD230000}"/>
    <cellStyle name="Обычный 5 2 2 2 2 3 2" xfId="8626" xr:uid="{00000000-0005-0000-0000-0000BE230000}"/>
    <cellStyle name="Обычный 5 2 2 2 2 3 2 2" xfId="23866" xr:uid="{C72349EA-000F-4860-B184-1FF5CFAC6219}"/>
    <cellStyle name="Обычный 5 2 2 2 2 3 3" xfId="13704" xr:uid="{00000000-0005-0000-0000-0000BF230000}"/>
    <cellStyle name="Обычный 5 2 2 2 2 3 3 2" xfId="28942" xr:uid="{504F4A91-06E6-4AD5-B252-4D794A3861DA}"/>
    <cellStyle name="Обычный 5 2 2 2 2 3 4" xfId="18790" xr:uid="{6A2262A6-2C54-4759-918D-52A16529EFEC}"/>
    <cellStyle name="Обычный 5 2 2 2 2 4" xfId="4812" xr:uid="{00000000-0005-0000-0000-0000C0230000}"/>
    <cellStyle name="Обычный 5 2 2 2 2 4 2" xfId="9893" xr:uid="{00000000-0005-0000-0000-0000C1230000}"/>
    <cellStyle name="Обычный 5 2 2 2 2 4 2 2" xfId="25133" xr:uid="{431D54F4-BEA0-4CD1-99EE-6A4A06588E10}"/>
    <cellStyle name="Обычный 5 2 2 2 2 4 3" xfId="14971" xr:uid="{00000000-0005-0000-0000-0000C2230000}"/>
    <cellStyle name="Обычный 5 2 2 2 2 4 3 2" xfId="30209" xr:uid="{1894A9BF-12A9-456A-B5FC-BC17A4890237}"/>
    <cellStyle name="Обычный 5 2 2 2 2 4 4" xfId="20057" xr:uid="{DECBEC7A-9267-4E07-9C19-FA20A1C61FCF}"/>
    <cellStyle name="Обычный 5 2 2 2 2 5" xfId="6089" xr:uid="{00000000-0005-0000-0000-0000C3230000}"/>
    <cellStyle name="Обычный 5 2 2 2 2 5 2" xfId="21334" xr:uid="{EAA25B10-0FB6-4337-9B59-88A5CA23E080}"/>
    <cellStyle name="Обычный 5 2 2 2 2 6" xfId="11172" xr:uid="{00000000-0005-0000-0000-0000C4230000}"/>
    <cellStyle name="Обычный 5 2 2 2 2 6 2" xfId="26410" xr:uid="{76FFB702-B59E-4B92-8DCD-2E235A5D923D}"/>
    <cellStyle name="Обычный 5 2 2 2 2 7" xfId="16258" xr:uid="{8C737B3F-6F64-4D24-B363-E49BC2B30412}"/>
    <cellStyle name="Обычный 5 2 2 2 3" xfId="1698" xr:uid="{00000000-0005-0000-0000-0000C5230000}"/>
    <cellStyle name="Обычный 5 2 2 2 3 2" xfId="6802" xr:uid="{00000000-0005-0000-0000-0000C6230000}"/>
    <cellStyle name="Обычный 5 2 2 2 3 2 2" xfId="22042" xr:uid="{79B0A938-6597-45F3-821D-86A13F62DC10}"/>
    <cellStyle name="Обычный 5 2 2 2 3 3" xfId="11880" xr:uid="{00000000-0005-0000-0000-0000C7230000}"/>
    <cellStyle name="Обычный 5 2 2 2 3 3 2" xfId="27118" xr:uid="{77465C36-613B-4B49-902B-4B534C433DE6}"/>
    <cellStyle name="Обычный 5 2 2 2 3 4" xfId="16966" xr:uid="{DCA353FF-BDF0-42ED-860F-810F9BFB5970}"/>
    <cellStyle name="Обычный 5 2 2 2 4" xfId="2984" xr:uid="{00000000-0005-0000-0000-0000C8230000}"/>
    <cellStyle name="Обычный 5 2 2 2 4 2" xfId="8070" xr:uid="{00000000-0005-0000-0000-0000C9230000}"/>
    <cellStyle name="Обычный 5 2 2 2 4 2 2" xfId="23310" xr:uid="{C9E67F05-0F80-4112-8433-BD769E4D3AD8}"/>
    <cellStyle name="Обычный 5 2 2 2 4 3" xfId="13148" xr:uid="{00000000-0005-0000-0000-0000CA230000}"/>
    <cellStyle name="Обычный 5 2 2 2 4 3 2" xfId="28386" xr:uid="{63439FF3-B668-4F34-B137-3F2C69D86A91}"/>
    <cellStyle name="Обычный 5 2 2 2 4 4" xfId="18234" xr:uid="{17B41349-E7E5-4B51-B50F-47C91F14C1DE}"/>
    <cellStyle name="Обычный 5 2 2 2 5" xfId="4248" xr:uid="{00000000-0005-0000-0000-0000CB230000}"/>
    <cellStyle name="Обычный 5 2 2 2 5 2" xfId="9329" xr:uid="{00000000-0005-0000-0000-0000CC230000}"/>
    <cellStyle name="Обычный 5 2 2 2 5 2 2" xfId="24569" xr:uid="{EA2DE99C-62D1-4319-A665-A552138C48B8}"/>
    <cellStyle name="Обычный 5 2 2 2 5 3" xfId="14407" xr:uid="{00000000-0005-0000-0000-0000CD230000}"/>
    <cellStyle name="Обычный 5 2 2 2 5 3 2" xfId="29645" xr:uid="{B0CC2EF5-0083-4123-AFAD-581753549A9C}"/>
    <cellStyle name="Обычный 5 2 2 2 5 4" xfId="19493" xr:uid="{CEFD78E4-5D7C-43FA-B120-025DE8B0794C}"/>
    <cellStyle name="Обычный 5 2 2 2 6" xfId="5525" xr:uid="{00000000-0005-0000-0000-0000CE230000}"/>
    <cellStyle name="Обычный 5 2 2 2 6 2" xfId="20770" xr:uid="{F48E737C-8BBA-4A4C-A975-8DD5CF66DF55}"/>
    <cellStyle name="Обычный 5 2 2 2 7" xfId="10608" xr:uid="{00000000-0005-0000-0000-0000CF230000}"/>
    <cellStyle name="Обычный 5 2 2 2 7 2" xfId="25846" xr:uid="{3C448D5A-7307-46E5-9B86-C052107A453D}"/>
    <cellStyle name="Обычный 5 2 2 2 8" xfId="15694" xr:uid="{995A18B7-2452-401B-B283-ED816A2D1A2A}"/>
    <cellStyle name="Обычный 5 2 2 3" xfId="844" xr:uid="{00000000-0005-0000-0000-0000D0230000}"/>
    <cellStyle name="Обычный 5 2 2 3 2" xfId="2122" xr:uid="{00000000-0005-0000-0000-0000D1230000}"/>
    <cellStyle name="Обычный 5 2 2 3 2 2" xfId="7226" xr:uid="{00000000-0005-0000-0000-0000D2230000}"/>
    <cellStyle name="Обычный 5 2 2 3 2 2 2" xfId="22466" xr:uid="{166AE450-29A8-4710-88E5-7AD3E42E0FBC}"/>
    <cellStyle name="Обычный 5 2 2 3 2 3" xfId="12304" xr:uid="{00000000-0005-0000-0000-0000D3230000}"/>
    <cellStyle name="Обычный 5 2 2 3 2 3 2" xfId="27542" xr:uid="{EA38B28D-952F-4F79-85C0-5C910AA41E3D}"/>
    <cellStyle name="Обычный 5 2 2 3 2 4" xfId="17390" xr:uid="{9D67EB9A-6263-49EB-91D0-26C14C2AA8BD}"/>
    <cellStyle name="Обычный 5 2 2 3 3" xfId="3402" xr:uid="{00000000-0005-0000-0000-0000D4230000}"/>
    <cellStyle name="Обычный 5 2 2 3 3 2" xfId="8488" xr:uid="{00000000-0005-0000-0000-0000D5230000}"/>
    <cellStyle name="Обычный 5 2 2 3 3 2 2" xfId="23728" xr:uid="{D74E10F5-99A9-48B7-946E-BCB5F8E342C8}"/>
    <cellStyle name="Обычный 5 2 2 3 3 3" xfId="13566" xr:uid="{00000000-0005-0000-0000-0000D6230000}"/>
    <cellStyle name="Обычный 5 2 2 3 3 3 2" xfId="28804" xr:uid="{70082812-8F00-49C2-B1A6-F959328EC1C0}"/>
    <cellStyle name="Обычный 5 2 2 3 3 4" xfId="18652" xr:uid="{B14C19CC-2A83-47DC-ACFA-EDBF7A4E6BF5}"/>
    <cellStyle name="Обычный 5 2 2 3 4" xfId="4672" xr:uid="{00000000-0005-0000-0000-0000D7230000}"/>
    <cellStyle name="Обычный 5 2 2 3 4 2" xfId="9753" xr:uid="{00000000-0005-0000-0000-0000D8230000}"/>
    <cellStyle name="Обычный 5 2 2 3 4 2 2" xfId="24993" xr:uid="{8A8D8AE3-75AD-4BA9-A141-19D32765C756}"/>
    <cellStyle name="Обычный 5 2 2 3 4 3" xfId="14831" xr:uid="{00000000-0005-0000-0000-0000D9230000}"/>
    <cellStyle name="Обычный 5 2 2 3 4 3 2" xfId="30069" xr:uid="{D73CF50F-3674-4176-9B92-791683C151DA}"/>
    <cellStyle name="Обычный 5 2 2 3 4 4" xfId="19917" xr:uid="{C746792E-FCE5-486F-8913-E0E62DA3E029}"/>
    <cellStyle name="Обычный 5 2 2 3 5" xfId="5949" xr:uid="{00000000-0005-0000-0000-0000DA230000}"/>
    <cellStyle name="Обычный 5 2 2 3 5 2" xfId="21194" xr:uid="{C4D8E7C9-2593-4445-9D1B-782794FF4540}"/>
    <cellStyle name="Обычный 5 2 2 3 6" xfId="11032" xr:uid="{00000000-0005-0000-0000-0000DB230000}"/>
    <cellStyle name="Обычный 5 2 2 3 6 2" xfId="26270" xr:uid="{EF0C9F8A-E675-4B57-9E5B-DA94593FE143}"/>
    <cellStyle name="Обычный 5 2 2 3 7" xfId="16118" xr:uid="{2C4A6DD1-08CA-48AD-815F-BC29112E0CC4}"/>
    <cellStyle name="Обычный 5 2 2 4" xfId="1558" xr:uid="{00000000-0005-0000-0000-0000DC230000}"/>
    <cellStyle name="Обычный 5 2 2 4 2" xfId="6662" xr:uid="{00000000-0005-0000-0000-0000DD230000}"/>
    <cellStyle name="Обычный 5 2 2 4 2 2" xfId="21902" xr:uid="{B8160736-5FAB-4E47-B2F8-B5CF13513C05}"/>
    <cellStyle name="Обычный 5 2 2 4 3" xfId="11740" xr:uid="{00000000-0005-0000-0000-0000DE230000}"/>
    <cellStyle name="Обычный 5 2 2 4 3 2" xfId="26978" xr:uid="{3BE56052-1F1D-476C-AF9D-C5C8B7F2DC94}"/>
    <cellStyle name="Обычный 5 2 2 4 4" xfId="16826" xr:uid="{5FF71D7F-4D5B-46B6-AF32-62C0936EAC9D}"/>
    <cellStyle name="Обычный 5 2 2 5" xfId="2830" xr:uid="{00000000-0005-0000-0000-0000DF230000}"/>
    <cellStyle name="Обычный 5 2 2 5 2" xfId="7932" xr:uid="{00000000-0005-0000-0000-0000E0230000}"/>
    <cellStyle name="Обычный 5 2 2 5 2 2" xfId="23172" xr:uid="{87F02CAD-4CDB-4A29-BA6C-76958210F762}"/>
    <cellStyle name="Обычный 5 2 2 5 3" xfId="13010" xr:uid="{00000000-0005-0000-0000-0000E1230000}"/>
    <cellStyle name="Обычный 5 2 2 5 3 2" xfId="28248" xr:uid="{488CDE7B-AA50-4F73-A602-BBB59B6C3341}"/>
    <cellStyle name="Обычный 5 2 2 5 4" xfId="18096" xr:uid="{BD03EC0D-D41E-41F4-833C-413998F3FEFB}"/>
    <cellStyle name="Обычный 5 2 2 6" xfId="4108" xr:uid="{00000000-0005-0000-0000-0000E2230000}"/>
    <cellStyle name="Обычный 5 2 2 6 2" xfId="9189" xr:uid="{00000000-0005-0000-0000-0000E3230000}"/>
    <cellStyle name="Обычный 5 2 2 6 2 2" xfId="24429" xr:uid="{8393FFAD-FF2B-473D-94B8-43C1F9934887}"/>
    <cellStyle name="Обычный 5 2 2 6 3" xfId="14267" xr:uid="{00000000-0005-0000-0000-0000E4230000}"/>
    <cellStyle name="Обычный 5 2 2 6 3 2" xfId="29505" xr:uid="{46BEBFD9-2534-4FE2-B1DD-22667C757EBD}"/>
    <cellStyle name="Обычный 5 2 2 6 4" xfId="19353" xr:uid="{60ED6B55-C283-44D1-8062-0EF3151BB3FF}"/>
    <cellStyle name="Обычный 5 2 2 7" xfId="5385" xr:uid="{00000000-0005-0000-0000-0000E5230000}"/>
    <cellStyle name="Обычный 5 2 2 7 2" xfId="20630" xr:uid="{6E71D193-8481-4FDF-A015-E18CC453E559}"/>
    <cellStyle name="Обычный 5 2 2 8" xfId="10468" xr:uid="{00000000-0005-0000-0000-0000E6230000}"/>
    <cellStyle name="Обычный 5 2 2 8 2" xfId="25706" xr:uid="{1D8DE74B-0795-436D-AC0D-7D784FB30A7E}"/>
    <cellStyle name="Обычный 5 2 2 9" xfId="15554" xr:uid="{9AC29A09-F9F0-4D45-8499-1648B4F2B5A9}"/>
    <cellStyle name="Обычный 5 2 3" xfId="560" xr:uid="{00000000-0005-0000-0000-0000E7230000}"/>
    <cellStyle name="Обычный 5 2 3 2" xfId="1124" xr:uid="{00000000-0005-0000-0000-0000E8230000}"/>
    <cellStyle name="Обычный 5 2 3 2 2" xfId="2402" xr:uid="{00000000-0005-0000-0000-0000E9230000}"/>
    <cellStyle name="Обычный 5 2 3 2 2 2" xfId="7506" xr:uid="{00000000-0005-0000-0000-0000EA230000}"/>
    <cellStyle name="Обычный 5 2 3 2 2 2 2" xfId="22746" xr:uid="{3F05BA03-B645-48D3-AA5B-ECD39D06BBC9}"/>
    <cellStyle name="Обычный 5 2 3 2 2 3" xfId="12584" xr:uid="{00000000-0005-0000-0000-0000EB230000}"/>
    <cellStyle name="Обычный 5 2 3 2 2 3 2" xfId="27822" xr:uid="{E207C0C9-7368-4E72-82CB-1333084A7982}"/>
    <cellStyle name="Обычный 5 2 3 2 2 4" xfId="17670" xr:uid="{A1EAEE3C-CFA2-46A1-9DB6-0A4858581516}"/>
    <cellStyle name="Обычный 5 2 3 2 3" xfId="3678" xr:uid="{00000000-0005-0000-0000-0000EC230000}"/>
    <cellStyle name="Обычный 5 2 3 2 3 2" xfId="8764" xr:uid="{00000000-0005-0000-0000-0000ED230000}"/>
    <cellStyle name="Обычный 5 2 3 2 3 2 2" xfId="24004" xr:uid="{32CF6E0F-D550-480E-A5CF-261B36AE38D7}"/>
    <cellStyle name="Обычный 5 2 3 2 3 3" xfId="13842" xr:uid="{00000000-0005-0000-0000-0000EE230000}"/>
    <cellStyle name="Обычный 5 2 3 2 3 3 2" xfId="29080" xr:uid="{100F1C50-CEBD-47B2-B860-B3EFF6F9775B}"/>
    <cellStyle name="Обычный 5 2 3 2 3 4" xfId="18928" xr:uid="{76FA2AD0-0655-405E-A5A5-2649B5FDC579}"/>
    <cellStyle name="Обычный 5 2 3 2 4" xfId="4952" xr:uid="{00000000-0005-0000-0000-0000EF230000}"/>
    <cellStyle name="Обычный 5 2 3 2 4 2" xfId="10033" xr:uid="{00000000-0005-0000-0000-0000F0230000}"/>
    <cellStyle name="Обычный 5 2 3 2 4 2 2" xfId="25273" xr:uid="{143A1290-1178-4CB3-969D-6AF659DB234F}"/>
    <cellStyle name="Обычный 5 2 3 2 4 3" xfId="15111" xr:uid="{00000000-0005-0000-0000-0000F1230000}"/>
    <cellStyle name="Обычный 5 2 3 2 4 3 2" xfId="30349" xr:uid="{21F9374B-9E8F-475C-A8C8-5BD679B328A3}"/>
    <cellStyle name="Обычный 5 2 3 2 4 4" xfId="20197" xr:uid="{473B398C-5EB5-47FD-B42F-4E32341B6541}"/>
    <cellStyle name="Обычный 5 2 3 2 5" xfId="6229" xr:uid="{00000000-0005-0000-0000-0000F2230000}"/>
    <cellStyle name="Обычный 5 2 3 2 5 2" xfId="21474" xr:uid="{35586D65-5AC8-4399-B845-570F7A9940A4}"/>
    <cellStyle name="Обычный 5 2 3 2 6" xfId="11312" xr:uid="{00000000-0005-0000-0000-0000F3230000}"/>
    <cellStyle name="Обычный 5 2 3 2 6 2" xfId="26550" xr:uid="{8A28B990-3F42-4B10-B0A8-523CB5FF2AE4}"/>
    <cellStyle name="Обычный 5 2 3 2 7" xfId="16398" xr:uid="{7015C0D7-7770-40E8-8D16-AD9D1FB190FD}"/>
    <cellStyle name="Обычный 5 2 3 3" xfId="1838" xr:uid="{00000000-0005-0000-0000-0000F4230000}"/>
    <cellStyle name="Обычный 5 2 3 3 2" xfId="6942" xr:uid="{00000000-0005-0000-0000-0000F5230000}"/>
    <cellStyle name="Обычный 5 2 3 3 2 2" xfId="22182" xr:uid="{95B91E85-6928-4A87-8B0A-23317ECCF508}"/>
    <cellStyle name="Обычный 5 2 3 3 3" xfId="12020" xr:uid="{00000000-0005-0000-0000-0000F6230000}"/>
    <cellStyle name="Обычный 5 2 3 3 3 2" xfId="27258" xr:uid="{25426F14-1889-49EA-84D7-287452B15958}"/>
    <cellStyle name="Обычный 5 2 3 3 4" xfId="17106" xr:uid="{91AD9F7B-EDB1-4D77-858F-B17EBCF4B772}"/>
    <cellStyle name="Обычный 5 2 3 4" xfId="3122" xr:uid="{00000000-0005-0000-0000-0000F7230000}"/>
    <cellStyle name="Обычный 5 2 3 4 2" xfId="8208" xr:uid="{00000000-0005-0000-0000-0000F8230000}"/>
    <cellStyle name="Обычный 5 2 3 4 2 2" xfId="23448" xr:uid="{CFCF1338-1DD3-4909-A515-0784607A9C9C}"/>
    <cellStyle name="Обычный 5 2 3 4 3" xfId="13286" xr:uid="{00000000-0005-0000-0000-0000F9230000}"/>
    <cellStyle name="Обычный 5 2 3 4 3 2" xfId="28524" xr:uid="{5A377CE2-068C-4044-80F9-D54518BA8BC0}"/>
    <cellStyle name="Обычный 5 2 3 4 4" xfId="18372" xr:uid="{ABDFEB1B-DAAE-48E0-B5E2-C21EB8A5DD14}"/>
    <cellStyle name="Обычный 5 2 3 5" xfId="4388" xr:uid="{00000000-0005-0000-0000-0000FA230000}"/>
    <cellStyle name="Обычный 5 2 3 5 2" xfId="9469" xr:uid="{00000000-0005-0000-0000-0000FB230000}"/>
    <cellStyle name="Обычный 5 2 3 5 2 2" xfId="24709" xr:uid="{CDA38EC2-CDD8-4A37-AE1A-BF8ED2AEDDB1}"/>
    <cellStyle name="Обычный 5 2 3 5 3" xfId="14547" xr:uid="{00000000-0005-0000-0000-0000FC230000}"/>
    <cellStyle name="Обычный 5 2 3 5 3 2" xfId="29785" xr:uid="{EF683E70-676D-44C6-8BE7-BAAE37A73C45}"/>
    <cellStyle name="Обычный 5 2 3 5 4" xfId="19633" xr:uid="{FDCA1641-3B77-4126-A4CB-4D16B92D4BB0}"/>
    <cellStyle name="Обычный 5 2 3 6" xfId="5665" xr:uid="{00000000-0005-0000-0000-0000FD230000}"/>
    <cellStyle name="Обычный 5 2 3 6 2" xfId="20910" xr:uid="{BEB3989C-F9EB-4133-AE9B-651E0DFD1244}"/>
    <cellStyle name="Обычный 5 2 3 7" xfId="10748" xr:uid="{00000000-0005-0000-0000-0000FE230000}"/>
    <cellStyle name="Обычный 5 2 3 7 2" xfId="25986" xr:uid="{E296C078-BDAA-480D-B7CB-CE255CC1994F}"/>
    <cellStyle name="Обычный 5 2 3 8" xfId="15834" xr:uid="{DDF84660-9803-47DE-8B6B-BDC2B14FC97E}"/>
    <cellStyle name="Обычный 5 2 4" xfId="704" xr:uid="{00000000-0005-0000-0000-0000FF230000}"/>
    <cellStyle name="Обычный 5 2 4 2" xfId="1982" xr:uid="{00000000-0005-0000-0000-000000240000}"/>
    <cellStyle name="Обычный 5 2 4 2 2" xfId="7086" xr:uid="{00000000-0005-0000-0000-000001240000}"/>
    <cellStyle name="Обычный 5 2 4 2 2 2" xfId="22326" xr:uid="{DFFDED63-6CDF-4515-9A06-5070B54C8393}"/>
    <cellStyle name="Обычный 5 2 4 2 3" xfId="12164" xr:uid="{00000000-0005-0000-0000-000002240000}"/>
    <cellStyle name="Обычный 5 2 4 2 3 2" xfId="27402" xr:uid="{BF70205C-0A89-4CD7-8195-838E8162A54A}"/>
    <cellStyle name="Обычный 5 2 4 2 4" xfId="17250" xr:uid="{566466BD-A34B-47B3-A829-CEA098BC79F7}"/>
    <cellStyle name="Обычный 5 2 4 3" xfId="3264" xr:uid="{00000000-0005-0000-0000-000003240000}"/>
    <cellStyle name="Обычный 5 2 4 3 2" xfId="8350" xr:uid="{00000000-0005-0000-0000-000004240000}"/>
    <cellStyle name="Обычный 5 2 4 3 2 2" xfId="23590" xr:uid="{DFC20647-8AD5-461D-BFF0-B32F88D8D603}"/>
    <cellStyle name="Обычный 5 2 4 3 3" xfId="13428" xr:uid="{00000000-0005-0000-0000-000005240000}"/>
    <cellStyle name="Обычный 5 2 4 3 3 2" xfId="28666" xr:uid="{6842BCE8-AF64-4146-986E-BCD1A9BCA48F}"/>
    <cellStyle name="Обычный 5 2 4 3 4" xfId="18514" xr:uid="{C4AE52D8-324F-4E0D-874B-BD0E10433A8B}"/>
    <cellStyle name="Обычный 5 2 4 4" xfId="4532" xr:uid="{00000000-0005-0000-0000-000006240000}"/>
    <cellStyle name="Обычный 5 2 4 4 2" xfId="9613" xr:uid="{00000000-0005-0000-0000-000007240000}"/>
    <cellStyle name="Обычный 5 2 4 4 2 2" xfId="24853" xr:uid="{79D3EB63-580E-469B-B395-4FBCE3572728}"/>
    <cellStyle name="Обычный 5 2 4 4 3" xfId="14691" xr:uid="{00000000-0005-0000-0000-000008240000}"/>
    <cellStyle name="Обычный 5 2 4 4 3 2" xfId="29929" xr:uid="{1187B9FF-1A66-4A31-A029-D817CECD297C}"/>
    <cellStyle name="Обычный 5 2 4 4 4" xfId="19777" xr:uid="{50C493B3-59B4-4CED-878B-61657214D1A9}"/>
    <cellStyle name="Обычный 5 2 4 5" xfId="5809" xr:uid="{00000000-0005-0000-0000-000009240000}"/>
    <cellStyle name="Обычный 5 2 4 5 2" xfId="21054" xr:uid="{C91F38DB-39F5-429A-91F2-70571C9BDFD5}"/>
    <cellStyle name="Обычный 5 2 4 6" xfId="10892" xr:uid="{00000000-0005-0000-0000-00000A240000}"/>
    <cellStyle name="Обычный 5 2 4 6 2" xfId="26130" xr:uid="{887FE681-F147-4CEA-9DC3-01F35C43FD09}"/>
    <cellStyle name="Обычный 5 2 4 7" xfId="15978" xr:uid="{9B73E1D9-E848-487C-BDBF-F7FBBCF253E2}"/>
    <cellStyle name="Обычный 5 2 5" xfId="1269" xr:uid="{00000000-0005-0000-0000-00000B240000}"/>
    <cellStyle name="Обычный 5 2 5 2" xfId="2547" xr:uid="{00000000-0005-0000-0000-00000C240000}"/>
    <cellStyle name="Обычный 5 2 5 2 2" xfId="7651" xr:uid="{00000000-0005-0000-0000-00000D240000}"/>
    <cellStyle name="Обычный 5 2 5 2 2 2" xfId="22891" xr:uid="{CC02CF26-7F77-4475-ADD1-C5464E1191EE}"/>
    <cellStyle name="Обычный 5 2 5 2 3" xfId="12729" xr:uid="{00000000-0005-0000-0000-00000E240000}"/>
    <cellStyle name="Обычный 5 2 5 2 3 2" xfId="27967" xr:uid="{20540669-6563-48E5-A77C-E5205CC790E5}"/>
    <cellStyle name="Обычный 5 2 5 2 4" xfId="17815" xr:uid="{7311167A-C404-4127-8729-8FB26DF873E3}"/>
    <cellStyle name="Обычный 5 2 5 3" xfId="3821" xr:uid="{00000000-0005-0000-0000-00000F240000}"/>
    <cellStyle name="Обычный 5 2 5 3 2" xfId="8907" xr:uid="{00000000-0005-0000-0000-000010240000}"/>
    <cellStyle name="Обычный 5 2 5 3 2 2" xfId="24147" xr:uid="{AA665D1A-7E90-4CCB-AC1F-FA8188352550}"/>
    <cellStyle name="Обычный 5 2 5 3 3" xfId="13985" xr:uid="{00000000-0005-0000-0000-000011240000}"/>
    <cellStyle name="Обычный 5 2 5 3 3 2" xfId="29223" xr:uid="{63279B5D-C23B-4BAA-A3BF-061C9A53E3C2}"/>
    <cellStyle name="Обычный 5 2 5 3 4" xfId="19071" xr:uid="{001F7E7C-92B9-4215-B276-C4B0A68DCE08}"/>
    <cellStyle name="Обычный 5 2 5 4" xfId="5097" xr:uid="{00000000-0005-0000-0000-000012240000}"/>
    <cellStyle name="Обычный 5 2 5 4 2" xfId="10178" xr:uid="{00000000-0005-0000-0000-000013240000}"/>
    <cellStyle name="Обычный 5 2 5 4 2 2" xfId="25418" xr:uid="{C295D05B-D0A0-4B60-AEDC-27857C178459}"/>
    <cellStyle name="Обычный 5 2 5 4 3" xfId="15256" xr:uid="{00000000-0005-0000-0000-000014240000}"/>
    <cellStyle name="Обычный 5 2 5 4 3 2" xfId="30494" xr:uid="{D0ACDE9F-AD0F-4ECD-9A47-34DA4A809C68}"/>
    <cellStyle name="Обычный 5 2 5 4 4" xfId="20342" xr:uid="{516D6F52-E1DE-41D3-A9BF-1374F4F07B6B}"/>
    <cellStyle name="Обычный 5 2 5 5" xfId="6374" xr:uid="{00000000-0005-0000-0000-000015240000}"/>
    <cellStyle name="Обычный 5 2 5 5 2" xfId="21619" xr:uid="{4629217F-31AD-40BD-B183-AC63648B09A3}"/>
    <cellStyle name="Обычный 5 2 5 6" xfId="11457" xr:uid="{00000000-0005-0000-0000-000016240000}"/>
    <cellStyle name="Обычный 5 2 5 6 2" xfId="26695" xr:uid="{F4C3C7C0-823A-4E57-80A6-289C55301F80}"/>
    <cellStyle name="Обычный 5 2 5 7" xfId="16543" xr:uid="{8DAE29E8-FF3D-4C2D-B814-1DCCC244922C}"/>
    <cellStyle name="Обычный 5 2 6" xfId="1409" xr:uid="{00000000-0005-0000-0000-000017240000}"/>
    <cellStyle name="Обычный 5 2 6 2" xfId="2687" xr:uid="{00000000-0005-0000-0000-000018240000}"/>
    <cellStyle name="Обычный 5 2 6 2 2" xfId="7791" xr:uid="{00000000-0005-0000-0000-000019240000}"/>
    <cellStyle name="Обычный 5 2 6 2 2 2" xfId="23031" xr:uid="{09A43066-4205-4EE9-BE31-309080719541}"/>
    <cellStyle name="Обычный 5 2 6 2 3" xfId="12869" xr:uid="{00000000-0005-0000-0000-00001A240000}"/>
    <cellStyle name="Обычный 5 2 6 2 3 2" xfId="28107" xr:uid="{7DE69A8F-ACD8-44D2-B295-F197E37FD187}"/>
    <cellStyle name="Обычный 5 2 6 2 4" xfId="17955" xr:uid="{B06A3078-AA6A-4A70-B498-BC419FC89FA4}"/>
    <cellStyle name="Обычный 5 2 6 3" xfId="3959" xr:uid="{00000000-0005-0000-0000-00001B240000}"/>
    <cellStyle name="Обычный 5 2 6 3 2" xfId="9045" xr:uid="{00000000-0005-0000-0000-00001C240000}"/>
    <cellStyle name="Обычный 5 2 6 3 2 2" xfId="24285" xr:uid="{8A8D96F4-DF69-4A7F-8272-DDB13682AF91}"/>
    <cellStyle name="Обычный 5 2 6 3 3" xfId="14123" xr:uid="{00000000-0005-0000-0000-00001D240000}"/>
    <cellStyle name="Обычный 5 2 6 3 3 2" xfId="29361" xr:uid="{60A8EC36-CD28-41DB-9261-7A6BCDE04CA4}"/>
    <cellStyle name="Обычный 5 2 6 3 4" xfId="19209" xr:uid="{EE2FBB0A-C0B0-43FD-ABD0-06F6EC55053A}"/>
    <cellStyle name="Обычный 5 2 6 4" xfId="5237" xr:uid="{00000000-0005-0000-0000-00001E240000}"/>
    <cellStyle name="Обычный 5 2 6 4 2" xfId="10318" xr:uid="{00000000-0005-0000-0000-00001F240000}"/>
    <cellStyle name="Обычный 5 2 6 4 2 2" xfId="25558" xr:uid="{30EC478C-8FC9-405F-A57A-E5902402C610}"/>
    <cellStyle name="Обычный 5 2 6 4 3" xfId="15396" xr:uid="{00000000-0005-0000-0000-000020240000}"/>
    <cellStyle name="Обычный 5 2 6 4 3 2" xfId="30634" xr:uid="{C5473DB6-8F67-4751-8E89-472272D0DD39}"/>
    <cellStyle name="Обычный 5 2 6 4 4" xfId="20482" xr:uid="{B134B7A5-9ADC-4EEB-9D1F-1A9CE641793C}"/>
    <cellStyle name="Обычный 5 2 6 5" xfId="6514" xr:uid="{00000000-0005-0000-0000-000021240000}"/>
    <cellStyle name="Обычный 5 2 6 5 2" xfId="21759" xr:uid="{05EAA9AE-FD0D-48A3-906C-9EE2E5C8AE4E}"/>
    <cellStyle name="Обычный 5 2 6 6" xfId="11597" xr:uid="{00000000-0005-0000-0000-000022240000}"/>
    <cellStyle name="Обычный 5 2 6 6 2" xfId="26835" xr:uid="{3305BDE1-4B77-454A-A0F6-E8D36740DDDD}"/>
    <cellStyle name="Обычный 5 2 6 7" xfId="16683" xr:uid="{1427CCBF-BD49-4003-8E16-D54D9DA81643}"/>
    <cellStyle name="Обычный 5 3" xfId="244" xr:uid="{00000000-0005-0000-0000-000023240000}"/>
    <cellStyle name="Обычный 5 4" xfId="4094" xr:uid="{00000000-0005-0000-0000-000024240000}"/>
    <cellStyle name="Обычный 6" xfId="13" xr:uid="{00000000-0005-0000-0000-000025240000}"/>
    <cellStyle name="Обычный 6 2" xfId="256" xr:uid="{00000000-0005-0000-0000-000026240000}"/>
    <cellStyle name="Обычный 6 3" xfId="158" xr:uid="{00000000-0005-0000-0000-000027240000}"/>
    <cellStyle name="Обычный 6 4" xfId="15534" xr:uid="{711BA1C3-C1BA-49F2-91B4-354A5DE14071}"/>
    <cellStyle name="Обычный 7" xfId="159" xr:uid="{00000000-0005-0000-0000-000028240000}"/>
    <cellStyle name="Обычный 7 2" xfId="260" xr:uid="{00000000-0005-0000-0000-000029240000}"/>
    <cellStyle name="Обычный 7 2 2" xfId="419" xr:uid="{00000000-0005-0000-0000-00002A240000}"/>
    <cellStyle name="Обычный 7 2 2 2" xfId="983" xr:uid="{00000000-0005-0000-0000-00002B240000}"/>
    <cellStyle name="Обычный 7 2 2 2 2" xfId="2261" xr:uid="{00000000-0005-0000-0000-00002C240000}"/>
    <cellStyle name="Обычный 7 2 2 2 2 2" xfId="7365" xr:uid="{00000000-0005-0000-0000-00002D240000}"/>
    <cellStyle name="Обычный 7 2 2 2 2 2 2" xfId="22605" xr:uid="{3A35F8AC-2B18-4059-98EC-119623877E74}"/>
    <cellStyle name="Обычный 7 2 2 2 2 3" xfId="12443" xr:uid="{00000000-0005-0000-0000-00002E240000}"/>
    <cellStyle name="Обычный 7 2 2 2 2 3 2" xfId="27681" xr:uid="{9C86242D-9B2F-404D-B9BC-3135AF5E904D}"/>
    <cellStyle name="Обычный 7 2 2 2 2 4" xfId="17529" xr:uid="{08788E2B-739E-4323-A03F-79F00EABCE6C}"/>
    <cellStyle name="Обычный 7 2 2 2 3" xfId="3539" xr:uid="{00000000-0005-0000-0000-00002F240000}"/>
    <cellStyle name="Обычный 7 2 2 2 3 2" xfId="8625" xr:uid="{00000000-0005-0000-0000-000030240000}"/>
    <cellStyle name="Обычный 7 2 2 2 3 2 2" xfId="23865" xr:uid="{27003D87-AEB1-484C-93A9-B7DA374E811D}"/>
    <cellStyle name="Обычный 7 2 2 2 3 3" xfId="13703" xr:uid="{00000000-0005-0000-0000-000031240000}"/>
    <cellStyle name="Обычный 7 2 2 2 3 3 2" xfId="28941" xr:uid="{B61BD276-5BA7-440A-9C45-520B3AB436F4}"/>
    <cellStyle name="Обычный 7 2 2 2 3 4" xfId="18789" xr:uid="{BA0CAFC5-8A48-49F5-B40A-9FADEED9DC63}"/>
    <cellStyle name="Обычный 7 2 2 2 4" xfId="4811" xr:uid="{00000000-0005-0000-0000-000032240000}"/>
    <cellStyle name="Обычный 7 2 2 2 4 2" xfId="9892" xr:uid="{00000000-0005-0000-0000-000033240000}"/>
    <cellStyle name="Обычный 7 2 2 2 4 2 2" xfId="25132" xr:uid="{AE52C1A6-F0B8-4A95-B9C9-0E7C4C63253E}"/>
    <cellStyle name="Обычный 7 2 2 2 4 3" xfId="14970" xr:uid="{00000000-0005-0000-0000-000034240000}"/>
    <cellStyle name="Обычный 7 2 2 2 4 3 2" xfId="30208" xr:uid="{AEF230A9-56BE-4584-AC6E-D9F2B194B0E2}"/>
    <cellStyle name="Обычный 7 2 2 2 4 4" xfId="20056" xr:uid="{15B52496-0E14-4E8F-8085-746675A1B262}"/>
    <cellStyle name="Обычный 7 2 2 2 5" xfId="6088" xr:uid="{00000000-0005-0000-0000-000035240000}"/>
    <cellStyle name="Обычный 7 2 2 2 5 2" xfId="21333" xr:uid="{4C875BCC-B706-408E-A1AE-D5AC474175D9}"/>
    <cellStyle name="Обычный 7 2 2 2 6" xfId="11171" xr:uid="{00000000-0005-0000-0000-000036240000}"/>
    <cellStyle name="Обычный 7 2 2 2 6 2" xfId="26409" xr:uid="{BFC9EE9C-8A49-49AF-974F-267AF086C8D1}"/>
    <cellStyle name="Обычный 7 2 2 2 7" xfId="16257" xr:uid="{F04D63B7-3F05-40D6-9104-5A8D74CC0EA9}"/>
    <cellStyle name="Обычный 7 2 2 3" xfId="1697" xr:uid="{00000000-0005-0000-0000-000037240000}"/>
    <cellStyle name="Обычный 7 2 2 3 2" xfId="6801" xr:uid="{00000000-0005-0000-0000-000038240000}"/>
    <cellStyle name="Обычный 7 2 2 3 2 2" xfId="22041" xr:uid="{7EFFF25A-1AF3-4545-AEDA-20812B0FB8FD}"/>
    <cellStyle name="Обычный 7 2 2 3 3" xfId="11879" xr:uid="{00000000-0005-0000-0000-000039240000}"/>
    <cellStyle name="Обычный 7 2 2 3 3 2" xfId="27117" xr:uid="{C66177AA-F410-4437-92C9-1B414DDD5B09}"/>
    <cellStyle name="Обычный 7 2 2 3 4" xfId="16965" xr:uid="{3D165D03-6034-4BB1-A17C-BE6829C3BEE9}"/>
    <cellStyle name="Обычный 7 2 2 4" xfId="2983" xr:uid="{00000000-0005-0000-0000-00003A240000}"/>
    <cellStyle name="Обычный 7 2 2 4 2" xfId="8069" xr:uid="{00000000-0005-0000-0000-00003B240000}"/>
    <cellStyle name="Обычный 7 2 2 4 2 2" xfId="23309" xr:uid="{8F197BCA-AB21-4EA2-9093-86BCEE15923C}"/>
    <cellStyle name="Обычный 7 2 2 4 3" xfId="13147" xr:uid="{00000000-0005-0000-0000-00003C240000}"/>
    <cellStyle name="Обычный 7 2 2 4 3 2" xfId="28385" xr:uid="{0E7EF4FB-0D77-40F6-BA0A-18080B4E6525}"/>
    <cellStyle name="Обычный 7 2 2 4 4" xfId="18233" xr:uid="{EF061BF3-1E22-48C4-BC2D-63818BA85B8B}"/>
    <cellStyle name="Обычный 7 2 2 5" xfId="4247" xr:uid="{00000000-0005-0000-0000-00003D240000}"/>
    <cellStyle name="Обычный 7 2 2 5 2" xfId="9328" xr:uid="{00000000-0005-0000-0000-00003E240000}"/>
    <cellStyle name="Обычный 7 2 2 5 2 2" xfId="24568" xr:uid="{A27F9ACC-02E1-4A47-A1E0-8649D2EE6103}"/>
    <cellStyle name="Обычный 7 2 2 5 3" xfId="14406" xr:uid="{00000000-0005-0000-0000-00003F240000}"/>
    <cellStyle name="Обычный 7 2 2 5 3 2" xfId="29644" xr:uid="{E38B6966-539F-4978-A62D-296D9BF232A7}"/>
    <cellStyle name="Обычный 7 2 2 5 4" xfId="19492" xr:uid="{EBC6D512-333A-4F68-AA15-1EA54A634CD8}"/>
    <cellStyle name="Обычный 7 2 2 6" xfId="5524" xr:uid="{00000000-0005-0000-0000-000040240000}"/>
    <cellStyle name="Обычный 7 2 2 6 2" xfId="20769" xr:uid="{EA2B5539-4035-4BE3-867B-14C7DEB2C001}"/>
    <cellStyle name="Обычный 7 2 2 7" xfId="10607" xr:uid="{00000000-0005-0000-0000-000041240000}"/>
    <cellStyle name="Обычный 7 2 2 7 2" xfId="25845" xr:uid="{2ABD8B42-1E26-4C66-AAD3-7311670491EE}"/>
    <cellStyle name="Обычный 7 2 2 8" xfId="15693" xr:uid="{7643C44B-2C6E-46B6-A304-6A3E7F8F44DD}"/>
    <cellStyle name="Обычный 7 2 3" xfId="843" xr:uid="{00000000-0005-0000-0000-000042240000}"/>
    <cellStyle name="Обычный 7 2 3 2" xfId="2121" xr:uid="{00000000-0005-0000-0000-000043240000}"/>
    <cellStyle name="Обычный 7 2 3 2 2" xfId="7225" xr:uid="{00000000-0005-0000-0000-000044240000}"/>
    <cellStyle name="Обычный 7 2 3 2 2 2" xfId="22465" xr:uid="{88F8AA25-6729-4EC7-9D44-4E5732F816AC}"/>
    <cellStyle name="Обычный 7 2 3 2 3" xfId="12303" xr:uid="{00000000-0005-0000-0000-000045240000}"/>
    <cellStyle name="Обычный 7 2 3 2 3 2" xfId="27541" xr:uid="{CDAC79D2-6102-40C5-8D29-A8A3B95E142F}"/>
    <cellStyle name="Обычный 7 2 3 2 4" xfId="17389" xr:uid="{9DD99090-A8FB-412D-8098-CC6DF0135DC4}"/>
    <cellStyle name="Обычный 7 2 3 3" xfId="3401" xr:uid="{00000000-0005-0000-0000-000046240000}"/>
    <cellStyle name="Обычный 7 2 3 3 2" xfId="8487" xr:uid="{00000000-0005-0000-0000-000047240000}"/>
    <cellStyle name="Обычный 7 2 3 3 2 2" xfId="23727" xr:uid="{3DA0523B-E6FD-418B-BDEB-A07B4BAF9BBE}"/>
    <cellStyle name="Обычный 7 2 3 3 3" xfId="13565" xr:uid="{00000000-0005-0000-0000-000048240000}"/>
    <cellStyle name="Обычный 7 2 3 3 3 2" xfId="28803" xr:uid="{0BB23F89-5E52-4B86-AEBE-0865C3673AD2}"/>
    <cellStyle name="Обычный 7 2 3 3 4" xfId="18651" xr:uid="{45C4B73F-F1B2-4505-8622-A9ED7E647E2D}"/>
    <cellStyle name="Обычный 7 2 3 4" xfId="4671" xr:uid="{00000000-0005-0000-0000-000049240000}"/>
    <cellStyle name="Обычный 7 2 3 4 2" xfId="9752" xr:uid="{00000000-0005-0000-0000-00004A240000}"/>
    <cellStyle name="Обычный 7 2 3 4 2 2" xfId="24992" xr:uid="{B6C93D57-8618-4101-A818-8530A1EB499D}"/>
    <cellStyle name="Обычный 7 2 3 4 3" xfId="14830" xr:uid="{00000000-0005-0000-0000-00004B240000}"/>
    <cellStyle name="Обычный 7 2 3 4 3 2" xfId="30068" xr:uid="{3B3B9F4F-1011-4EFF-BCE9-B0BDA27AAAC2}"/>
    <cellStyle name="Обычный 7 2 3 4 4" xfId="19916" xr:uid="{D8B91B4D-6361-4B57-94F1-CD25477FA694}"/>
    <cellStyle name="Обычный 7 2 3 5" xfId="5948" xr:uid="{00000000-0005-0000-0000-00004C240000}"/>
    <cellStyle name="Обычный 7 2 3 5 2" xfId="21193" xr:uid="{69AB75F1-EBDE-4534-A9AA-7B9CC64597EC}"/>
    <cellStyle name="Обычный 7 2 3 6" xfId="11031" xr:uid="{00000000-0005-0000-0000-00004D240000}"/>
    <cellStyle name="Обычный 7 2 3 6 2" xfId="26269" xr:uid="{2EE56575-7781-4327-AA85-E2DE15B9811F}"/>
    <cellStyle name="Обычный 7 2 3 7" xfId="16117" xr:uid="{C264422D-52F2-4103-B653-4F9A40913437}"/>
    <cellStyle name="Обычный 7 2 4" xfId="1557" xr:uid="{00000000-0005-0000-0000-00004E240000}"/>
    <cellStyle name="Обычный 7 2 4 2" xfId="6661" xr:uid="{00000000-0005-0000-0000-00004F240000}"/>
    <cellStyle name="Обычный 7 2 4 2 2" xfId="21901" xr:uid="{0F03B808-D18C-47CF-BA60-79D45E88D9F2}"/>
    <cellStyle name="Обычный 7 2 4 3" xfId="11739" xr:uid="{00000000-0005-0000-0000-000050240000}"/>
    <cellStyle name="Обычный 7 2 4 3 2" xfId="26977" xr:uid="{52AB1160-4319-42FC-87B9-E555098BDC13}"/>
    <cellStyle name="Обычный 7 2 4 4" xfId="16825" xr:uid="{1CAEB35E-13CA-4DB5-AE52-DB5B39D31BD9}"/>
    <cellStyle name="Обычный 7 2 5" xfId="2829" xr:uid="{00000000-0005-0000-0000-000051240000}"/>
    <cellStyle name="Обычный 7 2 5 2" xfId="7931" xr:uid="{00000000-0005-0000-0000-000052240000}"/>
    <cellStyle name="Обычный 7 2 5 2 2" xfId="23171" xr:uid="{1AA269F4-1C0E-4E8B-86D5-94DCE567FB9D}"/>
    <cellStyle name="Обычный 7 2 5 3" xfId="13009" xr:uid="{00000000-0005-0000-0000-000053240000}"/>
    <cellStyle name="Обычный 7 2 5 3 2" xfId="28247" xr:uid="{D3EBBE0D-738B-47FB-A344-0D2E62F0F8F1}"/>
    <cellStyle name="Обычный 7 2 5 4" xfId="18095" xr:uid="{29F84540-170C-4BED-890F-EDE6021386CA}"/>
    <cellStyle name="Обычный 7 2 6" xfId="4107" xr:uid="{00000000-0005-0000-0000-000054240000}"/>
    <cellStyle name="Обычный 7 2 6 2" xfId="9188" xr:uid="{00000000-0005-0000-0000-000055240000}"/>
    <cellStyle name="Обычный 7 2 6 2 2" xfId="24428" xr:uid="{2995699B-E014-4F0E-812A-1252CFB860E1}"/>
    <cellStyle name="Обычный 7 2 6 3" xfId="14266" xr:uid="{00000000-0005-0000-0000-000056240000}"/>
    <cellStyle name="Обычный 7 2 6 3 2" xfId="29504" xr:uid="{37EAE356-AF55-4904-AA9F-95674E2DB02B}"/>
    <cellStyle name="Обычный 7 2 6 4" xfId="19352" xr:uid="{6381910A-2DF0-4277-9031-42534B63339C}"/>
    <cellStyle name="Обычный 7 2 7" xfId="5384" xr:uid="{00000000-0005-0000-0000-000057240000}"/>
    <cellStyle name="Обычный 7 2 7 2" xfId="20629" xr:uid="{F08082E5-C419-4FB5-B283-A683A320C653}"/>
    <cellStyle name="Обычный 7 2 8" xfId="10467" xr:uid="{00000000-0005-0000-0000-000058240000}"/>
    <cellStyle name="Обычный 7 2 8 2" xfId="25705" xr:uid="{1117C31D-9B39-4210-A308-1531D7D7A537}"/>
    <cellStyle name="Обычный 7 2 9" xfId="15553" xr:uid="{11B0EEE6-73DA-4E5E-8ADA-9CFCBD49B001}"/>
    <cellStyle name="Обычный 7 3" xfId="559" xr:uid="{00000000-0005-0000-0000-000059240000}"/>
    <cellStyle name="Обычный 7 3 2" xfId="1123" xr:uid="{00000000-0005-0000-0000-00005A240000}"/>
    <cellStyle name="Обычный 7 3 2 2" xfId="2401" xr:uid="{00000000-0005-0000-0000-00005B240000}"/>
    <cellStyle name="Обычный 7 3 2 2 2" xfId="7505" xr:uid="{00000000-0005-0000-0000-00005C240000}"/>
    <cellStyle name="Обычный 7 3 2 2 2 2" xfId="22745" xr:uid="{3754B493-BEAC-43ED-B956-72FB186F5144}"/>
    <cellStyle name="Обычный 7 3 2 2 3" xfId="12583" xr:uid="{00000000-0005-0000-0000-00005D240000}"/>
    <cellStyle name="Обычный 7 3 2 2 3 2" xfId="27821" xr:uid="{476B301F-471D-4D48-BCB1-8E80759D301E}"/>
    <cellStyle name="Обычный 7 3 2 2 4" xfId="17669" xr:uid="{27B1BE26-F534-42B0-80EB-248274347F46}"/>
    <cellStyle name="Обычный 7 3 2 3" xfId="3677" xr:uid="{00000000-0005-0000-0000-00005E240000}"/>
    <cellStyle name="Обычный 7 3 2 3 2" xfId="8763" xr:uid="{00000000-0005-0000-0000-00005F240000}"/>
    <cellStyle name="Обычный 7 3 2 3 2 2" xfId="24003" xr:uid="{A263DB17-5227-40E3-B65B-6D414806D4F9}"/>
    <cellStyle name="Обычный 7 3 2 3 3" xfId="13841" xr:uid="{00000000-0005-0000-0000-000060240000}"/>
    <cellStyle name="Обычный 7 3 2 3 3 2" xfId="29079" xr:uid="{7AE0AA0B-3218-4227-ACAC-FD9387D83546}"/>
    <cellStyle name="Обычный 7 3 2 3 4" xfId="18927" xr:uid="{D47C9E74-2CDC-43A0-B5E2-2E2419B1856B}"/>
    <cellStyle name="Обычный 7 3 2 4" xfId="4951" xr:uid="{00000000-0005-0000-0000-000061240000}"/>
    <cellStyle name="Обычный 7 3 2 4 2" xfId="10032" xr:uid="{00000000-0005-0000-0000-000062240000}"/>
    <cellStyle name="Обычный 7 3 2 4 2 2" xfId="25272" xr:uid="{B75C89EC-AFC2-4D33-B57C-70CAED907A2B}"/>
    <cellStyle name="Обычный 7 3 2 4 3" xfId="15110" xr:uid="{00000000-0005-0000-0000-000063240000}"/>
    <cellStyle name="Обычный 7 3 2 4 3 2" xfId="30348" xr:uid="{0BB24EFA-F001-4416-A045-13C33ACA0749}"/>
    <cellStyle name="Обычный 7 3 2 4 4" xfId="20196" xr:uid="{AC239191-9344-4392-A393-1EFE723E9FA1}"/>
    <cellStyle name="Обычный 7 3 2 5" xfId="6228" xr:uid="{00000000-0005-0000-0000-000064240000}"/>
    <cellStyle name="Обычный 7 3 2 5 2" xfId="21473" xr:uid="{51467C00-4364-4317-A420-2EF429E2B5C7}"/>
    <cellStyle name="Обычный 7 3 2 6" xfId="11311" xr:uid="{00000000-0005-0000-0000-000065240000}"/>
    <cellStyle name="Обычный 7 3 2 6 2" xfId="26549" xr:uid="{196E56A5-A746-48CE-9D7C-F3BE203B4CBD}"/>
    <cellStyle name="Обычный 7 3 2 7" xfId="16397" xr:uid="{3EBDD9EC-CB1F-4E03-8C63-596350484656}"/>
    <cellStyle name="Обычный 7 3 3" xfId="1837" xr:uid="{00000000-0005-0000-0000-000066240000}"/>
    <cellStyle name="Обычный 7 3 3 2" xfId="6941" xr:uid="{00000000-0005-0000-0000-000067240000}"/>
    <cellStyle name="Обычный 7 3 3 2 2" xfId="22181" xr:uid="{CE589035-DE43-4313-9E7D-B2F36B254FDD}"/>
    <cellStyle name="Обычный 7 3 3 3" xfId="12019" xr:uid="{00000000-0005-0000-0000-000068240000}"/>
    <cellStyle name="Обычный 7 3 3 3 2" xfId="27257" xr:uid="{7019E6F6-0B57-4DA9-AA98-9A5319C06AB9}"/>
    <cellStyle name="Обычный 7 3 3 4" xfId="17105" xr:uid="{30543183-EF6A-4E10-BA09-115436A44839}"/>
    <cellStyle name="Обычный 7 3 4" xfId="3121" xr:uid="{00000000-0005-0000-0000-000069240000}"/>
    <cellStyle name="Обычный 7 3 4 2" xfId="8207" xr:uid="{00000000-0005-0000-0000-00006A240000}"/>
    <cellStyle name="Обычный 7 3 4 2 2" xfId="23447" xr:uid="{C796F0F4-4B0F-4FB5-8381-D6A167197C34}"/>
    <cellStyle name="Обычный 7 3 4 3" xfId="13285" xr:uid="{00000000-0005-0000-0000-00006B240000}"/>
    <cellStyle name="Обычный 7 3 4 3 2" xfId="28523" xr:uid="{A9952F56-E3D7-481F-91F1-E79D6399C96A}"/>
    <cellStyle name="Обычный 7 3 4 4" xfId="18371" xr:uid="{8E126132-ED8C-4174-9780-8B8C8A78F5FD}"/>
    <cellStyle name="Обычный 7 3 5" xfId="4387" xr:uid="{00000000-0005-0000-0000-00006C240000}"/>
    <cellStyle name="Обычный 7 3 5 2" xfId="9468" xr:uid="{00000000-0005-0000-0000-00006D240000}"/>
    <cellStyle name="Обычный 7 3 5 2 2" xfId="24708" xr:uid="{C1A0DD03-25F8-4016-A16D-FD0A9C0C533A}"/>
    <cellStyle name="Обычный 7 3 5 3" xfId="14546" xr:uid="{00000000-0005-0000-0000-00006E240000}"/>
    <cellStyle name="Обычный 7 3 5 3 2" xfId="29784" xr:uid="{9A225A46-A56E-4FF7-B7ED-076F6307672F}"/>
    <cellStyle name="Обычный 7 3 5 4" xfId="19632" xr:uid="{70A69470-3D2A-4CB7-B132-DEB84A4771EE}"/>
    <cellStyle name="Обычный 7 3 6" xfId="5664" xr:uid="{00000000-0005-0000-0000-00006F240000}"/>
    <cellStyle name="Обычный 7 3 6 2" xfId="20909" xr:uid="{C12DB1E7-DD3E-4538-A13B-9FEF9149FF51}"/>
    <cellStyle name="Обычный 7 3 7" xfId="10747" xr:uid="{00000000-0005-0000-0000-000070240000}"/>
    <cellStyle name="Обычный 7 3 7 2" xfId="25985" xr:uid="{B5875FBE-769C-4618-94F2-CB82616E5D9E}"/>
    <cellStyle name="Обычный 7 3 8" xfId="15833" xr:uid="{583F8375-C924-4FE3-A106-CDBB67EB6C88}"/>
    <cellStyle name="Обычный 7 4" xfId="703" xr:uid="{00000000-0005-0000-0000-000071240000}"/>
    <cellStyle name="Обычный 7 4 2" xfId="1981" xr:uid="{00000000-0005-0000-0000-000072240000}"/>
    <cellStyle name="Обычный 7 4 2 2" xfId="7085" xr:uid="{00000000-0005-0000-0000-000073240000}"/>
    <cellStyle name="Обычный 7 4 2 2 2" xfId="22325" xr:uid="{99F9B1EC-69AA-45E7-BBB1-C8B13DF53771}"/>
    <cellStyle name="Обычный 7 4 2 3" xfId="12163" xr:uid="{00000000-0005-0000-0000-000074240000}"/>
    <cellStyle name="Обычный 7 4 2 3 2" xfId="27401" xr:uid="{63621CF3-16DD-48B0-8698-B258BB7461ED}"/>
    <cellStyle name="Обычный 7 4 2 4" xfId="17249" xr:uid="{34744FEA-9B5F-4B9E-8877-82C2DFF9FAC4}"/>
    <cellStyle name="Обычный 7 4 3" xfId="3263" xr:uid="{00000000-0005-0000-0000-000075240000}"/>
    <cellStyle name="Обычный 7 4 3 2" xfId="8349" xr:uid="{00000000-0005-0000-0000-000076240000}"/>
    <cellStyle name="Обычный 7 4 3 2 2" xfId="23589" xr:uid="{DADBE5D4-6E01-49E7-A9FD-0B9D0419F5F8}"/>
    <cellStyle name="Обычный 7 4 3 3" xfId="13427" xr:uid="{00000000-0005-0000-0000-000077240000}"/>
    <cellStyle name="Обычный 7 4 3 3 2" xfId="28665" xr:uid="{96B4BE48-7B79-4BE3-A958-34F0B8AE8D4D}"/>
    <cellStyle name="Обычный 7 4 3 4" xfId="18513" xr:uid="{C443625C-690A-48E1-9DC2-C9D6B77B3459}"/>
    <cellStyle name="Обычный 7 4 4" xfId="4531" xr:uid="{00000000-0005-0000-0000-000078240000}"/>
    <cellStyle name="Обычный 7 4 4 2" xfId="9612" xr:uid="{00000000-0005-0000-0000-000079240000}"/>
    <cellStyle name="Обычный 7 4 4 2 2" xfId="24852" xr:uid="{213B17D7-65E0-4ADF-82EE-A3DED7A807EA}"/>
    <cellStyle name="Обычный 7 4 4 3" xfId="14690" xr:uid="{00000000-0005-0000-0000-00007A240000}"/>
    <cellStyle name="Обычный 7 4 4 3 2" xfId="29928" xr:uid="{1B430896-575E-49D8-A1B7-E030ECD1536D}"/>
    <cellStyle name="Обычный 7 4 4 4" xfId="19776" xr:uid="{7A2ACEAE-4C5F-4DD5-9360-2C1DF8615BD5}"/>
    <cellStyle name="Обычный 7 4 5" xfId="5808" xr:uid="{00000000-0005-0000-0000-00007B240000}"/>
    <cellStyle name="Обычный 7 4 5 2" xfId="21053" xr:uid="{C8C2C60D-FEF0-44C8-87FB-54EE5056B8BA}"/>
    <cellStyle name="Обычный 7 4 6" xfId="10891" xr:uid="{00000000-0005-0000-0000-00007C240000}"/>
    <cellStyle name="Обычный 7 4 6 2" xfId="26129" xr:uid="{2444589A-AA2F-4921-88C9-B1139CDA341B}"/>
    <cellStyle name="Обычный 7 4 7" xfId="15977" xr:uid="{418A3B78-B2AB-499D-AB10-43E6AA88E561}"/>
    <cellStyle name="Обычный 7 5" xfId="1268" xr:uid="{00000000-0005-0000-0000-00007D240000}"/>
    <cellStyle name="Обычный 7 5 2" xfId="2546" xr:uid="{00000000-0005-0000-0000-00007E240000}"/>
    <cellStyle name="Обычный 7 5 2 2" xfId="7650" xr:uid="{00000000-0005-0000-0000-00007F240000}"/>
    <cellStyle name="Обычный 7 5 2 2 2" xfId="22890" xr:uid="{D47F0CD5-E809-4811-9656-B5B5930B86FE}"/>
    <cellStyle name="Обычный 7 5 2 3" xfId="12728" xr:uid="{00000000-0005-0000-0000-000080240000}"/>
    <cellStyle name="Обычный 7 5 2 3 2" xfId="27966" xr:uid="{F06ACF73-CFC6-4A74-BA77-8471BE9BA67B}"/>
    <cellStyle name="Обычный 7 5 2 4" xfId="17814" xr:uid="{1CB63C8B-6B2D-4C29-A7A2-444C4B1E642B}"/>
    <cellStyle name="Обычный 7 5 3" xfId="3820" xr:uid="{00000000-0005-0000-0000-000081240000}"/>
    <cellStyle name="Обычный 7 5 3 2" xfId="8906" xr:uid="{00000000-0005-0000-0000-000082240000}"/>
    <cellStyle name="Обычный 7 5 3 2 2" xfId="24146" xr:uid="{FCA81AB1-E5EF-48A5-95B5-EB5F3C56DF2D}"/>
    <cellStyle name="Обычный 7 5 3 3" xfId="13984" xr:uid="{00000000-0005-0000-0000-000083240000}"/>
    <cellStyle name="Обычный 7 5 3 3 2" xfId="29222" xr:uid="{3666BC7D-02BD-41D5-B5D7-E4423747FACD}"/>
    <cellStyle name="Обычный 7 5 3 4" xfId="19070" xr:uid="{7C086C64-9BB1-48D6-B755-65D99B2D3BD5}"/>
    <cellStyle name="Обычный 7 5 4" xfId="5096" xr:uid="{00000000-0005-0000-0000-000084240000}"/>
    <cellStyle name="Обычный 7 5 4 2" xfId="10177" xr:uid="{00000000-0005-0000-0000-000085240000}"/>
    <cellStyle name="Обычный 7 5 4 2 2" xfId="25417" xr:uid="{D60262D4-2196-4857-BDA8-599BD800BB93}"/>
    <cellStyle name="Обычный 7 5 4 3" xfId="15255" xr:uid="{00000000-0005-0000-0000-000086240000}"/>
    <cellStyle name="Обычный 7 5 4 3 2" xfId="30493" xr:uid="{85F5E014-E2D7-43D1-ADBD-BA291B0AA8EC}"/>
    <cellStyle name="Обычный 7 5 4 4" xfId="20341" xr:uid="{83E3FF22-4C5D-4F1B-B950-8678808BA5EC}"/>
    <cellStyle name="Обычный 7 5 5" xfId="6373" xr:uid="{00000000-0005-0000-0000-000087240000}"/>
    <cellStyle name="Обычный 7 5 5 2" xfId="21618" xr:uid="{0E559EA3-3626-4FB7-9B8D-3648ECA81F72}"/>
    <cellStyle name="Обычный 7 5 6" xfId="11456" xr:uid="{00000000-0005-0000-0000-000088240000}"/>
    <cellStyle name="Обычный 7 5 6 2" xfId="26694" xr:uid="{9338EEC7-340E-4064-BFA7-2421B88829FA}"/>
    <cellStyle name="Обычный 7 5 7" xfId="16542" xr:uid="{7E8493F1-ACD9-42A4-9BC5-DAC7C762C9A7}"/>
    <cellStyle name="Обычный 7 6" xfId="1408" xr:uid="{00000000-0005-0000-0000-000089240000}"/>
    <cellStyle name="Обычный 7 6 2" xfId="2686" xr:uid="{00000000-0005-0000-0000-00008A240000}"/>
    <cellStyle name="Обычный 7 6 2 2" xfId="7790" xr:uid="{00000000-0005-0000-0000-00008B240000}"/>
    <cellStyle name="Обычный 7 6 2 2 2" xfId="23030" xr:uid="{0A877B6E-4C8B-4AA3-85CD-4F31512BCE23}"/>
    <cellStyle name="Обычный 7 6 2 3" xfId="12868" xr:uid="{00000000-0005-0000-0000-00008C240000}"/>
    <cellStyle name="Обычный 7 6 2 3 2" xfId="28106" xr:uid="{27CA76C7-13C7-4389-8EB0-0DA052E948C9}"/>
    <cellStyle name="Обычный 7 6 2 4" xfId="17954" xr:uid="{17365017-36B2-4975-977D-7954666C9290}"/>
    <cellStyle name="Обычный 7 6 3" xfId="3958" xr:uid="{00000000-0005-0000-0000-00008D240000}"/>
    <cellStyle name="Обычный 7 6 3 2" xfId="9044" xr:uid="{00000000-0005-0000-0000-00008E240000}"/>
    <cellStyle name="Обычный 7 6 3 2 2" xfId="24284" xr:uid="{5E51F5D5-7B22-4FAA-98F2-F7DA3BD26B43}"/>
    <cellStyle name="Обычный 7 6 3 3" xfId="14122" xr:uid="{00000000-0005-0000-0000-00008F240000}"/>
    <cellStyle name="Обычный 7 6 3 3 2" xfId="29360" xr:uid="{FAE33512-07CE-4FC4-970E-892F72281CA3}"/>
    <cellStyle name="Обычный 7 6 3 4" xfId="19208" xr:uid="{D53CD721-BDCC-426F-A136-0A2C0CA80548}"/>
    <cellStyle name="Обычный 7 6 4" xfId="5236" xr:uid="{00000000-0005-0000-0000-000090240000}"/>
    <cellStyle name="Обычный 7 6 4 2" xfId="10317" xr:uid="{00000000-0005-0000-0000-000091240000}"/>
    <cellStyle name="Обычный 7 6 4 2 2" xfId="25557" xr:uid="{44CF9843-918D-4DD8-BFEF-3F52080BB84B}"/>
    <cellStyle name="Обычный 7 6 4 3" xfId="15395" xr:uid="{00000000-0005-0000-0000-000092240000}"/>
    <cellStyle name="Обычный 7 6 4 3 2" xfId="30633" xr:uid="{45C2E66F-FDCA-4993-A3B6-982C933DF0E0}"/>
    <cellStyle name="Обычный 7 6 4 4" xfId="20481" xr:uid="{1B5C22E3-F284-4B25-91E9-2B1120D98E0F}"/>
    <cellStyle name="Обычный 7 6 5" xfId="6513" xr:uid="{00000000-0005-0000-0000-000093240000}"/>
    <cellStyle name="Обычный 7 6 5 2" xfId="21758" xr:uid="{242B3E18-A067-405C-A98F-D6BB2A6E3316}"/>
    <cellStyle name="Обычный 7 6 6" xfId="11596" xr:uid="{00000000-0005-0000-0000-000094240000}"/>
    <cellStyle name="Обычный 7 6 6 2" xfId="26834" xr:uid="{16B16265-B75A-4974-939A-D20C94D35126}"/>
    <cellStyle name="Обычный 7 6 7" xfId="16682" xr:uid="{96729B0B-43B7-499D-B73C-28128A3D8D99}"/>
    <cellStyle name="Обычный 8" xfId="160" xr:uid="{00000000-0005-0000-0000-000095240000}"/>
    <cellStyle name="Обычный 8 2" xfId="161" xr:uid="{00000000-0005-0000-0000-000096240000}"/>
    <cellStyle name="Обычный 9" xfId="162" xr:uid="{00000000-0005-0000-0000-000097240000}"/>
    <cellStyle name="Обычный 9 2" xfId="163" xr:uid="{00000000-0005-0000-0000-000098240000}"/>
    <cellStyle name="Процентный 2" xfId="57" xr:uid="{00000000-0005-0000-0000-000099240000}"/>
    <cellStyle name="Процентный 2 2" xfId="58" xr:uid="{00000000-0005-0000-0000-00009A240000}"/>
    <cellStyle name="Процентный 3" xfId="164" xr:uid="{00000000-0005-0000-0000-00009B240000}"/>
    <cellStyle name="Процентный 3 2" xfId="257" xr:uid="{00000000-0005-0000-0000-00009C240000}"/>
    <cellStyle name="Финансовый" xfId="2" builtinId="3"/>
    <cellStyle name="Финансовый 10" xfId="59" xr:uid="{00000000-0005-0000-0000-00009E240000}"/>
    <cellStyle name="Финансовый 10 2" xfId="2536" xr:uid="{00000000-0005-0000-0000-00009F240000}"/>
    <cellStyle name="Финансовый 10 2 2" xfId="7640" xr:uid="{00000000-0005-0000-0000-0000A0240000}"/>
    <cellStyle name="Финансовый 10 2 2 2" xfId="22880" xr:uid="{8B96AD74-3460-465B-8D0F-15ADA668D779}"/>
    <cellStyle name="Финансовый 10 2 3" xfId="12718" xr:uid="{00000000-0005-0000-0000-0000A1240000}"/>
    <cellStyle name="Финансовый 10 2 3 2" xfId="27956" xr:uid="{6D805665-3E75-48DD-AD73-8DEEB3A57A83}"/>
    <cellStyle name="Финансовый 10 2 4" xfId="17804" xr:uid="{D02463E7-8FFC-417C-A3A6-A0CD0C703524}"/>
    <cellStyle name="Финансовый 10 3" xfId="3810" xr:uid="{00000000-0005-0000-0000-0000A2240000}"/>
    <cellStyle name="Финансовый 10 3 2" xfId="8896" xr:uid="{00000000-0005-0000-0000-0000A3240000}"/>
    <cellStyle name="Финансовый 10 3 2 2" xfId="24136" xr:uid="{8DA2D6F4-320C-4F78-9C9D-D398435B145F}"/>
    <cellStyle name="Финансовый 10 3 3" xfId="13974" xr:uid="{00000000-0005-0000-0000-0000A4240000}"/>
    <cellStyle name="Финансовый 10 3 3 2" xfId="29212" xr:uid="{5A675348-D695-46FB-B5A5-1EEAE1CC5A5B}"/>
    <cellStyle name="Финансовый 10 3 4" xfId="19060" xr:uid="{55E065A1-6465-4F2D-BFB1-A0761E4E791C}"/>
    <cellStyle name="Финансовый 10 4" xfId="5086" xr:uid="{00000000-0005-0000-0000-0000A5240000}"/>
    <cellStyle name="Финансовый 10 4 2" xfId="10167" xr:uid="{00000000-0005-0000-0000-0000A6240000}"/>
    <cellStyle name="Финансовый 10 4 2 2" xfId="25407" xr:uid="{A6174F01-DFE8-45C8-B46C-AC7119086940}"/>
    <cellStyle name="Финансовый 10 4 3" xfId="15245" xr:uid="{00000000-0005-0000-0000-0000A7240000}"/>
    <cellStyle name="Финансовый 10 4 3 2" xfId="30483" xr:uid="{8847DB86-BFD2-4414-9BC2-25442072EEFA}"/>
    <cellStyle name="Финансовый 10 4 4" xfId="20331" xr:uid="{F3F5026D-C20D-4ACB-BD24-C9EE6D24271D}"/>
    <cellStyle name="Финансовый 10 5" xfId="6363" xr:uid="{00000000-0005-0000-0000-0000A8240000}"/>
    <cellStyle name="Финансовый 10 5 2" xfId="21608" xr:uid="{4B0645D1-3F90-49EC-86B7-9023AACA2628}"/>
    <cellStyle name="Финансовый 10 6" xfId="11446" xr:uid="{00000000-0005-0000-0000-0000A9240000}"/>
    <cellStyle name="Финансовый 10 6 2" xfId="26684" xr:uid="{6D480408-3E3F-47FB-A985-7A019513471E}"/>
    <cellStyle name="Финансовый 10 7" xfId="1258" xr:uid="{00000000-0005-0000-0000-0000AA240000}"/>
    <cellStyle name="Финансовый 10 7 2" xfId="16532" xr:uid="{981D82D4-6B34-4591-8B55-AA591C3D46FC}"/>
    <cellStyle name="Финансовый 10 8" xfId="15538" xr:uid="{DB1B1144-970A-4171-B462-C5C1301804BC}"/>
    <cellStyle name="Финансовый 11" xfId="1398" xr:uid="{00000000-0005-0000-0000-0000AB240000}"/>
    <cellStyle name="Финансовый 11 2" xfId="2676" xr:uid="{00000000-0005-0000-0000-0000AC240000}"/>
    <cellStyle name="Финансовый 11 2 2" xfId="7780" xr:uid="{00000000-0005-0000-0000-0000AD240000}"/>
    <cellStyle name="Финансовый 11 2 2 2" xfId="23020" xr:uid="{A3FA6D69-667C-4029-B6F9-D29CFC737858}"/>
    <cellStyle name="Финансовый 11 2 3" xfId="12858" xr:uid="{00000000-0005-0000-0000-0000AE240000}"/>
    <cellStyle name="Финансовый 11 2 3 2" xfId="28096" xr:uid="{EBD5ABC9-6FC6-4A5F-A1AD-19CA917E0F26}"/>
    <cellStyle name="Финансовый 11 2 4" xfId="17944" xr:uid="{0E67B4F6-CBFE-4377-8D47-F6102FED9504}"/>
    <cellStyle name="Финансовый 11 3" xfId="3948" xr:uid="{00000000-0005-0000-0000-0000AF240000}"/>
    <cellStyle name="Финансовый 11 3 2" xfId="9034" xr:uid="{00000000-0005-0000-0000-0000B0240000}"/>
    <cellStyle name="Финансовый 11 3 2 2" xfId="24274" xr:uid="{9777231C-E3EF-4557-9935-1530DA6B0A7B}"/>
    <cellStyle name="Финансовый 11 3 3" xfId="14112" xr:uid="{00000000-0005-0000-0000-0000B1240000}"/>
    <cellStyle name="Финансовый 11 3 3 2" xfId="29350" xr:uid="{088FA73D-C604-4EF0-92E0-AB1F7114AE92}"/>
    <cellStyle name="Финансовый 11 3 4" xfId="19198" xr:uid="{A674940B-4550-4713-ACBC-7C63E2A3DE94}"/>
    <cellStyle name="Финансовый 11 4" xfId="5226" xr:uid="{00000000-0005-0000-0000-0000B2240000}"/>
    <cellStyle name="Финансовый 11 4 2" xfId="10307" xr:uid="{00000000-0005-0000-0000-0000B3240000}"/>
    <cellStyle name="Финансовый 11 4 2 2" xfId="25547" xr:uid="{D7FFE925-FDCC-4F87-A5B4-4E134231EE21}"/>
    <cellStyle name="Финансовый 11 4 3" xfId="15385" xr:uid="{00000000-0005-0000-0000-0000B4240000}"/>
    <cellStyle name="Финансовый 11 4 3 2" xfId="30623" xr:uid="{D71078DC-818A-4CB4-8402-558B37431686}"/>
    <cellStyle name="Финансовый 11 4 4" xfId="20471" xr:uid="{74AFBE7D-9756-4AEA-931C-E30ECD5152A5}"/>
    <cellStyle name="Финансовый 11 5" xfId="6503" xr:uid="{00000000-0005-0000-0000-0000B5240000}"/>
    <cellStyle name="Финансовый 11 5 2" xfId="21748" xr:uid="{937A3C5E-2AB8-4E37-8675-E76558980552}"/>
    <cellStyle name="Финансовый 11 6" xfId="11586" xr:uid="{00000000-0005-0000-0000-0000B6240000}"/>
    <cellStyle name="Финансовый 11 6 2" xfId="26824" xr:uid="{9EC583BE-9534-4CAD-80FF-C57FCA162EA3}"/>
    <cellStyle name="Финансовый 11 7" xfId="16672" xr:uid="{E6916E33-8F97-48F8-9D4E-E256DBA703D1}"/>
    <cellStyle name="Финансовый 12" xfId="60" xr:uid="{00000000-0005-0000-0000-0000B7240000}"/>
    <cellStyle name="Финансовый 12 2" xfId="10449" xr:uid="{00000000-0005-0000-0000-0000B8240000}"/>
    <cellStyle name="Финансовый 12 2 2" xfId="25688" xr:uid="{56BD6136-650D-4473-84B4-3A24C91D1C24}"/>
    <cellStyle name="Финансовый 12 3" xfId="1545" xr:uid="{00000000-0005-0000-0000-0000B9240000}"/>
    <cellStyle name="Финансовый 13" xfId="61" xr:uid="{00000000-0005-0000-0000-0000BA240000}"/>
    <cellStyle name="Финансовый 13 2" xfId="15524" xr:uid="{00000000-0005-0000-0000-0000BB240000}"/>
    <cellStyle name="Финансовый 13 3" xfId="15539" xr:uid="{6078003D-BEB0-4D2C-A016-74EB6CA8D70D}"/>
    <cellStyle name="Финансовый 14" xfId="69" xr:uid="{00000000-0005-0000-0000-0000BC240000}"/>
    <cellStyle name="Финансовый 2" xfId="62" xr:uid="{00000000-0005-0000-0000-0000BD240000}"/>
    <cellStyle name="Финансовый 2 10" xfId="166" xr:uid="{00000000-0005-0000-0000-0000BE240000}"/>
    <cellStyle name="Финансовый 2 10 2" xfId="63" xr:uid="{00000000-0005-0000-0000-0000BF240000}"/>
    <cellStyle name="Финансовый 2 10 2 10" xfId="15540" xr:uid="{DC9AF03B-5FA3-4868-880A-374CD4413958}"/>
    <cellStyle name="Финансовый 2 10 2 2" xfId="449" xr:uid="{00000000-0005-0000-0000-0000C0240000}"/>
    <cellStyle name="Финансовый 2 10 2 2 2" xfId="1013" xr:uid="{00000000-0005-0000-0000-0000C1240000}"/>
    <cellStyle name="Финансовый 2 10 2 2 2 2" xfId="2291" xr:uid="{00000000-0005-0000-0000-0000C2240000}"/>
    <cellStyle name="Финансовый 2 10 2 2 2 2 2" xfId="7395" xr:uid="{00000000-0005-0000-0000-0000C3240000}"/>
    <cellStyle name="Финансовый 2 10 2 2 2 2 2 2" xfId="22635" xr:uid="{4A3F7507-17F2-4462-AF28-FEC2ECA1B46F}"/>
    <cellStyle name="Финансовый 2 10 2 2 2 2 3" xfId="12473" xr:uid="{00000000-0005-0000-0000-0000C4240000}"/>
    <cellStyle name="Финансовый 2 10 2 2 2 2 3 2" xfId="27711" xr:uid="{1872E2C2-F533-49D8-A61C-C54A31C62656}"/>
    <cellStyle name="Финансовый 2 10 2 2 2 2 4" xfId="17559" xr:uid="{0861ABFE-932D-44E0-9308-FF374C463E10}"/>
    <cellStyle name="Финансовый 2 10 2 2 2 3" xfId="3569" xr:uid="{00000000-0005-0000-0000-0000C5240000}"/>
    <cellStyle name="Финансовый 2 10 2 2 2 3 2" xfId="8655" xr:uid="{00000000-0005-0000-0000-0000C6240000}"/>
    <cellStyle name="Финансовый 2 10 2 2 2 3 2 2" xfId="23895" xr:uid="{211654B2-3C1E-4571-92C5-EEC4CBFC1143}"/>
    <cellStyle name="Финансовый 2 10 2 2 2 3 3" xfId="13733" xr:uid="{00000000-0005-0000-0000-0000C7240000}"/>
    <cellStyle name="Финансовый 2 10 2 2 2 3 3 2" xfId="28971" xr:uid="{52A1B13B-33D4-4D25-B0E8-7E99F2178CC8}"/>
    <cellStyle name="Финансовый 2 10 2 2 2 3 4" xfId="18819" xr:uid="{6131FCC4-F167-4823-A418-E8693EE48E75}"/>
    <cellStyle name="Финансовый 2 10 2 2 2 4" xfId="4841" xr:uid="{00000000-0005-0000-0000-0000C8240000}"/>
    <cellStyle name="Финансовый 2 10 2 2 2 4 2" xfId="9922" xr:uid="{00000000-0005-0000-0000-0000C9240000}"/>
    <cellStyle name="Финансовый 2 10 2 2 2 4 2 2" xfId="25162" xr:uid="{A0BE3876-464C-4495-9441-6DF2295719A7}"/>
    <cellStyle name="Финансовый 2 10 2 2 2 4 3" xfId="15000" xr:uid="{00000000-0005-0000-0000-0000CA240000}"/>
    <cellStyle name="Финансовый 2 10 2 2 2 4 3 2" xfId="30238" xr:uid="{D57A82EA-F969-45C9-B210-801214EED6CF}"/>
    <cellStyle name="Финансовый 2 10 2 2 2 4 4" xfId="20086" xr:uid="{261FA7FE-583C-4D66-AC34-C0DFE69491A3}"/>
    <cellStyle name="Финансовый 2 10 2 2 2 5" xfId="6118" xr:uid="{00000000-0005-0000-0000-0000CB240000}"/>
    <cellStyle name="Финансовый 2 10 2 2 2 5 2" xfId="21363" xr:uid="{AC94C1D0-F3F6-4379-B9D7-1AD2EB725648}"/>
    <cellStyle name="Финансовый 2 10 2 2 2 6" xfId="11201" xr:uid="{00000000-0005-0000-0000-0000CC240000}"/>
    <cellStyle name="Финансовый 2 10 2 2 2 6 2" xfId="26439" xr:uid="{95FD11D3-E6BC-4FDB-80A2-B85D0C46CAF0}"/>
    <cellStyle name="Финансовый 2 10 2 2 2 7" xfId="16287" xr:uid="{656525AE-476F-4422-8628-63E210782F2E}"/>
    <cellStyle name="Финансовый 2 10 2 2 3" xfId="1727" xr:uid="{00000000-0005-0000-0000-0000CD240000}"/>
    <cellStyle name="Финансовый 2 10 2 2 3 2" xfId="6831" xr:uid="{00000000-0005-0000-0000-0000CE240000}"/>
    <cellStyle name="Финансовый 2 10 2 2 3 2 2" xfId="22071" xr:uid="{E3EF4821-7A38-485D-8102-32A7F90704C6}"/>
    <cellStyle name="Финансовый 2 10 2 2 3 3" xfId="11909" xr:uid="{00000000-0005-0000-0000-0000CF240000}"/>
    <cellStyle name="Финансовый 2 10 2 2 3 3 2" xfId="27147" xr:uid="{281256A0-EBC6-4C8E-B405-B9892C72A78E}"/>
    <cellStyle name="Финансовый 2 10 2 2 3 4" xfId="16995" xr:uid="{7A358E4C-A8C7-43B7-AC50-F4746F5D617A}"/>
    <cellStyle name="Финансовый 2 10 2 2 4" xfId="3013" xr:uid="{00000000-0005-0000-0000-0000D0240000}"/>
    <cellStyle name="Финансовый 2 10 2 2 4 2" xfId="8099" xr:uid="{00000000-0005-0000-0000-0000D1240000}"/>
    <cellStyle name="Финансовый 2 10 2 2 4 2 2" xfId="23339" xr:uid="{5F5C6531-116B-4001-A806-3C2377F0C297}"/>
    <cellStyle name="Финансовый 2 10 2 2 4 3" xfId="13177" xr:uid="{00000000-0005-0000-0000-0000D2240000}"/>
    <cellStyle name="Финансовый 2 10 2 2 4 3 2" xfId="28415" xr:uid="{AB806298-867F-4659-BC2C-AB860CB25CC2}"/>
    <cellStyle name="Финансовый 2 10 2 2 4 4" xfId="18263" xr:uid="{1B250B04-1A1E-464F-94CE-B6F15B61EC23}"/>
    <cellStyle name="Финансовый 2 10 2 2 5" xfId="4277" xr:uid="{00000000-0005-0000-0000-0000D3240000}"/>
    <cellStyle name="Финансовый 2 10 2 2 5 2" xfId="9358" xr:uid="{00000000-0005-0000-0000-0000D4240000}"/>
    <cellStyle name="Финансовый 2 10 2 2 5 2 2" xfId="24598" xr:uid="{4D324ABC-CC22-4C24-AF6C-A4AF8EA8CB5A}"/>
    <cellStyle name="Финансовый 2 10 2 2 5 3" xfId="14436" xr:uid="{00000000-0005-0000-0000-0000D5240000}"/>
    <cellStyle name="Финансовый 2 10 2 2 5 3 2" xfId="29674" xr:uid="{923E4481-29AC-40E1-BB96-1D7C96FB67CC}"/>
    <cellStyle name="Финансовый 2 10 2 2 5 4" xfId="19522" xr:uid="{96B459A3-9D1B-4E2A-98DC-E58834A4EFD8}"/>
    <cellStyle name="Финансовый 2 10 2 2 6" xfId="5554" xr:uid="{00000000-0005-0000-0000-0000D6240000}"/>
    <cellStyle name="Финансовый 2 10 2 2 6 2" xfId="20799" xr:uid="{C0394110-DE98-401E-AF64-521D523591A5}"/>
    <cellStyle name="Финансовый 2 10 2 2 7" xfId="10637" xr:uid="{00000000-0005-0000-0000-0000D7240000}"/>
    <cellStyle name="Финансовый 2 10 2 2 7 2" xfId="25875" xr:uid="{C33559BE-9408-461C-87C1-CF126C3F9C7B}"/>
    <cellStyle name="Финансовый 2 10 2 2 8" xfId="15723" xr:uid="{50B1A1B5-982D-43F1-AD5F-E8FBA456F037}"/>
    <cellStyle name="Финансовый 2 10 2 3" xfId="873" xr:uid="{00000000-0005-0000-0000-0000D8240000}"/>
    <cellStyle name="Финансовый 2 10 2 3 2" xfId="2151" xr:uid="{00000000-0005-0000-0000-0000D9240000}"/>
    <cellStyle name="Финансовый 2 10 2 3 2 2" xfId="7255" xr:uid="{00000000-0005-0000-0000-0000DA240000}"/>
    <cellStyle name="Финансовый 2 10 2 3 2 2 2" xfId="22495" xr:uid="{EEB2F5F7-F8EE-47BD-BE0A-4EA02DCBF658}"/>
    <cellStyle name="Финансовый 2 10 2 3 2 3" xfId="12333" xr:uid="{00000000-0005-0000-0000-0000DB240000}"/>
    <cellStyle name="Финансовый 2 10 2 3 2 3 2" xfId="27571" xr:uid="{DC009B12-1ED5-4EC5-B6FA-1B84B96420F5}"/>
    <cellStyle name="Финансовый 2 10 2 3 2 4" xfId="17419" xr:uid="{53A7079C-D245-49AF-B7AD-ED68FA6B10BA}"/>
    <cellStyle name="Финансовый 2 10 2 3 3" xfId="3431" xr:uid="{00000000-0005-0000-0000-0000DC240000}"/>
    <cellStyle name="Финансовый 2 10 2 3 3 2" xfId="8517" xr:uid="{00000000-0005-0000-0000-0000DD240000}"/>
    <cellStyle name="Финансовый 2 10 2 3 3 2 2" xfId="23757" xr:uid="{3A517002-5985-4C02-AAB7-5F3030429A61}"/>
    <cellStyle name="Финансовый 2 10 2 3 3 3" xfId="13595" xr:uid="{00000000-0005-0000-0000-0000DE240000}"/>
    <cellStyle name="Финансовый 2 10 2 3 3 3 2" xfId="28833" xr:uid="{BC573F34-50BE-42E1-87F3-D42600245C9E}"/>
    <cellStyle name="Финансовый 2 10 2 3 3 4" xfId="18681" xr:uid="{F83B463A-4969-48C6-BDFA-AE7B9E98C794}"/>
    <cellStyle name="Финансовый 2 10 2 3 4" xfId="4701" xr:uid="{00000000-0005-0000-0000-0000DF240000}"/>
    <cellStyle name="Финансовый 2 10 2 3 4 2" xfId="9782" xr:uid="{00000000-0005-0000-0000-0000E0240000}"/>
    <cellStyle name="Финансовый 2 10 2 3 4 2 2" xfId="25022" xr:uid="{91FB426D-A57F-4794-BABC-12357F55A524}"/>
    <cellStyle name="Финансовый 2 10 2 3 4 3" xfId="14860" xr:uid="{00000000-0005-0000-0000-0000E1240000}"/>
    <cellStyle name="Финансовый 2 10 2 3 4 3 2" xfId="30098" xr:uid="{33DBBBB2-DE21-4BDE-80D2-44445B658468}"/>
    <cellStyle name="Финансовый 2 10 2 3 4 4" xfId="19946" xr:uid="{46367450-C083-4A22-A44E-A61C340144BE}"/>
    <cellStyle name="Финансовый 2 10 2 3 5" xfId="5978" xr:uid="{00000000-0005-0000-0000-0000E2240000}"/>
    <cellStyle name="Финансовый 2 10 2 3 5 2" xfId="21223" xr:uid="{AD826983-4ECA-478B-929B-781052387E44}"/>
    <cellStyle name="Финансовый 2 10 2 3 6" xfId="11061" xr:uid="{00000000-0005-0000-0000-0000E3240000}"/>
    <cellStyle name="Финансовый 2 10 2 3 6 2" xfId="26299" xr:uid="{1D6F3829-D475-4C73-8AB7-3AB475D72955}"/>
    <cellStyle name="Финансовый 2 10 2 3 7" xfId="16147" xr:uid="{5D86D493-05D2-4373-8D29-D16E217100D7}"/>
    <cellStyle name="Финансовый 2 10 2 4" xfId="1587" xr:uid="{00000000-0005-0000-0000-0000E4240000}"/>
    <cellStyle name="Финансовый 2 10 2 4 2" xfId="6691" xr:uid="{00000000-0005-0000-0000-0000E5240000}"/>
    <cellStyle name="Финансовый 2 10 2 4 2 2" xfId="21931" xr:uid="{2C5F30CA-D52B-4A23-A810-1941B2E3413E}"/>
    <cellStyle name="Финансовый 2 10 2 4 3" xfId="11769" xr:uid="{00000000-0005-0000-0000-0000E6240000}"/>
    <cellStyle name="Финансовый 2 10 2 4 3 2" xfId="27007" xr:uid="{6B032185-E0F7-47C2-A0CE-26249553CDC0}"/>
    <cellStyle name="Финансовый 2 10 2 4 4" xfId="16855" xr:uid="{FCA78358-B798-43E9-9C49-5A68D5373CB0}"/>
    <cellStyle name="Финансовый 2 10 2 5" xfId="2861" xr:uid="{00000000-0005-0000-0000-0000E7240000}"/>
    <cellStyle name="Финансовый 2 10 2 5 2" xfId="7961" xr:uid="{00000000-0005-0000-0000-0000E8240000}"/>
    <cellStyle name="Финансовый 2 10 2 5 2 2" xfId="23201" xr:uid="{176E80C9-C8EB-4A4E-8943-539786957270}"/>
    <cellStyle name="Финансовый 2 10 2 5 3" xfId="13039" xr:uid="{00000000-0005-0000-0000-0000E9240000}"/>
    <cellStyle name="Финансовый 2 10 2 5 3 2" xfId="28277" xr:uid="{D370F9B1-F900-4217-ABB6-21E34AD3AC71}"/>
    <cellStyle name="Финансовый 2 10 2 5 4" xfId="18125" xr:uid="{62F5402A-89DA-4738-92DD-0B0E4DEB2237}"/>
    <cellStyle name="Финансовый 2 10 2 6" xfId="4137" xr:uid="{00000000-0005-0000-0000-0000EA240000}"/>
    <cellStyle name="Финансовый 2 10 2 6 2" xfId="9218" xr:uid="{00000000-0005-0000-0000-0000EB240000}"/>
    <cellStyle name="Финансовый 2 10 2 6 2 2" xfId="24458" xr:uid="{C7BDCD44-1746-424F-8E2A-CD76E264279B}"/>
    <cellStyle name="Финансовый 2 10 2 6 3" xfId="14296" xr:uid="{00000000-0005-0000-0000-0000EC240000}"/>
    <cellStyle name="Финансовый 2 10 2 6 3 2" xfId="29534" xr:uid="{A26F485B-F8BF-474C-BA81-962994D600EB}"/>
    <cellStyle name="Финансовый 2 10 2 6 4" xfId="19382" xr:uid="{096F6C8E-6FFE-4E76-BDCF-588FA14FD32A}"/>
    <cellStyle name="Финансовый 2 10 2 7" xfId="5414" xr:uid="{00000000-0005-0000-0000-0000ED240000}"/>
    <cellStyle name="Финансовый 2 10 2 7 2" xfId="20659" xr:uid="{17F44C62-6B33-4013-A796-E2296C9EB71E}"/>
    <cellStyle name="Финансовый 2 10 2 8" xfId="10497" xr:uid="{00000000-0005-0000-0000-0000EE240000}"/>
    <cellStyle name="Финансовый 2 10 2 8 2" xfId="25735" xr:uid="{2898DA6E-C26F-4A9F-BE43-5D4794690349}"/>
    <cellStyle name="Финансовый 2 10 2 9" xfId="294" xr:uid="{00000000-0005-0000-0000-0000EF240000}"/>
    <cellStyle name="Финансовый 2 10 2 9 2" xfId="15583" xr:uid="{B715273D-02EA-4005-99B6-6975A087F99E}"/>
    <cellStyle name="Финансовый 2 10 3" xfId="589" xr:uid="{00000000-0005-0000-0000-0000F0240000}"/>
    <cellStyle name="Финансовый 2 10 3 2" xfId="1153" xr:uid="{00000000-0005-0000-0000-0000F1240000}"/>
    <cellStyle name="Финансовый 2 10 3 2 2" xfId="2431" xr:uid="{00000000-0005-0000-0000-0000F2240000}"/>
    <cellStyle name="Финансовый 2 10 3 2 2 2" xfId="7535" xr:uid="{00000000-0005-0000-0000-0000F3240000}"/>
    <cellStyle name="Финансовый 2 10 3 2 2 2 2" xfId="22775" xr:uid="{7B5717C8-599E-41EA-84B3-52FBC59A000C}"/>
    <cellStyle name="Финансовый 2 10 3 2 2 3" xfId="12613" xr:uid="{00000000-0005-0000-0000-0000F4240000}"/>
    <cellStyle name="Финансовый 2 10 3 2 2 3 2" xfId="27851" xr:uid="{4A67BCC6-360D-4F39-92E6-9AF9F618B782}"/>
    <cellStyle name="Финансовый 2 10 3 2 2 4" xfId="17699" xr:uid="{094715D4-3834-43EE-9926-C95E7BD70AB2}"/>
    <cellStyle name="Финансовый 2 10 3 2 3" xfId="3707" xr:uid="{00000000-0005-0000-0000-0000F5240000}"/>
    <cellStyle name="Финансовый 2 10 3 2 3 2" xfId="8793" xr:uid="{00000000-0005-0000-0000-0000F6240000}"/>
    <cellStyle name="Финансовый 2 10 3 2 3 2 2" xfId="24033" xr:uid="{CCAF6079-855B-42D3-87D6-FAB57EA5D328}"/>
    <cellStyle name="Финансовый 2 10 3 2 3 3" xfId="13871" xr:uid="{00000000-0005-0000-0000-0000F7240000}"/>
    <cellStyle name="Финансовый 2 10 3 2 3 3 2" xfId="29109" xr:uid="{F7DF4A50-1353-4FDC-9CD2-4D6181E00DEB}"/>
    <cellStyle name="Финансовый 2 10 3 2 3 4" xfId="18957" xr:uid="{2EE8ED7B-AB1F-4F10-B8A9-B3AF78B543C7}"/>
    <cellStyle name="Финансовый 2 10 3 2 4" xfId="4981" xr:uid="{00000000-0005-0000-0000-0000F8240000}"/>
    <cellStyle name="Финансовый 2 10 3 2 4 2" xfId="10062" xr:uid="{00000000-0005-0000-0000-0000F9240000}"/>
    <cellStyle name="Финансовый 2 10 3 2 4 2 2" xfId="25302" xr:uid="{523AF555-2894-4DA3-8E64-7B373CBBD3CE}"/>
    <cellStyle name="Финансовый 2 10 3 2 4 3" xfId="15140" xr:uid="{00000000-0005-0000-0000-0000FA240000}"/>
    <cellStyle name="Финансовый 2 10 3 2 4 3 2" xfId="30378" xr:uid="{1F26E291-B5B4-4209-9688-8D7DD622B3DD}"/>
    <cellStyle name="Финансовый 2 10 3 2 4 4" xfId="20226" xr:uid="{35FFC93A-B393-4232-AE88-710BA0EC5A78}"/>
    <cellStyle name="Финансовый 2 10 3 2 5" xfId="6258" xr:uid="{00000000-0005-0000-0000-0000FB240000}"/>
    <cellStyle name="Финансовый 2 10 3 2 5 2" xfId="21503" xr:uid="{2E813395-114C-4527-9093-27458D8F779C}"/>
    <cellStyle name="Финансовый 2 10 3 2 6" xfId="11341" xr:uid="{00000000-0005-0000-0000-0000FC240000}"/>
    <cellStyle name="Финансовый 2 10 3 2 6 2" xfId="26579" xr:uid="{2960F80F-2292-4C19-9186-735EB2670985}"/>
    <cellStyle name="Финансовый 2 10 3 2 7" xfId="16427" xr:uid="{A3572A42-1A30-4B94-90CE-3A93CD8CF4DE}"/>
    <cellStyle name="Финансовый 2 10 3 3" xfId="1867" xr:uid="{00000000-0005-0000-0000-0000FD240000}"/>
    <cellStyle name="Финансовый 2 10 3 3 2" xfId="6971" xr:uid="{00000000-0005-0000-0000-0000FE240000}"/>
    <cellStyle name="Финансовый 2 10 3 3 2 2" xfId="22211" xr:uid="{B222ADA5-5205-47BA-A0E1-3B7518E6AD5A}"/>
    <cellStyle name="Финансовый 2 10 3 3 3" xfId="12049" xr:uid="{00000000-0005-0000-0000-0000FF240000}"/>
    <cellStyle name="Финансовый 2 10 3 3 3 2" xfId="27287" xr:uid="{C04E05C0-1AA9-4797-B2E9-A9D14B31B652}"/>
    <cellStyle name="Финансовый 2 10 3 3 4" xfId="17135" xr:uid="{07002A26-AE91-4D90-A189-B76489AD2531}"/>
    <cellStyle name="Финансовый 2 10 3 4" xfId="3151" xr:uid="{00000000-0005-0000-0000-000000250000}"/>
    <cellStyle name="Финансовый 2 10 3 4 2" xfId="8237" xr:uid="{00000000-0005-0000-0000-000001250000}"/>
    <cellStyle name="Финансовый 2 10 3 4 2 2" xfId="23477" xr:uid="{483EB1EA-A937-4D92-AE5C-5D8061550C32}"/>
    <cellStyle name="Финансовый 2 10 3 4 3" xfId="13315" xr:uid="{00000000-0005-0000-0000-000002250000}"/>
    <cellStyle name="Финансовый 2 10 3 4 3 2" xfId="28553" xr:uid="{3577F0D0-EEC2-4922-9D09-DCAB5E95976D}"/>
    <cellStyle name="Финансовый 2 10 3 4 4" xfId="18401" xr:uid="{BD5C4CA9-A98C-4202-9C39-A1CF66333211}"/>
    <cellStyle name="Финансовый 2 10 3 5" xfId="4417" xr:uid="{00000000-0005-0000-0000-000003250000}"/>
    <cellStyle name="Финансовый 2 10 3 5 2" xfId="9498" xr:uid="{00000000-0005-0000-0000-000004250000}"/>
    <cellStyle name="Финансовый 2 10 3 5 2 2" xfId="24738" xr:uid="{BC4099D9-0AA4-4087-8661-CECF7A75E150}"/>
    <cellStyle name="Финансовый 2 10 3 5 3" xfId="14576" xr:uid="{00000000-0005-0000-0000-000005250000}"/>
    <cellStyle name="Финансовый 2 10 3 5 3 2" xfId="29814" xr:uid="{AE034793-B99F-4403-B3DD-2AA194604DBD}"/>
    <cellStyle name="Финансовый 2 10 3 5 4" xfId="19662" xr:uid="{06330864-64D0-4C0A-9A4D-A549992451A4}"/>
    <cellStyle name="Финансовый 2 10 3 6" xfId="5694" xr:uid="{00000000-0005-0000-0000-000006250000}"/>
    <cellStyle name="Финансовый 2 10 3 6 2" xfId="20939" xr:uid="{95580A40-E6F6-4407-BBE4-071FF7C086B3}"/>
    <cellStyle name="Финансовый 2 10 3 7" xfId="10777" xr:uid="{00000000-0005-0000-0000-000007250000}"/>
    <cellStyle name="Финансовый 2 10 3 7 2" xfId="26015" xr:uid="{DBB742BD-CA0B-489C-8273-9D034278A51D}"/>
    <cellStyle name="Финансовый 2 10 3 8" xfId="15863" xr:uid="{EA67A0A8-9216-409E-A425-4B8BB776EF75}"/>
    <cellStyle name="Финансовый 2 10 4" xfId="733" xr:uid="{00000000-0005-0000-0000-000008250000}"/>
    <cellStyle name="Финансовый 2 10 4 2" xfId="2011" xr:uid="{00000000-0005-0000-0000-000009250000}"/>
    <cellStyle name="Финансовый 2 10 4 2 2" xfId="7115" xr:uid="{00000000-0005-0000-0000-00000A250000}"/>
    <cellStyle name="Финансовый 2 10 4 2 2 2" xfId="22355" xr:uid="{9A30B705-24AA-4C47-B5F3-4EF77D6FDEF0}"/>
    <cellStyle name="Финансовый 2 10 4 2 3" xfId="12193" xr:uid="{00000000-0005-0000-0000-00000B250000}"/>
    <cellStyle name="Финансовый 2 10 4 2 3 2" xfId="27431" xr:uid="{623F0BC1-ED06-4660-B548-D94FE2373D90}"/>
    <cellStyle name="Финансовый 2 10 4 2 4" xfId="17279" xr:uid="{91FF6DA9-4A11-4A9D-9884-1C8BB3969910}"/>
    <cellStyle name="Финансовый 2 10 4 3" xfId="3293" xr:uid="{00000000-0005-0000-0000-00000C250000}"/>
    <cellStyle name="Финансовый 2 10 4 3 2" xfId="8379" xr:uid="{00000000-0005-0000-0000-00000D250000}"/>
    <cellStyle name="Финансовый 2 10 4 3 2 2" xfId="23619" xr:uid="{5BAB984D-2FAE-4823-ACAF-8BDB5FF2FE2A}"/>
    <cellStyle name="Финансовый 2 10 4 3 3" xfId="13457" xr:uid="{00000000-0005-0000-0000-00000E250000}"/>
    <cellStyle name="Финансовый 2 10 4 3 3 2" xfId="28695" xr:uid="{19EB6AD7-31AD-4D06-8B5E-EAC38CACC316}"/>
    <cellStyle name="Финансовый 2 10 4 3 4" xfId="18543" xr:uid="{6D9FABFF-F034-43BD-B742-06A5C3AE55D1}"/>
    <cellStyle name="Финансовый 2 10 4 4" xfId="4561" xr:uid="{00000000-0005-0000-0000-00000F250000}"/>
    <cellStyle name="Финансовый 2 10 4 4 2" xfId="9642" xr:uid="{00000000-0005-0000-0000-000010250000}"/>
    <cellStyle name="Финансовый 2 10 4 4 2 2" xfId="24882" xr:uid="{A24C9619-889B-44FE-ADF0-9D077B199D3E}"/>
    <cellStyle name="Финансовый 2 10 4 4 3" xfId="14720" xr:uid="{00000000-0005-0000-0000-000011250000}"/>
    <cellStyle name="Финансовый 2 10 4 4 3 2" xfId="29958" xr:uid="{8755C605-70A1-4A2D-B2DD-8B8D6087EB02}"/>
    <cellStyle name="Финансовый 2 10 4 4 4" xfId="19806" xr:uid="{B4B2C2B7-C33F-4142-83EA-8C2897817DDB}"/>
    <cellStyle name="Финансовый 2 10 4 5" xfId="5838" xr:uid="{00000000-0005-0000-0000-000012250000}"/>
    <cellStyle name="Финансовый 2 10 4 5 2" xfId="21083" xr:uid="{36E565E2-F914-4112-8F76-98DB0248C495}"/>
    <cellStyle name="Финансовый 2 10 4 6" xfId="10921" xr:uid="{00000000-0005-0000-0000-000013250000}"/>
    <cellStyle name="Финансовый 2 10 4 6 2" xfId="26159" xr:uid="{EF763D8B-8969-4A98-9EE2-0907D9B64629}"/>
    <cellStyle name="Финансовый 2 10 4 7" xfId="16007" xr:uid="{D6FE0BDD-3E0F-47B0-9EFA-E8511161718E}"/>
    <cellStyle name="Финансовый 2 10 5" xfId="1298" xr:uid="{00000000-0005-0000-0000-000014250000}"/>
    <cellStyle name="Финансовый 2 10 5 2" xfId="2576" xr:uid="{00000000-0005-0000-0000-000015250000}"/>
    <cellStyle name="Финансовый 2 10 5 2 2" xfId="7680" xr:uid="{00000000-0005-0000-0000-000016250000}"/>
    <cellStyle name="Финансовый 2 10 5 2 2 2" xfId="22920" xr:uid="{18C393D9-9381-496E-BC4E-268210194F58}"/>
    <cellStyle name="Финансовый 2 10 5 2 3" xfId="12758" xr:uid="{00000000-0005-0000-0000-000017250000}"/>
    <cellStyle name="Финансовый 2 10 5 2 3 2" xfId="27996" xr:uid="{D386F8F9-56A9-4277-9710-49AEBAAFEEA6}"/>
    <cellStyle name="Финансовый 2 10 5 2 4" xfId="17844" xr:uid="{0F42B38B-90E3-4594-9E5F-8FEB2FDE1BA2}"/>
    <cellStyle name="Финансовый 2 10 5 3" xfId="3850" xr:uid="{00000000-0005-0000-0000-000018250000}"/>
    <cellStyle name="Финансовый 2 10 5 3 2" xfId="8936" xr:uid="{00000000-0005-0000-0000-000019250000}"/>
    <cellStyle name="Финансовый 2 10 5 3 2 2" xfId="24176" xr:uid="{6C7EE8A3-B07F-4075-AF22-4839DBCF20A0}"/>
    <cellStyle name="Финансовый 2 10 5 3 3" xfId="14014" xr:uid="{00000000-0005-0000-0000-00001A250000}"/>
    <cellStyle name="Финансовый 2 10 5 3 3 2" xfId="29252" xr:uid="{5210C229-8975-41A6-BE39-34438D83C95F}"/>
    <cellStyle name="Финансовый 2 10 5 3 4" xfId="19100" xr:uid="{391FEA3A-2DAB-48C6-89AE-B2BE03F18E49}"/>
    <cellStyle name="Финансовый 2 10 5 4" xfId="5126" xr:uid="{00000000-0005-0000-0000-00001B250000}"/>
    <cellStyle name="Финансовый 2 10 5 4 2" xfId="10207" xr:uid="{00000000-0005-0000-0000-00001C250000}"/>
    <cellStyle name="Финансовый 2 10 5 4 2 2" xfId="25447" xr:uid="{5347D6ED-3341-4C09-9098-B4BB0854480E}"/>
    <cellStyle name="Финансовый 2 10 5 4 3" xfId="15285" xr:uid="{00000000-0005-0000-0000-00001D250000}"/>
    <cellStyle name="Финансовый 2 10 5 4 3 2" xfId="30523" xr:uid="{EA278ED7-BECD-48E9-B8D6-CA1CED8E5501}"/>
    <cellStyle name="Финансовый 2 10 5 4 4" xfId="20371" xr:uid="{ED9822BF-0591-4A15-AEA8-8BB0BD8CE4C9}"/>
    <cellStyle name="Финансовый 2 10 5 5" xfId="6403" xr:uid="{00000000-0005-0000-0000-00001E250000}"/>
    <cellStyle name="Финансовый 2 10 5 5 2" xfId="21648" xr:uid="{7445D793-851A-4C18-8501-6AF6427B8A20}"/>
    <cellStyle name="Финансовый 2 10 5 6" xfId="11486" xr:uid="{00000000-0005-0000-0000-00001F250000}"/>
    <cellStyle name="Финансовый 2 10 5 6 2" xfId="26724" xr:uid="{00B3801A-DC1C-4551-BCF6-6EEEC155599C}"/>
    <cellStyle name="Финансовый 2 10 5 7" xfId="16572" xr:uid="{B3170A1B-0BD2-4CB0-9072-A673D453E164}"/>
    <cellStyle name="Финансовый 2 10 6" xfId="1438" xr:uid="{00000000-0005-0000-0000-000020250000}"/>
    <cellStyle name="Финансовый 2 10 6 2" xfId="2716" xr:uid="{00000000-0005-0000-0000-000021250000}"/>
    <cellStyle name="Финансовый 2 10 6 2 2" xfId="7820" xr:uid="{00000000-0005-0000-0000-000022250000}"/>
    <cellStyle name="Финансовый 2 10 6 2 2 2" xfId="23060" xr:uid="{3613C9C4-8843-4612-AD0C-D734488464DE}"/>
    <cellStyle name="Финансовый 2 10 6 2 3" xfId="12898" xr:uid="{00000000-0005-0000-0000-000023250000}"/>
    <cellStyle name="Финансовый 2 10 6 2 3 2" xfId="28136" xr:uid="{A7A1FC53-BE00-4CA0-9C92-85BC75172053}"/>
    <cellStyle name="Финансовый 2 10 6 2 4" xfId="17984" xr:uid="{1232CB84-23F2-44E5-98F9-BD7E04069AE6}"/>
    <cellStyle name="Финансовый 2 10 6 3" xfId="3988" xr:uid="{00000000-0005-0000-0000-000024250000}"/>
    <cellStyle name="Финансовый 2 10 6 3 2" xfId="9074" xr:uid="{00000000-0005-0000-0000-000025250000}"/>
    <cellStyle name="Финансовый 2 10 6 3 2 2" xfId="24314" xr:uid="{0F8AC99B-E265-4492-BC33-0CD1DE75A844}"/>
    <cellStyle name="Финансовый 2 10 6 3 3" xfId="14152" xr:uid="{00000000-0005-0000-0000-000026250000}"/>
    <cellStyle name="Финансовый 2 10 6 3 3 2" xfId="29390" xr:uid="{A0D67138-A00D-4D7A-A402-5414F1CDBBA5}"/>
    <cellStyle name="Финансовый 2 10 6 3 4" xfId="19238" xr:uid="{ED92C678-05EF-4A32-93A1-6ECDCFEA4D9D}"/>
    <cellStyle name="Финансовый 2 10 6 4" xfId="5266" xr:uid="{00000000-0005-0000-0000-000027250000}"/>
    <cellStyle name="Финансовый 2 10 6 4 2" xfId="10347" xr:uid="{00000000-0005-0000-0000-000028250000}"/>
    <cellStyle name="Финансовый 2 10 6 4 2 2" xfId="25587" xr:uid="{95F7E0B8-4934-4C9B-9BC2-D1DC48824B30}"/>
    <cellStyle name="Финансовый 2 10 6 4 3" xfId="15425" xr:uid="{00000000-0005-0000-0000-000029250000}"/>
    <cellStyle name="Финансовый 2 10 6 4 3 2" xfId="30663" xr:uid="{61FD26E3-8A42-4617-B400-8B7374EBAF34}"/>
    <cellStyle name="Финансовый 2 10 6 4 4" xfId="20511" xr:uid="{37DFF0EA-958F-4F05-A04A-6E946C70DD9D}"/>
    <cellStyle name="Финансовый 2 10 6 5" xfId="6543" xr:uid="{00000000-0005-0000-0000-00002A250000}"/>
    <cellStyle name="Финансовый 2 10 6 5 2" xfId="21788" xr:uid="{AA354E4F-EF14-4382-B1A9-0D6E02D9648B}"/>
    <cellStyle name="Финансовый 2 10 6 6" xfId="11626" xr:uid="{00000000-0005-0000-0000-00002B250000}"/>
    <cellStyle name="Финансовый 2 10 6 6 2" xfId="26864" xr:uid="{AA74D0A4-1882-41AE-9327-708346892C13}"/>
    <cellStyle name="Финансовый 2 10 6 7" xfId="16712" xr:uid="{8AE42BE4-6879-40BE-96D7-ADB07FB4853A}"/>
    <cellStyle name="Финансовый 2 11" xfId="167" xr:uid="{00000000-0005-0000-0000-00002C250000}"/>
    <cellStyle name="Финансовый 2 11 2" xfId="329" xr:uid="{00000000-0005-0000-0000-00002D250000}"/>
    <cellStyle name="Финансовый 2 11 2 2" xfId="481" xr:uid="{00000000-0005-0000-0000-00002E250000}"/>
    <cellStyle name="Финансовый 2 11 2 2 2" xfId="1045" xr:uid="{00000000-0005-0000-0000-00002F250000}"/>
    <cellStyle name="Финансовый 2 11 2 2 2 2" xfId="2323" xr:uid="{00000000-0005-0000-0000-000030250000}"/>
    <cellStyle name="Финансовый 2 11 2 2 2 2 2" xfId="7427" xr:uid="{00000000-0005-0000-0000-000031250000}"/>
    <cellStyle name="Финансовый 2 11 2 2 2 2 2 2" xfId="22667" xr:uid="{3F2C2334-F07F-4D49-B6AD-A68586C6983B}"/>
    <cellStyle name="Финансовый 2 11 2 2 2 2 3" xfId="12505" xr:uid="{00000000-0005-0000-0000-000032250000}"/>
    <cellStyle name="Финансовый 2 11 2 2 2 2 3 2" xfId="27743" xr:uid="{6FC84E21-7E72-449C-AEBB-6354F29FA5C6}"/>
    <cellStyle name="Финансовый 2 11 2 2 2 2 4" xfId="17591" xr:uid="{BCD9746E-4884-4AAB-8D3E-6538699FCB35}"/>
    <cellStyle name="Финансовый 2 11 2 2 2 3" xfId="3601" xr:uid="{00000000-0005-0000-0000-000033250000}"/>
    <cellStyle name="Финансовый 2 11 2 2 2 3 2" xfId="8687" xr:uid="{00000000-0005-0000-0000-000034250000}"/>
    <cellStyle name="Финансовый 2 11 2 2 2 3 2 2" xfId="23927" xr:uid="{95614434-A3AA-481C-AE75-C18CF61FD7DC}"/>
    <cellStyle name="Финансовый 2 11 2 2 2 3 3" xfId="13765" xr:uid="{00000000-0005-0000-0000-000035250000}"/>
    <cellStyle name="Финансовый 2 11 2 2 2 3 3 2" xfId="29003" xr:uid="{C3DEF20C-C15B-4DF0-90D4-BBD903C13AAF}"/>
    <cellStyle name="Финансовый 2 11 2 2 2 3 4" xfId="18851" xr:uid="{971F8AB8-63BC-4B1F-886D-A13E73A4268F}"/>
    <cellStyle name="Финансовый 2 11 2 2 2 4" xfId="4873" xr:uid="{00000000-0005-0000-0000-000036250000}"/>
    <cellStyle name="Финансовый 2 11 2 2 2 4 2" xfId="9954" xr:uid="{00000000-0005-0000-0000-000037250000}"/>
    <cellStyle name="Финансовый 2 11 2 2 2 4 2 2" xfId="25194" xr:uid="{8C42706E-3333-41E9-A03D-0D7C77F481A3}"/>
    <cellStyle name="Финансовый 2 11 2 2 2 4 3" xfId="15032" xr:uid="{00000000-0005-0000-0000-000038250000}"/>
    <cellStyle name="Финансовый 2 11 2 2 2 4 3 2" xfId="30270" xr:uid="{FE2605A2-3DB8-433E-9281-E24CC505A10C}"/>
    <cellStyle name="Финансовый 2 11 2 2 2 4 4" xfId="20118" xr:uid="{6EA3BBA9-A428-46BE-B068-F66E91EEE075}"/>
    <cellStyle name="Финансовый 2 11 2 2 2 5" xfId="6150" xr:uid="{00000000-0005-0000-0000-000039250000}"/>
    <cellStyle name="Финансовый 2 11 2 2 2 5 2" xfId="21395" xr:uid="{C542EE84-CCE3-4B94-9512-1D07579DFFDA}"/>
    <cellStyle name="Финансовый 2 11 2 2 2 6" xfId="11233" xr:uid="{00000000-0005-0000-0000-00003A250000}"/>
    <cellStyle name="Финансовый 2 11 2 2 2 6 2" xfId="26471" xr:uid="{806D778C-8B4B-472B-878E-A8CC5AEA3059}"/>
    <cellStyle name="Финансовый 2 11 2 2 2 7" xfId="16319" xr:uid="{7B6D69C6-4111-4302-9B12-5FDE1305AEE5}"/>
    <cellStyle name="Финансовый 2 11 2 2 3" xfId="1759" xr:uid="{00000000-0005-0000-0000-00003B250000}"/>
    <cellStyle name="Финансовый 2 11 2 2 3 2" xfId="6863" xr:uid="{00000000-0005-0000-0000-00003C250000}"/>
    <cellStyle name="Финансовый 2 11 2 2 3 2 2" xfId="22103" xr:uid="{A06C9F2B-73D9-483B-9140-B5E1F3B626B6}"/>
    <cellStyle name="Финансовый 2 11 2 2 3 3" xfId="11941" xr:uid="{00000000-0005-0000-0000-00003D250000}"/>
    <cellStyle name="Финансовый 2 11 2 2 3 3 2" xfId="27179" xr:uid="{DC4A3820-B0A7-4D85-86BF-F760A3E1B8D9}"/>
    <cellStyle name="Финансовый 2 11 2 2 3 4" xfId="17027" xr:uid="{C3C36AA5-22B3-481E-A4CE-0B3700A2BC14}"/>
    <cellStyle name="Финансовый 2 11 2 2 4" xfId="3045" xr:uid="{00000000-0005-0000-0000-00003E250000}"/>
    <cellStyle name="Финансовый 2 11 2 2 4 2" xfId="8131" xr:uid="{00000000-0005-0000-0000-00003F250000}"/>
    <cellStyle name="Финансовый 2 11 2 2 4 2 2" xfId="23371" xr:uid="{E01C1F55-39C0-4A58-A4C3-DE5FCD4A3408}"/>
    <cellStyle name="Финансовый 2 11 2 2 4 3" xfId="13209" xr:uid="{00000000-0005-0000-0000-000040250000}"/>
    <cellStyle name="Финансовый 2 11 2 2 4 3 2" xfId="28447" xr:uid="{BD3A9613-6191-454F-8BEC-A14259D5502E}"/>
    <cellStyle name="Финансовый 2 11 2 2 4 4" xfId="18295" xr:uid="{3E12DADC-D61B-4C1A-BA4F-2EB87547B109}"/>
    <cellStyle name="Финансовый 2 11 2 2 5" xfId="4309" xr:uid="{00000000-0005-0000-0000-000041250000}"/>
    <cellStyle name="Финансовый 2 11 2 2 5 2" xfId="9390" xr:uid="{00000000-0005-0000-0000-000042250000}"/>
    <cellStyle name="Финансовый 2 11 2 2 5 2 2" xfId="24630" xr:uid="{3BB94D84-93C5-49AA-B599-921C7B4C4350}"/>
    <cellStyle name="Финансовый 2 11 2 2 5 3" xfId="14468" xr:uid="{00000000-0005-0000-0000-000043250000}"/>
    <cellStyle name="Финансовый 2 11 2 2 5 3 2" xfId="29706" xr:uid="{6CA5894F-43DF-41E0-AF6B-4F71FA9280D7}"/>
    <cellStyle name="Финансовый 2 11 2 2 5 4" xfId="19554" xr:uid="{2B2CD76E-CAB3-44B1-B1C0-2BD23F930822}"/>
    <cellStyle name="Финансовый 2 11 2 2 6" xfId="5586" xr:uid="{00000000-0005-0000-0000-000044250000}"/>
    <cellStyle name="Финансовый 2 11 2 2 6 2" xfId="20831" xr:uid="{AAEE5985-7126-4006-9A5F-D50F14D49905}"/>
    <cellStyle name="Финансовый 2 11 2 2 7" xfId="10669" xr:uid="{00000000-0005-0000-0000-000045250000}"/>
    <cellStyle name="Финансовый 2 11 2 2 7 2" xfId="25907" xr:uid="{96BD68BB-CA1E-40D8-9578-A16444C24846}"/>
    <cellStyle name="Финансовый 2 11 2 2 8" xfId="15755" xr:uid="{CF00026D-8584-42C6-959D-146F8D88C23B}"/>
    <cellStyle name="Финансовый 2 11 2 3" xfId="905" xr:uid="{00000000-0005-0000-0000-000046250000}"/>
    <cellStyle name="Финансовый 2 11 2 3 2" xfId="2183" xr:uid="{00000000-0005-0000-0000-000047250000}"/>
    <cellStyle name="Финансовый 2 11 2 3 2 2" xfId="7287" xr:uid="{00000000-0005-0000-0000-000048250000}"/>
    <cellStyle name="Финансовый 2 11 2 3 2 2 2" xfId="22527" xr:uid="{70E552BC-2201-47DB-843A-BD4DCC808FE1}"/>
    <cellStyle name="Финансовый 2 11 2 3 2 3" xfId="12365" xr:uid="{00000000-0005-0000-0000-000049250000}"/>
    <cellStyle name="Финансовый 2 11 2 3 2 3 2" xfId="27603" xr:uid="{55C7C7AC-B36C-493A-B274-BA73CEC6C5C3}"/>
    <cellStyle name="Финансовый 2 11 2 3 2 4" xfId="17451" xr:uid="{9C4974E4-0E32-4AA6-8066-FE2E9677D158}"/>
    <cellStyle name="Финансовый 2 11 2 3 3" xfId="3463" xr:uid="{00000000-0005-0000-0000-00004A250000}"/>
    <cellStyle name="Финансовый 2 11 2 3 3 2" xfId="8549" xr:uid="{00000000-0005-0000-0000-00004B250000}"/>
    <cellStyle name="Финансовый 2 11 2 3 3 2 2" xfId="23789" xr:uid="{BB8DADF7-D03B-4AE3-B80E-DB87FB2894E7}"/>
    <cellStyle name="Финансовый 2 11 2 3 3 3" xfId="13627" xr:uid="{00000000-0005-0000-0000-00004C250000}"/>
    <cellStyle name="Финансовый 2 11 2 3 3 3 2" xfId="28865" xr:uid="{8F1EB9F2-60E8-4F29-BFE8-DBB6A16F734F}"/>
    <cellStyle name="Финансовый 2 11 2 3 3 4" xfId="18713" xr:uid="{A4DBE366-7C31-4539-B2B2-BC3E7A050B97}"/>
    <cellStyle name="Финансовый 2 11 2 3 4" xfId="4733" xr:uid="{00000000-0005-0000-0000-00004D250000}"/>
    <cellStyle name="Финансовый 2 11 2 3 4 2" xfId="9814" xr:uid="{00000000-0005-0000-0000-00004E250000}"/>
    <cellStyle name="Финансовый 2 11 2 3 4 2 2" xfId="25054" xr:uid="{DC370E52-F7ED-42C0-B7F3-B08ACB07B3C1}"/>
    <cellStyle name="Финансовый 2 11 2 3 4 3" xfId="14892" xr:uid="{00000000-0005-0000-0000-00004F250000}"/>
    <cellStyle name="Финансовый 2 11 2 3 4 3 2" xfId="30130" xr:uid="{1000F266-E7E8-4149-AFAA-0623E007E7FA}"/>
    <cellStyle name="Финансовый 2 11 2 3 4 4" xfId="19978" xr:uid="{5424D58F-9FCF-47FF-AB4C-CD54AF1224E9}"/>
    <cellStyle name="Финансовый 2 11 2 3 5" xfId="6010" xr:uid="{00000000-0005-0000-0000-000050250000}"/>
    <cellStyle name="Финансовый 2 11 2 3 5 2" xfId="21255" xr:uid="{39FD15E3-9950-4E24-A25B-1DFCA7BEAC50}"/>
    <cellStyle name="Финансовый 2 11 2 3 6" xfId="11093" xr:uid="{00000000-0005-0000-0000-000051250000}"/>
    <cellStyle name="Финансовый 2 11 2 3 6 2" xfId="26331" xr:uid="{F1A08282-DD37-4837-B904-2E61F4EF47EE}"/>
    <cellStyle name="Финансовый 2 11 2 3 7" xfId="16179" xr:uid="{B2F3925D-0A28-48C1-8AE6-94C5787803F3}"/>
    <cellStyle name="Финансовый 2 11 2 4" xfId="1619" xr:uid="{00000000-0005-0000-0000-000052250000}"/>
    <cellStyle name="Финансовый 2 11 2 4 2" xfId="6723" xr:uid="{00000000-0005-0000-0000-000053250000}"/>
    <cellStyle name="Финансовый 2 11 2 4 2 2" xfId="21963" xr:uid="{B96DA0A0-107B-46A6-9B9A-D9D3670FFC5C}"/>
    <cellStyle name="Финансовый 2 11 2 4 3" xfId="11801" xr:uid="{00000000-0005-0000-0000-000054250000}"/>
    <cellStyle name="Финансовый 2 11 2 4 3 2" xfId="27039" xr:uid="{D586D194-560A-41E8-9FFD-DCA4F3D2775E}"/>
    <cellStyle name="Финансовый 2 11 2 4 4" xfId="16887" xr:uid="{BF2ADCFB-1AF8-440C-BEF2-B036BC3CCB4D}"/>
    <cellStyle name="Финансовый 2 11 2 5" xfId="2895" xr:uid="{00000000-0005-0000-0000-000055250000}"/>
    <cellStyle name="Финансовый 2 11 2 5 2" xfId="7993" xr:uid="{00000000-0005-0000-0000-000056250000}"/>
    <cellStyle name="Финансовый 2 11 2 5 2 2" xfId="23233" xr:uid="{CB79F5D7-B4D4-45AC-9115-FFD223D0BDA6}"/>
    <cellStyle name="Финансовый 2 11 2 5 3" xfId="13071" xr:uid="{00000000-0005-0000-0000-000057250000}"/>
    <cellStyle name="Финансовый 2 11 2 5 3 2" xfId="28309" xr:uid="{A692F299-199C-47AB-86BE-EFA9B6FE6B85}"/>
    <cellStyle name="Финансовый 2 11 2 5 4" xfId="18157" xr:uid="{02A7B685-67E1-439D-8817-A54619094EBD}"/>
    <cellStyle name="Финансовый 2 11 2 6" xfId="4169" xr:uid="{00000000-0005-0000-0000-000058250000}"/>
    <cellStyle name="Финансовый 2 11 2 6 2" xfId="9250" xr:uid="{00000000-0005-0000-0000-000059250000}"/>
    <cellStyle name="Финансовый 2 11 2 6 2 2" xfId="24490" xr:uid="{F39FFEE0-1DC8-42B5-B4C7-30FB61B7C705}"/>
    <cellStyle name="Финансовый 2 11 2 6 3" xfId="14328" xr:uid="{00000000-0005-0000-0000-00005A250000}"/>
    <cellStyle name="Финансовый 2 11 2 6 3 2" xfId="29566" xr:uid="{1673E216-85E2-4278-AD77-E1CD4D13423E}"/>
    <cellStyle name="Финансовый 2 11 2 6 4" xfId="19414" xr:uid="{2E1E6759-4768-4882-B04E-29C24687395A}"/>
    <cellStyle name="Финансовый 2 11 2 7" xfId="5446" xr:uid="{00000000-0005-0000-0000-00005B250000}"/>
    <cellStyle name="Финансовый 2 11 2 7 2" xfId="20691" xr:uid="{98A5DD84-0466-4761-9F49-FF7DD8C7E5E0}"/>
    <cellStyle name="Финансовый 2 11 2 8" xfId="10529" xr:uid="{00000000-0005-0000-0000-00005C250000}"/>
    <cellStyle name="Финансовый 2 11 2 8 2" xfId="25767" xr:uid="{F1FF9208-A386-4479-9E5E-742588802FB3}"/>
    <cellStyle name="Финансовый 2 11 2 9" xfId="15615" xr:uid="{185915E4-8116-4F7E-ABDE-E5DB25C41B8E}"/>
    <cellStyle name="Финансовый 2 11 3" xfId="621" xr:uid="{00000000-0005-0000-0000-00005D250000}"/>
    <cellStyle name="Финансовый 2 11 3 2" xfId="1185" xr:uid="{00000000-0005-0000-0000-00005E250000}"/>
    <cellStyle name="Финансовый 2 11 3 2 2" xfId="2463" xr:uid="{00000000-0005-0000-0000-00005F250000}"/>
    <cellStyle name="Финансовый 2 11 3 2 2 2" xfId="7567" xr:uid="{00000000-0005-0000-0000-000060250000}"/>
    <cellStyle name="Финансовый 2 11 3 2 2 2 2" xfId="22807" xr:uid="{F61250F0-AF28-41E0-A8F4-8F01C3BCB23A}"/>
    <cellStyle name="Финансовый 2 11 3 2 2 3" xfId="12645" xr:uid="{00000000-0005-0000-0000-000061250000}"/>
    <cellStyle name="Финансовый 2 11 3 2 2 3 2" xfId="27883" xr:uid="{03D0BE93-C6B1-4DB5-9479-9ECF0AF01538}"/>
    <cellStyle name="Финансовый 2 11 3 2 2 4" xfId="17731" xr:uid="{FEE75B2E-CC0D-446A-84CA-AFB479C95A01}"/>
    <cellStyle name="Финансовый 2 11 3 2 3" xfId="3739" xr:uid="{00000000-0005-0000-0000-000062250000}"/>
    <cellStyle name="Финансовый 2 11 3 2 3 2" xfId="8825" xr:uid="{00000000-0005-0000-0000-000063250000}"/>
    <cellStyle name="Финансовый 2 11 3 2 3 2 2" xfId="24065" xr:uid="{2C3EB79D-99B8-4CE6-97B0-7BCFBEAAAF10}"/>
    <cellStyle name="Финансовый 2 11 3 2 3 3" xfId="13903" xr:uid="{00000000-0005-0000-0000-000064250000}"/>
    <cellStyle name="Финансовый 2 11 3 2 3 3 2" xfId="29141" xr:uid="{5D158F92-0278-4071-928E-A253DD19BBA9}"/>
    <cellStyle name="Финансовый 2 11 3 2 3 4" xfId="18989" xr:uid="{57ECF01C-28DA-42BE-99AF-58340F5CFAB8}"/>
    <cellStyle name="Финансовый 2 11 3 2 4" xfId="5013" xr:uid="{00000000-0005-0000-0000-000065250000}"/>
    <cellStyle name="Финансовый 2 11 3 2 4 2" xfId="10094" xr:uid="{00000000-0005-0000-0000-000066250000}"/>
    <cellStyle name="Финансовый 2 11 3 2 4 2 2" xfId="25334" xr:uid="{4DA52681-4929-4858-9991-C4B4635764D3}"/>
    <cellStyle name="Финансовый 2 11 3 2 4 3" xfId="15172" xr:uid="{00000000-0005-0000-0000-000067250000}"/>
    <cellStyle name="Финансовый 2 11 3 2 4 3 2" xfId="30410" xr:uid="{C5B9E155-599B-461E-8C44-54D4C3D823A5}"/>
    <cellStyle name="Финансовый 2 11 3 2 4 4" xfId="20258" xr:uid="{7FD9C6D9-6E03-4D42-9C6E-73A379CF436C}"/>
    <cellStyle name="Финансовый 2 11 3 2 5" xfId="6290" xr:uid="{00000000-0005-0000-0000-000068250000}"/>
    <cellStyle name="Финансовый 2 11 3 2 5 2" xfId="21535" xr:uid="{FF05C56F-6A1D-4560-814C-ABA161183822}"/>
    <cellStyle name="Финансовый 2 11 3 2 6" xfId="11373" xr:uid="{00000000-0005-0000-0000-000069250000}"/>
    <cellStyle name="Финансовый 2 11 3 2 6 2" xfId="26611" xr:uid="{81A28455-B603-4F76-826E-DA257CEB48FD}"/>
    <cellStyle name="Финансовый 2 11 3 2 7" xfId="16459" xr:uid="{233A0AC0-F5BB-4611-9F0F-B2D4BAE57CDA}"/>
    <cellStyle name="Финансовый 2 11 3 3" xfId="1899" xr:uid="{00000000-0005-0000-0000-00006A250000}"/>
    <cellStyle name="Финансовый 2 11 3 3 2" xfId="7003" xr:uid="{00000000-0005-0000-0000-00006B250000}"/>
    <cellStyle name="Финансовый 2 11 3 3 2 2" xfId="22243" xr:uid="{B20A5535-D67A-4075-9078-674FA4AD2531}"/>
    <cellStyle name="Финансовый 2 11 3 3 3" xfId="12081" xr:uid="{00000000-0005-0000-0000-00006C250000}"/>
    <cellStyle name="Финансовый 2 11 3 3 3 2" xfId="27319" xr:uid="{FAB12009-7BCA-47E6-B1C9-E3691CDDE019}"/>
    <cellStyle name="Финансовый 2 11 3 3 4" xfId="17167" xr:uid="{0B7AC894-1390-44CE-85C0-B6398226B61E}"/>
    <cellStyle name="Финансовый 2 11 3 4" xfId="3183" xr:uid="{00000000-0005-0000-0000-00006D250000}"/>
    <cellStyle name="Финансовый 2 11 3 4 2" xfId="8269" xr:uid="{00000000-0005-0000-0000-00006E250000}"/>
    <cellStyle name="Финансовый 2 11 3 4 2 2" xfId="23509" xr:uid="{344164EE-86C6-49F5-BD7C-E55CC920F6D0}"/>
    <cellStyle name="Финансовый 2 11 3 4 3" xfId="13347" xr:uid="{00000000-0005-0000-0000-00006F250000}"/>
    <cellStyle name="Финансовый 2 11 3 4 3 2" xfId="28585" xr:uid="{56551021-35CF-4A06-B8DA-F8D208CDE65A}"/>
    <cellStyle name="Финансовый 2 11 3 4 4" xfId="18433" xr:uid="{E46A9CBE-E5BD-41B0-BA66-9C5A5B2BE394}"/>
    <cellStyle name="Финансовый 2 11 3 5" xfId="4449" xr:uid="{00000000-0005-0000-0000-000070250000}"/>
    <cellStyle name="Финансовый 2 11 3 5 2" xfId="9530" xr:uid="{00000000-0005-0000-0000-000071250000}"/>
    <cellStyle name="Финансовый 2 11 3 5 2 2" xfId="24770" xr:uid="{F4059111-88EE-4D86-B879-BDA3833A5136}"/>
    <cellStyle name="Финансовый 2 11 3 5 3" xfId="14608" xr:uid="{00000000-0005-0000-0000-000072250000}"/>
    <cellStyle name="Финансовый 2 11 3 5 3 2" xfId="29846" xr:uid="{FE34CAD1-F04A-4EA2-B5DE-8DBB0F684C73}"/>
    <cellStyle name="Финансовый 2 11 3 5 4" xfId="19694" xr:uid="{083FCAD1-5696-41D2-B34E-DEBE9844A9C7}"/>
    <cellStyle name="Финансовый 2 11 3 6" xfId="5726" xr:uid="{00000000-0005-0000-0000-000073250000}"/>
    <cellStyle name="Финансовый 2 11 3 6 2" xfId="20971" xr:uid="{4B3E4DB4-07C3-4B28-BE12-EF11C1C59F09}"/>
    <cellStyle name="Финансовый 2 11 3 7" xfId="10809" xr:uid="{00000000-0005-0000-0000-000074250000}"/>
    <cellStyle name="Финансовый 2 11 3 7 2" xfId="26047" xr:uid="{F92FDC0A-BDC6-4ED8-B926-862271208F34}"/>
    <cellStyle name="Финансовый 2 11 3 8" xfId="15895" xr:uid="{8EEB3643-CCFF-43C8-9D1D-8035F12A9FCE}"/>
    <cellStyle name="Финансовый 2 11 4" xfId="765" xr:uid="{00000000-0005-0000-0000-000075250000}"/>
    <cellStyle name="Финансовый 2 11 4 2" xfId="2043" xr:uid="{00000000-0005-0000-0000-000076250000}"/>
    <cellStyle name="Финансовый 2 11 4 2 2" xfId="7147" xr:uid="{00000000-0005-0000-0000-000077250000}"/>
    <cellStyle name="Финансовый 2 11 4 2 2 2" xfId="22387" xr:uid="{E5540CAB-5314-4C3E-8419-848FE69713A2}"/>
    <cellStyle name="Финансовый 2 11 4 2 3" xfId="12225" xr:uid="{00000000-0005-0000-0000-000078250000}"/>
    <cellStyle name="Финансовый 2 11 4 2 3 2" xfId="27463" xr:uid="{E92B2C47-F4C8-4115-8849-620F8BE8FCE8}"/>
    <cellStyle name="Финансовый 2 11 4 2 4" xfId="17311" xr:uid="{074865CF-C290-4147-9AA2-65F778587604}"/>
    <cellStyle name="Финансовый 2 11 4 3" xfId="3325" xr:uid="{00000000-0005-0000-0000-000079250000}"/>
    <cellStyle name="Финансовый 2 11 4 3 2" xfId="8411" xr:uid="{00000000-0005-0000-0000-00007A250000}"/>
    <cellStyle name="Финансовый 2 11 4 3 2 2" xfId="23651" xr:uid="{42D866F6-83DB-42A2-8A44-CE1A5BBCC724}"/>
    <cellStyle name="Финансовый 2 11 4 3 3" xfId="13489" xr:uid="{00000000-0005-0000-0000-00007B250000}"/>
    <cellStyle name="Финансовый 2 11 4 3 3 2" xfId="28727" xr:uid="{646B5480-D44D-4B94-849E-4CE03699D635}"/>
    <cellStyle name="Финансовый 2 11 4 3 4" xfId="18575" xr:uid="{09FDD484-AF9E-4FF2-8024-3C1C7023CCBB}"/>
    <cellStyle name="Финансовый 2 11 4 4" xfId="4593" xr:uid="{00000000-0005-0000-0000-00007C250000}"/>
    <cellStyle name="Финансовый 2 11 4 4 2" xfId="9674" xr:uid="{00000000-0005-0000-0000-00007D250000}"/>
    <cellStyle name="Финансовый 2 11 4 4 2 2" xfId="24914" xr:uid="{EDF05314-C2EC-4A03-B1AB-D3538901E01E}"/>
    <cellStyle name="Финансовый 2 11 4 4 3" xfId="14752" xr:uid="{00000000-0005-0000-0000-00007E250000}"/>
    <cellStyle name="Финансовый 2 11 4 4 3 2" xfId="29990" xr:uid="{70D851D4-3E87-4511-8113-E2DF343AB67D}"/>
    <cellStyle name="Финансовый 2 11 4 4 4" xfId="19838" xr:uid="{D4F9032C-0B37-44F7-B8E3-1BE31F948B31}"/>
    <cellStyle name="Финансовый 2 11 4 5" xfId="5870" xr:uid="{00000000-0005-0000-0000-00007F250000}"/>
    <cellStyle name="Финансовый 2 11 4 5 2" xfId="21115" xr:uid="{B6C07FE2-F089-4850-BD44-42899D01133D}"/>
    <cellStyle name="Финансовый 2 11 4 6" xfId="10953" xr:uid="{00000000-0005-0000-0000-000080250000}"/>
    <cellStyle name="Финансовый 2 11 4 6 2" xfId="26191" xr:uid="{49ACF740-74E4-483D-A1BE-7A512106AE52}"/>
    <cellStyle name="Финансовый 2 11 4 7" xfId="16039" xr:uid="{EE4990C6-4F1D-4D1E-8FA6-7016E1998C84}"/>
    <cellStyle name="Финансовый 2 11 5" xfId="1330" xr:uid="{00000000-0005-0000-0000-000081250000}"/>
    <cellStyle name="Финансовый 2 11 5 2" xfId="2608" xr:uid="{00000000-0005-0000-0000-000082250000}"/>
    <cellStyle name="Финансовый 2 11 5 2 2" xfId="7712" xr:uid="{00000000-0005-0000-0000-000083250000}"/>
    <cellStyle name="Финансовый 2 11 5 2 2 2" xfId="22952" xr:uid="{9B180003-3C88-4EF8-87C8-B58B5E6973B0}"/>
    <cellStyle name="Финансовый 2 11 5 2 3" xfId="12790" xr:uid="{00000000-0005-0000-0000-000084250000}"/>
    <cellStyle name="Финансовый 2 11 5 2 3 2" xfId="28028" xr:uid="{3265B0D4-D8C4-4DA2-B586-4F8346F79617}"/>
    <cellStyle name="Финансовый 2 11 5 2 4" xfId="17876" xr:uid="{3438E32D-C507-4127-B9D8-27F23CF6FEA3}"/>
    <cellStyle name="Финансовый 2 11 5 3" xfId="3882" xr:uid="{00000000-0005-0000-0000-000085250000}"/>
    <cellStyle name="Финансовый 2 11 5 3 2" xfId="8968" xr:uid="{00000000-0005-0000-0000-000086250000}"/>
    <cellStyle name="Финансовый 2 11 5 3 2 2" xfId="24208" xr:uid="{30345B27-35F8-4EE7-A923-A926BBC0CE21}"/>
    <cellStyle name="Финансовый 2 11 5 3 3" xfId="14046" xr:uid="{00000000-0005-0000-0000-000087250000}"/>
    <cellStyle name="Финансовый 2 11 5 3 3 2" xfId="29284" xr:uid="{EA30284D-9CC0-4E4B-A48F-6A10C3234CCF}"/>
    <cellStyle name="Финансовый 2 11 5 3 4" xfId="19132" xr:uid="{7BAFC446-82D4-4F5A-ABAE-C76885A46034}"/>
    <cellStyle name="Финансовый 2 11 5 4" xfId="5158" xr:uid="{00000000-0005-0000-0000-000088250000}"/>
    <cellStyle name="Финансовый 2 11 5 4 2" xfId="10239" xr:uid="{00000000-0005-0000-0000-000089250000}"/>
    <cellStyle name="Финансовый 2 11 5 4 2 2" xfId="25479" xr:uid="{E1B074BC-31EA-445A-A364-93F2DE080279}"/>
    <cellStyle name="Финансовый 2 11 5 4 3" xfId="15317" xr:uid="{00000000-0005-0000-0000-00008A250000}"/>
    <cellStyle name="Финансовый 2 11 5 4 3 2" xfId="30555" xr:uid="{F0ED7FEB-4B46-46F8-91CF-CD94515018FF}"/>
    <cellStyle name="Финансовый 2 11 5 4 4" xfId="20403" xr:uid="{5F925BF6-D046-469D-B39F-F573E59C6B83}"/>
    <cellStyle name="Финансовый 2 11 5 5" xfId="6435" xr:uid="{00000000-0005-0000-0000-00008B250000}"/>
    <cellStyle name="Финансовый 2 11 5 5 2" xfId="21680" xr:uid="{49764587-52F4-4D29-9F99-1C4FB58ED429}"/>
    <cellStyle name="Финансовый 2 11 5 6" xfId="11518" xr:uid="{00000000-0005-0000-0000-00008C250000}"/>
    <cellStyle name="Финансовый 2 11 5 6 2" xfId="26756" xr:uid="{B7F34A3F-C24A-42A7-8A50-EA88AE3C4E07}"/>
    <cellStyle name="Финансовый 2 11 5 7" xfId="16604" xr:uid="{8DC5E398-3E14-4851-B412-59447C4DBF93}"/>
    <cellStyle name="Финансовый 2 11 6" xfId="1470" xr:uid="{00000000-0005-0000-0000-00008D250000}"/>
    <cellStyle name="Финансовый 2 11 6 2" xfId="2748" xr:uid="{00000000-0005-0000-0000-00008E250000}"/>
    <cellStyle name="Финансовый 2 11 6 2 2" xfId="7852" xr:uid="{00000000-0005-0000-0000-00008F250000}"/>
    <cellStyle name="Финансовый 2 11 6 2 2 2" xfId="23092" xr:uid="{3B918CE4-CEE3-4423-9900-1B03154F02D8}"/>
    <cellStyle name="Финансовый 2 11 6 2 3" xfId="12930" xr:uid="{00000000-0005-0000-0000-000090250000}"/>
    <cellStyle name="Финансовый 2 11 6 2 3 2" xfId="28168" xr:uid="{EF52E500-7D43-4EFB-8F51-DD851CB46326}"/>
    <cellStyle name="Финансовый 2 11 6 2 4" xfId="18016" xr:uid="{29DFDCBE-A129-4E39-8A14-66CACB8E8DCC}"/>
    <cellStyle name="Финансовый 2 11 6 3" xfId="4020" xr:uid="{00000000-0005-0000-0000-000091250000}"/>
    <cellStyle name="Финансовый 2 11 6 3 2" xfId="9106" xr:uid="{00000000-0005-0000-0000-000092250000}"/>
    <cellStyle name="Финансовый 2 11 6 3 2 2" xfId="24346" xr:uid="{E18464BC-5715-486D-BBA4-7C04B5C42420}"/>
    <cellStyle name="Финансовый 2 11 6 3 3" xfId="14184" xr:uid="{00000000-0005-0000-0000-000093250000}"/>
    <cellStyle name="Финансовый 2 11 6 3 3 2" xfId="29422" xr:uid="{BA059604-90B1-4A79-8F73-3494FCB35A92}"/>
    <cellStyle name="Финансовый 2 11 6 3 4" xfId="19270" xr:uid="{04A43222-3297-44D9-946B-F7A7BA0E5C5D}"/>
    <cellStyle name="Финансовый 2 11 6 4" xfId="5298" xr:uid="{00000000-0005-0000-0000-000094250000}"/>
    <cellStyle name="Финансовый 2 11 6 4 2" xfId="10379" xr:uid="{00000000-0005-0000-0000-000095250000}"/>
    <cellStyle name="Финансовый 2 11 6 4 2 2" xfId="25619" xr:uid="{168E801B-7919-463A-97D1-3D004A413728}"/>
    <cellStyle name="Финансовый 2 11 6 4 3" xfId="15457" xr:uid="{00000000-0005-0000-0000-000096250000}"/>
    <cellStyle name="Финансовый 2 11 6 4 3 2" xfId="30695" xr:uid="{D6E882F7-4B9B-4F53-BECA-06430680F17B}"/>
    <cellStyle name="Финансовый 2 11 6 4 4" xfId="20543" xr:uid="{E7DCDA2F-DD5E-47E0-B2CF-DD6B39B8849A}"/>
    <cellStyle name="Финансовый 2 11 6 5" xfId="6575" xr:uid="{00000000-0005-0000-0000-000097250000}"/>
    <cellStyle name="Финансовый 2 11 6 5 2" xfId="21820" xr:uid="{FF73D4AB-A900-49A8-9B26-9B06D6DBA2E6}"/>
    <cellStyle name="Финансовый 2 11 6 6" xfId="11658" xr:uid="{00000000-0005-0000-0000-000098250000}"/>
    <cellStyle name="Финансовый 2 11 6 6 2" xfId="26896" xr:uid="{C1FC281B-A6F8-48CB-BA63-067C5A9B46EE}"/>
    <cellStyle name="Финансовый 2 11 6 7" xfId="16744" xr:uid="{D9AC3FAC-9565-4150-8F92-8851FBECD117}"/>
    <cellStyle name="Финансовый 2 12" xfId="168" xr:uid="{00000000-0005-0000-0000-000099250000}"/>
    <cellStyle name="Финансовый 2 12 2" xfId="331" xr:uid="{00000000-0005-0000-0000-00009A250000}"/>
    <cellStyle name="Финансовый 2 12 2 2" xfId="483" xr:uid="{00000000-0005-0000-0000-00009B250000}"/>
    <cellStyle name="Финансовый 2 12 2 2 2" xfId="1047" xr:uid="{00000000-0005-0000-0000-00009C250000}"/>
    <cellStyle name="Финансовый 2 12 2 2 2 2" xfId="2325" xr:uid="{00000000-0005-0000-0000-00009D250000}"/>
    <cellStyle name="Финансовый 2 12 2 2 2 2 2" xfId="7429" xr:uid="{00000000-0005-0000-0000-00009E250000}"/>
    <cellStyle name="Финансовый 2 12 2 2 2 2 2 2" xfId="22669" xr:uid="{C8BD6211-B1DC-4ABD-80C3-2E228BEA82B7}"/>
    <cellStyle name="Финансовый 2 12 2 2 2 2 3" xfId="12507" xr:uid="{00000000-0005-0000-0000-00009F250000}"/>
    <cellStyle name="Финансовый 2 12 2 2 2 2 3 2" xfId="27745" xr:uid="{C8C2260A-5F05-4E04-B862-79484177AD0D}"/>
    <cellStyle name="Финансовый 2 12 2 2 2 2 4" xfId="17593" xr:uid="{E68D1654-8884-42B3-840F-E769839B1D67}"/>
    <cellStyle name="Финансовый 2 12 2 2 2 3" xfId="3603" xr:uid="{00000000-0005-0000-0000-0000A0250000}"/>
    <cellStyle name="Финансовый 2 12 2 2 2 3 2" xfId="8689" xr:uid="{00000000-0005-0000-0000-0000A1250000}"/>
    <cellStyle name="Финансовый 2 12 2 2 2 3 2 2" xfId="23929" xr:uid="{FB439CE9-BF77-4599-B535-601B82AA52DA}"/>
    <cellStyle name="Финансовый 2 12 2 2 2 3 3" xfId="13767" xr:uid="{00000000-0005-0000-0000-0000A2250000}"/>
    <cellStyle name="Финансовый 2 12 2 2 2 3 3 2" xfId="29005" xr:uid="{DF4AE7B6-17F4-41CD-8EAF-98F5A85E739E}"/>
    <cellStyle name="Финансовый 2 12 2 2 2 3 4" xfId="18853" xr:uid="{0CD0FEF0-A354-4367-AC7B-115AEF4E2F6A}"/>
    <cellStyle name="Финансовый 2 12 2 2 2 4" xfId="4875" xr:uid="{00000000-0005-0000-0000-0000A3250000}"/>
    <cellStyle name="Финансовый 2 12 2 2 2 4 2" xfId="9956" xr:uid="{00000000-0005-0000-0000-0000A4250000}"/>
    <cellStyle name="Финансовый 2 12 2 2 2 4 2 2" xfId="25196" xr:uid="{56172105-542B-4044-B335-CBBA5176A6B3}"/>
    <cellStyle name="Финансовый 2 12 2 2 2 4 3" xfId="15034" xr:uid="{00000000-0005-0000-0000-0000A5250000}"/>
    <cellStyle name="Финансовый 2 12 2 2 2 4 3 2" xfId="30272" xr:uid="{71768B31-86F4-4D3E-B9A8-02A24F80C889}"/>
    <cellStyle name="Финансовый 2 12 2 2 2 4 4" xfId="20120" xr:uid="{DFC36A24-6EDA-44D3-B853-3199DCDC7239}"/>
    <cellStyle name="Финансовый 2 12 2 2 2 5" xfId="6152" xr:uid="{00000000-0005-0000-0000-0000A6250000}"/>
    <cellStyle name="Финансовый 2 12 2 2 2 5 2" xfId="21397" xr:uid="{ABB6027E-50F3-4F74-A9FD-128AD2EB416F}"/>
    <cellStyle name="Финансовый 2 12 2 2 2 6" xfId="11235" xr:uid="{00000000-0005-0000-0000-0000A7250000}"/>
    <cellStyle name="Финансовый 2 12 2 2 2 6 2" xfId="26473" xr:uid="{057F41E1-3C30-4A2F-AE09-8B083EB70548}"/>
    <cellStyle name="Финансовый 2 12 2 2 2 7" xfId="16321" xr:uid="{5550BE69-5633-4DB5-BCEA-BA14299E92CC}"/>
    <cellStyle name="Финансовый 2 12 2 2 3" xfId="1761" xr:uid="{00000000-0005-0000-0000-0000A8250000}"/>
    <cellStyle name="Финансовый 2 12 2 2 3 2" xfId="6865" xr:uid="{00000000-0005-0000-0000-0000A9250000}"/>
    <cellStyle name="Финансовый 2 12 2 2 3 2 2" xfId="22105" xr:uid="{7C5A9286-04FF-45BE-9CAC-BACC5F5E005E}"/>
    <cellStyle name="Финансовый 2 12 2 2 3 3" xfId="11943" xr:uid="{00000000-0005-0000-0000-0000AA250000}"/>
    <cellStyle name="Финансовый 2 12 2 2 3 3 2" xfId="27181" xr:uid="{CA8A3899-5450-4AC2-BDFB-20A5F01916F4}"/>
    <cellStyle name="Финансовый 2 12 2 2 3 4" xfId="17029" xr:uid="{1D8033FA-86B5-4E0A-B592-9C3A2BFFAE97}"/>
    <cellStyle name="Финансовый 2 12 2 2 4" xfId="3047" xr:uid="{00000000-0005-0000-0000-0000AB250000}"/>
    <cellStyle name="Финансовый 2 12 2 2 4 2" xfId="8133" xr:uid="{00000000-0005-0000-0000-0000AC250000}"/>
    <cellStyle name="Финансовый 2 12 2 2 4 2 2" xfId="23373" xr:uid="{6C3E2EFD-BCEC-4C88-BE5B-B6588EACC99F}"/>
    <cellStyle name="Финансовый 2 12 2 2 4 3" xfId="13211" xr:uid="{00000000-0005-0000-0000-0000AD250000}"/>
    <cellStyle name="Финансовый 2 12 2 2 4 3 2" xfId="28449" xr:uid="{B6F83C6D-3D1D-4E59-A3FB-1F12991DAC7B}"/>
    <cellStyle name="Финансовый 2 12 2 2 4 4" xfId="18297" xr:uid="{74994B32-2DC7-4C6C-B6EE-1F54B673450D}"/>
    <cellStyle name="Финансовый 2 12 2 2 5" xfId="4311" xr:uid="{00000000-0005-0000-0000-0000AE250000}"/>
    <cellStyle name="Финансовый 2 12 2 2 5 2" xfId="9392" xr:uid="{00000000-0005-0000-0000-0000AF250000}"/>
    <cellStyle name="Финансовый 2 12 2 2 5 2 2" xfId="24632" xr:uid="{18EA785F-B100-4E30-BA56-DC08D0C0A89C}"/>
    <cellStyle name="Финансовый 2 12 2 2 5 3" xfId="14470" xr:uid="{00000000-0005-0000-0000-0000B0250000}"/>
    <cellStyle name="Финансовый 2 12 2 2 5 3 2" xfId="29708" xr:uid="{8C5567A9-D291-4B10-B901-B24C13308A64}"/>
    <cellStyle name="Финансовый 2 12 2 2 5 4" xfId="19556" xr:uid="{F86CCE1F-F8FF-4DFE-8CB6-2AD18E09BF2D}"/>
    <cellStyle name="Финансовый 2 12 2 2 6" xfId="5588" xr:uid="{00000000-0005-0000-0000-0000B1250000}"/>
    <cellStyle name="Финансовый 2 12 2 2 6 2" xfId="20833" xr:uid="{CC3CD843-4040-4ECE-887C-38A78D6062EA}"/>
    <cellStyle name="Финансовый 2 12 2 2 7" xfId="10671" xr:uid="{00000000-0005-0000-0000-0000B2250000}"/>
    <cellStyle name="Финансовый 2 12 2 2 7 2" xfId="25909" xr:uid="{2AA063B1-A62C-48EE-9018-17C27AFFABDF}"/>
    <cellStyle name="Финансовый 2 12 2 2 8" xfId="15757" xr:uid="{0BD18F10-7B2A-4D79-B051-09A749AB7C47}"/>
    <cellStyle name="Финансовый 2 12 2 3" xfId="907" xr:uid="{00000000-0005-0000-0000-0000B3250000}"/>
    <cellStyle name="Финансовый 2 12 2 3 2" xfId="2185" xr:uid="{00000000-0005-0000-0000-0000B4250000}"/>
    <cellStyle name="Финансовый 2 12 2 3 2 2" xfId="7289" xr:uid="{00000000-0005-0000-0000-0000B5250000}"/>
    <cellStyle name="Финансовый 2 12 2 3 2 2 2" xfId="22529" xr:uid="{ABB8CF8C-52A8-443E-960E-02009408A59B}"/>
    <cellStyle name="Финансовый 2 12 2 3 2 3" xfId="12367" xr:uid="{00000000-0005-0000-0000-0000B6250000}"/>
    <cellStyle name="Финансовый 2 12 2 3 2 3 2" xfId="27605" xr:uid="{75331AAC-0CFB-4C50-A0F7-CF1CF7EE6A31}"/>
    <cellStyle name="Финансовый 2 12 2 3 2 4" xfId="17453" xr:uid="{D33438F0-866E-4655-9260-2DB7DFC707FA}"/>
    <cellStyle name="Финансовый 2 12 2 3 3" xfId="3465" xr:uid="{00000000-0005-0000-0000-0000B7250000}"/>
    <cellStyle name="Финансовый 2 12 2 3 3 2" xfId="8551" xr:uid="{00000000-0005-0000-0000-0000B8250000}"/>
    <cellStyle name="Финансовый 2 12 2 3 3 2 2" xfId="23791" xr:uid="{B6B97F8B-5A47-47A9-A00E-02B61DDF3509}"/>
    <cellStyle name="Финансовый 2 12 2 3 3 3" xfId="13629" xr:uid="{00000000-0005-0000-0000-0000B9250000}"/>
    <cellStyle name="Финансовый 2 12 2 3 3 3 2" xfId="28867" xr:uid="{389390FE-54EE-4739-AA4E-0E2B6891A39C}"/>
    <cellStyle name="Финансовый 2 12 2 3 3 4" xfId="18715" xr:uid="{C6BB2346-6B8D-4B53-A73C-8E43BFB1A5DF}"/>
    <cellStyle name="Финансовый 2 12 2 3 4" xfId="4735" xr:uid="{00000000-0005-0000-0000-0000BA250000}"/>
    <cellStyle name="Финансовый 2 12 2 3 4 2" xfId="9816" xr:uid="{00000000-0005-0000-0000-0000BB250000}"/>
    <cellStyle name="Финансовый 2 12 2 3 4 2 2" xfId="25056" xr:uid="{18E786BA-862E-42FE-AA14-4B7BB76A82B5}"/>
    <cellStyle name="Финансовый 2 12 2 3 4 3" xfId="14894" xr:uid="{00000000-0005-0000-0000-0000BC250000}"/>
    <cellStyle name="Финансовый 2 12 2 3 4 3 2" xfId="30132" xr:uid="{C4E48DE0-0238-44F0-914B-FB6781EABC54}"/>
    <cellStyle name="Финансовый 2 12 2 3 4 4" xfId="19980" xr:uid="{F80A308B-4EAF-4A25-9D48-6697E2663872}"/>
    <cellStyle name="Финансовый 2 12 2 3 5" xfId="6012" xr:uid="{00000000-0005-0000-0000-0000BD250000}"/>
    <cellStyle name="Финансовый 2 12 2 3 5 2" xfId="21257" xr:uid="{FE7A99C3-1BB4-4662-A795-3612A581B529}"/>
    <cellStyle name="Финансовый 2 12 2 3 6" xfId="11095" xr:uid="{00000000-0005-0000-0000-0000BE250000}"/>
    <cellStyle name="Финансовый 2 12 2 3 6 2" xfId="26333" xr:uid="{2699BAFC-1CAE-4E3B-ADE3-93F0B189B338}"/>
    <cellStyle name="Финансовый 2 12 2 3 7" xfId="16181" xr:uid="{834B2DA1-3828-48FC-B3CD-AC430700437B}"/>
    <cellStyle name="Финансовый 2 12 2 4" xfId="1621" xr:uid="{00000000-0005-0000-0000-0000BF250000}"/>
    <cellStyle name="Финансовый 2 12 2 4 2" xfId="6725" xr:uid="{00000000-0005-0000-0000-0000C0250000}"/>
    <cellStyle name="Финансовый 2 12 2 4 2 2" xfId="21965" xr:uid="{FCD058F4-BA94-4998-99C8-977A1DA0CB99}"/>
    <cellStyle name="Финансовый 2 12 2 4 3" xfId="11803" xr:uid="{00000000-0005-0000-0000-0000C1250000}"/>
    <cellStyle name="Финансовый 2 12 2 4 3 2" xfId="27041" xr:uid="{3A736A62-6BBA-45F0-8E5C-6CCAA0514083}"/>
    <cellStyle name="Финансовый 2 12 2 4 4" xfId="16889" xr:uid="{B38093D9-A2DC-44FA-A7C8-039FC25399CC}"/>
    <cellStyle name="Финансовый 2 12 2 5" xfId="2897" xr:uid="{00000000-0005-0000-0000-0000C2250000}"/>
    <cellStyle name="Финансовый 2 12 2 5 2" xfId="7995" xr:uid="{00000000-0005-0000-0000-0000C3250000}"/>
    <cellStyle name="Финансовый 2 12 2 5 2 2" xfId="23235" xr:uid="{A035894D-558C-4049-A17E-B7D2341D89F3}"/>
    <cellStyle name="Финансовый 2 12 2 5 3" xfId="13073" xr:uid="{00000000-0005-0000-0000-0000C4250000}"/>
    <cellStyle name="Финансовый 2 12 2 5 3 2" xfId="28311" xr:uid="{F26E3962-35C5-4B63-AB5A-0D725E9A7382}"/>
    <cellStyle name="Финансовый 2 12 2 5 4" xfId="18159" xr:uid="{656C85C8-3096-4F22-BC2C-321EBD016382}"/>
    <cellStyle name="Финансовый 2 12 2 6" xfId="4171" xr:uid="{00000000-0005-0000-0000-0000C5250000}"/>
    <cellStyle name="Финансовый 2 12 2 6 2" xfId="9252" xr:uid="{00000000-0005-0000-0000-0000C6250000}"/>
    <cellStyle name="Финансовый 2 12 2 6 2 2" xfId="24492" xr:uid="{03D3B1BB-A2B6-4985-BF72-1E54DDE41C3D}"/>
    <cellStyle name="Финансовый 2 12 2 6 3" xfId="14330" xr:uid="{00000000-0005-0000-0000-0000C7250000}"/>
    <cellStyle name="Финансовый 2 12 2 6 3 2" xfId="29568" xr:uid="{5B10BA30-3158-4FF3-A461-0BF5302DC592}"/>
    <cellStyle name="Финансовый 2 12 2 6 4" xfId="19416" xr:uid="{FA3DE7A0-479C-4397-A427-77CDEB7AEC00}"/>
    <cellStyle name="Финансовый 2 12 2 7" xfId="5448" xr:uid="{00000000-0005-0000-0000-0000C8250000}"/>
    <cellStyle name="Финансовый 2 12 2 7 2" xfId="20693" xr:uid="{EA919C8C-51A1-4874-AB52-4977C421612F}"/>
    <cellStyle name="Финансовый 2 12 2 8" xfId="10531" xr:uid="{00000000-0005-0000-0000-0000C9250000}"/>
    <cellStyle name="Финансовый 2 12 2 8 2" xfId="25769" xr:uid="{A057608D-445A-471D-98BF-05424A9D3321}"/>
    <cellStyle name="Финансовый 2 12 2 9" xfId="15617" xr:uid="{D775430B-9CC1-475F-B7D2-C8532A18EBE8}"/>
    <cellStyle name="Финансовый 2 12 3" xfId="623" xr:uid="{00000000-0005-0000-0000-0000CA250000}"/>
    <cellStyle name="Финансовый 2 12 3 2" xfId="1187" xr:uid="{00000000-0005-0000-0000-0000CB250000}"/>
    <cellStyle name="Финансовый 2 12 3 2 2" xfId="2465" xr:uid="{00000000-0005-0000-0000-0000CC250000}"/>
    <cellStyle name="Финансовый 2 12 3 2 2 2" xfId="7569" xr:uid="{00000000-0005-0000-0000-0000CD250000}"/>
    <cellStyle name="Финансовый 2 12 3 2 2 2 2" xfId="22809" xr:uid="{C4B69AC9-B2F3-4CB8-A9F3-8E667DEDEC55}"/>
    <cellStyle name="Финансовый 2 12 3 2 2 3" xfId="12647" xr:uid="{00000000-0005-0000-0000-0000CE250000}"/>
    <cellStyle name="Финансовый 2 12 3 2 2 3 2" xfId="27885" xr:uid="{90B9375C-04C0-4472-A07D-A5496700D8CC}"/>
    <cellStyle name="Финансовый 2 12 3 2 2 4" xfId="17733" xr:uid="{BCCF856A-ACD7-41BE-B6F3-68B44B9853CA}"/>
    <cellStyle name="Финансовый 2 12 3 2 3" xfId="3741" xr:uid="{00000000-0005-0000-0000-0000CF250000}"/>
    <cellStyle name="Финансовый 2 12 3 2 3 2" xfId="8827" xr:uid="{00000000-0005-0000-0000-0000D0250000}"/>
    <cellStyle name="Финансовый 2 12 3 2 3 2 2" xfId="24067" xr:uid="{873E2F1A-7D70-4D65-BAE1-3A2F250A2769}"/>
    <cellStyle name="Финансовый 2 12 3 2 3 3" xfId="13905" xr:uid="{00000000-0005-0000-0000-0000D1250000}"/>
    <cellStyle name="Финансовый 2 12 3 2 3 3 2" xfId="29143" xr:uid="{2178EAC9-BB41-4641-9660-FD0C3A2A19AE}"/>
    <cellStyle name="Финансовый 2 12 3 2 3 4" xfId="18991" xr:uid="{6F76B11A-4818-4F1A-9A9F-2EBCD04D06C7}"/>
    <cellStyle name="Финансовый 2 12 3 2 4" xfId="5015" xr:uid="{00000000-0005-0000-0000-0000D2250000}"/>
    <cellStyle name="Финансовый 2 12 3 2 4 2" xfId="10096" xr:uid="{00000000-0005-0000-0000-0000D3250000}"/>
    <cellStyle name="Финансовый 2 12 3 2 4 2 2" xfId="25336" xr:uid="{8FC98C36-5E36-4996-992D-A55534AC2ACA}"/>
    <cellStyle name="Финансовый 2 12 3 2 4 3" xfId="15174" xr:uid="{00000000-0005-0000-0000-0000D4250000}"/>
    <cellStyle name="Финансовый 2 12 3 2 4 3 2" xfId="30412" xr:uid="{EA4E6B27-4E11-4927-92AE-4FDD069BFA62}"/>
    <cellStyle name="Финансовый 2 12 3 2 4 4" xfId="20260" xr:uid="{220F366B-3789-4208-982D-8E7C7F31EA14}"/>
    <cellStyle name="Финансовый 2 12 3 2 5" xfId="6292" xr:uid="{00000000-0005-0000-0000-0000D5250000}"/>
    <cellStyle name="Финансовый 2 12 3 2 5 2" xfId="21537" xr:uid="{E44E795E-3A81-4354-BA44-EA3588B10CCD}"/>
    <cellStyle name="Финансовый 2 12 3 2 6" xfId="11375" xr:uid="{00000000-0005-0000-0000-0000D6250000}"/>
    <cellStyle name="Финансовый 2 12 3 2 6 2" xfId="26613" xr:uid="{D6CEFED2-90C1-45D7-AB33-479AA0C3E887}"/>
    <cellStyle name="Финансовый 2 12 3 2 7" xfId="16461" xr:uid="{754972AE-4317-4830-B905-19F69DE7114D}"/>
    <cellStyle name="Финансовый 2 12 3 3" xfId="1901" xr:uid="{00000000-0005-0000-0000-0000D7250000}"/>
    <cellStyle name="Финансовый 2 12 3 3 2" xfId="7005" xr:uid="{00000000-0005-0000-0000-0000D8250000}"/>
    <cellStyle name="Финансовый 2 12 3 3 2 2" xfId="22245" xr:uid="{AE5A8414-0791-434B-A376-253E0A9F930C}"/>
    <cellStyle name="Финансовый 2 12 3 3 3" xfId="12083" xr:uid="{00000000-0005-0000-0000-0000D9250000}"/>
    <cellStyle name="Финансовый 2 12 3 3 3 2" xfId="27321" xr:uid="{CAC7B46B-00E0-49FC-BE59-517FFA0D6E1E}"/>
    <cellStyle name="Финансовый 2 12 3 3 4" xfId="17169" xr:uid="{64318423-56BB-4F7C-9137-ABC4869F614A}"/>
    <cellStyle name="Финансовый 2 12 3 4" xfId="3185" xr:uid="{00000000-0005-0000-0000-0000DA250000}"/>
    <cellStyle name="Финансовый 2 12 3 4 2" xfId="8271" xr:uid="{00000000-0005-0000-0000-0000DB250000}"/>
    <cellStyle name="Финансовый 2 12 3 4 2 2" xfId="23511" xr:uid="{F74D966A-E045-4668-ABFF-B7C52E459471}"/>
    <cellStyle name="Финансовый 2 12 3 4 3" xfId="13349" xr:uid="{00000000-0005-0000-0000-0000DC250000}"/>
    <cellStyle name="Финансовый 2 12 3 4 3 2" xfId="28587" xr:uid="{3FEC43FC-36BD-4F6D-8ACC-B4E8D8C81759}"/>
    <cellStyle name="Финансовый 2 12 3 4 4" xfId="18435" xr:uid="{1720746B-5125-4586-B4E0-1EC5EAA57959}"/>
    <cellStyle name="Финансовый 2 12 3 5" xfId="4451" xr:uid="{00000000-0005-0000-0000-0000DD250000}"/>
    <cellStyle name="Финансовый 2 12 3 5 2" xfId="9532" xr:uid="{00000000-0005-0000-0000-0000DE250000}"/>
    <cellStyle name="Финансовый 2 12 3 5 2 2" xfId="24772" xr:uid="{B9047C30-8807-4F29-971E-9B6B7BE34593}"/>
    <cellStyle name="Финансовый 2 12 3 5 3" xfId="14610" xr:uid="{00000000-0005-0000-0000-0000DF250000}"/>
    <cellStyle name="Финансовый 2 12 3 5 3 2" xfId="29848" xr:uid="{6BB8FA3E-EDAA-484A-8AA0-5D68FB52DA3D}"/>
    <cellStyle name="Финансовый 2 12 3 5 4" xfId="19696" xr:uid="{2C1EDDE4-E812-4854-8274-5C3DE778D9E5}"/>
    <cellStyle name="Финансовый 2 12 3 6" xfId="5728" xr:uid="{00000000-0005-0000-0000-0000E0250000}"/>
    <cellStyle name="Финансовый 2 12 3 6 2" xfId="20973" xr:uid="{5C990099-85D2-48CC-83AF-E81231F7598D}"/>
    <cellStyle name="Финансовый 2 12 3 7" xfId="10811" xr:uid="{00000000-0005-0000-0000-0000E1250000}"/>
    <cellStyle name="Финансовый 2 12 3 7 2" xfId="26049" xr:uid="{AF555141-FCB7-4F95-9739-F12C394C0D3A}"/>
    <cellStyle name="Финансовый 2 12 3 8" xfId="15897" xr:uid="{FC42F695-6400-4551-8575-01A49F677C6E}"/>
    <cellStyle name="Финансовый 2 12 4" xfId="767" xr:uid="{00000000-0005-0000-0000-0000E2250000}"/>
    <cellStyle name="Финансовый 2 12 4 2" xfId="2045" xr:uid="{00000000-0005-0000-0000-0000E3250000}"/>
    <cellStyle name="Финансовый 2 12 4 2 2" xfId="7149" xr:uid="{00000000-0005-0000-0000-0000E4250000}"/>
    <cellStyle name="Финансовый 2 12 4 2 2 2" xfId="22389" xr:uid="{4857852E-1EC3-4F4C-ACBD-826490BDD01F}"/>
    <cellStyle name="Финансовый 2 12 4 2 3" xfId="12227" xr:uid="{00000000-0005-0000-0000-0000E5250000}"/>
    <cellStyle name="Финансовый 2 12 4 2 3 2" xfId="27465" xr:uid="{15BCBDAB-1F48-4863-AF36-E48D38995EA9}"/>
    <cellStyle name="Финансовый 2 12 4 2 4" xfId="17313" xr:uid="{D9139A46-0F75-422D-95DB-DF02792092CD}"/>
    <cellStyle name="Финансовый 2 12 4 3" xfId="3327" xr:uid="{00000000-0005-0000-0000-0000E6250000}"/>
    <cellStyle name="Финансовый 2 12 4 3 2" xfId="8413" xr:uid="{00000000-0005-0000-0000-0000E7250000}"/>
    <cellStyle name="Финансовый 2 12 4 3 2 2" xfId="23653" xr:uid="{9E81FB60-5338-444E-98E8-85FFCD50A7A9}"/>
    <cellStyle name="Финансовый 2 12 4 3 3" xfId="13491" xr:uid="{00000000-0005-0000-0000-0000E8250000}"/>
    <cellStyle name="Финансовый 2 12 4 3 3 2" xfId="28729" xr:uid="{343C0774-7991-409F-865E-9FD42BF3E161}"/>
    <cellStyle name="Финансовый 2 12 4 3 4" xfId="18577" xr:uid="{23F9CB06-F088-47C0-9A5B-1DC0603A7475}"/>
    <cellStyle name="Финансовый 2 12 4 4" xfId="4595" xr:uid="{00000000-0005-0000-0000-0000E9250000}"/>
    <cellStyle name="Финансовый 2 12 4 4 2" xfId="9676" xr:uid="{00000000-0005-0000-0000-0000EA250000}"/>
    <cellStyle name="Финансовый 2 12 4 4 2 2" xfId="24916" xr:uid="{9F7E149A-D1ED-476A-A596-885F35FE5ADD}"/>
    <cellStyle name="Финансовый 2 12 4 4 3" xfId="14754" xr:uid="{00000000-0005-0000-0000-0000EB250000}"/>
    <cellStyle name="Финансовый 2 12 4 4 3 2" xfId="29992" xr:uid="{C53529BF-F23C-4178-A44A-80C761DE3575}"/>
    <cellStyle name="Финансовый 2 12 4 4 4" xfId="19840" xr:uid="{375DE756-E814-47CE-8932-09FB55F5D272}"/>
    <cellStyle name="Финансовый 2 12 4 5" xfId="5872" xr:uid="{00000000-0005-0000-0000-0000EC250000}"/>
    <cellStyle name="Финансовый 2 12 4 5 2" xfId="21117" xr:uid="{7C18255C-1650-4617-9010-DBCDC6D73777}"/>
    <cellStyle name="Финансовый 2 12 4 6" xfId="10955" xr:uid="{00000000-0005-0000-0000-0000ED250000}"/>
    <cellStyle name="Финансовый 2 12 4 6 2" xfId="26193" xr:uid="{C5F10E06-9C02-4B97-A372-83CBAAFDFA6F}"/>
    <cellStyle name="Финансовый 2 12 4 7" xfId="16041" xr:uid="{5715F8DD-059A-49A9-B61E-7CFFBC3C1269}"/>
    <cellStyle name="Финансовый 2 12 5" xfId="1332" xr:uid="{00000000-0005-0000-0000-0000EE250000}"/>
    <cellStyle name="Финансовый 2 12 5 2" xfId="2610" xr:uid="{00000000-0005-0000-0000-0000EF250000}"/>
    <cellStyle name="Финансовый 2 12 5 2 2" xfId="7714" xr:uid="{00000000-0005-0000-0000-0000F0250000}"/>
    <cellStyle name="Финансовый 2 12 5 2 2 2" xfId="22954" xr:uid="{C87A792D-6578-4D55-886E-E80FA9ED57E2}"/>
    <cellStyle name="Финансовый 2 12 5 2 3" xfId="12792" xr:uid="{00000000-0005-0000-0000-0000F1250000}"/>
    <cellStyle name="Финансовый 2 12 5 2 3 2" xfId="28030" xr:uid="{92565309-AB46-4FB7-AFB3-77493F9F7A09}"/>
    <cellStyle name="Финансовый 2 12 5 2 4" xfId="17878" xr:uid="{464B5C35-B4C4-49D9-A74C-1A05FB14BE12}"/>
    <cellStyle name="Финансовый 2 12 5 3" xfId="3884" xr:uid="{00000000-0005-0000-0000-0000F2250000}"/>
    <cellStyle name="Финансовый 2 12 5 3 2" xfId="8970" xr:uid="{00000000-0005-0000-0000-0000F3250000}"/>
    <cellStyle name="Финансовый 2 12 5 3 2 2" xfId="24210" xr:uid="{B151BA95-2551-4D7D-8347-F9E9CDF6F6C5}"/>
    <cellStyle name="Финансовый 2 12 5 3 3" xfId="14048" xr:uid="{00000000-0005-0000-0000-0000F4250000}"/>
    <cellStyle name="Финансовый 2 12 5 3 3 2" xfId="29286" xr:uid="{E0FB001D-C8FC-4397-99D9-46A009539EFF}"/>
    <cellStyle name="Финансовый 2 12 5 3 4" xfId="19134" xr:uid="{9B4EF904-7D3E-43E9-ADBB-CBE537B2836F}"/>
    <cellStyle name="Финансовый 2 12 5 4" xfId="5160" xr:uid="{00000000-0005-0000-0000-0000F5250000}"/>
    <cellStyle name="Финансовый 2 12 5 4 2" xfId="10241" xr:uid="{00000000-0005-0000-0000-0000F6250000}"/>
    <cellStyle name="Финансовый 2 12 5 4 2 2" xfId="25481" xr:uid="{ABB72A3C-3439-4A5C-A5C0-D2E13AEBC0EA}"/>
    <cellStyle name="Финансовый 2 12 5 4 3" xfId="15319" xr:uid="{00000000-0005-0000-0000-0000F7250000}"/>
    <cellStyle name="Финансовый 2 12 5 4 3 2" xfId="30557" xr:uid="{1C679D53-0EA8-4823-9E60-22E1F4946015}"/>
    <cellStyle name="Финансовый 2 12 5 4 4" xfId="20405" xr:uid="{96DC8155-A4FA-4E59-B0CC-3587AE73B677}"/>
    <cellStyle name="Финансовый 2 12 5 5" xfId="6437" xr:uid="{00000000-0005-0000-0000-0000F8250000}"/>
    <cellStyle name="Финансовый 2 12 5 5 2" xfId="21682" xr:uid="{18115B8A-E673-435C-8CA0-C531FB648FCA}"/>
    <cellStyle name="Финансовый 2 12 5 6" xfId="11520" xr:uid="{00000000-0005-0000-0000-0000F9250000}"/>
    <cellStyle name="Финансовый 2 12 5 6 2" xfId="26758" xr:uid="{D4C82D4B-043E-4E8E-813C-0DE3C451E18C}"/>
    <cellStyle name="Финансовый 2 12 5 7" xfId="16606" xr:uid="{A0E708BA-D344-43F6-93F0-E5724F435DED}"/>
    <cellStyle name="Финансовый 2 12 6" xfId="1472" xr:uid="{00000000-0005-0000-0000-0000FA250000}"/>
    <cellStyle name="Финансовый 2 12 6 2" xfId="2750" xr:uid="{00000000-0005-0000-0000-0000FB250000}"/>
    <cellStyle name="Финансовый 2 12 6 2 2" xfId="7854" xr:uid="{00000000-0005-0000-0000-0000FC250000}"/>
    <cellStyle name="Финансовый 2 12 6 2 2 2" xfId="23094" xr:uid="{FBDBAFD8-E814-4F77-ACD7-59DF5F07D9BB}"/>
    <cellStyle name="Финансовый 2 12 6 2 3" xfId="12932" xr:uid="{00000000-0005-0000-0000-0000FD250000}"/>
    <cellStyle name="Финансовый 2 12 6 2 3 2" xfId="28170" xr:uid="{02E594A0-E68A-4A52-8276-7D478D9BF2CC}"/>
    <cellStyle name="Финансовый 2 12 6 2 4" xfId="18018" xr:uid="{FBC4F9F3-201F-41E6-9487-547EB427249D}"/>
    <cellStyle name="Финансовый 2 12 6 3" xfId="4022" xr:uid="{00000000-0005-0000-0000-0000FE250000}"/>
    <cellStyle name="Финансовый 2 12 6 3 2" xfId="9108" xr:uid="{00000000-0005-0000-0000-0000FF250000}"/>
    <cellStyle name="Финансовый 2 12 6 3 2 2" xfId="24348" xr:uid="{323CB7AA-8C70-42EB-A269-08F01EAB9FE7}"/>
    <cellStyle name="Финансовый 2 12 6 3 3" xfId="14186" xr:uid="{00000000-0005-0000-0000-000000260000}"/>
    <cellStyle name="Финансовый 2 12 6 3 3 2" xfId="29424" xr:uid="{6EFDC0D2-F2FD-4780-9058-E372CB010B05}"/>
    <cellStyle name="Финансовый 2 12 6 3 4" xfId="19272" xr:uid="{BF9CCD26-D0FA-4CE5-B91C-77521F57141C}"/>
    <cellStyle name="Финансовый 2 12 6 4" xfId="5300" xr:uid="{00000000-0005-0000-0000-000001260000}"/>
    <cellStyle name="Финансовый 2 12 6 4 2" xfId="10381" xr:uid="{00000000-0005-0000-0000-000002260000}"/>
    <cellStyle name="Финансовый 2 12 6 4 2 2" xfId="25621" xr:uid="{1479EBA7-E591-46EB-9363-9A3F9C198AFC}"/>
    <cellStyle name="Финансовый 2 12 6 4 3" xfId="15459" xr:uid="{00000000-0005-0000-0000-000003260000}"/>
    <cellStyle name="Финансовый 2 12 6 4 3 2" xfId="30697" xr:uid="{96979F73-F2EB-4CE8-B204-F47481888803}"/>
    <cellStyle name="Финансовый 2 12 6 4 4" xfId="20545" xr:uid="{B671717E-B37E-438F-A9B3-A5EB5879BD9E}"/>
    <cellStyle name="Финансовый 2 12 6 5" xfId="6577" xr:uid="{00000000-0005-0000-0000-000004260000}"/>
    <cellStyle name="Финансовый 2 12 6 5 2" xfId="21822" xr:uid="{8F2DDDE0-3DA1-417B-9500-60B8D62CD3C3}"/>
    <cellStyle name="Финансовый 2 12 6 6" xfId="11660" xr:uid="{00000000-0005-0000-0000-000005260000}"/>
    <cellStyle name="Финансовый 2 12 6 6 2" xfId="26898" xr:uid="{37C15C16-F73D-4298-9AC7-111423A0EBF2}"/>
    <cellStyle name="Финансовый 2 12 6 7" xfId="16746" xr:uid="{6201B93A-FA1F-4077-B847-14C94EF622F4}"/>
    <cellStyle name="Финансовый 2 13" xfId="169" xr:uid="{00000000-0005-0000-0000-000006260000}"/>
    <cellStyle name="Финансовый 2 13 2" xfId="334" xr:uid="{00000000-0005-0000-0000-000007260000}"/>
    <cellStyle name="Финансовый 2 13 2 2" xfId="486" xr:uid="{00000000-0005-0000-0000-000008260000}"/>
    <cellStyle name="Финансовый 2 13 2 2 2" xfId="1050" xr:uid="{00000000-0005-0000-0000-000009260000}"/>
    <cellStyle name="Финансовый 2 13 2 2 2 2" xfId="2328" xr:uid="{00000000-0005-0000-0000-00000A260000}"/>
    <cellStyle name="Финансовый 2 13 2 2 2 2 2" xfId="7432" xr:uid="{00000000-0005-0000-0000-00000B260000}"/>
    <cellStyle name="Финансовый 2 13 2 2 2 2 2 2" xfId="22672" xr:uid="{311F6D54-8D30-4F1A-9F49-291967653743}"/>
    <cellStyle name="Финансовый 2 13 2 2 2 2 3" xfId="12510" xr:uid="{00000000-0005-0000-0000-00000C260000}"/>
    <cellStyle name="Финансовый 2 13 2 2 2 2 3 2" xfId="27748" xr:uid="{64CED0A0-49FF-4CE9-BA46-5B8675B314F6}"/>
    <cellStyle name="Финансовый 2 13 2 2 2 2 4" xfId="17596" xr:uid="{1B70EECD-B92E-4EC1-AED0-500BF32E5194}"/>
    <cellStyle name="Финансовый 2 13 2 2 2 3" xfId="3604" xr:uid="{00000000-0005-0000-0000-00000D260000}"/>
    <cellStyle name="Финансовый 2 13 2 2 2 3 2" xfId="8690" xr:uid="{00000000-0005-0000-0000-00000E260000}"/>
    <cellStyle name="Финансовый 2 13 2 2 2 3 2 2" xfId="23930" xr:uid="{59A04941-ACF7-48B7-8DAA-39DF8418A793}"/>
    <cellStyle name="Финансовый 2 13 2 2 2 3 3" xfId="13768" xr:uid="{00000000-0005-0000-0000-00000F260000}"/>
    <cellStyle name="Финансовый 2 13 2 2 2 3 3 2" xfId="29006" xr:uid="{14C7E3B3-4A3A-4437-AB20-AE9D9CD5FA40}"/>
    <cellStyle name="Финансовый 2 13 2 2 2 3 4" xfId="18854" xr:uid="{E22A9DD1-AA34-444C-B64B-AA755E1DD048}"/>
    <cellStyle name="Финансовый 2 13 2 2 2 4" xfId="4878" xr:uid="{00000000-0005-0000-0000-000010260000}"/>
    <cellStyle name="Финансовый 2 13 2 2 2 4 2" xfId="9959" xr:uid="{00000000-0005-0000-0000-000011260000}"/>
    <cellStyle name="Финансовый 2 13 2 2 2 4 2 2" xfId="25199" xr:uid="{0D3C2E83-06F0-4741-98C2-C3135F7E17CE}"/>
    <cellStyle name="Финансовый 2 13 2 2 2 4 3" xfId="15037" xr:uid="{00000000-0005-0000-0000-000012260000}"/>
    <cellStyle name="Финансовый 2 13 2 2 2 4 3 2" xfId="30275" xr:uid="{34174A47-4B31-41EC-BD23-32DD175364BF}"/>
    <cellStyle name="Финансовый 2 13 2 2 2 4 4" xfId="20123" xr:uid="{1A3069E2-D988-481A-8540-9F068D935DFB}"/>
    <cellStyle name="Финансовый 2 13 2 2 2 5" xfId="6155" xr:uid="{00000000-0005-0000-0000-000013260000}"/>
    <cellStyle name="Финансовый 2 13 2 2 2 5 2" xfId="21400" xr:uid="{2A92E32C-5501-4E3A-B667-F18D0B3883E2}"/>
    <cellStyle name="Финансовый 2 13 2 2 2 6" xfId="11238" xr:uid="{00000000-0005-0000-0000-000014260000}"/>
    <cellStyle name="Финансовый 2 13 2 2 2 6 2" xfId="26476" xr:uid="{B8D04CF2-4031-408F-8B15-245A843A3B68}"/>
    <cellStyle name="Финансовый 2 13 2 2 2 7" xfId="16324" xr:uid="{49E8DE12-314B-4C7D-BB59-5D5AF515A61D}"/>
    <cellStyle name="Финансовый 2 13 2 2 3" xfId="1764" xr:uid="{00000000-0005-0000-0000-000015260000}"/>
    <cellStyle name="Финансовый 2 13 2 2 3 2" xfId="6868" xr:uid="{00000000-0005-0000-0000-000016260000}"/>
    <cellStyle name="Финансовый 2 13 2 2 3 2 2" xfId="22108" xr:uid="{65B264FF-9F58-43E5-B99D-30F8B4D36C0A}"/>
    <cellStyle name="Финансовый 2 13 2 2 3 3" xfId="11946" xr:uid="{00000000-0005-0000-0000-000017260000}"/>
    <cellStyle name="Финансовый 2 13 2 2 3 3 2" xfId="27184" xr:uid="{3A7151EA-77D8-4698-9380-30AE40995A6C}"/>
    <cellStyle name="Финансовый 2 13 2 2 3 4" xfId="17032" xr:uid="{FD7C8E57-00D7-41B1-9910-4E81EBF0817B}"/>
    <cellStyle name="Финансовый 2 13 2 2 4" xfId="3048" xr:uid="{00000000-0005-0000-0000-000018260000}"/>
    <cellStyle name="Финансовый 2 13 2 2 4 2" xfId="8134" xr:uid="{00000000-0005-0000-0000-000019260000}"/>
    <cellStyle name="Финансовый 2 13 2 2 4 2 2" xfId="23374" xr:uid="{C8CEE6A2-39A3-43B0-BB4B-E60B0755818B}"/>
    <cellStyle name="Финансовый 2 13 2 2 4 3" xfId="13212" xr:uid="{00000000-0005-0000-0000-00001A260000}"/>
    <cellStyle name="Финансовый 2 13 2 2 4 3 2" xfId="28450" xr:uid="{B8699A13-863B-491B-8BC1-486BA5127597}"/>
    <cellStyle name="Финансовый 2 13 2 2 4 4" xfId="18298" xr:uid="{13839456-3B5D-4125-9999-E8E08916A471}"/>
    <cellStyle name="Финансовый 2 13 2 2 5" xfId="4314" xr:uid="{00000000-0005-0000-0000-00001B260000}"/>
    <cellStyle name="Финансовый 2 13 2 2 5 2" xfId="9395" xr:uid="{00000000-0005-0000-0000-00001C260000}"/>
    <cellStyle name="Финансовый 2 13 2 2 5 2 2" xfId="24635" xr:uid="{646FC1B2-045F-40C9-BA17-84BEB434FBE4}"/>
    <cellStyle name="Финансовый 2 13 2 2 5 3" xfId="14473" xr:uid="{00000000-0005-0000-0000-00001D260000}"/>
    <cellStyle name="Финансовый 2 13 2 2 5 3 2" xfId="29711" xr:uid="{D95F2896-2406-469A-A3D3-4A7007C02B49}"/>
    <cellStyle name="Финансовый 2 13 2 2 5 4" xfId="19559" xr:uid="{D71F56A0-9B52-4255-9EF3-33EDC49FABAA}"/>
    <cellStyle name="Финансовый 2 13 2 2 6" xfId="5591" xr:uid="{00000000-0005-0000-0000-00001E260000}"/>
    <cellStyle name="Финансовый 2 13 2 2 6 2" xfId="20836" xr:uid="{36909EBF-BF50-4D67-9A10-699754CBD861}"/>
    <cellStyle name="Финансовый 2 13 2 2 7" xfId="10674" xr:uid="{00000000-0005-0000-0000-00001F260000}"/>
    <cellStyle name="Финансовый 2 13 2 2 7 2" xfId="25912" xr:uid="{1DA578B4-97E1-437C-BD2E-8B29D71F3066}"/>
    <cellStyle name="Финансовый 2 13 2 2 8" xfId="15760" xr:uid="{9C397DCE-4E9B-4B82-8AFE-2C6DE32785A3}"/>
    <cellStyle name="Финансовый 2 13 2 3" xfId="910" xr:uid="{00000000-0005-0000-0000-000020260000}"/>
    <cellStyle name="Финансовый 2 13 2 3 2" xfId="2188" xr:uid="{00000000-0005-0000-0000-000021260000}"/>
    <cellStyle name="Финансовый 2 13 2 3 2 2" xfId="7292" xr:uid="{00000000-0005-0000-0000-000022260000}"/>
    <cellStyle name="Финансовый 2 13 2 3 2 2 2" xfId="22532" xr:uid="{4AA7C944-8ED8-4377-BFF4-B57B668CA7C0}"/>
    <cellStyle name="Финансовый 2 13 2 3 2 3" xfId="12370" xr:uid="{00000000-0005-0000-0000-000023260000}"/>
    <cellStyle name="Финансовый 2 13 2 3 2 3 2" xfId="27608" xr:uid="{DFE5F871-A984-4A05-9351-1EE601193192}"/>
    <cellStyle name="Финансовый 2 13 2 3 2 4" xfId="17456" xr:uid="{00E32AB3-F2B7-439A-B13B-783203C88853}"/>
    <cellStyle name="Финансовый 2 13 2 3 3" xfId="3466" xr:uid="{00000000-0005-0000-0000-000024260000}"/>
    <cellStyle name="Финансовый 2 13 2 3 3 2" xfId="8552" xr:uid="{00000000-0005-0000-0000-000025260000}"/>
    <cellStyle name="Финансовый 2 13 2 3 3 2 2" xfId="23792" xr:uid="{A45CE472-5A4A-4591-A9BE-4A7AB7A74E93}"/>
    <cellStyle name="Финансовый 2 13 2 3 3 3" xfId="13630" xr:uid="{00000000-0005-0000-0000-000026260000}"/>
    <cellStyle name="Финансовый 2 13 2 3 3 3 2" xfId="28868" xr:uid="{96DC21A3-46F3-47D3-B44F-EB28CBCB14F8}"/>
    <cellStyle name="Финансовый 2 13 2 3 3 4" xfId="18716" xr:uid="{959B93E6-0564-40C6-AA18-622A54B90009}"/>
    <cellStyle name="Финансовый 2 13 2 3 4" xfId="4738" xr:uid="{00000000-0005-0000-0000-000027260000}"/>
    <cellStyle name="Финансовый 2 13 2 3 4 2" xfId="9819" xr:uid="{00000000-0005-0000-0000-000028260000}"/>
    <cellStyle name="Финансовый 2 13 2 3 4 2 2" xfId="25059" xr:uid="{3B48DEF4-212D-4B98-94A7-3CC9C087135B}"/>
    <cellStyle name="Финансовый 2 13 2 3 4 3" xfId="14897" xr:uid="{00000000-0005-0000-0000-000029260000}"/>
    <cellStyle name="Финансовый 2 13 2 3 4 3 2" xfId="30135" xr:uid="{4A192908-B1E2-4BE3-B48B-21E2F3EA2C12}"/>
    <cellStyle name="Финансовый 2 13 2 3 4 4" xfId="19983" xr:uid="{FA802A1B-AE41-4062-A9B1-E568D412C56E}"/>
    <cellStyle name="Финансовый 2 13 2 3 5" xfId="6015" xr:uid="{00000000-0005-0000-0000-00002A260000}"/>
    <cellStyle name="Финансовый 2 13 2 3 5 2" xfId="21260" xr:uid="{AE0D57E4-86D3-44EF-9127-CD331773912A}"/>
    <cellStyle name="Финансовый 2 13 2 3 6" xfId="11098" xr:uid="{00000000-0005-0000-0000-00002B260000}"/>
    <cellStyle name="Финансовый 2 13 2 3 6 2" xfId="26336" xr:uid="{0F790E2B-6BA4-4BA5-8000-E7EC2F821DBF}"/>
    <cellStyle name="Финансовый 2 13 2 3 7" xfId="16184" xr:uid="{777DE35B-8CF3-427D-A13E-66A8385CB94F}"/>
    <cellStyle name="Финансовый 2 13 2 4" xfId="1624" xr:uid="{00000000-0005-0000-0000-00002C260000}"/>
    <cellStyle name="Финансовый 2 13 2 4 2" xfId="6728" xr:uid="{00000000-0005-0000-0000-00002D260000}"/>
    <cellStyle name="Финансовый 2 13 2 4 2 2" xfId="21968" xr:uid="{192FE7C6-C39A-4357-929C-DC8A6BAA6737}"/>
    <cellStyle name="Финансовый 2 13 2 4 3" xfId="11806" xr:uid="{00000000-0005-0000-0000-00002E260000}"/>
    <cellStyle name="Финансовый 2 13 2 4 3 2" xfId="27044" xr:uid="{E293D2C8-9480-451C-8B71-FB4E636552FB}"/>
    <cellStyle name="Финансовый 2 13 2 4 4" xfId="16892" xr:uid="{0108FD98-FAB6-4F8B-B0B0-94F22ACB1C65}"/>
    <cellStyle name="Финансовый 2 13 2 5" xfId="2898" xr:uid="{00000000-0005-0000-0000-00002F260000}"/>
    <cellStyle name="Финансовый 2 13 2 5 2" xfId="7996" xr:uid="{00000000-0005-0000-0000-000030260000}"/>
    <cellStyle name="Финансовый 2 13 2 5 2 2" xfId="23236" xr:uid="{03D515BF-1932-4AA6-8D37-80D1DFE13BC1}"/>
    <cellStyle name="Финансовый 2 13 2 5 3" xfId="13074" xr:uid="{00000000-0005-0000-0000-000031260000}"/>
    <cellStyle name="Финансовый 2 13 2 5 3 2" xfId="28312" xr:uid="{78F9ADFC-850D-4DA6-9FB3-C4C5B31DCEB9}"/>
    <cellStyle name="Финансовый 2 13 2 5 4" xfId="18160" xr:uid="{C18E8AFB-894D-4F37-8761-9905BCB897DD}"/>
    <cellStyle name="Финансовый 2 13 2 6" xfId="4174" xr:uid="{00000000-0005-0000-0000-000032260000}"/>
    <cellStyle name="Финансовый 2 13 2 6 2" xfId="9255" xr:uid="{00000000-0005-0000-0000-000033260000}"/>
    <cellStyle name="Финансовый 2 13 2 6 2 2" xfId="24495" xr:uid="{887E4F05-7A34-4E9A-8BD4-F5CAF23E2C98}"/>
    <cellStyle name="Финансовый 2 13 2 6 3" xfId="14333" xr:uid="{00000000-0005-0000-0000-000034260000}"/>
    <cellStyle name="Финансовый 2 13 2 6 3 2" xfId="29571" xr:uid="{A22161FF-4F41-4467-89FB-E51EB5DD9E80}"/>
    <cellStyle name="Финансовый 2 13 2 6 4" xfId="19419" xr:uid="{90BBE8AA-E872-4082-9B67-E490E652C713}"/>
    <cellStyle name="Финансовый 2 13 2 7" xfId="5451" xr:uid="{00000000-0005-0000-0000-000035260000}"/>
    <cellStyle name="Финансовый 2 13 2 7 2" xfId="20696" xr:uid="{E8971C4E-D17B-42DA-8BE3-1D9279D3181C}"/>
    <cellStyle name="Финансовый 2 13 2 8" xfId="10534" xr:uid="{00000000-0005-0000-0000-000036260000}"/>
    <cellStyle name="Финансовый 2 13 2 8 2" xfId="25772" xr:uid="{0BDEAE87-6449-45E7-AAF5-DFDC8FD338C1}"/>
    <cellStyle name="Финансовый 2 13 2 9" xfId="15620" xr:uid="{F48D7DFF-E26D-417A-A16E-3341B48ADC0F}"/>
    <cellStyle name="Финансовый 2 13 3" xfId="626" xr:uid="{00000000-0005-0000-0000-000037260000}"/>
    <cellStyle name="Финансовый 2 13 3 2" xfId="1190" xr:uid="{00000000-0005-0000-0000-000038260000}"/>
    <cellStyle name="Финансовый 2 13 3 2 2" xfId="2468" xr:uid="{00000000-0005-0000-0000-000039260000}"/>
    <cellStyle name="Финансовый 2 13 3 2 2 2" xfId="7572" xr:uid="{00000000-0005-0000-0000-00003A260000}"/>
    <cellStyle name="Финансовый 2 13 3 2 2 2 2" xfId="22812" xr:uid="{81306C66-FA05-42C3-A43B-4158EB73505A}"/>
    <cellStyle name="Финансовый 2 13 3 2 2 3" xfId="12650" xr:uid="{00000000-0005-0000-0000-00003B260000}"/>
    <cellStyle name="Финансовый 2 13 3 2 2 3 2" xfId="27888" xr:uid="{C93176E7-F09E-4D64-A6D1-DF29B76C7483}"/>
    <cellStyle name="Финансовый 2 13 3 2 2 4" xfId="17736" xr:uid="{9417746A-427B-4D9B-953F-DAB58C6885F8}"/>
    <cellStyle name="Финансовый 2 13 3 2 3" xfId="3742" xr:uid="{00000000-0005-0000-0000-00003C260000}"/>
    <cellStyle name="Финансовый 2 13 3 2 3 2" xfId="8828" xr:uid="{00000000-0005-0000-0000-00003D260000}"/>
    <cellStyle name="Финансовый 2 13 3 2 3 2 2" xfId="24068" xr:uid="{454A678A-48EB-42CF-834C-0E946BDA04ED}"/>
    <cellStyle name="Финансовый 2 13 3 2 3 3" xfId="13906" xr:uid="{00000000-0005-0000-0000-00003E260000}"/>
    <cellStyle name="Финансовый 2 13 3 2 3 3 2" xfId="29144" xr:uid="{D56C7F28-9A74-4DCC-8039-F7E97B24A46F}"/>
    <cellStyle name="Финансовый 2 13 3 2 3 4" xfId="18992" xr:uid="{8A4325AB-04CB-4A5E-87BD-85BF594802AC}"/>
    <cellStyle name="Финансовый 2 13 3 2 4" xfId="5018" xr:uid="{00000000-0005-0000-0000-00003F260000}"/>
    <cellStyle name="Финансовый 2 13 3 2 4 2" xfId="10099" xr:uid="{00000000-0005-0000-0000-000040260000}"/>
    <cellStyle name="Финансовый 2 13 3 2 4 2 2" xfId="25339" xr:uid="{746A3D7B-09D6-40C5-8806-C6654FBB75DE}"/>
    <cellStyle name="Финансовый 2 13 3 2 4 3" xfId="15177" xr:uid="{00000000-0005-0000-0000-000041260000}"/>
    <cellStyle name="Финансовый 2 13 3 2 4 3 2" xfId="30415" xr:uid="{422914C9-5D96-43CB-BBA7-F1F99C9AA859}"/>
    <cellStyle name="Финансовый 2 13 3 2 4 4" xfId="20263" xr:uid="{C8D8123B-5154-4B07-A66A-C52C3B7B7C20}"/>
    <cellStyle name="Финансовый 2 13 3 2 5" xfId="6295" xr:uid="{00000000-0005-0000-0000-000042260000}"/>
    <cellStyle name="Финансовый 2 13 3 2 5 2" xfId="21540" xr:uid="{C309A4A3-9CB4-4FE2-94A5-D9C42F1A1C8F}"/>
    <cellStyle name="Финансовый 2 13 3 2 6" xfId="11378" xr:uid="{00000000-0005-0000-0000-000043260000}"/>
    <cellStyle name="Финансовый 2 13 3 2 6 2" xfId="26616" xr:uid="{CB6715F3-A999-4747-8D5E-F84FCF52DB37}"/>
    <cellStyle name="Финансовый 2 13 3 2 7" xfId="16464" xr:uid="{B8CA309F-90B0-4D3B-9EA9-B206061E2754}"/>
    <cellStyle name="Финансовый 2 13 3 3" xfId="1904" xr:uid="{00000000-0005-0000-0000-000044260000}"/>
    <cellStyle name="Финансовый 2 13 3 3 2" xfId="7008" xr:uid="{00000000-0005-0000-0000-000045260000}"/>
    <cellStyle name="Финансовый 2 13 3 3 2 2" xfId="22248" xr:uid="{62862D52-920B-4C3E-A58F-24F2E9FD4F03}"/>
    <cellStyle name="Финансовый 2 13 3 3 3" xfId="12086" xr:uid="{00000000-0005-0000-0000-000046260000}"/>
    <cellStyle name="Финансовый 2 13 3 3 3 2" xfId="27324" xr:uid="{64F2EFBD-746C-4165-9ED9-0BD54300B6B3}"/>
    <cellStyle name="Финансовый 2 13 3 3 4" xfId="17172" xr:uid="{EBA0F466-78A9-4113-87DA-809F37E615F2}"/>
    <cellStyle name="Финансовый 2 13 3 4" xfId="3186" xr:uid="{00000000-0005-0000-0000-000047260000}"/>
    <cellStyle name="Финансовый 2 13 3 4 2" xfId="8272" xr:uid="{00000000-0005-0000-0000-000048260000}"/>
    <cellStyle name="Финансовый 2 13 3 4 2 2" xfId="23512" xr:uid="{225B6E34-C52B-4CA9-871C-716F5DC652F8}"/>
    <cellStyle name="Финансовый 2 13 3 4 3" xfId="13350" xr:uid="{00000000-0005-0000-0000-000049260000}"/>
    <cellStyle name="Финансовый 2 13 3 4 3 2" xfId="28588" xr:uid="{1F720342-88AF-453E-A3F1-B672096CD356}"/>
    <cellStyle name="Финансовый 2 13 3 4 4" xfId="18436" xr:uid="{C2E75B0C-467C-4B8B-8B5F-C51D6B411749}"/>
    <cellStyle name="Финансовый 2 13 3 5" xfId="4454" xr:uid="{00000000-0005-0000-0000-00004A260000}"/>
    <cellStyle name="Финансовый 2 13 3 5 2" xfId="9535" xr:uid="{00000000-0005-0000-0000-00004B260000}"/>
    <cellStyle name="Финансовый 2 13 3 5 2 2" xfId="24775" xr:uid="{22917876-A1CF-420F-BFA0-3F4E6CE05644}"/>
    <cellStyle name="Финансовый 2 13 3 5 3" xfId="14613" xr:uid="{00000000-0005-0000-0000-00004C260000}"/>
    <cellStyle name="Финансовый 2 13 3 5 3 2" xfId="29851" xr:uid="{A15E927C-7CBC-4448-B7AC-FF460A451F26}"/>
    <cellStyle name="Финансовый 2 13 3 5 4" xfId="19699" xr:uid="{DF8C9B57-9D32-4F1A-A8DF-328FC21D59F3}"/>
    <cellStyle name="Финансовый 2 13 3 6" xfId="5731" xr:uid="{00000000-0005-0000-0000-00004D260000}"/>
    <cellStyle name="Финансовый 2 13 3 6 2" xfId="20976" xr:uid="{82294F85-AFD2-40E2-8DBC-657E1540E2CF}"/>
    <cellStyle name="Финансовый 2 13 3 7" xfId="10814" xr:uid="{00000000-0005-0000-0000-00004E260000}"/>
    <cellStyle name="Финансовый 2 13 3 7 2" xfId="26052" xr:uid="{904FB300-5362-4A96-8E50-4BBFC8481A2A}"/>
    <cellStyle name="Финансовый 2 13 3 8" xfId="15900" xr:uid="{42E09B3D-8147-4977-BE4A-B1048CDB8C3A}"/>
    <cellStyle name="Финансовый 2 13 4" xfId="770" xr:uid="{00000000-0005-0000-0000-00004F260000}"/>
    <cellStyle name="Финансовый 2 13 4 2" xfId="2048" xr:uid="{00000000-0005-0000-0000-000050260000}"/>
    <cellStyle name="Финансовый 2 13 4 2 2" xfId="7152" xr:uid="{00000000-0005-0000-0000-000051260000}"/>
    <cellStyle name="Финансовый 2 13 4 2 2 2" xfId="22392" xr:uid="{BFE828D2-2568-4361-BF46-43C06E889183}"/>
    <cellStyle name="Финансовый 2 13 4 2 3" xfId="12230" xr:uid="{00000000-0005-0000-0000-000052260000}"/>
    <cellStyle name="Финансовый 2 13 4 2 3 2" xfId="27468" xr:uid="{819B1EDA-4C7E-4DDE-BD38-278B9B13EB60}"/>
    <cellStyle name="Финансовый 2 13 4 2 4" xfId="17316" xr:uid="{277D7F04-1D63-4BC7-AE6C-3BBC97B89CEA}"/>
    <cellStyle name="Финансовый 2 13 4 3" xfId="3328" xr:uid="{00000000-0005-0000-0000-000053260000}"/>
    <cellStyle name="Финансовый 2 13 4 3 2" xfId="8414" xr:uid="{00000000-0005-0000-0000-000054260000}"/>
    <cellStyle name="Финансовый 2 13 4 3 2 2" xfId="23654" xr:uid="{1B3FF39A-3696-4BCC-9477-7C160A365A8D}"/>
    <cellStyle name="Финансовый 2 13 4 3 3" xfId="13492" xr:uid="{00000000-0005-0000-0000-000055260000}"/>
    <cellStyle name="Финансовый 2 13 4 3 3 2" xfId="28730" xr:uid="{C205ACCA-73C5-4544-ADE8-0A7DA0553489}"/>
    <cellStyle name="Финансовый 2 13 4 3 4" xfId="18578" xr:uid="{BDD074BA-C1FE-47B4-9547-9258EAEFD5C1}"/>
    <cellStyle name="Финансовый 2 13 4 4" xfId="4598" xr:uid="{00000000-0005-0000-0000-000056260000}"/>
    <cellStyle name="Финансовый 2 13 4 4 2" xfId="9679" xr:uid="{00000000-0005-0000-0000-000057260000}"/>
    <cellStyle name="Финансовый 2 13 4 4 2 2" xfId="24919" xr:uid="{197B23F7-7E71-4873-8D17-46B907E73407}"/>
    <cellStyle name="Финансовый 2 13 4 4 3" xfId="14757" xr:uid="{00000000-0005-0000-0000-000058260000}"/>
    <cellStyle name="Финансовый 2 13 4 4 3 2" xfId="29995" xr:uid="{37E1A1EB-7A75-4B36-BEE7-C7B16F48BF94}"/>
    <cellStyle name="Финансовый 2 13 4 4 4" xfId="19843" xr:uid="{BDEFAEA2-6751-40AA-9D03-0D7540E9D04B}"/>
    <cellStyle name="Финансовый 2 13 4 5" xfId="5875" xr:uid="{00000000-0005-0000-0000-000059260000}"/>
    <cellStyle name="Финансовый 2 13 4 5 2" xfId="21120" xr:uid="{42C92BBB-2905-4507-B353-2671B8724FD2}"/>
    <cellStyle name="Финансовый 2 13 4 6" xfId="10958" xr:uid="{00000000-0005-0000-0000-00005A260000}"/>
    <cellStyle name="Финансовый 2 13 4 6 2" xfId="26196" xr:uid="{132DB77A-B90B-4D66-8AE2-9D51A1A2E922}"/>
    <cellStyle name="Финансовый 2 13 4 7" xfId="16044" xr:uid="{E233B6F4-6FF0-4A85-9B96-A9C09D635E33}"/>
    <cellStyle name="Финансовый 2 13 5" xfId="1335" xr:uid="{00000000-0005-0000-0000-00005B260000}"/>
    <cellStyle name="Финансовый 2 13 5 2" xfId="2613" xr:uid="{00000000-0005-0000-0000-00005C260000}"/>
    <cellStyle name="Финансовый 2 13 5 2 2" xfId="7717" xr:uid="{00000000-0005-0000-0000-00005D260000}"/>
    <cellStyle name="Финансовый 2 13 5 2 2 2" xfId="22957" xr:uid="{DBC345D5-55AD-49DB-9094-80B6DC9FE1CA}"/>
    <cellStyle name="Финансовый 2 13 5 2 3" xfId="12795" xr:uid="{00000000-0005-0000-0000-00005E260000}"/>
    <cellStyle name="Финансовый 2 13 5 2 3 2" xfId="28033" xr:uid="{33D543D4-538A-4EFE-81DE-07C298F1CDEC}"/>
    <cellStyle name="Финансовый 2 13 5 2 4" xfId="17881" xr:uid="{843A91D8-3C5C-4E54-9F57-B63D27C2688B}"/>
    <cellStyle name="Финансовый 2 13 5 3" xfId="3885" xr:uid="{00000000-0005-0000-0000-00005F260000}"/>
    <cellStyle name="Финансовый 2 13 5 3 2" xfId="8971" xr:uid="{00000000-0005-0000-0000-000060260000}"/>
    <cellStyle name="Финансовый 2 13 5 3 2 2" xfId="24211" xr:uid="{D94AB20A-2755-443E-8BB5-B0641849B0C0}"/>
    <cellStyle name="Финансовый 2 13 5 3 3" xfId="14049" xr:uid="{00000000-0005-0000-0000-000061260000}"/>
    <cellStyle name="Финансовый 2 13 5 3 3 2" xfId="29287" xr:uid="{0220F860-8725-4A44-B846-8E9723E83E62}"/>
    <cellStyle name="Финансовый 2 13 5 3 4" xfId="19135" xr:uid="{5F072A37-DCE0-4ACC-85E3-C61F7C1520BF}"/>
    <cellStyle name="Финансовый 2 13 5 4" xfId="5163" xr:uid="{00000000-0005-0000-0000-000062260000}"/>
    <cellStyle name="Финансовый 2 13 5 4 2" xfId="10244" xr:uid="{00000000-0005-0000-0000-000063260000}"/>
    <cellStyle name="Финансовый 2 13 5 4 2 2" xfId="25484" xr:uid="{65F7A122-8A99-4DDF-8C36-B920852C9D64}"/>
    <cellStyle name="Финансовый 2 13 5 4 3" xfId="15322" xr:uid="{00000000-0005-0000-0000-000064260000}"/>
    <cellStyle name="Финансовый 2 13 5 4 3 2" xfId="30560" xr:uid="{4F8AD858-14DC-4998-A6F6-FE599D3099DA}"/>
    <cellStyle name="Финансовый 2 13 5 4 4" xfId="20408" xr:uid="{294AD869-8FEE-46FC-9C37-319A354C9D34}"/>
    <cellStyle name="Финансовый 2 13 5 5" xfId="6440" xr:uid="{00000000-0005-0000-0000-000065260000}"/>
    <cellStyle name="Финансовый 2 13 5 5 2" xfId="21685" xr:uid="{08DCA5CE-5C25-4311-B3CB-E0CDCA21A291}"/>
    <cellStyle name="Финансовый 2 13 5 6" xfId="11523" xr:uid="{00000000-0005-0000-0000-000066260000}"/>
    <cellStyle name="Финансовый 2 13 5 6 2" xfId="26761" xr:uid="{527792F7-9F0E-487B-833A-91C6B332CB72}"/>
    <cellStyle name="Финансовый 2 13 5 7" xfId="16609" xr:uid="{0744D3CE-4561-4F2D-8500-978BFE503F30}"/>
    <cellStyle name="Финансовый 2 13 6" xfId="1475" xr:uid="{00000000-0005-0000-0000-000067260000}"/>
    <cellStyle name="Финансовый 2 13 6 2" xfId="2753" xr:uid="{00000000-0005-0000-0000-000068260000}"/>
    <cellStyle name="Финансовый 2 13 6 2 2" xfId="7857" xr:uid="{00000000-0005-0000-0000-000069260000}"/>
    <cellStyle name="Финансовый 2 13 6 2 2 2" xfId="23097" xr:uid="{60700D9D-659D-4F0F-BDA5-F6AFF74E06C9}"/>
    <cellStyle name="Финансовый 2 13 6 2 3" xfId="12935" xr:uid="{00000000-0005-0000-0000-00006A260000}"/>
    <cellStyle name="Финансовый 2 13 6 2 3 2" xfId="28173" xr:uid="{C4F897CC-D1BC-4D58-9622-1CCE490F7E2F}"/>
    <cellStyle name="Финансовый 2 13 6 2 4" xfId="18021" xr:uid="{CA9310A2-615B-468F-9148-4704056BDA0F}"/>
    <cellStyle name="Финансовый 2 13 6 3" xfId="4023" xr:uid="{00000000-0005-0000-0000-00006B260000}"/>
    <cellStyle name="Финансовый 2 13 6 3 2" xfId="9109" xr:uid="{00000000-0005-0000-0000-00006C260000}"/>
    <cellStyle name="Финансовый 2 13 6 3 2 2" xfId="24349" xr:uid="{C3C1A623-1B84-4338-9804-9A679B10E2EC}"/>
    <cellStyle name="Финансовый 2 13 6 3 3" xfId="14187" xr:uid="{00000000-0005-0000-0000-00006D260000}"/>
    <cellStyle name="Финансовый 2 13 6 3 3 2" xfId="29425" xr:uid="{633BC55B-3084-4725-8F26-C5A6B1391362}"/>
    <cellStyle name="Финансовый 2 13 6 3 4" xfId="19273" xr:uid="{B46232E2-69E4-4979-BA70-9FC652B6549F}"/>
    <cellStyle name="Финансовый 2 13 6 4" xfId="5303" xr:uid="{00000000-0005-0000-0000-00006E260000}"/>
    <cellStyle name="Финансовый 2 13 6 4 2" xfId="10384" xr:uid="{00000000-0005-0000-0000-00006F260000}"/>
    <cellStyle name="Финансовый 2 13 6 4 2 2" xfId="25624" xr:uid="{F4233481-D89C-454A-B896-3273B2B52B33}"/>
    <cellStyle name="Финансовый 2 13 6 4 3" xfId="15462" xr:uid="{00000000-0005-0000-0000-000070260000}"/>
    <cellStyle name="Финансовый 2 13 6 4 3 2" xfId="30700" xr:uid="{BC9654F7-98F8-43AE-8769-C1AB9D7956FC}"/>
    <cellStyle name="Финансовый 2 13 6 4 4" xfId="20548" xr:uid="{349B37D7-7549-49C2-97A8-3EF8CDBE16DC}"/>
    <cellStyle name="Финансовый 2 13 6 5" xfId="6580" xr:uid="{00000000-0005-0000-0000-000071260000}"/>
    <cellStyle name="Финансовый 2 13 6 5 2" xfId="21825" xr:uid="{E863133D-C3BF-4155-AC14-477504359C01}"/>
    <cellStyle name="Финансовый 2 13 6 6" xfId="11663" xr:uid="{00000000-0005-0000-0000-000072260000}"/>
    <cellStyle name="Финансовый 2 13 6 6 2" xfId="26901" xr:uid="{DB2EFDF1-8A72-4E42-ACC9-CF223579AADA}"/>
    <cellStyle name="Финансовый 2 13 6 7" xfId="16749" xr:uid="{E6706EFC-E53C-4CF1-AC3E-91374D0B0247}"/>
    <cellStyle name="Финансовый 2 14" xfId="170" xr:uid="{00000000-0005-0000-0000-000073260000}"/>
    <cellStyle name="Финансовый 2 14 2" xfId="64" xr:uid="{00000000-0005-0000-0000-000074260000}"/>
    <cellStyle name="Финансовый 2 14 2 2" xfId="484" xr:uid="{00000000-0005-0000-0000-000075260000}"/>
    <cellStyle name="Финансовый 2 14 2 2 2" xfId="1048" xr:uid="{00000000-0005-0000-0000-000076260000}"/>
    <cellStyle name="Финансовый 2 14 2 2 2 2" xfId="2326" xr:uid="{00000000-0005-0000-0000-000077260000}"/>
    <cellStyle name="Финансовый 2 14 2 2 2 2 2" xfId="7430" xr:uid="{00000000-0005-0000-0000-000078260000}"/>
    <cellStyle name="Финансовый 2 14 2 2 2 2 2 2" xfId="22670" xr:uid="{5A9CA4B7-EF9B-44ED-A9DF-3BF1C07007F1}"/>
    <cellStyle name="Финансовый 2 14 2 2 2 2 3" xfId="12508" xr:uid="{00000000-0005-0000-0000-000079260000}"/>
    <cellStyle name="Финансовый 2 14 2 2 2 2 3 2" xfId="27746" xr:uid="{192AC273-7175-4DF0-9CE5-A9A05EC8DD23}"/>
    <cellStyle name="Финансовый 2 14 2 2 2 2 4" xfId="17594" xr:uid="{84AE247F-F794-487C-B755-CDE7A0AA1084}"/>
    <cellStyle name="Финансовый 2 14 2 2 2 3" xfId="4876" xr:uid="{00000000-0005-0000-0000-00007A260000}"/>
    <cellStyle name="Финансовый 2 14 2 2 2 3 2" xfId="9957" xr:uid="{00000000-0005-0000-0000-00007B260000}"/>
    <cellStyle name="Финансовый 2 14 2 2 2 3 2 2" xfId="25197" xr:uid="{CAB8B273-1161-4351-B772-C51248CDEC1E}"/>
    <cellStyle name="Финансовый 2 14 2 2 2 3 3" xfId="15035" xr:uid="{00000000-0005-0000-0000-00007C260000}"/>
    <cellStyle name="Финансовый 2 14 2 2 2 3 3 2" xfId="30273" xr:uid="{B29BEFD2-D59D-42DA-B03C-F84EB6DEBA2F}"/>
    <cellStyle name="Финансовый 2 14 2 2 2 3 4" xfId="20121" xr:uid="{E0D76B12-612A-4863-91AE-0A03F5342E9A}"/>
    <cellStyle name="Финансовый 2 14 2 2 2 4" xfId="6153" xr:uid="{00000000-0005-0000-0000-00007D260000}"/>
    <cellStyle name="Финансовый 2 14 2 2 2 4 2" xfId="21398" xr:uid="{6E9338A4-C62D-4539-8AB0-9F9FCC5DDE6D}"/>
    <cellStyle name="Финансовый 2 14 2 2 2 5" xfId="11236" xr:uid="{00000000-0005-0000-0000-00007E260000}"/>
    <cellStyle name="Финансовый 2 14 2 2 2 5 2" xfId="26474" xr:uid="{1BF3BF1C-3AFF-43DB-8765-A83437503766}"/>
    <cellStyle name="Финансовый 2 14 2 2 2 6" xfId="16322" xr:uid="{6E218AFE-61AA-4505-9321-29FBD8933F59}"/>
    <cellStyle name="Финансовый 2 14 2 2 3" xfId="1762" xr:uid="{00000000-0005-0000-0000-00007F260000}"/>
    <cellStyle name="Финансовый 2 14 2 2 3 2" xfId="6866" xr:uid="{00000000-0005-0000-0000-000080260000}"/>
    <cellStyle name="Финансовый 2 14 2 2 3 2 2" xfId="22106" xr:uid="{469875F1-9A71-4C03-96E7-B3F9735E076F}"/>
    <cellStyle name="Финансовый 2 14 2 2 3 3" xfId="11944" xr:uid="{00000000-0005-0000-0000-000081260000}"/>
    <cellStyle name="Финансовый 2 14 2 2 3 3 2" xfId="27182" xr:uid="{5D1908D1-4EBD-4563-92B4-E9AFA00B070C}"/>
    <cellStyle name="Финансовый 2 14 2 2 3 4" xfId="17030" xr:uid="{4C8BA3BE-837E-4B89-BDFF-70D403A5A95B}"/>
    <cellStyle name="Финансовый 2 14 2 2 4" xfId="4312" xr:uid="{00000000-0005-0000-0000-000082260000}"/>
    <cellStyle name="Финансовый 2 14 2 2 4 2" xfId="9393" xr:uid="{00000000-0005-0000-0000-000083260000}"/>
    <cellStyle name="Финансовый 2 14 2 2 4 2 2" xfId="24633" xr:uid="{538C7E80-1354-4530-8248-28FE336870DC}"/>
    <cellStyle name="Финансовый 2 14 2 2 4 3" xfId="14471" xr:uid="{00000000-0005-0000-0000-000084260000}"/>
    <cellStyle name="Финансовый 2 14 2 2 4 3 2" xfId="29709" xr:uid="{AF56176F-6A64-44BF-A0A8-9E461861F506}"/>
    <cellStyle name="Финансовый 2 14 2 2 4 4" xfId="19557" xr:uid="{3FF2EDFC-D3F9-4229-9511-5BA841DFC4DD}"/>
    <cellStyle name="Финансовый 2 14 2 2 5" xfId="5589" xr:uid="{00000000-0005-0000-0000-000085260000}"/>
    <cellStyle name="Финансовый 2 14 2 2 5 2" xfId="20834" xr:uid="{F7D46152-5824-4F34-8C5A-F5729F012614}"/>
    <cellStyle name="Финансовый 2 14 2 2 6" xfId="10672" xr:uid="{00000000-0005-0000-0000-000086260000}"/>
    <cellStyle name="Финансовый 2 14 2 2 6 2" xfId="25910" xr:uid="{017BEEFF-77CE-4E75-919E-A4FE418C7960}"/>
    <cellStyle name="Финансовый 2 14 2 2 7" xfId="15758" xr:uid="{13B69B75-53E4-4AEA-A7F2-7476A1D85EE1}"/>
    <cellStyle name="Финансовый 2 14 2 3" xfId="908" xr:uid="{00000000-0005-0000-0000-000087260000}"/>
    <cellStyle name="Финансовый 2 14 2 3 2" xfId="2186" xr:uid="{00000000-0005-0000-0000-000088260000}"/>
    <cellStyle name="Финансовый 2 14 2 3 2 2" xfId="7290" xr:uid="{00000000-0005-0000-0000-000089260000}"/>
    <cellStyle name="Финансовый 2 14 2 3 2 2 2" xfId="22530" xr:uid="{72194C91-4922-43EC-9BEF-6E08A60055AA}"/>
    <cellStyle name="Финансовый 2 14 2 3 2 3" xfId="12368" xr:uid="{00000000-0005-0000-0000-00008A260000}"/>
    <cellStyle name="Финансовый 2 14 2 3 2 3 2" xfId="27606" xr:uid="{41B6D7C0-D9D5-4686-AC8F-9252FDB692AB}"/>
    <cellStyle name="Финансовый 2 14 2 3 2 4" xfId="17454" xr:uid="{77DCE75E-5DBB-4C62-B6D5-F65A2F48405C}"/>
    <cellStyle name="Финансовый 2 14 2 3 3" xfId="4736" xr:uid="{00000000-0005-0000-0000-00008B260000}"/>
    <cellStyle name="Финансовый 2 14 2 3 3 2" xfId="9817" xr:uid="{00000000-0005-0000-0000-00008C260000}"/>
    <cellStyle name="Финансовый 2 14 2 3 3 2 2" xfId="25057" xr:uid="{29F8870B-49BC-40BE-A9CE-A7F85D8F00B0}"/>
    <cellStyle name="Финансовый 2 14 2 3 3 3" xfId="14895" xr:uid="{00000000-0005-0000-0000-00008D260000}"/>
    <cellStyle name="Финансовый 2 14 2 3 3 3 2" xfId="30133" xr:uid="{DE9C477D-8240-4DEB-9656-153793492212}"/>
    <cellStyle name="Финансовый 2 14 2 3 3 4" xfId="19981" xr:uid="{C541B88D-6456-444C-9B5F-28CA93DB3AEC}"/>
    <cellStyle name="Финансовый 2 14 2 3 4" xfId="6013" xr:uid="{00000000-0005-0000-0000-00008E260000}"/>
    <cellStyle name="Финансовый 2 14 2 3 4 2" xfId="21258" xr:uid="{A6B7A6A9-6320-4734-8B82-BD7694503101}"/>
    <cellStyle name="Финансовый 2 14 2 3 5" xfId="11096" xr:uid="{00000000-0005-0000-0000-00008F260000}"/>
    <cellStyle name="Финансовый 2 14 2 3 5 2" xfId="26334" xr:uid="{E1E612E6-4DD5-4167-968F-19617D511F8B}"/>
    <cellStyle name="Финансовый 2 14 2 3 6" xfId="16182" xr:uid="{7A235DEF-33E8-4CE6-A6BE-398D41FBC956}"/>
    <cellStyle name="Финансовый 2 14 2 4" xfId="1622" xr:uid="{00000000-0005-0000-0000-000090260000}"/>
    <cellStyle name="Финансовый 2 14 2 4 2" xfId="6726" xr:uid="{00000000-0005-0000-0000-000091260000}"/>
    <cellStyle name="Финансовый 2 14 2 4 2 2" xfId="21966" xr:uid="{2CDBC2E6-CDE0-4EB8-A70F-0E42BBEF0A71}"/>
    <cellStyle name="Финансовый 2 14 2 4 3" xfId="11804" xr:uid="{00000000-0005-0000-0000-000092260000}"/>
    <cellStyle name="Финансовый 2 14 2 4 3 2" xfId="27042" xr:uid="{661F405E-E680-4831-A055-D14EED93E6D6}"/>
    <cellStyle name="Финансовый 2 14 2 4 4" xfId="16890" xr:uid="{64A073EB-59B6-47B3-896E-115A6F4AF6F9}"/>
    <cellStyle name="Финансовый 2 14 2 5" xfId="4172" xr:uid="{00000000-0005-0000-0000-000093260000}"/>
    <cellStyle name="Финансовый 2 14 2 5 2" xfId="9253" xr:uid="{00000000-0005-0000-0000-000094260000}"/>
    <cellStyle name="Финансовый 2 14 2 5 2 2" xfId="24493" xr:uid="{6C3896CF-3254-435E-8C13-0D6EF4F920D2}"/>
    <cellStyle name="Финансовый 2 14 2 5 3" xfId="14331" xr:uid="{00000000-0005-0000-0000-000095260000}"/>
    <cellStyle name="Финансовый 2 14 2 5 3 2" xfId="29569" xr:uid="{EB64081C-3EA4-4B82-B579-B54FD659A54D}"/>
    <cellStyle name="Финансовый 2 14 2 5 4" xfId="19417" xr:uid="{6BB040B5-920D-42A9-8366-2E2CB9D18309}"/>
    <cellStyle name="Финансовый 2 14 2 6" xfId="5449" xr:uid="{00000000-0005-0000-0000-000096260000}"/>
    <cellStyle name="Финансовый 2 14 2 6 2" xfId="20694" xr:uid="{B2B7F1AB-DA92-4D9C-8714-3EF4F9C94CAE}"/>
    <cellStyle name="Финансовый 2 14 2 7" xfId="10532" xr:uid="{00000000-0005-0000-0000-000097260000}"/>
    <cellStyle name="Финансовый 2 14 2 7 2" xfId="25770" xr:uid="{4ACE4545-9EAB-4771-9549-CE5C75FF2B08}"/>
    <cellStyle name="Финансовый 2 14 2 8" xfId="332" xr:uid="{00000000-0005-0000-0000-000098260000}"/>
    <cellStyle name="Финансовый 2 14 2 8 2" xfId="15618" xr:uid="{2F4B00D9-45C1-4EEE-824A-1BFB11A9493D}"/>
    <cellStyle name="Финансовый 2 14 3" xfId="624" xr:uid="{00000000-0005-0000-0000-000099260000}"/>
    <cellStyle name="Финансовый 2 14 3 2" xfId="1188" xr:uid="{00000000-0005-0000-0000-00009A260000}"/>
    <cellStyle name="Финансовый 2 14 3 2 2" xfId="2466" xr:uid="{00000000-0005-0000-0000-00009B260000}"/>
    <cellStyle name="Финансовый 2 14 3 2 2 2" xfId="7570" xr:uid="{00000000-0005-0000-0000-00009C260000}"/>
    <cellStyle name="Финансовый 2 14 3 2 2 2 2" xfId="22810" xr:uid="{176002DA-A52A-4925-9D93-44A358E1AEC4}"/>
    <cellStyle name="Финансовый 2 14 3 2 2 3" xfId="12648" xr:uid="{00000000-0005-0000-0000-00009D260000}"/>
    <cellStyle name="Финансовый 2 14 3 2 2 3 2" xfId="27886" xr:uid="{FAB1156B-E5F4-4BB1-A8AB-D7E7492E0BE7}"/>
    <cellStyle name="Финансовый 2 14 3 2 2 4" xfId="17734" xr:uid="{66D4F45D-AE79-416F-94E4-8D254FC2B3B9}"/>
    <cellStyle name="Финансовый 2 14 3 2 3" xfId="5016" xr:uid="{00000000-0005-0000-0000-00009E260000}"/>
    <cellStyle name="Финансовый 2 14 3 2 3 2" xfId="10097" xr:uid="{00000000-0005-0000-0000-00009F260000}"/>
    <cellStyle name="Финансовый 2 14 3 2 3 2 2" xfId="25337" xr:uid="{350F1B9F-0456-4609-90E8-CFEED2A2AF79}"/>
    <cellStyle name="Финансовый 2 14 3 2 3 3" xfId="15175" xr:uid="{00000000-0005-0000-0000-0000A0260000}"/>
    <cellStyle name="Финансовый 2 14 3 2 3 3 2" xfId="30413" xr:uid="{2CC9DCD5-EA0B-4121-84F2-4FF7FA60FECE}"/>
    <cellStyle name="Финансовый 2 14 3 2 3 4" xfId="20261" xr:uid="{065A53B5-45F7-4AB8-983E-02FD8DD24C1A}"/>
    <cellStyle name="Финансовый 2 14 3 2 4" xfId="6293" xr:uid="{00000000-0005-0000-0000-0000A1260000}"/>
    <cellStyle name="Финансовый 2 14 3 2 4 2" xfId="21538" xr:uid="{8D8EFD24-6C06-4083-B2AD-9306718D4DFD}"/>
    <cellStyle name="Финансовый 2 14 3 2 5" xfId="11376" xr:uid="{00000000-0005-0000-0000-0000A2260000}"/>
    <cellStyle name="Финансовый 2 14 3 2 5 2" xfId="26614" xr:uid="{57BE2AA3-1A7C-4E2E-B29D-52407F090561}"/>
    <cellStyle name="Финансовый 2 14 3 2 6" xfId="16462" xr:uid="{6F652B2B-CDB0-4291-B383-0CE30485BB5C}"/>
    <cellStyle name="Финансовый 2 14 3 3" xfId="1902" xr:uid="{00000000-0005-0000-0000-0000A3260000}"/>
    <cellStyle name="Финансовый 2 14 3 3 2" xfId="7006" xr:uid="{00000000-0005-0000-0000-0000A4260000}"/>
    <cellStyle name="Финансовый 2 14 3 3 2 2" xfId="22246" xr:uid="{3E2D08EF-3B74-4F9E-A68B-6559CD933171}"/>
    <cellStyle name="Финансовый 2 14 3 3 3" xfId="12084" xr:uid="{00000000-0005-0000-0000-0000A5260000}"/>
    <cellStyle name="Финансовый 2 14 3 3 3 2" xfId="27322" xr:uid="{E08F9FDE-C9BD-4845-86C4-AC010A7523BD}"/>
    <cellStyle name="Финансовый 2 14 3 3 4" xfId="17170" xr:uid="{5F4E974A-7307-4B5C-8F1B-A6D655E9DF17}"/>
    <cellStyle name="Финансовый 2 14 3 4" xfId="4452" xr:uid="{00000000-0005-0000-0000-0000A6260000}"/>
    <cellStyle name="Финансовый 2 14 3 4 2" xfId="9533" xr:uid="{00000000-0005-0000-0000-0000A7260000}"/>
    <cellStyle name="Финансовый 2 14 3 4 2 2" xfId="24773" xr:uid="{C360C39D-B6D6-4DCD-93BA-4DD58AF4DC14}"/>
    <cellStyle name="Финансовый 2 14 3 4 3" xfId="14611" xr:uid="{00000000-0005-0000-0000-0000A8260000}"/>
    <cellStyle name="Финансовый 2 14 3 4 3 2" xfId="29849" xr:uid="{47CB1448-0C94-484D-8918-7A7D4168E71C}"/>
    <cellStyle name="Финансовый 2 14 3 4 4" xfId="19697" xr:uid="{6AF21B47-A96F-426E-A740-4105AAD5733E}"/>
    <cellStyle name="Финансовый 2 14 3 5" xfId="5729" xr:uid="{00000000-0005-0000-0000-0000A9260000}"/>
    <cellStyle name="Финансовый 2 14 3 5 2" xfId="20974" xr:uid="{16998A50-58C2-49AF-8461-168513B3136F}"/>
    <cellStyle name="Финансовый 2 14 3 6" xfId="10812" xr:uid="{00000000-0005-0000-0000-0000AA260000}"/>
    <cellStyle name="Финансовый 2 14 3 6 2" xfId="26050" xr:uid="{A561CE7B-BEFF-47E2-9EFF-3659B69B3D66}"/>
    <cellStyle name="Финансовый 2 14 3 7" xfId="15898" xr:uid="{6148933D-014F-42FE-884E-F4A982AFCE60}"/>
    <cellStyle name="Финансовый 2 14 4" xfId="768" xr:uid="{00000000-0005-0000-0000-0000AB260000}"/>
    <cellStyle name="Финансовый 2 14 4 2" xfId="2046" xr:uid="{00000000-0005-0000-0000-0000AC260000}"/>
    <cellStyle name="Финансовый 2 14 4 2 2" xfId="7150" xr:uid="{00000000-0005-0000-0000-0000AD260000}"/>
    <cellStyle name="Финансовый 2 14 4 2 2 2" xfId="22390" xr:uid="{CBA94DA9-55A4-403A-86C8-FF322F99AD69}"/>
    <cellStyle name="Финансовый 2 14 4 2 3" xfId="12228" xr:uid="{00000000-0005-0000-0000-0000AE260000}"/>
    <cellStyle name="Финансовый 2 14 4 2 3 2" xfId="27466" xr:uid="{70B43206-BB75-4C82-BD7B-1F8A1713999E}"/>
    <cellStyle name="Финансовый 2 14 4 2 4" xfId="17314" xr:uid="{145E22B6-6DEA-422C-BA11-650D1FBFA50C}"/>
    <cellStyle name="Финансовый 2 14 4 3" xfId="4596" xr:uid="{00000000-0005-0000-0000-0000AF260000}"/>
    <cellStyle name="Финансовый 2 14 4 3 2" xfId="9677" xr:uid="{00000000-0005-0000-0000-0000B0260000}"/>
    <cellStyle name="Финансовый 2 14 4 3 2 2" xfId="24917" xr:uid="{2AF8EA5C-3434-4044-ACAB-2DDEC35742EF}"/>
    <cellStyle name="Финансовый 2 14 4 3 3" xfId="14755" xr:uid="{00000000-0005-0000-0000-0000B1260000}"/>
    <cellStyle name="Финансовый 2 14 4 3 3 2" xfId="29993" xr:uid="{FCEAF700-D481-43CA-BCFF-2E2613CC0E55}"/>
    <cellStyle name="Финансовый 2 14 4 3 4" xfId="19841" xr:uid="{C563E71F-BEE7-4886-B3C5-F1D4FA1EC685}"/>
    <cellStyle name="Финансовый 2 14 4 4" xfId="5873" xr:uid="{00000000-0005-0000-0000-0000B2260000}"/>
    <cellStyle name="Финансовый 2 14 4 4 2" xfId="21118" xr:uid="{0A6DFCD0-E08E-4A36-88B9-AF7C8A961670}"/>
    <cellStyle name="Финансовый 2 14 4 5" xfId="10956" xr:uid="{00000000-0005-0000-0000-0000B3260000}"/>
    <cellStyle name="Финансовый 2 14 4 5 2" xfId="26194" xr:uid="{F36867B1-5B05-4DEB-ACE6-4EC3FBDB97DE}"/>
    <cellStyle name="Финансовый 2 14 4 6" xfId="16042" xr:uid="{9DAABA55-80C4-4127-9705-1FDF8372731A}"/>
    <cellStyle name="Финансовый 2 14 5" xfId="1333" xr:uid="{00000000-0005-0000-0000-0000B4260000}"/>
    <cellStyle name="Финансовый 2 14 5 2" xfId="2611" xr:uid="{00000000-0005-0000-0000-0000B5260000}"/>
    <cellStyle name="Финансовый 2 14 5 2 2" xfId="7715" xr:uid="{00000000-0005-0000-0000-0000B6260000}"/>
    <cellStyle name="Финансовый 2 14 5 2 2 2" xfId="22955" xr:uid="{1799D9BB-745D-4D3F-A9DE-B2A425C6C0F9}"/>
    <cellStyle name="Финансовый 2 14 5 2 3" xfId="12793" xr:uid="{00000000-0005-0000-0000-0000B7260000}"/>
    <cellStyle name="Финансовый 2 14 5 2 3 2" xfId="28031" xr:uid="{E02AB5E8-06AF-4220-B5B8-06EDD2F07B29}"/>
    <cellStyle name="Финансовый 2 14 5 2 4" xfId="17879" xr:uid="{54F2809E-4314-4D87-A18B-69F07CDC8AF0}"/>
    <cellStyle name="Финансовый 2 14 5 3" xfId="5161" xr:uid="{00000000-0005-0000-0000-0000B8260000}"/>
    <cellStyle name="Финансовый 2 14 5 3 2" xfId="10242" xr:uid="{00000000-0005-0000-0000-0000B9260000}"/>
    <cellStyle name="Финансовый 2 14 5 3 2 2" xfId="25482" xr:uid="{C6C631E2-99EC-4AF8-8F42-D65C58B9F737}"/>
    <cellStyle name="Финансовый 2 14 5 3 3" xfId="15320" xr:uid="{00000000-0005-0000-0000-0000BA260000}"/>
    <cellStyle name="Финансовый 2 14 5 3 3 2" xfId="30558" xr:uid="{D529508D-7BE7-43F9-BFFA-A78BA918B291}"/>
    <cellStyle name="Финансовый 2 14 5 3 4" xfId="20406" xr:uid="{22B1D8C4-6676-4ECD-8E9B-19639A58ECA6}"/>
    <cellStyle name="Финансовый 2 14 5 4" xfId="6438" xr:uid="{00000000-0005-0000-0000-0000BB260000}"/>
    <cellStyle name="Финансовый 2 14 5 4 2" xfId="21683" xr:uid="{0F76387D-3E7D-4A03-BAD6-4737E6C3C167}"/>
    <cellStyle name="Финансовый 2 14 5 5" xfId="11521" xr:uid="{00000000-0005-0000-0000-0000BC260000}"/>
    <cellStyle name="Финансовый 2 14 5 5 2" xfId="26759" xr:uid="{773588D7-B2FD-4A84-8048-A82A6E950990}"/>
    <cellStyle name="Финансовый 2 14 5 6" xfId="16607" xr:uid="{2B253465-74B3-4098-8CC6-FD0BAA4D9529}"/>
    <cellStyle name="Финансовый 2 14 6" xfId="1473" xr:uid="{00000000-0005-0000-0000-0000BD260000}"/>
    <cellStyle name="Финансовый 2 14 6 2" xfId="2751" xr:uid="{00000000-0005-0000-0000-0000BE260000}"/>
    <cellStyle name="Финансовый 2 14 6 2 2" xfId="7855" xr:uid="{00000000-0005-0000-0000-0000BF260000}"/>
    <cellStyle name="Финансовый 2 14 6 2 2 2" xfId="23095" xr:uid="{64B3414E-54A5-4CFA-811E-78E5853B429B}"/>
    <cellStyle name="Финансовый 2 14 6 2 3" xfId="12933" xr:uid="{00000000-0005-0000-0000-0000C0260000}"/>
    <cellStyle name="Финансовый 2 14 6 2 3 2" xfId="28171" xr:uid="{DE1E05A8-B412-4822-A8DE-C74CF4C0E325}"/>
    <cellStyle name="Финансовый 2 14 6 2 4" xfId="18019" xr:uid="{ED7E85FB-FA1E-43BE-80A4-B2658FCA3E01}"/>
    <cellStyle name="Финансовый 2 14 6 3" xfId="5301" xr:uid="{00000000-0005-0000-0000-0000C1260000}"/>
    <cellStyle name="Финансовый 2 14 6 3 2" xfId="10382" xr:uid="{00000000-0005-0000-0000-0000C2260000}"/>
    <cellStyle name="Финансовый 2 14 6 3 2 2" xfId="25622" xr:uid="{D6A71B9E-F464-468C-B91E-693A498E6727}"/>
    <cellStyle name="Финансовый 2 14 6 3 3" xfId="15460" xr:uid="{00000000-0005-0000-0000-0000C3260000}"/>
    <cellStyle name="Финансовый 2 14 6 3 3 2" xfId="30698" xr:uid="{065C357D-1D98-4331-A1CB-0D9EA9B7BB54}"/>
    <cellStyle name="Финансовый 2 14 6 3 4" xfId="20546" xr:uid="{06901E53-1C6D-4C3D-A923-A031AF668245}"/>
    <cellStyle name="Финансовый 2 14 6 4" xfId="6578" xr:uid="{00000000-0005-0000-0000-0000C4260000}"/>
    <cellStyle name="Финансовый 2 14 6 4 2" xfId="21823" xr:uid="{0E2D8A57-5E5A-4096-993C-61E646B8C0ED}"/>
    <cellStyle name="Финансовый 2 14 6 5" xfId="11661" xr:uid="{00000000-0005-0000-0000-0000C5260000}"/>
    <cellStyle name="Финансовый 2 14 6 5 2" xfId="26899" xr:uid="{8551FF03-7BE4-441B-97C3-E3C2AB1FDF3D}"/>
    <cellStyle name="Финансовый 2 14 6 6" xfId="16747" xr:uid="{EFAD2250-82A4-481A-8222-2A114E93651A}"/>
    <cellStyle name="Финансовый 2 15" xfId="171" xr:uid="{00000000-0005-0000-0000-0000C6260000}"/>
    <cellStyle name="Финансовый 2 16" xfId="246" xr:uid="{00000000-0005-0000-0000-0000C7260000}"/>
    <cellStyle name="Финансовый 2 16 2" xfId="410" xr:uid="{00000000-0005-0000-0000-0000C8260000}"/>
    <cellStyle name="Финансовый 2 16 2 2" xfId="974" xr:uid="{00000000-0005-0000-0000-0000C9260000}"/>
    <cellStyle name="Финансовый 2 16 2 2 2" xfId="2252" xr:uid="{00000000-0005-0000-0000-0000CA260000}"/>
    <cellStyle name="Финансовый 2 16 2 2 2 2" xfId="7356" xr:uid="{00000000-0005-0000-0000-0000CB260000}"/>
    <cellStyle name="Финансовый 2 16 2 2 2 2 2" xfId="22596" xr:uid="{9E9CE710-4526-4512-A250-327EF21B5CD0}"/>
    <cellStyle name="Финансовый 2 16 2 2 2 3" xfId="12434" xr:uid="{00000000-0005-0000-0000-0000CC260000}"/>
    <cellStyle name="Финансовый 2 16 2 2 2 3 2" xfId="27672" xr:uid="{6EA29B80-50D9-44D9-9569-ACD68098C4E9}"/>
    <cellStyle name="Финансовый 2 16 2 2 2 4" xfId="17520" xr:uid="{1AE3C852-6E28-4891-BB41-A8A1ACBA6CD0}"/>
    <cellStyle name="Финансовый 2 16 2 2 3" xfId="3530" xr:uid="{00000000-0005-0000-0000-0000CD260000}"/>
    <cellStyle name="Финансовый 2 16 2 2 3 2" xfId="8616" xr:uid="{00000000-0005-0000-0000-0000CE260000}"/>
    <cellStyle name="Финансовый 2 16 2 2 3 2 2" xfId="23856" xr:uid="{2106D0BE-4CAA-4942-AD87-B009F3913F3D}"/>
    <cellStyle name="Финансовый 2 16 2 2 3 3" xfId="13694" xr:uid="{00000000-0005-0000-0000-0000CF260000}"/>
    <cellStyle name="Финансовый 2 16 2 2 3 3 2" xfId="28932" xr:uid="{79785D13-90D3-46BD-843B-11F101E0D779}"/>
    <cellStyle name="Финансовый 2 16 2 2 3 4" xfId="18780" xr:uid="{5DC1FF88-8E0F-438A-B118-DA08ED2C31A3}"/>
    <cellStyle name="Финансовый 2 16 2 2 4" xfId="4802" xr:uid="{00000000-0005-0000-0000-0000D0260000}"/>
    <cellStyle name="Финансовый 2 16 2 2 4 2" xfId="9883" xr:uid="{00000000-0005-0000-0000-0000D1260000}"/>
    <cellStyle name="Финансовый 2 16 2 2 4 2 2" xfId="25123" xr:uid="{63FF355A-74E5-4C14-A1C5-27E1C80B642B}"/>
    <cellStyle name="Финансовый 2 16 2 2 4 3" xfId="14961" xr:uid="{00000000-0005-0000-0000-0000D2260000}"/>
    <cellStyle name="Финансовый 2 16 2 2 4 3 2" xfId="30199" xr:uid="{785F1E75-189D-417E-9EF8-AE6EB3AD2602}"/>
    <cellStyle name="Финансовый 2 16 2 2 4 4" xfId="20047" xr:uid="{C48A9B6E-4C4A-4BB9-B7F5-FA98FB3F98F5}"/>
    <cellStyle name="Финансовый 2 16 2 2 5" xfId="6079" xr:uid="{00000000-0005-0000-0000-0000D3260000}"/>
    <cellStyle name="Финансовый 2 16 2 2 5 2" xfId="21324" xr:uid="{BD0DC6C4-207E-4F6B-B358-52BEA46BB9C7}"/>
    <cellStyle name="Финансовый 2 16 2 2 6" xfId="11162" xr:uid="{00000000-0005-0000-0000-0000D4260000}"/>
    <cellStyle name="Финансовый 2 16 2 2 6 2" xfId="26400" xr:uid="{9B0030AF-B144-48FA-868A-FB82FB9F87D1}"/>
    <cellStyle name="Финансовый 2 16 2 2 7" xfId="16248" xr:uid="{282939D8-8F21-4494-8A53-029260C0C00C}"/>
    <cellStyle name="Финансовый 2 16 2 3" xfId="1688" xr:uid="{00000000-0005-0000-0000-0000D5260000}"/>
    <cellStyle name="Финансовый 2 16 2 3 2" xfId="6792" xr:uid="{00000000-0005-0000-0000-0000D6260000}"/>
    <cellStyle name="Финансовый 2 16 2 3 2 2" xfId="22032" xr:uid="{CAE638E0-98BD-430F-8914-88C95203F883}"/>
    <cellStyle name="Финансовый 2 16 2 3 3" xfId="11870" xr:uid="{00000000-0005-0000-0000-0000D7260000}"/>
    <cellStyle name="Финансовый 2 16 2 3 3 2" xfId="27108" xr:uid="{754DD9A6-8D8F-4844-A72A-94EDDE89A250}"/>
    <cellStyle name="Финансовый 2 16 2 3 4" xfId="16956" xr:uid="{9B264647-1383-4CF3-AC5C-E59F6AEE3FE3}"/>
    <cellStyle name="Финансовый 2 16 2 4" xfId="2974" xr:uid="{00000000-0005-0000-0000-0000D8260000}"/>
    <cellStyle name="Финансовый 2 16 2 4 2" xfId="8060" xr:uid="{00000000-0005-0000-0000-0000D9260000}"/>
    <cellStyle name="Финансовый 2 16 2 4 2 2" xfId="23300" xr:uid="{F84E6171-39AB-43C0-B935-F1E316C966A7}"/>
    <cellStyle name="Финансовый 2 16 2 4 3" xfId="13138" xr:uid="{00000000-0005-0000-0000-0000DA260000}"/>
    <cellStyle name="Финансовый 2 16 2 4 3 2" xfId="28376" xr:uid="{5964DC63-EC99-4BD0-A2E2-E5386B8C3CA3}"/>
    <cellStyle name="Финансовый 2 16 2 4 4" xfId="18224" xr:uid="{24F0BDFE-E916-478D-B02F-8681A8F4DAEB}"/>
    <cellStyle name="Финансовый 2 16 2 5" xfId="4238" xr:uid="{00000000-0005-0000-0000-0000DB260000}"/>
    <cellStyle name="Финансовый 2 16 2 5 2" xfId="9319" xr:uid="{00000000-0005-0000-0000-0000DC260000}"/>
    <cellStyle name="Финансовый 2 16 2 5 2 2" xfId="24559" xr:uid="{5CA9E04A-B115-4B38-B90D-91CE34107490}"/>
    <cellStyle name="Финансовый 2 16 2 5 3" xfId="14397" xr:uid="{00000000-0005-0000-0000-0000DD260000}"/>
    <cellStyle name="Финансовый 2 16 2 5 3 2" xfId="29635" xr:uid="{BE75BDBB-80D5-4B2D-93DC-5E838877CFBF}"/>
    <cellStyle name="Финансовый 2 16 2 5 4" xfId="19483" xr:uid="{7EDC0250-7C5F-4646-B310-E573061BBBA8}"/>
    <cellStyle name="Финансовый 2 16 2 6" xfId="5515" xr:uid="{00000000-0005-0000-0000-0000DE260000}"/>
    <cellStyle name="Финансовый 2 16 2 6 2" xfId="20760" xr:uid="{9B91AFAD-9EFE-48C1-8859-BC3861D921AB}"/>
    <cellStyle name="Финансовый 2 16 2 7" xfId="10598" xr:uid="{00000000-0005-0000-0000-0000DF260000}"/>
    <cellStyle name="Финансовый 2 16 2 7 2" xfId="25836" xr:uid="{FFD806E3-A49E-44FB-B4B8-4126F52BF112}"/>
    <cellStyle name="Финансовый 2 16 2 8" xfId="15684" xr:uid="{6A5F6986-1B2E-4BDB-856B-DBEAD6317B63}"/>
    <cellStyle name="Финансовый 2 16 3" xfId="834" xr:uid="{00000000-0005-0000-0000-0000E0260000}"/>
    <cellStyle name="Финансовый 2 16 3 2" xfId="2112" xr:uid="{00000000-0005-0000-0000-0000E1260000}"/>
    <cellStyle name="Финансовый 2 16 3 2 2" xfId="7216" xr:uid="{00000000-0005-0000-0000-0000E2260000}"/>
    <cellStyle name="Финансовый 2 16 3 2 2 2" xfId="22456" xr:uid="{5BDEA952-C446-481C-936C-BDA95517BBDA}"/>
    <cellStyle name="Финансовый 2 16 3 2 3" xfId="12294" xr:uid="{00000000-0005-0000-0000-0000E3260000}"/>
    <cellStyle name="Финансовый 2 16 3 2 3 2" xfId="27532" xr:uid="{644EFEDA-32D3-4436-90A6-D62C4B39D77F}"/>
    <cellStyle name="Финансовый 2 16 3 2 4" xfId="17380" xr:uid="{2045E3AB-EF96-43A4-9B2E-32A6A4C57D42}"/>
    <cellStyle name="Финансовый 2 16 3 3" xfId="3392" xr:uid="{00000000-0005-0000-0000-0000E4260000}"/>
    <cellStyle name="Финансовый 2 16 3 3 2" xfId="8478" xr:uid="{00000000-0005-0000-0000-0000E5260000}"/>
    <cellStyle name="Финансовый 2 16 3 3 2 2" xfId="23718" xr:uid="{32537CCD-031A-4E14-A106-C313C44D0459}"/>
    <cellStyle name="Финансовый 2 16 3 3 3" xfId="13556" xr:uid="{00000000-0005-0000-0000-0000E6260000}"/>
    <cellStyle name="Финансовый 2 16 3 3 3 2" xfId="28794" xr:uid="{46CC1365-F82C-47A0-8F82-8D15EA8DFAC0}"/>
    <cellStyle name="Финансовый 2 16 3 3 4" xfId="18642" xr:uid="{5BDC8553-D8AC-4CA3-AC6F-4D4DD58E38D1}"/>
    <cellStyle name="Финансовый 2 16 3 4" xfId="4662" xr:uid="{00000000-0005-0000-0000-0000E7260000}"/>
    <cellStyle name="Финансовый 2 16 3 4 2" xfId="9743" xr:uid="{00000000-0005-0000-0000-0000E8260000}"/>
    <cellStyle name="Финансовый 2 16 3 4 2 2" xfId="24983" xr:uid="{AB3CE779-D2BB-44BC-92B4-9140BAA6D9F5}"/>
    <cellStyle name="Финансовый 2 16 3 4 3" xfId="14821" xr:uid="{00000000-0005-0000-0000-0000E9260000}"/>
    <cellStyle name="Финансовый 2 16 3 4 3 2" xfId="30059" xr:uid="{23119B08-4C1F-495C-BCBB-240BB0025243}"/>
    <cellStyle name="Финансовый 2 16 3 4 4" xfId="19907" xr:uid="{9CC4C439-A740-436E-A907-E7C1CE25ACC1}"/>
    <cellStyle name="Финансовый 2 16 3 5" xfId="5939" xr:uid="{00000000-0005-0000-0000-0000EA260000}"/>
    <cellStyle name="Финансовый 2 16 3 5 2" xfId="21184" xr:uid="{6E7EA643-63DE-4CCB-8BAC-806C5275299F}"/>
    <cellStyle name="Финансовый 2 16 3 6" xfId="11022" xr:uid="{00000000-0005-0000-0000-0000EB260000}"/>
    <cellStyle name="Финансовый 2 16 3 6 2" xfId="26260" xr:uid="{04AA26CE-54C7-42A4-AA68-4A99C0B6FF76}"/>
    <cellStyle name="Финансовый 2 16 3 7" xfId="16108" xr:uid="{658C29E6-D2B6-4FB4-9574-9D1A1652EAC4}"/>
    <cellStyle name="Финансовый 2 16 4" xfId="1548" xr:uid="{00000000-0005-0000-0000-0000EC260000}"/>
    <cellStyle name="Финансовый 2 16 4 2" xfId="6652" xr:uid="{00000000-0005-0000-0000-0000ED260000}"/>
    <cellStyle name="Финансовый 2 16 4 2 2" xfId="21892" xr:uid="{60D6FF96-5805-40ED-8793-C027991EC007}"/>
    <cellStyle name="Финансовый 2 16 4 3" xfId="11730" xr:uid="{00000000-0005-0000-0000-0000EE260000}"/>
    <cellStyle name="Финансовый 2 16 4 3 2" xfId="26968" xr:uid="{27FB9BFF-D978-4510-B1B3-AF661B8BEA2E}"/>
    <cellStyle name="Финансовый 2 16 4 4" xfId="16816" xr:uid="{30CFBE9C-50C8-41A3-B3B5-B2D5529CF70B}"/>
    <cellStyle name="Финансовый 2 16 5" xfId="2818" xr:uid="{00000000-0005-0000-0000-0000EF260000}"/>
    <cellStyle name="Финансовый 2 16 5 2" xfId="7922" xr:uid="{00000000-0005-0000-0000-0000F0260000}"/>
    <cellStyle name="Финансовый 2 16 5 2 2" xfId="23162" xr:uid="{0251D182-DF06-4765-A9BD-B09BAC930B28}"/>
    <cellStyle name="Финансовый 2 16 5 3" xfId="13000" xr:uid="{00000000-0005-0000-0000-0000F1260000}"/>
    <cellStyle name="Финансовый 2 16 5 3 2" xfId="28238" xr:uid="{200E1FD4-6A03-4E05-A0EA-A7B0E436D839}"/>
    <cellStyle name="Финансовый 2 16 5 4" xfId="18086" xr:uid="{522322AB-A053-4651-B47E-1D393F41658D}"/>
    <cellStyle name="Финансовый 2 16 6" xfId="4098" xr:uid="{00000000-0005-0000-0000-0000F2260000}"/>
    <cellStyle name="Финансовый 2 16 6 2" xfId="9179" xr:uid="{00000000-0005-0000-0000-0000F3260000}"/>
    <cellStyle name="Финансовый 2 16 6 2 2" xfId="24419" xr:uid="{6E595ECE-893F-4EF8-84F5-AFA08E0566D9}"/>
    <cellStyle name="Финансовый 2 16 6 3" xfId="14257" xr:uid="{00000000-0005-0000-0000-0000F4260000}"/>
    <cellStyle name="Финансовый 2 16 6 3 2" xfId="29495" xr:uid="{D64E5E10-5FD4-4366-B38A-0B922DCA2901}"/>
    <cellStyle name="Финансовый 2 16 6 4" xfId="19343" xr:uid="{C18EDB4B-9513-43E5-A8EF-A009F1F0D686}"/>
    <cellStyle name="Финансовый 2 16 7" xfId="5375" xr:uid="{00000000-0005-0000-0000-0000F5260000}"/>
    <cellStyle name="Финансовый 2 16 7 2" xfId="20620" xr:uid="{2320BD18-09D1-47B2-BDF8-191C3CF1EE17}"/>
    <cellStyle name="Финансовый 2 16 8" xfId="10457" xr:uid="{00000000-0005-0000-0000-0000F6260000}"/>
    <cellStyle name="Финансовый 2 16 8 2" xfId="25696" xr:uid="{AB5E7858-3C6F-4310-8145-C903FF53A795}"/>
    <cellStyle name="Финансовый 2 16 9" xfId="15544" xr:uid="{FD6508F9-D728-407F-ACF7-51E4E3F5FEE6}"/>
    <cellStyle name="Финансовый 2 17" xfId="550" xr:uid="{00000000-0005-0000-0000-0000F7260000}"/>
    <cellStyle name="Финансовый 2 17 2" xfId="1114" xr:uid="{00000000-0005-0000-0000-0000F8260000}"/>
    <cellStyle name="Финансовый 2 17 2 2" xfId="2392" xr:uid="{00000000-0005-0000-0000-0000F9260000}"/>
    <cellStyle name="Финансовый 2 17 2 2 2" xfId="7496" xr:uid="{00000000-0005-0000-0000-0000FA260000}"/>
    <cellStyle name="Финансовый 2 17 2 2 2 2" xfId="22736" xr:uid="{46C5C37A-9683-4AD5-8ADE-AA5335B93BEE}"/>
    <cellStyle name="Финансовый 2 17 2 2 3" xfId="12574" xr:uid="{00000000-0005-0000-0000-0000FB260000}"/>
    <cellStyle name="Финансовый 2 17 2 2 3 2" xfId="27812" xr:uid="{68FFCB7A-5ED5-4E17-BF56-FD403F0B736B}"/>
    <cellStyle name="Финансовый 2 17 2 2 4" xfId="17660" xr:uid="{40AB8EE5-0B60-4265-8F92-04CC07AEEC4A}"/>
    <cellStyle name="Финансовый 2 17 2 3" xfId="3668" xr:uid="{00000000-0005-0000-0000-0000FC260000}"/>
    <cellStyle name="Финансовый 2 17 2 3 2" xfId="8754" xr:uid="{00000000-0005-0000-0000-0000FD260000}"/>
    <cellStyle name="Финансовый 2 17 2 3 2 2" xfId="23994" xr:uid="{9A1A0235-8010-492B-992D-21A383E180D9}"/>
    <cellStyle name="Финансовый 2 17 2 3 3" xfId="13832" xr:uid="{00000000-0005-0000-0000-0000FE260000}"/>
    <cellStyle name="Финансовый 2 17 2 3 3 2" xfId="29070" xr:uid="{0D4C91CD-A849-4863-8120-77698AFF8AAA}"/>
    <cellStyle name="Финансовый 2 17 2 3 4" xfId="18918" xr:uid="{1C2F4F55-F81C-413B-A73B-FC801C9DA224}"/>
    <cellStyle name="Финансовый 2 17 2 4" xfId="4942" xr:uid="{00000000-0005-0000-0000-0000FF260000}"/>
    <cellStyle name="Финансовый 2 17 2 4 2" xfId="10023" xr:uid="{00000000-0005-0000-0000-000000270000}"/>
    <cellStyle name="Финансовый 2 17 2 4 2 2" xfId="25263" xr:uid="{EF931E96-9066-40F7-ADF9-8C2D54420687}"/>
    <cellStyle name="Финансовый 2 17 2 4 3" xfId="15101" xr:uid="{00000000-0005-0000-0000-000001270000}"/>
    <cellStyle name="Финансовый 2 17 2 4 3 2" xfId="30339" xr:uid="{70CEBC14-D63D-42D2-B2F5-517E36BE74B8}"/>
    <cellStyle name="Финансовый 2 17 2 4 4" xfId="20187" xr:uid="{F7776C08-F756-4F9C-9CDF-2A67F996896F}"/>
    <cellStyle name="Финансовый 2 17 2 5" xfId="6219" xr:uid="{00000000-0005-0000-0000-000002270000}"/>
    <cellStyle name="Финансовый 2 17 2 5 2" xfId="21464" xr:uid="{22E6F6BE-4831-49A6-B771-6729F0202133}"/>
    <cellStyle name="Финансовый 2 17 2 6" xfId="11302" xr:uid="{00000000-0005-0000-0000-000003270000}"/>
    <cellStyle name="Финансовый 2 17 2 6 2" xfId="26540" xr:uid="{570B98A0-525D-4149-A58A-7195DC1E9092}"/>
    <cellStyle name="Финансовый 2 17 2 7" xfId="16388" xr:uid="{3BF62BC3-29F1-4472-9CBB-0F6882120710}"/>
    <cellStyle name="Финансовый 2 17 3" xfId="1828" xr:uid="{00000000-0005-0000-0000-000004270000}"/>
    <cellStyle name="Финансовый 2 17 3 2" xfId="6932" xr:uid="{00000000-0005-0000-0000-000005270000}"/>
    <cellStyle name="Финансовый 2 17 3 2 2" xfId="22172" xr:uid="{F68380DC-EEA8-4ACD-AF33-0F3BBCBBE2B4}"/>
    <cellStyle name="Финансовый 2 17 3 3" xfId="12010" xr:uid="{00000000-0005-0000-0000-000006270000}"/>
    <cellStyle name="Финансовый 2 17 3 3 2" xfId="27248" xr:uid="{84948B06-1C51-44B9-83BC-65DC7ADA633E}"/>
    <cellStyle name="Финансовый 2 17 3 4" xfId="17096" xr:uid="{261BBFAA-C6A6-4915-809A-800EBFDFBEC9}"/>
    <cellStyle name="Финансовый 2 17 4" xfId="3112" xr:uid="{00000000-0005-0000-0000-000007270000}"/>
    <cellStyle name="Финансовый 2 17 4 2" xfId="8198" xr:uid="{00000000-0005-0000-0000-000008270000}"/>
    <cellStyle name="Финансовый 2 17 4 2 2" xfId="23438" xr:uid="{48849514-CCD2-412F-8B47-5616DB10F40A}"/>
    <cellStyle name="Финансовый 2 17 4 3" xfId="13276" xr:uid="{00000000-0005-0000-0000-000009270000}"/>
    <cellStyle name="Финансовый 2 17 4 3 2" xfId="28514" xr:uid="{3E1E24F1-A9DF-4B4E-9E58-0EE6C00B5C95}"/>
    <cellStyle name="Финансовый 2 17 4 4" xfId="18362" xr:uid="{CBEBEEE4-8472-4EE2-A947-0A975982DEA0}"/>
    <cellStyle name="Финансовый 2 17 5" xfId="4378" xr:uid="{00000000-0005-0000-0000-00000A270000}"/>
    <cellStyle name="Финансовый 2 17 5 2" xfId="9459" xr:uid="{00000000-0005-0000-0000-00000B270000}"/>
    <cellStyle name="Финансовый 2 17 5 2 2" xfId="24699" xr:uid="{84C592AC-BDC3-4D5C-A553-D416233467E8}"/>
    <cellStyle name="Финансовый 2 17 5 3" xfId="14537" xr:uid="{00000000-0005-0000-0000-00000C270000}"/>
    <cellStyle name="Финансовый 2 17 5 3 2" xfId="29775" xr:uid="{4BA500FD-B636-4111-BCDC-35A27D08DA17}"/>
    <cellStyle name="Финансовый 2 17 5 4" xfId="19623" xr:uid="{2681BFB8-9F5D-4BB8-8FE5-1C5F1EAD7DD5}"/>
    <cellStyle name="Финансовый 2 17 6" xfId="5655" xr:uid="{00000000-0005-0000-0000-00000D270000}"/>
    <cellStyle name="Финансовый 2 17 6 2" xfId="20900" xr:uid="{7E4DD3F7-3C10-48FC-AF23-C6A7CB519995}"/>
    <cellStyle name="Финансовый 2 17 7" xfId="10738" xr:uid="{00000000-0005-0000-0000-00000E270000}"/>
    <cellStyle name="Финансовый 2 17 7 2" xfId="25976" xr:uid="{41603DC4-A635-4620-835F-139A4F7EF493}"/>
    <cellStyle name="Финансовый 2 17 8" xfId="15824" xr:uid="{15B55974-A357-4897-B4D1-CF861E451252}"/>
    <cellStyle name="Финансовый 2 18" xfId="690" xr:uid="{00000000-0005-0000-0000-00000F270000}"/>
    <cellStyle name="Финансовый 2 18 2" xfId="1254" xr:uid="{00000000-0005-0000-0000-000010270000}"/>
    <cellStyle name="Финансовый 2 18 2 2" xfId="2532" xr:uid="{00000000-0005-0000-0000-000011270000}"/>
    <cellStyle name="Финансовый 2 18 2 2 2" xfId="7636" xr:uid="{00000000-0005-0000-0000-000012270000}"/>
    <cellStyle name="Финансовый 2 18 2 2 2 2" xfId="22876" xr:uid="{778C6C71-4582-4D85-AB0B-19260D099871}"/>
    <cellStyle name="Финансовый 2 18 2 2 3" xfId="12714" xr:uid="{00000000-0005-0000-0000-000013270000}"/>
    <cellStyle name="Финансовый 2 18 2 2 3 2" xfId="27952" xr:uid="{54612602-BB5F-4133-A8E5-D1FB9C8D3A2D}"/>
    <cellStyle name="Финансовый 2 18 2 2 4" xfId="17800" xr:uid="{ECB11181-C6D3-4E95-9E6B-20C4CF00E4CA}"/>
    <cellStyle name="Финансовый 2 18 2 3" xfId="3806" xr:uid="{00000000-0005-0000-0000-000014270000}"/>
    <cellStyle name="Финансовый 2 18 2 3 2" xfId="8892" xr:uid="{00000000-0005-0000-0000-000015270000}"/>
    <cellStyle name="Финансовый 2 18 2 3 2 2" xfId="24132" xr:uid="{91C7EEB0-1FD2-4DC3-AFC3-807EB1A6A3E5}"/>
    <cellStyle name="Финансовый 2 18 2 3 3" xfId="13970" xr:uid="{00000000-0005-0000-0000-000016270000}"/>
    <cellStyle name="Финансовый 2 18 2 3 3 2" xfId="29208" xr:uid="{B8CE3BC6-BD21-4A43-A3B8-14D8EC09F4F8}"/>
    <cellStyle name="Финансовый 2 18 2 3 4" xfId="19056" xr:uid="{3796C5BF-2D7D-4370-A027-52BE34FA5D14}"/>
    <cellStyle name="Финансовый 2 18 2 4" xfId="5082" xr:uid="{00000000-0005-0000-0000-000017270000}"/>
    <cellStyle name="Финансовый 2 18 2 4 2" xfId="10163" xr:uid="{00000000-0005-0000-0000-000018270000}"/>
    <cellStyle name="Финансовый 2 18 2 4 2 2" xfId="25403" xr:uid="{7BAD19AF-EC3D-4324-AFA5-BFDDE605F907}"/>
    <cellStyle name="Финансовый 2 18 2 4 3" xfId="15241" xr:uid="{00000000-0005-0000-0000-000019270000}"/>
    <cellStyle name="Финансовый 2 18 2 4 3 2" xfId="30479" xr:uid="{9C979E4A-6F0D-4522-9C9B-7048FCB9D45A}"/>
    <cellStyle name="Финансовый 2 18 2 4 4" xfId="20327" xr:uid="{B3F187CE-5E7C-4D1F-B7DB-C71DDC304A8F}"/>
    <cellStyle name="Финансовый 2 18 2 5" xfId="6359" xr:uid="{00000000-0005-0000-0000-00001A270000}"/>
    <cellStyle name="Финансовый 2 18 2 5 2" xfId="21604" xr:uid="{E1CF1FAB-1EB6-4A7D-BDD7-9E2FE26254AA}"/>
    <cellStyle name="Финансовый 2 18 2 6" xfId="11442" xr:uid="{00000000-0005-0000-0000-00001B270000}"/>
    <cellStyle name="Финансовый 2 18 2 6 2" xfId="26680" xr:uid="{AF05FDB7-1BF3-47C5-815E-D838A3D91F5B}"/>
    <cellStyle name="Финансовый 2 18 2 7" xfId="16528" xr:uid="{73262855-F0FC-45C6-BCB3-FFEA2365C666}"/>
    <cellStyle name="Финансовый 2 18 3" xfId="1968" xr:uid="{00000000-0005-0000-0000-00001C270000}"/>
    <cellStyle name="Финансовый 2 18 3 2" xfId="7072" xr:uid="{00000000-0005-0000-0000-00001D270000}"/>
    <cellStyle name="Финансовый 2 18 3 2 2" xfId="22312" xr:uid="{54B646F6-F18A-4510-AA06-B0488D0278C8}"/>
    <cellStyle name="Финансовый 2 18 3 3" xfId="12150" xr:uid="{00000000-0005-0000-0000-00001E270000}"/>
    <cellStyle name="Финансовый 2 18 3 3 2" xfId="27388" xr:uid="{1AD1F6A2-52FD-4D82-909A-950FE7002E32}"/>
    <cellStyle name="Финансовый 2 18 3 4" xfId="17236" xr:uid="{10E0C16A-4B4D-4444-A921-40A1943A541B}"/>
    <cellStyle name="Финансовый 2 18 4" xfId="3250" xr:uid="{00000000-0005-0000-0000-00001F270000}"/>
    <cellStyle name="Финансовый 2 18 4 2" xfId="8336" xr:uid="{00000000-0005-0000-0000-000020270000}"/>
    <cellStyle name="Финансовый 2 18 4 2 2" xfId="23576" xr:uid="{24A6E7FA-E677-4775-BF95-8E6E6A426F79}"/>
    <cellStyle name="Финансовый 2 18 4 3" xfId="13414" xr:uid="{00000000-0005-0000-0000-000021270000}"/>
    <cellStyle name="Финансовый 2 18 4 3 2" xfId="28652" xr:uid="{49CB33C1-D1CF-428A-AEB5-29283DBC726C}"/>
    <cellStyle name="Финансовый 2 18 4 4" xfId="18500" xr:uid="{1ED12E29-A713-47A6-86ED-3E5D6A298E81}"/>
    <cellStyle name="Финансовый 2 18 5" xfId="4518" xr:uid="{00000000-0005-0000-0000-000022270000}"/>
    <cellStyle name="Финансовый 2 18 5 2" xfId="9599" xr:uid="{00000000-0005-0000-0000-000023270000}"/>
    <cellStyle name="Финансовый 2 18 5 2 2" xfId="24839" xr:uid="{F2F4C1BA-EE94-4C81-903F-2CA8B44F7769}"/>
    <cellStyle name="Финансовый 2 18 5 3" xfId="14677" xr:uid="{00000000-0005-0000-0000-000024270000}"/>
    <cellStyle name="Финансовый 2 18 5 3 2" xfId="29915" xr:uid="{6F2A3ACC-F3E7-40A1-8810-788CD10E20AC}"/>
    <cellStyle name="Финансовый 2 18 5 4" xfId="19763" xr:uid="{B9929C24-F17D-4E9A-994F-2F0AAA47C56C}"/>
    <cellStyle name="Финансовый 2 18 6" xfId="5795" xr:uid="{00000000-0005-0000-0000-000025270000}"/>
    <cellStyle name="Финансовый 2 18 6 2" xfId="21040" xr:uid="{247EDD5A-1FDF-4B3B-B5B4-6A72423457ED}"/>
    <cellStyle name="Финансовый 2 18 7" xfId="10878" xr:uid="{00000000-0005-0000-0000-000026270000}"/>
    <cellStyle name="Финансовый 2 18 7 2" xfId="26116" xr:uid="{E28B864D-A910-44F7-9ED4-BC06B869F8CD}"/>
    <cellStyle name="Финансовый 2 18 8" xfId="15964" xr:uid="{C2700641-B941-4642-BE5F-2A35C336E55E}"/>
    <cellStyle name="Финансовый 2 19" xfId="694" xr:uid="{00000000-0005-0000-0000-000027270000}"/>
    <cellStyle name="Финансовый 2 19 2" xfId="1972" xr:uid="{00000000-0005-0000-0000-000028270000}"/>
    <cellStyle name="Финансовый 2 19 2 2" xfId="7076" xr:uid="{00000000-0005-0000-0000-000029270000}"/>
    <cellStyle name="Финансовый 2 19 2 2 2" xfId="22316" xr:uid="{1801AB23-CF45-4B96-8F5C-932B343EA68A}"/>
    <cellStyle name="Финансовый 2 19 2 3" xfId="12154" xr:uid="{00000000-0005-0000-0000-00002A270000}"/>
    <cellStyle name="Финансовый 2 19 2 3 2" xfId="27392" xr:uid="{35492F88-4CAE-443C-93EB-D9BF06E85D0B}"/>
    <cellStyle name="Финансовый 2 19 2 4" xfId="17240" xr:uid="{58BC2379-86D5-467B-A652-3DC20625E273}"/>
    <cellStyle name="Финансовый 2 19 3" xfId="3254" xr:uid="{00000000-0005-0000-0000-00002B270000}"/>
    <cellStyle name="Финансовый 2 19 3 2" xfId="8340" xr:uid="{00000000-0005-0000-0000-00002C270000}"/>
    <cellStyle name="Финансовый 2 19 3 2 2" xfId="23580" xr:uid="{01684C88-7540-4687-A4C6-735FC3859BF9}"/>
    <cellStyle name="Финансовый 2 19 3 3" xfId="13418" xr:uid="{00000000-0005-0000-0000-00002D270000}"/>
    <cellStyle name="Финансовый 2 19 3 3 2" xfId="28656" xr:uid="{C7872EF9-81A9-483C-8D02-3DB5E989DC3F}"/>
    <cellStyle name="Финансовый 2 19 3 4" xfId="18504" xr:uid="{9C0F1D14-1F44-4C7F-8404-ADFA7BB9D146}"/>
    <cellStyle name="Финансовый 2 19 4" xfId="4522" xr:uid="{00000000-0005-0000-0000-00002E270000}"/>
    <cellStyle name="Финансовый 2 19 4 2" xfId="9603" xr:uid="{00000000-0005-0000-0000-00002F270000}"/>
    <cellStyle name="Финансовый 2 19 4 2 2" xfId="24843" xr:uid="{62B2F164-F5D0-4CF0-AAC2-9578AC3039C0}"/>
    <cellStyle name="Финансовый 2 19 4 3" xfId="14681" xr:uid="{00000000-0005-0000-0000-000030270000}"/>
    <cellStyle name="Финансовый 2 19 4 3 2" xfId="29919" xr:uid="{B0DA5708-80CE-466F-B594-4385B3047DBE}"/>
    <cellStyle name="Финансовый 2 19 4 4" xfId="19767" xr:uid="{D8EEB210-00FF-429D-97EE-FA0312E44555}"/>
    <cellStyle name="Финансовый 2 19 5" xfId="5799" xr:uid="{00000000-0005-0000-0000-000031270000}"/>
    <cellStyle name="Финансовый 2 19 5 2" xfId="21044" xr:uid="{8324BEA5-BB3A-45BC-9B69-047DB44858AB}"/>
    <cellStyle name="Финансовый 2 19 6" xfId="10882" xr:uid="{00000000-0005-0000-0000-000032270000}"/>
    <cellStyle name="Финансовый 2 19 6 2" xfId="26120" xr:uid="{DD47F6E1-AF98-458D-9470-535A8651D5CA}"/>
    <cellStyle name="Финансовый 2 19 7" xfId="15968" xr:uid="{3EA6FAB7-31B2-41A2-9D53-7890CFC277CE}"/>
    <cellStyle name="Финансовый 2 2" xfId="172" xr:uid="{00000000-0005-0000-0000-000033270000}"/>
    <cellStyle name="Финансовый 2 2 2" xfId="173" xr:uid="{00000000-0005-0000-0000-000034270000}"/>
    <cellStyle name="Финансовый 2 2 2 2" xfId="174" xr:uid="{00000000-0005-0000-0000-000035270000}"/>
    <cellStyle name="Финансовый 2 2 2 2 2" xfId="65" xr:uid="{00000000-0005-0000-0000-000036270000}"/>
    <cellStyle name="Финансовый 2 2 2 2 2 2" xfId="2908" xr:uid="{00000000-0005-0000-0000-000037270000}"/>
    <cellStyle name="Финансовый 2 2 2 2 2 3" xfId="344" xr:uid="{00000000-0005-0000-0000-000038270000}"/>
    <cellStyle name="Финансовый 2 2 2 3" xfId="175" xr:uid="{00000000-0005-0000-0000-000039270000}"/>
    <cellStyle name="Финансовый 2 2 2 3 2" xfId="380" xr:uid="{00000000-0005-0000-0000-00003A270000}"/>
    <cellStyle name="Финансовый 2 2 2 3 2 2" xfId="2944" xr:uid="{00000000-0005-0000-0000-00003B270000}"/>
    <cellStyle name="Финансовый 2 2 2 4" xfId="270" xr:uid="{00000000-0005-0000-0000-00003C270000}"/>
    <cellStyle name="Финансовый 2 2 2 4 2" xfId="2838" xr:uid="{00000000-0005-0000-0000-00003D270000}"/>
    <cellStyle name="Финансовый 2 2 3" xfId="176" xr:uid="{00000000-0005-0000-0000-00003E270000}"/>
    <cellStyle name="Финансовый 2 2 3 2" xfId="177" xr:uid="{00000000-0005-0000-0000-00003F270000}"/>
    <cellStyle name="Финансовый 2 2 3 2 2" xfId="358" xr:uid="{00000000-0005-0000-0000-000040270000}"/>
    <cellStyle name="Финансовый 2 2 3 2 2 2" xfId="2922" xr:uid="{00000000-0005-0000-0000-000041270000}"/>
    <cellStyle name="Финансовый 2 2 3 3" xfId="178" xr:uid="{00000000-0005-0000-0000-000042270000}"/>
    <cellStyle name="Финансовый 2 2 3 3 2" xfId="394" xr:uid="{00000000-0005-0000-0000-000043270000}"/>
    <cellStyle name="Финансовый 2 2 3 3 2 2" xfId="2958" xr:uid="{00000000-0005-0000-0000-000044270000}"/>
    <cellStyle name="Финансовый 2 2 3 4" xfId="300" xr:uid="{00000000-0005-0000-0000-000045270000}"/>
    <cellStyle name="Финансовый 2 2 3 4 2" xfId="2867" xr:uid="{00000000-0005-0000-0000-000046270000}"/>
    <cellStyle name="Финансовый 2 2 4" xfId="179" xr:uid="{00000000-0005-0000-0000-000047270000}"/>
    <cellStyle name="Финансовый 2 2 4 2" xfId="339" xr:uid="{00000000-0005-0000-0000-000048270000}"/>
    <cellStyle name="Финансовый 2 2 4 2 2" xfId="2903" xr:uid="{00000000-0005-0000-0000-000049270000}"/>
    <cellStyle name="Финансовый 2 2 5" xfId="180" xr:uid="{00000000-0005-0000-0000-00004A270000}"/>
    <cellStyle name="Финансовый 2 2 5 2" xfId="375" xr:uid="{00000000-0005-0000-0000-00004B270000}"/>
    <cellStyle name="Финансовый 2 2 5 2 2" xfId="2939" xr:uid="{00000000-0005-0000-0000-00004C270000}"/>
    <cellStyle name="Финансовый 2 2 6" xfId="181" xr:uid="{00000000-0005-0000-0000-00004D270000}"/>
    <cellStyle name="Финансовый 2 2 7" xfId="258" xr:uid="{00000000-0005-0000-0000-00004E270000}"/>
    <cellStyle name="Финансовый 2 2 7 2" xfId="2827" xr:uid="{00000000-0005-0000-0000-00004F270000}"/>
    <cellStyle name="Финансовый 2 20" xfId="1259" xr:uid="{00000000-0005-0000-0000-000050270000}"/>
    <cellStyle name="Финансовый 2 20 2" xfId="2537" xr:uid="{00000000-0005-0000-0000-000051270000}"/>
    <cellStyle name="Финансовый 2 20 2 2" xfId="7641" xr:uid="{00000000-0005-0000-0000-000052270000}"/>
    <cellStyle name="Финансовый 2 20 2 2 2" xfId="22881" xr:uid="{6005960C-A2A8-4810-AAD3-95F4D20D661E}"/>
    <cellStyle name="Финансовый 2 20 2 3" xfId="12719" xr:uid="{00000000-0005-0000-0000-000053270000}"/>
    <cellStyle name="Финансовый 2 20 2 3 2" xfId="27957" xr:uid="{1432703E-4FE7-4841-A2AA-6FCC49C4A7B0}"/>
    <cellStyle name="Финансовый 2 20 2 4" xfId="17805" xr:uid="{393A30FD-F475-4DE7-9CD6-9A25FC867C45}"/>
    <cellStyle name="Финансовый 2 20 3" xfId="3811" xr:uid="{00000000-0005-0000-0000-000054270000}"/>
    <cellStyle name="Финансовый 2 20 3 2" xfId="8897" xr:uid="{00000000-0005-0000-0000-000055270000}"/>
    <cellStyle name="Финансовый 2 20 3 2 2" xfId="24137" xr:uid="{41E16EC5-3A7A-4D0A-AAE1-EB1047BA7532}"/>
    <cellStyle name="Финансовый 2 20 3 3" xfId="13975" xr:uid="{00000000-0005-0000-0000-000056270000}"/>
    <cellStyle name="Финансовый 2 20 3 3 2" xfId="29213" xr:uid="{A4F2EB8A-2AEA-4FD1-88CA-FA1B98DD5EDE}"/>
    <cellStyle name="Финансовый 2 20 3 4" xfId="19061" xr:uid="{045C2DA1-A57C-493A-9A54-C3FBA5B32445}"/>
    <cellStyle name="Финансовый 2 20 4" xfId="5087" xr:uid="{00000000-0005-0000-0000-000057270000}"/>
    <cellStyle name="Финансовый 2 20 4 2" xfId="10168" xr:uid="{00000000-0005-0000-0000-000058270000}"/>
    <cellStyle name="Финансовый 2 20 4 2 2" xfId="25408" xr:uid="{0FD64CAC-FDF8-46F0-B804-699D372CE35C}"/>
    <cellStyle name="Финансовый 2 20 4 3" xfId="15246" xr:uid="{00000000-0005-0000-0000-000059270000}"/>
    <cellStyle name="Финансовый 2 20 4 3 2" xfId="30484" xr:uid="{6E742066-0F27-4856-93F5-351EBFD98D7C}"/>
    <cellStyle name="Финансовый 2 20 4 4" xfId="20332" xr:uid="{27ACB8A0-7A31-4E23-B9EA-03EE81A61A8B}"/>
    <cellStyle name="Финансовый 2 20 5" xfId="6364" xr:uid="{00000000-0005-0000-0000-00005A270000}"/>
    <cellStyle name="Финансовый 2 20 5 2" xfId="21609" xr:uid="{3755E097-12E6-4DB2-8F7C-0A00375EBCDF}"/>
    <cellStyle name="Финансовый 2 20 6" xfId="11447" xr:uid="{00000000-0005-0000-0000-00005B270000}"/>
    <cellStyle name="Финансовый 2 20 6 2" xfId="26685" xr:uid="{C25D6F47-F3D6-4F7F-B0C2-810D036CAAF7}"/>
    <cellStyle name="Финансовый 2 20 7" xfId="16533" xr:uid="{CC9F3164-2977-4465-99EE-AA7F52AAB4FF}"/>
    <cellStyle name="Финансовый 2 21" xfId="1399" xr:uid="{00000000-0005-0000-0000-00005C270000}"/>
    <cellStyle name="Финансовый 2 21 2" xfId="2677" xr:uid="{00000000-0005-0000-0000-00005D270000}"/>
    <cellStyle name="Финансовый 2 21 2 2" xfId="7781" xr:uid="{00000000-0005-0000-0000-00005E270000}"/>
    <cellStyle name="Финансовый 2 21 2 2 2" xfId="23021" xr:uid="{14E26AFF-FAA0-4005-A526-8CC347F41C7C}"/>
    <cellStyle name="Финансовый 2 21 2 3" xfId="12859" xr:uid="{00000000-0005-0000-0000-00005F270000}"/>
    <cellStyle name="Финансовый 2 21 2 3 2" xfId="28097" xr:uid="{21FF3D04-E854-41BF-B333-D082A46670AC}"/>
    <cellStyle name="Финансовый 2 21 2 4" xfId="17945" xr:uid="{75EE1254-B3D0-47A0-9F04-9629A558ADA4}"/>
    <cellStyle name="Финансовый 2 21 3" xfId="3949" xr:uid="{00000000-0005-0000-0000-000060270000}"/>
    <cellStyle name="Финансовый 2 21 3 2" xfId="9035" xr:uid="{00000000-0005-0000-0000-000061270000}"/>
    <cellStyle name="Финансовый 2 21 3 2 2" xfId="24275" xr:uid="{4D456EB5-9834-4163-B0E6-46F7164C6F33}"/>
    <cellStyle name="Финансовый 2 21 3 3" xfId="14113" xr:uid="{00000000-0005-0000-0000-000062270000}"/>
    <cellStyle name="Финансовый 2 21 3 3 2" xfId="29351" xr:uid="{634CD104-3BE3-41E6-A38E-A81A972DC6BC}"/>
    <cellStyle name="Финансовый 2 21 3 4" xfId="19199" xr:uid="{FB35C6FC-411B-4F91-8134-087B2D88C0AB}"/>
    <cellStyle name="Финансовый 2 21 4" xfId="5227" xr:uid="{00000000-0005-0000-0000-000063270000}"/>
    <cellStyle name="Финансовый 2 21 4 2" xfId="10308" xr:uid="{00000000-0005-0000-0000-000064270000}"/>
    <cellStyle name="Финансовый 2 21 4 2 2" xfId="25548" xr:uid="{8A108F0D-B0FB-4304-9185-0C86B0FA77D5}"/>
    <cellStyle name="Финансовый 2 21 4 3" xfId="15386" xr:uid="{00000000-0005-0000-0000-000065270000}"/>
    <cellStyle name="Финансовый 2 21 4 3 2" xfId="30624" xr:uid="{BABA154B-50E6-48EB-A402-171C66B37A48}"/>
    <cellStyle name="Финансовый 2 21 4 4" xfId="20472" xr:uid="{F99278E5-5D1B-4297-B064-543AF1EEE76E}"/>
    <cellStyle name="Финансовый 2 21 5" xfId="6504" xr:uid="{00000000-0005-0000-0000-000066270000}"/>
    <cellStyle name="Финансовый 2 21 5 2" xfId="21749" xr:uid="{AFD9A7C8-0AF3-4C66-ACEB-5DDC8A241E18}"/>
    <cellStyle name="Финансовый 2 21 6" xfId="11587" xr:uid="{00000000-0005-0000-0000-000067270000}"/>
    <cellStyle name="Финансовый 2 21 6 2" xfId="26825" xr:uid="{48AA74AA-8C8E-4044-8717-7D33F6AC2FD6}"/>
    <cellStyle name="Финансовый 2 21 7" xfId="16673" xr:uid="{D71D8A7C-8F44-494A-860A-56D85728676F}"/>
    <cellStyle name="Финансовый 2 22" xfId="4087" xr:uid="{00000000-0005-0000-0000-000068270000}"/>
    <cellStyle name="Финансовый 2 22 2" xfId="9172" xr:uid="{00000000-0005-0000-0000-000069270000}"/>
    <cellStyle name="Финансовый 2 22 2 2" xfId="24412" xr:uid="{2F33BE2E-946A-42D4-949B-44C7814D1061}"/>
    <cellStyle name="Финансовый 2 22 3" xfId="14250" xr:uid="{00000000-0005-0000-0000-00006A270000}"/>
    <cellStyle name="Финансовый 2 22 3 2" xfId="29488" xr:uid="{E8D06713-D2C0-4E5F-8752-93D942549270}"/>
    <cellStyle name="Финансовый 2 22 4" xfId="19336" xr:uid="{866E3F22-ABEB-46C5-A67B-DDA1566DAEDD}"/>
    <cellStyle name="Финансовый 2 23" xfId="4091" xr:uid="{00000000-0005-0000-0000-00006B270000}"/>
    <cellStyle name="Финансовый 2 23 2" xfId="9175" xr:uid="{00000000-0005-0000-0000-00006C270000}"/>
    <cellStyle name="Финансовый 2 23 2 2" xfId="24415" xr:uid="{3BAF8F7F-77FB-4A11-ADD1-3F11F7F2F72B}"/>
    <cellStyle name="Финансовый 2 23 3" xfId="14253" xr:uid="{00000000-0005-0000-0000-00006D270000}"/>
    <cellStyle name="Финансовый 2 23 3 2" xfId="29491" xr:uid="{23C4BA75-6005-42FC-B754-5D38078AE72D}"/>
    <cellStyle name="Финансовый 2 23 4" xfId="19339" xr:uid="{3A54F243-BD7C-48A1-80C3-BBE9F08CAEFE}"/>
    <cellStyle name="Финансовый 2 24" xfId="5366" xr:uid="{00000000-0005-0000-0000-00006E270000}"/>
    <cellStyle name="Финансовый 2 24 2" xfId="20611" xr:uid="{D5CAD41D-4A03-46B5-969A-02744707A628}"/>
    <cellStyle name="Финансовый 2 25" xfId="5369" xr:uid="{00000000-0005-0000-0000-00006F270000}"/>
    <cellStyle name="Финансовый 2 25 2" xfId="20614" xr:uid="{BC97EB20-A428-44F5-B1B1-A3DC3A85C369}"/>
    <cellStyle name="Финансовый 2 26" xfId="165" xr:uid="{00000000-0005-0000-0000-000070270000}"/>
    <cellStyle name="Финансовый 2 27" xfId="15530" xr:uid="{0F881F32-88D8-4EEA-8AF2-D63B0D7D15B1}"/>
    <cellStyle name="Финансовый 2 27 2" xfId="30763" xr:uid="{B57E1D71-C298-4D30-8A59-175E60233D54}"/>
    <cellStyle name="Финансовый 2 28" xfId="15533" xr:uid="{8DAF80FA-046E-4107-9D17-D0C20C341535}"/>
    <cellStyle name="Финансовый 2 3" xfId="66" xr:uid="{00000000-0005-0000-0000-000071270000}"/>
    <cellStyle name="Финансовый 2 3 10" xfId="67" xr:uid="{00000000-0005-0000-0000-000072270000}"/>
    <cellStyle name="Финансовый 2 3 10 2" xfId="2548" xr:uid="{00000000-0005-0000-0000-000073270000}"/>
    <cellStyle name="Финансовый 2 3 10 2 2" xfId="7652" xr:uid="{00000000-0005-0000-0000-000074270000}"/>
    <cellStyle name="Финансовый 2 3 10 2 2 2" xfId="22892" xr:uid="{187907A0-7290-4A44-8B9D-CCBC68D7E67D}"/>
    <cellStyle name="Финансовый 2 3 10 2 3" xfId="12730" xr:uid="{00000000-0005-0000-0000-000075270000}"/>
    <cellStyle name="Финансовый 2 3 10 2 3 2" xfId="27968" xr:uid="{2C98C7AA-03B4-448A-A6C0-2386D2D99CD0}"/>
    <cellStyle name="Финансовый 2 3 10 2 4" xfId="17816" xr:uid="{AA816747-3294-440D-8BA1-22002E0EB655}"/>
    <cellStyle name="Финансовый 2 3 10 3" xfId="3822" xr:uid="{00000000-0005-0000-0000-000076270000}"/>
    <cellStyle name="Финансовый 2 3 10 3 2" xfId="8908" xr:uid="{00000000-0005-0000-0000-000077270000}"/>
    <cellStyle name="Финансовый 2 3 10 3 2 2" xfId="24148" xr:uid="{98A69DE4-0AD8-407E-B564-CA509263C2E5}"/>
    <cellStyle name="Финансовый 2 3 10 3 3" xfId="13986" xr:uid="{00000000-0005-0000-0000-000078270000}"/>
    <cellStyle name="Финансовый 2 3 10 3 3 2" xfId="29224" xr:uid="{5918A5B7-6E57-4D17-8E09-EFE757450D05}"/>
    <cellStyle name="Финансовый 2 3 10 3 4" xfId="19072" xr:uid="{7C022215-B228-4E32-9969-D5C2173C38D4}"/>
    <cellStyle name="Финансовый 2 3 10 4" xfId="5098" xr:uid="{00000000-0005-0000-0000-000079270000}"/>
    <cellStyle name="Финансовый 2 3 10 4 2" xfId="10179" xr:uid="{00000000-0005-0000-0000-00007A270000}"/>
    <cellStyle name="Финансовый 2 3 10 4 2 2" xfId="25419" xr:uid="{783901C7-2CDF-4412-BCA7-689860086BF3}"/>
    <cellStyle name="Финансовый 2 3 10 4 3" xfId="15257" xr:uid="{00000000-0005-0000-0000-00007B270000}"/>
    <cellStyle name="Финансовый 2 3 10 4 3 2" xfId="30495" xr:uid="{9EA3106A-6C72-4E25-858D-20FD21991E9D}"/>
    <cellStyle name="Финансовый 2 3 10 4 4" xfId="20343" xr:uid="{82E194A6-F82B-4647-A2A5-E905CBD170B4}"/>
    <cellStyle name="Финансовый 2 3 10 5" xfId="6375" xr:uid="{00000000-0005-0000-0000-00007C270000}"/>
    <cellStyle name="Финансовый 2 3 10 5 2" xfId="21620" xr:uid="{64BD3D40-9D07-47A8-915A-39B45A8820D4}"/>
    <cellStyle name="Финансовый 2 3 10 6" xfId="11458" xr:uid="{00000000-0005-0000-0000-00007D270000}"/>
    <cellStyle name="Финансовый 2 3 10 6 2" xfId="26696" xr:uid="{2ADDACF5-AFCE-48CD-A984-4CC112437FD8}"/>
    <cellStyle name="Финансовый 2 3 10 7" xfId="1270" xr:uid="{00000000-0005-0000-0000-00007E270000}"/>
    <cellStyle name="Финансовый 2 3 10 7 2" xfId="16544" xr:uid="{512633F2-7D58-41B2-A332-31EC2725DCB0}"/>
    <cellStyle name="Финансовый 2 3 10 8" xfId="15541" xr:uid="{55722686-A8EF-403B-AF2D-FD34922E5C54}"/>
    <cellStyle name="Финансовый 2 3 11" xfId="1410" xr:uid="{00000000-0005-0000-0000-00007F270000}"/>
    <cellStyle name="Финансовый 2 3 11 2" xfId="2688" xr:uid="{00000000-0005-0000-0000-000080270000}"/>
    <cellStyle name="Финансовый 2 3 11 2 2" xfId="7792" xr:uid="{00000000-0005-0000-0000-000081270000}"/>
    <cellStyle name="Финансовый 2 3 11 2 2 2" xfId="23032" xr:uid="{31E1FD30-A46E-4C70-9FB9-7DCC15A339E8}"/>
    <cellStyle name="Финансовый 2 3 11 2 3" xfId="12870" xr:uid="{00000000-0005-0000-0000-000082270000}"/>
    <cellStyle name="Финансовый 2 3 11 2 3 2" xfId="28108" xr:uid="{6AF0675D-E1C9-48EC-8D22-87D262183BA7}"/>
    <cellStyle name="Финансовый 2 3 11 2 4" xfId="17956" xr:uid="{8787BB0B-502D-40A9-B487-C6BE68C4B8BA}"/>
    <cellStyle name="Финансовый 2 3 11 3" xfId="3960" xr:uid="{00000000-0005-0000-0000-000083270000}"/>
    <cellStyle name="Финансовый 2 3 11 3 2" xfId="9046" xr:uid="{00000000-0005-0000-0000-000084270000}"/>
    <cellStyle name="Финансовый 2 3 11 3 2 2" xfId="24286" xr:uid="{227BE832-822F-4F35-9EE7-6D3BD9B0D354}"/>
    <cellStyle name="Финансовый 2 3 11 3 3" xfId="14124" xr:uid="{00000000-0005-0000-0000-000085270000}"/>
    <cellStyle name="Финансовый 2 3 11 3 3 2" xfId="29362" xr:uid="{840AF595-6EA1-4891-ABF4-1CF3A40F4782}"/>
    <cellStyle name="Финансовый 2 3 11 3 4" xfId="19210" xr:uid="{8E0B0B5A-F039-4B0F-87B7-251D9DE385AF}"/>
    <cellStyle name="Финансовый 2 3 11 4" xfId="5238" xr:uid="{00000000-0005-0000-0000-000086270000}"/>
    <cellStyle name="Финансовый 2 3 11 4 2" xfId="10319" xr:uid="{00000000-0005-0000-0000-000087270000}"/>
    <cellStyle name="Финансовый 2 3 11 4 2 2" xfId="25559" xr:uid="{E0F32E67-FC1A-4F7E-BD9F-959CF25183DA}"/>
    <cellStyle name="Финансовый 2 3 11 4 3" xfId="15397" xr:uid="{00000000-0005-0000-0000-000088270000}"/>
    <cellStyle name="Финансовый 2 3 11 4 3 2" xfId="30635" xr:uid="{1786F260-7EF8-4552-A53F-924BDE5E4CED}"/>
    <cellStyle name="Финансовый 2 3 11 4 4" xfId="20483" xr:uid="{91C94088-7EA1-4D68-915B-6E802E4690D7}"/>
    <cellStyle name="Финансовый 2 3 11 5" xfId="6515" xr:uid="{00000000-0005-0000-0000-000089270000}"/>
    <cellStyle name="Финансовый 2 3 11 5 2" xfId="21760" xr:uid="{AA915915-9D92-4EFA-BDDA-326AF8FCBD43}"/>
    <cellStyle name="Финансовый 2 3 11 6" xfId="11598" xr:uid="{00000000-0005-0000-0000-00008A270000}"/>
    <cellStyle name="Финансовый 2 3 11 6 2" xfId="26836" xr:uid="{2DDF4341-61D2-4D03-AA50-9B91FFA19CE7}"/>
    <cellStyle name="Финансовый 2 3 11 7" xfId="16684" xr:uid="{8FCF07C0-9580-4A8A-9A00-3A9AE10202B2}"/>
    <cellStyle name="Финансовый 2 3 12" xfId="182" xr:uid="{00000000-0005-0000-0000-00008B270000}"/>
    <cellStyle name="Финансовый 2 3 2" xfId="183" xr:uid="{00000000-0005-0000-0000-00008C270000}"/>
    <cellStyle name="Финансовый 2 3 2 2" xfId="184" xr:uid="{00000000-0005-0000-0000-00008D270000}"/>
    <cellStyle name="Финансовый 2 3 2 2 2" xfId="185" xr:uid="{00000000-0005-0000-0000-00008E270000}"/>
    <cellStyle name="Финансовый 2 3 2 2 2 2" xfId="312" xr:uid="{00000000-0005-0000-0000-00008F270000}"/>
    <cellStyle name="Финансовый 2 3 2 2 2 2 2" xfId="465" xr:uid="{00000000-0005-0000-0000-000090270000}"/>
    <cellStyle name="Финансовый 2 3 2 2 2 2 2 2" xfId="1029" xr:uid="{00000000-0005-0000-0000-000091270000}"/>
    <cellStyle name="Финансовый 2 3 2 2 2 2 2 2 2" xfId="2307" xr:uid="{00000000-0005-0000-0000-000092270000}"/>
    <cellStyle name="Финансовый 2 3 2 2 2 2 2 2 2 2" xfId="7411" xr:uid="{00000000-0005-0000-0000-000093270000}"/>
    <cellStyle name="Финансовый 2 3 2 2 2 2 2 2 2 2 2" xfId="22651" xr:uid="{BB0C6458-2A8A-48B1-80BE-9814B25647F7}"/>
    <cellStyle name="Финансовый 2 3 2 2 2 2 2 2 2 3" xfId="12489" xr:uid="{00000000-0005-0000-0000-000094270000}"/>
    <cellStyle name="Финансовый 2 3 2 2 2 2 2 2 2 3 2" xfId="27727" xr:uid="{E9339673-98E9-4A83-8CA7-4E7166454970}"/>
    <cellStyle name="Финансовый 2 3 2 2 2 2 2 2 2 4" xfId="17575" xr:uid="{56CC4103-E915-4580-857B-BAE5BD5EF1BB}"/>
    <cellStyle name="Финансовый 2 3 2 2 2 2 2 2 3" xfId="3585" xr:uid="{00000000-0005-0000-0000-000095270000}"/>
    <cellStyle name="Финансовый 2 3 2 2 2 2 2 2 3 2" xfId="8671" xr:uid="{00000000-0005-0000-0000-000096270000}"/>
    <cellStyle name="Финансовый 2 3 2 2 2 2 2 2 3 2 2" xfId="23911" xr:uid="{48A36E1B-21DF-4C4A-9FB8-7C498A4106A8}"/>
    <cellStyle name="Финансовый 2 3 2 2 2 2 2 2 3 3" xfId="13749" xr:uid="{00000000-0005-0000-0000-000097270000}"/>
    <cellStyle name="Финансовый 2 3 2 2 2 2 2 2 3 3 2" xfId="28987" xr:uid="{098A1E68-9EAF-4154-98F2-5D6A3FE51EEF}"/>
    <cellStyle name="Финансовый 2 3 2 2 2 2 2 2 3 4" xfId="18835" xr:uid="{CD754B00-03B2-4CB5-AB7E-3FE16710FEFA}"/>
    <cellStyle name="Финансовый 2 3 2 2 2 2 2 2 4" xfId="4857" xr:uid="{00000000-0005-0000-0000-000098270000}"/>
    <cellStyle name="Финансовый 2 3 2 2 2 2 2 2 4 2" xfId="9938" xr:uid="{00000000-0005-0000-0000-000099270000}"/>
    <cellStyle name="Финансовый 2 3 2 2 2 2 2 2 4 2 2" xfId="25178" xr:uid="{5DD5D333-8FD9-4F05-A1FD-36B1583B1CF2}"/>
    <cellStyle name="Финансовый 2 3 2 2 2 2 2 2 4 3" xfId="15016" xr:uid="{00000000-0005-0000-0000-00009A270000}"/>
    <cellStyle name="Финансовый 2 3 2 2 2 2 2 2 4 3 2" xfId="30254" xr:uid="{6EDA0F87-2A5A-45EC-8716-23AFCF0F0A03}"/>
    <cellStyle name="Финансовый 2 3 2 2 2 2 2 2 4 4" xfId="20102" xr:uid="{5E0663DE-8F09-4985-9035-0622ED383239}"/>
    <cellStyle name="Финансовый 2 3 2 2 2 2 2 2 5" xfId="6134" xr:uid="{00000000-0005-0000-0000-00009B270000}"/>
    <cellStyle name="Финансовый 2 3 2 2 2 2 2 2 5 2" xfId="21379" xr:uid="{840C6600-2E6C-4550-83B8-4390C8109771}"/>
    <cellStyle name="Финансовый 2 3 2 2 2 2 2 2 6" xfId="11217" xr:uid="{00000000-0005-0000-0000-00009C270000}"/>
    <cellStyle name="Финансовый 2 3 2 2 2 2 2 2 6 2" xfId="26455" xr:uid="{AECAB668-8B91-478E-87DA-59CDDEB446D4}"/>
    <cellStyle name="Финансовый 2 3 2 2 2 2 2 2 7" xfId="16303" xr:uid="{0D7CB75A-9EDA-477D-B2C2-A3ECBFB2E968}"/>
    <cellStyle name="Финансовый 2 3 2 2 2 2 2 3" xfId="1743" xr:uid="{00000000-0005-0000-0000-00009D270000}"/>
    <cellStyle name="Финансовый 2 3 2 2 2 2 2 3 2" xfId="6847" xr:uid="{00000000-0005-0000-0000-00009E270000}"/>
    <cellStyle name="Финансовый 2 3 2 2 2 2 2 3 2 2" xfId="22087" xr:uid="{8DF50B54-4717-4582-A761-EE6BB01330DB}"/>
    <cellStyle name="Финансовый 2 3 2 2 2 2 2 3 3" xfId="11925" xr:uid="{00000000-0005-0000-0000-00009F270000}"/>
    <cellStyle name="Финансовый 2 3 2 2 2 2 2 3 3 2" xfId="27163" xr:uid="{FC5CCD1B-0C36-4975-A6AC-8A31EAF6A72F}"/>
    <cellStyle name="Финансовый 2 3 2 2 2 2 2 3 4" xfId="17011" xr:uid="{E6FDB9FD-0C61-48C0-87E6-79B663644315}"/>
    <cellStyle name="Финансовый 2 3 2 2 2 2 2 4" xfId="3029" xr:uid="{00000000-0005-0000-0000-0000A0270000}"/>
    <cellStyle name="Финансовый 2 3 2 2 2 2 2 4 2" xfId="8115" xr:uid="{00000000-0005-0000-0000-0000A1270000}"/>
    <cellStyle name="Финансовый 2 3 2 2 2 2 2 4 2 2" xfId="23355" xr:uid="{EDAFC2A3-8E50-4BAE-A542-3B7D2A646144}"/>
    <cellStyle name="Финансовый 2 3 2 2 2 2 2 4 3" xfId="13193" xr:uid="{00000000-0005-0000-0000-0000A2270000}"/>
    <cellStyle name="Финансовый 2 3 2 2 2 2 2 4 3 2" xfId="28431" xr:uid="{660FE3B2-C301-47E5-9453-F964D32B4F91}"/>
    <cellStyle name="Финансовый 2 3 2 2 2 2 2 4 4" xfId="18279" xr:uid="{2A64EEF0-635A-4DA6-9932-0BF536C4456B}"/>
    <cellStyle name="Финансовый 2 3 2 2 2 2 2 5" xfId="4293" xr:uid="{00000000-0005-0000-0000-0000A3270000}"/>
    <cellStyle name="Финансовый 2 3 2 2 2 2 2 5 2" xfId="9374" xr:uid="{00000000-0005-0000-0000-0000A4270000}"/>
    <cellStyle name="Финансовый 2 3 2 2 2 2 2 5 2 2" xfId="24614" xr:uid="{2F4A62BE-3181-4F3D-B667-F672B30299DE}"/>
    <cellStyle name="Финансовый 2 3 2 2 2 2 2 5 3" xfId="14452" xr:uid="{00000000-0005-0000-0000-0000A5270000}"/>
    <cellStyle name="Финансовый 2 3 2 2 2 2 2 5 3 2" xfId="29690" xr:uid="{7F97FF9A-BF08-4D06-9792-5DED8E80FAFA}"/>
    <cellStyle name="Финансовый 2 3 2 2 2 2 2 5 4" xfId="19538" xr:uid="{CB5798F9-57DA-49DE-8928-1F82A833A047}"/>
    <cellStyle name="Финансовый 2 3 2 2 2 2 2 6" xfId="5570" xr:uid="{00000000-0005-0000-0000-0000A6270000}"/>
    <cellStyle name="Финансовый 2 3 2 2 2 2 2 6 2" xfId="20815" xr:uid="{34A1299F-43AA-47BC-8178-9E206FA2F249}"/>
    <cellStyle name="Финансовый 2 3 2 2 2 2 2 7" xfId="10653" xr:uid="{00000000-0005-0000-0000-0000A7270000}"/>
    <cellStyle name="Финансовый 2 3 2 2 2 2 2 7 2" xfId="25891" xr:uid="{14DAF1E4-561A-44E8-88C3-D32632D47984}"/>
    <cellStyle name="Финансовый 2 3 2 2 2 2 2 8" xfId="15739" xr:uid="{3360FADF-BF36-4D94-9616-26B3A363CE08}"/>
    <cellStyle name="Финансовый 2 3 2 2 2 2 3" xfId="889" xr:uid="{00000000-0005-0000-0000-0000A8270000}"/>
    <cellStyle name="Финансовый 2 3 2 2 2 2 3 2" xfId="2167" xr:uid="{00000000-0005-0000-0000-0000A9270000}"/>
    <cellStyle name="Финансовый 2 3 2 2 2 2 3 2 2" xfId="7271" xr:uid="{00000000-0005-0000-0000-0000AA270000}"/>
    <cellStyle name="Финансовый 2 3 2 2 2 2 3 2 2 2" xfId="22511" xr:uid="{D6D233FA-C665-4FF2-B0D0-B73DC91E2EA9}"/>
    <cellStyle name="Финансовый 2 3 2 2 2 2 3 2 3" xfId="12349" xr:uid="{00000000-0005-0000-0000-0000AB270000}"/>
    <cellStyle name="Финансовый 2 3 2 2 2 2 3 2 3 2" xfId="27587" xr:uid="{3870C691-8695-4C02-8B0F-CAD3B45CDBD6}"/>
    <cellStyle name="Финансовый 2 3 2 2 2 2 3 2 4" xfId="17435" xr:uid="{51CC439A-A94C-4CF9-A779-F5F33294838E}"/>
    <cellStyle name="Финансовый 2 3 2 2 2 2 3 3" xfId="3447" xr:uid="{00000000-0005-0000-0000-0000AC270000}"/>
    <cellStyle name="Финансовый 2 3 2 2 2 2 3 3 2" xfId="8533" xr:uid="{00000000-0005-0000-0000-0000AD270000}"/>
    <cellStyle name="Финансовый 2 3 2 2 2 2 3 3 2 2" xfId="23773" xr:uid="{AF6FCFF2-CBF9-4169-9106-F74F88DB4FD0}"/>
    <cellStyle name="Финансовый 2 3 2 2 2 2 3 3 3" xfId="13611" xr:uid="{00000000-0005-0000-0000-0000AE270000}"/>
    <cellStyle name="Финансовый 2 3 2 2 2 2 3 3 3 2" xfId="28849" xr:uid="{F1939D30-2C9D-46AD-B158-99AECFE65FF0}"/>
    <cellStyle name="Финансовый 2 3 2 2 2 2 3 3 4" xfId="18697" xr:uid="{FB4401F9-51E9-4752-A62D-9CA3747D02AC}"/>
    <cellStyle name="Финансовый 2 3 2 2 2 2 3 4" xfId="4717" xr:uid="{00000000-0005-0000-0000-0000AF270000}"/>
    <cellStyle name="Финансовый 2 3 2 2 2 2 3 4 2" xfId="9798" xr:uid="{00000000-0005-0000-0000-0000B0270000}"/>
    <cellStyle name="Финансовый 2 3 2 2 2 2 3 4 2 2" xfId="25038" xr:uid="{592FFE84-8862-4F7A-B2AE-2A813418DA92}"/>
    <cellStyle name="Финансовый 2 3 2 2 2 2 3 4 3" xfId="14876" xr:uid="{00000000-0005-0000-0000-0000B1270000}"/>
    <cellStyle name="Финансовый 2 3 2 2 2 2 3 4 3 2" xfId="30114" xr:uid="{EF84FEE3-190B-4FCE-8201-82D20B6997CE}"/>
    <cellStyle name="Финансовый 2 3 2 2 2 2 3 4 4" xfId="19962" xr:uid="{1FD3D879-1BFC-466C-90A5-1901DCBBA202}"/>
    <cellStyle name="Финансовый 2 3 2 2 2 2 3 5" xfId="5994" xr:uid="{00000000-0005-0000-0000-0000B2270000}"/>
    <cellStyle name="Финансовый 2 3 2 2 2 2 3 5 2" xfId="21239" xr:uid="{C9C70E7A-238C-4626-BFED-37FAD78B88A3}"/>
    <cellStyle name="Финансовый 2 3 2 2 2 2 3 6" xfId="11077" xr:uid="{00000000-0005-0000-0000-0000B3270000}"/>
    <cellStyle name="Финансовый 2 3 2 2 2 2 3 6 2" xfId="26315" xr:uid="{7398BCF0-7543-4602-9BF5-10100B35E8AF}"/>
    <cellStyle name="Финансовый 2 3 2 2 2 2 3 7" xfId="16163" xr:uid="{7F86E1A0-B1C0-4820-B153-91681F194658}"/>
    <cellStyle name="Финансовый 2 3 2 2 2 2 4" xfId="1603" xr:uid="{00000000-0005-0000-0000-0000B4270000}"/>
    <cellStyle name="Финансовый 2 3 2 2 2 2 4 2" xfId="6707" xr:uid="{00000000-0005-0000-0000-0000B5270000}"/>
    <cellStyle name="Финансовый 2 3 2 2 2 2 4 2 2" xfId="21947" xr:uid="{9DC9F243-FBD1-4BCF-84FA-1ADFF25A4182}"/>
    <cellStyle name="Финансовый 2 3 2 2 2 2 4 3" xfId="11785" xr:uid="{00000000-0005-0000-0000-0000B6270000}"/>
    <cellStyle name="Финансовый 2 3 2 2 2 2 4 3 2" xfId="27023" xr:uid="{BA6AB334-1043-4A9C-A3CF-90E3E7F57AA9}"/>
    <cellStyle name="Финансовый 2 3 2 2 2 2 4 4" xfId="16871" xr:uid="{2F28D26D-17BD-4152-A2D9-3700F43DF12A}"/>
    <cellStyle name="Финансовый 2 3 2 2 2 2 5" xfId="2879" xr:uid="{00000000-0005-0000-0000-0000B7270000}"/>
    <cellStyle name="Финансовый 2 3 2 2 2 2 5 2" xfId="7977" xr:uid="{00000000-0005-0000-0000-0000B8270000}"/>
    <cellStyle name="Финансовый 2 3 2 2 2 2 5 2 2" xfId="23217" xr:uid="{C0E198A9-4930-4A5E-A903-C0017437A43F}"/>
    <cellStyle name="Финансовый 2 3 2 2 2 2 5 3" xfId="13055" xr:uid="{00000000-0005-0000-0000-0000B9270000}"/>
    <cellStyle name="Финансовый 2 3 2 2 2 2 5 3 2" xfId="28293" xr:uid="{37E7D0E5-A1B9-413C-810A-566B1AC2AACB}"/>
    <cellStyle name="Финансовый 2 3 2 2 2 2 5 4" xfId="18141" xr:uid="{05D12E7C-FE28-4343-8015-3E0B340F9214}"/>
    <cellStyle name="Финансовый 2 3 2 2 2 2 6" xfId="4153" xr:uid="{00000000-0005-0000-0000-0000BA270000}"/>
    <cellStyle name="Финансовый 2 3 2 2 2 2 6 2" xfId="9234" xr:uid="{00000000-0005-0000-0000-0000BB270000}"/>
    <cellStyle name="Финансовый 2 3 2 2 2 2 6 2 2" xfId="24474" xr:uid="{7C076682-4343-45FB-8D9B-4D5374782C5D}"/>
    <cellStyle name="Финансовый 2 3 2 2 2 2 6 3" xfId="14312" xr:uid="{00000000-0005-0000-0000-0000BC270000}"/>
    <cellStyle name="Финансовый 2 3 2 2 2 2 6 3 2" xfId="29550" xr:uid="{9783623A-E2CA-4093-B324-E8FCD8C3B323}"/>
    <cellStyle name="Финансовый 2 3 2 2 2 2 6 4" xfId="19398" xr:uid="{5740C89B-B656-4BD5-AD43-064E099FFBE1}"/>
    <cellStyle name="Финансовый 2 3 2 2 2 2 7" xfId="5430" xr:uid="{00000000-0005-0000-0000-0000BD270000}"/>
    <cellStyle name="Финансовый 2 3 2 2 2 2 7 2" xfId="20675" xr:uid="{C53BE9DC-A7E6-4873-BFAC-FE56D9CC20EC}"/>
    <cellStyle name="Финансовый 2 3 2 2 2 2 8" xfId="10513" xr:uid="{00000000-0005-0000-0000-0000BE270000}"/>
    <cellStyle name="Финансовый 2 3 2 2 2 2 8 2" xfId="25751" xr:uid="{FF4F9333-38B0-4C9B-B23D-D6D9D6E2A45B}"/>
    <cellStyle name="Финансовый 2 3 2 2 2 2 9" xfId="15599" xr:uid="{6458BC4E-EB8E-4D3F-B3A4-9C3BF242325B}"/>
    <cellStyle name="Финансовый 2 3 2 2 2 3" xfId="605" xr:uid="{00000000-0005-0000-0000-0000BF270000}"/>
    <cellStyle name="Финансовый 2 3 2 2 2 3 2" xfId="1169" xr:uid="{00000000-0005-0000-0000-0000C0270000}"/>
    <cellStyle name="Финансовый 2 3 2 2 2 3 2 2" xfId="2447" xr:uid="{00000000-0005-0000-0000-0000C1270000}"/>
    <cellStyle name="Финансовый 2 3 2 2 2 3 2 2 2" xfId="7551" xr:uid="{00000000-0005-0000-0000-0000C2270000}"/>
    <cellStyle name="Финансовый 2 3 2 2 2 3 2 2 2 2" xfId="22791" xr:uid="{42E61B9D-A6D8-4EF9-8ACB-0B93FBF0A201}"/>
    <cellStyle name="Финансовый 2 3 2 2 2 3 2 2 3" xfId="12629" xr:uid="{00000000-0005-0000-0000-0000C3270000}"/>
    <cellStyle name="Финансовый 2 3 2 2 2 3 2 2 3 2" xfId="27867" xr:uid="{40441148-C7A2-4C26-979B-D67CA92C9329}"/>
    <cellStyle name="Финансовый 2 3 2 2 2 3 2 2 4" xfId="17715" xr:uid="{87EC293E-4F73-4151-A74E-A671DFA182FD}"/>
    <cellStyle name="Финансовый 2 3 2 2 2 3 2 3" xfId="3723" xr:uid="{00000000-0005-0000-0000-0000C4270000}"/>
    <cellStyle name="Финансовый 2 3 2 2 2 3 2 3 2" xfId="8809" xr:uid="{00000000-0005-0000-0000-0000C5270000}"/>
    <cellStyle name="Финансовый 2 3 2 2 2 3 2 3 2 2" xfId="24049" xr:uid="{CEDD17F5-74CC-47BC-A264-A5713D79B4FA}"/>
    <cellStyle name="Финансовый 2 3 2 2 2 3 2 3 3" xfId="13887" xr:uid="{00000000-0005-0000-0000-0000C6270000}"/>
    <cellStyle name="Финансовый 2 3 2 2 2 3 2 3 3 2" xfId="29125" xr:uid="{C68E29F6-8F62-4F7B-874A-CCFC13664E2C}"/>
    <cellStyle name="Финансовый 2 3 2 2 2 3 2 3 4" xfId="18973" xr:uid="{A73B6AEF-CD4D-402B-B405-563DE845B67A}"/>
    <cellStyle name="Финансовый 2 3 2 2 2 3 2 4" xfId="4997" xr:uid="{00000000-0005-0000-0000-0000C7270000}"/>
    <cellStyle name="Финансовый 2 3 2 2 2 3 2 4 2" xfId="10078" xr:uid="{00000000-0005-0000-0000-0000C8270000}"/>
    <cellStyle name="Финансовый 2 3 2 2 2 3 2 4 2 2" xfId="25318" xr:uid="{C30BEC88-64D0-4B49-8EB7-8F0F3A3C21E6}"/>
    <cellStyle name="Финансовый 2 3 2 2 2 3 2 4 3" xfId="15156" xr:uid="{00000000-0005-0000-0000-0000C9270000}"/>
    <cellStyle name="Финансовый 2 3 2 2 2 3 2 4 3 2" xfId="30394" xr:uid="{2EFED222-9B49-4D9F-9A34-86476CA9EC25}"/>
    <cellStyle name="Финансовый 2 3 2 2 2 3 2 4 4" xfId="20242" xr:uid="{D30B6FE8-FB6E-48A0-9270-CDBB46EF048E}"/>
    <cellStyle name="Финансовый 2 3 2 2 2 3 2 5" xfId="6274" xr:uid="{00000000-0005-0000-0000-0000CA270000}"/>
    <cellStyle name="Финансовый 2 3 2 2 2 3 2 5 2" xfId="21519" xr:uid="{C70692A5-2DD5-4DBD-BD9F-75B09D5FC964}"/>
    <cellStyle name="Финансовый 2 3 2 2 2 3 2 6" xfId="11357" xr:uid="{00000000-0005-0000-0000-0000CB270000}"/>
    <cellStyle name="Финансовый 2 3 2 2 2 3 2 6 2" xfId="26595" xr:uid="{DAEED95B-9122-4FBB-A2E4-C294F0157ECA}"/>
    <cellStyle name="Финансовый 2 3 2 2 2 3 2 7" xfId="16443" xr:uid="{11B00387-F898-4323-9ADB-4083A359CE66}"/>
    <cellStyle name="Финансовый 2 3 2 2 2 3 3" xfId="1883" xr:uid="{00000000-0005-0000-0000-0000CC270000}"/>
    <cellStyle name="Финансовый 2 3 2 2 2 3 3 2" xfId="6987" xr:uid="{00000000-0005-0000-0000-0000CD270000}"/>
    <cellStyle name="Финансовый 2 3 2 2 2 3 3 2 2" xfId="22227" xr:uid="{C98CE64E-1F14-45F8-9EDB-5C1BF50CCB5B}"/>
    <cellStyle name="Финансовый 2 3 2 2 2 3 3 3" xfId="12065" xr:uid="{00000000-0005-0000-0000-0000CE270000}"/>
    <cellStyle name="Финансовый 2 3 2 2 2 3 3 3 2" xfId="27303" xr:uid="{8FDDA781-62AC-422E-8F45-1681A4090E71}"/>
    <cellStyle name="Финансовый 2 3 2 2 2 3 3 4" xfId="17151" xr:uid="{1A8983EE-67D8-4AD3-8DF5-CECB01428A41}"/>
    <cellStyle name="Финансовый 2 3 2 2 2 3 4" xfId="3167" xr:uid="{00000000-0005-0000-0000-0000CF270000}"/>
    <cellStyle name="Финансовый 2 3 2 2 2 3 4 2" xfId="8253" xr:uid="{00000000-0005-0000-0000-0000D0270000}"/>
    <cellStyle name="Финансовый 2 3 2 2 2 3 4 2 2" xfId="23493" xr:uid="{48F503DB-4B60-47C2-9AAF-0907D13721FD}"/>
    <cellStyle name="Финансовый 2 3 2 2 2 3 4 3" xfId="13331" xr:uid="{00000000-0005-0000-0000-0000D1270000}"/>
    <cellStyle name="Финансовый 2 3 2 2 2 3 4 3 2" xfId="28569" xr:uid="{76A635BD-C8E5-4F68-9E6A-02FF100F10A8}"/>
    <cellStyle name="Финансовый 2 3 2 2 2 3 4 4" xfId="18417" xr:uid="{932EAD7E-0DBC-450B-980A-16278AF129B4}"/>
    <cellStyle name="Финансовый 2 3 2 2 2 3 5" xfId="4433" xr:uid="{00000000-0005-0000-0000-0000D2270000}"/>
    <cellStyle name="Финансовый 2 3 2 2 2 3 5 2" xfId="9514" xr:uid="{00000000-0005-0000-0000-0000D3270000}"/>
    <cellStyle name="Финансовый 2 3 2 2 2 3 5 2 2" xfId="24754" xr:uid="{026267BD-5F5C-4F8A-A4B1-393E38B5DD66}"/>
    <cellStyle name="Финансовый 2 3 2 2 2 3 5 3" xfId="14592" xr:uid="{00000000-0005-0000-0000-0000D4270000}"/>
    <cellStyle name="Финансовый 2 3 2 2 2 3 5 3 2" xfId="29830" xr:uid="{678433F5-8437-4C98-A633-2FFB400EF024}"/>
    <cellStyle name="Финансовый 2 3 2 2 2 3 5 4" xfId="19678" xr:uid="{CB97738F-B2A4-4699-BCE0-BC792920E2EA}"/>
    <cellStyle name="Финансовый 2 3 2 2 2 3 6" xfId="5710" xr:uid="{00000000-0005-0000-0000-0000D5270000}"/>
    <cellStyle name="Финансовый 2 3 2 2 2 3 6 2" xfId="20955" xr:uid="{3EE4B060-979F-4A2F-AFAE-EA3BD3B0B4B3}"/>
    <cellStyle name="Финансовый 2 3 2 2 2 3 7" xfId="10793" xr:uid="{00000000-0005-0000-0000-0000D6270000}"/>
    <cellStyle name="Финансовый 2 3 2 2 2 3 7 2" xfId="26031" xr:uid="{9D0A231E-0035-4DCD-BBAB-48E7C459F465}"/>
    <cellStyle name="Финансовый 2 3 2 2 2 3 8" xfId="15879" xr:uid="{79089194-43AD-43E6-81D5-E53250073974}"/>
    <cellStyle name="Финансовый 2 3 2 2 2 4" xfId="749" xr:uid="{00000000-0005-0000-0000-0000D7270000}"/>
    <cellStyle name="Финансовый 2 3 2 2 2 4 2" xfId="2027" xr:uid="{00000000-0005-0000-0000-0000D8270000}"/>
    <cellStyle name="Финансовый 2 3 2 2 2 4 2 2" xfId="7131" xr:uid="{00000000-0005-0000-0000-0000D9270000}"/>
    <cellStyle name="Финансовый 2 3 2 2 2 4 2 2 2" xfId="22371" xr:uid="{A9D3EC1F-CF17-4591-8E98-04326E5F47B0}"/>
    <cellStyle name="Финансовый 2 3 2 2 2 4 2 3" xfId="12209" xr:uid="{00000000-0005-0000-0000-0000DA270000}"/>
    <cellStyle name="Финансовый 2 3 2 2 2 4 2 3 2" xfId="27447" xr:uid="{CB73C2D5-3AE5-4C7B-987E-6C994F63DF4E}"/>
    <cellStyle name="Финансовый 2 3 2 2 2 4 2 4" xfId="17295" xr:uid="{D73FCA5F-11D6-40BE-B015-7432A499887C}"/>
    <cellStyle name="Финансовый 2 3 2 2 2 4 3" xfId="3309" xr:uid="{00000000-0005-0000-0000-0000DB270000}"/>
    <cellStyle name="Финансовый 2 3 2 2 2 4 3 2" xfId="8395" xr:uid="{00000000-0005-0000-0000-0000DC270000}"/>
    <cellStyle name="Финансовый 2 3 2 2 2 4 3 2 2" xfId="23635" xr:uid="{E22AFB47-6FD6-4BBF-8936-E36AFB8709E6}"/>
    <cellStyle name="Финансовый 2 3 2 2 2 4 3 3" xfId="13473" xr:uid="{00000000-0005-0000-0000-0000DD270000}"/>
    <cellStyle name="Финансовый 2 3 2 2 2 4 3 3 2" xfId="28711" xr:uid="{E211C806-6132-4803-882D-B54B1FAC0994}"/>
    <cellStyle name="Финансовый 2 3 2 2 2 4 3 4" xfId="18559" xr:uid="{ACF18ACC-AB05-4D70-AF37-6D8AF8FE937F}"/>
    <cellStyle name="Финансовый 2 3 2 2 2 4 4" xfId="4577" xr:uid="{00000000-0005-0000-0000-0000DE270000}"/>
    <cellStyle name="Финансовый 2 3 2 2 2 4 4 2" xfId="9658" xr:uid="{00000000-0005-0000-0000-0000DF270000}"/>
    <cellStyle name="Финансовый 2 3 2 2 2 4 4 2 2" xfId="24898" xr:uid="{3A8761A4-DAA6-445D-9E78-5CE04A07C48B}"/>
    <cellStyle name="Финансовый 2 3 2 2 2 4 4 3" xfId="14736" xr:uid="{00000000-0005-0000-0000-0000E0270000}"/>
    <cellStyle name="Финансовый 2 3 2 2 2 4 4 3 2" xfId="29974" xr:uid="{7DDA5B8F-9F13-430F-92E0-9BE8CE669583}"/>
    <cellStyle name="Финансовый 2 3 2 2 2 4 4 4" xfId="19822" xr:uid="{CC26F5C9-5C45-47AC-8022-F65146AF46FB}"/>
    <cellStyle name="Финансовый 2 3 2 2 2 4 5" xfId="5854" xr:uid="{00000000-0005-0000-0000-0000E1270000}"/>
    <cellStyle name="Финансовый 2 3 2 2 2 4 5 2" xfId="21099" xr:uid="{DC082900-62BB-4139-9D26-7F326590C251}"/>
    <cellStyle name="Финансовый 2 3 2 2 2 4 6" xfId="10937" xr:uid="{00000000-0005-0000-0000-0000E2270000}"/>
    <cellStyle name="Финансовый 2 3 2 2 2 4 6 2" xfId="26175" xr:uid="{5730E1B5-7965-4C60-A18D-BA29543296A8}"/>
    <cellStyle name="Финансовый 2 3 2 2 2 4 7" xfId="16023" xr:uid="{187A7296-7AFA-4B95-B1BB-9529BA033C59}"/>
    <cellStyle name="Финансовый 2 3 2 2 2 5" xfId="1314" xr:uid="{00000000-0005-0000-0000-0000E3270000}"/>
    <cellStyle name="Финансовый 2 3 2 2 2 5 2" xfId="2592" xr:uid="{00000000-0005-0000-0000-0000E4270000}"/>
    <cellStyle name="Финансовый 2 3 2 2 2 5 2 2" xfId="7696" xr:uid="{00000000-0005-0000-0000-0000E5270000}"/>
    <cellStyle name="Финансовый 2 3 2 2 2 5 2 2 2" xfId="22936" xr:uid="{BD37CE41-EA5B-4FAD-8670-F3F75F3287F7}"/>
    <cellStyle name="Финансовый 2 3 2 2 2 5 2 3" xfId="12774" xr:uid="{00000000-0005-0000-0000-0000E6270000}"/>
    <cellStyle name="Финансовый 2 3 2 2 2 5 2 3 2" xfId="28012" xr:uid="{C0ED47ED-24AC-4F82-9CD3-919FC3B44C2D}"/>
    <cellStyle name="Финансовый 2 3 2 2 2 5 2 4" xfId="17860" xr:uid="{CEFF07D7-2F0C-4D34-BA0D-A1FBA7A9B9CB}"/>
    <cellStyle name="Финансовый 2 3 2 2 2 5 3" xfId="3866" xr:uid="{00000000-0005-0000-0000-0000E7270000}"/>
    <cellStyle name="Финансовый 2 3 2 2 2 5 3 2" xfId="8952" xr:uid="{00000000-0005-0000-0000-0000E8270000}"/>
    <cellStyle name="Финансовый 2 3 2 2 2 5 3 2 2" xfId="24192" xr:uid="{6F3A98B7-658D-4D21-91CF-D1825A61109D}"/>
    <cellStyle name="Финансовый 2 3 2 2 2 5 3 3" xfId="14030" xr:uid="{00000000-0005-0000-0000-0000E9270000}"/>
    <cellStyle name="Финансовый 2 3 2 2 2 5 3 3 2" xfId="29268" xr:uid="{0000B297-8A6A-4BFF-B619-B3EBFCC19911}"/>
    <cellStyle name="Финансовый 2 3 2 2 2 5 3 4" xfId="19116" xr:uid="{E5152BF2-4C18-4B9D-A8F8-678834D6BCAD}"/>
    <cellStyle name="Финансовый 2 3 2 2 2 5 4" xfId="5142" xr:uid="{00000000-0005-0000-0000-0000EA270000}"/>
    <cellStyle name="Финансовый 2 3 2 2 2 5 4 2" xfId="10223" xr:uid="{00000000-0005-0000-0000-0000EB270000}"/>
    <cellStyle name="Финансовый 2 3 2 2 2 5 4 2 2" xfId="25463" xr:uid="{44FD7B31-EAAC-4FB9-BE44-E37116955C03}"/>
    <cellStyle name="Финансовый 2 3 2 2 2 5 4 3" xfId="15301" xr:uid="{00000000-0005-0000-0000-0000EC270000}"/>
    <cellStyle name="Финансовый 2 3 2 2 2 5 4 3 2" xfId="30539" xr:uid="{877EC6AC-D342-4A4A-B475-D35E64E75B23}"/>
    <cellStyle name="Финансовый 2 3 2 2 2 5 4 4" xfId="20387" xr:uid="{A07979B9-F0E3-4627-B3AB-F68A37E0AE9E}"/>
    <cellStyle name="Финансовый 2 3 2 2 2 5 5" xfId="6419" xr:uid="{00000000-0005-0000-0000-0000ED270000}"/>
    <cellStyle name="Финансовый 2 3 2 2 2 5 5 2" xfId="21664" xr:uid="{F710CFBF-096D-4932-AF8B-20F44BC59E38}"/>
    <cellStyle name="Финансовый 2 3 2 2 2 5 6" xfId="11502" xr:uid="{00000000-0005-0000-0000-0000EE270000}"/>
    <cellStyle name="Финансовый 2 3 2 2 2 5 6 2" xfId="26740" xr:uid="{01B368B2-42DA-49FD-BF8F-77F28657E249}"/>
    <cellStyle name="Финансовый 2 3 2 2 2 5 7" xfId="16588" xr:uid="{F124E82C-A163-491A-B217-E3329EC3943E}"/>
    <cellStyle name="Финансовый 2 3 2 2 2 6" xfId="1454" xr:uid="{00000000-0005-0000-0000-0000EF270000}"/>
    <cellStyle name="Финансовый 2 3 2 2 2 6 2" xfId="2732" xr:uid="{00000000-0005-0000-0000-0000F0270000}"/>
    <cellStyle name="Финансовый 2 3 2 2 2 6 2 2" xfId="7836" xr:uid="{00000000-0005-0000-0000-0000F1270000}"/>
    <cellStyle name="Финансовый 2 3 2 2 2 6 2 2 2" xfId="23076" xr:uid="{B5C2C7F6-2C23-4634-BEA9-E6A229056790}"/>
    <cellStyle name="Финансовый 2 3 2 2 2 6 2 3" xfId="12914" xr:uid="{00000000-0005-0000-0000-0000F2270000}"/>
    <cellStyle name="Финансовый 2 3 2 2 2 6 2 3 2" xfId="28152" xr:uid="{C8C8A4D0-85E2-4106-A07B-3B234EA4832F}"/>
    <cellStyle name="Финансовый 2 3 2 2 2 6 2 4" xfId="18000" xr:uid="{DBE8ABDD-900E-49F5-9A0A-E3916BFCE9B7}"/>
    <cellStyle name="Финансовый 2 3 2 2 2 6 3" xfId="4004" xr:uid="{00000000-0005-0000-0000-0000F3270000}"/>
    <cellStyle name="Финансовый 2 3 2 2 2 6 3 2" xfId="9090" xr:uid="{00000000-0005-0000-0000-0000F4270000}"/>
    <cellStyle name="Финансовый 2 3 2 2 2 6 3 2 2" xfId="24330" xr:uid="{6728454A-3B31-41EA-8749-B70A7D10C5DE}"/>
    <cellStyle name="Финансовый 2 3 2 2 2 6 3 3" xfId="14168" xr:uid="{00000000-0005-0000-0000-0000F5270000}"/>
    <cellStyle name="Финансовый 2 3 2 2 2 6 3 3 2" xfId="29406" xr:uid="{9BC330DB-7977-445A-A0F6-18D4881CF72F}"/>
    <cellStyle name="Финансовый 2 3 2 2 2 6 3 4" xfId="19254" xr:uid="{6F749C41-E4E0-46CC-97C5-3578CA65616E}"/>
    <cellStyle name="Финансовый 2 3 2 2 2 6 4" xfId="5282" xr:uid="{00000000-0005-0000-0000-0000F6270000}"/>
    <cellStyle name="Финансовый 2 3 2 2 2 6 4 2" xfId="10363" xr:uid="{00000000-0005-0000-0000-0000F7270000}"/>
    <cellStyle name="Финансовый 2 3 2 2 2 6 4 2 2" xfId="25603" xr:uid="{5E4CBB51-D2C1-4843-BCC0-576404898692}"/>
    <cellStyle name="Финансовый 2 3 2 2 2 6 4 3" xfId="15441" xr:uid="{00000000-0005-0000-0000-0000F8270000}"/>
    <cellStyle name="Финансовый 2 3 2 2 2 6 4 3 2" xfId="30679" xr:uid="{40F1BF36-C45F-442B-B0A8-B5DF1E5C5212}"/>
    <cellStyle name="Финансовый 2 3 2 2 2 6 4 4" xfId="20527" xr:uid="{FDCC321F-3F96-426E-9D80-9D9212141F6C}"/>
    <cellStyle name="Финансовый 2 3 2 2 2 6 5" xfId="6559" xr:uid="{00000000-0005-0000-0000-0000F9270000}"/>
    <cellStyle name="Финансовый 2 3 2 2 2 6 5 2" xfId="21804" xr:uid="{A18D0EC8-B50B-47CF-8CDF-1B5EDFB35D5A}"/>
    <cellStyle name="Финансовый 2 3 2 2 2 6 6" xfId="11642" xr:uid="{00000000-0005-0000-0000-0000FA270000}"/>
    <cellStyle name="Финансовый 2 3 2 2 2 6 6 2" xfId="26880" xr:uid="{1BC7929B-A9F0-4490-B679-92637DB88468}"/>
    <cellStyle name="Финансовый 2 3 2 2 2 6 7" xfId="16728" xr:uid="{614CB106-5842-4F1D-A7CC-931D5D6733F6}"/>
    <cellStyle name="Финансовый 2 3 2 2 3" xfId="277" xr:uid="{00000000-0005-0000-0000-0000FB270000}"/>
    <cellStyle name="Финансовый 2 3 2 2 3 2" xfId="433" xr:uid="{00000000-0005-0000-0000-0000FC270000}"/>
    <cellStyle name="Финансовый 2 3 2 2 3 2 2" xfId="997" xr:uid="{00000000-0005-0000-0000-0000FD270000}"/>
    <cellStyle name="Финансовый 2 3 2 2 3 2 2 2" xfId="2275" xr:uid="{00000000-0005-0000-0000-0000FE270000}"/>
    <cellStyle name="Финансовый 2 3 2 2 3 2 2 2 2" xfId="7379" xr:uid="{00000000-0005-0000-0000-0000FF270000}"/>
    <cellStyle name="Финансовый 2 3 2 2 3 2 2 2 2 2" xfId="22619" xr:uid="{09F0CEC1-5801-40A3-B8DE-C1E17C974ECB}"/>
    <cellStyle name="Финансовый 2 3 2 2 3 2 2 2 3" xfId="12457" xr:uid="{00000000-0005-0000-0000-000000280000}"/>
    <cellStyle name="Финансовый 2 3 2 2 3 2 2 2 3 2" xfId="27695" xr:uid="{57267628-4631-4737-A554-46B8F8547A2A}"/>
    <cellStyle name="Финансовый 2 3 2 2 3 2 2 2 4" xfId="17543" xr:uid="{F46F96E1-745A-44CE-A1F5-A23F99836B34}"/>
    <cellStyle name="Финансовый 2 3 2 2 3 2 2 3" xfId="3553" xr:uid="{00000000-0005-0000-0000-000001280000}"/>
    <cellStyle name="Финансовый 2 3 2 2 3 2 2 3 2" xfId="8639" xr:uid="{00000000-0005-0000-0000-000002280000}"/>
    <cellStyle name="Финансовый 2 3 2 2 3 2 2 3 2 2" xfId="23879" xr:uid="{FB02FD71-E3F4-4082-B475-DB69C1D6908E}"/>
    <cellStyle name="Финансовый 2 3 2 2 3 2 2 3 3" xfId="13717" xr:uid="{00000000-0005-0000-0000-000003280000}"/>
    <cellStyle name="Финансовый 2 3 2 2 3 2 2 3 3 2" xfId="28955" xr:uid="{9AC54191-D69B-43E1-985C-40B9BFBAC419}"/>
    <cellStyle name="Финансовый 2 3 2 2 3 2 2 3 4" xfId="18803" xr:uid="{04030CDF-5B20-4B88-8F7C-ACE0959BEFD2}"/>
    <cellStyle name="Финансовый 2 3 2 2 3 2 2 4" xfId="4825" xr:uid="{00000000-0005-0000-0000-000004280000}"/>
    <cellStyle name="Финансовый 2 3 2 2 3 2 2 4 2" xfId="9906" xr:uid="{00000000-0005-0000-0000-000005280000}"/>
    <cellStyle name="Финансовый 2 3 2 2 3 2 2 4 2 2" xfId="25146" xr:uid="{6C40781F-1AB7-4049-8503-630DA6F7A4F0}"/>
    <cellStyle name="Финансовый 2 3 2 2 3 2 2 4 3" xfId="14984" xr:uid="{00000000-0005-0000-0000-000006280000}"/>
    <cellStyle name="Финансовый 2 3 2 2 3 2 2 4 3 2" xfId="30222" xr:uid="{1B347D97-0668-47B5-95BE-D815DBF67564}"/>
    <cellStyle name="Финансовый 2 3 2 2 3 2 2 4 4" xfId="20070" xr:uid="{0C6EABDE-FBA5-44FF-A91F-0B6984FD0767}"/>
    <cellStyle name="Финансовый 2 3 2 2 3 2 2 5" xfId="6102" xr:uid="{00000000-0005-0000-0000-000007280000}"/>
    <cellStyle name="Финансовый 2 3 2 2 3 2 2 5 2" xfId="21347" xr:uid="{BDA70C9E-8B00-4287-8B6C-F6D65A7EC35D}"/>
    <cellStyle name="Финансовый 2 3 2 2 3 2 2 6" xfId="11185" xr:uid="{00000000-0005-0000-0000-000008280000}"/>
    <cellStyle name="Финансовый 2 3 2 2 3 2 2 6 2" xfId="26423" xr:uid="{83FCD66D-A992-455D-A1B0-0681934DD5F8}"/>
    <cellStyle name="Финансовый 2 3 2 2 3 2 2 7" xfId="16271" xr:uid="{DC960371-28C7-4509-BA2D-7971A16CB1DF}"/>
    <cellStyle name="Финансовый 2 3 2 2 3 2 3" xfId="1711" xr:uid="{00000000-0005-0000-0000-000009280000}"/>
    <cellStyle name="Финансовый 2 3 2 2 3 2 3 2" xfId="6815" xr:uid="{00000000-0005-0000-0000-00000A280000}"/>
    <cellStyle name="Финансовый 2 3 2 2 3 2 3 2 2" xfId="22055" xr:uid="{01335A11-21B6-460C-BA94-09FC8ABDF4CF}"/>
    <cellStyle name="Финансовый 2 3 2 2 3 2 3 3" xfId="11893" xr:uid="{00000000-0005-0000-0000-00000B280000}"/>
    <cellStyle name="Финансовый 2 3 2 2 3 2 3 3 2" xfId="27131" xr:uid="{55FC9297-5103-4F8A-835A-8906BD224713}"/>
    <cellStyle name="Финансовый 2 3 2 2 3 2 3 4" xfId="16979" xr:uid="{450A6AA7-5DB8-45F9-B753-16CCFCD7FF67}"/>
    <cellStyle name="Финансовый 2 3 2 2 3 2 4" xfId="2997" xr:uid="{00000000-0005-0000-0000-00000C280000}"/>
    <cellStyle name="Финансовый 2 3 2 2 3 2 4 2" xfId="8083" xr:uid="{00000000-0005-0000-0000-00000D280000}"/>
    <cellStyle name="Финансовый 2 3 2 2 3 2 4 2 2" xfId="23323" xr:uid="{7C81F74E-C1EE-4787-8355-18FE21F88017}"/>
    <cellStyle name="Финансовый 2 3 2 2 3 2 4 3" xfId="13161" xr:uid="{00000000-0005-0000-0000-00000E280000}"/>
    <cellStyle name="Финансовый 2 3 2 2 3 2 4 3 2" xfId="28399" xr:uid="{8006EBA7-FA7B-4D44-A442-D8ED2D66CC81}"/>
    <cellStyle name="Финансовый 2 3 2 2 3 2 4 4" xfId="18247" xr:uid="{FDC3CC1A-C537-4CD5-9AA8-3B0CD7C59E40}"/>
    <cellStyle name="Финансовый 2 3 2 2 3 2 5" xfId="4261" xr:uid="{00000000-0005-0000-0000-00000F280000}"/>
    <cellStyle name="Финансовый 2 3 2 2 3 2 5 2" xfId="9342" xr:uid="{00000000-0005-0000-0000-000010280000}"/>
    <cellStyle name="Финансовый 2 3 2 2 3 2 5 2 2" xfId="24582" xr:uid="{95943CCB-8E48-4224-A3E3-FF8807E9547A}"/>
    <cellStyle name="Финансовый 2 3 2 2 3 2 5 3" xfId="14420" xr:uid="{00000000-0005-0000-0000-000011280000}"/>
    <cellStyle name="Финансовый 2 3 2 2 3 2 5 3 2" xfId="29658" xr:uid="{208A8372-553F-465D-B45A-773C1194B407}"/>
    <cellStyle name="Финансовый 2 3 2 2 3 2 5 4" xfId="19506" xr:uid="{50D499D3-EFF3-4FD9-8DAB-A68BAF492A54}"/>
    <cellStyle name="Финансовый 2 3 2 2 3 2 6" xfId="5538" xr:uid="{00000000-0005-0000-0000-000012280000}"/>
    <cellStyle name="Финансовый 2 3 2 2 3 2 6 2" xfId="20783" xr:uid="{4BC6DBB8-6AC2-4E2A-92A3-274EECCDEFCF}"/>
    <cellStyle name="Финансовый 2 3 2 2 3 2 7" xfId="10621" xr:uid="{00000000-0005-0000-0000-000013280000}"/>
    <cellStyle name="Финансовый 2 3 2 2 3 2 7 2" xfId="25859" xr:uid="{86B65C4D-016D-42FF-9D04-ED21C4D4FD4D}"/>
    <cellStyle name="Финансовый 2 3 2 2 3 2 8" xfId="15707" xr:uid="{03B7BD5C-903C-4CAB-A4B8-08F0D1E48CBA}"/>
    <cellStyle name="Финансовый 2 3 2 2 3 3" xfId="857" xr:uid="{00000000-0005-0000-0000-000014280000}"/>
    <cellStyle name="Финансовый 2 3 2 2 3 3 2" xfId="2135" xr:uid="{00000000-0005-0000-0000-000015280000}"/>
    <cellStyle name="Финансовый 2 3 2 2 3 3 2 2" xfId="7239" xr:uid="{00000000-0005-0000-0000-000016280000}"/>
    <cellStyle name="Финансовый 2 3 2 2 3 3 2 2 2" xfId="22479" xr:uid="{7016BD1D-753F-4F33-A959-0FD41BB43A2A}"/>
    <cellStyle name="Финансовый 2 3 2 2 3 3 2 3" xfId="12317" xr:uid="{00000000-0005-0000-0000-000017280000}"/>
    <cellStyle name="Финансовый 2 3 2 2 3 3 2 3 2" xfId="27555" xr:uid="{8A832A04-9709-4ECA-95D5-1577E23C4F71}"/>
    <cellStyle name="Финансовый 2 3 2 2 3 3 2 4" xfId="17403" xr:uid="{3D0C5595-1304-4523-9480-8567025BF74D}"/>
    <cellStyle name="Финансовый 2 3 2 2 3 3 3" xfId="3415" xr:uid="{00000000-0005-0000-0000-000018280000}"/>
    <cellStyle name="Финансовый 2 3 2 2 3 3 3 2" xfId="8501" xr:uid="{00000000-0005-0000-0000-000019280000}"/>
    <cellStyle name="Финансовый 2 3 2 2 3 3 3 2 2" xfId="23741" xr:uid="{A2FE31CE-2938-4C80-93FC-9ED10CD59202}"/>
    <cellStyle name="Финансовый 2 3 2 2 3 3 3 3" xfId="13579" xr:uid="{00000000-0005-0000-0000-00001A280000}"/>
    <cellStyle name="Финансовый 2 3 2 2 3 3 3 3 2" xfId="28817" xr:uid="{F3C7274A-6B22-4A1D-A2D6-FDB2B57A03C3}"/>
    <cellStyle name="Финансовый 2 3 2 2 3 3 3 4" xfId="18665" xr:uid="{49513D87-9CE9-4811-AE42-E830EE119233}"/>
    <cellStyle name="Финансовый 2 3 2 2 3 3 4" xfId="4685" xr:uid="{00000000-0005-0000-0000-00001B280000}"/>
    <cellStyle name="Финансовый 2 3 2 2 3 3 4 2" xfId="9766" xr:uid="{00000000-0005-0000-0000-00001C280000}"/>
    <cellStyle name="Финансовый 2 3 2 2 3 3 4 2 2" xfId="25006" xr:uid="{350D323D-0C9A-47CB-AB63-80553A8AAB08}"/>
    <cellStyle name="Финансовый 2 3 2 2 3 3 4 3" xfId="14844" xr:uid="{00000000-0005-0000-0000-00001D280000}"/>
    <cellStyle name="Финансовый 2 3 2 2 3 3 4 3 2" xfId="30082" xr:uid="{3BE4606B-6D4C-4890-87FA-E8D2D698C390}"/>
    <cellStyle name="Финансовый 2 3 2 2 3 3 4 4" xfId="19930" xr:uid="{A03B1F5F-1BB0-4DA2-AF5F-A827172C57D2}"/>
    <cellStyle name="Финансовый 2 3 2 2 3 3 5" xfId="5962" xr:uid="{00000000-0005-0000-0000-00001E280000}"/>
    <cellStyle name="Финансовый 2 3 2 2 3 3 5 2" xfId="21207" xr:uid="{CB2971F9-F2D8-4A29-B2F9-0025997D6C05}"/>
    <cellStyle name="Финансовый 2 3 2 2 3 3 6" xfId="11045" xr:uid="{00000000-0005-0000-0000-00001F280000}"/>
    <cellStyle name="Финансовый 2 3 2 2 3 3 6 2" xfId="26283" xr:uid="{C0A5B967-788E-4BB0-8BA6-5CAF975A61E3}"/>
    <cellStyle name="Финансовый 2 3 2 2 3 3 7" xfId="16131" xr:uid="{8C7FA318-5A45-4B1D-BD34-645A9A9EC5C1}"/>
    <cellStyle name="Финансовый 2 3 2 2 3 4" xfId="1571" xr:uid="{00000000-0005-0000-0000-000020280000}"/>
    <cellStyle name="Финансовый 2 3 2 2 3 4 2" xfId="6675" xr:uid="{00000000-0005-0000-0000-000021280000}"/>
    <cellStyle name="Финансовый 2 3 2 2 3 4 2 2" xfId="21915" xr:uid="{FDE2E891-A217-4D34-9E30-4AD143374E27}"/>
    <cellStyle name="Финансовый 2 3 2 2 3 4 3" xfId="11753" xr:uid="{00000000-0005-0000-0000-000022280000}"/>
    <cellStyle name="Финансовый 2 3 2 2 3 4 3 2" xfId="26991" xr:uid="{0D7FDEBB-E371-42C5-8945-33817912AFBF}"/>
    <cellStyle name="Финансовый 2 3 2 2 3 4 4" xfId="16839" xr:uid="{988420D7-5BB2-472E-B422-9E1E3DFD58D4}"/>
    <cellStyle name="Финансовый 2 3 2 2 3 5" xfId="2845" xr:uid="{00000000-0005-0000-0000-000023280000}"/>
    <cellStyle name="Финансовый 2 3 2 2 3 5 2" xfId="7945" xr:uid="{00000000-0005-0000-0000-000024280000}"/>
    <cellStyle name="Финансовый 2 3 2 2 3 5 2 2" xfId="23185" xr:uid="{8773D738-0587-4D90-A4BA-00D5FFF1D12F}"/>
    <cellStyle name="Финансовый 2 3 2 2 3 5 3" xfId="13023" xr:uid="{00000000-0005-0000-0000-000025280000}"/>
    <cellStyle name="Финансовый 2 3 2 2 3 5 3 2" xfId="28261" xr:uid="{DA0A2A42-7E5B-4BB6-9C07-780895723EB4}"/>
    <cellStyle name="Финансовый 2 3 2 2 3 5 4" xfId="18109" xr:uid="{87962D44-829C-4376-80EC-B4967A10B62C}"/>
    <cellStyle name="Финансовый 2 3 2 2 3 6" xfId="4121" xr:uid="{00000000-0005-0000-0000-000026280000}"/>
    <cellStyle name="Финансовый 2 3 2 2 3 6 2" xfId="9202" xr:uid="{00000000-0005-0000-0000-000027280000}"/>
    <cellStyle name="Финансовый 2 3 2 2 3 6 2 2" xfId="24442" xr:uid="{A03D573A-C276-41FB-8A01-F1C8C9058740}"/>
    <cellStyle name="Финансовый 2 3 2 2 3 6 3" xfId="14280" xr:uid="{00000000-0005-0000-0000-000028280000}"/>
    <cellStyle name="Финансовый 2 3 2 2 3 6 3 2" xfId="29518" xr:uid="{81350905-8382-474C-A6C0-D17EB6228681}"/>
    <cellStyle name="Финансовый 2 3 2 2 3 6 4" xfId="19366" xr:uid="{717DBF56-56B0-4D47-BB19-287F2C89FC40}"/>
    <cellStyle name="Финансовый 2 3 2 2 3 7" xfId="5398" xr:uid="{00000000-0005-0000-0000-000029280000}"/>
    <cellStyle name="Финансовый 2 3 2 2 3 7 2" xfId="20643" xr:uid="{97C655B3-8824-4C60-B44C-3F1CAA236414}"/>
    <cellStyle name="Финансовый 2 3 2 2 3 8" xfId="10481" xr:uid="{00000000-0005-0000-0000-00002A280000}"/>
    <cellStyle name="Финансовый 2 3 2 2 3 8 2" xfId="25719" xr:uid="{179663FB-07D5-4EAF-919A-06F9FBD4E441}"/>
    <cellStyle name="Финансовый 2 3 2 2 3 9" xfId="15567" xr:uid="{B86AF827-E459-46DA-BE82-6F21F72DBE92}"/>
    <cellStyle name="Финансовый 2 3 2 2 4" xfId="573" xr:uid="{00000000-0005-0000-0000-00002B280000}"/>
    <cellStyle name="Финансовый 2 3 2 2 4 2" xfId="1137" xr:uid="{00000000-0005-0000-0000-00002C280000}"/>
    <cellStyle name="Финансовый 2 3 2 2 4 2 2" xfId="2415" xr:uid="{00000000-0005-0000-0000-00002D280000}"/>
    <cellStyle name="Финансовый 2 3 2 2 4 2 2 2" xfId="7519" xr:uid="{00000000-0005-0000-0000-00002E280000}"/>
    <cellStyle name="Финансовый 2 3 2 2 4 2 2 2 2" xfId="22759" xr:uid="{B0FFE03E-6E06-4CCC-9931-F1959BF6BD99}"/>
    <cellStyle name="Финансовый 2 3 2 2 4 2 2 3" xfId="12597" xr:uid="{00000000-0005-0000-0000-00002F280000}"/>
    <cellStyle name="Финансовый 2 3 2 2 4 2 2 3 2" xfId="27835" xr:uid="{7435829D-5A25-43B8-8496-057A256BE9EE}"/>
    <cellStyle name="Финансовый 2 3 2 2 4 2 2 4" xfId="17683" xr:uid="{CC24BEB1-073C-465A-9368-6310E91DFE77}"/>
    <cellStyle name="Финансовый 2 3 2 2 4 2 3" xfId="3691" xr:uid="{00000000-0005-0000-0000-000030280000}"/>
    <cellStyle name="Финансовый 2 3 2 2 4 2 3 2" xfId="8777" xr:uid="{00000000-0005-0000-0000-000031280000}"/>
    <cellStyle name="Финансовый 2 3 2 2 4 2 3 2 2" xfId="24017" xr:uid="{99DD4380-9513-4ED0-B988-B0FF7F285A8A}"/>
    <cellStyle name="Финансовый 2 3 2 2 4 2 3 3" xfId="13855" xr:uid="{00000000-0005-0000-0000-000032280000}"/>
    <cellStyle name="Финансовый 2 3 2 2 4 2 3 3 2" xfId="29093" xr:uid="{8390911E-10CE-408E-8D52-EE2E77E78BA7}"/>
    <cellStyle name="Финансовый 2 3 2 2 4 2 3 4" xfId="18941" xr:uid="{31598F61-249F-4F88-8859-A09C5AA60A2F}"/>
    <cellStyle name="Финансовый 2 3 2 2 4 2 4" xfId="4965" xr:uid="{00000000-0005-0000-0000-000033280000}"/>
    <cellStyle name="Финансовый 2 3 2 2 4 2 4 2" xfId="10046" xr:uid="{00000000-0005-0000-0000-000034280000}"/>
    <cellStyle name="Финансовый 2 3 2 2 4 2 4 2 2" xfId="25286" xr:uid="{C730E8BF-2E90-4E16-99B3-E1FE6AB2BF84}"/>
    <cellStyle name="Финансовый 2 3 2 2 4 2 4 3" xfId="15124" xr:uid="{00000000-0005-0000-0000-000035280000}"/>
    <cellStyle name="Финансовый 2 3 2 2 4 2 4 3 2" xfId="30362" xr:uid="{84F5345B-0B07-489F-9286-E3418A315B88}"/>
    <cellStyle name="Финансовый 2 3 2 2 4 2 4 4" xfId="20210" xr:uid="{B9F379BF-E5CB-4F0F-8A76-DDCC8B79E1D6}"/>
    <cellStyle name="Финансовый 2 3 2 2 4 2 5" xfId="6242" xr:uid="{00000000-0005-0000-0000-000036280000}"/>
    <cellStyle name="Финансовый 2 3 2 2 4 2 5 2" xfId="21487" xr:uid="{A0C6BA60-E32A-4DDF-9A5B-EED66955E180}"/>
    <cellStyle name="Финансовый 2 3 2 2 4 2 6" xfId="11325" xr:uid="{00000000-0005-0000-0000-000037280000}"/>
    <cellStyle name="Финансовый 2 3 2 2 4 2 6 2" xfId="26563" xr:uid="{2677C48A-90C0-43EA-9B3E-2D3103F0BD3F}"/>
    <cellStyle name="Финансовый 2 3 2 2 4 2 7" xfId="16411" xr:uid="{61BA8E3E-DA71-4053-AEE0-036B271D1DC8}"/>
    <cellStyle name="Финансовый 2 3 2 2 4 3" xfId="1851" xr:uid="{00000000-0005-0000-0000-000038280000}"/>
    <cellStyle name="Финансовый 2 3 2 2 4 3 2" xfId="6955" xr:uid="{00000000-0005-0000-0000-000039280000}"/>
    <cellStyle name="Финансовый 2 3 2 2 4 3 2 2" xfId="22195" xr:uid="{4ED0EBC1-171E-44D6-932C-3BC6CD6C6731}"/>
    <cellStyle name="Финансовый 2 3 2 2 4 3 3" xfId="12033" xr:uid="{00000000-0005-0000-0000-00003A280000}"/>
    <cellStyle name="Финансовый 2 3 2 2 4 3 3 2" xfId="27271" xr:uid="{86D64263-AA2F-4F87-8A99-BF63DD296E5F}"/>
    <cellStyle name="Финансовый 2 3 2 2 4 3 4" xfId="17119" xr:uid="{EF7DB7E6-A44D-45EA-98F0-72BE30B59B98}"/>
    <cellStyle name="Финансовый 2 3 2 2 4 4" xfId="3135" xr:uid="{00000000-0005-0000-0000-00003B280000}"/>
    <cellStyle name="Финансовый 2 3 2 2 4 4 2" xfId="8221" xr:uid="{00000000-0005-0000-0000-00003C280000}"/>
    <cellStyle name="Финансовый 2 3 2 2 4 4 2 2" xfId="23461" xr:uid="{D942A1A8-0401-424B-B9E1-0B53C3D56288}"/>
    <cellStyle name="Финансовый 2 3 2 2 4 4 3" xfId="13299" xr:uid="{00000000-0005-0000-0000-00003D280000}"/>
    <cellStyle name="Финансовый 2 3 2 2 4 4 3 2" xfId="28537" xr:uid="{BBAA590B-0079-4549-B4DB-DA47A992CED9}"/>
    <cellStyle name="Финансовый 2 3 2 2 4 4 4" xfId="18385" xr:uid="{2DCC3672-20ED-46D1-9E94-18609A78155A}"/>
    <cellStyle name="Финансовый 2 3 2 2 4 5" xfId="4401" xr:uid="{00000000-0005-0000-0000-00003E280000}"/>
    <cellStyle name="Финансовый 2 3 2 2 4 5 2" xfId="9482" xr:uid="{00000000-0005-0000-0000-00003F280000}"/>
    <cellStyle name="Финансовый 2 3 2 2 4 5 2 2" xfId="24722" xr:uid="{2BFE22D0-6989-42C6-9B2B-409E510AA572}"/>
    <cellStyle name="Финансовый 2 3 2 2 4 5 3" xfId="14560" xr:uid="{00000000-0005-0000-0000-000040280000}"/>
    <cellStyle name="Финансовый 2 3 2 2 4 5 3 2" xfId="29798" xr:uid="{E5AA441D-0D49-41FF-976E-D151CEA57969}"/>
    <cellStyle name="Финансовый 2 3 2 2 4 5 4" xfId="19646" xr:uid="{CFB7C568-C3EB-4D27-8D23-1BF9AFCB69FE}"/>
    <cellStyle name="Финансовый 2 3 2 2 4 6" xfId="5678" xr:uid="{00000000-0005-0000-0000-000041280000}"/>
    <cellStyle name="Финансовый 2 3 2 2 4 6 2" xfId="20923" xr:uid="{FC83BA97-F0C1-42AF-BD0C-AB11C6129F5E}"/>
    <cellStyle name="Финансовый 2 3 2 2 4 7" xfId="10761" xr:uid="{00000000-0005-0000-0000-000042280000}"/>
    <cellStyle name="Финансовый 2 3 2 2 4 7 2" xfId="25999" xr:uid="{6D4D8022-58FD-4CF1-AF4E-9F2B88075B8E}"/>
    <cellStyle name="Финансовый 2 3 2 2 4 8" xfId="15847" xr:uid="{43967711-D1D5-4FCF-8819-B9AA06DC05F1}"/>
    <cellStyle name="Финансовый 2 3 2 2 5" xfId="717" xr:uid="{00000000-0005-0000-0000-000043280000}"/>
    <cellStyle name="Финансовый 2 3 2 2 5 2" xfId="1995" xr:uid="{00000000-0005-0000-0000-000044280000}"/>
    <cellStyle name="Финансовый 2 3 2 2 5 2 2" xfId="7099" xr:uid="{00000000-0005-0000-0000-000045280000}"/>
    <cellStyle name="Финансовый 2 3 2 2 5 2 2 2" xfId="22339" xr:uid="{7188041A-A14F-4F99-B16D-6783B5D842FB}"/>
    <cellStyle name="Финансовый 2 3 2 2 5 2 3" xfId="12177" xr:uid="{00000000-0005-0000-0000-000046280000}"/>
    <cellStyle name="Финансовый 2 3 2 2 5 2 3 2" xfId="27415" xr:uid="{511743CC-40E7-4CFE-8AB9-D397A162687F}"/>
    <cellStyle name="Финансовый 2 3 2 2 5 2 4" xfId="17263" xr:uid="{58096406-0C18-45BB-95AA-96F7B197C692}"/>
    <cellStyle name="Финансовый 2 3 2 2 5 3" xfId="3277" xr:uid="{00000000-0005-0000-0000-000047280000}"/>
    <cellStyle name="Финансовый 2 3 2 2 5 3 2" xfId="8363" xr:uid="{00000000-0005-0000-0000-000048280000}"/>
    <cellStyle name="Финансовый 2 3 2 2 5 3 2 2" xfId="23603" xr:uid="{9BA029A5-3F2F-49EE-A075-91B9588EB702}"/>
    <cellStyle name="Финансовый 2 3 2 2 5 3 3" xfId="13441" xr:uid="{00000000-0005-0000-0000-000049280000}"/>
    <cellStyle name="Финансовый 2 3 2 2 5 3 3 2" xfId="28679" xr:uid="{6D4F00BB-4C2D-4FD8-99B1-1CFA04744234}"/>
    <cellStyle name="Финансовый 2 3 2 2 5 3 4" xfId="18527" xr:uid="{BC0CF1F2-D56A-4061-B06C-6F37BA6C058F}"/>
    <cellStyle name="Финансовый 2 3 2 2 5 4" xfId="4545" xr:uid="{00000000-0005-0000-0000-00004A280000}"/>
    <cellStyle name="Финансовый 2 3 2 2 5 4 2" xfId="9626" xr:uid="{00000000-0005-0000-0000-00004B280000}"/>
    <cellStyle name="Финансовый 2 3 2 2 5 4 2 2" xfId="24866" xr:uid="{D773A23F-2B83-4842-B1D5-83D5E4BDA61E}"/>
    <cellStyle name="Финансовый 2 3 2 2 5 4 3" xfId="14704" xr:uid="{00000000-0005-0000-0000-00004C280000}"/>
    <cellStyle name="Финансовый 2 3 2 2 5 4 3 2" xfId="29942" xr:uid="{6CFF457A-EE3F-4BD6-B929-43EAEC0A204A}"/>
    <cellStyle name="Финансовый 2 3 2 2 5 4 4" xfId="19790" xr:uid="{7E9C694D-3A78-4767-9362-4194FD099495}"/>
    <cellStyle name="Финансовый 2 3 2 2 5 5" xfId="5822" xr:uid="{00000000-0005-0000-0000-00004D280000}"/>
    <cellStyle name="Финансовый 2 3 2 2 5 5 2" xfId="21067" xr:uid="{225F5AD3-7390-449D-957D-14184C147370}"/>
    <cellStyle name="Финансовый 2 3 2 2 5 6" xfId="10905" xr:uid="{00000000-0005-0000-0000-00004E280000}"/>
    <cellStyle name="Финансовый 2 3 2 2 5 6 2" xfId="26143" xr:uid="{14181413-BC2D-4FD0-BD7D-F2FAD5DE23A1}"/>
    <cellStyle name="Финансовый 2 3 2 2 5 7" xfId="15991" xr:uid="{F1658369-A3E4-4331-972C-FFB78E12033B}"/>
    <cellStyle name="Финансовый 2 3 2 2 6" xfId="1282" xr:uid="{00000000-0005-0000-0000-00004F280000}"/>
    <cellStyle name="Финансовый 2 3 2 2 6 2" xfId="2560" xr:uid="{00000000-0005-0000-0000-000050280000}"/>
    <cellStyle name="Финансовый 2 3 2 2 6 2 2" xfId="7664" xr:uid="{00000000-0005-0000-0000-000051280000}"/>
    <cellStyle name="Финансовый 2 3 2 2 6 2 2 2" xfId="22904" xr:uid="{95B7FFA6-025B-42D7-8D7D-F58DAC17301F}"/>
    <cellStyle name="Финансовый 2 3 2 2 6 2 3" xfId="12742" xr:uid="{00000000-0005-0000-0000-000052280000}"/>
    <cellStyle name="Финансовый 2 3 2 2 6 2 3 2" xfId="27980" xr:uid="{6F36731B-EA20-4E3B-B828-C175DAD6BB08}"/>
    <cellStyle name="Финансовый 2 3 2 2 6 2 4" xfId="17828" xr:uid="{64F182A5-9DBF-423C-BE38-46D1CE99F21C}"/>
    <cellStyle name="Финансовый 2 3 2 2 6 3" xfId="3834" xr:uid="{00000000-0005-0000-0000-000053280000}"/>
    <cellStyle name="Финансовый 2 3 2 2 6 3 2" xfId="8920" xr:uid="{00000000-0005-0000-0000-000054280000}"/>
    <cellStyle name="Финансовый 2 3 2 2 6 3 2 2" xfId="24160" xr:uid="{8621A9AC-FB9B-4207-9A4D-053B50745813}"/>
    <cellStyle name="Финансовый 2 3 2 2 6 3 3" xfId="13998" xr:uid="{00000000-0005-0000-0000-000055280000}"/>
    <cellStyle name="Финансовый 2 3 2 2 6 3 3 2" xfId="29236" xr:uid="{595AE04C-7C7B-4DED-A80F-81A040336B9E}"/>
    <cellStyle name="Финансовый 2 3 2 2 6 3 4" xfId="19084" xr:uid="{5AEB853C-A07F-48F0-BE44-8DFB95BD93CB}"/>
    <cellStyle name="Финансовый 2 3 2 2 6 4" xfId="5110" xr:uid="{00000000-0005-0000-0000-000056280000}"/>
    <cellStyle name="Финансовый 2 3 2 2 6 4 2" xfId="10191" xr:uid="{00000000-0005-0000-0000-000057280000}"/>
    <cellStyle name="Финансовый 2 3 2 2 6 4 2 2" xfId="25431" xr:uid="{89F8A83E-DD5D-4BA6-897F-A7CD1B737474}"/>
    <cellStyle name="Финансовый 2 3 2 2 6 4 3" xfId="15269" xr:uid="{00000000-0005-0000-0000-000058280000}"/>
    <cellStyle name="Финансовый 2 3 2 2 6 4 3 2" xfId="30507" xr:uid="{E851830D-E08A-4ABF-A133-D32A742531AC}"/>
    <cellStyle name="Финансовый 2 3 2 2 6 4 4" xfId="20355" xr:uid="{A891429E-61FD-485E-AB85-0B437E498EAA}"/>
    <cellStyle name="Финансовый 2 3 2 2 6 5" xfId="6387" xr:uid="{00000000-0005-0000-0000-000059280000}"/>
    <cellStyle name="Финансовый 2 3 2 2 6 5 2" xfId="21632" xr:uid="{BFEC59F9-E897-4B9F-8C10-4B3FAE4FFBE1}"/>
    <cellStyle name="Финансовый 2 3 2 2 6 6" xfId="11470" xr:uid="{00000000-0005-0000-0000-00005A280000}"/>
    <cellStyle name="Финансовый 2 3 2 2 6 6 2" xfId="26708" xr:uid="{8317C1EE-5741-42E0-9B03-0C931E1A37AC}"/>
    <cellStyle name="Финансовый 2 3 2 2 6 7" xfId="16556" xr:uid="{0D6D9094-C3B2-4177-A466-F362C2659604}"/>
    <cellStyle name="Финансовый 2 3 2 2 7" xfId="1422" xr:uid="{00000000-0005-0000-0000-00005B280000}"/>
    <cellStyle name="Финансовый 2 3 2 2 7 2" xfId="2700" xr:uid="{00000000-0005-0000-0000-00005C280000}"/>
    <cellStyle name="Финансовый 2 3 2 2 7 2 2" xfId="7804" xr:uid="{00000000-0005-0000-0000-00005D280000}"/>
    <cellStyle name="Финансовый 2 3 2 2 7 2 2 2" xfId="23044" xr:uid="{F91DC986-52AC-4E4A-9EB0-86A3C79DCDE8}"/>
    <cellStyle name="Финансовый 2 3 2 2 7 2 3" xfId="12882" xr:uid="{00000000-0005-0000-0000-00005E280000}"/>
    <cellStyle name="Финансовый 2 3 2 2 7 2 3 2" xfId="28120" xr:uid="{4CE15D55-26F4-461F-9FEC-79AF0BC53D8A}"/>
    <cellStyle name="Финансовый 2 3 2 2 7 2 4" xfId="17968" xr:uid="{CEA122CA-619D-451D-9AA5-1FDAC985A1B8}"/>
    <cellStyle name="Финансовый 2 3 2 2 7 3" xfId="3972" xr:uid="{00000000-0005-0000-0000-00005F280000}"/>
    <cellStyle name="Финансовый 2 3 2 2 7 3 2" xfId="9058" xr:uid="{00000000-0005-0000-0000-000060280000}"/>
    <cellStyle name="Финансовый 2 3 2 2 7 3 2 2" xfId="24298" xr:uid="{032E795A-2A0E-4516-8AE0-BDCE94A01D82}"/>
    <cellStyle name="Финансовый 2 3 2 2 7 3 3" xfId="14136" xr:uid="{00000000-0005-0000-0000-000061280000}"/>
    <cellStyle name="Финансовый 2 3 2 2 7 3 3 2" xfId="29374" xr:uid="{A7DDF2A3-C6BA-4B22-8FC5-6CE7506E7C6F}"/>
    <cellStyle name="Финансовый 2 3 2 2 7 3 4" xfId="19222" xr:uid="{99CAC8C2-D658-480D-BE63-6EA37F27D603}"/>
    <cellStyle name="Финансовый 2 3 2 2 7 4" xfId="5250" xr:uid="{00000000-0005-0000-0000-000062280000}"/>
    <cellStyle name="Финансовый 2 3 2 2 7 4 2" xfId="10331" xr:uid="{00000000-0005-0000-0000-000063280000}"/>
    <cellStyle name="Финансовый 2 3 2 2 7 4 2 2" xfId="25571" xr:uid="{5B81E7A6-55FE-4DA7-8EF5-8051C69CAE6F}"/>
    <cellStyle name="Финансовый 2 3 2 2 7 4 3" xfId="15409" xr:uid="{00000000-0005-0000-0000-000064280000}"/>
    <cellStyle name="Финансовый 2 3 2 2 7 4 3 2" xfId="30647" xr:uid="{A6AF1542-AEE8-40F3-95CF-2ECD39E50CC3}"/>
    <cellStyle name="Финансовый 2 3 2 2 7 4 4" xfId="20495" xr:uid="{CD4F8189-647D-476F-9ED6-9033FD22199B}"/>
    <cellStyle name="Финансовый 2 3 2 2 7 5" xfId="6527" xr:uid="{00000000-0005-0000-0000-000065280000}"/>
    <cellStyle name="Финансовый 2 3 2 2 7 5 2" xfId="21772" xr:uid="{35885651-5900-49BC-BDE3-480050682BD2}"/>
    <cellStyle name="Финансовый 2 3 2 2 7 6" xfId="11610" xr:uid="{00000000-0005-0000-0000-000066280000}"/>
    <cellStyle name="Финансовый 2 3 2 2 7 6 2" xfId="26848" xr:uid="{E9ED04B0-110D-4739-9FF1-C9964EED7045}"/>
    <cellStyle name="Финансовый 2 3 2 2 7 7" xfId="16696" xr:uid="{ACDD762E-5702-4FB9-AE7D-68B112AC81BF}"/>
    <cellStyle name="Финансовый 2 3 2 3" xfId="186" xr:uid="{00000000-0005-0000-0000-000067280000}"/>
    <cellStyle name="Финансовый 2 3 2 3 2" xfId="187" xr:uid="{00000000-0005-0000-0000-000068280000}"/>
    <cellStyle name="Финансовый 2 3 2 3 2 2" xfId="320" xr:uid="{00000000-0005-0000-0000-000069280000}"/>
    <cellStyle name="Финансовый 2 3 2 3 2 2 2" xfId="473" xr:uid="{00000000-0005-0000-0000-00006A280000}"/>
    <cellStyle name="Финансовый 2 3 2 3 2 2 2 2" xfId="1037" xr:uid="{00000000-0005-0000-0000-00006B280000}"/>
    <cellStyle name="Финансовый 2 3 2 3 2 2 2 2 2" xfId="2315" xr:uid="{00000000-0005-0000-0000-00006C280000}"/>
    <cellStyle name="Финансовый 2 3 2 3 2 2 2 2 2 2" xfId="7419" xr:uid="{00000000-0005-0000-0000-00006D280000}"/>
    <cellStyle name="Финансовый 2 3 2 3 2 2 2 2 2 2 2" xfId="22659" xr:uid="{B100097D-8078-4824-A413-9001C39E8DF4}"/>
    <cellStyle name="Финансовый 2 3 2 3 2 2 2 2 2 3" xfId="12497" xr:uid="{00000000-0005-0000-0000-00006E280000}"/>
    <cellStyle name="Финансовый 2 3 2 3 2 2 2 2 2 3 2" xfId="27735" xr:uid="{D6E272D5-0739-4167-A11A-0F0F1968D68B}"/>
    <cellStyle name="Финансовый 2 3 2 3 2 2 2 2 2 4" xfId="17583" xr:uid="{586141F9-96C3-4737-A30F-FFADEDD7E4D8}"/>
    <cellStyle name="Финансовый 2 3 2 3 2 2 2 2 3" xfId="3593" xr:uid="{00000000-0005-0000-0000-00006F280000}"/>
    <cellStyle name="Финансовый 2 3 2 3 2 2 2 2 3 2" xfId="8679" xr:uid="{00000000-0005-0000-0000-000070280000}"/>
    <cellStyle name="Финансовый 2 3 2 3 2 2 2 2 3 2 2" xfId="23919" xr:uid="{AF4C92C4-BFC9-41AC-82BE-67DCCDDB81B2}"/>
    <cellStyle name="Финансовый 2 3 2 3 2 2 2 2 3 3" xfId="13757" xr:uid="{00000000-0005-0000-0000-000071280000}"/>
    <cellStyle name="Финансовый 2 3 2 3 2 2 2 2 3 3 2" xfId="28995" xr:uid="{CA48292D-F0E7-4DC7-8371-58329E1A523E}"/>
    <cellStyle name="Финансовый 2 3 2 3 2 2 2 2 3 4" xfId="18843" xr:uid="{69D3DFFF-4F04-42E1-BFDF-2695525E4186}"/>
    <cellStyle name="Финансовый 2 3 2 3 2 2 2 2 4" xfId="4865" xr:uid="{00000000-0005-0000-0000-000072280000}"/>
    <cellStyle name="Финансовый 2 3 2 3 2 2 2 2 4 2" xfId="9946" xr:uid="{00000000-0005-0000-0000-000073280000}"/>
    <cellStyle name="Финансовый 2 3 2 3 2 2 2 2 4 2 2" xfId="25186" xr:uid="{7228EBF6-512E-445B-8C0E-776C45885C6E}"/>
    <cellStyle name="Финансовый 2 3 2 3 2 2 2 2 4 3" xfId="15024" xr:uid="{00000000-0005-0000-0000-000074280000}"/>
    <cellStyle name="Финансовый 2 3 2 3 2 2 2 2 4 3 2" xfId="30262" xr:uid="{6B5D483D-C5C8-4FB8-9149-00190EAAE606}"/>
    <cellStyle name="Финансовый 2 3 2 3 2 2 2 2 4 4" xfId="20110" xr:uid="{F8023006-2CC8-4F1E-8EF1-5143E4B3173C}"/>
    <cellStyle name="Финансовый 2 3 2 3 2 2 2 2 5" xfId="6142" xr:uid="{00000000-0005-0000-0000-000075280000}"/>
    <cellStyle name="Финансовый 2 3 2 3 2 2 2 2 5 2" xfId="21387" xr:uid="{0795D02D-74A6-4F1D-80F6-3892AC096349}"/>
    <cellStyle name="Финансовый 2 3 2 3 2 2 2 2 6" xfId="11225" xr:uid="{00000000-0005-0000-0000-000076280000}"/>
    <cellStyle name="Финансовый 2 3 2 3 2 2 2 2 6 2" xfId="26463" xr:uid="{9E4914A2-E074-4F59-A069-08F5E5260D37}"/>
    <cellStyle name="Финансовый 2 3 2 3 2 2 2 2 7" xfId="16311" xr:uid="{7C536245-38F7-4BCA-91E5-670E0F793C66}"/>
    <cellStyle name="Финансовый 2 3 2 3 2 2 2 3" xfId="1751" xr:uid="{00000000-0005-0000-0000-000077280000}"/>
    <cellStyle name="Финансовый 2 3 2 3 2 2 2 3 2" xfId="6855" xr:uid="{00000000-0005-0000-0000-000078280000}"/>
    <cellStyle name="Финансовый 2 3 2 3 2 2 2 3 2 2" xfId="22095" xr:uid="{31674CC6-60CE-43AD-B7EC-EE8CFE2AE907}"/>
    <cellStyle name="Финансовый 2 3 2 3 2 2 2 3 3" xfId="11933" xr:uid="{00000000-0005-0000-0000-000079280000}"/>
    <cellStyle name="Финансовый 2 3 2 3 2 2 2 3 3 2" xfId="27171" xr:uid="{2B5C0F28-0C37-4C88-817A-F8C323ACB14A}"/>
    <cellStyle name="Финансовый 2 3 2 3 2 2 2 3 4" xfId="17019" xr:uid="{FB33704D-3D01-4727-B29B-575A2F9FDD92}"/>
    <cellStyle name="Финансовый 2 3 2 3 2 2 2 4" xfId="3037" xr:uid="{00000000-0005-0000-0000-00007A280000}"/>
    <cellStyle name="Финансовый 2 3 2 3 2 2 2 4 2" xfId="8123" xr:uid="{00000000-0005-0000-0000-00007B280000}"/>
    <cellStyle name="Финансовый 2 3 2 3 2 2 2 4 2 2" xfId="23363" xr:uid="{FB7B90CE-4C2A-4D9D-A847-C2E10D475116}"/>
    <cellStyle name="Финансовый 2 3 2 3 2 2 2 4 3" xfId="13201" xr:uid="{00000000-0005-0000-0000-00007C280000}"/>
    <cellStyle name="Финансовый 2 3 2 3 2 2 2 4 3 2" xfId="28439" xr:uid="{E53FCB16-129C-48C2-9C0A-39759732A068}"/>
    <cellStyle name="Финансовый 2 3 2 3 2 2 2 4 4" xfId="18287" xr:uid="{24CB43FA-CF2C-41A8-A111-6473D8EDBF04}"/>
    <cellStyle name="Финансовый 2 3 2 3 2 2 2 5" xfId="4301" xr:uid="{00000000-0005-0000-0000-00007D280000}"/>
    <cellStyle name="Финансовый 2 3 2 3 2 2 2 5 2" xfId="9382" xr:uid="{00000000-0005-0000-0000-00007E280000}"/>
    <cellStyle name="Финансовый 2 3 2 3 2 2 2 5 2 2" xfId="24622" xr:uid="{32580018-5575-473E-8068-3067F52628CA}"/>
    <cellStyle name="Финансовый 2 3 2 3 2 2 2 5 3" xfId="14460" xr:uid="{00000000-0005-0000-0000-00007F280000}"/>
    <cellStyle name="Финансовый 2 3 2 3 2 2 2 5 3 2" xfId="29698" xr:uid="{4763505E-AB59-411E-9318-98677B400C77}"/>
    <cellStyle name="Финансовый 2 3 2 3 2 2 2 5 4" xfId="19546" xr:uid="{F9D32B95-AF0C-42A7-8476-8CD798C3904D}"/>
    <cellStyle name="Финансовый 2 3 2 3 2 2 2 6" xfId="5578" xr:uid="{00000000-0005-0000-0000-000080280000}"/>
    <cellStyle name="Финансовый 2 3 2 3 2 2 2 6 2" xfId="20823" xr:uid="{D9A5EF42-A4BF-4E83-8ECE-F6D78947F07B}"/>
    <cellStyle name="Финансовый 2 3 2 3 2 2 2 7" xfId="10661" xr:uid="{00000000-0005-0000-0000-000081280000}"/>
    <cellStyle name="Финансовый 2 3 2 3 2 2 2 7 2" xfId="25899" xr:uid="{357788F1-4B7F-41E1-BBC0-B37F9811FC1F}"/>
    <cellStyle name="Финансовый 2 3 2 3 2 2 2 8" xfId="15747" xr:uid="{12D74A99-E182-48C7-8DBF-67E325A615A6}"/>
    <cellStyle name="Финансовый 2 3 2 3 2 2 3" xfId="897" xr:uid="{00000000-0005-0000-0000-000082280000}"/>
    <cellStyle name="Финансовый 2 3 2 3 2 2 3 2" xfId="2175" xr:uid="{00000000-0005-0000-0000-000083280000}"/>
    <cellStyle name="Финансовый 2 3 2 3 2 2 3 2 2" xfId="7279" xr:uid="{00000000-0005-0000-0000-000084280000}"/>
    <cellStyle name="Финансовый 2 3 2 3 2 2 3 2 2 2" xfId="22519" xr:uid="{A7E20E3E-480A-47C7-84B5-893617CB3485}"/>
    <cellStyle name="Финансовый 2 3 2 3 2 2 3 2 3" xfId="12357" xr:uid="{00000000-0005-0000-0000-000085280000}"/>
    <cellStyle name="Финансовый 2 3 2 3 2 2 3 2 3 2" xfId="27595" xr:uid="{E138DCCC-C1F5-4AF1-9A9E-F7372F5FF5D0}"/>
    <cellStyle name="Финансовый 2 3 2 3 2 2 3 2 4" xfId="17443" xr:uid="{BBF8DC5C-EF15-4DD7-B509-03054699522D}"/>
    <cellStyle name="Финансовый 2 3 2 3 2 2 3 3" xfId="3455" xr:uid="{00000000-0005-0000-0000-000086280000}"/>
    <cellStyle name="Финансовый 2 3 2 3 2 2 3 3 2" xfId="8541" xr:uid="{00000000-0005-0000-0000-000087280000}"/>
    <cellStyle name="Финансовый 2 3 2 3 2 2 3 3 2 2" xfId="23781" xr:uid="{E990082A-7B0D-498F-BFFE-AF132F884769}"/>
    <cellStyle name="Финансовый 2 3 2 3 2 2 3 3 3" xfId="13619" xr:uid="{00000000-0005-0000-0000-000088280000}"/>
    <cellStyle name="Финансовый 2 3 2 3 2 2 3 3 3 2" xfId="28857" xr:uid="{0E693BA8-B68A-42B5-B679-7E5C77509DE3}"/>
    <cellStyle name="Финансовый 2 3 2 3 2 2 3 3 4" xfId="18705" xr:uid="{5511B5FD-927C-440D-A2DB-5853553249DA}"/>
    <cellStyle name="Финансовый 2 3 2 3 2 2 3 4" xfId="4725" xr:uid="{00000000-0005-0000-0000-000089280000}"/>
    <cellStyle name="Финансовый 2 3 2 3 2 2 3 4 2" xfId="9806" xr:uid="{00000000-0005-0000-0000-00008A280000}"/>
    <cellStyle name="Финансовый 2 3 2 3 2 2 3 4 2 2" xfId="25046" xr:uid="{F241AAFF-FC01-44D3-A99D-AB2053829F16}"/>
    <cellStyle name="Финансовый 2 3 2 3 2 2 3 4 3" xfId="14884" xr:uid="{00000000-0005-0000-0000-00008B280000}"/>
    <cellStyle name="Финансовый 2 3 2 3 2 2 3 4 3 2" xfId="30122" xr:uid="{27D19640-6976-466A-80E8-0D234B9EC2B4}"/>
    <cellStyle name="Финансовый 2 3 2 3 2 2 3 4 4" xfId="19970" xr:uid="{9E31415F-925D-4130-8212-BD5414A5A07E}"/>
    <cellStyle name="Финансовый 2 3 2 3 2 2 3 5" xfId="6002" xr:uid="{00000000-0005-0000-0000-00008C280000}"/>
    <cellStyle name="Финансовый 2 3 2 3 2 2 3 5 2" xfId="21247" xr:uid="{48F3E0AA-6AAF-4692-BF09-67EB616D22F5}"/>
    <cellStyle name="Финансовый 2 3 2 3 2 2 3 6" xfId="11085" xr:uid="{00000000-0005-0000-0000-00008D280000}"/>
    <cellStyle name="Финансовый 2 3 2 3 2 2 3 6 2" xfId="26323" xr:uid="{C36AA34D-5334-4B95-A632-F2C1A6EAEF9C}"/>
    <cellStyle name="Финансовый 2 3 2 3 2 2 3 7" xfId="16171" xr:uid="{84C9D7BA-C44A-47A2-A440-1AFCE45F176B}"/>
    <cellStyle name="Финансовый 2 3 2 3 2 2 4" xfId="1611" xr:uid="{00000000-0005-0000-0000-00008E280000}"/>
    <cellStyle name="Финансовый 2 3 2 3 2 2 4 2" xfId="6715" xr:uid="{00000000-0005-0000-0000-00008F280000}"/>
    <cellStyle name="Финансовый 2 3 2 3 2 2 4 2 2" xfId="21955" xr:uid="{5B634997-30EC-47A8-AA4C-D966A6D01F64}"/>
    <cellStyle name="Финансовый 2 3 2 3 2 2 4 3" xfId="11793" xr:uid="{00000000-0005-0000-0000-000090280000}"/>
    <cellStyle name="Финансовый 2 3 2 3 2 2 4 3 2" xfId="27031" xr:uid="{D4A5243B-E6DC-44E1-87CE-AFB9589DA595}"/>
    <cellStyle name="Финансовый 2 3 2 3 2 2 4 4" xfId="16879" xr:uid="{D145BB05-08B7-4C96-B488-017A07623967}"/>
    <cellStyle name="Финансовый 2 3 2 3 2 2 5" xfId="2887" xr:uid="{00000000-0005-0000-0000-000091280000}"/>
    <cellStyle name="Финансовый 2 3 2 3 2 2 5 2" xfId="7985" xr:uid="{00000000-0005-0000-0000-000092280000}"/>
    <cellStyle name="Финансовый 2 3 2 3 2 2 5 2 2" xfId="23225" xr:uid="{0B1CDBAE-79A9-4EFF-B105-1CD3E46660A2}"/>
    <cellStyle name="Финансовый 2 3 2 3 2 2 5 3" xfId="13063" xr:uid="{00000000-0005-0000-0000-000093280000}"/>
    <cellStyle name="Финансовый 2 3 2 3 2 2 5 3 2" xfId="28301" xr:uid="{E07647B0-399B-4A5B-8F4A-68873BDB7FB5}"/>
    <cellStyle name="Финансовый 2 3 2 3 2 2 5 4" xfId="18149" xr:uid="{77492B06-8FA8-4D33-9A68-1D65CE685E6A}"/>
    <cellStyle name="Финансовый 2 3 2 3 2 2 6" xfId="4161" xr:uid="{00000000-0005-0000-0000-000094280000}"/>
    <cellStyle name="Финансовый 2 3 2 3 2 2 6 2" xfId="9242" xr:uid="{00000000-0005-0000-0000-000095280000}"/>
    <cellStyle name="Финансовый 2 3 2 3 2 2 6 2 2" xfId="24482" xr:uid="{2152C00F-09DB-4705-96A9-CD24DD56FFC4}"/>
    <cellStyle name="Финансовый 2 3 2 3 2 2 6 3" xfId="14320" xr:uid="{00000000-0005-0000-0000-000096280000}"/>
    <cellStyle name="Финансовый 2 3 2 3 2 2 6 3 2" xfId="29558" xr:uid="{1175A060-D527-49C8-82FE-8AF0F6C03554}"/>
    <cellStyle name="Финансовый 2 3 2 3 2 2 6 4" xfId="19406" xr:uid="{84148FB7-18B9-4AF7-8583-FA36732F47F1}"/>
    <cellStyle name="Финансовый 2 3 2 3 2 2 7" xfId="5438" xr:uid="{00000000-0005-0000-0000-000097280000}"/>
    <cellStyle name="Финансовый 2 3 2 3 2 2 7 2" xfId="20683" xr:uid="{8FEC8FEC-386E-4228-B178-0DC45925B716}"/>
    <cellStyle name="Финансовый 2 3 2 3 2 2 8" xfId="10521" xr:uid="{00000000-0005-0000-0000-000098280000}"/>
    <cellStyle name="Финансовый 2 3 2 3 2 2 8 2" xfId="25759" xr:uid="{03402C54-65B4-4853-B0AE-F653A6CCB933}"/>
    <cellStyle name="Финансовый 2 3 2 3 2 2 9" xfId="15607" xr:uid="{922B5A3F-3594-4919-872A-2BDAE4051D3B}"/>
    <cellStyle name="Финансовый 2 3 2 3 2 3" xfId="613" xr:uid="{00000000-0005-0000-0000-000099280000}"/>
    <cellStyle name="Финансовый 2 3 2 3 2 3 2" xfId="1177" xr:uid="{00000000-0005-0000-0000-00009A280000}"/>
    <cellStyle name="Финансовый 2 3 2 3 2 3 2 2" xfId="2455" xr:uid="{00000000-0005-0000-0000-00009B280000}"/>
    <cellStyle name="Финансовый 2 3 2 3 2 3 2 2 2" xfId="7559" xr:uid="{00000000-0005-0000-0000-00009C280000}"/>
    <cellStyle name="Финансовый 2 3 2 3 2 3 2 2 2 2" xfId="22799" xr:uid="{98A42673-15A8-44E8-B071-FD0ECF1C0ADD}"/>
    <cellStyle name="Финансовый 2 3 2 3 2 3 2 2 3" xfId="12637" xr:uid="{00000000-0005-0000-0000-00009D280000}"/>
    <cellStyle name="Финансовый 2 3 2 3 2 3 2 2 3 2" xfId="27875" xr:uid="{DEAE3E59-6400-4D41-B9AB-4E5FF8840B2D}"/>
    <cellStyle name="Финансовый 2 3 2 3 2 3 2 2 4" xfId="17723" xr:uid="{4BD80C09-4E49-4914-9D28-6D690CF61ACF}"/>
    <cellStyle name="Финансовый 2 3 2 3 2 3 2 3" xfId="3731" xr:uid="{00000000-0005-0000-0000-00009E280000}"/>
    <cellStyle name="Финансовый 2 3 2 3 2 3 2 3 2" xfId="8817" xr:uid="{00000000-0005-0000-0000-00009F280000}"/>
    <cellStyle name="Финансовый 2 3 2 3 2 3 2 3 2 2" xfId="24057" xr:uid="{3A36B7A6-DF3C-40D8-873F-D4B9291BCAC4}"/>
    <cellStyle name="Финансовый 2 3 2 3 2 3 2 3 3" xfId="13895" xr:uid="{00000000-0005-0000-0000-0000A0280000}"/>
    <cellStyle name="Финансовый 2 3 2 3 2 3 2 3 3 2" xfId="29133" xr:uid="{4B3FF011-36AC-4CAD-9AB5-801A490CC597}"/>
    <cellStyle name="Финансовый 2 3 2 3 2 3 2 3 4" xfId="18981" xr:uid="{DA2A257F-479D-4166-946B-7A3DD52F0D38}"/>
    <cellStyle name="Финансовый 2 3 2 3 2 3 2 4" xfId="5005" xr:uid="{00000000-0005-0000-0000-0000A1280000}"/>
    <cellStyle name="Финансовый 2 3 2 3 2 3 2 4 2" xfId="10086" xr:uid="{00000000-0005-0000-0000-0000A2280000}"/>
    <cellStyle name="Финансовый 2 3 2 3 2 3 2 4 2 2" xfId="25326" xr:uid="{531E5BA9-4E2E-4169-A40A-771735A41AD6}"/>
    <cellStyle name="Финансовый 2 3 2 3 2 3 2 4 3" xfId="15164" xr:uid="{00000000-0005-0000-0000-0000A3280000}"/>
    <cellStyle name="Финансовый 2 3 2 3 2 3 2 4 3 2" xfId="30402" xr:uid="{6C723470-2435-4CB1-976D-472ABB66F874}"/>
    <cellStyle name="Финансовый 2 3 2 3 2 3 2 4 4" xfId="20250" xr:uid="{D0ABD2DA-831B-40F6-883B-A9857A099306}"/>
    <cellStyle name="Финансовый 2 3 2 3 2 3 2 5" xfId="6282" xr:uid="{00000000-0005-0000-0000-0000A4280000}"/>
    <cellStyle name="Финансовый 2 3 2 3 2 3 2 5 2" xfId="21527" xr:uid="{F144C012-9F68-422B-87B5-D87CF6A2555E}"/>
    <cellStyle name="Финансовый 2 3 2 3 2 3 2 6" xfId="11365" xr:uid="{00000000-0005-0000-0000-0000A5280000}"/>
    <cellStyle name="Финансовый 2 3 2 3 2 3 2 6 2" xfId="26603" xr:uid="{180AB199-C752-4A80-B8D0-2F5A475CD4B5}"/>
    <cellStyle name="Финансовый 2 3 2 3 2 3 2 7" xfId="16451" xr:uid="{B2BA344E-AD23-4026-A672-F6B95F89E843}"/>
    <cellStyle name="Финансовый 2 3 2 3 2 3 3" xfId="1891" xr:uid="{00000000-0005-0000-0000-0000A6280000}"/>
    <cellStyle name="Финансовый 2 3 2 3 2 3 3 2" xfId="6995" xr:uid="{00000000-0005-0000-0000-0000A7280000}"/>
    <cellStyle name="Финансовый 2 3 2 3 2 3 3 2 2" xfId="22235" xr:uid="{627EDC13-62F2-4AEA-9BB4-B45A958F5F0E}"/>
    <cellStyle name="Финансовый 2 3 2 3 2 3 3 3" xfId="12073" xr:uid="{00000000-0005-0000-0000-0000A8280000}"/>
    <cellStyle name="Финансовый 2 3 2 3 2 3 3 3 2" xfId="27311" xr:uid="{C1F39A8B-C2D5-4C24-A832-673926703B68}"/>
    <cellStyle name="Финансовый 2 3 2 3 2 3 3 4" xfId="17159" xr:uid="{1959196A-122F-49C3-AF9E-6ABF0758632A}"/>
    <cellStyle name="Финансовый 2 3 2 3 2 3 4" xfId="3175" xr:uid="{00000000-0005-0000-0000-0000A9280000}"/>
    <cellStyle name="Финансовый 2 3 2 3 2 3 4 2" xfId="8261" xr:uid="{00000000-0005-0000-0000-0000AA280000}"/>
    <cellStyle name="Финансовый 2 3 2 3 2 3 4 2 2" xfId="23501" xr:uid="{14E78C1E-B862-4AB7-A3A9-18769B5B5720}"/>
    <cellStyle name="Финансовый 2 3 2 3 2 3 4 3" xfId="13339" xr:uid="{00000000-0005-0000-0000-0000AB280000}"/>
    <cellStyle name="Финансовый 2 3 2 3 2 3 4 3 2" xfId="28577" xr:uid="{ECA8D121-ED0E-47F9-8398-5431861C91EC}"/>
    <cellStyle name="Финансовый 2 3 2 3 2 3 4 4" xfId="18425" xr:uid="{EEBD28D9-67D4-46A9-86F3-5C7E202AAD82}"/>
    <cellStyle name="Финансовый 2 3 2 3 2 3 5" xfId="4441" xr:uid="{00000000-0005-0000-0000-0000AC280000}"/>
    <cellStyle name="Финансовый 2 3 2 3 2 3 5 2" xfId="9522" xr:uid="{00000000-0005-0000-0000-0000AD280000}"/>
    <cellStyle name="Финансовый 2 3 2 3 2 3 5 2 2" xfId="24762" xr:uid="{ACDD2210-530E-4CAA-B666-E69710B593AD}"/>
    <cellStyle name="Финансовый 2 3 2 3 2 3 5 3" xfId="14600" xr:uid="{00000000-0005-0000-0000-0000AE280000}"/>
    <cellStyle name="Финансовый 2 3 2 3 2 3 5 3 2" xfId="29838" xr:uid="{EA221A0A-47D5-4F41-A6CC-F2685BCF4F85}"/>
    <cellStyle name="Финансовый 2 3 2 3 2 3 5 4" xfId="19686" xr:uid="{BC6E621F-8762-4C99-8D74-9FD3AE9479E2}"/>
    <cellStyle name="Финансовый 2 3 2 3 2 3 6" xfId="5718" xr:uid="{00000000-0005-0000-0000-0000AF280000}"/>
    <cellStyle name="Финансовый 2 3 2 3 2 3 6 2" xfId="20963" xr:uid="{6F3A25A5-8A8F-4087-AD69-2AFA1441528C}"/>
    <cellStyle name="Финансовый 2 3 2 3 2 3 7" xfId="10801" xr:uid="{00000000-0005-0000-0000-0000B0280000}"/>
    <cellStyle name="Финансовый 2 3 2 3 2 3 7 2" xfId="26039" xr:uid="{3032C675-9A88-40F7-9A1F-E834CEE93F85}"/>
    <cellStyle name="Финансовый 2 3 2 3 2 3 8" xfId="15887" xr:uid="{FFACDE6F-6FF1-45D6-8975-68010F6C30CB}"/>
    <cellStyle name="Финансовый 2 3 2 3 2 4" xfId="757" xr:uid="{00000000-0005-0000-0000-0000B1280000}"/>
    <cellStyle name="Финансовый 2 3 2 3 2 4 2" xfId="2035" xr:uid="{00000000-0005-0000-0000-0000B2280000}"/>
    <cellStyle name="Финансовый 2 3 2 3 2 4 2 2" xfId="7139" xr:uid="{00000000-0005-0000-0000-0000B3280000}"/>
    <cellStyle name="Финансовый 2 3 2 3 2 4 2 2 2" xfId="22379" xr:uid="{A06F7B8C-720D-4F85-A8F7-ED8CEB0E4586}"/>
    <cellStyle name="Финансовый 2 3 2 3 2 4 2 3" xfId="12217" xr:uid="{00000000-0005-0000-0000-0000B4280000}"/>
    <cellStyle name="Финансовый 2 3 2 3 2 4 2 3 2" xfId="27455" xr:uid="{5AC2D093-2544-4CE7-8774-158C5973C9B7}"/>
    <cellStyle name="Финансовый 2 3 2 3 2 4 2 4" xfId="17303" xr:uid="{69CF082B-0411-4F84-86C7-F688ACF14C74}"/>
    <cellStyle name="Финансовый 2 3 2 3 2 4 3" xfId="3317" xr:uid="{00000000-0005-0000-0000-0000B5280000}"/>
    <cellStyle name="Финансовый 2 3 2 3 2 4 3 2" xfId="8403" xr:uid="{00000000-0005-0000-0000-0000B6280000}"/>
    <cellStyle name="Финансовый 2 3 2 3 2 4 3 2 2" xfId="23643" xr:uid="{8745D22A-F340-4FB2-B468-FC799FF20FC9}"/>
    <cellStyle name="Финансовый 2 3 2 3 2 4 3 3" xfId="13481" xr:uid="{00000000-0005-0000-0000-0000B7280000}"/>
    <cellStyle name="Финансовый 2 3 2 3 2 4 3 3 2" xfId="28719" xr:uid="{C6335730-1C2D-4660-A58E-0C25D193E758}"/>
    <cellStyle name="Финансовый 2 3 2 3 2 4 3 4" xfId="18567" xr:uid="{46F2CADE-8255-45B2-8106-618D8A6DDC1A}"/>
    <cellStyle name="Финансовый 2 3 2 3 2 4 4" xfId="4585" xr:uid="{00000000-0005-0000-0000-0000B8280000}"/>
    <cellStyle name="Финансовый 2 3 2 3 2 4 4 2" xfId="9666" xr:uid="{00000000-0005-0000-0000-0000B9280000}"/>
    <cellStyle name="Финансовый 2 3 2 3 2 4 4 2 2" xfId="24906" xr:uid="{518C8910-0D60-445B-9198-C14123432ED8}"/>
    <cellStyle name="Финансовый 2 3 2 3 2 4 4 3" xfId="14744" xr:uid="{00000000-0005-0000-0000-0000BA280000}"/>
    <cellStyle name="Финансовый 2 3 2 3 2 4 4 3 2" xfId="29982" xr:uid="{C66C84D6-3229-4EC9-9402-4AC03B470BAA}"/>
    <cellStyle name="Финансовый 2 3 2 3 2 4 4 4" xfId="19830" xr:uid="{8189D755-08E1-4C4F-B8EF-C42464EED0FB}"/>
    <cellStyle name="Финансовый 2 3 2 3 2 4 5" xfId="5862" xr:uid="{00000000-0005-0000-0000-0000BB280000}"/>
    <cellStyle name="Финансовый 2 3 2 3 2 4 5 2" xfId="21107" xr:uid="{E6BAF66B-926A-4B23-9D29-320D67559900}"/>
    <cellStyle name="Финансовый 2 3 2 3 2 4 6" xfId="10945" xr:uid="{00000000-0005-0000-0000-0000BC280000}"/>
    <cellStyle name="Финансовый 2 3 2 3 2 4 6 2" xfId="26183" xr:uid="{B0C9BFFC-7182-4797-AB8B-8680CDA9B42A}"/>
    <cellStyle name="Финансовый 2 3 2 3 2 4 7" xfId="16031" xr:uid="{9E11DE1E-D260-48B1-A9C8-688910144872}"/>
    <cellStyle name="Финансовый 2 3 2 3 2 5" xfId="1322" xr:uid="{00000000-0005-0000-0000-0000BD280000}"/>
    <cellStyle name="Финансовый 2 3 2 3 2 5 2" xfId="2600" xr:uid="{00000000-0005-0000-0000-0000BE280000}"/>
    <cellStyle name="Финансовый 2 3 2 3 2 5 2 2" xfId="7704" xr:uid="{00000000-0005-0000-0000-0000BF280000}"/>
    <cellStyle name="Финансовый 2 3 2 3 2 5 2 2 2" xfId="22944" xr:uid="{8A9C3A59-D4E2-47CE-95FA-DA28057A4222}"/>
    <cellStyle name="Финансовый 2 3 2 3 2 5 2 3" xfId="12782" xr:uid="{00000000-0005-0000-0000-0000C0280000}"/>
    <cellStyle name="Финансовый 2 3 2 3 2 5 2 3 2" xfId="28020" xr:uid="{E9632AAE-FF66-4846-B459-7AE2FD0F5485}"/>
    <cellStyle name="Финансовый 2 3 2 3 2 5 2 4" xfId="17868" xr:uid="{6F7DD8A6-F873-4736-AC40-4526D1683279}"/>
    <cellStyle name="Финансовый 2 3 2 3 2 5 3" xfId="3874" xr:uid="{00000000-0005-0000-0000-0000C1280000}"/>
    <cellStyle name="Финансовый 2 3 2 3 2 5 3 2" xfId="8960" xr:uid="{00000000-0005-0000-0000-0000C2280000}"/>
    <cellStyle name="Финансовый 2 3 2 3 2 5 3 2 2" xfId="24200" xr:uid="{59D1858C-95C2-44A3-83E1-095E9D073BF1}"/>
    <cellStyle name="Финансовый 2 3 2 3 2 5 3 3" xfId="14038" xr:uid="{00000000-0005-0000-0000-0000C3280000}"/>
    <cellStyle name="Финансовый 2 3 2 3 2 5 3 3 2" xfId="29276" xr:uid="{F9A2F676-1325-4694-89C8-BF5773AD0447}"/>
    <cellStyle name="Финансовый 2 3 2 3 2 5 3 4" xfId="19124" xr:uid="{278A65AC-284F-4247-975C-24B0F4DA4FD4}"/>
    <cellStyle name="Финансовый 2 3 2 3 2 5 4" xfId="5150" xr:uid="{00000000-0005-0000-0000-0000C4280000}"/>
    <cellStyle name="Финансовый 2 3 2 3 2 5 4 2" xfId="10231" xr:uid="{00000000-0005-0000-0000-0000C5280000}"/>
    <cellStyle name="Финансовый 2 3 2 3 2 5 4 2 2" xfId="25471" xr:uid="{830FE472-7D7F-4BDF-B8B3-FBDC9A99E0D7}"/>
    <cellStyle name="Финансовый 2 3 2 3 2 5 4 3" xfId="15309" xr:uid="{00000000-0005-0000-0000-0000C6280000}"/>
    <cellStyle name="Финансовый 2 3 2 3 2 5 4 3 2" xfId="30547" xr:uid="{2BFDC73A-208B-4BFF-A5AE-AF2C86380243}"/>
    <cellStyle name="Финансовый 2 3 2 3 2 5 4 4" xfId="20395" xr:uid="{B1002322-A8EC-4199-8BEF-A66D403C6195}"/>
    <cellStyle name="Финансовый 2 3 2 3 2 5 5" xfId="6427" xr:uid="{00000000-0005-0000-0000-0000C7280000}"/>
    <cellStyle name="Финансовый 2 3 2 3 2 5 5 2" xfId="21672" xr:uid="{3EE5DEB1-4B28-42BD-A494-CA77EC7B3B38}"/>
    <cellStyle name="Финансовый 2 3 2 3 2 5 6" xfId="11510" xr:uid="{00000000-0005-0000-0000-0000C8280000}"/>
    <cellStyle name="Финансовый 2 3 2 3 2 5 6 2" xfId="26748" xr:uid="{3675FE05-E8AE-4C29-BC5E-93FC8A0C3A2A}"/>
    <cellStyle name="Финансовый 2 3 2 3 2 5 7" xfId="16596" xr:uid="{26CA6F23-D481-4553-8600-089044CEB086}"/>
    <cellStyle name="Финансовый 2 3 2 3 2 6" xfId="1462" xr:uid="{00000000-0005-0000-0000-0000C9280000}"/>
    <cellStyle name="Финансовый 2 3 2 3 2 6 2" xfId="2740" xr:uid="{00000000-0005-0000-0000-0000CA280000}"/>
    <cellStyle name="Финансовый 2 3 2 3 2 6 2 2" xfId="7844" xr:uid="{00000000-0005-0000-0000-0000CB280000}"/>
    <cellStyle name="Финансовый 2 3 2 3 2 6 2 2 2" xfId="23084" xr:uid="{5BC9BD31-75A4-489B-997F-6F4464327162}"/>
    <cellStyle name="Финансовый 2 3 2 3 2 6 2 3" xfId="12922" xr:uid="{00000000-0005-0000-0000-0000CC280000}"/>
    <cellStyle name="Финансовый 2 3 2 3 2 6 2 3 2" xfId="28160" xr:uid="{345BF087-96B3-467C-A5CC-5D1F5E13BE89}"/>
    <cellStyle name="Финансовый 2 3 2 3 2 6 2 4" xfId="18008" xr:uid="{81EF0E05-340B-4A74-98B8-5C146397AF33}"/>
    <cellStyle name="Финансовый 2 3 2 3 2 6 3" xfId="4012" xr:uid="{00000000-0005-0000-0000-0000CD280000}"/>
    <cellStyle name="Финансовый 2 3 2 3 2 6 3 2" xfId="9098" xr:uid="{00000000-0005-0000-0000-0000CE280000}"/>
    <cellStyle name="Финансовый 2 3 2 3 2 6 3 2 2" xfId="24338" xr:uid="{4031F558-0DFD-4992-8EC0-D28CEAE651A4}"/>
    <cellStyle name="Финансовый 2 3 2 3 2 6 3 3" xfId="14176" xr:uid="{00000000-0005-0000-0000-0000CF280000}"/>
    <cellStyle name="Финансовый 2 3 2 3 2 6 3 3 2" xfId="29414" xr:uid="{749C470E-DAB3-4C4A-9E25-1DF18A1D206B}"/>
    <cellStyle name="Финансовый 2 3 2 3 2 6 3 4" xfId="19262" xr:uid="{C7D2B554-7CAB-4A3A-8114-6AF5247D34A5}"/>
    <cellStyle name="Финансовый 2 3 2 3 2 6 4" xfId="5290" xr:uid="{00000000-0005-0000-0000-0000D0280000}"/>
    <cellStyle name="Финансовый 2 3 2 3 2 6 4 2" xfId="10371" xr:uid="{00000000-0005-0000-0000-0000D1280000}"/>
    <cellStyle name="Финансовый 2 3 2 3 2 6 4 2 2" xfId="25611" xr:uid="{ADBB4821-FFA4-410D-B684-DA8E7398264C}"/>
    <cellStyle name="Финансовый 2 3 2 3 2 6 4 3" xfId="15449" xr:uid="{00000000-0005-0000-0000-0000D2280000}"/>
    <cellStyle name="Финансовый 2 3 2 3 2 6 4 3 2" xfId="30687" xr:uid="{13545CBA-2C5C-42D5-935B-328C55DA11FB}"/>
    <cellStyle name="Финансовый 2 3 2 3 2 6 4 4" xfId="20535" xr:uid="{FE9CABC6-E509-4C5A-B63D-718DEFB0805D}"/>
    <cellStyle name="Финансовый 2 3 2 3 2 6 5" xfId="6567" xr:uid="{00000000-0005-0000-0000-0000D3280000}"/>
    <cellStyle name="Финансовый 2 3 2 3 2 6 5 2" xfId="21812" xr:uid="{CF66191B-7E7E-4E55-9BA7-3D0E7974FFB7}"/>
    <cellStyle name="Финансовый 2 3 2 3 2 6 6" xfId="11650" xr:uid="{00000000-0005-0000-0000-0000D4280000}"/>
    <cellStyle name="Финансовый 2 3 2 3 2 6 6 2" xfId="26888" xr:uid="{AB8577E0-39EB-4DC1-96FA-72CB5AACA151}"/>
    <cellStyle name="Финансовый 2 3 2 3 2 6 7" xfId="16736" xr:uid="{1B47242A-BE95-4709-AC78-6DEA5647EE06}"/>
    <cellStyle name="Финансовый 2 3 2 3 3" xfId="285" xr:uid="{00000000-0005-0000-0000-0000D5280000}"/>
    <cellStyle name="Финансовый 2 3 2 3 3 2" xfId="441" xr:uid="{00000000-0005-0000-0000-0000D6280000}"/>
    <cellStyle name="Финансовый 2 3 2 3 3 2 2" xfId="1005" xr:uid="{00000000-0005-0000-0000-0000D7280000}"/>
    <cellStyle name="Финансовый 2 3 2 3 3 2 2 2" xfId="2283" xr:uid="{00000000-0005-0000-0000-0000D8280000}"/>
    <cellStyle name="Финансовый 2 3 2 3 3 2 2 2 2" xfId="7387" xr:uid="{00000000-0005-0000-0000-0000D9280000}"/>
    <cellStyle name="Финансовый 2 3 2 3 3 2 2 2 2 2" xfId="22627" xr:uid="{D9E6F776-A9CA-4600-B383-8B610F9E659B}"/>
    <cellStyle name="Финансовый 2 3 2 3 3 2 2 2 3" xfId="12465" xr:uid="{00000000-0005-0000-0000-0000DA280000}"/>
    <cellStyle name="Финансовый 2 3 2 3 3 2 2 2 3 2" xfId="27703" xr:uid="{29066F78-0659-47C3-8DD8-09C820816329}"/>
    <cellStyle name="Финансовый 2 3 2 3 3 2 2 2 4" xfId="17551" xr:uid="{9CB44472-749B-4730-9820-766ED7DB60A8}"/>
    <cellStyle name="Финансовый 2 3 2 3 3 2 2 3" xfId="3561" xr:uid="{00000000-0005-0000-0000-0000DB280000}"/>
    <cellStyle name="Финансовый 2 3 2 3 3 2 2 3 2" xfId="8647" xr:uid="{00000000-0005-0000-0000-0000DC280000}"/>
    <cellStyle name="Финансовый 2 3 2 3 3 2 2 3 2 2" xfId="23887" xr:uid="{ED60F5B6-D1BD-42B3-A549-A54C4279194C}"/>
    <cellStyle name="Финансовый 2 3 2 3 3 2 2 3 3" xfId="13725" xr:uid="{00000000-0005-0000-0000-0000DD280000}"/>
    <cellStyle name="Финансовый 2 3 2 3 3 2 2 3 3 2" xfId="28963" xr:uid="{6ED80D8F-B1AF-40FA-8367-81E8FA0ECFB8}"/>
    <cellStyle name="Финансовый 2 3 2 3 3 2 2 3 4" xfId="18811" xr:uid="{9462FA56-743B-49E4-B29A-B602B3A8C4A7}"/>
    <cellStyle name="Финансовый 2 3 2 3 3 2 2 4" xfId="4833" xr:uid="{00000000-0005-0000-0000-0000DE280000}"/>
    <cellStyle name="Финансовый 2 3 2 3 3 2 2 4 2" xfId="9914" xr:uid="{00000000-0005-0000-0000-0000DF280000}"/>
    <cellStyle name="Финансовый 2 3 2 3 3 2 2 4 2 2" xfId="25154" xr:uid="{54F22722-81DB-4DA6-9AEE-48389F96800F}"/>
    <cellStyle name="Финансовый 2 3 2 3 3 2 2 4 3" xfId="14992" xr:uid="{00000000-0005-0000-0000-0000E0280000}"/>
    <cellStyle name="Финансовый 2 3 2 3 3 2 2 4 3 2" xfId="30230" xr:uid="{B968A29B-1690-4EA4-9F20-898CCBA1A7B7}"/>
    <cellStyle name="Финансовый 2 3 2 3 3 2 2 4 4" xfId="20078" xr:uid="{711A38FC-AC99-4004-8AA6-C46F6F102A43}"/>
    <cellStyle name="Финансовый 2 3 2 3 3 2 2 5" xfId="6110" xr:uid="{00000000-0005-0000-0000-0000E1280000}"/>
    <cellStyle name="Финансовый 2 3 2 3 3 2 2 5 2" xfId="21355" xr:uid="{15878ADC-8621-42C7-871C-59B8EB564F76}"/>
    <cellStyle name="Финансовый 2 3 2 3 3 2 2 6" xfId="11193" xr:uid="{00000000-0005-0000-0000-0000E2280000}"/>
    <cellStyle name="Финансовый 2 3 2 3 3 2 2 6 2" xfId="26431" xr:uid="{ADB0156C-1AA1-468B-99C6-8A8FB519D093}"/>
    <cellStyle name="Финансовый 2 3 2 3 3 2 2 7" xfId="16279" xr:uid="{59DA9041-C5AC-47B9-94F8-0538CEBF30EC}"/>
    <cellStyle name="Финансовый 2 3 2 3 3 2 3" xfId="1719" xr:uid="{00000000-0005-0000-0000-0000E3280000}"/>
    <cellStyle name="Финансовый 2 3 2 3 3 2 3 2" xfId="6823" xr:uid="{00000000-0005-0000-0000-0000E4280000}"/>
    <cellStyle name="Финансовый 2 3 2 3 3 2 3 2 2" xfId="22063" xr:uid="{B4F520FB-8D8E-4F9C-86A6-DDD6F9547B80}"/>
    <cellStyle name="Финансовый 2 3 2 3 3 2 3 3" xfId="11901" xr:uid="{00000000-0005-0000-0000-0000E5280000}"/>
    <cellStyle name="Финансовый 2 3 2 3 3 2 3 3 2" xfId="27139" xr:uid="{A1A47A70-1165-483C-B264-1CBBD569AFCB}"/>
    <cellStyle name="Финансовый 2 3 2 3 3 2 3 4" xfId="16987" xr:uid="{2FCC467B-AB93-4B1B-B791-6D21DDE8BEAC}"/>
    <cellStyle name="Финансовый 2 3 2 3 3 2 4" xfId="3005" xr:uid="{00000000-0005-0000-0000-0000E6280000}"/>
    <cellStyle name="Финансовый 2 3 2 3 3 2 4 2" xfId="8091" xr:uid="{00000000-0005-0000-0000-0000E7280000}"/>
    <cellStyle name="Финансовый 2 3 2 3 3 2 4 2 2" xfId="23331" xr:uid="{263F6196-A38B-4472-84C0-F7B6DDC880BC}"/>
    <cellStyle name="Финансовый 2 3 2 3 3 2 4 3" xfId="13169" xr:uid="{00000000-0005-0000-0000-0000E8280000}"/>
    <cellStyle name="Финансовый 2 3 2 3 3 2 4 3 2" xfId="28407" xr:uid="{1D8E025E-3890-44C5-9639-1794D7F53A36}"/>
    <cellStyle name="Финансовый 2 3 2 3 3 2 4 4" xfId="18255" xr:uid="{21A9230E-0629-4FD0-9D20-0021180F3B01}"/>
    <cellStyle name="Финансовый 2 3 2 3 3 2 5" xfId="4269" xr:uid="{00000000-0005-0000-0000-0000E9280000}"/>
    <cellStyle name="Финансовый 2 3 2 3 3 2 5 2" xfId="9350" xr:uid="{00000000-0005-0000-0000-0000EA280000}"/>
    <cellStyle name="Финансовый 2 3 2 3 3 2 5 2 2" xfId="24590" xr:uid="{8EEBCFD4-3CAC-4862-823D-9722940E2B43}"/>
    <cellStyle name="Финансовый 2 3 2 3 3 2 5 3" xfId="14428" xr:uid="{00000000-0005-0000-0000-0000EB280000}"/>
    <cellStyle name="Финансовый 2 3 2 3 3 2 5 3 2" xfId="29666" xr:uid="{4B4DE76B-DB59-4715-A308-D344DDA6E5B7}"/>
    <cellStyle name="Финансовый 2 3 2 3 3 2 5 4" xfId="19514" xr:uid="{3EBF7D91-3686-431D-95FC-685CFDA64FB3}"/>
    <cellStyle name="Финансовый 2 3 2 3 3 2 6" xfId="5546" xr:uid="{00000000-0005-0000-0000-0000EC280000}"/>
    <cellStyle name="Финансовый 2 3 2 3 3 2 6 2" xfId="20791" xr:uid="{A13EF2EA-2DE6-4608-B86B-CEBC6668E882}"/>
    <cellStyle name="Финансовый 2 3 2 3 3 2 7" xfId="10629" xr:uid="{00000000-0005-0000-0000-0000ED280000}"/>
    <cellStyle name="Финансовый 2 3 2 3 3 2 7 2" xfId="25867" xr:uid="{6094A50C-0059-493F-90DF-0B1D6A1AEC23}"/>
    <cellStyle name="Финансовый 2 3 2 3 3 2 8" xfId="15715" xr:uid="{1D602329-BCCD-4353-822B-4EF90B35ED0F}"/>
    <cellStyle name="Финансовый 2 3 2 3 3 3" xfId="865" xr:uid="{00000000-0005-0000-0000-0000EE280000}"/>
    <cellStyle name="Финансовый 2 3 2 3 3 3 2" xfId="2143" xr:uid="{00000000-0005-0000-0000-0000EF280000}"/>
    <cellStyle name="Финансовый 2 3 2 3 3 3 2 2" xfId="7247" xr:uid="{00000000-0005-0000-0000-0000F0280000}"/>
    <cellStyle name="Финансовый 2 3 2 3 3 3 2 2 2" xfId="22487" xr:uid="{5CF9D625-F378-41DA-B935-98DD48AE0AFD}"/>
    <cellStyle name="Финансовый 2 3 2 3 3 3 2 3" xfId="12325" xr:uid="{00000000-0005-0000-0000-0000F1280000}"/>
    <cellStyle name="Финансовый 2 3 2 3 3 3 2 3 2" xfId="27563" xr:uid="{43F57C4B-7BAF-4853-9ECF-F4F480B4942C}"/>
    <cellStyle name="Финансовый 2 3 2 3 3 3 2 4" xfId="17411" xr:uid="{622CE899-0911-4F81-9781-D0EE182257FC}"/>
    <cellStyle name="Финансовый 2 3 2 3 3 3 3" xfId="3423" xr:uid="{00000000-0005-0000-0000-0000F2280000}"/>
    <cellStyle name="Финансовый 2 3 2 3 3 3 3 2" xfId="8509" xr:uid="{00000000-0005-0000-0000-0000F3280000}"/>
    <cellStyle name="Финансовый 2 3 2 3 3 3 3 2 2" xfId="23749" xr:uid="{E26CC2BF-62B3-4DC2-B450-CA25B6897251}"/>
    <cellStyle name="Финансовый 2 3 2 3 3 3 3 3" xfId="13587" xr:uid="{00000000-0005-0000-0000-0000F4280000}"/>
    <cellStyle name="Финансовый 2 3 2 3 3 3 3 3 2" xfId="28825" xr:uid="{D9E93107-7B18-44B1-BB23-9524CB706DE7}"/>
    <cellStyle name="Финансовый 2 3 2 3 3 3 3 4" xfId="18673" xr:uid="{629AD7B2-572E-4220-9F8C-752B4948C2C9}"/>
    <cellStyle name="Финансовый 2 3 2 3 3 3 4" xfId="4693" xr:uid="{00000000-0005-0000-0000-0000F5280000}"/>
    <cellStyle name="Финансовый 2 3 2 3 3 3 4 2" xfId="9774" xr:uid="{00000000-0005-0000-0000-0000F6280000}"/>
    <cellStyle name="Финансовый 2 3 2 3 3 3 4 2 2" xfId="25014" xr:uid="{E766E72F-2A59-4B6F-B6B5-5DC68624D182}"/>
    <cellStyle name="Финансовый 2 3 2 3 3 3 4 3" xfId="14852" xr:uid="{00000000-0005-0000-0000-0000F7280000}"/>
    <cellStyle name="Финансовый 2 3 2 3 3 3 4 3 2" xfId="30090" xr:uid="{5E285B2B-7F5C-48C3-ABB3-094E471D27EA}"/>
    <cellStyle name="Финансовый 2 3 2 3 3 3 4 4" xfId="19938" xr:uid="{71343563-9E07-4241-9EC0-C3F42A635E17}"/>
    <cellStyle name="Финансовый 2 3 2 3 3 3 5" xfId="5970" xr:uid="{00000000-0005-0000-0000-0000F8280000}"/>
    <cellStyle name="Финансовый 2 3 2 3 3 3 5 2" xfId="21215" xr:uid="{14454E94-987C-4B4E-A63D-385D0D7A870B}"/>
    <cellStyle name="Финансовый 2 3 2 3 3 3 6" xfId="11053" xr:uid="{00000000-0005-0000-0000-0000F9280000}"/>
    <cellStyle name="Финансовый 2 3 2 3 3 3 6 2" xfId="26291" xr:uid="{33794493-DEBE-48A6-A798-B897ABE8B2A4}"/>
    <cellStyle name="Финансовый 2 3 2 3 3 3 7" xfId="16139" xr:uid="{9B7B6111-1A80-4BB0-AE07-5BE44D979BAC}"/>
    <cellStyle name="Финансовый 2 3 2 3 3 4" xfId="1579" xr:uid="{00000000-0005-0000-0000-0000FA280000}"/>
    <cellStyle name="Финансовый 2 3 2 3 3 4 2" xfId="6683" xr:uid="{00000000-0005-0000-0000-0000FB280000}"/>
    <cellStyle name="Финансовый 2 3 2 3 3 4 2 2" xfId="21923" xr:uid="{ECB0BC8A-E4FE-48D0-BC61-4B66789B938B}"/>
    <cellStyle name="Финансовый 2 3 2 3 3 4 3" xfId="11761" xr:uid="{00000000-0005-0000-0000-0000FC280000}"/>
    <cellStyle name="Финансовый 2 3 2 3 3 4 3 2" xfId="26999" xr:uid="{366033EA-5EC6-40EF-A6DB-94FE190BEB6C}"/>
    <cellStyle name="Финансовый 2 3 2 3 3 4 4" xfId="16847" xr:uid="{B7CC2DCD-E1EA-42B2-95A0-EA0C8700A631}"/>
    <cellStyle name="Финансовый 2 3 2 3 3 5" xfId="2853" xr:uid="{00000000-0005-0000-0000-0000FD280000}"/>
    <cellStyle name="Финансовый 2 3 2 3 3 5 2" xfId="7953" xr:uid="{00000000-0005-0000-0000-0000FE280000}"/>
    <cellStyle name="Финансовый 2 3 2 3 3 5 2 2" xfId="23193" xr:uid="{9D092BCB-AFD0-4C0B-97E4-F8D8CCD58252}"/>
    <cellStyle name="Финансовый 2 3 2 3 3 5 3" xfId="13031" xr:uid="{00000000-0005-0000-0000-0000FF280000}"/>
    <cellStyle name="Финансовый 2 3 2 3 3 5 3 2" xfId="28269" xr:uid="{8B0F550E-E6C2-48BE-9924-C16DC2C3670B}"/>
    <cellStyle name="Финансовый 2 3 2 3 3 5 4" xfId="18117" xr:uid="{5883F5FF-1ED8-4A83-AC54-E93DAC2B42A0}"/>
    <cellStyle name="Финансовый 2 3 2 3 3 6" xfId="4129" xr:uid="{00000000-0005-0000-0000-000000290000}"/>
    <cellStyle name="Финансовый 2 3 2 3 3 6 2" xfId="9210" xr:uid="{00000000-0005-0000-0000-000001290000}"/>
    <cellStyle name="Финансовый 2 3 2 3 3 6 2 2" xfId="24450" xr:uid="{3170101D-2C81-4DB2-9016-522FA2120E6F}"/>
    <cellStyle name="Финансовый 2 3 2 3 3 6 3" xfId="14288" xr:uid="{00000000-0005-0000-0000-000002290000}"/>
    <cellStyle name="Финансовый 2 3 2 3 3 6 3 2" xfId="29526" xr:uid="{F801FF5C-A9AF-43AC-B87F-8A262DF7F3A0}"/>
    <cellStyle name="Финансовый 2 3 2 3 3 6 4" xfId="19374" xr:uid="{1805382B-56AF-443C-ADF4-F581A5CB1FF1}"/>
    <cellStyle name="Финансовый 2 3 2 3 3 7" xfId="5406" xr:uid="{00000000-0005-0000-0000-000003290000}"/>
    <cellStyle name="Финансовый 2 3 2 3 3 7 2" xfId="20651" xr:uid="{40686EA8-2113-444E-8BF3-E6B2651E6ED0}"/>
    <cellStyle name="Финансовый 2 3 2 3 3 8" xfId="10489" xr:uid="{00000000-0005-0000-0000-000004290000}"/>
    <cellStyle name="Финансовый 2 3 2 3 3 8 2" xfId="25727" xr:uid="{06810563-E45B-4A8D-9194-A40FCFAA5566}"/>
    <cellStyle name="Финансовый 2 3 2 3 3 9" xfId="15575" xr:uid="{C3DAD4C3-B992-4FFE-990D-5EFFB9DBC916}"/>
    <cellStyle name="Финансовый 2 3 2 3 4" xfId="581" xr:uid="{00000000-0005-0000-0000-000005290000}"/>
    <cellStyle name="Финансовый 2 3 2 3 4 2" xfId="1145" xr:uid="{00000000-0005-0000-0000-000006290000}"/>
    <cellStyle name="Финансовый 2 3 2 3 4 2 2" xfId="2423" xr:uid="{00000000-0005-0000-0000-000007290000}"/>
    <cellStyle name="Финансовый 2 3 2 3 4 2 2 2" xfId="7527" xr:uid="{00000000-0005-0000-0000-000008290000}"/>
    <cellStyle name="Финансовый 2 3 2 3 4 2 2 2 2" xfId="22767" xr:uid="{32C8D0B8-8054-4546-8FA6-A70E50D1A89B}"/>
    <cellStyle name="Финансовый 2 3 2 3 4 2 2 3" xfId="12605" xr:uid="{00000000-0005-0000-0000-000009290000}"/>
    <cellStyle name="Финансовый 2 3 2 3 4 2 2 3 2" xfId="27843" xr:uid="{B3765E1C-C3A7-4499-B13F-B45A39CDD276}"/>
    <cellStyle name="Финансовый 2 3 2 3 4 2 2 4" xfId="17691" xr:uid="{C62F56AC-3AB7-4578-A72C-41D1733B8BCC}"/>
    <cellStyle name="Финансовый 2 3 2 3 4 2 3" xfId="3699" xr:uid="{00000000-0005-0000-0000-00000A290000}"/>
    <cellStyle name="Финансовый 2 3 2 3 4 2 3 2" xfId="8785" xr:uid="{00000000-0005-0000-0000-00000B290000}"/>
    <cellStyle name="Финансовый 2 3 2 3 4 2 3 2 2" xfId="24025" xr:uid="{3C5ACD94-E710-41AF-8BF3-0F9563FE5427}"/>
    <cellStyle name="Финансовый 2 3 2 3 4 2 3 3" xfId="13863" xr:uid="{00000000-0005-0000-0000-00000C290000}"/>
    <cellStyle name="Финансовый 2 3 2 3 4 2 3 3 2" xfId="29101" xr:uid="{93CC6362-7C02-4A78-B99B-BA3735297662}"/>
    <cellStyle name="Финансовый 2 3 2 3 4 2 3 4" xfId="18949" xr:uid="{A2C54944-4D7A-4A56-8F7C-ABA797BDBC8E}"/>
    <cellStyle name="Финансовый 2 3 2 3 4 2 4" xfId="4973" xr:uid="{00000000-0005-0000-0000-00000D290000}"/>
    <cellStyle name="Финансовый 2 3 2 3 4 2 4 2" xfId="10054" xr:uid="{00000000-0005-0000-0000-00000E290000}"/>
    <cellStyle name="Финансовый 2 3 2 3 4 2 4 2 2" xfId="25294" xr:uid="{5CA2478B-C374-4063-BA88-BE2F49DEA011}"/>
    <cellStyle name="Финансовый 2 3 2 3 4 2 4 3" xfId="15132" xr:uid="{00000000-0005-0000-0000-00000F290000}"/>
    <cellStyle name="Финансовый 2 3 2 3 4 2 4 3 2" xfId="30370" xr:uid="{8E33BCEE-1CE5-41C3-B1F2-9C0D47455DE9}"/>
    <cellStyle name="Финансовый 2 3 2 3 4 2 4 4" xfId="20218" xr:uid="{35682DC0-6E75-4338-B37A-52C3C4C9D604}"/>
    <cellStyle name="Финансовый 2 3 2 3 4 2 5" xfId="6250" xr:uid="{00000000-0005-0000-0000-000010290000}"/>
    <cellStyle name="Финансовый 2 3 2 3 4 2 5 2" xfId="21495" xr:uid="{53686AB5-E305-46FF-B98F-C4B7414AA2C4}"/>
    <cellStyle name="Финансовый 2 3 2 3 4 2 6" xfId="11333" xr:uid="{00000000-0005-0000-0000-000011290000}"/>
    <cellStyle name="Финансовый 2 3 2 3 4 2 6 2" xfId="26571" xr:uid="{B7751E21-F288-438F-8FA6-29FC42BC5FD2}"/>
    <cellStyle name="Финансовый 2 3 2 3 4 2 7" xfId="16419" xr:uid="{89148257-5955-41AE-8679-4357866BE3BF}"/>
    <cellStyle name="Финансовый 2 3 2 3 4 3" xfId="1859" xr:uid="{00000000-0005-0000-0000-000012290000}"/>
    <cellStyle name="Финансовый 2 3 2 3 4 3 2" xfId="6963" xr:uid="{00000000-0005-0000-0000-000013290000}"/>
    <cellStyle name="Финансовый 2 3 2 3 4 3 2 2" xfId="22203" xr:uid="{7188F643-5D48-41A1-8A18-C6DEB9F6389B}"/>
    <cellStyle name="Финансовый 2 3 2 3 4 3 3" xfId="12041" xr:uid="{00000000-0005-0000-0000-000014290000}"/>
    <cellStyle name="Финансовый 2 3 2 3 4 3 3 2" xfId="27279" xr:uid="{EB642CCC-F8AD-4DAA-AE3D-1371E6788A3F}"/>
    <cellStyle name="Финансовый 2 3 2 3 4 3 4" xfId="17127" xr:uid="{75C3F7E7-F7AF-4415-846B-26EF4A32EE4A}"/>
    <cellStyle name="Финансовый 2 3 2 3 4 4" xfId="3143" xr:uid="{00000000-0005-0000-0000-000015290000}"/>
    <cellStyle name="Финансовый 2 3 2 3 4 4 2" xfId="8229" xr:uid="{00000000-0005-0000-0000-000016290000}"/>
    <cellStyle name="Финансовый 2 3 2 3 4 4 2 2" xfId="23469" xr:uid="{2A67491B-32F5-4D55-973B-D4BBC6734E3A}"/>
    <cellStyle name="Финансовый 2 3 2 3 4 4 3" xfId="13307" xr:uid="{00000000-0005-0000-0000-000017290000}"/>
    <cellStyle name="Финансовый 2 3 2 3 4 4 3 2" xfId="28545" xr:uid="{F68B1599-75A7-4601-B141-6FEADB9DD039}"/>
    <cellStyle name="Финансовый 2 3 2 3 4 4 4" xfId="18393" xr:uid="{68A9016A-D13E-4D90-8E3D-E657E4F03599}"/>
    <cellStyle name="Финансовый 2 3 2 3 4 5" xfId="4409" xr:uid="{00000000-0005-0000-0000-000018290000}"/>
    <cellStyle name="Финансовый 2 3 2 3 4 5 2" xfId="9490" xr:uid="{00000000-0005-0000-0000-000019290000}"/>
    <cellStyle name="Финансовый 2 3 2 3 4 5 2 2" xfId="24730" xr:uid="{CADDA74F-8CBD-465B-BBB8-03CE0F620884}"/>
    <cellStyle name="Финансовый 2 3 2 3 4 5 3" xfId="14568" xr:uid="{00000000-0005-0000-0000-00001A290000}"/>
    <cellStyle name="Финансовый 2 3 2 3 4 5 3 2" xfId="29806" xr:uid="{B23E667B-F7AA-4FE9-BF7D-F33534E00517}"/>
    <cellStyle name="Финансовый 2 3 2 3 4 5 4" xfId="19654" xr:uid="{16E27ACB-2240-4B7E-8BD0-7F3E04AA4D3F}"/>
    <cellStyle name="Финансовый 2 3 2 3 4 6" xfId="5686" xr:uid="{00000000-0005-0000-0000-00001B290000}"/>
    <cellStyle name="Финансовый 2 3 2 3 4 6 2" xfId="20931" xr:uid="{F80542DD-4E1A-411A-8BAA-E67BCA971EF8}"/>
    <cellStyle name="Финансовый 2 3 2 3 4 7" xfId="10769" xr:uid="{00000000-0005-0000-0000-00001C290000}"/>
    <cellStyle name="Финансовый 2 3 2 3 4 7 2" xfId="26007" xr:uid="{34775988-D708-405C-9E02-7A00CAD0FA05}"/>
    <cellStyle name="Финансовый 2 3 2 3 4 8" xfId="15855" xr:uid="{B6D5769C-9177-4091-9D39-2455A97D2608}"/>
    <cellStyle name="Финансовый 2 3 2 3 5" xfId="725" xr:uid="{00000000-0005-0000-0000-00001D290000}"/>
    <cellStyle name="Финансовый 2 3 2 3 5 2" xfId="2003" xr:uid="{00000000-0005-0000-0000-00001E290000}"/>
    <cellStyle name="Финансовый 2 3 2 3 5 2 2" xfId="7107" xr:uid="{00000000-0005-0000-0000-00001F290000}"/>
    <cellStyle name="Финансовый 2 3 2 3 5 2 2 2" xfId="22347" xr:uid="{D8F95389-EE1E-48EC-904C-A5F62C164D0C}"/>
    <cellStyle name="Финансовый 2 3 2 3 5 2 3" xfId="12185" xr:uid="{00000000-0005-0000-0000-000020290000}"/>
    <cellStyle name="Финансовый 2 3 2 3 5 2 3 2" xfId="27423" xr:uid="{7FBA07FC-0250-433E-A8FE-E568CCE60429}"/>
    <cellStyle name="Финансовый 2 3 2 3 5 2 4" xfId="17271" xr:uid="{B7A45FBF-099A-4B3D-B041-70DFC57CD9A2}"/>
    <cellStyle name="Финансовый 2 3 2 3 5 3" xfId="3285" xr:uid="{00000000-0005-0000-0000-000021290000}"/>
    <cellStyle name="Финансовый 2 3 2 3 5 3 2" xfId="8371" xr:uid="{00000000-0005-0000-0000-000022290000}"/>
    <cellStyle name="Финансовый 2 3 2 3 5 3 2 2" xfId="23611" xr:uid="{4DF636D7-A47B-4F0A-8E96-B5E3E9D3F415}"/>
    <cellStyle name="Финансовый 2 3 2 3 5 3 3" xfId="13449" xr:uid="{00000000-0005-0000-0000-000023290000}"/>
    <cellStyle name="Финансовый 2 3 2 3 5 3 3 2" xfId="28687" xr:uid="{8555C83E-F960-46C4-BB88-72768B9D3250}"/>
    <cellStyle name="Финансовый 2 3 2 3 5 3 4" xfId="18535" xr:uid="{3B9799BA-2719-4BF8-9829-4C21959A3129}"/>
    <cellStyle name="Финансовый 2 3 2 3 5 4" xfId="4553" xr:uid="{00000000-0005-0000-0000-000024290000}"/>
    <cellStyle name="Финансовый 2 3 2 3 5 4 2" xfId="9634" xr:uid="{00000000-0005-0000-0000-000025290000}"/>
    <cellStyle name="Финансовый 2 3 2 3 5 4 2 2" xfId="24874" xr:uid="{44B1E7EC-0609-4007-A4F2-D5AA9CA49590}"/>
    <cellStyle name="Финансовый 2 3 2 3 5 4 3" xfId="14712" xr:uid="{00000000-0005-0000-0000-000026290000}"/>
    <cellStyle name="Финансовый 2 3 2 3 5 4 3 2" xfId="29950" xr:uid="{6B93D613-BA4F-477A-9B7D-4C4B94811873}"/>
    <cellStyle name="Финансовый 2 3 2 3 5 4 4" xfId="19798" xr:uid="{8D2B809C-98D9-4CC2-A25C-F1407FDC0A18}"/>
    <cellStyle name="Финансовый 2 3 2 3 5 5" xfId="5830" xr:uid="{00000000-0005-0000-0000-000027290000}"/>
    <cellStyle name="Финансовый 2 3 2 3 5 5 2" xfId="21075" xr:uid="{1347B7D1-B069-45C8-9177-B761EBC68E13}"/>
    <cellStyle name="Финансовый 2 3 2 3 5 6" xfId="10913" xr:uid="{00000000-0005-0000-0000-000028290000}"/>
    <cellStyle name="Финансовый 2 3 2 3 5 6 2" xfId="26151" xr:uid="{86383114-0565-4530-AEE0-9A96330741BD}"/>
    <cellStyle name="Финансовый 2 3 2 3 5 7" xfId="15999" xr:uid="{3D2EE257-5154-49A0-AB04-921B3303420B}"/>
    <cellStyle name="Финансовый 2 3 2 3 6" xfId="1290" xr:uid="{00000000-0005-0000-0000-000029290000}"/>
    <cellStyle name="Финансовый 2 3 2 3 6 2" xfId="2568" xr:uid="{00000000-0005-0000-0000-00002A290000}"/>
    <cellStyle name="Финансовый 2 3 2 3 6 2 2" xfId="7672" xr:uid="{00000000-0005-0000-0000-00002B290000}"/>
    <cellStyle name="Финансовый 2 3 2 3 6 2 2 2" xfId="22912" xr:uid="{C420B647-BDB7-468D-B085-A60EE9063E84}"/>
    <cellStyle name="Финансовый 2 3 2 3 6 2 3" xfId="12750" xr:uid="{00000000-0005-0000-0000-00002C290000}"/>
    <cellStyle name="Финансовый 2 3 2 3 6 2 3 2" xfId="27988" xr:uid="{E4DBD60E-8BB2-41C4-AE0E-F630596A050C}"/>
    <cellStyle name="Финансовый 2 3 2 3 6 2 4" xfId="17836" xr:uid="{D33A6484-04F1-4988-AA59-6825962340BF}"/>
    <cellStyle name="Финансовый 2 3 2 3 6 3" xfId="3842" xr:uid="{00000000-0005-0000-0000-00002D290000}"/>
    <cellStyle name="Финансовый 2 3 2 3 6 3 2" xfId="8928" xr:uid="{00000000-0005-0000-0000-00002E290000}"/>
    <cellStyle name="Финансовый 2 3 2 3 6 3 2 2" xfId="24168" xr:uid="{5D1690A1-D5B4-4510-8EBC-80DF5DDFF78E}"/>
    <cellStyle name="Финансовый 2 3 2 3 6 3 3" xfId="14006" xr:uid="{00000000-0005-0000-0000-00002F290000}"/>
    <cellStyle name="Финансовый 2 3 2 3 6 3 3 2" xfId="29244" xr:uid="{F050BBBC-4093-4C31-92AB-D83CEEAD3CBB}"/>
    <cellStyle name="Финансовый 2 3 2 3 6 3 4" xfId="19092" xr:uid="{76E53F5A-159A-4CC6-866C-1A0AA370414D}"/>
    <cellStyle name="Финансовый 2 3 2 3 6 4" xfId="5118" xr:uid="{00000000-0005-0000-0000-000030290000}"/>
    <cellStyle name="Финансовый 2 3 2 3 6 4 2" xfId="10199" xr:uid="{00000000-0005-0000-0000-000031290000}"/>
    <cellStyle name="Финансовый 2 3 2 3 6 4 2 2" xfId="25439" xr:uid="{FC0CC310-793F-4BCA-B479-03A863CAACAC}"/>
    <cellStyle name="Финансовый 2 3 2 3 6 4 3" xfId="15277" xr:uid="{00000000-0005-0000-0000-000032290000}"/>
    <cellStyle name="Финансовый 2 3 2 3 6 4 3 2" xfId="30515" xr:uid="{77AAFF5D-348A-490E-A096-9BFC64E456BF}"/>
    <cellStyle name="Финансовый 2 3 2 3 6 4 4" xfId="20363" xr:uid="{031F0C77-F7F1-4FFB-B16C-52541DCCF66D}"/>
    <cellStyle name="Финансовый 2 3 2 3 6 5" xfId="6395" xr:uid="{00000000-0005-0000-0000-000033290000}"/>
    <cellStyle name="Финансовый 2 3 2 3 6 5 2" xfId="21640" xr:uid="{EA51C2DF-8B96-410C-B395-9E7557F79051}"/>
    <cellStyle name="Финансовый 2 3 2 3 6 6" xfId="11478" xr:uid="{00000000-0005-0000-0000-000034290000}"/>
    <cellStyle name="Финансовый 2 3 2 3 6 6 2" xfId="26716" xr:uid="{EFBE8EEC-128A-45D5-B277-9EE6BC52C85B}"/>
    <cellStyle name="Финансовый 2 3 2 3 6 7" xfId="16564" xr:uid="{C25BA2F7-0B73-4DE9-A658-4CDFA6115489}"/>
    <cellStyle name="Финансовый 2 3 2 3 7" xfId="1430" xr:uid="{00000000-0005-0000-0000-000035290000}"/>
    <cellStyle name="Финансовый 2 3 2 3 7 2" xfId="2708" xr:uid="{00000000-0005-0000-0000-000036290000}"/>
    <cellStyle name="Финансовый 2 3 2 3 7 2 2" xfId="7812" xr:uid="{00000000-0005-0000-0000-000037290000}"/>
    <cellStyle name="Финансовый 2 3 2 3 7 2 2 2" xfId="23052" xr:uid="{D3B7F8BF-6D01-49C0-9146-11DB4695F45B}"/>
    <cellStyle name="Финансовый 2 3 2 3 7 2 3" xfId="12890" xr:uid="{00000000-0005-0000-0000-000038290000}"/>
    <cellStyle name="Финансовый 2 3 2 3 7 2 3 2" xfId="28128" xr:uid="{2D7300B5-5344-4F63-B5CF-E526CFCDAF75}"/>
    <cellStyle name="Финансовый 2 3 2 3 7 2 4" xfId="17976" xr:uid="{6F16E96B-3FE3-43BD-AAF6-1E36440AB566}"/>
    <cellStyle name="Финансовый 2 3 2 3 7 3" xfId="3980" xr:uid="{00000000-0005-0000-0000-000039290000}"/>
    <cellStyle name="Финансовый 2 3 2 3 7 3 2" xfId="9066" xr:uid="{00000000-0005-0000-0000-00003A290000}"/>
    <cellStyle name="Финансовый 2 3 2 3 7 3 2 2" xfId="24306" xr:uid="{373088B1-D2FD-4424-9078-FC0B4A296D55}"/>
    <cellStyle name="Финансовый 2 3 2 3 7 3 3" xfId="14144" xr:uid="{00000000-0005-0000-0000-00003B290000}"/>
    <cellStyle name="Финансовый 2 3 2 3 7 3 3 2" xfId="29382" xr:uid="{923BBCC6-0227-4128-BA47-0D465A4E4B02}"/>
    <cellStyle name="Финансовый 2 3 2 3 7 3 4" xfId="19230" xr:uid="{164B80C1-8AC7-47F5-9E01-E31964BB9046}"/>
    <cellStyle name="Финансовый 2 3 2 3 7 4" xfId="5258" xr:uid="{00000000-0005-0000-0000-00003C290000}"/>
    <cellStyle name="Финансовый 2 3 2 3 7 4 2" xfId="10339" xr:uid="{00000000-0005-0000-0000-00003D290000}"/>
    <cellStyle name="Финансовый 2 3 2 3 7 4 2 2" xfId="25579" xr:uid="{EE748919-62A8-4D70-8A60-59A9F3583D46}"/>
    <cellStyle name="Финансовый 2 3 2 3 7 4 3" xfId="15417" xr:uid="{00000000-0005-0000-0000-00003E290000}"/>
    <cellStyle name="Финансовый 2 3 2 3 7 4 3 2" xfId="30655" xr:uid="{8B003225-7073-47ED-B5DE-1EF0CF1F4CF1}"/>
    <cellStyle name="Финансовый 2 3 2 3 7 4 4" xfId="20503" xr:uid="{5C08C0C1-4D2B-4002-B183-C66560CA237A}"/>
    <cellStyle name="Финансовый 2 3 2 3 7 5" xfId="6535" xr:uid="{00000000-0005-0000-0000-00003F290000}"/>
    <cellStyle name="Финансовый 2 3 2 3 7 5 2" xfId="21780" xr:uid="{79938864-FB0F-41BF-B135-D097448F43FE}"/>
    <cellStyle name="Финансовый 2 3 2 3 7 6" xfId="11618" xr:uid="{00000000-0005-0000-0000-000040290000}"/>
    <cellStyle name="Финансовый 2 3 2 3 7 6 2" xfId="26856" xr:uid="{EF5DFFF8-E5CB-4EA4-97CA-95179C80C156}"/>
    <cellStyle name="Финансовый 2 3 2 3 7 7" xfId="16704" xr:uid="{EE3A64A6-13C6-468B-97EA-0D255F8E2347}"/>
    <cellStyle name="Финансовый 2 3 2 4" xfId="188" xr:uid="{00000000-0005-0000-0000-000041290000}"/>
    <cellStyle name="Финансовый 2 3 2 4 2" xfId="304" xr:uid="{00000000-0005-0000-0000-000042290000}"/>
    <cellStyle name="Финансовый 2 3 2 4 2 2" xfId="457" xr:uid="{00000000-0005-0000-0000-000043290000}"/>
    <cellStyle name="Финансовый 2 3 2 4 2 2 2" xfId="1021" xr:uid="{00000000-0005-0000-0000-000044290000}"/>
    <cellStyle name="Финансовый 2 3 2 4 2 2 2 2" xfId="2299" xr:uid="{00000000-0005-0000-0000-000045290000}"/>
    <cellStyle name="Финансовый 2 3 2 4 2 2 2 2 2" xfId="7403" xr:uid="{00000000-0005-0000-0000-000046290000}"/>
    <cellStyle name="Финансовый 2 3 2 4 2 2 2 2 2 2" xfId="22643" xr:uid="{C12D7B2C-FF9A-487D-A920-DF6746E2FB44}"/>
    <cellStyle name="Финансовый 2 3 2 4 2 2 2 2 3" xfId="12481" xr:uid="{00000000-0005-0000-0000-000047290000}"/>
    <cellStyle name="Финансовый 2 3 2 4 2 2 2 2 3 2" xfId="27719" xr:uid="{DBA3BFA8-E195-4FA7-B809-7D5C48F3B3B3}"/>
    <cellStyle name="Финансовый 2 3 2 4 2 2 2 2 4" xfId="17567" xr:uid="{9563A82B-7916-4A68-8612-A5A01E60371F}"/>
    <cellStyle name="Финансовый 2 3 2 4 2 2 2 3" xfId="3577" xr:uid="{00000000-0005-0000-0000-000048290000}"/>
    <cellStyle name="Финансовый 2 3 2 4 2 2 2 3 2" xfId="8663" xr:uid="{00000000-0005-0000-0000-000049290000}"/>
    <cellStyle name="Финансовый 2 3 2 4 2 2 2 3 2 2" xfId="23903" xr:uid="{59CE2C08-8B57-43AC-8C39-C90DC56A758F}"/>
    <cellStyle name="Финансовый 2 3 2 4 2 2 2 3 3" xfId="13741" xr:uid="{00000000-0005-0000-0000-00004A290000}"/>
    <cellStyle name="Финансовый 2 3 2 4 2 2 2 3 3 2" xfId="28979" xr:uid="{B90CA9DB-FFAF-4ADD-B4F7-C36868A51A08}"/>
    <cellStyle name="Финансовый 2 3 2 4 2 2 2 3 4" xfId="18827" xr:uid="{5A905C95-ACDD-400B-9A32-5E25E4812745}"/>
    <cellStyle name="Финансовый 2 3 2 4 2 2 2 4" xfId="4849" xr:uid="{00000000-0005-0000-0000-00004B290000}"/>
    <cellStyle name="Финансовый 2 3 2 4 2 2 2 4 2" xfId="9930" xr:uid="{00000000-0005-0000-0000-00004C290000}"/>
    <cellStyle name="Финансовый 2 3 2 4 2 2 2 4 2 2" xfId="25170" xr:uid="{092BE776-6420-42BB-A5A2-8A04B9F6347B}"/>
    <cellStyle name="Финансовый 2 3 2 4 2 2 2 4 3" xfId="15008" xr:uid="{00000000-0005-0000-0000-00004D290000}"/>
    <cellStyle name="Финансовый 2 3 2 4 2 2 2 4 3 2" xfId="30246" xr:uid="{12BAF809-1B44-4B79-902B-0501B3C61A72}"/>
    <cellStyle name="Финансовый 2 3 2 4 2 2 2 4 4" xfId="20094" xr:uid="{12016FE2-3850-4685-8444-9F076E9966BC}"/>
    <cellStyle name="Финансовый 2 3 2 4 2 2 2 5" xfId="6126" xr:uid="{00000000-0005-0000-0000-00004E290000}"/>
    <cellStyle name="Финансовый 2 3 2 4 2 2 2 5 2" xfId="21371" xr:uid="{FCB183B6-5E34-4527-9E3E-6B821E50ABBC}"/>
    <cellStyle name="Финансовый 2 3 2 4 2 2 2 6" xfId="11209" xr:uid="{00000000-0005-0000-0000-00004F290000}"/>
    <cellStyle name="Финансовый 2 3 2 4 2 2 2 6 2" xfId="26447" xr:uid="{FEF9A3B7-DBA3-482F-B26E-4933540E7B19}"/>
    <cellStyle name="Финансовый 2 3 2 4 2 2 2 7" xfId="16295" xr:uid="{21020879-D0F3-43CF-AA9D-C5C58180D477}"/>
    <cellStyle name="Финансовый 2 3 2 4 2 2 3" xfId="1735" xr:uid="{00000000-0005-0000-0000-000050290000}"/>
    <cellStyle name="Финансовый 2 3 2 4 2 2 3 2" xfId="6839" xr:uid="{00000000-0005-0000-0000-000051290000}"/>
    <cellStyle name="Финансовый 2 3 2 4 2 2 3 2 2" xfId="22079" xr:uid="{A57B092B-58CA-4F72-96DB-C120EFAB8CC4}"/>
    <cellStyle name="Финансовый 2 3 2 4 2 2 3 3" xfId="11917" xr:uid="{00000000-0005-0000-0000-000052290000}"/>
    <cellStyle name="Финансовый 2 3 2 4 2 2 3 3 2" xfId="27155" xr:uid="{0E79446E-4F2F-41F3-846A-AF608AB48CFF}"/>
    <cellStyle name="Финансовый 2 3 2 4 2 2 3 4" xfId="17003" xr:uid="{A08776B9-4863-4192-B1F2-1620AE9B476E}"/>
    <cellStyle name="Финансовый 2 3 2 4 2 2 4" xfId="3021" xr:uid="{00000000-0005-0000-0000-000053290000}"/>
    <cellStyle name="Финансовый 2 3 2 4 2 2 4 2" xfId="8107" xr:uid="{00000000-0005-0000-0000-000054290000}"/>
    <cellStyle name="Финансовый 2 3 2 4 2 2 4 2 2" xfId="23347" xr:uid="{49CCA845-1E26-4D20-8D1D-C4B4BA8F4703}"/>
    <cellStyle name="Финансовый 2 3 2 4 2 2 4 3" xfId="13185" xr:uid="{00000000-0005-0000-0000-000055290000}"/>
    <cellStyle name="Финансовый 2 3 2 4 2 2 4 3 2" xfId="28423" xr:uid="{B83FF445-38C9-4932-8B44-A92878B4B429}"/>
    <cellStyle name="Финансовый 2 3 2 4 2 2 4 4" xfId="18271" xr:uid="{D07512A0-9930-4E8A-A254-DCFE37B80180}"/>
    <cellStyle name="Финансовый 2 3 2 4 2 2 5" xfId="4285" xr:uid="{00000000-0005-0000-0000-000056290000}"/>
    <cellStyle name="Финансовый 2 3 2 4 2 2 5 2" xfId="9366" xr:uid="{00000000-0005-0000-0000-000057290000}"/>
    <cellStyle name="Финансовый 2 3 2 4 2 2 5 2 2" xfId="24606" xr:uid="{EBA17D83-DC31-4042-AC0A-63B0019B1102}"/>
    <cellStyle name="Финансовый 2 3 2 4 2 2 5 3" xfId="14444" xr:uid="{00000000-0005-0000-0000-000058290000}"/>
    <cellStyle name="Финансовый 2 3 2 4 2 2 5 3 2" xfId="29682" xr:uid="{EDFEB420-4477-42B7-90AA-83FD72F05614}"/>
    <cellStyle name="Финансовый 2 3 2 4 2 2 5 4" xfId="19530" xr:uid="{6DB9E8D4-4F74-4A27-A7CE-4A0DE17F85C8}"/>
    <cellStyle name="Финансовый 2 3 2 4 2 2 6" xfId="5562" xr:uid="{00000000-0005-0000-0000-000059290000}"/>
    <cellStyle name="Финансовый 2 3 2 4 2 2 6 2" xfId="20807" xr:uid="{807D2F9C-24A3-4131-B887-399771EDF459}"/>
    <cellStyle name="Финансовый 2 3 2 4 2 2 7" xfId="10645" xr:uid="{00000000-0005-0000-0000-00005A290000}"/>
    <cellStyle name="Финансовый 2 3 2 4 2 2 7 2" xfId="25883" xr:uid="{A312E9B4-00B5-470F-9676-182B1763D9A2}"/>
    <cellStyle name="Финансовый 2 3 2 4 2 2 8" xfId="15731" xr:uid="{5315770D-49BB-41A2-B8E3-08F123CB958A}"/>
    <cellStyle name="Финансовый 2 3 2 4 2 3" xfId="881" xr:uid="{00000000-0005-0000-0000-00005B290000}"/>
    <cellStyle name="Финансовый 2 3 2 4 2 3 2" xfId="2159" xr:uid="{00000000-0005-0000-0000-00005C290000}"/>
    <cellStyle name="Финансовый 2 3 2 4 2 3 2 2" xfId="7263" xr:uid="{00000000-0005-0000-0000-00005D290000}"/>
    <cellStyle name="Финансовый 2 3 2 4 2 3 2 2 2" xfId="22503" xr:uid="{54D4BBFE-B908-4781-995F-10C612382439}"/>
    <cellStyle name="Финансовый 2 3 2 4 2 3 2 3" xfId="12341" xr:uid="{00000000-0005-0000-0000-00005E290000}"/>
    <cellStyle name="Финансовый 2 3 2 4 2 3 2 3 2" xfId="27579" xr:uid="{FDC1B15E-13ED-40E7-92EF-C8005B92B481}"/>
    <cellStyle name="Финансовый 2 3 2 4 2 3 2 4" xfId="17427" xr:uid="{E11EBDF0-453A-4B8D-9D8F-4713D346EF8D}"/>
    <cellStyle name="Финансовый 2 3 2 4 2 3 3" xfId="3439" xr:uid="{00000000-0005-0000-0000-00005F290000}"/>
    <cellStyle name="Финансовый 2 3 2 4 2 3 3 2" xfId="8525" xr:uid="{00000000-0005-0000-0000-000060290000}"/>
    <cellStyle name="Финансовый 2 3 2 4 2 3 3 2 2" xfId="23765" xr:uid="{26D4D0FB-2B7D-4F81-8FC3-F97B47729D4D}"/>
    <cellStyle name="Финансовый 2 3 2 4 2 3 3 3" xfId="13603" xr:uid="{00000000-0005-0000-0000-000061290000}"/>
    <cellStyle name="Финансовый 2 3 2 4 2 3 3 3 2" xfId="28841" xr:uid="{5DA0D303-5F62-4479-A9B8-6442A21A0B0F}"/>
    <cellStyle name="Финансовый 2 3 2 4 2 3 3 4" xfId="18689" xr:uid="{70FBE33A-FE26-44EE-A768-6E538BADABA0}"/>
    <cellStyle name="Финансовый 2 3 2 4 2 3 4" xfId="4709" xr:uid="{00000000-0005-0000-0000-000062290000}"/>
    <cellStyle name="Финансовый 2 3 2 4 2 3 4 2" xfId="9790" xr:uid="{00000000-0005-0000-0000-000063290000}"/>
    <cellStyle name="Финансовый 2 3 2 4 2 3 4 2 2" xfId="25030" xr:uid="{2924473E-612D-402F-B1B5-0A0E85935D76}"/>
    <cellStyle name="Финансовый 2 3 2 4 2 3 4 3" xfId="14868" xr:uid="{00000000-0005-0000-0000-000064290000}"/>
    <cellStyle name="Финансовый 2 3 2 4 2 3 4 3 2" xfId="30106" xr:uid="{3F196726-FC6A-4FE3-9AC3-00939561081D}"/>
    <cellStyle name="Финансовый 2 3 2 4 2 3 4 4" xfId="19954" xr:uid="{4538DBA4-F21B-45FF-A7FC-0B1B154B718F}"/>
    <cellStyle name="Финансовый 2 3 2 4 2 3 5" xfId="5986" xr:uid="{00000000-0005-0000-0000-000065290000}"/>
    <cellStyle name="Финансовый 2 3 2 4 2 3 5 2" xfId="21231" xr:uid="{27F9EB24-40AC-48AF-8E97-3799E8963AB8}"/>
    <cellStyle name="Финансовый 2 3 2 4 2 3 6" xfId="11069" xr:uid="{00000000-0005-0000-0000-000066290000}"/>
    <cellStyle name="Финансовый 2 3 2 4 2 3 6 2" xfId="26307" xr:uid="{93BBE532-B868-4C4A-8B5E-46E1692A05B1}"/>
    <cellStyle name="Финансовый 2 3 2 4 2 3 7" xfId="16155" xr:uid="{D6666EC8-52F7-444E-AAE2-122CCF206F69}"/>
    <cellStyle name="Финансовый 2 3 2 4 2 4" xfId="1595" xr:uid="{00000000-0005-0000-0000-000067290000}"/>
    <cellStyle name="Финансовый 2 3 2 4 2 4 2" xfId="6699" xr:uid="{00000000-0005-0000-0000-000068290000}"/>
    <cellStyle name="Финансовый 2 3 2 4 2 4 2 2" xfId="21939" xr:uid="{6B294067-F4B1-4156-80CF-02639E0F5248}"/>
    <cellStyle name="Финансовый 2 3 2 4 2 4 3" xfId="11777" xr:uid="{00000000-0005-0000-0000-000069290000}"/>
    <cellStyle name="Финансовый 2 3 2 4 2 4 3 2" xfId="27015" xr:uid="{5EB706DD-E9C5-4192-9EAE-DEB83D894DF2}"/>
    <cellStyle name="Финансовый 2 3 2 4 2 4 4" xfId="16863" xr:uid="{ACDFA936-CB3C-45F3-9DFE-5A08550254B8}"/>
    <cellStyle name="Финансовый 2 3 2 4 2 5" xfId="2871" xr:uid="{00000000-0005-0000-0000-00006A290000}"/>
    <cellStyle name="Финансовый 2 3 2 4 2 5 2" xfId="7969" xr:uid="{00000000-0005-0000-0000-00006B290000}"/>
    <cellStyle name="Финансовый 2 3 2 4 2 5 2 2" xfId="23209" xr:uid="{9B0B052F-9BAD-43AE-B8CE-017C431DB603}"/>
    <cellStyle name="Финансовый 2 3 2 4 2 5 3" xfId="13047" xr:uid="{00000000-0005-0000-0000-00006C290000}"/>
    <cellStyle name="Финансовый 2 3 2 4 2 5 3 2" xfId="28285" xr:uid="{066B93C8-0180-40E5-A69A-B983BC65E813}"/>
    <cellStyle name="Финансовый 2 3 2 4 2 5 4" xfId="18133" xr:uid="{1AAEA307-3663-40B4-924E-7D6CA9A8F4C2}"/>
    <cellStyle name="Финансовый 2 3 2 4 2 6" xfId="4145" xr:uid="{00000000-0005-0000-0000-00006D290000}"/>
    <cellStyle name="Финансовый 2 3 2 4 2 6 2" xfId="9226" xr:uid="{00000000-0005-0000-0000-00006E290000}"/>
    <cellStyle name="Финансовый 2 3 2 4 2 6 2 2" xfId="24466" xr:uid="{AC9EECEF-A0E5-4023-A5B4-9DD8ABB864CF}"/>
    <cellStyle name="Финансовый 2 3 2 4 2 6 3" xfId="14304" xr:uid="{00000000-0005-0000-0000-00006F290000}"/>
    <cellStyle name="Финансовый 2 3 2 4 2 6 3 2" xfId="29542" xr:uid="{DFB21EFF-35BD-4A32-98DF-6FBA4168F600}"/>
    <cellStyle name="Финансовый 2 3 2 4 2 6 4" xfId="19390" xr:uid="{BE737BF7-0E90-484F-B7A9-04227ACB3468}"/>
    <cellStyle name="Финансовый 2 3 2 4 2 7" xfId="5422" xr:uid="{00000000-0005-0000-0000-000070290000}"/>
    <cellStyle name="Финансовый 2 3 2 4 2 7 2" xfId="20667" xr:uid="{3743607A-91F6-48C7-AA8F-7708AC2F0E78}"/>
    <cellStyle name="Финансовый 2 3 2 4 2 8" xfId="10505" xr:uid="{00000000-0005-0000-0000-000071290000}"/>
    <cellStyle name="Финансовый 2 3 2 4 2 8 2" xfId="25743" xr:uid="{D0213264-51C2-4F64-85BA-B1727DB32859}"/>
    <cellStyle name="Финансовый 2 3 2 4 2 9" xfId="15591" xr:uid="{EF202822-517A-46D6-BA53-0E32A3620EC0}"/>
    <cellStyle name="Финансовый 2 3 2 4 3" xfId="597" xr:uid="{00000000-0005-0000-0000-000072290000}"/>
    <cellStyle name="Финансовый 2 3 2 4 3 2" xfId="1161" xr:uid="{00000000-0005-0000-0000-000073290000}"/>
    <cellStyle name="Финансовый 2 3 2 4 3 2 2" xfId="2439" xr:uid="{00000000-0005-0000-0000-000074290000}"/>
    <cellStyle name="Финансовый 2 3 2 4 3 2 2 2" xfId="7543" xr:uid="{00000000-0005-0000-0000-000075290000}"/>
    <cellStyle name="Финансовый 2 3 2 4 3 2 2 2 2" xfId="22783" xr:uid="{FF43D64C-BBDC-4219-A776-86E8C2C59E54}"/>
    <cellStyle name="Финансовый 2 3 2 4 3 2 2 3" xfId="12621" xr:uid="{00000000-0005-0000-0000-000076290000}"/>
    <cellStyle name="Финансовый 2 3 2 4 3 2 2 3 2" xfId="27859" xr:uid="{9394E8AB-AEFD-4320-AEB0-C82E0CE48C16}"/>
    <cellStyle name="Финансовый 2 3 2 4 3 2 2 4" xfId="17707" xr:uid="{4EB502B7-FB6B-4033-ADEF-18FBFBCA82D0}"/>
    <cellStyle name="Финансовый 2 3 2 4 3 2 3" xfId="3715" xr:uid="{00000000-0005-0000-0000-000077290000}"/>
    <cellStyle name="Финансовый 2 3 2 4 3 2 3 2" xfId="8801" xr:uid="{00000000-0005-0000-0000-000078290000}"/>
    <cellStyle name="Финансовый 2 3 2 4 3 2 3 2 2" xfId="24041" xr:uid="{F7AB2344-C9AB-445C-A105-719FD49D3A93}"/>
    <cellStyle name="Финансовый 2 3 2 4 3 2 3 3" xfId="13879" xr:uid="{00000000-0005-0000-0000-000079290000}"/>
    <cellStyle name="Финансовый 2 3 2 4 3 2 3 3 2" xfId="29117" xr:uid="{A4205BC8-841B-4F4C-BA8B-5CF7196E2000}"/>
    <cellStyle name="Финансовый 2 3 2 4 3 2 3 4" xfId="18965" xr:uid="{F3D1C02C-B4A1-4B2F-887F-063040CAF6F2}"/>
    <cellStyle name="Финансовый 2 3 2 4 3 2 4" xfId="4989" xr:uid="{00000000-0005-0000-0000-00007A290000}"/>
    <cellStyle name="Финансовый 2 3 2 4 3 2 4 2" xfId="10070" xr:uid="{00000000-0005-0000-0000-00007B290000}"/>
    <cellStyle name="Финансовый 2 3 2 4 3 2 4 2 2" xfId="25310" xr:uid="{ED120660-D57A-443C-87E5-F26644E2D85A}"/>
    <cellStyle name="Финансовый 2 3 2 4 3 2 4 3" xfId="15148" xr:uid="{00000000-0005-0000-0000-00007C290000}"/>
    <cellStyle name="Финансовый 2 3 2 4 3 2 4 3 2" xfId="30386" xr:uid="{4451CFD4-3765-4943-A796-77E0628863EF}"/>
    <cellStyle name="Финансовый 2 3 2 4 3 2 4 4" xfId="20234" xr:uid="{A3C4CE12-E366-47D1-8A4D-FB00F485B649}"/>
    <cellStyle name="Финансовый 2 3 2 4 3 2 5" xfId="6266" xr:uid="{00000000-0005-0000-0000-00007D290000}"/>
    <cellStyle name="Финансовый 2 3 2 4 3 2 5 2" xfId="21511" xr:uid="{A7B45ED8-1CCC-44E7-91EE-6048014F1F14}"/>
    <cellStyle name="Финансовый 2 3 2 4 3 2 6" xfId="11349" xr:uid="{00000000-0005-0000-0000-00007E290000}"/>
    <cellStyle name="Финансовый 2 3 2 4 3 2 6 2" xfId="26587" xr:uid="{32E9E9FC-A010-453E-A6E8-BA06C49F0131}"/>
    <cellStyle name="Финансовый 2 3 2 4 3 2 7" xfId="16435" xr:uid="{A2A0B664-E77D-48A9-863B-5873FF4E31FD}"/>
    <cellStyle name="Финансовый 2 3 2 4 3 3" xfId="1875" xr:uid="{00000000-0005-0000-0000-00007F290000}"/>
    <cellStyle name="Финансовый 2 3 2 4 3 3 2" xfId="6979" xr:uid="{00000000-0005-0000-0000-000080290000}"/>
    <cellStyle name="Финансовый 2 3 2 4 3 3 2 2" xfId="22219" xr:uid="{6064F7F9-7005-4AF6-BFA3-E5EC0203738F}"/>
    <cellStyle name="Финансовый 2 3 2 4 3 3 3" xfId="12057" xr:uid="{00000000-0005-0000-0000-000081290000}"/>
    <cellStyle name="Финансовый 2 3 2 4 3 3 3 2" xfId="27295" xr:uid="{E5BC4C3C-3A55-4CCA-9C81-2DA6EF7F2617}"/>
    <cellStyle name="Финансовый 2 3 2 4 3 3 4" xfId="17143" xr:uid="{C3848BAB-9FE8-41A0-81FB-321CC66AFAF6}"/>
    <cellStyle name="Финансовый 2 3 2 4 3 4" xfId="3159" xr:uid="{00000000-0005-0000-0000-000082290000}"/>
    <cellStyle name="Финансовый 2 3 2 4 3 4 2" xfId="8245" xr:uid="{00000000-0005-0000-0000-000083290000}"/>
    <cellStyle name="Финансовый 2 3 2 4 3 4 2 2" xfId="23485" xr:uid="{6A8C6615-5591-4404-883C-08EE526724F5}"/>
    <cellStyle name="Финансовый 2 3 2 4 3 4 3" xfId="13323" xr:uid="{00000000-0005-0000-0000-000084290000}"/>
    <cellStyle name="Финансовый 2 3 2 4 3 4 3 2" xfId="28561" xr:uid="{A06DFFE7-4B68-450E-9F47-3B25612DDC66}"/>
    <cellStyle name="Финансовый 2 3 2 4 3 4 4" xfId="18409" xr:uid="{9BA0E0FB-2CF9-472B-9061-AD7BE7004A5A}"/>
    <cellStyle name="Финансовый 2 3 2 4 3 5" xfId="4425" xr:uid="{00000000-0005-0000-0000-000085290000}"/>
    <cellStyle name="Финансовый 2 3 2 4 3 5 2" xfId="9506" xr:uid="{00000000-0005-0000-0000-000086290000}"/>
    <cellStyle name="Финансовый 2 3 2 4 3 5 2 2" xfId="24746" xr:uid="{0623FDD7-BD73-48F5-8F7E-AFD3F25A44E6}"/>
    <cellStyle name="Финансовый 2 3 2 4 3 5 3" xfId="14584" xr:uid="{00000000-0005-0000-0000-000087290000}"/>
    <cellStyle name="Финансовый 2 3 2 4 3 5 3 2" xfId="29822" xr:uid="{A209D1A5-8DC3-465F-98C9-BE6C5D5060FA}"/>
    <cellStyle name="Финансовый 2 3 2 4 3 5 4" xfId="19670" xr:uid="{FECF4680-B698-4731-A80F-88DE9B191023}"/>
    <cellStyle name="Финансовый 2 3 2 4 3 6" xfId="5702" xr:uid="{00000000-0005-0000-0000-000088290000}"/>
    <cellStyle name="Финансовый 2 3 2 4 3 6 2" xfId="20947" xr:uid="{95587FD3-D1E4-4C58-96DD-3923D406CAAF}"/>
    <cellStyle name="Финансовый 2 3 2 4 3 7" xfId="10785" xr:uid="{00000000-0005-0000-0000-000089290000}"/>
    <cellStyle name="Финансовый 2 3 2 4 3 7 2" xfId="26023" xr:uid="{1EADEFEE-8A91-439B-89E9-95B1819DA3CE}"/>
    <cellStyle name="Финансовый 2 3 2 4 3 8" xfId="15871" xr:uid="{F68EC07C-2A04-436E-9144-C5532FC01CEB}"/>
    <cellStyle name="Финансовый 2 3 2 4 4" xfId="741" xr:uid="{00000000-0005-0000-0000-00008A290000}"/>
    <cellStyle name="Финансовый 2 3 2 4 4 2" xfId="2019" xr:uid="{00000000-0005-0000-0000-00008B290000}"/>
    <cellStyle name="Финансовый 2 3 2 4 4 2 2" xfId="7123" xr:uid="{00000000-0005-0000-0000-00008C290000}"/>
    <cellStyle name="Финансовый 2 3 2 4 4 2 2 2" xfId="22363" xr:uid="{27D2688D-8291-4DFB-B946-90FCC886FCD5}"/>
    <cellStyle name="Финансовый 2 3 2 4 4 2 3" xfId="12201" xr:uid="{00000000-0005-0000-0000-00008D290000}"/>
    <cellStyle name="Финансовый 2 3 2 4 4 2 3 2" xfId="27439" xr:uid="{618612D9-F1D3-4353-AEF0-4AA1F37A40D1}"/>
    <cellStyle name="Финансовый 2 3 2 4 4 2 4" xfId="17287" xr:uid="{5178A5D6-1FC5-42AC-A060-96FC2165BDB2}"/>
    <cellStyle name="Финансовый 2 3 2 4 4 3" xfId="3301" xr:uid="{00000000-0005-0000-0000-00008E290000}"/>
    <cellStyle name="Финансовый 2 3 2 4 4 3 2" xfId="8387" xr:uid="{00000000-0005-0000-0000-00008F290000}"/>
    <cellStyle name="Финансовый 2 3 2 4 4 3 2 2" xfId="23627" xr:uid="{32E49F99-72B9-4071-BCBE-70ED07DD0A7A}"/>
    <cellStyle name="Финансовый 2 3 2 4 4 3 3" xfId="13465" xr:uid="{00000000-0005-0000-0000-000090290000}"/>
    <cellStyle name="Финансовый 2 3 2 4 4 3 3 2" xfId="28703" xr:uid="{DA0054D4-F217-4D4E-883B-CD50A916FBE6}"/>
    <cellStyle name="Финансовый 2 3 2 4 4 3 4" xfId="18551" xr:uid="{B7741869-855E-4117-A07E-E77345B4BA6B}"/>
    <cellStyle name="Финансовый 2 3 2 4 4 4" xfId="4569" xr:uid="{00000000-0005-0000-0000-000091290000}"/>
    <cellStyle name="Финансовый 2 3 2 4 4 4 2" xfId="9650" xr:uid="{00000000-0005-0000-0000-000092290000}"/>
    <cellStyle name="Финансовый 2 3 2 4 4 4 2 2" xfId="24890" xr:uid="{7D0120AE-8D0D-4E28-8E9C-213B9FEFA82B}"/>
    <cellStyle name="Финансовый 2 3 2 4 4 4 3" xfId="14728" xr:uid="{00000000-0005-0000-0000-000093290000}"/>
    <cellStyle name="Финансовый 2 3 2 4 4 4 3 2" xfId="29966" xr:uid="{AB509C68-EA54-4567-9481-30E9DA27187A}"/>
    <cellStyle name="Финансовый 2 3 2 4 4 4 4" xfId="19814" xr:uid="{7EEFFDBA-6FB6-4BD8-A701-E1D8ECF5BBA5}"/>
    <cellStyle name="Финансовый 2 3 2 4 4 5" xfId="5846" xr:uid="{00000000-0005-0000-0000-000094290000}"/>
    <cellStyle name="Финансовый 2 3 2 4 4 5 2" xfId="21091" xr:uid="{D28010F8-0888-4061-9D85-09670DA5903D}"/>
    <cellStyle name="Финансовый 2 3 2 4 4 6" xfId="10929" xr:uid="{00000000-0005-0000-0000-000095290000}"/>
    <cellStyle name="Финансовый 2 3 2 4 4 6 2" xfId="26167" xr:uid="{6C612D24-6E08-4EFA-833B-77CA456D70AC}"/>
    <cellStyle name="Финансовый 2 3 2 4 4 7" xfId="16015" xr:uid="{2E558355-537F-4D47-B9CD-7742D8B7E405}"/>
    <cellStyle name="Финансовый 2 3 2 4 5" xfId="1306" xr:uid="{00000000-0005-0000-0000-000096290000}"/>
    <cellStyle name="Финансовый 2 3 2 4 5 2" xfId="2584" xr:uid="{00000000-0005-0000-0000-000097290000}"/>
    <cellStyle name="Финансовый 2 3 2 4 5 2 2" xfId="7688" xr:uid="{00000000-0005-0000-0000-000098290000}"/>
    <cellStyle name="Финансовый 2 3 2 4 5 2 2 2" xfId="22928" xr:uid="{E91D890F-C5FA-4509-89B1-6EE7DFA447DA}"/>
    <cellStyle name="Финансовый 2 3 2 4 5 2 3" xfId="12766" xr:uid="{00000000-0005-0000-0000-000099290000}"/>
    <cellStyle name="Финансовый 2 3 2 4 5 2 3 2" xfId="28004" xr:uid="{510B67A1-1279-484C-B0E8-AE47B5ABB44E}"/>
    <cellStyle name="Финансовый 2 3 2 4 5 2 4" xfId="17852" xr:uid="{D4AD99F0-AD5B-4DF1-8AA1-416559BE195D}"/>
    <cellStyle name="Финансовый 2 3 2 4 5 3" xfId="3858" xr:uid="{00000000-0005-0000-0000-00009A290000}"/>
    <cellStyle name="Финансовый 2 3 2 4 5 3 2" xfId="8944" xr:uid="{00000000-0005-0000-0000-00009B290000}"/>
    <cellStyle name="Финансовый 2 3 2 4 5 3 2 2" xfId="24184" xr:uid="{8F1BF88B-0207-4B1A-8B46-619891C3BD78}"/>
    <cellStyle name="Финансовый 2 3 2 4 5 3 3" xfId="14022" xr:uid="{00000000-0005-0000-0000-00009C290000}"/>
    <cellStyle name="Финансовый 2 3 2 4 5 3 3 2" xfId="29260" xr:uid="{B6CB7C08-C7FE-40D7-A30F-C5762BC6B855}"/>
    <cellStyle name="Финансовый 2 3 2 4 5 3 4" xfId="19108" xr:uid="{AAE95F0A-1F91-471A-90B1-36DD44056981}"/>
    <cellStyle name="Финансовый 2 3 2 4 5 4" xfId="5134" xr:uid="{00000000-0005-0000-0000-00009D290000}"/>
    <cellStyle name="Финансовый 2 3 2 4 5 4 2" xfId="10215" xr:uid="{00000000-0005-0000-0000-00009E290000}"/>
    <cellStyle name="Финансовый 2 3 2 4 5 4 2 2" xfId="25455" xr:uid="{09AC05E3-6525-484C-9CA7-D8757D311B86}"/>
    <cellStyle name="Финансовый 2 3 2 4 5 4 3" xfId="15293" xr:uid="{00000000-0005-0000-0000-00009F290000}"/>
    <cellStyle name="Финансовый 2 3 2 4 5 4 3 2" xfId="30531" xr:uid="{B28AABE6-1E97-4B2D-AC66-14E18D8B1A09}"/>
    <cellStyle name="Финансовый 2 3 2 4 5 4 4" xfId="20379" xr:uid="{8651E0AA-D9BA-41CD-8D84-7CEEC4BB3EDA}"/>
    <cellStyle name="Финансовый 2 3 2 4 5 5" xfId="6411" xr:uid="{00000000-0005-0000-0000-0000A0290000}"/>
    <cellStyle name="Финансовый 2 3 2 4 5 5 2" xfId="21656" xr:uid="{156653EF-9592-4337-B0AB-F7C18A276F14}"/>
    <cellStyle name="Финансовый 2 3 2 4 5 6" xfId="11494" xr:uid="{00000000-0005-0000-0000-0000A1290000}"/>
    <cellStyle name="Финансовый 2 3 2 4 5 6 2" xfId="26732" xr:uid="{F68A7EBD-85A2-48AE-8B71-213883C895D3}"/>
    <cellStyle name="Финансовый 2 3 2 4 5 7" xfId="16580" xr:uid="{5B2E06A0-4314-4199-8F08-CD3E4587CA71}"/>
    <cellStyle name="Финансовый 2 3 2 4 6" xfId="1446" xr:uid="{00000000-0005-0000-0000-0000A2290000}"/>
    <cellStyle name="Финансовый 2 3 2 4 6 2" xfId="2724" xr:uid="{00000000-0005-0000-0000-0000A3290000}"/>
    <cellStyle name="Финансовый 2 3 2 4 6 2 2" xfId="7828" xr:uid="{00000000-0005-0000-0000-0000A4290000}"/>
    <cellStyle name="Финансовый 2 3 2 4 6 2 2 2" xfId="23068" xr:uid="{F6160093-A232-4329-B501-FA308825F9F1}"/>
    <cellStyle name="Финансовый 2 3 2 4 6 2 3" xfId="12906" xr:uid="{00000000-0005-0000-0000-0000A5290000}"/>
    <cellStyle name="Финансовый 2 3 2 4 6 2 3 2" xfId="28144" xr:uid="{481B0470-C90F-4CBE-92BF-697D0CD88EA3}"/>
    <cellStyle name="Финансовый 2 3 2 4 6 2 4" xfId="17992" xr:uid="{40FB00BC-0F98-4209-B131-5E6E2BFCC17F}"/>
    <cellStyle name="Финансовый 2 3 2 4 6 3" xfId="3996" xr:uid="{00000000-0005-0000-0000-0000A6290000}"/>
    <cellStyle name="Финансовый 2 3 2 4 6 3 2" xfId="9082" xr:uid="{00000000-0005-0000-0000-0000A7290000}"/>
    <cellStyle name="Финансовый 2 3 2 4 6 3 2 2" xfId="24322" xr:uid="{525A4627-F732-4200-B92B-3CF293947FC2}"/>
    <cellStyle name="Финансовый 2 3 2 4 6 3 3" xfId="14160" xr:uid="{00000000-0005-0000-0000-0000A8290000}"/>
    <cellStyle name="Финансовый 2 3 2 4 6 3 3 2" xfId="29398" xr:uid="{1629EB26-2D0A-48D9-9AE4-D6A8414D0322}"/>
    <cellStyle name="Финансовый 2 3 2 4 6 3 4" xfId="19246" xr:uid="{F4BB53A0-53AD-4AE9-BA26-3DDC4AC1B393}"/>
    <cellStyle name="Финансовый 2 3 2 4 6 4" xfId="5274" xr:uid="{00000000-0005-0000-0000-0000A9290000}"/>
    <cellStyle name="Финансовый 2 3 2 4 6 4 2" xfId="10355" xr:uid="{00000000-0005-0000-0000-0000AA290000}"/>
    <cellStyle name="Финансовый 2 3 2 4 6 4 2 2" xfId="25595" xr:uid="{B518C3D6-CB9A-4A68-9999-9FA3A32BB8EC}"/>
    <cellStyle name="Финансовый 2 3 2 4 6 4 3" xfId="15433" xr:uid="{00000000-0005-0000-0000-0000AB290000}"/>
    <cellStyle name="Финансовый 2 3 2 4 6 4 3 2" xfId="30671" xr:uid="{AB0F9052-A738-49F8-B926-E5FD2B091577}"/>
    <cellStyle name="Финансовый 2 3 2 4 6 4 4" xfId="20519" xr:uid="{BE44448E-535E-4256-A3D3-C04DFC902BD4}"/>
    <cellStyle name="Финансовый 2 3 2 4 6 5" xfId="6551" xr:uid="{00000000-0005-0000-0000-0000AC290000}"/>
    <cellStyle name="Финансовый 2 3 2 4 6 5 2" xfId="21796" xr:uid="{CC00DF27-2AC1-4458-9DB0-7AC0826140D8}"/>
    <cellStyle name="Финансовый 2 3 2 4 6 6" xfId="11634" xr:uid="{00000000-0005-0000-0000-0000AD290000}"/>
    <cellStyle name="Финансовый 2 3 2 4 6 6 2" xfId="26872" xr:uid="{C862F8FB-ABB4-46ED-9071-9A23AD8D045A}"/>
    <cellStyle name="Финансовый 2 3 2 4 6 7" xfId="16720" xr:uid="{A2597D68-4712-4C85-80C0-EDF522D9B722}"/>
    <cellStyle name="Финансовый 2 3 2 5" xfId="266" xr:uid="{00000000-0005-0000-0000-0000AE290000}"/>
    <cellStyle name="Финансовый 2 3 2 5 2" xfId="424" xr:uid="{00000000-0005-0000-0000-0000AF290000}"/>
    <cellStyle name="Финансовый 2 3 2 5 2 2" xfId="988" xr:uid="{00000000-0005-0000-0000-0000B0290000}"/>
    <cellStyle name="Финансовый 2 3 2 5 2 2 2" xfId="2266" xr:uid="{00000000-0005-0000-0000-0000B1290000}"/>
    <cellStyle name="Финансовый 2 3 2 5 2 2 2 2" xfId="7370" xr:uid="{00000000-0005-0000-0000-0000B2290000}"/>
    <cellStyle name="Финансовый 2 3 2 5 2 2 2 2 2" xfId="22610" xr:uid="{88F7E15C-5F4E-4006-AFE2-E6E9E7F9B606}"/>
    <cellStyle name="Финансовый 2 3 2 5 2 2 2 3" xfId="12448" xr:uid="{00000000-0005-0000-0000-0000B3290000}"/>
    <cellStyle name="Финансовый 2 3 2 5 2 2 2 3 2" xfId="27686" xr:uid="{BA1188C7-A687-49A4-A7A4-2235D807D42E}"/>
    <cellStyle name="Финансовый 2 3 2 5 2 2 2 4" xfId="17534" xr:uid="{AC723DE5-F449-4EF6-8EBC-D69EEF350A37}"/>
    <cellStyle name="Финансовый 2 3 2 5 2 2 3" xfId="3544" xr:uid="{00000000-0005-0000-0000-0000B4290000}"/>
    <cellStyle name="Финансовый 2 3 2 5 2 2 3 2" xfId="8630" xr:uid="{00000000-0005-0000-0000-0000B5290000}"/>
    <cellStyle name="Финансовый 2 3 2 5 2 2 3 2 2" xfId="23870" xr:uid="{22752E31-06FE-4759-B12B-D1C3EFD75D80}"/>
    <cellStyle name="Финансовый 2 3 2 5 2 2 3 3" xfId="13708" xr:uid="{00000000-0005-0000-0000-0000B6290000}"/>
    <cellStyle name="Финансовый 2 3 2 5 2 2 3 3 2" xfId="28946" xr:uid="{BD9B8B16-0AD6-4DB1-A69F-9020C12F4479}"/>
    <cellStyle name="Финансовый 2 3 2 5 2 2 3 4" xfId="18794" xr:uid="{8CAAFA35-4965-428F-B56A-A0A20765D657}"/>
    <cellStyle name="Финансовый 2 3 2 5 2 2 4" xfId="4816" xr:uid="{00000000-0005-0000-0000-0000B7290000}"/>
    <cellStyle name="Финансовый 2 3 2 5 2 2 4 2" xfId="9897" xr:uid="{00000000-0005-0000-0000-0000B8290000}"/>
    <cellStyle name="Финансовый 2 3 2 5 2 2 4 2 2" xfId="25137" xr:uid="{FFAE91BF-6E1B-478A-9C7F-DB54DF2CD799}"/>
    <cellStyle name="Финансовый 2 3 2 5 2 2 4 3" xfId="14975" xr:uid="{00000000-0005-0000-0000-0000B9290000}"/>
    <cellStyle name="Финансовый 2 3 2 5 2 2 4 3 2" xfId="30213" xr:uid="{2632CD33-366C-48E4-A86D-B6ADEDDD3C38}"/>
    <cellStyle name="Финансовый 2 3 2 5 2 2 4 4" xfId="20061" xr:uid="{D7E618FC-7B89-479D-9AE8-A814C436A26A}"/>
    <cellStyle name="Финансовый 2 3 2 5 2 2 5" xfId="6093" xr:uid="{00000000-0005-0000-0000-0000BA290000}"/>
    <cellStyle name="Финансовый 2 3 2 5 2 2 5 2" xfId="21338" xr:uid="{96DB63A1-CB94-4B6B-B8C0-83F4BCBF1593}"/>
    <cellStyle name="Финансовый 2 3 2 5 2 2 6" xfId="11176" xr:uid="{00000000-0005-0000-0000-0000BB290000}"/>
    <cellStyle name="Финансовый 2 3 2 5 2 2 6 2" xfId="26414" xr:uid="{3FF250D3-E305-4C12-AE28-3AF36EFAD8C1}"/>
    <cellStyle name="Финансовый 2 3 2 5 2 2 7" xfId="16262" xr:uid="{B18E6DB3-88E7-4F83-8297-7B66F01C29A4}"/>
    <cellStyle name="Финансовый 2 3 2 5 2 3" xfId="1702" xr:uid="{00000000-0005-0000-0000-0000BC290000}"/>
    <cellStyle name="Финансовый 2 3 2 5 2 3 2" xfId="6806" xr:uid="{00000000-0005-0000-0000-0000BD290000}"/>
    <cellStyle name="Финансовый 2 3 2 5 2 3 2 2" xfId="22046" xr:uid="{FC636E4A-93C7-4485-9395-25BCAD0C2E39}"/>
    <cellStyle name="Финансовый 2 3 2 5 2 3 3" xfId="11884" xr:uid="{00000000-0005-0000-0000-0000BE290000}"/>
    <cellStyle name="Финансовый 2 3 2 5 2 3 3 2" xfId="27122" xr:uid="{A6EFF6E9-A6EB-4611-9FE3-33DAA1F32CF8}"/>
    <cellStyle name="Финансовый 2 3 2 5 2 3 4" xfId="16970" xr:uid="{1A49F0A9-03FD-4C73-A020-46603DE55662}"/>
    <cellStyle name="Финансовый 2 3 2 5 2 4" xfId="2988" xr:uid="{00000000-0005-0000-0000-0000BF290000}"/>
    <cellStyle name="Финансовый 2 3 2 5 2 4 2" xfId="8074" xr:uid="{00000000-0005-0000-0000-0000C0290000}"/>
    <cellStyle name="Финансовый 2 3 2 5 2 4 2 2" xfId="23314" xr:uid="{EB549F6C-3D8F-40F0-A56C-CC4945AD1D12}"/>
    <cellStyle name="Финансовый 2 3 2 5 2 4 3" xfId="13152" xr:uid="{00000000-0005-0000-0000-0000C1290000}"/>
    <cellStyle name="Финансовый 2 3 2 5 2 4 3 2" xfId="28390" xr:uid="{B81DF910-010F-4FE7-8401-086E4DADBD30}"/>
    <cellStyle name="Финансовый 2 3 2 5 2 4 4" xfId="18238" xr:uid="{1F7447B0-F259-4137-909D-253AAC954B86}"/>
    <cellStyle name="Финансовый 2 3 2 5 2 5" xfId="4252" xr:uid="{00000000-0005-0000-0000-0000C2290000}"/>
    <cellStyle name="Финансовый 2 3 2 5 2 5 2" xfId="9333" xr:uid="{00000000-0005-0000-0000-0000C3290000}"/>
    <cellStyle name="Финансовый 2 3 2 5 2 5 2 2" xfId="24573" xr:uid="{29ED6945-456B-4F18-9DAD-612B529F3CD9}"/>
    <cellStyle name="Финансовый 2 3 2 5 2 5 3" xfId="14411" xr:uid="{00000000-0005-0000-0000-0000C4290000}"/>
    <cellStyle name="Финансовый 2 3 2 5 2 5 3 2" xfId="29649" xr:uid="{8CEB7351-27D8-4BC5-BF08-5FD91CCFFFD0}"/>
    <cellStyle name="Финансовый 2 3 2 5 2 5 4" xfId="19497" xr:uid="{573E9F5C-952D-4899-BCCF-3AE8494C6555}"/>
    <cellStyle name="Финансовый 2 3 2 5 2 6" xfId="5529" xr:uid="{00000000-0005-0000-0000-0000C5290000}"/>
    <cellStyle name="Финансовый 2 3 2 5 2 6 2" xfId="20774" xr:uid="{2C456426-24B7-405C-9844-DAA274942920}"/>
    <cellStyle name="Финансовый 2 3 2 5 2 7" xfId="10612" xr:uid="{00000000-0005-0000-0000-0000C6290000}"/>
    <cellStyle name="Финансовый 2 3 2 5 2 7 2" xfId="25850" xr:uid="{44E7C28E-C1CC-4734-82FC-63729CD71739}"/>
    <cellStyle name="Финансовый 2 3 2 5 2 8" xfId="15698" xr:uid="{0FFD3A7D-7714-4470-B586-2FEB6113B988}"/>
    <cellStyle name="Финансовый 2 3 2 5 3" xfId="848" xr:uid="{00000000-0005-0000-0000-0000C7290000}"/>
    <cellStyle name="Финансовый 2 3 2 5 3 2" xfId="2126" xr:uid="{00000000-0005-0000-0000-0000C8290000}"/>
    <cellStyle name="Финансовый 2 3 2 5 3 2 2" xfId="7230" xr:uid="{00000000-0005-0000-0000-0000C9290000}"/>
    <cellStyle name="Финансовый 2 3 2 5 3 2 2 2" xfId="22470" xr:uid="{D55EC2B4-3C77-46DF-B941-D3F20F7F2D85}"/>
    <cellStyle name="Финансовый 2 3 2 5 3 2 3" xfId="12308" xr:uid="{00000000-0005-0000-0000-0000CA290000}"/>
    <cellStyle name="Финансовый 2 3 2 5 3 2 3 2" xfId="27546" xr:uid="{1F2783C7-3F7E-44DF-AABB-B392B0C49C8E}"/>
    <cellStyle name="Финансовый 2 3 2 5 3 2 4" xfId="17394" xr:uid="{5D5F49C5-BCF4-47B6-846C-6FC5AE365459}"/>
    <cellStyle name="Финансовый 2 3 2 5 3 3" xfId="3406" xr:uid="{00000000-0005-0000-0000-0000CB290000}"/>
    <cellStyle name="Финансовый 2 3 2 5 3 3 2" xfId="8492" xr:uid="{00000000-0005-0000-0000-0000CC290000}"/>
    <cellStyle name="Финансовый 2 3 2 5 3 3 2 2" xfId="23732" xr:uid="{C9427CBC-49C5-487E-AF18-D4708D1E1BD1}"/>
    <cellStyle name="Финансовый 2 3 2 5 3 3 3" xfId="13570" xr:uid="{00000000-0005-0000-0000-0000CD290000}"/>
    <cellStyle name="Финансовый 2 3 2 5 3 3 3 2" xfId="28808" xr:uid="{E5DF37CC-8F77-4A56-94DD-4BC5B44CB03B}"/>
    <cellStyle name="Финансовый 2 3 2 5 3 3 4" xfId="18656" xr:uid="{CEF7F83C-48A2-4CBD-8844-F5A0C524ECF9}"/>
    <cellStyle name="Финансовый 2 3 2 5 3 4" xfId="4676" xr:uid="{00000000-0005-0000-0000-0000CE290000}"/>
    <cellStyle name="Финансовый 2 3 2 5 3 4 2" xfId="9757" xr:uid="{00000000-0005-0000-0000-0000CF290000}"/>
    <cellStyle name="Финансовый 2 3 2 5 3 4 2 2" xfId="24997" xr:uid="{8323D9C8-FD56-4A24-B0EB-52ABB97CECCB}"/>
    <cellStyle name="Финансовый 2 3 2 5 3 4 3" xfId="14835" xr:uid="{00000000-0005-0000-0000-0000D0290000}"/>
    <cellStyle name="Финансовый 2 3 2 5 3 4 3 2" xfId="30073" xr:uid="{36B99F61-47C3-4A76-94F8-439E81A1600F}"/>
    <cellStyle name="Финансовый 2 3 2 5 3 4 4" xfId="19921" xr:uid="{981A175A-CC23-4019-918D-D569FFC2161B}"/>
    <cellStyle name="Финансовый 2 3 2 5 3 5" xfId="5953" xr:uid="{00000000-0005-0000-0000-0000D1290000}"/>
    <cellStyle name="Финансовый 2 3 2 5 3 5 2" xfId="21198" xr:uid="{89A8BAD7-9DC7-47A5-A4F0-F9F669EAA4B7}"/>
    <cellStyle name="Финансовый 2 3 2 5 3 6" xfId="11036" xr:uid="{00000000-0005-0000-0000-0000D2290000}"/>
    <cellStyle name="Финансовый 2 3 2 5 3 6 2" xfId="26274" xr:uid="{11A64FE7-74B2-4B98-9B17-4130CCEC659B}"/>
    <cellStyle name="Финансовый 2 3 2 5 3 7" xfId="16122" xr:uid="{FB66754A-CEDD-4F03-BF21-5CFE78A31390}"/>
    <cellStyle name="Финансовый 2 3 2 5 4" xfId="1562" xr:uid="{00000000-0005-0000-0000-0000D3290000}"/>
    <cellStyle name="Финансовый 2 3 2 5 4 2" xfId="6666" xr:uid="{00000000-0005-0000-0000-0000D4290000}"/>
    <cellStyle name="Финансовый 2 3 2 5 4 2 2" xfId="21906" xr:uid="{B14A033F-F7A3-4DA7-8A14-2376B1F97B57}"/>
    <cellStyle name="Финансовый 2 3 2 5 4 3" xfId="11744" xr:uid="{00000000-0005-0000-0000-0000D5290000}"/>
    <cellStyle name="Финансовый 2 3 2 5 4 3 2" xfId="26982" xr:uid="{6DCA9203-E1D6-4FEF-BD94-847811D5C101}"/>
    <cellStyle name="Финансовый 2 3 2 5 4 4" xfId="16830" xr:uid="{80B0B54A-D4DE-42B5-A200-94929B06D89E}"/>
    <cellStyle name="Финансовый 2 3 2 5 5" xfId="2834" xr:uid="{00000000-0005-0000-0000-0000D6290000}"/>
    <cellStyle name="Финансовый 2 3 2 5 5 2" xfId="7936" xr:uid="{00000000-0005-0000-0000-0000D7290000}"/>
    <cellStyle name="Финансовый 2 3 2 5 5 2 2" xfId="23176" xr:uid="{2628E460-8B69-40E1-AFA2-5FAA56956985}"/>
    <cellStyle name="Финансовый 2 3 2 5 5 3" xfId="13014" xr:uid="{00000000-0005-0000-0000-0000D8290000}"/>
    <cellStyle name="Финансовый 2 3 2 5 5 3 2" xfId="28252" xr:uid="{CB688A95-2C63-4026-A19E-342A5081B9C0}"/>
    <cellStyle name="Финансовый 2 3 2 5 5 4" xfId="18100" xr:uid="{2AEA9A7B-3CF8-4CAC-BA70-410FCB4B0B1B}"/>
    <cellStyle name="Финансовый 2 3 2 5 6" xfId="4112" xr:uid="{00000000-0005-0000-0000-0000D9290000}"/>
    <cellStyle name="Финансовый 2 3 2 5 6 2" xfId="9193" xr:uid="{00000000-0005-0000-0000-0000DA290000}"/>
    <cellStyle name="Финансовый 2 3 2 5 6 2 2" xfId="24433" xr:uid="{86C9E038-37B3-4785-B23D-8823DA91FBC7}"/>
    <cellStyle name="Финансовый 2 3 2 5 6 3" xfId="14271" xr:uid="{00000000-0005-0000-0000-0000DB290000}"/>
    <cellStyle name="Финансовый 2 3 2 5 6 3 2" xfId="29509" xr:uid="{C7EB8EFB-5407-442C-A43B-83B450C3D533}"/>
    <cellStyle name="Финансовый 2 3 2 5 6 4" xfId="19357" xr:uid="{91AE5680-E4F9-47DA-9BCA-7F95F5B18783}"/>
    <cellStyle name="Финансовый 2 3 2 5 7" xfId="5389" xr:uid="{00000000-0005-0000-0000-0000DC290000}"/>
    <cellStyle name="Финансовый 2 3 2 5 7 2" xfId="20634" xr:uid="{ECA644A7-6B10-4012-A802-1781B0FFE983}"/>
    <cellStyle name="Финансовый 2 3 2 5 8" xfId="10472" xr:uid="{00000000-0005-0000-0000-0000DD290000}"/>
    <cellStyle name="Финансовый 2 3 2 5 8 2" xfId="25710" xr:uid="{42E707E3-A9BA-45CD-8A8B-7EAAB86305C8}"/>
    <cellStyle name="Финансовый 2 3 2 5 9" xfId="15558" xr:uid="{F1EA5269-8C53-47DA-8101-7322C50589B1}"/>
    <cellStyle name="Финансовый 2 3 2 6" xfId="564" xr:uid="{00000000-0005-0000-0000-0000DE290000}"/>
    <cellStyle name="Финансовый 2 3 2 6 2" xfId="1128" xr:uid="{00000000-0005-0000-0000-0000DF290000}"/>
    <cellStyle name="Финансовый 2 3 2 6 2 2" xfId="2406" xr:uid="{00000000-0005-0000-0000-0000E0290000}"/>
    <cellStyle name="Финансовый 2 3 2 6 2 2 2" xfId="7510" xr:uid="{00000000-0005-0000-0000-0000E1290000}"/>
    <cellStyle name="Финансовый 2 3 2 6 2 2 2 2" xfId="22750" xr:uid="{C546B362-E445-4A69-8698-0FB472125299}"/>
    <cellStyle name="Финансовый 2 3 2 6 2 2 3" xfId="12588" xr:uid="{00000000-0005-0000-0000-0000E2290000}"/>
    <cellStyle name="Финансовый 2 3 2 6 2 2 3 2" xfId="27826" xr:uid="{5E89E5D0-25F5-4517-A20C-64968B544EB4}"/>
    <cellStyle name="Финансовый 2 3 2 6 2 2 4" xfId="17674" xr:uid="{3A341CD0-7F5A-43C5-9EA5-1DBDC75E171F}"/>
    <cellStyle name="Финансовый 2 3 2 6 2 3" xfId="3682" xr:uid="{00000000-0005-0000-0000-0000E3290000}"/>
    <cellStyle name="Финансовый 2 3 2 6 2 3 2" xfId="8768" xr:uid="{00000000-0005-0000-0000-0000E4290000}"/>
    <cellStyle name="Финансовый 2 3 2 6 2 3 2 2" xfId="24008" xr:uid="{83EA7FE8-BC5D-42C9-8801-103A6CE05BB0}"/>
    <cellStyle name="Финансовый 2 3 2 6 2 3 3" xfId="13846" xr:uid="{00000000-0005-0000-0000-0000E5290000}"/>
    <cellStyle name="Финансовый 2 3 2 6 2 3 3 2" xfId="29084" xr:uid="{2BA57B6C-7520-4AE2-A0EC-0F6B9A9858FE}"/>
    <cellStyle name="Финансовый 2 3 2 6 2 3 4" xfId="18932" xr:uid="{1B808EAF-6777-420E-8896-6989E61CFA11}"/>
    <cellStyle name="Финансовый 2 3 2 6 2 4" xfId="4956" xr:uid="{00000000-0005-0000-0000-0000E6290000}"/>
    <cellStyle name="Финансовый 2 3 2 6 2 4 2" xfId="10037" xr:uid="{00000000-0005-0000-0000-0000E7290000}"/>
    <cellStyle name="Финансовый 2 3 2 6 2 4 2 2" xfId="25277" xr:uid="{535C406F-C9C8-47CC-979C-D771DBA726C0}"/>
    <cellStyle name="Финансовый 2 3 2 6 2 4 3" xfId="15115" xr:uid="{00000000-0005-0000-0000-0000E8290000}"/>
    <cellStyle name="Финансовый 2 3 2 6 2 4 3 2" xfId="30353" xr:uid="{D700F74C-EAD0-4EEE-BE67-325440CF6B96}"/>
    <cellStyle name="Финансовый 2 3 2 6 2 4 4" xfId="20201" xr:uid="{FCF05E99-6C93-4CBE-946B-E937B72F75E7}"/>
    <cellStyle name="Финансовый 2 3 2 6 2 5" xfId="6233" xr:uid="{00000000-0005-0000-0000-0000E9290000}"/>
    <cellStyle name="Финансовый 2 3 2 6 2 5 2" xfId="21478" xr:uid="{19155601-F886-4CEF-9290-2763F6193655}"/>
    <cellStyle name="Финансовый 2 3 2 6 2 6" xfId="11316" xr:uid="{00000000-0005-0000-0000-0000EA290000}"/>
    <cellStyle name="Финансовый 2 3 2 6 2 6 2" xfId="26554" xr:uid="{276CDEF9-B941-445A-BB6A-2921CA32058A}"/>
    <cellStyle name="Финансовый 2 3 2 6 2 7" xfId="16402" xr:uid="{7C01F53B-CA99-4FC9-8870-92E6AF6FE577}"/>
    <cellStyle name="Финансовый 2 3 2 6 3" xfId="1842" xr:uid="{00000000-0005-0000-0000-0000EB290000}"/>
    <cellStyle name="Финансовый 2 3 2 6 3 2" xfId="6946" xr:uid="{00000000-0005-0000-0000-0000EC290000}"/>
    <cellStyle name="Финансовый 2 3 2 6 3 2 2" xfId="22186" xr:uid="{E3907F35-7B88-4BD6-803B-32569270A1DB}"/>
    <cellStyle name="Финансовый 2 3 2 6 3 3" xfId="12024" xr:uid="{00000000-0005-0000-0000-0000ED290000}"/>
    <cellStyle name="Финансовый 2 3 2 6 3 3 2" xfId="27262" xr:uid="{A2CA9997-F2AF-4352-9EB9-10D7AECE8F38}"/>
    <cellStyle name="Финансовый 2 3 2 6 3 4" xfId="17110" xr:uid="{0CF77657-CB73-47D4-A64E-5F3AD783D522}"/>
    <cellStyle name="Финансовый 2 3 2 6 4" xfId="3126" xr:uid="{00000000-0005-0000-0000-0000EE290000}"/>
    <cellStyle name="Финансовый 2 3 2 6 4 2" xfId="8212" xr:uid="{00000000-0005-0000-0000-0000EF290000}"/>
    <cellStyle name="Финансовый 2 3 2 6 4 2 2" xfId="23452" xr:uid="{E4E10360-D1E7-4BC0-85F4-FD4769F3A8E0}"/>
    <cellStyle name="Финансовый 2 3 2 6 4 3" xfId="13290" xr:uid="{00000000-0005-0000-0000-0000F0290000}"/>
    <cellStyle name="Финансовый 2 3 2 6 4 3 2" xfId="28528" xr:uid="{02ABC916-5315-487F-8D8A-18E4C4ED988C}"/>
    <cellStyle name="Финансовый 2 3 2 6 4 4" xfId="18376" xr:uid="{49F150B1-B538-4258-A134-B4FA0A7593BD}"/>
    <cellStyle name="Финансовый 2 3 2 6 5" xfId="4392" xr:uid="{00000000-0005-0000-0000-0000F1290000}"/>
    <cellStyle name="Финансовый 2 3 2 6 5 2" xfId="9473" xr:uid="{00000000-0005-0000-0000-0000F2290000}"/>
    <cellStyle name="Финансовый 2 3 2 6 5 2 2" xfId="24713" xr:uid="{0283F56A-3158-4B46-BFCC-B17031C4EAF6}"/>
    <cellStyle name="Финансовый 2 3 2 6 5 3" xfId="14551" xr:uid="{00000000-0005-0000-0000-0000F3290000}"/>
    <cellStyle name="Финансовый 2 3 2 6 5 3 2" xfId="29789" xr:uid="{E28D152A-7CFB-435C-80B2-C7BE241C540B}"/>
    <cellStyle name="Финансовый 2 3 2 6 5 4" xfId="19637" xr:uid="{D11ABEAF-CAD3-47AD-A951-7AD2CA6528A3}"/>
    <cellStyle name="Финансовый 2 3 2 6 6" xfId="5669" xr:uid="{00000000-0005-0000-0000-0000F4290000}"/>
    <cellStyle name="Финансовый 2 3 2 6 6 2" xfId="20914" xr:uid="{CD1EBD11-8728-4347-8C48-760DA9DC8D20}"/>
    <cellStyle name="Финансовый 2 3 2 6 7" xfId="10752" xr:uid="{00000000-0005-0000-0000-0000F5290000}"/>
    <cellStyle name="Финансовый 2 3 2 6 7 2" xfId="25990" xr:uid="{416C2FC2-C642-4CC1-BC90-1F3683B9D057}"/>
    <cellStyle name="Финансовый 2 3 2 6 8" xfId="15838" xr:uid="{60373358-C207-4B3B-8891-84CD5C606709}"/>
    <cellStyle name="Финансовый 2 3 2 7" xfId="708" xr:uid="{00000000-0005-0000-0000-0000F6290000}"/>
    <cellStyle name="Финансовый 2 3 2 7 2" xfId="1986" xr:uid="{00000000-0005-0000-0000-0000F7290000}"/>
    <cellStyle name="Финансовый 2 3 2 7 2 2" xfId="7090" xr:uid="{00000000-0005-0000-0000-0000F8290000}"/>
    <cellStyle name="Финансовый 2 3 2 7 2 2 2" xfId="22330" xr:uid="{FD152168-52E7-4F81-A6FD-FB1C83A13C0A}"/>
    <cellStyle name="Финансовый 2 3 2 7 2 3" xfId="12168" xr:uid="{00000000-0005-0000-0000-0000F9290000}"/>
    <cellStyle name="Финансовый 2 3 2 7 2 3 2" xfId="27406" xr:uid="{68BDD2B5-8D65-4AD3-ADCF-14AE70884534}"/>
    <cellStyle name="Финансовый 2 3 2 7 2 4" xfId="17254" xr:uid="{FB065FF9-A2BF-4B6D-B49F-746B6DEE506E}"/>
    <cellStyle name="Финансовый 2 3 2 7 3" xfId="3268" xr:uid="{00000000-0005-0000-0000-0000FA290000}"/>
    <cellStyle name="Финансовый 2 3 2 7 3 2" xfId="8354" xr:uid="{00000000-0005-0000-0000-0000FB290000}"/>
    <cellStyle name="Финансовый 2 3 2 7 3 2 2" xfId="23594" xr:uid="{5EAAD643-77DD-47BF-86A8-3F93B1B6A5B5}"/>
    <cellStyle name="Финансовый 2 3 2 7 3 3" xfId="13432" xr:uid="{00000000-0005-0000-0000-0000FC290000}"/>
    <cellStyle name="Финансовый 2 3 2 7 3 3 2" xfId="28670" xr:uid="{AF80AD66-B26E-41EF-AC6C-730F8E9B00CE}"/>
    <cellStyle name="Финансовый 2 3 2 7 3 4" xfId="18518" xr:uid="{D8AB790E-B50E-46A7-A758-91C2B38398C8}"/>
    <cellStyle name="Финансовый 2 3 2 7 4" xfId="4536" xr:uid="{00000000-0005-0000-0000-0000FD290000}"/>
    <cellStyle name="Финансовый 2 3 2 7 4 2" xfId="9617" xr:uid="{00000000-0005-0000-0000-0000FE290000}"/>
    <cellStyle name="Финансовый 2 3 2 7 4 2 2" xfId="24857" xr:uid="{ADF1738B-6423-4231-A570-F5BF65F36F00}"/>
    <cellStyle name="Финансовый 2 3 2 7 4 3" xfId="14695" xr:uid="{00000000-0005-0000-0000-0000FF290000}"/>
    <cellStyle name="Финансовый 2 3 2 7 4 3 2" xfId="29933" xr:uid="{13821D6F-225C-4C68-970B-8BBA5B8186BA}"/>
    <cellStyle name="Финансовый 2 3 2 7 4 4" xfId="19781" xr:uid="{FC792CD0-5EEB-414F-9731-88B0E0098890}"/>
    <cellStyle name="Финансовый 2 3 2 7 5" xfId="5813" xr:uid="{00000000-0005-0000-0000-0000002A0000}"/>
    <cellStyle name="Финансовый 2 3 2 7 5 2" xfId="21058" xr:uid="{2961C331-EAAD-42C0-8BF9-A51311626A35}"/>
    <cellStyle name="Финансовый 2 3 2 7 6" xfId="10896" xr:uid="{00000000-0005-0000-0000-0000012A0000}"/>
    <cellStyle name="Финансовый 2 3 2 7 6 2" xfId="26134" xr:uid="{1BBE62B5-09BA-4EDF-972A-99133563EA5B}"/>
    <cellStyle name="Финансовый 2 3 2 7 7" xfId="15982" xr:uid="{88DF35B0-D788-4722-9F52-E7DE3FBCCFD7}"/>
    <cellStyle name="Финансовый 2 3 2 8" xfId="1273" xr:uid="{00000000-0005-0000-0000-0000022A0000}"/>
    <cellStyle name="Финансовый 2 3 2 8 2" xfId="2551" xr:uid="{00000000-0005-0000-0000-0000032A0000}"/>
    <cellStyle name="Финансовый 2 3 2 8 2 2" xfId="7655" xr:uid="{00000000-0005-0000-0000-0000042A0000}"/>
    <cellStyle name="Финансовый 2 3 2 8 2 2 2" xfId="22895" xr:uid="{740D3B81-CA7D-4940-8038-A183ABDC9D13}"/>
    <cellStyle name="Финансовый 2 3 2 8 2 3" xfId="12733" xr:uid="{00000000-0005-0000-0000-0000052A0000}"/>
    <cellStyle name="Финансовый 2 3 2 8 2 3 2" xfId="27971" xr:uid="{61ECD709-5A3F-4ACA-8B06-647EA76406E6}"/>
    <cellStyle name="Финансовый 2 3 2 8 2 4" xfId="17819" xr:uid="{B2FAC3DB-C012-4FA4-8AB2-621EAFEF8747}"/>
    <cellStyle name="Финансовый 2 3 2 8 3" xfId="3825" xr:uid="{00000000-0005-0000-0000-0000062A0000}"/>
    <cellStyle name="Финансовый 2 3 2 8 3 2" xfId="8911" xr:uid="{00000000-0005-0000-0000-0000072A0000}"/>
    <cellStyle name="Финансовый 2 3 2 8 3 2 2" xfId="24151" xr:uid="{E514EEB4-F1F4-4C4E-A406-8992C167F7D2}"/>
    <cellStyle name="Финансовый 2 3 2 8 3 3" xfId="13989" xr:uid="{00000000-0005-0000-0000-0000082A0000}"/>
    <cellStyle name="Финансовый 2 3 2 8 3 3 2" xfId="29227" xr:uid="{B8CBC303-AEB9-4D4B-96C2-68ADCE27220E}"/>
    <cellStyle name="Финансовый 2 3 2 8 3 4" xfId="19075" xr:uid="{AA582849-82EF-47E7-8C97-ED72D4847564}"/>
    <cellStyle name="Финансовый 2 3 2 8 4" xfId="5101" xr:uid="{00000000-0005-0000-0000-0000092A0000}"/>
    <cellStyle name="Финансовый 2 3 2 8 4 2" xfId="10182" xr:uid="{00000000-0005-0000-0000-00000A2A0000}"/>
    <cellStyle name="Финансовый 2 3 2 8 4 2 2" xfId="25422" xr:uid="{D904F875-F09B-4B12-8CE6-A7E9C3607345}"/>
    <cellStyle name="Финансовый 2 3 2 8 4 3" xfId="15260" xr:uid="{00000000-0005-0000-0000-00000B2A0000}"/>
    <cellStyle name="Финансовый 2 3 2 8 4 3 2" xfId="30498" xr:uid="{303DE8D6-9B38-4D59-8F22-88A910F2EFB7}"/>
    <cellStyle name="Финансовый 2 3 2 8 4 4" xfId="20346" xr:uid="{99DAEAB2-AC93-4DB4-A77C-5C718173A417}"/>
    <cellStyle name="Финансовый 2 3 2 8 5" xfId="6378" xr:uid="{00000000-0005-0000-0000-00000C2A0000}"/>
    <cellStyle name="Финансовый 2 3 2 8 5 2" xfId="21623" xr:uid="{CAE131AE-508D-4941-B360-C7740B4BEEDD}"/>
    <cellStyle name="Финансовый 2 3 2 8 6" xfId="11461" xr:uid="{00000000-0005-0000-0000-00000D2A0000}"/>
    <cellStyle name="Финансовый 2 3 2 8 6 2" xfId="26699" xr:uid="{EF55D1DD-0357-4A5F-A88D-EBCF6E976DB0}"/>
    <cellStyle name="Финансовый 2 3 2 8 7" xfId="16547" xr:uid="{2EA1974B-3505-4E77-BB27-388EEA6F22E8}"/>
    <cellStyle name="Финансовый 2 3 2 9" xfId="1413" xr:uid="{00000000-0005-0000-0000-00000E2A0000}"/>
    <cellStyle name="Финансовый 2 3 2 9 2" xfId="2691" xr:uid="{00000000-0005-0000-0000-00000F2A0000}"/>
    <cellStyle name="Финансовый 2 3 2 9 2 2" xfId="7795" xr:uid="{00000000-0005-0000-0000-0000102A0000}"/>
    <cellStyle name="Финансовый 2 3 2 9 2 2 2" xfId="23035" xr:uid="{24D7C461-3B25-436A-A4E9-76E682EE3891}"/>
    <cellStyle name="Финансовый 2 3 2 9 2 3" xfId="12873" xr:uid="{00000000-0005-0000-0000-0000112A0000}"/>
    <cellStyle name="Финансовый 2 3 2 9 2 3 2" xfId="28111" xr:uid="{340C2D84-FD8F-4571-94A3-FF27459C64E5}"/>
    <cellStyle name="Финансовый 2 3 2 9 2 4" xfId="17959" xr:uid="{421656CE-1715-411A-9A58-74EEA75097FD}"/>
    <cellStyle name="Финансовый 2 3 2 9 3" xfId="3963" xr:uid="{00000000-0005-0000-0000-0000122A0000}"/>
    <cellStyle name="Финансовый 2 3 2 9 3 2" xfId="9049" xr:uid="{00000000-0005-0000-0000-0000132A0000}"/>
    <cellStyle name="Финансовый 2 3 2 9 3 2 2" xfId="24289" xr:uid="{30EF74C7-BFDA-4832-8FA2-6E4E94B5E6FE}"/>
    <cellStyle name="Финансовый 2 3 2 9 3 3" xfId="14127" xr:uid="{00000000-0005-0000-0000-0000142A0000}"/>
    <cellStyle name="Финансовый 2 3 2 9 3 3 2" xfId="29365" xr:uid="{F0F89ACC-F996-4D38-B980-B56C03FC54F4}"/>
    <cellStyle name="Финансовый 2 3 2 9 3 4" xfId="19213" xr:uid="{2E985250-4A26-4B73-8DB7-C3F0AFA617F6}"/>
    <cellStyle name="Финансовый 2 3 2 9 4" xfId="5241" xr:uid="{00000000-0005-0000-0000-0000152A0000}"/>
    <cellStyle name="Финансовый 2 3 2 9 4 2" xfId="10322" xr:uid="{00000000-0005-0000-0000-0000162A0000}"/>
    <cellStyle name="Финансовый 2 3 2 9 4 2 2" xfId="25562" xr:uid="{0AC98980-A5C2-49A3-B751-3BCA45DC2094}"/>
    <cellStyle name="Финансовый 2 3 2 9 4 3" xfId="15400" xr:uid="{00000000-0005-0000-0000-0000172A0000}"/>
    <cellStyle name="Финансовый 2 3 2 9 4 3 2" xfId="30638" xr:uid="{34A816A7-C06D-44FC-A6D9-3A5FB9462251}"/>
    <cellStyle name="Финансовый 2 3 2 9 4 4" xfId="20486" xr:uid="{DAD29178-07CE-474C-97EB-BE7530245B09}"/>
    <cellStyle name="Финансовый 2 3 2 9 5" xfId="6518" xr:uid="{00000000-0005-0000-0000-0000182A0000}"/>
    <cellStyle name="Финансовый 2 3 2 9 5 2" xfId="21763" xr:uid="{F9F96F78-478A-4C88-8B16-D5866D4E29E3}"/>
    <cellStyle name="Финансовый 2 3 2 9 6" xfId="11601" xr:uid="{00000000-0005-0000-0000-0000192A0000}"/>
    <cellStyle name="Финансовый 2 3 2 9 6 2" xfId="26839" xr:uid="{19D5D941-5E91-4287-AA13-600D29558FB1}"/>
    <cellStyle name="Финансовый 2 3 2 9 7" xfId="16687" xr:uid="{23D77424-D188-4AB2-ABB4-21F4F5599116}"/>
    <cellStyle name="Финансовый 2 3 3" xfId="189" xr:uid="{00000000-0005-0000-0000-00001A2A0000}"/>
    <cellStyle name="Финансовый 2 3 3 2" xfId="190" xr:uid="{00000000-0005-0000-0000-00001B2A0000}"/>
    <cellStyle name="Финансовый 2 3 3 2 2" xfId="309" xr:uid="{00000000-0005-0000-0000-00001C2A0000}"/>
    <cellStyle name="Финансовый 2 3 3 2 2 2" xfId="462" xr:uid="{00000000-0005-0000-0000-00001D2A0000}"/>
    <cellStyle name="Финансовый 2 3 3 2 2 2 2" xfId="1026" xr:uid="{00000000-0005-0000-0000-00001E2A0000}"/>
    <cellStyle name="Финансовый 2 3 3 2 2 2 2 2" xfId="2304" xr:uid="{00000000-0005-0000-0000-00001F2A0000}"/>
    <cellStyle name="Финансовый 2 3 3 2 2 2 2 2 2" xfId="7408" xr:uid="{00000000-0005-0000-0000-0000202A0000}"/>
    <cellStyle name="Финансовый 2 3 3 2 2 2 2 2 2 2" xfId="22648" xr:uid="{B0FA1EDA-8880-4DC0-AB03-6B243FD0D744}"/>
    <cellStyle name="Финансовый 2 3 3 2 2 2 2 2 3" xfId="12486" xr:uid="{00000000-0005-0000-0000-0000212A0000}"/>
    <cellStyle name="Финансовый 2 3 3 2 2 2 2 2 3 2" xfId="27724" xr:uid="{96E8656C-9CE0-4665-8292-817FE63D92FD}"/>
    <cellStyle name="Финансовый 2 3 3 2 2 2 2 2 4" xfId="17572" xr:uid="{0F2D2100-0C8B-48D2-8120-9CE954317924}"/>
    <cellStyle name="Финансовый 2 3 3 2 2 2 2 3" xfId="3582" xr:uid="{00000000-0005-0000-0000-0000222A0000}"/>
    <cellStyle name="Финансовый 2 3 3 2 2 2 2 3 2" xfId="8668" xr:uid="{00000000-0005-0000-0000-0000232A0000}"/>
    <cellStyle name="Финансовый 2 3 3 2 2 2 2 3 2 2" xfId="23908" xr:uid="{7928EA16-DCEC-44EB-9460-CA9238300FFC}"/>
    <cellStyle name="Финансовый 2 3 3 2 2 2 2 3 3" xfId="13746" xr:uid="{00000000-0005-0000-0000-0000242A0000}"/>
    <cellStyle name="Финансовый 2 3 3 2 2 2 2 3 3 2" xfId="28984" xr:uid="{5AFA5DD7-4EFD-4004-8192-87062C909B25}"/>
    <cellStyle name="Финансовый 2 3 3 2 2 2 2 3 4" xfId="18832" xr:uid="{A511EBDB-81D2-4A0D-8EDD-58E50F4FAFF2}"/>
    <cellStyle name="Финансовый 2 3 3 2 2 2 2 4" xfId="4854" xr:uid="{00000000-0005-0000-0000-0000252A0000}"/>
    <cellStyle name="Финансовый 2 3 3 2 2 2 2 4 2" xfId="9935" xr:uid="{00000000-0005-0000-0000-0000262A0000}"/>
    <cellStyle name="Финансовый 2 3 3 2 2 2 2 4 2 2" xfId="25175" xr:uid="{29E613E9-5D85-4E28-9F8F-8CFBA03B890D}"/>
    <cellStyle name="Финансовый 2 3 3 2 2 2 2 4 3" xfId="15013" xr:uid="{00000000-0005-0000-0000-0000272A0000}"/>
    <cellStyle name="Финансовый 2 3 3 2 2 2 2 4 3 2" xfId="30251" xr:uid="{47CAD9AF-3654-4F34-BE98-2753B1030145}"/>
    <cellStyle name="Финансовый 2 3 3 2 2 2 2 4 4" xfId="20099" xr:uid="{A814CCDD-5034-485C-8AC9-F2AB8A8EA14D}"/>
    <cellStyle name="Финансовый 2 3 3 2 2 2 2 5" xfId="6131" xr:uid="{00000000-0005-0000-0000-0000282A0000}"/>
    <cellStyle name="Финансовый 2 3 3 2 2 2 2 5 2" xfId="21376" xr:uid="{8D5136E8-6097-4727-A668-7C52D11B8C0E}"/>
    <cellStyle name="Финансовый 2 3 3 2 2 2 2 6" xfId="11214" xr:uid="{00000000-0005-0000-0000-0000292A0000}"/>
    <cellStyle name="Финансовый 2 3 3 2 2 2 2 6 2" xfId="26452" xr:uid="{6C14DC37-F11C-4C90-B5AE-8372FB87CF75}"/>
    <cellStyle name="Финансовый 2 3 3 2 2 2 2 7" xfId="16300" xr:uid="{10331593-EA5F-4C5C-9802-7B785F4B11FB}"/>
    <cellStyle name="Финансовый 2 3 3 2 2 2 3" xfId="1740" xr:uid="{00000000-0005-0000-0000-00002A2A0000}"/>
    <cellStyle name="Финансовый 2 3 3 2 2 2 3 2" xfId="6844" xr:uid="{00000000-0005-0000-0000-00002B2A0000}"/>
    <cellStyle name="Финансовый 2 3 3 2 2 2 3 2 2" xfId="22084" xr:uid="{9F2EB18D-33AB-48DC-A8CE-A42E44A12F78}"/>
    <cellStyle name="Финансовый 2 3 3 2 2 2 3 3" xfId="11922" xr:uid="{00000000-0005-0000-0000-00002C2A0000}"/>
    <cellStyle name="Финансовый 2 3 3 2 2 2 3 3 2" xfId="27160" xr:uid="{FE933F81-A17D-4BE5-8E25-08EF20D72389}"/>
    <cellStyle name="Финансовый 2 3 3 2 2 2 3 4" xfId="17008" xr:uid="{87551B5F-43C2-48A5-B31A-BF7609BAEE7B}"/>
    <cellStyle name="Финансовый 2 3 3 2 2 2 4" xfId="3026" xr:uid="{00000000-0005-0000-0000-00002D2A0000}"/>
    <cellStyle name="Финансовый 2 3 3 2 2 2 4 2" xfId="8112" xr:uid="{00000000-0005-0000-0000-00002E2A0000}"/>
    <cellStyle name="Финансовый 2 3 3 2 2 2 4 2 2" xfId="23352" xr:uid="{7E889BB4-AB2B-47D4-80CA-1BDA9B99B2DB}"/>
    <cellStyle name="Финансовый 2 3 3 2 2 2 4 3" xfId="13190" xr:uid="{00000000-0005-0000-0000-00002F2A0000}"/>
    <cellStyle name="Финансовый 2 3 3 2 2 2 4 3 2" xfId="28428" xr:uid="{58B24316-38A0-4BD6-9F67-B187472FCD73}"/>
    <cellStyle name="Финансовый 2 3 3 2 2 2 4 4" xfId="18276" xr:uid="{DFF8D500-7D1C-47EC-A860-3DBDA9030594}"/>
    <cellStyle name="Финансовый 2 3 3 2 2 2 5" xfId="4290" xr:uid="{00000000-0005-0000-0000-0000302A0000}"/>
    <cellStyle name="Финансовый 2 3 3 2 2 2 5 2" xfId="9371" xr:uid="{00000000-0005-0000-0000-0000312A0000}"/>
    <cellStyle name="Финансовый 2 3 3 2 2 2 5 2 2" xfId="24611" xr:uid="{1764DBCA-03CC-4E3A-A94C-0913468D434A}"/>
    <cellStyle name="Финансовый 2 3 3 2 2 2 5 3" xfId="14449" xr:uid="{00000000-0005-0000-0000-0000322A0000}"/>
    <cellStyle name="Финансовый 2 3 3 2 2 2 5 3 2" xfId="29687" xr:uid="{D1E6D9A2-844B-4974-939A-11BD1073A4D0}"/>
    <cellStyle name="Финансовый 2 3 3 2 2 2 5 4" xfId="19535" xr:uid="{F8BD9322-6258-45A1-8361-E873320B1533}"/>
    <cellStyle name="Финансовый 2 3 3 2 2 2 6" xfId="5567" xr:uid="{00000000-0005-0000-0000-0000332A0000}"/>
    <cellStyle name="Финансовый 2 3 3 2 2 2 6 2" xfId="20812" xr:uid="{F756190E-6A37-4D3C-854F-F30487981C71}"/>
    <cellStyle name="Финансовый 2 3 3 2 2 2 7" xfId="10650" xr:uid="{00000000-0005-0000-0000-0000342A0000}"/>
    <cellStyle name="Финансовый 2 3 3 2 2 2 7 2" xfId="25888" xr:uid="{EDA2D246-DB76-453C-908A-FC9F7E720EB0}"/>
    <cellStyle name="Финансовый 2 3 3 2 2 2 8" xfId="15736" xr:uid="{A2CFF059-B993-4B50-B1F6-5CB8C64A821E}"/>
    <cellStyle name="Финансовый 2 3 3 2 2 3" xfId="886" xr:uid="{00000000-0005-0000-0000-0000352A0000}"/>
    <cellStyle name="Финансовый 2 3 3 2 2 3 2" xfId="2164" xr:uid="{00000000-0005-0000-0000-0000362A0000}"/>
    <cellStyle name="Финансовый 2 3 3 2 2 3 2 2" xfId="7268" xr:uid="{00000000-0005-0000-0000-0000372A0000}"/>
    <cellStyle name="Финансовый 2 3 3 2 2 3 2 2 2" xfId="22508" xr:uid="{20890160-6605-42A0-AD46-F397565285E5}"/>
    <cellStyle name="Финансовый 2 3 3 2 2 3 2 3" xfId="12346" xr:uid="{00000000-0005-0000-0000-0000382A0000}"/>
    <cellStyle name="Финансовый 2 3 3 2 2 3 2 3 2" xfId="27584" xr:uid="{361AF835-2AD8-4814-93DF-16703AFA73DA}"/>
    <cellStyle name="Финансовый 2 3 3 2 2 3 2 4" xfId="17432" xr:uid="{F6E27556-DBE0-45D7-862A-36E24FDB6083}"/>
    <cellStyle name="Финансовый 2 3 3 2 2 3 3" xfId="3444" xr:uid="{00000000-0005-0000-0000-0000392A0000}"/>
    <cellStyle name="Финансовый 2 3 3 2 2 3 3 2" xfId="8530" xr:uid="{00000000-0005-0000-0000-00003A2A0000}"/>
    <cellStyle name="Финансовый 2 3 3 2 2 3 3 2 2" xfId="23770" xr:uid="{C972A2F7-7F5A-4016-AEEF-E6AFFA3E052F}"/>
    <cellStyle name="Финансовый 2 3 3 2 2 3 3 3" xfId="13608" xr:uid="{00000000-0005-0000-0000-00003B2A0000}"/>
    <cellStyle name="Финансовый 2 3 3 2 2 3 3 3 2" xfId="28846" xr:uid="{7C2A9A08-23A1-4429-AB8D-3251DA7E73D2}"/>
    <cellStyle name="Финансовый 2 3 3 2 2 3 3 4" xfId="18694" xr:uid="{2AB1A18D-5D97-4D3C-B825-3CA5664AEA9A}"/>
    <cellStyle name="Финансовый 2 3 3 2 2 3 4" xfId="4714" xr:uid="{00000000-0005-0000-0000-00003C2A0000}"/>
    <cellStyle name="Финансовый 2 3 3 2 2 3 4 2" xfId="9795" xr:uid="{00000000-0005-0000-0000-00003D2A0000}"/>
    <cellStyle name="Финансовый 2 3 3 2 2 3 4 2 2" xfId="25035" xr:uid="{FB2490CE-3C61-4344-903D-3AC16899A9B0}"/>
    <cellStyle name="Финансовый 2 3 3 2 2 3 4 3" xfId="14873" xr:uid="{00000000-0005-0000-0000-00003E2A0000}"/>
    <cellStyle name="Финансовый 2 3 3 2 2 3 4 3 2" xfId="30111" xr:uid="{C170238B-9609-4DA1-89ED-D0765C226157}"/>
    <cellStyle name="Финансовый 2 3 3 2 2 3 4 4" xfId="19959" xr:uid="{8AC733A6-BEFC-4D99-ACD6-7244ADB69CE7}"/>
    <cellStyle name="Финансовый 2 3 3 2 2 3 5" xfId="5991" xr:uid="{00000000-0005-0000-0000-00003F2A0000}"/>
    <cellStyle name="Финансовый 2 3 3 2 2 3 5 2" xfId="21236" xr:uid="{08B7E232-8C33-4767-9AE3-95C9B92ECE10}"/>
    <cellStyle name="Финансовый 2 3 3 2 2 3 6" xfId="11074" xr:uid="{00000000-0005-0000-0000-0000402A0000}"/>
    <cellStyle name="Финансовый 2 3 3 2 2 3 6 2" xfId="26312" xr:uid="{F88ED5BC-3E64-4A1C-977F-630E0578C5A0}"/>
    <cellStyle name="Финансовый 2 3 3 2 2 3 7" xfId="16160" xr:uid="{A64AA005-0D86-4A2E-85AC-69A243CB4E59}"/>
    <cellStyle name="Финансовый 2 3 3 2 2 4" xfId="1600" xr:uid="{00000000-0005-0000-0000-0000412A0000}"/>
    <cellStyle name="Финансовый 2 3 3 2 2 4 2" xfId="6704" xr:uid="{00000000-0005-0000-0000-0000422A0000}"/>
    <cellStyle name="Финансовый 2 3 3 2 2 4 2 2" xfId="21944" xr:uid="{9F4CD8B0-117C-4B90-80BA-0A955C164496}"/>
    <cellStyle name="Финансовый 2 3 3 2 2 4 3" xfId="11782" xr:uid="{00000000-0005-0000-0000-0000432A0000}"/>
    <cellStyle name="Финансовый 2 3 3 2 2 4 3 2" xfId="27020" xr:uid="{DEA9D6E4-BBF1-4D73-93EE-B276113D800C}"/>
    <cellStyle name="Финансовый 2 3 3 2 2 4 4" xfId="16868" xr:uid="{15BA50EB-AA2E-41D0-A845-04759535D726}"/>
    <cellStyle name="Финансовый 2 3 3 2 2 5" xfId="2876" xr:uid="{00000000-0005-0000-0000-0000442A0000}"/>
    <cellStyle name="Финансовый 2 3 3 2 2 5 2" xfId="7974" xr:uid="{00000000-0005-0000-0000-0000452A0000}"/>
    <cellStyle name="Финансовый 2 3 3 2 2 5 2 2" xfId="23214" xr:uid="{4D2C7841-6CB1-4F92-BE94-104605EB6935}"/>
    <cellStyle name="Финансовый 2 3 3 2 2 5 3" xfId="13052" xr:uid="{00000000-0005-0000-0000-0000462A0000}"/>
    <cellStyle name="Финансовый 2 3 3 2 2 5 3 2" xfId="28290" xr:uid="{67D5E20C-74CD-4A2F-A4F6-A649D4130597}"/>
    <cellStyle name="Финансовый 2 3 3 2 2 5 4" xfId="18138" xr:uid="{16239710-6E3D-4F5A-B068-F8763171148E}"/>
    <cellStyle name="Финансовый 2 3 3 2 2 6" xfId="4150" xr:uid="{00000000-0005-0000-0000-0000472A0000}"/>
    <cellStyle name="Финансовый 2 3 3 2 2 6 2" xfId="9231" xr:uid="{00000000-0005-0000-0000-0000482A0000}"/>
    <cellStyle name="Финансовый 2 3 3 2 2 6 2 2" xfId="24471" xr:uid="{53EA4472-D53E-4890-89EB-7B93A60CBE68}"/>
    <cellStyle name="Финансовый 2 3 3 2 2 6 3" xfId="14309" xr:uid="{00000000-0005-0000-0000-0000492A0000}"/>
    <cellStyle name="Финансовый 2 3 3 2 2 6 3 2" xfId="29547" xr:uid="{FC8F965A-7150-44E6-863E-81C824710D33}"/>
    <cellStyle name="Финансовый 2 3 3 2 2 6 4" xfId="19395" xr:uid="{0A9D7930-A75E-4DAB-9BDB-DBBF1400F28B}"/>
    <cellStyle name="Финансовый 2 3 3 2 2 7" xfId="5427" xr:uid="{00000000-0005-0000-0000-00004A2A0000}"/>
    <cellStyle name="Финансовый 2 3 3 2 2 7 2" xfId="20672" xr:uid="{DF2546E1-F050-4B15-8E0A-04F0CF4E2DD7}"/>
    <cellStyle name="Финансовый 2 3 3 2 2 8" xfId="10510" xr:uid="{00000000-0005-0000-0000-00004B2A0000}"/>
    <cellStyle name="Финансовый 2 3 3 2 2 8 2" xfId="25748" xr:uid="{83301907-F322-4C45-8BD7-3FE4AD5543EE}"/>
    <cellStyle name="Финансовый 2 3 3 2 2 9" xfId="15596" xr:uid="{D37767F0-C335-4F1F-921E-129BE6824C53}"/>
    <cellStyle name="Финансовый 2 3 3 2 3" xfId="602" xr:uid="{00000000-0005-0000-0000-00004C2A0000}"/>
    <cellStyle name="Финансовый 2 3 3 2 3 2" xfId="1166" xr:uid="{00000000-0005-0000-0000-00004D2A0000}"/>
    <cellStyle name="Финансовый 2 3 3 2 3 2 2" xfId="2444" xr:uid="{00000000-0005-0000-0000-00004E2A0000}"/>
    <cellStyle name="Финансовый 2 3 3 2 3 2 2 2" xfId="7548" xr:uid="{00000000-0005-0000-0000-00004F2A0000}"/>
    <cellStyle name="Финансовый 2 3 3 2 3 2 2 2 2" xfId="22788" xr:uid="{DC4591B8-5048-4D77-BBA7-BADCADA5F3AF}"/>
    <cellStyle name="Финансовый 2 3 3 2 3 2 2 3" xfId="12626" xr:uid="{00000000-0005-0000-0000-0000502A0000}"/>
    <cellStyle name="Финансовый 2 3 3 2 3 2 2 3 2" xfId="27864" xr:uid="{8D3A46F6-F22D-42C9-BD76-64C208E481E9}"/>
    <cellStyle name="Финансовый 2 3 3 2 3 2 2 4" xfId="17712" xr:uid="{AB55A406-2216-4AB9-87FD-61562E51E25E}"/>
    <cellStyle name="Финансовый 2 3 3 2 3 2 3" xfId="3720" xr:uid="{00000000-0005-0000-0000-0000512A0000}"/>
    <cellStyle name="Финансовый 2 3 3 2 3 2 3 2" xfId="8806" xr:uid="{00000000-0005-0000-0000-0000522A0000}"/>
    <cellStyle name="Финансовый 2 3 3 2 3 2 3 2 2" xfId="24046" xr:uid="{C611EC1C-801E-43E5-90A3-95BA2140D901}"/>
    <cellStyle name="Финансовый 2 3 3 2 3 2 3 3" xfId="13884" xr:uid="{00000000-0005-0000-0000-0000532A0000}"/>
    <cellStyle name="Финансовый 2 3 3 2 3 2 3 3 2" xfId="29122" xr:uid="{198470E6-CAC6-497F-8909-72F8F0FFB17A}"/>
    <cellStyle name="Финансовый 2 3 3 2 3 2 3 4" xfId="18970" xr:uid="{42ACA5B8-BA5C-40D4-AF08-8621A3379C7D}"/>
    <cellStyle name="Финансовый 2 3 3 2 3 2 4" xfId="4994" xr:uid="{00000000-0005-0000-0000-0000542A0000}"/>
    <cellStyle name="Финансовый 2 3 3 2 3 2 4 2" xfId="10075" xr:uid="{00000000-0005-0000-0000-0000552A0000}"/>
    <cellStyle name="Финансовый 2 3 3 2 3 2 4 2 2" xfId="25315" xr:uid="{B178B1CE-9C5D-4BCF-896B-DC7B0D148C88}"/>
    <cellStyle name="Финансовый 2 3 3 2 3 2 4 3" xfId="15153" xr:uid="{00000000-0005-0000-0000-0000562A0000}"/>
    <cellStyle name="Финансовый 2 3 3 2 3 2 4 3 2" xfId="30391" xr:uid="{1045BA30-9D63-42E0-9030-53657E0436FC}"/>
    <cellStyle name="Финансовый 2 3 3 2 3 2 4 4" xfId="20239" xr:uid="{0746A6F3-0760-4ADA-9EA7-46C0AF7A85D0}"/>
    <cellStyle name="Финансовый 2 3 3 2 3 2 5" xfId="6271" xr:uid="{00000000-0005-0000-0000-0000572A0000}"/>
    <cellStyle name="Финансовый 2 3 3 2 3 2 5 2" xfId="21516" xr:uid="{07D619AD-9918-41AB-ABAB-2D419AAEE25D}"/>
    <cellStyle name="Финансовый 2 3 3 2 3 2 6" xfId="11354" xr:uid="{00000000-0005-0000-0000-0000582A0000}"/>
    <cellStyle name="Финансовый 2 3 3 2 3 2 6 2" xfId="26592" xr:uid="{B87F9F7C-FB6D-4643-9746-D9D83BA87B41}"/>
    <cellStyle name="Финансовый 2 3 3 2 3 2 7" xfId="16440" xr:uid="{B658FD0F-C4C9-482F-9D11-68E5F4D783DB}"/>
    <cellStyle name="Финансовый 2 3 3 2 3 3" xfId="1880" xr:uid="{00000000-0005-0000-0000-0000592A0000}"/>
    <cellStyle name="Финансовый 2 3 3 2 3 3 2" xfId="6984" xr:uid="{00000000-0005-0000-0000-00005A2A0000}"/>
    <cellStyle name="Финансовый 2 3 3 2 3 3 2 2" xfId="22224" xr:uid="{A36A0A06-97FF-4E88-A815-F2BE73C4DED1}"/>
    <cellStyle name="Финансовый 2 3 3 2 3 3 3" xfId="12062" xr:uid="{00000000-0005-0000-0000-00005B2A0000}"/>
    <cellStyle name="Финансовый 2 3 3 2 3 3 3 2" xfId="27300" xr:uid="{0280BB5B-176C-48ED-B5B3-B3DF08005D21}"/>
    <cellStyle name="Финансовый 2 3 3 2 3 3 4" xfId="17148" xr:uid="{34B81693-9992-44DB-A425-626E476C0E39}"/>
    <cellStyle name="Финансовый 2 3 3 2 3 4" xfId="3164" xr:uid="{00000000-0005-0000-0000-00005C2A0000}"/>
    <cellStyle name="Финансовый 2 3 3 2 3 4 2" xfId="8250" xr:uid="{00000000-0005-0000-0000-00005D2A0000}"/>
    <cellStyle name="Финансовый 2 3 3 2 3 4 2 2" xfId="23490" xr:uid="{1170436D-A8E3-4707-8BC1-793CF7B70387}"/>
    <cellStyle name="Финансовый 2 3 3 2 3 4 3" xfId="13328" xr:uid="{00000000-0005-0000-0000-00005E2A0000}"/>
    <cellStyle name="Финансовый 2 3 3 2 3 4 3 2" xfId="28566" xr:uid="{D39B4319-9C55-42A2-955C-5FFAE7396FBC}"/>
    <cellStyle name="Финансовый 2 3 3 2 3 4 4" xfId="18414" xr:uid="{4808EBCA-671D-48F8-9FF1-1D055381A3C5}"/>
    <cellStyle name="Финансовый 2 3 3 2 3 5" xfId="4430" xr:uid="{00000000-0005-0000-0000-00005F2A0000}"/>
    <cellStyle name="Финансовый 2 3 3 2 3 5 2" xfId="9511" xr:uid="{00000000-0005-0000-0000-0000602A0000}"/>
    <cellStyle name="Финансовый 2 3 3 2 3 5 2 2" xfId="24751" xr:uid="{0F083027-E27D-47F4-9101-2C7A5A8FE03A}"/>
    <cellStyle name="Финансовый 2 3 3 2 3 5 3" xfId="14589" xr:uid="{00000000-0005-0000-0000-0000612A0000}"/>
    <cellStyle name="Финансовый 2 3 3 2 3 5 3 2" xfId="29827" xr:uid="{C770FDF2-380E-463E-A321-11C15405A17A}"/>
    <cellStyle name="Финансовый 2 3 3 2 3 5 4" xfId="19675" xr:uid="{3FAA63D7-79CB-45D0-89D6-54B8F8E2CE90}"/>
    <cellStyle name="Финансовый 2 3 3 2 3 6" xfId="5707" xr:uid="{00000000-0005-0000-0000-0000622A0000}"/>
    <cellStyle name="Финансовый 2 3 3 2 3 6 2" xfId="20952" xr:uid="{A997D220-A729-4AE1-926F-D48D543F707E}"/>
    <cellStyle name="Финансовый 2 3 3 2 3 7" xfId="10790" xr:uid="{00000000-0005-0000-0000-0000632A0000}"/>
    <cellStyle name="Финансовый 2 3 3 2 3 7 2" xfId="26028" xr:uid="{0062DDA9-22A9-4D2E-80EA-125F43B8942F}"/>
    <cellStyle name="Финансовый 2 3 3 2 3 8" xfId="15876" xr:uid="{92BEF735-9DFC-493E-B63B-71A88CF85DB0}"/>
    <cellStyle name="Финансовый 2 3 3 2 4" xfId="746" xr:uid="{00000000-0005-0000-0000-0000642A0000}"/>
    <cellStyle name="Финансовый 2 3 3 2 4 2" xfId="2024" xr:uid="{00000000-0005-0000-0000-0000652A0000}"/>
    <cellStyle name="Финансовый 2 3 3 2 4 2 2" xfId="7128" xr:uid="{00000000-0005-0000-0000-0000662A0000}"/>
    <cellStyle name="Финансовый 2 3 3 2 4 2 2 2" xfId="22368" xr:uid="{578B4562-7F94-4EC1-BB1F-28A864C02733}"/>
    <cellStyle name="Финансовый 2 3 3 2 4 2 3" xfId="12206" xr:uid="{00000000-0005-0000-0000-0000672A0000}"/>
    <cellStyle name="Финансовый 2 3 3 2 4 2 3 2" xfId="27444" xr:uid="{552F9EE1-9B48-4B58-9C9B-20ABC701A5C0}"/>
    <cellStyle name="Финансовый 2 3 3 2 4 2 4" xfId="17292" xr:uid="{0FC6BA73-A7CE-4EAF-B3B7-2295825C48DC}"/>
    <cellStyle name="Финансовый 2 3 3 2 4 3" xfId="3306" xr:uid="{00000000-0005-0000-0000-0000682A0000}"/>
    <cellStyle name="Финансовый 2 3 3 2 4 3 2" xfId="8392" xr:uid="{00000000-0005-0000-0000-0000692A0000}"/>
    <cellStyle name="Финансовый 2 3 3 2 4 3 2 2" xfId="23632" xr:uid="{F67C773C-79F0-4C09-BA21-AB2DEB80E85B}"/>
    <cellStyle name="Финансовый 2 3 3 2 4 3 3" xfId="13470" xr:uid="{00000000-0005-0000-0000-00006A2A0000}"/>
    <cellStyle name="Финансовый 2 3 3 2 4 3 3 2" xfId="28708" xr:uid="{EADD460E-56D8-4770-9765-D09B0D37E26E}"/>
    <cellStyle name="Финансовый 2 3 3 2 4 3 4" xfId="18556" xr:uid="{E362E203-34F0-499D-AFA0-40CBBB11DF4E}"/>
    <cellStyle name="Финансовый 2 3 3 2 4 4" xfId="4574" xr:uid="{00000000-0005-0000-0000-00006B2A0000}"/>
    <cellStyle name="Финансовый 2 3 3 2 4 4 2" xfId="9655" xr:uid="{00000000-0005-0000-0000-00006C2A0000}"/>
    <cellStyle name="Финансовый 2 3 3 2 4 4 2 2" xfId="24895" xr:uid="{78382F90-4496-4A3C-ACB8-CAF0EC7B7A9B}"/>
    <cellStyle name="Финансовый 2 3 3 2 4 4 3" xfId="14733" xr:uid="{00000000-0005-0000-0000-00006D2A0000}"/>
    <cellStyle name="Финансовый 2 3 3 2 4 4 3 2" xfId="29971" xr:uid="{EEFF7364-CB57-4B83-9312-D98304AB786C}"/>
    <cellStyle name="Финансовый 2 3 3 2 4 4 4" xfId="19819" xr:uid="{74BB5929-D910-4C0A-9CC6-90701EEBD286}"/>
    <cellStyle name="Финансовый 2 3 3 2 4 5" xfId="5851" xr:uid="{00000000-0005-0000-0000-00006E2A0000}"/>
    <cellStyle name="Финансовый 2 3 3 2 4 5 2" xfId="21096" xr:uid="{8EFB1249-C30D-41F9-877B-63E80D9CE077}"/>
    <cellStyle name="Финансовый 2 3 3 2 4 6" xfId="10934" xr:uid="{00000000-0005-0000-0000-00006F2A0000}"/>
    <cellStyle name="Финансовый 2 3 3 2 4 6 2" xfId="26172" xr:uid="{74544866-B04A-4978-B818-38BFE740ECF6}"/>
    <cellStyle name="Финансовый 2 3 3 2 4 7" xfId="16020" xr:uid="{1F19D510-278E-43D8-AFC4-BB69CE96C746}"/>
    <cellStyle name="Финансовый 2 3 3 2 5" xfId="1311" xr:uid="{00000000-0005-0000-0000-0000702A0000}"/>
    <cellStyle name="Финансовый 2 3 3 2 5 2" xfId="2589" xr:uid="{00000000-0005-0000-0000-0000712A0000}"/>
    <cellStyle name="Финансовый 2 3 3 2 5 2 2" xfId="7693" xr:uid="{00000000-0005-0000-0000-0000722A0000}"/>
    <cellStyle name="Финансовый 2 3 3 2 5 2 2 2" xfId="22933" xr:uid="{26AD55A4-6936-4219-BD76-E7B92E22118F}"/>
    <cellStyle name="Финансовый 2 3 3 2 5 2 3" xfId="12771" xr:uid="{00000000-0005-0000-0000-0000732A0000}"/>
    <cellStyle name="Финансовый 2 3 3 2 5 2 3 2" xfId="28009" xr:uid="{1A8EF79A-8FA4-49AA-97D5-BA9FDE1602E5}"/>
    <cellStyle name="Финансовый 2 3 3 2 5 2 4" xfId="17857" xr:uid="{8CBFA836-43EE-44C6-A154-C81182276C36}"/>
    <cellStyle name="Финансовый 2 3 3 2 5 3" xfId="3863" xr:uid="{00000000-0005-0000-0000-0000742A0000}"/>
    <cellStyle name="Финансовый 2 3 3 2 5 3 2" xfId="8949" xr:uid="{00000000-0005-0000-0000-0000752A0000}"/>
    <cellStyle name="Финансовый 2 3 3 2 5 3 2 2" xfId="24189" xr:uid="{FBF54687-2FC1-4F6C-B696-E4DF83D9D709}"/>
    <cellStyle name="Финансовый 2 3 3 2 5 3 3" xfId="14027" xr:uid="{00000000-0005-0000-0000-0000762A0000}"/>
    <cellStyle name="Финансовый 2 3 3 2 5 3 3 2" xfId="29265" xr:uid="{2354A5D8-1AE3-46AB-A792-029DDA566D0D}"/>
    <cellStyle name="Финансовый 2 3 3 2 5 3 4" xfId="19113" xr:uid="{78340A72-0676-4CB8-A576-7995D6252C43}"/>
    <cellStyle name="Финансовый 2 3 3 2 5 4" xfId="5139" xr:uid="{00000000-0005-0000-0000-0000772A0000}"/>
    <cellStyle name="Финансовый 2 3 3 2 5 4 2" xfId="10220" xr:uid="{00000000-0005-0000-0000-0000782A0000}"/>
    <cellStyle name="Финансовый 2 3 3 2 5 4 2 2" xfId="25460" xr:uid="{F1369BF6-EE54-400E-AD09-F83BE7881359}"/>
    <cellStyle name="Финансовый 2 3 3 2 5 4 3" xfId="15298" xr:uid="{00000000-0005-0000-0000-0000792A0000}"/>
    <cellStyle name="Финансовый 2 3 3 2 5 4 3 2" xfId="30536" xr:uid="{74858FCD-634F-4CC6-9A3E-ACE6792ECB69}"/>
    <cellStyle name="Финансовый 2 3 3 2 5 4 4" xfId="20384" xr:uid="{FF1D6EA8-F13F-4DFD-8542-3887406FFAD0}"/>
    <cellStyle name="Финансовый 2 3 3 2 5 5" xfId="6416" xr:uid="{00000000-0005-0000-0000-00007A2A0000}"/>
    <cellStyle name="Финансовый 2 3 3 2 5 5 2" xfId="21661" xr:uid="{9BF025A3-E789-4022-907C-98C33AA0D807}"/>
    <cellStyle name="Финансовый 2 3 3 2 5 6" xfId="11499" xr:uid="{00000000-0005-0000-0000-00007B2A0000}"/>
    <cellStyle name="Финансовый 2 3 3 2 5 6 2" xfId="26737" xr:uid="{6623D0EC-E6E7-42C8-9BDC-EC26D81A956E}"/>
    <cellStyle name="Финансовый 2 3 3 2 5 7" xfId="16585" xr:uid="{5C489E68-EFB2-4B8D-87CF-67710ECFCD16}"/>
    <cellStyle name="Финансовый 2 3 3 2 6" xfId="1451" xr:uid="{00000000-0005-0000-0000-00007C2A0000}"/>
    <cellStyle name="Финансовый 2 3 3 2 6 2" xfId="2729" xr:uid="{00000000-0005-0000-0000-00007D2A0000}"/>
    <cellStyle name="Финансовый 2 3 3 2 6 2 2" xfId="7833" xr:uid="{00000000-0005-0000-0000-00007E2A0000}"/>
    <cellStyle name="Финансовый 2 3 3 2 6 2 2 2" xfId="23073" xr:uid="{915FE6A2-98C7-4BFA-97FD-37362CA2626A}"/>
    <cellStyle name="Финансовый 2 3 3 2 6 2 3" xfId="12911" xr:uid="{00000000-0005-0000-0000-00007F2A0000}"/>
    <cellStyle name="Финансовый 2 3 3 2 6 2 3 2" xfId="28149" xr:uid="{BCA98967-74C0-48AE-949B-E3739B9A1061}"/>
    <cellStyle name="Финансовый 2 3 3 2 6 2 4" xfId="17997" xr:uid="{A241F029-1F03-4160-BF3B-39FDA6981251}"/>
    <cellStyle name="Финансовый 2 3 3 2 6 3" xfId="4001" xr:uid="{00000000-0005-0000-0000-0000802A0000}"/>
    <cellStyle name="Финансовый 2 3 3 2 6 3 2" xfId="9087" xr:uid="{00000000-0005-0000-0000-0000812A0000}"/>
    <cellStyle name="Финансовый 2 3 3 2 6 3 2 2" xfId="24327" xr:uid="{37ED0DCC-90FD-464C-93EE-E6206A30D789}"/>
    <cellStyle name="Финансовый 2 3 3 2 6 3 3" xfId="14165" xr:uid="{00000000-0005-0000-0000-0000822A0000}"/>
    <cellStyle name="Финансовый 2 3 3 2 6 3 3 2" xfId="29403" xr:uid="{356CCBFA-5246-4454-8AB4-5A223E0DF401}"/>
    <cellStyle name="Финансовый 2 3 3 2 6 3 4" xfId="19251" xr:uid="{118B3E2C-B549-4906-87DF-268C8D6FCA9C}"/>
    <cellStyle name="Финансовый 2 3 3 2 6 4" xfId="5279" xr:uid="{00000000-0005-0000-0000-0000832A0000}"/>
    <cellStyle name="Финансовый 2 3 3 2 6 4 2" xfId="10360" xr:uid="{00000000-0005-0000-0000-0000842A0000}"/>
    <cellStyle name="Финансовый 2 3 3 2 6 4 2 2" xfId="25600" xr:uid="{B8AB24BF-403F-4F06-8AF3-654A5E61A39F}"/>
    <cellStyle name="Финансовый 2 3 3 2 6 4 3" xfId="15438" xr:uid="{00000000-0005-0000-0000-0000852A0000}"/>
    <cellStyle name="Финансовый 2 3 3 2 6 4 3 2" xfId="30676" xr:uid="{1C3500A0-DFCE-409C-ACFC-A445BE3F64C1}"/>
    <cellStyle name="Финансовый 2 3 3 2 6 4 4" xfId="20524" xr:uid="{A479764A-CF47-4FE7-B401-6DA70EAF0B39}"/>
    <cellStyle name="Финансовый 2 3 3 2 6 5" xfId="6556" xr:uid="{00000000-0005-0000-0000-0000862A0000}"/>
    <cellStyle name="Финансовый 2 3 3 2 6 5 2" xfId="21801" xr:uid="{581FA775-0F60-41B5-A8C1-3237EE81A42C}"/>
    <cellStyle name="Финансовый 2 3 3 2 6 6" xfId="11639" xr:uid="{00000000-0005-0000-0000-0000872A0000}"/>
    <cellStyle name="Финансовый 2 3 3 2 6 6 2" xfId="26877" xr:uid="{03138477-C5E0-4C7A-A5C8-E60F4475D342}"/>
    <cellStyle name="Финансовый 2 3 3 2 6 7" xfId="16725" xr:uid="{51103F6B-5570-4418-AA30-962D05840B7D}"/>
    <cellStyle name="Финансовый 2 3 3 3" xfId="274" xr:uid="{00000000-0005-0000-0000-0000882A0000}"/>
    <cellStyle name="Финансовый 2 3 3 3 2" xfId="430" xr:uid="{00000000-0005-0000-0000-0000892A0000}"/>
    <cellStyle name="Финансовый 2 3 3 3 2 2" xfId="994" xr:uid="{00000000-0005-0000-0000-00008A2A0000}"/>
    <cellStyle name="Финансовый 2 3 3 3 2 2 2" xfId="2272" xr:uid="{00000000-0005-0000-0000-00008B2A0000}"/>
    <cellStyle name="Финансовый 2 3 3 3 2 2 2 2" xfId="7376" xr:uid="{00000000-0005-0000-0000-00008C2A0000}"/>
    <cellStyle name="Финансовый 2 3 3 3 2 2 2 2 2" xfId="22616" xr:uid="{8409ED2F-BAA1-4F1E-8C1A-EDCA5D048B07}"/>
    <cellStyle name="Финансовый 2 3 3 3 2 2 2 3" xfId="12454" xr:uid="{00000000-0005-0000-0000-00008D2A0000}"/>
    <cellStyle name="Финансовый 2 3 3 3 2 2 2 3 2" xfId="27692" xr:uid="{922410D8-94F1-4BFB-BB43-BCAD14F86996}"/>
    <cellStyle name="Финансовый 2 3 3 3 2 2 2 4" xfId="17540" xr:uid="{157597B1-EC2F-4502-9564-04425958485C}"/>
    <cellStyle name="Финансовый 2 3 3 3 2 2 3" xfId="3550" xr:uid="{00000000-0005-0000-0000-00008E2A0000}"/>
    <cellStyle name="Финансовый 2 3 3 3 2 2 3 2" xfId="8636" xr:uid="{00000000-0005-0000-0000-00008F2A0000}"/>
    <cellStyle name="Финансовый 2 3 3 3 2 2 3 2 2" xfId="23876" xr:uid="{ABDD61AD-D158-40B9-A0C5-23B7E4773CBC}"/>
    <cellStyle name="Финансовый 2 3 3 3 2 2 3 3" xfId="13714" xr:uid="{00000000-0005-0000-0000-0000902A0000}"/>
    <cellStyle name="Финансовый 2 3 3 3 2 2 3 3 2" xfId="28952" xr:uid="{357CE177-97A5-4AD7-AA2F-00D5E740A623}"/>
    <cellStyle name="Финансовый 2 3 3 3 2 2 3 4" xfId="18800" xr:uid="{5D6C8E91-A569-44AA-86D5-CAAC40D2B466}"/>
    <cellStyle name="Финансовый 2 3 3 3 2 2 4" xfId="4822" xr:uid="{00000000-0005-0000-0000-0000912A0000}"/>
    <cellStyle name="Финансовый 2 3 3 3 2 2 4 2" xfId="9903" xr:uid="{00000000-0005-0000-0000-0000922A0000}"/>
    <cellStyle name="Финансовый 2 3 3 3 2 2 4 2 2" xfId="25143" xr:uid="{60C00B31-C401-4D29-9F15-4F044CDA74C5}"/>
    <cellStyle name="Финансовый 2 3 3 3 2 2 4 3" xfId="14981" xr:uid="{00000000-0005-0000-0000-0000932A0000}"/>
    <cellStyle name="Финансовый 2 3 3 3 2 2 4 3 2" xfId="30219" xr:uid="{C4C2CD5D-30C3-4A7B-8D8A-C7700E3F1486}"/>
    <cellStyle name="Финансовый 2 3 3 3 2 2 4 4" xfId="20067" xr:uid="{41555FC7-05BD-44A7-BD96-3F006E75078A}"/>
    <cellStyle name="Финансовый 2 3 3 3 2 2 5" xfId="6099" xr:uid="{00000000-0005-0000-0000-0000942A0000}"/>
    <cellStyle name="Финансовый 2 3 3 3 2 2 5 2" xfId="21344" xr:uid="{72AE548E-88C7-4416-8B06-D85CA23B0784}"/>
    <cellStyle name="Финансовый 2 3 3 3 2 2 6" xfId="11182" xr:uid="{00000000-0005-0000-0000-0000952A0000}"/>
    <cellStyle name="Финансовый 2 3 3 3 2 2 6 2" xfId="26420" xr:uid="{E6B5786B-62E3-4634-8FAB-BDE55FF40730}"/>
    <cellStyle name="Финансовый 2 3 3 3 2 2 7" xfId="16268" xr:uid="{8D88F97D-873E-4352-8423-8AFACB67F4E9}"/>
    <cellStyle name="Финансовый 2 3 3 3 2 3" xfId="1708" xr:uid="{00000000-0005-0000-0000-0000962A0000}"/>
    <cellStyle name="Финансовый 2 3 3 3 2 3 2" xfId="6812" xr:uid="{00000000-0005-0000-0000-0000972A0000}"/>
    <cellStyle name="Финансовый 2 3 3 3 2 3 2 2" xfId="22052" xr:uid="{57F616C2-989F-4F71-A55D-CED5293C30CE}"/>
    <cellStyle name="Финансовый 2 3 3 3 2 3 3" xfId="11890" xr:uid="{00000000-0005-0000-0000-0000982A0000}"/>
    <cellStyle name="Финансовый 2 3 3 3 2 3 3 2" xfId="27128" xr:uid="{130BA2CA-3364-458B-B2D2-07AC2A16DD34}"/>
    <cellStyle name="Финансовый 2 3 3 3 2 3 4" xfId="16976" xr:uid="{66A357F8-72CF-40B5-B14C-62025E37BA6A}"/>
    <cellStyle name="Финансовый 2 3 3 3 2 4" xfId="2994" xr:uid="{00000000-0005-0000-0000-0000992A0000}"/>
    <cellStyle name="Финансовый 2 3 3 3 2 4 2" xfId="8080" xr:uid="{00000000-0005-0000-0000-00009A2A0000}"/>
    <cellStyle name="Финансовый 2 3 3 3 2 4 2 2" xfId="23320" xr:uid="{711FDBB0-6C53-43D9-B10A-1DBCA39A8C4A}"/>
    <cellStyle name="Финансовый 2 3 3 3 2 4 3" xfId="13158" xr:uid="{00000000-0005-0000-0000-00009B2A0000}"/>
    <cellStyle name="Финансовый 2 3 3 3 2 4 3 2" xfId="28396" xr:uid="{F2F3CC26-5917-4060-9A31-C3DB35BD409E}"/>
    <cellStyle name="Финансовый 2 3 3 3 2 4 4" xfId="18244" xr:uid="{26B7E5B5-D078-49AF-BBC8-D7AD788A4739}"/>
    <cellStyle name="Финансовый 2 3 3 3 2 5" xfId="4258" xr:uid="{00000000-0005-0000-0000-00009C2A0000}"/>
    <cellStyle name="Финансовый 2 3 3 3 2 5 2" xfId="9339" xr:uid="{00000000-0005-0000-0000-00009D2A0000}"/>
    <cellStyle name="Финансовый 2 3 3 3 2 5 2 2" xfId="24579" xr:uid="{3736B07D-03FA-47E4-BD1F-CDEC9C281C5B}"/>
    <cellStyle name="Финансовый 2 3 3 3 2 5 3" xfId="14417" xr:uid="{00000000-0005-0000-0000-00009E2A0000}"/>
    <cellStyle name="Финансовый 2 3 3 3 2 5 3 2" xfId="29655" xr:uid="{8E759935-400B-42A2-BA04-386DD2BD7BF1}"/>
    <cellStyle name="Финансовый 2 3 3 3 2 5 4" xfId="19503" xr:uid="{5311FAEC-5B23-4497-855F-CB5D4A594B9C}"/>
    <cellStyle name="Финансовый 2 3 3 3 2 6" xfId="5535" xr:uid="{00000000-0005-0000-0000-00009F2A0000}"/>
    <cellStyle name="Финансовый 2 3 3 3 2 6 2" xfId="20780" xr:uid="{46EDB059-92CB-43B7-945C-73F42730FAD5}"/>
    <cellStyle name="Финансовый 2 3 3 3 2 7" xfId="10618" xr:uid="{00000000-0005-0000-0000-0000A02A0000}"/>
    <cellStyle name="Финансовый 2 3 3 3 2 7 2" xfId="25856" xr:uid="{8103730C-F273-4FE9-BE54-C406BF0007C4}"/>
    <cellStyle name="Финансовый 2 3 3 3 2 8" xfId="15704" xr:uid="{B5D9368F-B3F9-4100-9EA5-AA485EF9ACEC}"/>
    <cellStyle name="Финансовый 2 3 3 3 3" xfId="854" xr:uid="{00000000-0005-0000-0000-0000A12A0000}"/>
    <cellStyle name="Финансовый 2 3 3 3 3 2" xfId="2132" xr:uid="{00000000-0005-0000-0000-0000A22A0000}"/>
    <cellStyle name="Финансовый 2 3 3 3 3 2 2" xfId="7236" xr:uid="{00000000-0005-0000-0000-0000A32A0000}"/>
    <cellStyle name="Финансовый 2 3 3 3 3 2 2 2" xfId="22476" xr:uid="{FD5116F1-DCEE-4491-920B-65EDDFF02506}"/>
    <cellStyle name="Финансовый 2 3 3 3 3 2 3" xfId="12314" xr:uid="{00000000-0005-0000-0000-0000A42A0000}"/>
    <cellStyle name="Финансовый 2 3 3 3 3 2 3 2" xfId="27552" xr:uid="{8FA74386-A993-4738-AB12-734920BD31F2}"/>
    <cellStyle name="Финансовый 2 3 3 3 3 2 4" xfId="17400" xr:uid="{242EECBF-39AF-4FDA-8012-1A9E3A9167F7}"/>
    <cellStyle name="Финансовый 2 3 3 3 3 3" xfId="3412" xr:uid="{00000000-0005-0000-0000-0000A52A0000}"/>
    <cellStyle name="Финансовый 2 3 3 3 3 3 2" xfId="8498" xr:uid="{00000000-0005-0000-0000-0000A62A0000}"/>
    <cellStyle name="Финансовый 2 3 3 3 3 3 2 2" xfId="23738" xr:uid="{440995D6-5156-4F36-B8E3-29451DE17767}"/>
    <cellStyle name="Финансовый 2 3 3 3 3 3 3" xfId="13576" xr:uid="{00000000-0005-0000-0000-0000A72A0000}"/>
    <cellStyle name="Финансовый 2 3 3 3 3 3 3 2" xfId="28814" xr:uid="{95C424A5-8A43-4E85-9392-9A0BC2EB449E}"/>
    <cellStyle name="Финансовый 2 3 3 3 3 3 4" xfId="18662" xr:uid="{CE4D4068-565D-446E-BAB6-8445411CB522}"/>
    <cellStyle name="Финансовый 2 3 3 3 3 4" xfId="4682" xr:uid="{00000000-0005-0000-0000-0000A82A0000}"/>
    <cellStyle name="Финансовый 2 3 3 3 3 4 2" xfId="9763" xr:uid="{00000000-0005-0000-0000-0000A92A0000}"/>
    <cellStyle name="Финансовый 2 3 3 3 3 4 2 2" xfId="25003" xr:uid="{CEB898A2-4A59-409E-8EC3-8E20DA29EE64}"/>
    <cellStyle name="Финансовый 2 3 3 3 3 4 3" xfId="14841" xr:uid="{00000000-0005-0000-0000-0000AA2A0000}"/>
    <cellStyle name="Финансовый 2 3 3 3 3 4 3 2" xfId="30079" xr:uid="{D37988BB-E33C-4BFF-9833-B07AF73909B1}"/>
    <cellStyle name="Финансовый 2 3 3 3 3 4 4" xfId="19927" xr:uid="{31D6FE6C-25DA-498D-9DE5-8836B148E4B6}"/>
    <cellStyle name="Финансовый 2 3 3 3 3 5" xfId="5959" xr:uid="{00000000-0005-0000-0000-0000AB2A0000}"/>
    <cellStyle name="Финансовый 2 3 3 3 3 5 2" xfId="21204" xr:uid="{6F3F28BC-1882-44CE-9360-13D9DD070E1A}"/>
    <cellStyle name="Финансовый 2 3 3 3 3 6" xfId="11042" xr:uid="{00000000-0005-0000-0000-0000AC2A0000}"/>
    <cellStyle name="Финансовый 2 3 3 3 3 6 2" xfId="26280" xr:uid="{C373926D-9014-400A-9329-FEADC246EFE4}"/>
    <cellStyle name="Финансовый 2 3 3 3 3 7" xfId="16128" xr:uid="{10B91990-0313-4023-8C8E-834813567BB2}"/>
    <cellStyle name="Финансовый 2 3 3 3 4" xfId="1568" xr:uid="{00000000-0005-0000-0000-0000AD2A0000}"/>
    <cellStyle name="Финансовый 2 3 3 3 4 2" xfId="6672" xr:uid="{00000000-0005-0000-0000-0000AE2A0000}"/>
    <cellStyle name="Финансовый 2 3 3 3 4 2 2" xfId="21912" xr:uid="{FA148278-6628-4BC0-942E-69E024D2A287}"/>
    <cellStyle name="Финансовый 2 3 3 3 4 3" xfId="11750" xr:uid="{00000000-0005-0000-0000-0000AF2A0000}"/>
    <cellStyle name="Финансовый 2 3 3 3 4 3 2" xfId="26988" xr:uid="{0840C2E9-CE6B-4E6B-8455-13A0755DCAA2}"/>
    <cellStyle name="Финансовый 2 3 3 3 4 4" xfId="16836" xr:uid="{FDA91A3E-4C01-48B9-A6F8-4C4564F65D17}"/>
    <cellStyle name="Финансовый 2 3 3 3 5" xfId="2842" xr:uid="{00000000-0005-0000-0000-0000B02A0000}"/>
    <cellStyle name="Финансовый 2 3 3 3 5 2" xfId="7942" xr:uid="{00000000-0005-0000-0000-0000B12A0000}"/>
    <cellStyle name="Финансовый 2 3 3 3 5 2 2" xfId="23182" xr:uid="{D467D2DF-3C6E-43BE-9F7A-C467B02E35D6}"/>
    <cellStyle name="Финансовый 2 3 3 3 5 3" xfId="13020" xr:uid="{00000000-0005-0000-0000-0000B22A0000}"/>
    <cellStyle name="Финансовый 2 3 3 3 5 3 2" xfId="28258" xr:uid="{1781AF88-52B8-47D6-84E8-FC8E20B61F30}"/>
    <cellStyle name="Финансовый 2 3 3 3 5 4" xfId="18106" xr:uid="{FDFFF671-65B0-45D9-932D-B816DD1D6D8A}"/>
    <cellStyle name="Финансовый 2 3 3 3 6" xfId="4118" xr:uid="{00000000-0005-0000-0000-0000B32A0000}"/>
    <cellStyle name="Финансовый 2 3 3 3 6 2" xfId="9199" xr:uid="{00000000-0005-0000-0000-0000B42A0000}"/>
    <cellStyle name="Финансовый 2 3 3 3 6 2 2" xfId="24439" xr:uid="{70B77497-985B-4154-8B0A-29A58FBB2231}"/>
    <cellStyle name="Финансовый 2 3 3 3 6 3" xfId="14277" xr:uid="{00000000-0005-0000-0000-0000B52A0000}"/>
    <cellStyle name="Финансовый 2 3 3 3 6 3 2" xfId="29515" xr:uid="{1EE0FA9B-D69B-45D2-91A5-7E4E35018E6B}"/>
    <cellStyle name="Финансовый 2 3 3 3 6 4" xfId="19363" xr:uid="{A749F9DA-4680-4159-94A1-4F7FBAFD8B85}"/>
    <cellStyle name="Финансовый 2 3 3 3 7" xfId="5395" xr:uid="{00000000-0005-0000-0000-0000B62A0000}"/>
    <cellStyle name="Финансовый 2 3 3 3 7 2" xfId="20640" xr:uid="{ACDA227E-622F-4403-B344-0851742BB19B}"/>
    <cellStyle name="Финансовый 2 3 3 3 8" xfId="10478" xr:uid="{00000000-0005-0000-0000-0000B72A0000}"/>
    <cellStyle name="Финансовый 2 3 3 3 8 2" xfId="25716" xr:uid="{1B330019-F0B5-41DC-A922-EE71D07429A0}"/>
    <cellStyle name="Финансовый 2 3 3 3 9" xfId="15564" xr:uid="{C66138CF-5282-4B0D-8CF7-60D457E6DE64}"/>
    <cellStyle name="Финансовый 2 3 3 4" xfId="570" xr:uid="{00000000-0005-0000-0000-0000B82A0000}"/>
    <cellStyle name="Финансовый 2 3 3 4 2" xfId="1134" xr:uid="{00000000-0005-0000-0000-0000B92A0000}"/>
    <cellStyle name="Финансовый 2 3 3 4 2 2" xfId="2412" xr:uid="{00000000-0005-0000-0000-0000BA2A0000}"/>
    <cellStyle name="Финансовый 2 3 3 4 2 2 2" xfId="7516" xr:uid="{00000000-0005-0000-0000-0000BB2A0000}"/>
    <cellStyle name="Финансовый 2 3 3 4 2 2 2 2" xfId="22756" xr:uid="{FF669ED5-14D1-46D5-A560-467DE3138364}"/>
    <cellStyle name="Финансовый 2 3 3 4 2 2 3" xfId="12594" xr:uid="{00000000-0005-0000-0000-0000BC2A0000}"/>
    <cellStyle name="Финансовый 2 3 3 4 2 2 3 2" xfId="27832" xr:uid="{57FA66B0-112C-4583-970C-49D652B9DC3E}"/>
    <cellStyle name="Финансовый 2 3 3 4 2 2 4" xfId="17680" xr:uid="{6607ACAB-5402-4BF7-AF93-9DEB715DD9EB}"/>
    <cellStyle name="Финансовый 2 3 3 4 2 3" xfId="3688" xr:uid="{00000000-0005-0000-0000-0000BD2A0000}"/>
    <cellStyle name="Финансовый 2 3 3 4 2 3 2" xfId="8774" xr:uid="{00000000-0005-0000-0000-0000BE2A0000}"/>
    <cellStyle name="Финансовый 2 3 3 4 2 3 2 2" xfId="24014" xr:uid="{C6B68655-4151-4110-BBC2-3CF27750CB1F}"/>
    <cellStyle name="Финансовый 2 3 3 4 2 3 3" xfId="13852" xr:uid="{00000000-0005-0000-0000-0000BF2A0000}"/>
    <cellStyle name="Финансовый 2 3 3 4 2 3 3 2" xfId="29090" xr:uid="{2643264C-10A2-443F-8B9C-387CB5512EA4}"/>
    <cellStyle name="Финансовый 2 3 3 4 2 3 4" xfId="18938" xr:uid="{A0313054-595D-43E3-91BD-E166E98881FF}"/>
    <cellStyle name="Финансовый 2 3 3 4 2 4" xfId="4962" xr:uid="{00000000-0005-0000-0000-0000C02A0000}"/>
    <cellStyle name="Финансовый 2 3 3 4 2 4 2" xfId="10043" xr:uid="{00000000-0005-0000-0000-0000C12A0000}"/>
    <cellStyle name="Финансовый 2 3 3 4 2 4 2 2" xfId="25283" xr:uid="{B42DB59D-81D8-4493-B90F-A3941C076DAE}"/>
    <cellStyle name="Финансовый 2 3 3 4 2 4 3" xfId="15121" xr:uid="{00000000-0005-0000-0000-0000C22A0000}"/>
    <cellStyle name="Финансовый 2 3 3 4 2 4 3 2" xfId="30359" xr:uid="{54EF3BAE-964A-4AF7-8CA6-324D43182D9A}"/>
    <cellStyle name="Финансовый 2 3 3 4 2 4 4" xfId="20207" xr:uid="{7042262A-C502-420E-AD42-FDDDAF817085}"/>
    <cellStyle name="Финансовый 2 3 3 4 2 5" xfId="6239" xr:uid="{00000000-0005-0000-0000-0000C32A0000}"/>
    <cellStyle name="Финансовый 2 3 3 4 2 5 2" xfId="21484" xr:uid="{3E2B8490-12DB-4B45-A861-5B3E408C0ACE}"/>
    <cellStyle name="Финансовый 2 3 3 4 2 6" xfId="11322" xr:uid="{00000000-0005-0000-0000-0000C42A0000}"/>
    <cellStyle name="Финансовый 2 3 3 4 2 6 2" xfId="26560" xr:uid="{25EDA3E1-55C4-4309-A054-6F0E6DF08E92}"/>
    <cellStyle name="Финансовый 2 3 3 4 2 7" xfId="16408" xr:uid="{A9841B91-5877-438B-93C6-DAE7EFE932B9}"/>
    <cellStyle name="Финансовый 2 3 3 4 3" xfId="1848" xr:uid="{00000000-0005-0000-0000-0000C52A0000}"/>
    <cellStyle name="Финансовый 2 3 3 4 3 2" xfId="6952" xr:uid="{00000000-0005-0000-0000-0000C62A0000}"/>
    <cellStyle name="Финансовый 2 3 3 4 3 2 2" xfId="22192" xr:uid="{8CA85450-B5AA-40C2-B7EA-1D1DE9AF7655}"/>
    <cellStyle name="Финансовый 2 3 3 4 3 3" xfId="12030" xr:uid="{00000000-0005-0000-0000-0000C72A0000}"/>
    <cellStyle name="Финансовый 2 3 3 4 3 3 2" xfId="27268" xr:uid="{5445885C-E5AC-45C8-AC78-EA784372BCB4}"/>
    <cellStyle name="Финансовый 2 3 3 4 3 4" xfId="17116" xr:uid="{2A3A1480-56CB-4AC7-B463-CFB03D980113}"/>
    <cellStyle name="Финансовый 2 3 3 4 4" xfId="3132" xr:uid="{00000000-0005-0000-0000-0000C82A0000}"/>
    <cellStyle name="Финансовый 2 3 3 4 4 2" xfId="8218" xr:uid="{00000000-0005-0000-0000-0000C92A0000}"/>
    <cellStyle name="Финансовый 2 3 3 4 4 2 2" xfId="23458" xr:uid="{A9D283DC-6348-4B8F-B61A-DFD8F684FC20}"/>
    <cellStyle name="Финансовый 2 3 3 4 4 3" xfId="13296" xr:uid="{00000000-0005-0000-0000-0000CA2A0000}"/>
    <cellStyle name="Финансовый 2 3 3 4 4 3 2" xfId="28534" xr:uid="{84E16E35-2A4D-40DD-8DFE-14EA03549D0C}"/>
    <cellStyle name="Финансовый 2 3 3 4 4 4" xfId="18382" xr:uid="{C932ECD6-6811-434D-A6F5-D47C82F8DEB6}"/>
    <cellStyle name="Финансовый 2 3 3 4 5" xfId="4398" xr:uid="{00000000-0005-0000-0000-0000CB2A0000}"/>
    <cellStyle name="Финансовый 2 3 3 4 5 2" xfId="9479" xr:uid="{00000000-0005-0000-0000-0000CC2A0000}"/>
    <cellStyle name="Финансовый 2 3 3 4 5 2 2" xfId="24719" xr:uid="{74C0E80A-9FB0-4842-93FD-01A8B1660AE7}"/>
    <cellStyle name="Финансовый 2 3 3 4 5 3" xfId="14557" xr:uid="{00000000-0005-0000-0000-0000CD2A0000}"/>
    <cellStyle name="Финансовый 2 3 3 4 5 3 2" xfId="29795" xr:uid="{FA074A0D-904A-42E8-8A9C-336D53023E77}"/>
    <cellStyle name="Финансовый 2 3 3 4 5 4" xfId="19643" xr:uid="{EF412894-9EE9-43DD-AD57-FD41FC09A9AB}"/>
    <cellStyle name="Финансовый 2 3 3 4 6" xfId="5675" xr:uid="{00000000-0005-0000-0000-0000CE2A0000}"/>
    <cellStyle name="Финансовый 2 3 3 4 6 2" xfId="20920" xr:uid="{632E7814-38ED-415D-86E8-D9A68DB94779}"/>
    <cellStyle name="Финансовый 2 3 3 4 7" xfId="10758" xr:uid="{00000000-0005-0000-0000-0000CF2A0000}"/>
    <cellStyle name="Финансовый 2 3 3 4 7 2" xfId="25996" xr:uid="{51AD75D1-90B1-4D47-8B10-EF1323533973}"/>
    <cellStyle name="Финансовый 2 3 3 4 8" xfId="15844" xr:uid="{2D11DEE8-B322-4BDF-A890-3B127E243A5C}"/>
    <cellStyle name="Финансовый 2 3 3 5" xfId="714" xr:uid="{00000000-0005-0000-0000-0000D02A0000}"/>
    <cellStyle name="Финансовый 2 3 3 5 2" xfId="1992" xr:uid="{00000000-0005-0000-0000-0000D12A0000}"/>
    <cellStyle name="Финансовый 2 3 3 5 2 2" xfId="7096" xr:uid="{00000000-0005-0000-0000-0000D22A0000}"/>
    <cellStyle name="Финансовый 2 3 3 5 2 2 2" xfId="22336" xr:uid="{CDFD6DC9-B395-450E-BEAA-3A8CB7C5397E}"/>
    <cellStyle name="Финансовый 2 3 3 5 2 3" xfId="12174" xr:uid="{00000000-0005-0000-0000-0000D32A0000}"/>
    <cellStyle name="Финансовый 2 3 3 5 2 3 2" xfId="27412" xr:uid="{882B5B3B-2678-4746-AAFB-FF466FE16CD4}"/>
    <cellStyle name="Финансовый 2 3 3 5 2 4" xfId="17260" xr:uid="{B7E1F6CC-DE3A-451C-AE9D-63ECE5DAFAFE}"/>
    <cellStyle name="Финансовый 2 3 3 5 3" xfId="3274" xr:uid="{00000000-0005-0000-0000-0000D42A0000}"/>
    <cellStyle name="Финансовый 2 3 3 5 3 2" xfId="8360" xr:uid="{00000000-0005-0000-0000-0000D52A0000}"/>
    <cellStyle name="Финансовый 2 3 3 5 3 2 2" xfId="23600" xr:uid="{928CFF9D-FCBE-4895-90CC-E5F061F8469C}"/>
    <cellStyle name="Финансовый 2 3 3 5 3 3" xfId="13438" xr:uid="{00000000-0005-0000-0000-0000D62A0000}"/>
    <cellStyle name="Финансовый 2 3 3 5 3 3 2" xfId="28676" xr:uid="{675CDC5D-66EC-4478-B1D0-B197D4C2C5A1}"/>
    <cellStyle name="Финансовый 2 3 3 5 3 4" xfId="18524" xr:uid="{38ABE831-03C8-4AC3-BF71-E0E7A0226369}"/>
    <cellStyle name="Финансовый 2 3 3 5 4" xfId="4542" xr:uid="{00000000-0005-0000-0000-0000D72A0000}"/>
    <cellStyle name="Финансовый 2 3 3 5 4 2" xfId="9623" xr:uid="{00000000-0005-0000-0000-0000D82A0000}"/>
    <cellStyle name="Финансовый 2 3 3 5 4 2 2" xfId="24863" xr:uid="{3DD180AA-3DC4-4CB4-9D05-617F3E6A9B28}"/>
    <cellStyle name="Финансовый 2 3 3 5 4 3" xfId="14701" xr:uid="{00000000-0005-0000-0000-0000D92A0000}"/>
    <cellStyle name="Финансовый 2 3 3 5 4 3 2" xfId="29939" xr:uid="{107A1FF0-EADB-4FB4-9145-286F180A575D}"/>
    <cellStyle name="Финансовый 2 3 3 5 4 4" xfId="19787" xr:uid="{B24587DC-AB1B-436B-A339-98B714B29E86}"/>
    <cellStyle name="Финансовый 2 3 3 5 5" xfId="5819" xr:uid="{00000000-0005-0000-0000-0000DA2A0000}"/>
    <cellStyle name="Финансовый 2 3 3 5 5 2" xfId="21064" xr:uid="{40D629E5-E7D0-40A3-A734-1E8D5A160388}"/>
    <cellStyle name="Финансовый 2 3 3 5 6" xfId="10902" xr:uid="{00000000-0005-0000-0000-0000DB2A0000}"/>
    <cellStyle name="Финансовый 2 3 3 5 6 2" xfId="26140" xr:uid="{0FAB65DF-AC04-4151-BE2F-59DEBE5EF896}"/>
    <cellStyle name="Финансовый 2 3 3 5 7" xfId="15988" xr:uid="{7A019834-684E-46AF-88E7-0C1A4061C21E}"/>
    <cellStyle name="Финансовый 2 3 3 6" xfId="1279" xr:uid="{00000000-0005-0000-0000-0000DC2A0000}"/>
    <cellStyle name="Финансовый 2 3 3 6 2" xfId="2557" xr:uid="{00000000-0005-0000-0000-0000DD2A0000}"/>
    <cellStyle name="Финансовый 2 3 3 6 2 2" xfId="7661" xr:uid="{00000000-0005-0000-0000-0000DE2A0000}"/>
    <cellStyle name="Финансовый 2 3 3 6 2 2 2" xfId="22901" xr:uid="{EA3750ED-9236-4E4E-AE1F-A80D85FA1999}"/>
    <cellStyle name="Финансовый 2 3 3 6 2 3" xfId="12739" xr:uid="{00000000-0005-0000-0000-0000DF2A0000}"/>
    <cellStyle name="Финансовый 2 3 3 6 2 3 2" xfId="27977" xr:uid="{578FC67A-7826-487B-A4D7-CE3EB42312E0}"/>
    <cellStyle name="Финансовый 2 3 3 6 2 4" xfId="17825" xr:uid="{35F42EF3-D06E-42C8-9205-539C06101B40}"/>
    <cellStyle name="Финансовый 2 3 3 6 3" xfId="3831" xr:uid="{00000000-0005-0000-0000-0000E02A0000}"/>
    <cellStyle name="Финансовый 2 3 3 6 3 2" xfId="8917" xr:uid="{00000000-0005-0000-0000-0000E12A0000}"/>
    <cellStyle name="Финансовый 2 3 3 6 3 2 2" xfId="24157" xr:uid="{46DEA05F-D7FA-428D-8FB6-07C83B4A83F1}"/>
    <cellStyle name="Финансовый 2 3 3 6 3 3" xfId="13995" xr:uid="{00000000-0005-0000-0000-0000E22A0000}"/>
    <cellStyle name="Финансовый 2 3 3 6 3 3 2" xfId="29233" xr:uid="{04B1BC5D-239F-47CC-AEB4-E2BBF866035C}"/>
    <cellStyle name="Финансовый 2 3 3 6 3 4" xfId="19081" xr:uid="{66134A9D-FE35-4538-BE1F-32F9AC9B71BA}"/>
    <cellStyle name="Финансовый 2 3 3 6 4" xfId="5107" xr:uid="{00000000-0005-0000-0000-0000E32A0000}"/>
    <cellStyle name="Финансовый 2 3 3 6 4 2" xfId="10188" xr:uid="{00000000-0005-0000-0000-0000E42A0000}"/>
    <cellStyle name="Финансовый 2 3 3 6 4 2 2" xfId="25428" xr:uid="{A27D91DD-D465-484C-B3C9-4DD0B7E85151}"/>
    <cellStyle name="Финансовый 2 3 3 6 4 3" xfId="15266" xr:uid="{00000000-0005-0000-0000-0000E52A0000}"/>
    <cellStyle name="Финансовый 2 3 3 6 4 3 2" xfId="30504" xr:uid="{5FD86892-3475-4DD0-BB3E-24D073A71468}"/>
    <cellStyle name="Финансовый 2 3 3 6 4 4" xfId="20352" xr:uid="{D9A75673-9451-41C5-8034-D993A8FECF91}"/>
    <cellStyle name="Финансовый 2 3 3 6 5" xfId="6384" xr:uid="{00000000-0005-0000-0000-0000E62A0000}"/>
    <cellStyle name="Финансовый 2 3 3 6 5 2" xfId="21629" xr:uid="{09043B89-8AD0-473D-AA31-202DF6FA2014}"/>
    <cellStyle name="Финансовый 2 3 3 6 6" xfId="11467" xr:uid="{00000000-0005-0000-0000-0000E72A0000}"/>
    <cellStyle name="Финансовый 2 3 3 6 6 2" xfId="26705" xr:uid="{D7AE766B-84E6-443C-878A-F16325052470}"/>
    <cellStyle name="Финансовый 2 3 3 6 7" xfId="16553" xr:uid="{AC4C966E-7619-4BC4-9884-7C6BB463B540}"/>
    <cellStyle name="Финансовый 2 3 3 7" xfId="1419" xr:uid="{00000000-0005-0000-0000-0000E82A0000}"/>
    <cellStyle name="Финансовый 2 3 3 7 2" xfId="2697" xr:uid="{00000000-0005-0000-0000-0000E92A0000}"/>
    <cellStyle name="Финансовый 2 3 3 7 2 2" xfId="7801" xr:uid="{00000000-0005-0000-0000-0000EA2A0000}"/>
    <cellStyle name="Финансовый 2 3 3 7 2 2 2" xfId="23041" xr:uid="{9E8B27F7-A606-4E2E-81A2-B62031BD5D4C}"/>
    <cellStyle name="Финансовый 2 3 3 7 2 3" xfId="12879" xr:uid="{00000000-0005-0000-0000-0000EB2A0000}"/>
    <cellStyle name="Финансовый 2 3 3 7 2 3 2" xfId="28117" xr:uid="{EDA09C83-D94D-478F-82C1-3867A6527A3B}"/>
    <cellStyle name="Финансовый 2 3 3 7 2 4" xfId="17965" xr:uid="{586C5EF1-3EF2-49FB-8D64-9ADAF52777B7}"/>
    <cellStyle name="Финансовый 2 3 3 7 3" xfId="3969" xr:uid="{00000000-0005-0000-0000-0000EC2A0000}"/>
    <cellStyle name="Финансовый 2 3 3 7 3 2" xfId="9055" xr:uid="{00000000-0005-0000-0000-0000ED2A0000}"/>
    <cellStyle name="Финансовый 2 3 3 7 3 2 2" xfId="24295" xr:uid="{8AA5D8B6-3966-4BAD-9234-9B94C281EAB7}"/>
    <cellStyle name="Финансовый 2 3 3 7 3 3" xfId="14133" xr:uid="{00000000-0005-0000-0000-0000EE2A0000}"/>
    <cellStyle name="Финансовый 2 3 3 7 3 3 2" xfId="29371" xr:uid="{CD211A45-B854-4E44-B2EC-FAC35827534B}"/>
    <cellStyle name="Финансовый 2 3 3 7 3 4" xfId="19219" xr:uid="{D5BBC796-3D08-4C9A-B2CE-3F395C014E2A}"/>
    <cellStyle name="Финансовый 2 3 3 7 4" xfId="5247" xr:uid="{00000000-0005-0000-0000-0000EF2A0000}"/>
    <cellStyle name="Финансовый 2 3 3 7 4 2" xfId="10328" xr:uid="{00000000-0005-0000-0000-0000F02A0000}"/>
    <cellStyle name="Финансовый 2 3 3 7 4 2 2" xfId="25568" xr:uid="{2F1101CF-74CD-4321-87E1-400832C2F162}"/>
    <cellStyle name="Финансовый 2 3 3 7 4 3" xfId="15406" xr:uid="{00000000-0005-0000-0000-0000F12A0000}"/>
    <cellStyle name="Финансовый 2 3 3 7 4 3 2" xfId="30644" xr:uid="{CB853BCD-3F39-40BF-9DBC-DA1BD4B31A22}"/>
    <cellStyle name="Финансовый 2 3 3 7 4 4" xfId="20492" xr:uid="{D7D51ED2-10A1-4094-A31E-AF923AD4CECB}"/>
    <cellStyle name="Финансовый 2 3 3 7 5" xfId="6524" xr:uid="{00000000-0005-0000-0000-0000F22A0000}"/>
    <cellStyle name="Финансовый 2 3 3 7 5 2" xfId="21769" xr:uid="{A2B7CEF5-4AD3-4367-A3D2-ABDB04010E03}"/>
    <cellStyle name="Финансовый 2 3 3 7 6" xfId="11607" xr:uid="{00000000-0005-0000-0000-0000F32A0000}"/>
    <cellStyle name="Финансовый 2 3 3 7 6 2" xfId="26845" xr:uid="{D5A7F6D8-5895-497E-8481-34B22C62F227}"/>
    <cellStyle name="Финансовый 2 3 3 7 7" xfId="16693" xr:uid="{5EA959F8-F62A-46AF-B78D-A3CD2A368D90}"/>
    <cellStyle name="Финансовый 2 3 4" xfId="191" xr:uid="{00000000-0005-0000-0000-0000F42A0000}"/>
    <cellStyle name="Финансовый 2 3 4 2" xfId="192" xr:uid="{00000000-0005-0000-0000-0000F52A0000}"/>
    <cellStyle name="Финансовый 2 3 4 2 2" xfId="317" xr:uid="{00000000-0005-0000-0000-0000F62A0000}"/>
    <cellStyle name="Финансовый 2 3 4 2 2 2" xfId="470" xr:uid="{00000000-0005-0000-0000-0000F72A0000}"/>
    <cellStyle name="Финансовый 2 3 4 2 2 2 2" xfId="1034" xr:uid="{00000000-0005-0000-0000-0000F82A0000}"/>
    <cellStyle name="Финансовый 2 3 4 2 2 2 2 2" xfId="2312" xr:uid="{00000000-0005-0000-0000-0000F92A0000}"/>
    <cellStyle name="Финансовый 2 3 4 2 2 2 2 2 2" xfId="7416" xr:uid="{00000000-0005-0000-0000-0000FA2A0000}"/>
    <cellStyle name="Финансовый 2 3 4 2 2 2 2 2 2 2" xfId="22656" xr:uid="{F8339333-C964-4085-9CE1-A2ED0A2C0EC2}"/>
    <cellStyle name="Финансовый 2 3 4 2 2 2 2 2 3" xfId="12494" xr:uid="{00000000-0005-0000-0000-0000FB2A0000}"/>
    <cellStyle name="Финансовый 2 3 4 2 2 2 2 2 3 2" xfId="27732" xr:uid="{A5219290-162C-43D0-8D79-D24ECFB410CE}"/>
    <cellStyle name="Финансовый 2 3 4 2 2 2 2 2 4" xfId="17580" xr:uid="{DB0703DC-85E0-4DFD-ADB1-F4512EE04820}"/>
    <cellStyle name="Финансовый 2 3 4 2 2 2 2 3" xfId="3590" xr:uid="{00000000-0005-0000-0000-0000FC2A0000}"/>
    <cellStyle name="Финансовый 2 3 4 2 2 2 2 3 2" xfId="8676" xr:uid="{00000000-0005-0000-0000-0000FD2A0000}"/>
    <cellStyle name="Финансовый 2 3 4 2 2 2 2 3 2 2" xfId="23916" xr:uid="{72D3B8E7-35BE-455C-9678-3E784932D05A}"/>
    <cellStyle name="Финансовый 2 3 4 2 2 2 2 3 3" xfId="13754" xr:uid="{00000000-0005-0000-0000-0000FE2A0000}"/>
    <cellStyle name="Финансовый 2 3 4 2 2 2 2 3 3 2" xfId="28992" xr:uid="{AF9DD4BC-BF52-4D42-8ED5-C5070918F8A2}"/>
    <cellStyle name="Финансовый 2 3 4 2 2 2 2 3 4" xfId="18840" xr:uid="{699EFC34-54F7-4126-96FD-BC8B6748B4E5}"/>
    <cellStyle name="Финансовый 2 3 4 2 2 2 2 4" xfId="4862" xr:uid="{00000000-0005-0000-0000-0000FF2A0000}"/>
    <cellStyle name="Финансовый 2 3 4 2 2 2 2 4 2" xfId="9943" xr:uid="{00000000-0005-0000-0000-0000002B0000}"/>
    <cellStyle name="Финансовый 2 3 4 2 2 2 2 4 2 2" xfId="25183" xr:uid="{A8EE6F1C-EA36-42C7-A606-175D003464F0}"/>
    <cellStyle name="Финансовый 2 3 4 2 2 2 2 4 3" xfId="15021" xr:uid="{00000000-0005-0000-0000-0000012B0000}"/>
    <cellStyle name="Финансовый 2 3 4 2 2 2 2 4 3 2" xfId="30259" xr:uid="{83F09ED8-B3FA-42DE-BC1F-C2C4BCEAD2A7}"/>
    <cellStyle name="Финансовый 2 3 4 2 2 2 2 4 4" xfId="20107" xr:uid="{CC48AAFF-52EA-4CB7-96D6-188128F1F062}"/>
    <cellStyle name="Финансовый 2 3 4 2 2 2 2 5" xfId="6139" xr:uid="{00000000-0005-0000-0000-0000022B0000}"/>
    <cellStyle name="Финансовый 2 3 4 2 2 2 2 5 2" xfId="21384" xr:uid="{24838190-CE8E-4C7D-8DDB-AA31DA6195AC}"/>
    <cellStyle name="Финансовый 2 3 4 2 2 2 2 6" xfId="11222" xr:uid="{00000000-0005-0000-0000-0000032B0000}"/>
    <cellStyle name="Финансовый 2 3 4 2 2 2 2 6 2" xfId="26460" xr:uid="{B6EA4A23-DA41-49A2-9A31-24AA6CCB534A}"/>
    <cellStyle name="Финансовый 2 3 4 2 2 2 2 7" xfId="16308" xr:uid="{FF6AFE4E-D6C9-462E-B8E3-B6CE697865BC}"/>
    <cellStyle name="Финансовый 2 3 4 2 2 2 3" xfId="1748" xr:uid="{00000000-0005-0000-0000-0000042B0000}"/>
    <cellStyle name="Финансовый 2 3 4 2 2 2 3 2" xfId="6852" xr:uid="{00000000-0005-0000-0000-0000052B0000}"/>
    <cellStyle name="Финансовый 2 3 4 2 2 2 3 2 2" xfId="22092" xr:uid="{8FCB656C-F48B-4283-8F6E-112096552FE4}"/>
    <cellStyle name="Финансовый 2 3 4 2 2 2 3 3" xfId="11930" xr:uid="{00000000-0005-0000-0000-0000062B0000}"/>
    <cellStyle name="Финансовый 2 3 4 2 2 2 3 3 2" xfId="27168" xr:uid="{8C878A6A-2297-4F2D-89CB-A969D7365650}"/>
    <cellStyle name="Финансовый 2 3 4 2 2 2 3 4" xfId="17016" xr:uid="{E8646C0F-579E-489F-B0C5-317DD8546053}"/>
    <cellStyle name="Финансовый 2 3 4 2 2 2 4" xfId="3034" xr:uid="{00000000-0005-0000-0000-0000072B0000}"/>
    <cellStyle name="Финансовый 2 3 4 2 2 2 4 2" xfId="8120" xr:uid="{00000000-0005-0000-0000-0000082B0000}"/>
    <cellStyle name="Финансовый 2 3 4 2 2 2 4 2 2" xfId="23360" xr:uid="{9D189C0A-223A-4F28-B901-9665C58BEE47}"/>
    <cellStyle name="Финансовый 2 3 4 2 2 2 4 3" xfId="13198" xr:uid="{00000000-0005-0000-0000-0000092B0000}"/>
    <cellStyle name="Финансовый 2 3 4 2 2 2 4 3 2" xfId="28436" xr:uid="{0155E212-EB8D-485C-9536-F42934865245}"/>
    <cellStyle name="Финансовый 2 3 4 2 2 2 4 4" xfId="18284" xr:uid="{9035CE1C-66DE-4E29-963C-5F9500965F5E}"/>
    <cellStyle name="Финансовый 2 3 4 2 2 2 5" xfId="4298" xr:uid="{00000000-0005-0000-0000-00000A2B0000}"/>
    <cellStyle name="Финансовый 2 3 4 2 2 2 5 2" xfId="9379" xr:uid="{00000000-0005-0000-0000-00000B2B0000}"/>
    <cellStyle name="Финансовый 2 3 4 2 2 2 5 2 2" xfId="24619" xr:uid="{DB10F2FE-D4D2-4E08-9508-9B77D870DF11}"/>
    <cellStyle name="Финансовый 2 3 4 2 2 2 5 3" xfId="14457" xr:uid="{00000000-0005-0000-0000-00000C2B0000}"/>
    <cellStyle name="Финансовый 2 3 4 2 2 2 5 3 2" xfId="29695" xr:uid="{A4BD30DA-09DA-4C19-8630-DCF188581CDC}"/>
    <cellStyle name="Финансовый 2 3 4 2 2 2 5 4" xfId="19543" xr:uid="{920CD313-8A64-4D98-B15A-001068A84B87}"/>
    <cellStyle name="Финансовый 2 3 4 2 2 2 6" xfId="5575" xr:uid="{00000000-0005-0000-0000-00000D2B0000}"/>
    <cellStyle name="Финансовый 2 3 4 2 2 2 6 2" xfId="20820" xr:uid="{E4B8F14D-CE08-49E0-8480-4FC3D4013B97}"/>
    <cellStyle name="Финансовый 2 3 4 2 2 2 7" xfId="10658" xr:uid="{00000000-0005-0000-0000-00000E2B0000}"/>
    <cellStyle name="Финансовый 2 3 4 2 2 2 7 2" xfId="25896" xr:uid="{59ACB6A9-AAAC-49C1-8809-42EADE19B2C5}"/>
    <cellStyle name="Финансовый 2 3 4 2 2 2 8" xfId="15744" xr:uid="{13D9C3A3-B605-4858-9C33-6F000424BACA}"/>
    <cellStyle name="Финансовый 2 3 4 2 2 3" xfId="894" xr:uid="{00000000-0005-0000-0000-00000F2B0000}"/>
    <cellStyle name="Финансовый 2 3 4 2 2 3 2" xfId="2172" xr:uid="{00000000-0005-0000-0000-0000102B0000}"/>
    <cellStyle name="Финансовый 2 3 4 2 2 3 2 2" xfId="7276" xr:uid="{00000000-0005-0000-0000-0000112B0000}"/>
    <cellStyle name="Финансовый 2 3 4 2 2 3 2 2 2" xfId="22516" xr:uid="{E5943657-54BD-46C2-A45C-FA9514A3D56F}"/>
    <cellStyle name="Финансовый 2 3 4 2 2 3 2 3" xfId="12354" xr:uid="{00000000-0005-0000-0000-0000122B0000}"/>
    <cellStyle name="Финансовый 2 3 4 2 2 3 2 3 2" xfId="27592" xr:uid="{B3E3B09C-D141-40FE-9946-E2CC5ACB5E88}"/>
    <cellStyle name="Финансовый 2 3 4 2 2 3 2 4" xfId="17440" xr:uid="{88B64DB8-1FD3-445F-B879-7F297930580E}"/>
    <cellStyle name="Финансовый 2 3 4 2 2 3 3" xfId="3452" xr:uid="{00000000-0005-0000-0000-0000132B0000}"/>
    <cellStyle name="Финансовый 2 3 4 2 2 3 3 2" xfId="8538" xr:uid="{00000000-0005-0000-0000-0000142B0000}"/>
    <cellStyle name="Финансовый 2 3 4 2 2 3 3 2 2" xfId="23778" xr:uid="{6B5BFFB6-3275-4479-8849-A102189A263C}"/>
    <cellStyle name="Финансовый 2 3 4 2 2 3 3 3" xfId="13616" xr:uid="{00000000-0005-0000-0000-0000152B0000}"/>
    <cellStyle name="Финансовый 2 3 4 2 2 3 3 3 2" xfId="28854" xr:uid="{80EDF2DA-2F42-4B82-9C4E-6E0DB22EFFCB}"/>
    <cellStyle name="Финансовый 2 3 4 2 2 3 3 4" xfId="18702" xr:uid="{71D0B988-45DC-4A08-B82E-96DA7E8F13E0}"/>
    <cellStyle name="Финансовый 2 3 4 2 2 3 4" xfId="4722" xr:uid="{00000000-0005-0000-0000-0000162B0000}"/>
    <cellStyle name="Финансовый 2 3 4 2 2 3 4 2" xfId="9803" xr:uid="{00000000-0005-0000-0000-0000172B0000}"/>
    <cellStyle name="Финансовый 2 3 4 2 2 3 4 2 2" xfId="25043" xr:uid="{1E18B64D-1A51-46DF-86E7-D0AF94E5DEE7}"/>
    <cellStyle name="Финансовый 2 3 4 2 2 3 4 3" xfId="14881" xr:uid="{00000000-0005-0000-0000-0000182B0000}"/>
    <cellStyle name="Финансовый 2 3 4 2 2 3 4 3 2" xfId="30119" xr:uid="{37D7CE30-21DE-416E-92D1-09C9416EA4A5}"/>
    <cellStyle name="Финансовый 2 3 4 2 2 3 4 4" xfId="19967" xr:uid="{9D80B95E-ED40-4621-BFF1-DD11D65FBF71}"/>
    <cellStyle name="Финансовый 2 3 4 2 2 3 5" xfId="5999" xr:uid="{00000000-0005-0000-0000-0000192B0000}"/>
    <cellStyle name="Финансовый 2 3 4 2 2 3 5 2" xfId="21244" xr:uid="{3600FC72-0F18-4025-9A82-DF8C2F9512A3}"/>
    <cellStyle name="Финансовый 2 3 4 2 2 3 6" xfId="11082" xr:uid="{00000000-0005-0000-0000-00001A2B0000}"/>
    <cellStyle name="Финансовый 2 3 4 2 2 3 6 2" xfId="26320" xr:uid="{69186837-CF65-43BA-9445-E791952AEF9A}"/>
    <cellStyle name="Финансовый 2 3 4 2 2 3 7" xfId="16168" xr:uid="{3F917DF9-0B7D-44AE-AE91-0F7AAD1AF921}"/>
    <cellStyle name="Финансовый 2 3 4 2 2 4" xfId="1608" xr:uid="{00000000-0005-0000-0000-00001B2B0000}"/>
    <cellStyle name="Финансовый 2 3 4 2 2 4 2" xfId="6712" xr:uid="{00000000-0005-0000-0000-00001C2B0000}"/>
    <cellStyle name="Финансовый 2 3 4 2 2 4 2 2" xfId="21952" xr:uid="{83FF61DA-59DD-4E87-B38C-E2C25B8C87CA}"/>
    <cellStyle name="Финансовый 2 3 4 2 2 4 3" xfId="11790" xr:uid="{00000000-0005-0000-0000-00001D2B0000}"/>
    <cellStyle name="Финансовый 2 3 4 2 2 4 3 2" xfId="27028" xr:uid="{69125967-5334-490B-9F8C-BB8141208B32}"/>
    <cellStyle name="Финансовый 2 3 4 2 2 4 4" xfId="16876" xr:uid="{249647C5-A66A-449F-BB76-74BDC6BA6718}"/>
    <cellStyle name="Финансовый 2 3 4 2 2 5" xfId="2884" xr:uid="{00000000-0005-0000-0000-00001E2B0000}"/>
    <cellStyle name="Финансовый 2 3 4 2 2 5 2" xfId="7982" xr:uid="{00000000-0005-0000-0000-00001F2B0000}"/>
    <cellStyle name="Финансовый 2 3 4 2 2 5 2 2" xfId="23222" xr:uid="{59E8B0D7-1407-4D4B-A5AC-554AB088DE51}"/>
    <cellStyle name="Финансовый 2 3 4 2 2 5 3" xfId="13060" xr:uid="{00000000-0005-0000-0000-0000202B0000}"/>
    <cellStyle name="Финансовый 2 3 4 2 2 5 3 2" xfId="28298" xr:uid="{D4EC10BA-DF98-4545-AABA-CCBB9A70D96C}"/>
    <cellStyle name="Финансовый 2 3 4 2 2 5 4" xfId="18146" xr:uid="{1CB8ED7D-B36A-4DF7-B6D3-EF8BA78831CA}"/>
    <cellStyle name="Финансовый 2 3 4 2 2 6" xfId="4158" xr:uid="{00000000-0005-0000-0000-0000212B0000}"/>
    <cellStyle name="Финансовый 2 3 4 2 2 6 2" xfId="9239" xr:uid="{00000000-0005-0000-0000-0000222B0000}"/>
    <cellStyle name="Финансовый 2 3 4 2 2 6 2 2" xfId="24479" xr:uid="{77B43C31-9026-437B-AE04-176F83214A52}"/>
    <cellStyle name="Финансовый 2 3 4 2 2 6 3" xfId="14317" xr:uid="{00000000-0005-0000-0000-0000232B0000}"/>
    <cellStyle name="Финансовый 2 3 4 2 2 6 3 2" xfId="29555" xr:uid="{3C787F73-E91C-499E-BA1E-9F3704EF70C0}"/>
    <cellStyle name="Финансовый 2 3 4 2 2 6 4" xfId="19403" xr:uid="{E70E5129-FA54-4616-8D16-18B316AF463B}"/>
    <cellStyle name="Финансовый 2 3 4 2 2 7" xfId="5435" xr:uid="{00000000-0005-0000-0000-0000242B0000}"/>
    <cellStyle name="Финансовый 2 3 4 2 2 7 2" xfId="20680" xr:uid="{C11D241F-E6B7-4376-A8EE-501F89326869}"/>
    <cellStyle name="Финансовый 2 3 4 2 2 8" xfId="10518" xr:uid="{00000000-0005-0000-0000-0000252B0000}"/>
    <cellStyle name="Финансовый 2 3 4 2 2 8 2" xfId="25756" xr:uid="{6D74EA31-87EC-4D89-816F-E5D594C0762A}"/>
    <cellStyle name="Финансовый 2 3 4 2 2 9" xfId="15604" xr:uid="{4608FC60-0E58-4EDE-8D68-0ABA19FC23CF}"/>
    <cellStyle name="Финансовый 2 3 4 2 3" xfId="610" xr:uid="{00000000-0005-0000-0000-0000262B0000}"/>
    <cellStyle name="Финансовый 2 3 4 2 3 2" xfId="1174" xr:uid="{00000000-0005-0000-0000-0000272B0000}"/>
    <cellStyle name="Финансовый 2 3 4 2 3 2 2" xfId="2452" xr:uid="{00000000-0005-0000-0000-0000282B0000}"/>
    <cellStyle name="Финансовый 2 3 4 2 3 2 2 2" xfId="7556" xr:uid="{00000000-0005-0000-0000-0000292B0000}"/>
    <cellStyle name="Финансовый 2 3 4 2 3 2 2 2 2" xfId="22796" xr:uid="{9E1FFD75-276B-4F07-8559-D88F85C88A26}"/>
    <cellStyle name="Финансовый 2 3 4 2 3 2 2 3" xfId="12634" xr:uid="{00000000-0005-0000-0000-00002A2B0000}"/>
    <cellStyle name="Финансовый 2 3 4 2 3 2 2 3 2" xfId="27872" xr:uid="{B8721C7C-CAB8-4AC7-A266-8B6148AAE546}"/>
    <cellStyle name="Финансовый 2 3 4 2 3 2 2 4" xfId="17720" xr:uid="{B09DA6CB-2145-450D-9F30-61C811777024}"/>
    <cellStyle name="Финансовый 2 3 4 2 3 2 3" xfId="3728" xr:uid="{00000000-0005-0000-0000-00002B2B0000}"/>
    <cellStyle name="Финансовый 2 3 4 2 3 2 3 2" xfId="8814" xr:uid="{00000000-0005-0000-0000-00002C2B0000}"/>
    <cellStyle name="Финансовый 2 3 4 2 3 2 3 2 2" xfId="24054" xr:uid="{1735DC43-CCC0-4B89-A665-5E3731043AD5}"/>
    <cellStyle name="Финансовый 2 3 4 2 3 2 3 3" xfId="13892" xr:uid="{00000000-0005-0000-0000-00002D2B0000}"/>
    <cellStyle name="Финансовый 2 3 4 2 3 2 3 3 2" xfId="29130" xr:uid="{9665A5AA-8DE6-4399-9D59-8E922C6E6369}"/>
    <cellStyle name="Финансовый 2 3 4 2 3 2 3 4" xfId="18978" xr:uid="{0416074B-B43F-4FD9-90AB-311E39309B1C}"/>
    <cellStyle name="Финансовый 2 3 4 2 3 2 4" xfId="5002" xr:uid="{00000000-0005-0000-0000-00002E2B0000}"/>
    <cellStyle name="Финансовый 2 3 4 2 3 2 4 2" xfId="10083" xr:uid="{00000000-0005-0000-0000-00002F2B0000}"/>
    <cellStyle name="Финансовый 2 3 4 2 3 2 4 2 2" xfId="25323" xr:uid="{E53D3AAA-B9F7-4F59-91C2-529615789A64}"/>
    <cellStyle name="Финансовый 2 3 4 2 3 2 4 3" xfId="15161" xr:uid="{00000000-0005-0000-0000-0000302B0000}"/>
    <cellStyle name="Финансовый 2 3 4 2 3 2 4 3 2" xfId="30399" xr:uid="{34F0B5F7-0376-4912-B1DF-A513B388EBD4}"/>
    <cellStyle name="Финансовый 2 3 4 2 3 2 4 4" xfId="20247" xr:uid="{48615AE7-C668-4AC3-AE47-0B7EA6AE8D2C}"/>
    <cellStyle name="Финансовый 2 3 4 2 3 2 5" xfId="6279" xr:uid="{00000000-0005-0000-0000-0000312B0000}"/>
    <cellStyle name="Финансовый 2 3 4 2 3 2 5 2" xfId="21524" xr:uid="{DCDBEB7D-A269-4948-8DA6-9278931FFBFE}"/>
    <cellStyle name="Финансовый 2 3 4 2 3 2 6" xfId="11362" xr:uid="{00000000-0005-0000-0000-0000322B0000}"/>
    <cellStyle name="Финансовый 2 3 4 2 3 2 6 2" xfId="26600" xr:uid="{87B8BDA3-0C13-4592-9991-FDB4B58B56F8}"/>
    <cellStyle name="Финансовый 2 3 4 2 3 2 7" xfId="16448" xr:uid="{AA918574-363A-40AA-80F6-C92E667FF044}"/>
    <cellStyle name="Финансовый 2 3 4 2 3 3" xfId="1888" xr:uid="{00000000-0005-0000-0000-0000332B0000}"/>
    <cellStyle name="Финансовый 2 3 4 2 3 3 2" xfId="6992" xr:uid="{00000000-0005-0000-0000-0000342B0000}"/>
    <cellStyle name="Финансовый 2 3 4 2 3 3 2 2" xfId="22232" xr:uid="{1FD2F2AA-008A-45D0-A6B8-5A61A106AC57}"/>
    <cellStyle name="Финансовый 2 3 4 2 3 3 3" xfId="12070" xr:uid="{00000000-0005-0000-0000-0000352B0000}"/>
    <cellStyle name="Финансовый 2 3 4 2 3 3 3 2" xfId="27308" xr:uid="{D98F8F08-2942-4A17-9719-453BE4B70BAB}"/>
    <cellStyle name="Финансовый 2 3 4 2 3 3 4" xfId="17156" xr:uid="{C01291CD-6043-4E10-9C50-B7F8F16037F3}"/>
    <cellStyle name="Финансовый 2 3 4 2 3 4" xfId="3172" xr:uid="{00000000-0005-0000-0000-0000362B0000}"/>
    <cellStyle name="Финансовый 2 3 4 2 3 4 2" xfId="8258" xr:uid="{00000000-0005-0000-0000-0000372B0000}"/>
    <cellStyle name="Финансовый 2 3 4 2 3 4 2 2" xfId="23498" xr:uid="{F8C870DC-C162-4E5E-94D8-1CAFCB4DC68A}"/>
    <cellStyle name="Финансовый 2 3 4 2 3 4 3" xfId="13336" xr:uid="{00000000-0005-0000-0000-0000382B0000}"/>
    <cellStyle name="Финансовый 2 3 4 2 3 4 3 2" xfId="28574" xr:uid="{11B8B320-A569-47DC-B00D-FA7AC8288ECA}"/>
    <cellStyle name="Финансовый 2 3 4 2 3 4 4" xfId="18422" xr:uid="{FAE7624D-E5D7-4ABF-B301-24EAC077766A}"/>
    <cellStyle name="Финансовый 2 3 4 2 3 5" xfId="4438" xr:uid="{00000000-0005-0000-0000-0000392B0000}"/>
    <cellStyle name="Финансовый 2 3 4 2 3 5 2" xfId="9519" xr:uid="{00000000-0005-0000-0000-00003A2B0000}"/>
    <cellStyle name="Финансовый 2 3 4 2 3 5 2 2" xfId="24759" xr:uid="{282439C0-8DED-4979-B982-CB4B3E218003}"/>
    <cellStyle name="Финансовый 2 3 4 2 3 5 3" xfId="14597" xr:uid="{00000000-0005-0000-0000-00003B2B0000}"/>
    <cellStyle name="Финансовый 2 3 4 2 3 5 3 2" xfId="29835" xr:uid="{3DC351FD-1931-48F1-8273-4F2D29848049}"/>
    <cellStyle name="Финансовый 2 3 4 2 3 5 4" xfId="19683" xr:uid="{817132CE-B4A5-40D9-A936-5E9F51E29EEE}"/>
    <cellStyle name="Финансовый 2 3 4 2 3 6" xfId="5715" xr:uid="{00000000-0005-0000-0000-00003C2B0000}"/>
    <cellStyle name="Финансовый 2 3 4 2 3 6 2" xfId="20960" xr:uid="{2628875B-33E0-4413-961D-EDA91BFE123C}"/>
    <cellStyle name="Финансовый 2 3 4 2 3 7" xfId="10798" xr:uid="{00000000-0005-0000-0000-00003D2B0000}"/>
    <cellStyle name="Финансовый 2 3 4 2 3 7 2" xfId="26036" xr:uid="{A192D4C9-EBC2-48BF-B7CB-68FA99B0BD14}"/>
    <cellStyle name="Финансовый 2 3 4 2 3 8" xfId="15884" xr:uid="{42566820-6EC7-40D7-9370-9DA3A6F822B4}"/>
    <cellStyle name="Финансовый 2 3 4 2 4" xfId="754" xr:uid="{00000000-0005-0000-0000-00003E2B0000}"/>
    <cellStyle name="Финансовый 2 3 4 2 4 2" xfId="2032" xr:uid="{00000000-0005-0000-0000-00003F2B0000}"/>
    <cellStyle name="Финансовый 2 3 4 2 4 2 2" xfId="7136" xr:uid="{00000000-0005-0000-0000-0000402B0000}"/>
    <cellStyle name="Финансовый 2 3 4 2 4 2 2 2" xfId="22376" xr:uid="{68215E51-E32F-4F18-ACA5-920DFBDE9820}"/>
    <cellStyle name="Финансовый 2 3 4 2 4 2 3" xfId="12214" xr:uid="{00000000-0005-0000-0000-0000412B0000}"/>
    <cellStyle name="Финансовый 2 3 4 2 4 2 3 2" xfId="27452" xr:uid="{E9D4ABA0-E030-4FAE-AF4C-BCEE3AD65FBD}"/>
    <cellStyle name="Финансовый 2 3 4 2 4 2 4" xfId="17300" xr:uid="{1A59FF00-4157-4FC2-A064-AFD04DE0CE46}"/>
    <cellStyle name="Финансовый 2 3 4 2 4 3" xfId="3314" xr:uid="{00000000-0005-0000-0000-0000422B0000}"/>
    <cellStyle name="Финансовый 2 3 4 2 4 3 2" xfId="8400" xr:uid="{00000000-0005-0000-0000-0000432B0000}"/>
    <cellStyle name="Финансовый 2 3 4 2 4 3 2 2" xfId="23640" xr:uid="{54E960F7-AFDC-4EF2-8AC6-CAA3CC134D62}"/>
    <cellStyle name="Финансовый 2 3 4 2 4 3 3" xfId="13478" xr:uid="{00000000-0005-0000-0000-0000442B0000}"/>
    <cellStyle name="Финансовый 2 3 4 2 4 3 3 2" xfId="28716" xr:uid="{A64ECD1A-A5DB-4751-995C-F105FECF013D}"/>
    <cellStyle name="Финансовый 2 3 4 2 4 3 4" xfId="18564" xr:uid="{93F2B623-A8F0-4B92-B8E3-F34E67BC984A}"/>
    <cellStyle name="Финансовый 2 3 4 2 4 4" xfId="4582" xr:uid="{00000000-0005-0000-0000-0000452B0000}"/>
    <cellStyle name="Финансовый 2 3 4 2 4 4 2" xfId="9663" xr:uid="{00000000-0005-0000-0000-0000462B0000}"/>
    <cellStyle name="Финансовый 2 3 4 2 4 4 2 2" xfId="24903" xr:uid="{B79486BC-FC3B-43D0-82E9-9E4D84E7C13B}"/>
    <cellStyle name="Финансовый 2 3 4 2 4 4 3" xfId="14741" xr:uid="{00000000-0005-0000-0000-0000472B0000}"/>
    <cellStyle name="Финансовый 2 3 4 2 4 4 3 2" xfId="29979" xr:uid="{19BB25FA-6ACF-49F6-BB63-10E69157872D}"/>
    <cellStyle name="Финансовый 2 3 4 2 4 4 4" xfId="19827" xr:uid="{3211A553-E996-4A38-87D7-F54BF3827CD5}"/>
    <cellStyle name="Финансовый 2 3 4 2 4 5" xfId="5859" xr:uid="{00000000-0005-0000-0000-0000482B0000}"/>
    <cellStyle name="Финансовый 2 3 4 2 4 5 2" xfId="21104" xr:uid="{F5F0F202-41F7-44E0-A46A-DB5512B42B32}"/>
    <cellStyle name="Финансовый 2 3 4 2 4 6" xfId="10942" xr:uid="{00000000-0005-0000-0000-0000492B0000}"/>
    <cellStyle name="Финансовый 2 3 4 2 4 6 2" xfId="26180" xr:uid="{F79E10BF-5032-4723-8F11-58148198FA85}"/>
    <cellStyle name="Финансовый 2 3 4 2 4 7" xfId="16028" xr:uid="{50694CFA-2443-4FFC-9506-645D4F2A62C2}"/>
    <cellStyle name="Финансовый 2 3 4 2 5" xfId="1319" xr:uid="{00000000-0005-0000-0000-00004A2B0000}"/>
    <cellStyle name="Финансовый 2 3 4 2 5 2" xfId="2597" xr:uid="{00000000-0005-0000-0000-00004B2B0000}"/>
    <cellStyle name="Финансовый 2 3 4 2 5 2 2" xfId="7701" xr:uid="{00000000-0005-0000-0000-00004C2B0000}"/>
    <cellStyle name="Финансовый 2 3 4 2 5 2 2 2" xfId="22941" xr:uid="{7B0603B5-92B6-4646-A02D-954BB6AE577B}"/>
    <cellStyle name="Финансовый 2 3 4 2 5 2 3" xfId="12779" xr:uid="{00000000-0005-0000-0000-00004D2B0000}"/>
    <cellStyle name="Финансовый 2 3 4 2 5 2 3 2" xfId="28017" xr:uid="{922FAC6E-0D64-4CC2-9235-F2E3CA3C62DD}"/>
    <cellStyle name="Финансовый 2 3 4 2 5 2 4" xfId="17865" xr:uid="{59A10546-1EB4-40BC-8C50-015990F4846E}"/>
    <cellStyle name="Финансовый 2 3 4 2 5 3" xfId="3871" xr:uid="{00000000-0005-0000-0000-00004E2B0000}"/>
    <cellStyle name="Финансовый 2 3 4 2 5 3 2" xfId="8957" xr:uid="{00000000-0005-0000-0000-00004F2B0000}"/>
    <cellStyle name="Финансовый 2 3 4 2 5 3 2 2" xfId="24197" xr:uid="{5C2044CC-6AA6-4A76-821B-D4224BB1577B}"/>
    <cellStyle name="Финансовый 2 3 4 2 5 3 3" xfId="14035" xr:uid="{00000000-0005-0000-0000-0000502B0000}"/>
    <cellStyle name="Финансовый 2 3 4 2 5 3 3 2" xfId="29273" xr:uid="{9B3F1C7E-0B4A-4EE7-92ED-71670800EA6A}"/>
    <cellStyle name="Финансовый 2 3 4 2 5 3 4" xfId="19121" xr:uid="{23B3FCB1-6C99-4047-A8D8-4F7C6F1828C3}"/>
    <cellStyle name="Финансовый 2 3 4 2 5 4" xfId="5147" xr:uid="{00000000-0005-0000-0000-0000512B0000}"/>
    <cellStyle name="Финансовый 2 3 4 2 5 4 2" xfId="10228" xr:uid="{00000000-0005-0000-0000-0000522B0000}"/>
    <cellStyle name="Финансовый 2 3 4 2 5 4 2 2" xfId="25468" xr:uid="{FA53A6DF-CEC5-4C53-A66D-1EB8B9CE9346}"/>
    <cellStyle name="Финансовый 2 3 4 2 5 4 3" xfId="15306" xr:uid="{00000000-0005-0000-0000-0000532B0000}"/>
    <cellStyle name="Финансовый 2 3 4 2 5 4 3 2" xfId="30544" xr:uid="{43F25FAE-BC24-4AD4-882F-596E95E3F404}"/>
    <cellStyle name="Финансовый 2 3 4 2 5 4 4" xfId="20392" xr:uid="{6DE2E1EF-5C4B-4295-87C4-5AE02074DF91}"/>
    <cellStyle name="Финансовый 2 3 4 2 5 5" xfId="6424" xr:uid="{00000000-0005-0000-0000-0000542B0000}"/>
    <cellStyle name="Финансовый 2 3 4 2 5 5 2" xfId="21669" xr:uid="{8DCDF95D-D788-4EC2-A381-60BED017BD6F}"/>
    <cellStyle name="Финансовый 2 3 4 2 5 6" xfId="11507" xr:uid="{00000000-0005-0000-0000-0000552B0000}"/>
    <cellStyle name="Финансовый 2 3 4 2 5 6 2" xfId="26745" xr:uid="{FF7CE663-E51F-4C8C-90B6-9A322F604C87}"/>
    <cellStyle name="Финансовый 2 3 4 2 5 7" xfId="16593" xr:uid="{719FD2C0-BE55-4FE7-A430-7A50F29B2BEB}"/>
    <cellStyle name="Финансовый 2 3 4 2 6" xfId="1459" xr:uid="{00000000-0005-0000-0000-0000562B0000}"/>
    <cellStyle name="Финансовый 2 3 4 2 6 2" xfId="2737" xr:uid="{00000000-0005-0000-0000-0000572B0000}"/>
    <cellStyle name="Финансовый 2 3 4 2 6 2 2" xfId="7841" xr:uid="{00000000-0005-0000-0000-0000582B0000}"/>
    <cellStyle name="Финансовый 2 3 4 2 6 2 2 2" xfId="23081" xr:uid="{7CC6E9EF-575B-45D0-B06B-BB7DD08B10E4}"/>
    <cellStyle name="Финансовый 2 3 4 2 6 2 3" xfId="12919" xr:uid="{00000000-0005-0000-0000-0000592B0000}"/>
    <cellStyle name="Финансовый 2 3 4 2 6 2 3 2" xfId="28157" xr:uid="{15CE7916-7D7A-4A22-BB15-AFCBA13B14A0}"/>
    <cellStyle name="Финансовый 2 3 4 2 6 2 4" xfId="18005" xr:uid="{53F04F39-4D09-4F24-A0EB-4D48486EBEE2}"/>
    <cellStyle name="Финансовый 2 3 4 2 6 3" xfId="4009" xr:uid="{00000000-0005-0000-0000-00005A2B0000}"/>
    <cellStyle name="Финансовый 2 3 4 2 6 3 2" xfId="9095" xr:uid="{00000000-0005-0000-0000-00005B2B0000}"/>
    <cellStyle name="Финансовый 2 3 4 2 6 3 2 2" xfId="24335" xr:uid="{8BC675C5-696E-4D2E-9EDE-E584E7644345}"/>
    <cellStyle name="Финансовый 2 3 4 2 6 3 3" xfId="14173" xr:uid="{00000000-0005-0000-0000-00005C2B0000}"/>
    <cellStyle name="Финансовый 2 3 4 2 6 3 3 2" xfId="29411" xr:uid="{F51232DA-67EA-4086-A810-B2A44EE7BBB2}"/>
    <cellStyle name="Финансовый 2 3 4 2 6 3 4" xfId="19259" xr:uid="{16F1E67F-ABF8-4927-BAA5-1D2C53D6BC1E}"/>
    <cellStyle name="Финансовый 2 3 4 2 6 4" xfId="5287" xr:uid="{00000000-0005-0000-0000-00005D2B0000}"/>
    <cellStyle name="Финансовый 2 3 4 2 6 4 2" xfId="10368" xr:uid="{00000000-0005-0000-0000-00005E2B0000}"/>
    <cellStyle name="Финансовый 2 3 4 2 6 4 2 2" xfId="25608" xr:uid="{131BA1F5-FE07-4B6C-B2D5-F99BAFDE20EE}"/>
    <cellStyle name="Финансовый 2 3 4 2 6 4 3" xfId="15446" xr:uid="{00000000-0005-0000-0000-00005F2B0000}"/>
    <cellStyle name="Финансовый 2 3 4 2 6 4 3 2" xfId="30684" xr:uid="{FF1FF9BC-DE37-4111-8719-F607C3391246}"/>
    <cellStyle name="Финансовый 2 3 4 2 6 4 4" xfId="20532" xr:uid="{FD5D8D70-35D4-4D1F-AEC2-771090219B5E}"/>
    <cellStyle name="Финансовый 2 3 4 2 6 5" xfId="6564" xr:uid="{00000000-0005-0000-0000-0000602B0000}"/>
    <cellStyle name="Финансовый 2 3 4 2 6 5 2" xfId="21809" xr:uid="{F2E6B3B8-9B3E-4B3E-84CF-2473D91FE455}"/>
    <cellStyle name="Финансовый 2 3 4 2 6 6" xfId="11647" xr:uid="{00000000-0005-0000-0000-0000612B0000}"/>
    <cellStyle name="Финансовый 2 3 4 2 6 6 2" xfId="26885" xr:uid="{FBCBDA3D-3FC8-4FDC-B587-D321D64A0ED2}"/>
    <cellStyle name="Финансовый 2 3 4 2 6 7" xfId="16733" xr:uid="{0189034E-9B69-4602-85EB-9C14B42B5F0F}"/>
    <cellStyle name="Финансовый 2 3 4 3" xfId="282" xr:uid="{00000000-0005-0000-0000-0000622B0000}"/>
    <cellStyle name="Финансовый 2 3 4 3 2" xfId="438" xr:uid="{00000000-0005-0000-0000-0000632B0000}"/>
    <cellStyle name="Финансовый 2 3 4 3 2 2" xfId="1002" xr:uid="{00000000-0005-0000-0000-0000642B0000}"/>
    <cellStyle name="Финансовый 2 3 4 3 2 2 2" xfId="2280" xr:uid="{00000000-0005-0000-0000-0000652B0000}"/>
    <cellStyle name="Финансовый 2 3 4 3 2 2 2 2" xfId="7384" xr:uid="{00000000-0005-0000-0000-0000662B0000}"/>
    <cellStyle name="Финансовый 2 3 4 3 2 2 2 2 2" xfId="22624" xr:uid="{47C37DB5-A04E-4B56-B0E0-40D570BB80BA}"/>
    <cellStyle name="Финансовый 2 3 4 3 2 2 2 3" xfId="12462" xr:uid="{00000000-0005-0000-0000-0000672B0000}"/>
    <cellStyle name="Финансовый 2 3 4 3 2 2 2 3 2" xfId="27700" xr:uid="{65D4B38E-6168-4C8A-A740-93036BDDC268}"/>
    <cellStyle name="Финансовый 2 3 4 3 2 2 2 4" xfId="17548" xr:uid="{F434F122-ADDC-4BDC-811C-9519A6BD4223}"/>
    <cellStyle name="Финансовый 2 3 4 3 2 2 3" xfId="3558" xr:uid="{00000000-0005-0000-0000-0000682B0000}"/>
    <cellStyle name="Финансовый 2 3 4 3 2 2 3 2" xfId="8644" xr:uid="{00000000-0005-0000-0000-0000692B0000}"/>
    <cellStyle name="Финансовый 2 3 4 3 2 2 3 2 2" xfId="23884" xr:uid="{9FC98992-421E-4F21-B091-1E2B050F92AA}"/>
    <cellStyle name="Финансовый 2 3 4 3 2 2 3 3" xfId="13722" xr:uid="{00000000-0005-0000-0000-00006A2B0000}"/>
    <cellStyle name="Финансовый 2 3 4 3 2 2 3 3 2" xfId="28960" xr:uid="{586BFDCA-10E0-46A8-BE67-0EA99180DBD9}"/>
    <cellStyle name="Финансовый 2 3 4 3 2 2 3 4" xfId="18808" xr:uid="{D36E25BF-805C-4934-89D3-4D4CEAB50AB7}"/>
    <cellStyle name="Финансовый 2 3 4 3 2 2 4" xfId="4830" xr:uid="{00000000-0005-0000-0000-00006B2B0000}"/>
    <cellStyle name="Финансовый 2 3 4 3 2 2 4 2" xfId="9911" xr:uid="{00000000-0005-0000-0000-00006C2B0000}"/>
    <cellStyle name="Финансовый 2 3 4 3 2 2 4 2 2" xfId="25151" xr:uid="{87F5522B-A58B-4A63-9A1C-3AECBAFE87E6}"/>
    <cellStyle name="Финансовый 2 3 4 3 2 2 4 3" xfId="14989" xr:uid="{00000000-0005-0000-0000-00006D2B0000}"/>
    <cellStyle name="Финансовый 2 3 4 3 2 2 4 3 2" xfId="30227" xr:uid="{E983FCB5-3A3A-4F2E-AB07-9A023012CBB2}"/>
    <cellStyle name="Финансовый 2 3 4 3 2 2 4 4" xfId="20075" xr:uid="{161F1F14-05C0-4A41-825A-359C883C99D7}"/>
    <cellStyle name="Финансовый 2 3 4 3 2 2 5" xfId="6107" xr:uid="{00000000-0005-0000-0000-00006E2B0000}"/>
    <cellStyle name="Финансовый 2 3 4 3 2 2 5 2" xfId="21352" xr:uid="{0A2BB94D-1199-4914-9CE5-9C2B5EFC4BA8}"/>
    <cellStyle name="Финансовый 2 3 4 3 2 2 6" xfId="11190" xr:uid="{00000000-0005-0000-0000-00006F2B0000}"/>
    <cellStyle name="Финансовый 2 3 4 3 2 2 6 2" xfId="26428" xr:uid="{D54EE620-A63E-4F53-A4B1-D8AC7F16FB39}"/>
    <cellStyle name="Финансовый 2 3 4 3 2 2 7" xfId="16276" xr:uid="{520B574B-8744-43CA-A5F3-452EB165CA8C}"/>
    <cellStyle name="Финансовый 2 3 4 3 2 3" xfId="1716" xr:uid="{00000000-0005-0000-0000-0000702B0000}"/>
    <cellStyle name="Финансовый 2 3 4 3 2 3 2" xfId="6820" xr:uid="{00000000-0005-0000-0000-0000712B0000}"/>
    <cellStyle name="Финансовый 2 3 4 3 2 3 2 2" xfId="22060" xr:uid="{E1019CBA-07EE-4E27-98A5-8304986BBAC4}"/>
    <cellStyle name="Финансовый 2 3 4 3 2 3 3" xfId="11898" xr:uid="{00000000-0005-0000-0000-0000722B0000}"/>
    <cellStyle name="Финансовый 2 3 4 3 2 3 3 2" xfId="27136" xr:uid="{4B000C98-73BA-4A11-ADF9-09501D2DF588}"/>
    <cellStyle name="Финансовый 2 3 4 3 2 3 4" xfId="16984" xr:uid="{DFEED902-6FA4-42E4-8776-D53B52A6FAEB}"/>
    <cellStyle name="Финансовый 2 3 4 3 2 4" xfId="3002" xr:uid="{00000000-0005-0000-0000-0000732B0000}"/>
    <cellStyle name="Финансовый 2 3 4 3 2 4 2" xfId="8088" xr:uid="{00000000-0005-0000-0000-0000742B0000}"/>
    <cellStyle name="Финансовый 2 3 4 3 2 4 2 2" xfId="23328" xr:uid="{F52FE3FA-4234-4631-B8EE-D3163AD4CEBA}"/>
    <cellStyle name="Финансовый 2 3 4 3 2 4 3" xfId="13166" xr:uid="{00000000-0005-0000-0000-0000752B0000}"/>
    <cellStyle name="Финансовый 2 3 4 3 2 4 3 2" xfId="28404" xr:uid="{DAB11370-3623-4CBC-BBAA-47A8189659DD}"/>
    <cellStyle name="Финансовый 2 3 4 3 2 4 4" xfId="18252" xr:uid="{A70E3504-46AB-41BD-AB19-740944C9925E}"/>
    <cellStyle name="Финансовый 2 3 4 3 2 5" xfId="4266" xr:uid="{00000000-0005-0000-0000-0000762B0000}"/>
    <cellStyle name="Финансовый 2 3 4 3 2 5 2" xfId="9347" xr:uid="{00000000-0005-0000-0000-0000772B0000}"/>
    <cellStyle name="Финансовый 2 3 4 3 2 5 2 2" xfId="24587" xr:uid="{7B8107EE-0E73-4205-B3BE-B4F055912596}"/>
    <cellStyle name="Финансовый 2 3 4 3 2 5 3" xfId="14425" xr:uid="{00000000-0005-0000-0000-0000782B0000}"/>
    <cellStyle name="Финансовый 2 3 4 3 2 5 3 2" xfId="29663" xr:uid="{52713B36-93F2-44AA-9354-D7736BFB1DAB}"/>
    <cellStyle name="Финансовый 2 3 4 3 2 5 4" xfId="19511" xr:uid="{9CC8EEED-F2DB-44A5-8165-2D2B3101C391}"/>
    <cellStyle name="Финансовый 2 3 4 3 2 6" xfId="5543" xr:uid="{00000000-0005-0000-0000-0000792B0000}"/>
    <cellStyle name="Финансовый 2 3 4 3 2 6 2" xfId="20788" xr:uid="{FCA5CCF9-D5E8-46F5-B7F6-BC005F01A77F}"/>
    <cellStyle name="Финансовый 2 3 4 3 2 7" xfId="10626" xr:uid="{00000000-0005-0000-0000-00007A2B0000}"/>
    <cellStyle name="Финансовый 2 3 4 3 2 7 2" xfId="25864" xr:uid="{99F9738B-F994-4AD9-AF65-3571555EAC5D}"/>
    <cellStyle name="Финансовый 2 3 4 3 2 8" xfId="15712" xr:uid="{79C94E0D-442F-4D37-B712-F80CF079B1D0}"/>
    <cellStyle name="Финансовый 2 3 4 3 3" xfId="862" xr:uid="{00000000-0005-0000-0000-00007B2B0000}"/>
    <cellStyle name="Финансовый 2 3 4 3 3 2" xfId="2140" xr:uid="{00000000-0005-0000-0000-00007C2B0000}"/>
    <cellStyle name="Финансовый 2 3 4 3 3 2 2" xfId="7244" xr:uid="{00000000-0005-0000-0000-00007D2B0000}"/>
    <cellStyle name="Финансовый 2 3 4 3 3 2 2 2" xfId="22484" xr:uid="{AD23A3BB-EFA3-4E53-8EB1-C71FADAB85A3}"/>
    <cellStyle name="Финансовый 2 3 4 3 3 2 3" xfId="12322" xr:uid="{00000000-0005-0000-0000-00007E2B0000}"/>
    <cellStyle name="Финансовый 2 3 4 3 3 2 3 2" xfId="27560" xr:uid="{531E8B4E-E387-4E61-8C60-E2D9A385D1DF}"/>
    <cellStyle name="Финансовый 2 3 4 3 3 2 4" xfId="17408" xr:uid="{1D1ED27C-7C79-4CE1-9D1F-0DBABBCC388B}"/>
    <cellStyle name="Финансовый 2 3 4 3 3 3" xfId="3420" xr:uid="{00000000-0005-0000-0000-00007F2B0000}"/>
    <cellStyle name="Финансовый 2 3 4 3 3 3 2" xfId="8506" xr:uid="{00000000-0005-0000-0000-0000802B0000}"/>
    <cellStyle name="Финансовый 2 3 4 3 3 3 2 2" xfId="23746" xr:uid="{E2BBCFBD-3845-4A38-8E6C-9AA22A6818B4}"/>
    <cellStyle name="Финансовый 2 3 4 3 3 3 3" xfId="13584" xr:uid="{00000000-0005-0000-0000-0000812B0000}"/>
    <cellStyle name="Финансовый 2 3 4 3 3 3 3 2" xfId="28822" xr:uid="{1719D6BE-2666-44EF-B1DD-4FE11FC73610}"/>
    <cellStyle name="Финансовый 2 3 4 3 3 3 4" xfId="18670" xr:uid="{E9472D9B-01B4-47B4-A305-ECBF8C3C13F3}"/>
    <cellStyle name="Финансовый 2 3 4 3 3 4" xfId="4690" xr:uid="{00000000-0005-0000-0000-0000822B0000}"/>
    <cellStyle name="Финансовый 2 3 4 3 3 4 2" xfId="9771" xr:uid="{00000000-0005-0000-0000-0000832B0000}"/>
    <cellStyle name="Финансовый 2 3 4 3 3 4 2 2" xfId="25011" xr:uid="{0EFDA597-B286-404A-B7A9-B291B07E106C}"/>
    <cellStyle name="Финансовый 2 3 4 3 3 4 3" xfId="14849" xr:uid="{00000000-0005-0000-0000-0000842B0000}"/>
    <cellStyle name="Финансовый 2 3 4 3 3 4 3 2" xfId="30087" xr:uid="{A178B1B1-1A4E-4E5F-B71D-2C3E1320AA60}"/>
    <cellStyle name="Финансовый 2 3 4 3 3 4 4" xfId="19935" xr:uid="{9B8EB112-2846-43A8-B34F-8EB27A16BB73}"/>
    <cellStyle name="Финансовый 2 3 4 3 3 5" xfId="5967" xr:uid="{00000000-0005-0000-0000-0000852B0000}"/>
    <cellStyle name="Финансовый 2 3 4 3 3 5 2" xfId="21212" xr:uid="{88113FDF-A23E-4316-9541-06101E82CAE0}"/>
    <cellStyle name="Финансовый 2 3 4 3 3 6" xfId="11050" xr:uid="{00000000-0005-0000-0000-0000862B0000}"/>
    <cellStyle name="Финансовый 2 3 4 3 3 6 2" xfId="26288" xr:uid="{D27AC8C0-2183-471A-8D89-EC75E3922508}"/>
    <cellStyle name="Финансовый 2 3 4 3 3 7" xfId="16136" xr:uid="{91070F27-2C26-46F8-8AB4-460BD226C041}"/>
    <cellStyle name="Финансовый 2 3 4 3 4" xfId="1576" xr:uid="{00000000-0005-0000-0000-0000872B0000}"/>
    <cellStyle name="Финансовый 2 3 4 3 4 2" xfId="6680" xr:uid="{00000000-0005-0000-0000-0000882B0000}"/>
    <cellStyle name="Финансовый 2 3 4 3 4 2 2" xfId="21920" xr:uid="{5DF851AE-F408-4CB9-9165-0566E022A49C}"/>
    <cellStyle name="Финансовый 2 3 4 3 4 3" xfId="11758" xr:uid="{00000000-0005-0000-0000-0000892B0000}"/>
    <cellStyle name="Финансовый 2 3 4 3 4 3 2" xfId="26996" xr:uid="{757AAB15-AC95-42AF-9EF0-D9051325BE38}"/>
    <cellStyle name="Финансовый 2 3 4 3 4 4" xfId="16844" xr:uid="{70F98942-2082-4E5B-9223-0B345CB76060}"/>
    <cellStyle name="Финансовый 2 3 4 3 5" xfId="2850" xr:uid="{00000000-0005-0000-0000-00008A2B0000}"/>
    <cellStyle name="Финансовый 2 3 4 3 5 2" xfId="7950" xr:uid="{00000000-0005-0000-0000-00008B2B0000}"/>
    <cellStyle name="Финансовый 2 3 4 3 5 2 2" xfId="23190" xr:uid="{C54DE36E-8ED5-46D0-B10C-A253BAD3999D}"/>
    <cellStyle name="Финансовый 2 3 4 3 5 3" xfId="13028" xr:uid="{00000000-0005-0000-0000-00008C2B0000}"/>
    <cellStyle name="Финансовый 2 3 4 3 5 3 2" xfId="28266" xr:uid="{CD2D1291-AF19-443B-9B6D-B50C37A17115}"/>
    <cellStyle name="Финансовый 2 3 4 3 5 4" xfId="18114" xr:uid="{7ECFFF6A-CD62-423C-90B0-60B90794D3EF}"/>
    <cellStyle name="Финансовый 2 3 4 3 6" xfId="4126" xr:uid="{00000000-0005-0000-0000-00008D2B0000}"/>
    <cellStyle name="Финансовый 2 3 4 3 6 2" xfId="9207" xr:uid="{00000000-0005-0000-0000-00008E2B0000}"/>
    <cellStyle name="Финансовый 2 3 4 3 6 2 2" xfId="24447" xr:uid="{85696B25-4DB2-41D7-8658-5BC73BEA422B}"/>
    <cellStyle name="Финансовый 2 3 4 3 6 3" xfId="14285" xr:uid="{00000000-0005-0000-0000-00008F2B0000}"/>
    <cellStyle name="Финансовый 2 3 4 3 6 3 2" xfId="29523" xr:uid="{315672EE-C4E5-4389-80B2-D72853543C6D}"/>
    <cellStyle name="Финансовый 2 3 4 3 6 4" xfId="19371" xr:uid="{246615A3-5DE2-4876-BE2B-59DB04949D95}"/>
    <cellStyle name="Финансовый 2 3 4 3 7" xfId="5403" xr:uid="{00000000-0005-0000-0000-0000902B0000}"/>
    <cellStyle name="Финансовый 2 3 4 3 7 2" xfId="20648" xr:uid="{AFFB9395-D29B-439E-84EE-4F74E66CA896}"/>
    <cellStyle name="Финансовый 2 3 4 3 8" xfId="10486" xr:uid="{00000000-0005-0000-0000-0000912B0000}"/>
    <cellStyle name="Финансовый 2 3 4 3 8 2" xfId="25724" xr:uid="{D9BD6464-06BE-46B4-82BE-CB33E90811E0}"/>
    <cellStyle name="Финансовый 2 3 4 3 9" xfId="15572" xr:uid="{9C8474D0-8E27-4B1C-AC12-A1754CB8A3D4}"/>
    <cellStyle name="Финансовый 2 3 4 4" xfId="578" xr:uid="{00000000-0005-0000-0000-0000922B0000}"/>
    <cellStyle name="Финансовый 2 3 4 4 2" xfId="1142" xr:uid="{00000000-0005-0000-0000-0000932B0000}"/>
    <cellStyle name="Финансовый 2 3 4 4 2 2" xfId="2420" xr:uid="{00000000-0005-0000-0000-0000942B0000}"/>
    <cellStyle name="Финансовый 2 3 4 4 2 2 2" xfId="7524" xr:uid="{00000000-0005-0000-0000-0000952B0000}"/>
    <cellStyle name="Финансовый 2 3 4 4 2 2 2 2" xfId="22764" xr:uid="{36381B9D-E24A-4ED1-AAEC-3F288697BB7A}"/>
    <cellStyle name="Финансовый 2 3 4 4 2 2 3" xfId="12602" xr:uid="{00000000-0005-0000-0000-0000962B0000}"/>
    <cellStyle name="Финансовый 2 3 4 4 2 2 3 2" xfId="27840" xr:uid="{1018D6AC-803A-45E7-B38B-0EBDC7C0F001}"/>
    <cellStyle name="Финансовый 2 3 4 4 2 2 4" xfId="17688" xr:uid="{9E3F5F8A-18C0-40F4-9EA2-14BA510C0114}"/>
    <cellStyle name="Финансовый 2 3 4 4 2 3" xfId="3696" xr:uid="{00000000-0005-0000-0000-0000972B0000}"/>
    <cellStyle name="Финансовый 2 3 4 4 2 3 2" xfId="8782" xr:uid="{00000000-0005-0000-0000-0000982B0000}"/>
    <cellStyle name="Финансовый 2 3 4 4 2 3 2 2" xfId="24022" xr:uid="{4A3DB90A-2538-44F8-B4B3-5120F3269892}"/>
    <cellStyle name="Финансовый 2 3 4 4 2 3 3" xfId="13860" xr:uid="{00000000-0005-0000-0000-0000992B0000}"/>
    <cellStyle name="Финансовый 2 3 4 4 2 3 3 2" xfId="29098" xr:uid="{7FE79748-DB30-43D3-8144-612235C8CB1B}"/>
    <cellStyle name="Финансовый 2 3 4 4 2 3 4" xfId="18946" xr:uid="{89C7E4E3-EC21-427C-ABEF-B5E6470F9C81}"/>
    <cellStyle name="Финансовый 2 3 4 4 2 4" xfId="4970" xr:uid="{00000000-0005-0000-0000-00009A2B0000}"/>
    <cellStyle name="Финансовый 2 3 4 4 2 4 2" xfId="10051" xr:uid="{00000000-0005-0000-0000-00009B2B0000}"/>
    <cellStyle name="Финансовый 2 3 4 4 2 4 2 2" xfId="25291" xr:uid="{A6824C6B-68BF-4973-8A75-85E04C04801D}"/>
    <cellStyle name="Финансовый 2 3 4 4 2 4 3" xfId="15129" xr:uid="{00000000-0005-0000-0000-00009C2B0000}"/>
    <cellStyle name="Финансовый 2 3 4 4 2 4 3 2" xfId="30367" xr:uid="{224F92D0-401B-437A-8AEE-A6D246EDA987}"/>
    <cellStyle name="Финансовый 2 3 4 4 2 4 4" xfId="20215" xr:uid="{33AA87DB-3E01-4715-A8FB-53D22C71048C}"/>
    <cellStyle name="Финансовый 2 3 4 4 2 5" xfId="6247" xr:uid="{00000000-0005-0000-0000-00009D2B0000}"/>
    <cellStyle name="Финансовый 2 3 4 4 2 5 2" xfId="21492" xr:uid="{FB51A9A7-7A12-45BB-A915-AC6407599323}"/>
    <cellStyle name="Финансовый 2 3 4 4 2 6" xfId="11330" xr:uid="{00000000-0005-0000-0000-00009E2B0000}"/>
    <cellStyle name="Финансовый 2 3 4 4 2 6 2" xfId="26568" xr:uid="{247BBF67-7669-471F-A230-61E698346A8B}"/>
    <cellStyle name="Финансовый 2 3 4 4 2 7" xfId="16416" xr:uid="{568AA3E1-C821-40B7-99D9-2B8754E39CB2}"/>
    <cellStyle name="Финансовый 2 3 4 4 3" xfId="1856" xr:uid="{00000000-0005-0000-0000-00009F2B0000}"/>
    <cellStyle name="Финансовый 2 3 4 4 3 2" xfId="6960" xr:uid="{00000000-0005-0000-0000-0000A02B0000}"/>
    <cellStyle name="Финансовый 2 3 4 4 3 2 2" xfId="22200" xr:uid="{FC93F21D-EFE6-40D9-8F53-70696F0C097E}"/>
    <cellStyle name="Финансовый 2 3 4 4 3 3" xfId="12038" xr:uid="{00000000-0005-0000-0000-0000A12B0000}"/>
    <cellStyle name="Финансовый 2 3 4 4 3 3 2" xfId="27276" xr:uid="{EC88E000-BCD5-49CE-BB8D-000F4F8F6BED}"/>
    <cellStyle name="Финансовый 2 3 4 4 3 4" xfId="17124" xr:uid="{11A9BF0E-31E7-42EE-B9CD-59B69FCCD1F8}"/>
    <cellStyle name="Финансовый 2 3 4 4 4" xfId="3140" xr:uid="{00000000-0005-0000-0000-0000A22B0000}"/>
    <cellStyle name="Финансовый 2 3 4 4 4 2" xfId="8226" xr:uid="{00000000-0005-0000-0000-0000A32B0000}"/>
    <cellStyle name="Финансовый 2 3 4 4 4 2 2" xfId="23466" xr:uid="{EA082261-58EA-44FE-9735-23DCCF4DB542}"/>
    <cellStyle name="Финансовый 2 3 4 4 4 3" xfId="13304" xr:uid="{00000000-0005-0000-0000-0000A42B0000}"/>
    <cellStyle name="Финансовый 2 3 4 4 4 3 2" xfId="28542" xr:uid="{D3282ADE-C875-4B4B-BD24-B1758BE41350}"/>
    <cellStyle name="Финансовый 2 3 4 4 4 4" xfId="18390" xr:uid="{4092B7DC-5BD3-4E97-8788-89D103FD99C0}"/>
    <cellStyle name="Финансовый 2 3 4 4 5" xfId="4406" xr:uid="{00000000-0005-0000-0000-0000A52B0000}"/>
    <cellStyle name="Финансовый 2 3 4 4 5 2" xfId="9487" xr:uid="{00000000-0005-0000-0000-0000A62B0000}"/>
    <cellStyle name="Финансовый 2 3 4 4 5 2 2" xfId="24727" xr:uid="{81A6142D-A571-4636-AB4B-94272204B83A}"/>
    <cellStyle name="Финансовый 2 3 4 4 5 3" xfId="14565" xr:uid="{00000000-0005-0000-0000-0000A72B0000}"/>
    <cellStyle name="Финансовый 2 3 4 4 5 3 2" xfId="29803" xr:uid="{134CD052-8486-4FF2-BD22-6812AEADB766}"/>
    <cellStyle name="Финансовый 2 3 4 4 5 4" xfId="19651" xr:uid="{26648142-4BEB-4EE2-9DC2-23C96AB19D19}"/>
    <cellStyle name="Финансовый 2 3 4 4 6" xfId="5683" xr:uid="{00000000-0005-0000-0000-0000A82B0000}"/>
    <cellStyle name="Финансовый 2 3 4 4 6 2" xfId="20928" xr:uid="{69B6B414-9F42-4EAE-A508-D14712980D82}"/>
    <cellStyle name="Финансовый 2 3 4 4 7" xfId="10766" xr:uid="{00000000-0005-0000-0000-0000A92B0000}"/>
    <cellStyle name="Финансовый 2 3 4 4 7 2" xfId="26004" xr:uid="{5B052246-1572-4289-986A-FCB7D0B2FA4B}"/>
    <cellStyle name="Финансовый 2 3 4 4 8" xfId="15852" xr:uid="{E8AEBB8A-2221-4010-A293-C7604E8D4912}"/>
    <cellStyle name="Финансовый 2 3 4 5" xfId="722" xr:uid="{00000000-0005-0000-0000-0000AA2B0000}"/>
    <cellStyle name="Финансовый 2 3 4 5 2" xfId="2000" xr:uid="{00000000-0005-0000-0000-0000AB2B0000}"/>
    <cellStyle name="Финансовый 2 3 4 5 2 2" xfId="7104" xr:uid="{00000000-0005-0000-0000-0000AC2B0000}"/>
    <cellStyle name="Финансовый 2 3 4 5 2 2 2" xfId="22344" xr:uid="{6BD22681-7AC8-48B3-ACA2-6F110E4F3A58}"/>
    <cellStyle name="Финансовый 2 3 4 5 2 3" xfId="12182" xr:uid="{00000000-0005-0000-0000-0000AD2B0000}"/>
    <cellStyle name="Финансовый 2 3 4 5 2 3 2" xfId="27420" xr:uid="{1C1F5C4A-B042-44DE-A443-D77B19B512C5}"/>
    <cellStyle name="Финансовый 2 3 4 5 2 4" xfId="17268" xr:uid="{20FF303F-AE34-4961-A21C-90D3744CB1D7}"/>
    <cellStyle name="Финансовый 2 3 4 5 3" xfId="3282" xr:uid="{00000000-0005-0000-0000-0000AE2B0000}"/>
    <cellStyle name="Финансовый 2 3 4 5 3 2" xfId="8368" xr:uid="{00000000-0005-0000-0000-0000AF2B0000}"/>
    <cellStyle name="Финансовый 2 3 4 5 3 2 2" xfId="23608" xr:uid="{B04BE416-E10C-4CA2-B480-712D31C91D78}"/>
    <cellStyle name="Финансовый 2 3 4 5 3 3" xfId="13446" xr:uid="{00000000-0005-0000-0000-0000B02B0000}"/>
    <cellStyle name="Финансовый 2 3 4 5 3 3 2" xfId="28684" xr:uid="{518C262E-151D-4D7D-9A1C-E6B7E4F0EDDE}"/>
    <cellStyle name="Финансовый 2 3 4 5 3 4" xfId="18532" xr:uid="{8D3C4909-9A02-4674-81B4-901C50E2F2F7}"/>
    <cellStyle name="Финансовый 2 3 4 5 4" xfId="4550" xr:uid="{00000000-0005-0000-0000-0000B12B0000}"/>
    <cellStyle name="Финансовый 2 3 4 5 4 2" xfId="9631" xr:uid="{00000000-0005-0000-0000-0000B22B0000}"/>
    <cellStyle name="Финансовый 2 3 4 5 4 2 2" xfId="24871" xr:uid="{1C7BDFC1-02D3-4FBB-9F59-A3AEADFBA4B6}"/>
    <cellStyle name="Финансовый 2 3 4 5 4 3" xfId="14709" xr:uid="{00000000-0005-0000-0000-0000B32B0000}"/>
    <cellStyle name="Финансовый 2 3 4 5 4 3 2" xfId="29947" xr:uid="{499C1B48-22E1-4F2F-9465-4B8C2FACB04C}"/>
    <cellStyle name="Финансовый 2 3 4 5 4 4" xfId="19795" xr:uid="{E112867E-EB8D-42FF-BC8F-83F601C37315}"/>
    <cellStyle name="Финансовый 2 3 4 5 5" xfId="5827" xr:uid="{00000000-0005-0000-0000-0000B42B0000}"/>
    <cellStyle name="Финансовый 2 3 4 5 5 2" xfId="21072" xr:uid="{C04F8411-CA01-4EF1-9C56-C925171040C3}"/>
    <cellStyle name="Финансовый 2 3 4 5 6" xfId="10910" xr:uid="{00000000-0005-0000-0000-0000B52B0000}"/>
    <cellStyle name="Финансовый 2 3 4 5 6 2" xfId="26148" xr:uid="{D7BAFC97-6D1B-460D-970A-B5803D713D03}"/>
    <cellStyle name="Финансовый 2 3 4 5 7" xfId="15996" xr:uid="{0EFE4439-96DB-4FA7-8352-35D53753D651}"/>
    <cellStyle name="Финансовый 2 3 4 6" xfId="1287" xr:uid="{00000000-0005-0000-0000-0000B62B0000}"/>
    <cellStyle name="Финансовый 2 3 4 6 2" xfId="2565" xr:uid="{00000000-0005-0000-0000-0000B72B0000}"/>
    <cellStyle name="Финансовый 2 3 4 6 2 2" xfId="7669" xr:uid="{00000000-0005-0000-0000-0000B82B0000}"/>
    <cellStyle name="Финансовый 2 3 4 6 2 2 2" xfId="22909" xr:uid="{D2FFD26A-5095-4C7A-B457-AFDB3EAC965D}"/>
    <cellStyle name="Финансовый 2 3 4 6 2 3" xfId="12747" xr:uid="{00000000-0005-0000-0000-0000B92B0000}"/>
    <cellStyle name="Финансовый 2 3 4 6 2 3 2" xfId="27985" xr:uid="{8788CBDD-51EF-4547-8824-1BDD1763DBCF}"/>
    <cellStyle name="Финансовый 2 3 4 6 2 4" xfId="17833" xr:uid="{2FAB26F2-F90A-4D7D-AD55-2D150C51E4B4}"/>
    <cellStyle name="Финансовый 2 3 4 6 3" xfId="3839" xr:uid="{00000000-0005-0000-0000-0000BA2B0000}"/>
    <cellStyle name="Финансовый 2 3 4 6 3 2" xfId="8925" xr:uid="{00000000-0005-0000-0000-0000BB2B0000}"/>
    <cellStyle name="Финансовый 2 3 4 6 3 2 2" xfId="24165" xr:uid="{AB804ACB-6F5B-4D1B-83C0-8C38EF1FC4E0}"/>
    <cellStyle name="Финансовый 2 3 4 6 3 3" xfId="14003" xr:uid="{00000000-0005-0000-0000-0000BC2B0000}"/>
    <cellStyle name="Финансовый 2 3 4 6 3 3 2" xfId="29241" xr:uid="{E43715A6-84C1-48B3-B7CB-3FDA46F4BDB0}"/>
    <cellStyle name="Финансовый 2 3 4 6 3 4" xfId="19089" xr:uid="{421CBDDA-9C0F-41EC-AF40-3DEEF82068C4}"/>
    <cellStyle name="Финансовый 2 3 4 6 4" xfId="5115" xr:uid="{00000000-0005-0000-0000-0000BD2B0000}"/>
    <cellStyle name="Финансовый 2 3 4 6 4 2" xfId="10196" xr:uid="{00000000-0005-0000-0000-0000BE2B0000}"/>
    <cellStyle name="Финансовый 2 3 4 6 4 2 2" xfId="25436" xr:uid="{280FB0FE-386D-4BAA-80E2-0F34724FDDD5}"/>
    <cellStyle name="Финансовый 2 3 4 6 4 3" xfId="15274" xr:uid="{00000000-0005-0000-0000-0000BF2B0000}"/>
    <cellStyle name="Финансовый 2 3 4 6 4 3 2" xfId="30512" xr:uid="{B1C21892-C399-42BA-9DD8-EEB22FC86471}"/>
    <cellStyle name="Финансовый 2 3 4 6 4 4" xfId="20360" xr:uid="{7ADB628C-82C7-46E6-8070-DB04CD39D335}"/>
    <cellStyle name="Финансовый 2 3 4 6 5" xfId="6392" xr:uid="{00000000-0005-0000-0000-0000C02B0000}"/>
    <cellStyle name="Финансовый 2 3 4 6 5 2" xfId="21637" xr:uid="{0667CFC0-D046-45DB-8551-C78F4977FDDA}"/>
    <cellStyle name="Финансовый 2 3 4 6 6" xfId="11475" xr:uid="{00000000-0005-0000-0000-0000C12B0000}"/>
    <cellStyle name="Финансовый 2 3 4 6 6 2" xfId="26713" xr:uid="{428C6956-2180-4EDD-A161-9FDF4DA04CC0}"/>
    <cellStyle name="Финансовый 2 3 4 6 7" xfId="16561" xr:uid="{DC3B782D-F5E8-4160-8E69-329AF4A684C4}"/>
    <cellStyle name="Финансовый 2 3 4 7" xfId="1427" xr:uid="{00000000-0005-0000-0000-0000C22B0000}"/>
    <cellStyle name="Финансовый 2 3 4 7 2" xfId="2705" xr:uid="{00000000-0005-0000-0000-0000C32B0000}"/>
    <cellStyle name="Финансовый 2 3 4 7 2 2" xfId="7809" xr:uid="{00000000-0005-0000-0000-0000C42B0000}"/>
    <cellStyle name="Финансовый 2 3 4 7 2 2 2" xfId="23049" xr:uid="{EE832C6D-6C9C-45D2-B5DF-5F354357B8D5}"/>
    <cellStyle name="Финансовый 2 3 4 7 2 3" xfId="12887" xr:uid="{00000000-0005-0000-0000-0000C52B0000}"/>
    <cellStyle name="Финансовый 2 3 4 7 2 3 2" xfId="28125" xr:uid="{AA34F0AE-653F-45F5-B2FC-88A7E358C6BF}"/>
    <cellStyle name="Финансовый 2 3 4 7 2 4" xfId="17973" xr:uid="{2230791E-351D-4934-BA37-A18482216A22}"/>
    <cellStyle name="Финансовый 2 3 4 7 3" xfId="3977" xr:uid="{00000000-0005-0000-0000-0000C62B0000}"/>
    <cellStyle name="Финансовый 2 3 4 7 3 2" xfId="9063" xr:uid="{00000000-0005-0000-0000-0000C72B0000}"/>
    <cellStyle name="Финансовый 2 3 4 7 3 2 2" xfId="24303" xr:uid="{A29ACC34-883A-4EFB-8ED8-B0451332C98A}"/>
    <cellStyle name="Финансовый 2 3 4 7 3 3" xfId="14141" xr:uid="{00000000-0005-0000-0000-0000C82B0000}"/>
    <cellStyle name="Финансовый 2 3 4 7 3 3 2" xfId="29379" xr:uid="{2482D53B-2720-4FC2-AB5A-8CE9B48EC6EC}"/>
    <cellStyle name="Финансовый 2 3 4 7 3 4" xfId="19227" xr:uid="{C6158286-7B7C-485E-A99F-CBF363CCB631}"/>
    <cellStyle name="Финансовый 2 3 4 7 4" xfId="5255" xr:uid="{00000000-0005-0000-0000-0000C92B0000}"/>
    <cellStyle name="Финансовый 2 3 4 7 4 2" xfId="10336" xr:uid="{00000000-0005-0000-0000-0000CA2B0000}"/>
    <cellStyle name="Финансовый 2 3 4 7 4 2 2" xfId="25576" xr:uid="{34072C5B-481E-456A-9979-EABD3134F4A8}"/>
    <cellStyle name="Финансовый 2 3 4 7 4 3" xfId="15414" xr:uid="{00000000-0005-0000-0000-0000CB2B0000}"/>
    <cellStyle name="Финансовый 2 3 4 7 4 3 2" xfId="30652" xr:uid="{F606D4C2-0879-4F73-9338-F3AE61394A29}"/>
    <cellStyle name="Финансовый 2 3 4 7 4 4" xfId="20500" xr:uid="{AF07A664-BDBE-4069-A84C-F9A57EB3A551}"/>
    <cellStyle name="Финансовый 2 3 4 7 5" xfId="6532" xr:uid="{00000000-0005-0000-0000-0000CC2B0000}"/>
    <cellStyle name="Финансовый 2 3 4 7 5 2" xfId="21777" xr:uid="{954F4A61-3BEF-418D-AB74-36343D36FCBB}"/>
    <cellStyle name="Финансовый 2 3 4 7 6" xfId="11615" xr:uid="{00000000-0005-0000-0000-0000CD2B0000}"/>
    <cellStyle name="Финансовый 2 3 4 7 6 2" xfId="26853" xr:uid="{F1B0EC1D-85C8-471C-9681-F9A4D4EDBA94}"/>
    <cellStyle name="Финансовый 2 3 4 7 7" xfId="16701" xr:uid="{331E567E-9720-41F2-AAD5-B2AD45D4A132}"/>
    <cellStyle name="Финансовый 2 3 5" xfId="193" xr:uid="{00000000-0005-0000-0000-0000CE2B0000}"/>
    <cellStyle name="Финансовый 2 3 5 2" xfId="194" xr:uid="{00000000-0005-0000-0000-0000CF2B0000}"/>
    <cellStyle name="Финансовый 2 3 5 2 2" xfId="326" xr:uid="{00000000-0005-0000-0000-0000D02B0000}"/>
    <cellStyle name="Финансовый 2 3 5 2 2 2" xfId="479" xr:uid="{00000000-0005-0000-0000-0000D12B0000}"/>
    <cellStyle name="Финансовый 2 3 5 2 2 2 2" xfId="1043" xr:uid="{00000000-0005-0000-0000-0000D22B0000}"/>
    <cellStyle name="Финансовый 2 3 5 2 2 2 2 2" xfId="2321" xr:uid="{00000000-0005-0000-0000-0000D32B0000}"/>
    <cellStyle name="Финансовый 2 3 5 2 2 2 2 2 2" xfId="7425" xr:uid="{00000000-0005-0000-0000-0000D42B0000}"/>
    <cellStyle name="Финансовый 2 3 5 2 2 2 2 2 2 2" xfId="22665" xr:uid="{7171940B-4EC1-49FD-A526-124367943397}"/>
    <cellStyle name="Финансовый 2 3 5 2 2 2 2 2 3" xfId="12503" xr:uid="{00000000-0005-0000-0000-0000D52B0000}"/>
    <cellStyle name="Финансовый 2 3 5 2 2 2 2 2 3 2" xfId="27741" xr:uid="{AE867538-B2D0-473C-AB7F-EEBE19C8CD22}"/>
    <cellStyle name="Финансовый 2 3 5 2 2 2 2 2 4" xfId="17589" xr:uid="{4755B739-C64A-4D83-A47D-70E353BB5CF8}"/>
    <cellStyle name="Финансовый 2 3 5 2 2 2 2 3" xfId="3599" xr:uid="{00000000-0005-0000-0000-0000D62B0000}"/>
    <cellStyle name="Финансовый 2 3 5 2 2 2 2 3 2" xfId="8685" xr:uid="{00000000-0005-0000-0000-0000D72B0000}"/>
    <cellStyle name="Финансовый 2 3 5 2 2 2 2 3 2 2" xfId="23925" xr:uid="{5E91CB79-E5D0-4E12-8677-74F12DD8AE84}"/>
    <cellStyle name="Финансовый 2 3 5 2 2 2 2 3 3" xfId="13763" xr:uid="{00000000-0005-0000-0000-0000D82B0000}"/>
    <cellStyle name="Финансовый 2 3 5 2 2 2 2 3 3 2" xfId="29001" xr:uid="{C5622F51-E557-4151-9821-DDD7B8FE8C5F}"/>
    <cellStyle name="Финансовый 2 3 5 2 2 2 2 3 4" xfId="18849" xr:uid="{77810E53-E2C9-4DB4-855F-B485ACFC6B99}"/>
    <cellStyle name="Финансовый 2 3 5 2 2 2 2 4" xfId="4871" xr:uid="{00000000-0005-0000-0000-0000D92B0000}"/>
    <cellStyle name="Финансовый 2 3 5 2 2 2 2 4 2" xfId="9952" xr:uid="{00000000-0005-0000-0000-0000DA2B0000}"/>
    <cellStyle name="Финансовый 2 3 5 2 2 2 2 4 2 2" xfId="25192" xr:uid="{273965C1-E199-4FEC-8905-0B86DEF4363B}"/>
    <cellStyle name="Финансовый 2 3 5 2 2 2 2 4 3" xfId="15030" xr:uid="{00000000-0005-0000-0000-0000DB2B0000}"/>
    <cellStyle name="Финансовый 2 3 5 2 2 2 2 4 3 2" xfId="30268" xr:uid="{F410FB77-372A-4F91-B3D5-F7D84036086E}"/>
    <cellStyle name="Финансовый 2 3 5 2 2 2 2 4 4" xfId="20116" xr:uid="{401D435D-28CE-4F19-988C-979C5551EC2A}"/>
    <cellStyle name="Финансовый 2 3 5 2 2 2 2 5" xfId="6148" xr:uid="{00000000-0005-0000-0000-0000DC2B0000}"/>
    <cellStyle name="Финансовый 2 3 5 2 2 2 2 5 2" xfId="21393" xr:uid="{F5C90D80-4CB0-40E5-BA12-2D0C703CD982}"/>
    <cellStyle name="Финансовый 2 3 5 2 2 2 2 6" xfId="11231" xr:uid="{00000000-0005-0000-0000-0000DD2B0000}"/>
    <cellStyle name="Финансовый 2 3 5 2 2 2 2 6 2" xfId="26469" xr:uid="{5AF06061-5604-4EED-B72B-0F9E9176132E}"/>
    <cellStyle name="Финансовый 2 3 5 2 2 2 2 7" xfId="16317" xr:uid="{B081687E-7D18-4483-A5D4-582417D8DDF9}"/>
    <cellStyle name="Финансовый 2 3 5 2 2 2 3" xfId="1757" xr:uid="{00000000-0005-0000-0000-0000DE2B0000}"/>
    <cellStyle name="Финансовый 2 3 5 2 2 2 3 2" xfId="6861" xr:uid="{00000000-0005-0000-0000-0000DF2B0000}"/>
    <cellStyle name="Финансовый 2 3 5 2 2 2 3 2 2" xfId="22101" xr:uid="{FB62352B-A2D0-42FE-A5AE-176E21066270}"/>
    <cellStyle name="Финансовый 2 3 5 2 2 2 3 3" xfId="11939" xr:uid="{00000000-0005-0000-0000-0000E02B0000}"/>
    <cellStyle name="Финансовый 2 3 5 2 2 2 3 3 2" xfId="27177" xr:uid="{EE4C1A99-65AA-4D17-BE56-18E154421E3E}"/>
    <cellStyle name="Финансовый 2 3 5 2 2 2 3 4" xfId="17025" xr:uid="{A6A1C64D-9871-4992-9895-D01D115DB1FA}"/>
    <cellStyle name="Финансовый 2 3 5 2 2 2 4" xfId="3043" xr:uid="{00000000-0005-0000-0000-0000E12B0000}"/>
    <cellStyle name="Финансовый 2 3 5 2 2 2 4 2" xfId="8129" xr:uid="{00000000-0005-0000-0000-0000E22B0000}"/>
    <cellStyle name="Финансовый 2 3 5 2 2 2 4 2 2" xfId="23369" xr:uid="{18B924D3-4988-46BC-9CDA-DFF94D1C4018}"/>
    <cellStyle name="Финансовый 2 3 5 2 2 2 4 3" xfId="13207" xr:uid="{00000000-0005-0000-0000-0000E32B0000}"/>
    <cellStyle name="Финансовый 2 3 5 2 2 2 4 3 2" xfId="28445" xr:uid="{66590902-B470-4E7E-86EC-5F7244522A93}"/>
    <cellStyle name="Финансовый 2 3 5 2 2 2 4 4" xfId="18293" xr:uid="{8D932862-AAA6-4A9C-A411-56355F5C211E}"/>
    <cellStyle name="Финансовый 2 3 5 2 2 2 5" xfId="4307" xr:uid="{00000000-0005-0000-0000-0000E42B0000}"/>
    <cellStyle name="Финансовый 2 3 5 2 2 2 5 2" xfId="9388" xr:uid="{00000000-0005-0000-0000-0000E52B0000}"/>
    <cellStyle name="Финансовый 2 3 5 2 2 2 5 2 2" xfId="24628" xr:uid="{FFC2C147-24D4-4C30-B41C-EA86E0912C52}"/>
    <cellStyle name="Финансовый 2 3 5 2 2 2 5 3" xfId="14466" xr:uid="{00000000-0005-0000-0000-0000E62B0000}"/>
    <cellStyle name="Финансовый 2 3 5 2 2 2 5 3 2" xfId="29704" xr:uid="{A88E9755-220B-4344-97CF-5D3634C79ABF}"/>
    <cellStyle name="Финансовый 2 3 5 2 2 2 5 4" xfId="19552" xr:uid="{EDB425D1-9391-4956-8E8D-369AF9112C28}"/>
    <cellStyle name="Финансовый 2 3 5 2 2 2 6" xfId="5584" xr:uid="{00000000-0005-0000-0000-0000E72B0000}"/>
    <cellStyle name="Финансовый 2 3 5 2 2 2 6 2" xfId="20829" xr:uid="{B3C724F0-4C01-41CB-9181-FC5B829647BC}"/>
    <cellStyle name="Финансовый 2 3 5 2 2 2 7" xfId="10667" xr:uid="{00000000-0005-0000-0000-0000E82B0000}"/>
    <cellStyle name="Финансовый 2 3 5 2 2 2 7 2" xfId="25905" xr:uid="{2025AF62-C904-408F-B0CB-0419A0B09562}"/>
    <cellStyle name="Финансовый 2 3 5 2 2 2 8" xfId="15753" xr:uid="{7D45F321-E5ED-41E6-964D-EC2BCA330351}"/>
    <cellStyle name="Финансовый 2 3 5 2 2 3" xfId="903" xr:uid="{00000000-0005-0000-0000-0000E92B0000}"/>
    <cellStyle name="Финансовый 2 3 5 2 2 3 2" xfId="2181" xr:uid="{00000000-0005-0000-0000-0000EA2B0000}"/>
    <cellStyle name="Финансовый 2 3 5 2 2 3 2 2" xfId="7285" xr:uid="{00000000-0005-0000-0000-0000EB2B0000}"/>
    <cellStyle name="Финансовый 2 3 5 2 2 3 2 2 2" xfId="22525" xr:uid="{28984CA0-76E8-4589-939B-F1DEDAC015F4}"/>
    <cellStyle name="Финансовый 2 3 5 2 2 3 2 3" xfId="12363" xr:uid="{00000000-0005-0000-0000-0000EC2B0000}"/>
    <cellStyle name="Финансовый 2 3 5 2 2 3 2 3 2" xfId="27601" xr:uid="{AB2099D2-2C7A-4413-9F25-716A2A1B43BD}"/>
    <cellStyle name="Финансовый 2 3 5 2 2 3 2 4" xfId="17449" xr:uid="{FA1F3C49-BEF3-4174-A841-F8BE57F5E3A2}"/>
    <cellStyle name="Финансовый 2 3 5 2 2 3 3" xfId="3461" xr:uid="{00000000-0005-0000-0000-0000ED2B0000}"/>
    <cellStyle name="Финансовый 2 3 5 2 2 3 3 2" xfId="8547" xr:uid="{00000000-0005-0000-0000-0000EE2B0000}"/>
    <cellStyle name="Финансовый 2 3 5 2 2 3 3 2 2" xfId="23787" xr:uid="{2EE9658B-931A-4287-A320-2378C42217AB}"/>
    <cellStyle name="Финансовый 2 3 5 2 2 3 3 3" xfId="13625" xr:uid="{00000000-0005-0000-0000-0000EF2B0000}"/>
    <cellStyle name="Финансовый 2 3 5 2 2 3 3 3 2" xfId="28863" xr:uid="{6DAAFCEF-68A6-4C41-96A9-3676B90304A1}"/>
    <cellStyle name="Финансовый 2 3 5 2 2 3 3 4" xfId="18711" xr:uid="{BC3089C6-E42D-47FB-875D-5F520F1B7F17}"/>
    <cellStyle name="Финансовый 2 3 5 2 2 3 4" xfId="4731" xr:uid="{00000000-0005-0000-0000-0000F02B0000}"/>
    <cellStyle name="Финансовый 2 3 5 2 2 3 4 2" xfId="9812" xr:uid="{00000000-0005-0000-0000-0000F12B0000}"/>
    <cellStyle name="Финансовый 2 3 5 2 2 3 4 2 2" xfId="25052" xr:uid="{21C09902-1FF3-4791-8108-7E51FF2C8886}"/>
    <cellStyle name="Финансовый 2 3 5 2 2 3 4 3" xfId="14890" xr:uid="{00000000-0005-0000-0000-0000F22B0000}"/>
    <cellStyle name="Финансовый 2 3 5 2 2 3 4 3 2" xfId="30128" xr:uid="{CAC7CB52-9B67-457F-B4D2-B93941BEBF14}"/>
    <cellStyle name="Финансовый 2 3 5 2 2 3 4 4" xfId="19976" xr:uid="{0F71A53F-E3C3-4253-94B2-67874E394409}"/>
    <cellStyle name="Финансовый 2 3 5 2 2 3 5" xfId="6008" xr:uid="{00000000-0005-0000-0000-0000F32B0000}"/>
    <cellStyle name="Финансовый 2 3 5 2 2 3 5 2" xfId="21253" xr:uid="{8D1846C7-5712-4789-BC5C-FBC1D95A8DD2}"/>
    <cellStyle name="Финансовый 2 3 5 2 2 3 6" xfId="11091" xr:uid="{00000000-0005-0000-0000-0000F42B0000}"/>
    <cellStyle name="Финансовый 2 3 5 2 2 3 6 2" xfId="26329" xr:uid="{8B78CDAE-AB7A-4235-A5FB-E3C4B75DAA4E}"/>
    <cellStyle name="Финансовый 2 3 5 2 2 3 7" xfId="16177" xr:uid="{2829045F-BA98-4F04-8595-BEAFD23B5D95}"/>
    <cellStyle name="Финансовый 2 3 5 2 2 4" xfId="1617" xr:uid="{00000000-0005-0000-0000-0000F52B0000}"/>
    <cellStyle name="Финансовый 2 3 5 2 2 4 2" xfId="6721" xr:uid="{00000000-0005-0000-0000-0000F62B0000}"/>
    <cellStyle name="Финансовый 2 3 5 2 2 4 2 2" xfId="21961" xr:uid="{2A457E1D-A106-4C7A-BAB9-3D12AC6BA25B}"/>
    <cellStyle name="Финансовый 2 3 5 2 2 4 3" xfId="11799" xr:uid="{00000000-0005-0000-0000-0000F72B0000}"/>
    <cellStyle name="Финансовый 2 3 5 2 2 4 3 2" xfId="27037" xr:uid="{F254BE12-5B65-44DD-821A-5B62E6EC7ACF}"/>
    <cellStyle name="Финансовый 2 3 5 2 2 4 4" xfId="16885" xr:uid="{5DE3A51E-41CF-4E3E-BC4B-089806B6458E}"/>
    <cellStyle name="Финансовый 2 3 5 2 2 5" xfId="2893" xr:uid="{00000000-0005-0000-0000-0000F82B0000}"/>
    <cellStyle name="Финансовый 2 3 5 2 2 5 2" xfId="7991" xr:uid="{00000000-0005-0000-0000-0000F92B0000}"/>
    <cellStyle name="Финансовый 2 3 5 2 2 5 2 2" xfId="23231" xr:uid="{54D38976-E777-49EA-837F-D056F74280BB}"/>
    <cellStyle name="Финансовый 2 3 5 2 2 5 3" xfId="13069" xr:uid="{00000000-0005-0000-0000-0000FA2B0000}"/>
    <cellStyle name="Финансовый 2 3 5 2 2 5 3 2" xfId="28307" xr:uid="{A8D9568A-9AAB-44CE-8CD1-238BDB001C82}"/>
    <cellStyle name="Финансовый 2 3 5 2 2 5 4" xfId="18155" xr:uid="{ECBEE3BD-0589-4298-B763-FA1896A84742}"/>
    <cellStyle name="Финансовый 2 3 5 2 2 6" xfId="4167" xr:uid="{00000000-0005-0000-0000-0000FB2B0000}"/>
    <cellStyle name="Финансовый 2 3 5 2 2 6 2" xfId="9248" xr:uid="{00000000-0005-0000-0000-0000FC2B0000}"/>
    <cellStyle name="Финансовый 2 3 5 2 2 6 2 2" xfId="24488" xr:uid="{6DEDBA00-089E-492B-A9DD-0AD42EDF3019}"/>
    <cellStyle name="Финансовый 2 3 5 2 2 6 3" xfId="14326" xr:uid="{00000000-0005-0000-0000-0000FD2B0000}"/>
    <cellStyle name="Финансовый 2 3 5 2 2 6 3 2" xfId="29564" xr:uid="{B08986D8-5F65-4845-AFA9-B88380E0AD91}"/>
    <cellStyle name="Финансовый 2 3 5 2 2 6 4" xfId="19412" xr:uid="{491211D4-276D-448A-92A2-FD7C44AEAF4D}"/>
    <cellStyle name="Финансовый 2 3 5 2 2 7" xfId="5444" xr:uid="{00000000-0005-0000-0000-0000FE2B0000}"/>
    <cellStyle name="Финансовый 2 3 5 2 2 7 2" xfId="20689" xr:uid="{3C25A250-1C90-472E-B006-E7F7AA3D1682}"/>
    <cellStyle name="Финансовый 2 3 5 2 2 8" xfId="10527" xr:uid="{00000000-0005-0000-0000-0000FF2B0000}"/>
    <cellStyle name="Финансовый 2 3 5 2 2 8 2" xfId="25765" xr:uid="{48773C09-FDF0-497B-B2B6-954185D2A3F6}"/>
    <cellStyle name="Финансовый 2 3 5 2 2 9" xfId="15613" xr:uid="{34CA47E1-3364-44C9-BBD0-1A4E3BEE7304}"/>
    <cellStyle name="Финансовый 2 3 5 2 3" xfId="619" xr:uid="{00000000-0005-0000-0000-0000002C0000}"/>
    <cellStyle name="Финансовый 2 3 5 2 3 2" xfId="1183" xr:uid="{00000000-0005-0000-0000-0000012C0000}"/>
    <cellStyle name="Финансовый 2 3 5 2 3 2 2" xfId="2461" xr:uid="{00000000-0005-0000-0000-0000022C0000}"/>
    <cellStyle name="Финансовый 2 3 5 2 3 2 2 2" xfId="7565" xr:uid="{00000000-0005-0000-0000-0000032C0000}"/>
    <cellStyle name="Финансовый 2 3 5 2 3 2 2 2 2" xfId="22805" xr:uid="{611AF55B-446D-4BAC-B3AA-EC91CC420FDC}"/>
    <cellStyle name="Финансовый 2 3 5 2 3 2 2 3" xfId="12643" xr:uid="{00000000-0005-0000-0000-0000042C0000}"/>
    <cellStyle name="Финансовый 2 3 5 2 3 2 2 3 2" xfId="27881" xr:uid="{36FD3142-99A4-4EA2-9605-AE89A4655DAA}"/>
    <cellStyle name="Финансовый 2 3 5 2 3 2 2 4" xfId="17729" xr:uid="{DE2C8528-525F-41D0-80C2-B7CFAC346DA8}"/>
    <cellStyle name="Финансовый 2 3 5 2 3 2 3" xfId="3737" xr:uid="{00000000-0005-0000-0000-0000052C0000}"/>
    <cellStyle name="Финансовый 2 3 5 2 3 2 3 2" xfId="8823" xr:uid="{00000000-0005-0000-0000-0000062C0000}"/>
    <cellStyle name="Финансовый 2 3 5 2 3 2 3 2 2" xfId="24063" xr:uid="{ADF0C8BC-225E-4DB1-A199-9C0AFB64CC60}"/>
    <cellStyle name="Финансовый 2 3 5 2 3 2 3 3" xfId="13901" xr:uid="{00000000-0005-0000-0000-0000072C0000}"/>
    <cellStyle name="Финансовый 2 3 5 2 3 2 3 3 2" xfId="29139" xr:uid="{12637C59-FCFD-4AA4-BE28-8E1A254DCD87}"/>
    <cellStyle name="Финансовый 2 3 5 2 3 2 3 4" xfId="18987" xr:uid="{F096BA68-24F9-4AEF-93C4-08EB146E673A}"/>
    <cellStyle name="Финансовый 2 3 5 2 3 2 4" xfId="5011" xr:uid="{00000000-0005-0000-0000-0000082C0000}"/>
    <cellStyle name="Финансовый 2 3 5 2 3 2 4 2" xfId="10092" xr:uid="{00000000-0005-0000-0000-0000092C0000}"/>
    <cellStyle name="Финансовый 2 3 5 2 3 2 4 2 2" xfId="25332" xr:uid="{A8C26418-F938-4224-B7F6-6CEE0FDB9F34}"/>
    <cellStyle name="Финансовый 2 3 5 2 3 2 4 3" xfId="15170" xr:uid="{00000000-0005-0000-0000-00000A2C0000}"/>
    <cellStyle name="Финансовый 2 3 5 2 3 2 4 3 2" xfId="30408" xr:uid="{4D57DC33-7AD4-4B9B-83E5-8F910575EDD5}"/>
    <cellStyle name="Финансовый 2 3 5 2 3 2 4 4" xfId="20256" xr:uid="{CB5B12F1-6F1F-49F9-88DA-BA60BC00F610}"/>
    <cellStyle name="Финансовый 2 3 5 2 3 2 5" xfId="6288" xr:uid="{00000000-0005-0000-0000-00000B2C0000}"/>
    <cellStyle name="Финансовый 2 3 5 2 3 2 5 2" xfId="21533" xr:uid="{3EC095AA-07A5-4CB9-BFA7-B1F9AD18CFE0}"/>
    <cellStyle name="Финансовый 2 3 5 2 3 2 6" xfId="11371" xr:uid="{00000000-0005-0000-0000-00000C2C0000}"/>
    <cellStyle name="Финансовый 2 3 5 2 3 2 6 2" xfId="26609" xr:uid="{6BD6B746-2708-44CB-B68C-1750BBB7CCAC}"/>
    <cellStyle name="Финансовый 2 3 5 2 3 2 7" xfId="16457" xr:uid="{3AC0B807-0643-40FC-A93C-DB43649932BA}"/>
    <cellStyle name="Финансовый 2 3 5 2 3 3" xfId="1897" xr:uid="{00000000-0005-0000-0000-00000D2C0000}"/>
    <cellStyle name="Финансовый 2 3 5 2 3 3 2" xfId="7001" xr:uid="{00000000-0005-0000-0000-00000E2C0000}"/>
    <cellStyle name="Финансовый 2 3 5 2 3 3 2 2" xfId="22241" xr:uid="{FA0DA97D-9A7B-4860-B807-2481AA7A9B9A}"/>
    <cellStyle name="Финансовый 2 3 5 2 3 3 3" xfId="12079" xr:uid="{00000000-0005-0000-0000-00000F2C0000}"/>
    <cellStyle name="Финансовый 2 3 5 2 3 3 3 2" xfId="27317" xr:uid="{6C610FFD-BA86-4582-B979-4C6CDBD9102C}"/>
    <cellStyle name="Финансовый 2 3 5 2 3 3 4" xfId="17165" xr:uid="{FCB69D94-6578-41B0-BD72-3032737F02AD}"/>
    <cellStyle name="Финансовый 2 3 5 2 3 4" xfId="3181" xr:uid="{00000000-0005-0000-0000-0000102C0000}"/>
    <cellStyle name="Финансовый 2 3 5 2 3 4 2" xfId="8267" xr:uid="{00000000-0005-0000-0000-0000112C0000}"/>
    <cellStyle name="Финансовый 2 3 5 2 3 4 2 2" xfId="23507" xr:uid="{A86EB357-D5F2-4A60-8513-6549651A62D1}"/>
    <cellStyle name="Финансовый 2 3 5 2 3 4 3" xfId="13345" xr:uid="{00000000-0005-0000-0000-0000122C0000}"/>
    <cellStyle name="Финансовый 2 3 5 2 3 4 3 2" xfId="28583" xr:uid="{63BEE724-E94E-41B8-AF71-C8615234BFE4}"/>
    <cellStyle name="Финансовый 2 3 5 2 3 4 4" xfId="18431" xr:uid="{9585B014-B7C6-475D-B550-D525FD6A7C6F}"/>
    <cellStyle name="Финансовый 2 3 5 2 3 5" xfId="4447" xr:uid="{00000000-0005-0000-0000-0000132C0000}"/>
    <cellStyle name="Финансовый 2 3 5 2 3 5 2" xfId="9528" xr:uid="{00000000-0005-0000-0000-0000142C0000}"/>
    <cellStyle name="Финансовый 2 3 5 2 3 5 2 2" xfId="24768" xr:uid="{37B532D0-9CB4-4FB3-9995-F7483E35E164}"/>
    <cellStyle name="Финансовый 2 3 5 2 3 5 3" xfId="14606" xr:uid="{00000000-0005-0000-0000-0000152C0000}"/>
    <cellStyle name="Финансовый 2 3 5 2 3 5 3 2" xfId="29844" xr:uid="{23A7EA70-849D-4578-98A6-B9D22E8C4F59}"/>
    <cellStyle name="Финансовый 2 3 5 2 3 5 4" xfId="19692" xr:uid="{3D11C563-83C8-4695-9211-79CC7FD7893D}"/>
    <cellStyle name="Финансовый 2 3 5 2 3 6" xfId="5724" xr:uid="{00000000-0005-0000-0000-0000162C0000}"/>
    <cellStyle name="Финансовый 2 3 5 2 3 6 2" xfId="20969" xr:uid="{AE291145-627B-482D-BF6A-9A0197EA6C27}"/>
    <cellStyle name="Финансовый 2 3 5 2 3 7" xfId="10807" xr:uid="{00000000-0005-0000-0000-0000172C0000}"/>
    <cellStyle name="Финансовый 2 3 5 2 3 7 2" xfId="26045" xr:uid="{A46904E3-FFC4-4FD0-A2D4-2C92510C2584}"/>
    <cellStyle name="Финансовый 2 3 5 2 3 8" xfId="15893" xr:uid="{0F1E735D-954B-498C-9441-A7D6E2011745}"/>
    <cellStyle name="Финансовый 2 3 5 2 4" xfId="763" xr:uid="{00000000-0005-0000-0000-0000182C0000}"/>
    <cellStyle name="Финансовый 2 3 5 2 4 2" xfId="2041" xr:uid="{00000000-0005-0000-0000-0000192C0000}"/>
    <cellStyle name="Финансовый 2 3 5 2 4 2 2" xfId="7145" xr:uid="{00000000-0005-0000-0000-00001A2C0000}"/>
    <cellStyle name="Финансовый 2 3 5 2 4 2 2 2" xfId="22385" xr:uid="{A110F22D-64A7-4FD3-8645-9EAC21EE8623}"/>
    <cellStyle name="Финансовый 2 3 5 2 4 2 3" xfId="12223" xr:uid="{00000000-0005-0000-0000-00001B2C0000}"/>
    <cellStyle name="Финансовый 2 3 5 2 4 2 3 2" xfId="27461" xr:uid="{3681D06C-D5B6-4D81-A02F-247A63637519}"/>
    <cellStyle name="Финансовый 2 3 5 2 4 2 4" xfId="17309" xr:uid="{30EF3F66-BBBF-488E-8902-D0CB20F92ED2}"/>
    <cellStyle name="Финансовый 2 3 5 2 4 3" xfId="3323" xr:uid="{00000000-0005-0000-0000-00001C2C0000}"/>
    <cellStyle name="Финансовый 2 3 5 2 4 3 2" xfId="8409" xr:uid="{00000000-0005-0000-0000-00001D2C0000}"/>
    <cellStyle name="Финансовый 2 3 5 2 4 3 2 2" xfId="23649" xr:uid="{BAD257FF-583C-44B4-B3D5-F3A6433D0B47}"/>
    <cellStyle name="Финансовый 2 3 5 2 4 3 3" xfId="13487" xr:uid="{00000000-0005-0000-0000-00001E2C0000}"/>
    <cellStyle name="Финансовый 2 3 5 2 4 3 3 2" xfId="28725" xr:uid="{7AB31252-72C9-4CC9-8C91-94FFEC6519D4}"/>
    <cellStyle name="Финансовый 2 3 5 2 4 3 4" xfId="18573" xr:uid="{7EC040D9-95FB-46E2-8EDA-57EB8CA2C636}"/>
    <cellStyle name="Финансовый 2 3 5 2 4 4" xfId="4591" xr:uid="{00000000-0005-0000-0000-00001F2C0000}"/>
    <cellStyle name="Финансовый 2 3 5 2 4 4 2" xfId="9672" xr:uid="{00000000-0005-0000-0000-0000202C0000}"/>
    <cellStyle name="Финансовый 2 3 5 2 4 4 2 2" xfId="24912" xr:uid="{A6D8BB25-AFD7-4E83-A59A-02018BF519EF}"/>
    <cellStyle name="Финансовый 2 3 5 2 4 4 3" xfId="14750" xr:uid="{00000000-0005-0000-0000-0000212C0000}"/>
    <cellStyle name="Финансовый 2 3 5 2 4 4 3 2" xfId="29988" xr:uid="{A1E08844-7F3B-4EDC-A454-2BCF4750BA38}"/>
    <cellStyle name="Финансовый 2 3 5 2 4 4 4" xfId="19836" xr:uid="{1A51FB65-3AC1-48A4-8D3F-FC38FB53C3E8}"/>
    <cellStyle name="Финансовый 2 3 5 2 4 5" xfId="5868" xr:uid="{00000000-0005-0000-0000-0000222C0000}"/>
    <cellStyle name="Финансовый 2 3 5 2 4 5 2" xfId="21113" xr:uid="{61B18F40-ADAF-43C7-9F36-C1A71EE14BAD}"/>
    <cellStyle name="Финансовый 2 3 5 2 4 6" xfId="10951" xr:uid="{00000000-0005-0000-0000-0000232C0000}"/>
    <cellStyle name="Финансовый 2 3 5 2 4 6 2" xfId="26189" xr:uid="{D89F74AE-D5F4-47BF-A223-22CBBC2F048E}"/>
    <cellStyle name="Финансовый 2 3 5 2 4 7" xfId="16037" xr:uid="{57B09331-1E4A-45D6-9D80-A6105A8B2B97}"/>
    <cellStyle name="Финансовый 2 3 5 2 5" xfId="1328" xr:uid="{00000000-0005-0000-0000-0000242C0000}"/>
    <cellStyle name="Финансовый 2 3 5 2 5 2" xfId="2606" xr:uid="{00000000-0005-0000-0000-0000252C0000}"/>
    <cellStyle name="Финансовый 2 3 5 2 5 2 2" xfId="7710" xr:uid="{00000000-0005-0000-0000-0000262C0000}"/>
    <cellStyle name="Финансовый 2 3 5 2 5 2 2 2" xfId="22950" xr:uid="{54AFBBDE-7409-4A7B-9877-644E7E5A3C00}"/>
    <cellStyle name="Финансовый 2 3 5 2 5 2 3" xfId="12788" xr:uid="{00000000-0005-0000-0000-0000272C0000}"/>
    <cellStyle name="Финансовый 2 3 5 2 5 2 3 2" xfId="28026" xr:uid="{5575C5AC-7CAF-4F7D-957D-C76033EBDF4E}"/>
    <cellStyle name="Финансовый 2 3 5 2 5 2 4" xfId="17874" xr:uid="{56578AE6-A98C-4438-B23A-3D3A9AB9FB1F}"/>
    <cellStyle name="Финансовый 2 3 5 2 5 3" xfId="3880" xr:uid="{00000000-0005-0000-0000-0000282C0000}"/>
    <cellStyle name="Финансовый 2 3 5 2 5 3 2" xfId="8966" xr:uid="{00000000-0005-0000-0000-0000292C0000}"/>
    <cellStyle name="Финансовый 2 3 5 2 5 3 2 2" xfId="24206" xr:uid="{6ABEC785-4C5C-4C9C-9C19-38839FEC8978}"/>
    <cellStyle name="Финансовый 2 3 5 2 5 3 3" xfId="14044" xr:uid="{00000000-0005-0000-0000-00002A2C0000}"/>
    <cellStyle name="Финансовый 2 3 5 2 5 3 3 2" xfId="29282" xr:uid="{BA22460F-12DF-4235-B3D2-1C0741174EFD}"/>
    <cellStyle name="Финансовый 2 3 5 2 5 3 4" xfId="19130" xr:uid="{ECE000B5-DBB0-4237-A467-36E19B04C3BB}"/>
    <cellStyle name="Финансовый 2 3 5 2 5 4" xfId="5156" xr:uid="{00000000-0005-0000-0000-00002B2C0000}"/>
    <cellStyle name="Финансовый 2 3 5 2 5 4 2" xfId="10237" xr:uid="{00000000-0005-0000-0000-00002C2C0000}"/>
    <cellStyle name="Финансовый 2 3 5 2 5 4 2 2" xfId="25477" xr:uid="{0C60098B-9D22-4948-976D-609A63266484}"/>
    <cellStyle name="Финансовый 2 3 5 2 5 4 3" xfId="15315" xr:uid="{00000000-0005-0000-0000-00002D2C0000}"/>
    <cellStyle name="Финансовый 2 3 5 2 5 4 3 2" xfId="30553" xr:uid="{D933B864-BF4A-41C6-8713-CF920D0DA5E7}"/>
    <cellStyle name="Финансовый 2 3 5 2 5 4 4" xfId="20401" xr:uid="{8A9FD788-06E2-4403-A0A3-C9D19462C32E}"/>
    <cellStyle name="Финансовый 2 3 5 2 5 5" xfId="6433" xr:uid="{00000000-0005-0000-0000-00002E2C0000}"/>
    <cellStyle name="Финансовый 2 3 5 2 5 5 2" xfId="21678" xr:uid="{29B2AD9F-D878-4533-9ECD-C82E986F5E5A}"/>
    <cellStyle name="Финансовый 2 3 5 2 5 6" xfId="11516" xr:uid="{00000000-0005-0000-0000-00002F2C0000}"/>
    <cellStyle name="Финансовый 2 3 5 2 5 6 2" xfId="26754" xr:uid="{C4F901B8-E22B-4E5E-B4D3-D201B4EA21DC}"/>
    <cellStyle name="Финансовый 2 3 5 2 5 7" xfId="16602" xr:uid="{DCB79251-B292-44D5-9F78-78D48DA05C15}"/>
    <cellStyle name="Финансовый 2 3 5 2 6" xfId="1468" xr:uid="{00000000-0005-0000-0000-0000302C0000}"/>
    <cellStyle name="Финансовый 2 3 5 2 6 2" xfId="2746" xr:uid="{00000000-0005-0000-0000-0000312C0000}"/>
    <cellStyle name="Финансовый 2 3 5 2 6 2 2" xfId="7850" xr:uid="{00000000-0005-0000-0000-0000322C0000}"/>
    <cellStyle name="Финансовый 2 3 5 2 6 2 2 2" xfId="23090" xr:uid="{559A946E-D548-4333-A782-C5C0D050D8C6}"/>
    <cellStyle name="Финансовый 2 3 5 2 6 2 3" xfId="12928" xr:uid="{00000000-0005-0000-0000-0000332C0000}"/>
    <cellStyle name="Финансовый 2 3 5 2 6 2 3 2" xfId="28166" xr:uid="{5E8297A7-AC3A-405F-BE8E-5DFE13742CF5}"/>
    <cellStyle name="Финансовый 2 3 5 2 6 2 4" xfId="18014" xr:uid="{4C01EE3A-0D2C-44B6-9BBE-43C8C93CD9AA}"/>
    <cellStyle name="Финансовый 2 3 5 2 6 3" xfId="4018" xr:uid="{00000000-0005-0000-0000-0000342C0000}"/>
    <cellStyle name="Финансовый 2 3 5 2 6 3 2" xfId="9104" xr:uid="{00000000-0005-0000-0000-0000352C0000}"/>
    <cellStyle name="Финансовый 2 3 5 2 6 3 2 2" xfId="24344" xr:uid="{D7661E0C-71C6-4863-A356-6C0B94E95E8D}"/>
    <cellStyle name="Финансовый 2 3 5 2 6 3 3" xfId="14182" xr:uid="{00000000-0005-0000-0000-0000362C0000}"/>
    <cellStyle name="Финансовый 2 3 5 2 6 3 3 2" xfId="29420" xr:uid="{AB2AFB4E-200E-4532-8B71-4C462F1ED456}"/>
    <cellStyle name="Финансовый 2 3 5 2 6 3 4" xfId="19268" xr:uid="{91409DF6-D0F0-42E1-AEE8-9D10534E9F62}"/>
    <cellStyle name="Финансовый 2 3 5 2 6 4" xfId="5296" xr:uid="{00000000-0005-0000-0000-0000372C0000}"/>
    <cellStyle name="Финансовый 2 3 5 2 6 4 2" xfId="10377" xr:uid="{00000000-0005-0000-0000-0000382C0000}"/>
    <cellStyle name="Финансовый 2 3 5 2 6 4 2 2" xfId="25617" xr:uid="{883749A1-45BA-4C25-AD30-1C89C3679B81}"/>
    <cellStyle name="Финансовый 2 3 5 2 6 4 3" xfId="15455" xr:uid="{00000000-0005-0000-0000-0000392C0000}"/>
    <cellStyle name="Финансовый 2 3 5 2 6 4 3 2" xfId="30693" xr:uid="{4C5793CB-1E72-494E-8610-86D2D3295088}"/>
    <cellStyle name="Финансовый 2 3 5 2 6 4 4" xfId="20541" xr:uid="{2A4982A8-28AC-4541-BFC2-864F182666D4}"/>
    <cellStyle name="Финансовый 2 3 5 2 6 5" xfId="6573" xr:uid="{00000000-0005-0000-0000-00003A2C0000}"/>
    <cellStyle name="Финансовый 2 3 5 2 6 5 2" xfId="21818" xr:uid="{50061071-95EF-49EE-BE2E-0BDCC8CA2D7C}"/>
    <cellStyle name="Финансовый 2 3 5 2 6 6" xfId="11656" xr:uid="{00000000-0005-0000-0000-00003B2C0000}"/>
    <cellStyle name="Финансовый 2 3 5 2 6 6 2" xfId="26894" xr:uid="{3716BA7A-0697-4EF8-ABF4-6C6B9DC2A7D7}"/>
    <cellStyle name="Финансовый 2 3 5 2 6 7" xfId="16742" xr:uid="{18EFA370-0AE3-41CC-A1D1-4527F85A9FC6}"/>
    <cellStyle name="Финансовый 2 3 5 3" xfId="291" xr:uid="{00000000-0005-0000-0000-00003C2C0000}"/>
    <cellStyle name="Финансовый 2 3 5 3 2" xfId="447" xr:uid="{00000000-0005-0000-0000-00003D2C0000}"/>
    <cellStyle name="Финансовый 2 3 5 3 2 2" xfId="1011" xr:uid="{00000000-0005-0000-0000-00003E2C0000}"/>
    <cellStyle name="Финансовый 2 3 5 3 2 2 2" xfId="2289" xr:uid="{00000000-0005-0000-0000-00003F2C0000}"/>
    <cellStyle name="Финансовый 2 3 5 3 2 2 2 2" xfId="7393" xr:uid="{00000000-0005-0000-0000-0000402C0000}"/>
    <cellStyle name="Финансовый 2 3 5 3 2 2 2 2 2" xfId="22633" xr:uid="{2FDBE438-C21A-412D-8A34-DDB7E1724A5D}"/>
    <cellStyle name="Финансовый 2 3 5 3 2 2 2 3" xfId="12471" xr:uid="{00000000-0005-0000-0000-0000412C0000}"/>
    <cellStyle name="Финансовый 2 3 5 3 2 2 2 3 2" xfId="27709" xr:uid="{A53DC0A1-7560-43F7-BC2D-27383F8BD26E}"/>
    <cellStyle name="Финансовый 2 3 5 3 2 2 2 4" xfId="17557" xr:uid="{0D74EC93-F03D-4523-B3C5-343E4466066B}"/>
    <cellStyle name="Финансовый 2 3 5 3 2 2 3" xfId="3567" xr:uid="{00000000-0005-0000-0000-0000422C0000}"/>
    <cellStyle name="Финансовый 2 3 5 3 2 2 3 2" xfId="8653" xr:uid="{00000000-0005-0000-0000-0000432C0000}"/>
    <cellStyle name="Финансовый 2 3 5 3 2 2 3 2 2" xfId="23893" xr:uid="{3C689772-31B6-4B1E-A5CC-5CB969F7A7CB}"/>
    <cellStyle name="Финансовый 2 3 5 3 2 2 3 3" xfId="13731" xr:uid="{00000000-0005-0000-0000-0000442C0000}"/>
    <cellStyle name="Финансовый 2 3 5 3 2 2 3 3 2" xfId="28969" xr:uid="{BC95BAA1-3004-4E41-97FB-6E2A4408E5BA}"/>
    <cellStyle name="Финансовый 2 3 5 3 2 2 3 4" xfId="18817" xr:uid="{3472DB3E-EC7F-4172-AAD2-540E7E56816D}"/>
    <cellStyle name="Финансовый 2 3 5 3 2 2 4" xfId="4839" xr:uid="{00000000-0005-0000-0000-0000452C0000}"/>
    <cellStyle name="Финансовый 2 3 5 3 2 2 4 2" xfId="9920" xr:uid="{00000000-0005-0000-0000-0000462C0000}"/>
    <cellStyle name="Финансовый 2 3 5 3 2 2 4 2 2" xfId="25160" xr:uid="{D04571F0-99A4-4713-9D8A-5DEAE898DEA4}"/>
    <cellStyle name="Финансовый 2 3 5 3 2 2 4 3" xfId="14998" xr:uid="{00000000-0005-0000-0000-0000472C0000}"/>
    <cellStyle name="Финансовый 2 3 5 3 2 2 4 3 2" xfId="30236" xr:uid="{C088DDB6-F7EB-476D-B6D3-C149A8E92C1C}"/>
    <cellStyle name="Финансовый 2 3 5 3 2 2 4 4" xfId="20084" xr:uid="{132A2513-059E-446D-A1D7-77B7FDA01632}"/>
    <cellStyle name="Финансовый 2 3 5 3 2 2 5" xfId="6116" xr:uid="{00000000-0005-0000-0000-0000482C0000}"/>
    <cellStyle name="Финансовый 2 3 5 3 2 2 5 2" xfId="21361" xr:uid="{BBFC72FC-BEA2-4B36-8A70-A6A9813DD729}"/>
    <cellStyle name="Финансовый 2 3 5 3 2 2 6" xfId="11199" xr:uid="{00000000-0005-0000-0000-0000492C0000}"/>
    <cellStyle name="Финансовый 2 3 5 3 2 2 6 2" xfId="26437" xr:uid="{ABFDE5B8-4D72-4B5C-8B13-12C6A45C1E85}"/>
    <cellStyle name="Финансовый 2 3 5 3 2 2 7" xfId="16285" xr:uid="{72B153D0-5CFA-44AA-9874-ADC6A11C14D0}"/>
    <cellStyle name="Финансовый 2 3 5 3 2 3" xfId="1725" xr:uid="{00000000-0005-0000-0000-00004A2C0000}"/>
    <cellStyle name="Финансовый 2 3 5 3 2 3 2" xfId="6829" xr:uid="{00000000-0005-0000-0000-00004B2C0000}"/>
    <cellStyle name="Финансовый 2 3 5 3 2 3 2 2" xfId="22069" xr:uid="{0A064987-995E-4102-BE1F-AD0626574E29}"/>
    <cellStyle name="Финансовый 2 3 5 3 2 3 3" xfId="11907" xr:uid="{00000000-0005-0000-0000-00004C2C0000}"/>
    <cellStyle name="Финансовый 2 3 5 3 2 3 3 2" xfId="27145" xr:uid="{95142C7E-1264-4D64-9AA2-7B6040D93A2D}"/>
    <cellStyle name="Финансовый 2 3 5 3 2 3 4" xfId="16993" xr:uid="{79DEEBFE-E9B5-4C33-97D2-EA1818708E89}"/>
    <cellStyle name="Финансовый 2 3 5 3 2 4" xfId="3011" xr:uid="{00000000-0005-0000-0000-00004D2C0000}"/>
    <cellStyle name="Финансовый 2 3 5 3 2 4 2" xfId="8097" xr:uid="{00000000-0005-0000-0000-00004E2C0000}"/>
    <cellStyle name="Финансовый 2 3 5 3 2 4 2 2" xfId="23337" xr:uid="{7BB0D7D5-58C1-4781-8F77-30C31FCF53BD}"/>
    <cellStyle name="Финансовый 2 3 5 3 2 4 3" xfId="13175" xr:uid="{00000000-0005-0000-0000-00004F2C0000}"/>
    <cellStyle name="Финансовый 2 3 5 3 2 4 3 2" xfId="28413" xr:uid="{56BC0B13-E900-46C5-8DAB-2CA4D3EAE4A1}"/>
    <cellStyle name="Финансовый 2 3 5 3 2 4 4" xfId="18261" xr:uid="{BB83AD6E-0380-49E5-9245-8856925A7803}"/>
    <cellStyle name="Финансовый 2 3 5 3 2 5" xfId="4275" xr:uid="{00000000-0005-0000-0000-0000502C0000}"/>
    <cellStyle name="Финансовый 2 3 5 3 2 5 2" xfId="9356" xr:uid="{00000000-0005-0000-0000-0000512C0000}"/>
    <cellStyle name="Финансовый 2 3 5 3 2 5 2 2" xfId="24596" xr:uid="{425D129E-4501-489E-BE59-AAE9A3AFABE4}"/>
    <cellStyle name="Финансовый 2 3 5 3 2 5 3" xfId="14434" xr:uid="{00000000-0005-0000-0000-0000522C0000}"/>
    <cellStyle name="Финансовый 2 3 5 3 2 5 3 2" xfId="29672" xr:uid="{DAC344D1-BE61-4978-B7BB-128A629974FB}"/>
    <cellStyle name="Финансовый 2 3 5 3 2 5 4" xfId="19520" xr:uid="{E3BE9FE1-292F-476B-B671-DB9AF733F5A6}"/>
    <cellStyle name="Финансовый 2 3 5 3 2 6" xfId="5552" xr:uid="{00000000-0005-0000-0000-0000532C0000}"/>
    <cellStyle name="Финансовый 2 3 5 3 2 6 2" xfId="20797" xr:uid="{CD56A313-CDAF-4E44-9F61-2AC4B1C18508}"/>
    <cellStyle name="Финансовый 2 3 5 3 2 7" xfId="10635" xr:uid="{00000000-0005-0000-0000-0000542C0000}"/>
    <cellStyle name="Финансовый 2 3 5 3 2 7 2" xfId="25873" xr:uid="{258487CF-EBD6-47BA-BBB2-03971C751B1F}"/>
    <cellStyle name="Финансовый 2 3 5 3 2 8" xfId="15721" xr:uid="{BF342A44-0CB8-4F28-96F8-6AC59F54F319}"/>
    <cellStyle name="Финансовый 2 3 5 3 3" xfId="871" xr:uid="{00000000-0005-0000-0000-0000552C0000}"/>
    <cellStyle name="Финансовый 2 3 5 3 3 2" xfId="2149" xr:uid="{00000000-0005-0000-0000-0000562C0000}"/>
    <cellStyle name="Финансовый 2 3 5 3 3 2 2" xfId="7253" xr:uid="{00000000-0005-0000-0000-0000572C0000}"/>
    <cellStyle name="Финансовый 2 3 5 3 3 2 2 2" xfId="22493" xr:uid="{A1CB4624-F61F-45FA-9AC1-5F9F2D5B53B1}"/>
    <cellStyle name="Финансовый 2 3 5 3 3 2 3" xfId="12331" xr:uid="{00000000-0005-0000-0000-0000582C0000}"/>
    <cellStyle name="Финансовый 2 3 5 3 3 2 3 2" xfId="27569" xr:uid="{6836225D-34E4-4272-A5B3-77638117D315}"/>
    <cellStyle name="Финансовый 2 3 5 3 3 2 4" xfId="17417" xr:uid="{DDC775FC-5736-4144-B1DF-06F6258C2F6C}"/>
    <cellStyle name="Финансовый 2 3 5 3 3 3" xfId="3429" xr:uid="{00000000-0005-0000-0000-0000592C0000}"/>
    <cellStyle name="Финансовый 2 3 5 3 3 3 2" xfId="8515" xr:uid="{00000000-0005-0000-0000-00005A2C0000}"/>
    <cellStyle name="Финансовый 2 3 5 3 3 3 2 2" xfId="23755" xr:uid="{6BF18D33-E1C0-449E-8BFD-4CDDE8D2BEF5}"/>
    <cellStyle name="Финансовый 2 3 5 3 3 3 3" xfId="13593" xr:uid="{00000000-0005-0000-0000-00005B2C0000}"/>
    <cellStyle name="Финансовый 2 3 5 3 3 3 3 2" xfId="28831" xr:uid="{99AC6DE0-80B7-4CC9-AE4D-E7897F77D218}"/>
    <cellStyle name="Финансовый 2 3 5 3 3 3 4" xfId="18679" xr:uid="{73911472-F0A0-4642-8070-33F1AA7C9DD9}"/>
    <cellStyle name="Финансовый 2 3 5 3 3 4" xfId="4699" xr:uid="{00000000-0005-0000-0000-00005C2C0000}"/>
    <cellStyle name="Финансовый 2 3 5 3 3 4 2" xfId="9780" xr:uid="{00000000-0005-0000-0000-00005D2C0000}"/>
    <cellStyle name="Финансовый 2 3 5 3 3 4 2 2" xfId="25020" xr:uid="{45A4C5B0-BB74-4A16-BC68-A99E51C8BF2B}"/>
    <cellStyle name="Финансовый 2 3 5 3 3 4 3" xfId="14858" xr:uid="{00000000-0005-0000-0000-00005E2C0000}"/>
    <cellStyle name="Финансовый 2 3 5 3 3 4 3 2" xfId="30096" xr:uid="{70957289-24B2-4DEA-A2D7-3976E95E71C1}"/>
    <cellStyle name="Финансовый 2 3 5 3 3 4 4" xfId="19944" xr:uid="{ABB230A1-4C41-4CA4-82C8-FFD06D5A6523}"/>
    <cellStyle name="Финансовый 2 3 5 3 3 5" xfId="5976" xr:uid="{00000000-0005-0000-0000-00005F2C0000}"/>
    <cellStyle name="Финансовый 2 3 5 3 3 5 2" xfId="21221" xr:uid="{E3879C2B-D8A3-4033-B765-1A12CD2F4F19}"/>
    <cellStyle name="Финансовый 2 3 5 3 3 6" xfId="11059" xr:uid="{00000000-0005-0000-0000-0000602C0000}"/>
    <cellStyle name="Финансовый 2 3 5 3 3 6 2" xfId="26297" xr:uid="{3A8BDA12-F55B-4A51-9423-2A52B862B8E7}"/>
    <cellStyle name="Финансовый 2 3 5 3 3 7" xfId="16145" xr:uid="{820B2ADA-E486-4D63-B230-5F0CC6482E17}"/>
    <cellStyle name="Финансовый 2 3 5 3 4" xfId="1585" xr:uid="{00000000-0005-0000-0000-0000612C0000}"/>
    <cellStyle name="Финансовый 2 3 5 3 4 2" xfId="6689" xr:uid="{00000000-0005-0000-0000-0000622C0000}"/>
    <cellStyle name="Финансовый 2 3 5 3 4 2 2" xfId="21929" xr:uid="{5E9DDF2C-5C51-41ED-8710-2AAECCC75EE7}"/>
    <cellStyle name="Финансовый 2 3 5 3 4 3" xfId="11767" xr:uid="{00000000-0005-0000-0000-0000632C0000}"/>
    <cellStyle name="Финансовый 2 3 5 3 4 3 2" xfId="27005" xr:uid="{0FCE0FD2-F89F-47DA-ACB2-D520764FA2A4}"/>
    <cellStyle name="Финансовый 2 3 5 3 4 4" xfId="16853" xr:uid="{26BBA395-06AD-49F2-ADDC-6173492E5878}"/>
    <cellStyle name="Финансовый 2 3 5 3 5" xfId="2859" xr:uid="{00000000-0005-0000-0000-0000642C0000}"/>
    <cellStyle name="Финансовый 2 3 5 3 5 2" xfId="7959" xr:uid="{00000000-0005-0000-0000-0000652C0000}"/>
    <cellStyle name="Финансовый 2 3 5 3 5 2 2" xfId="23199" xr:uid="{980487AC-6C19-41FD-9575-1E962A992526}"/>
    <cellStyle name="Финансовый 2 3 5 3 5 3" xfId="13037" xr:uid="{00000000-0005-0000-0000-0000662C0000}"/>
    <cellStyle name="Финансовый 2 3 5 3 5 3 2" xfId="28275" xr:uid="{726840E7-B051-4C78-9326-6DCDF6E47A7F}"/>
    <cellStyle name="Финансовый 2 3 5 3 5 4" xfId="18123" xr:uid="{61F7E173-DC37-4CDB-BB71-50FAED3C4741}"/>
    <cellStyle name="Финансовый 2 3 5 3 6" xfId="4135" xr:uid="{00000000-0005-0000-0000-0000672C0000}"/>
    <cellStyle name="Финансовый 2 3 5 3 6 2" xfId="9216" xr:uid="{00000000-0005-0000-0000-0000682C0000}"/>
    <cellStyle name="Финансовый 2 3 5 3 6 2 2" xfId="24456" xr:uid="{5F8DCC1B-B7F2-4FC9-8ADA-B935A691B9A6}"/>
    <cellStyle name="Финансовый 2 3 5 3 6 3" xfId="14294" xr:uid="{00000000-0005-0000-0000-0000692C0000}"/>
    <cellStyle name="Финансовый 2 3 5 3 6 3 2" xfId="29532" xr:uid="{99436257-95B0-430A-BC7D-C3C9357FA71F}"/>
    <cellStyle name="Финансовый 2 3 5 3 6 4" xfId="19380" xr:uid="{E10E807C-924A-47E1-AD18-B495CAA2BE2E}"/>
    <cellStyle name="Финансовый 2 3 5 3 7" xfId="5412" xr:uid="{00000000-0005-0000-0000-00006A2C0000}"/>
    <cellStyle name="Финансовый 2 3 5 3 7 2" xfId="20657" xr:uid="{61218C1F-A5AF-4B0B-ACB8-F882800274F7}"/>
    <cellStyle name="Финансовый 2 3 5 3 8" xfId="10495" xr:uid="{00000000-0005-0000-0000-00006B2C0000}"/>
    <cellStyle name="Финансовый 2 3 5 3 8 2" xfId="25733" xr:uid="{4FD6BA5E-1323-4027-9687-C50DB17A88A7}"/>
    <cellStyle name="Финансовый 2 3 5 3 9" xfId="15581" xr:uid="{6467CDC0-D99A-49D4-B92F-5B10F96D9601}"/>
    <cellStyle name="Финансовый 2 3 5 4" xfId="587" xr:uid="{00000000-0005-0000-0000-00006C2C0000}"/>
    <cellStyle name="Финансовый 2 3 5 4 2" xfId="1151" xr:uid="{00000000-0005-0000-0000-00006D2C0000}"/>
    <cellStyle name="Финансовый 2 3 5 4 2 2" xfId="2429" xr:uid="{00000000-0005-0000-0000-00006E2C0000}"/>
    <cellStyle name="Финансовый 2 3 5 4 2 2 2" xfId="7533" xr:uid="{00000000-0005-0000-0000-00006F2C0000}"/>
    <cellStyle name="Финансовый 2 3 5 4 2 2 2 2" xfId="22773" xr:uid="{C5D1621D-E104-4813-B032-66A7AF373288}"/>
    <cellStyle name="Финансовый 2 3 5 4 2 2 3" xfId="12611" xr:uid="{00000000-0005-0000-0000-0000702C0000}"/>
    <cellStyle name="Финансовый 2 3 5 4 2 2 3 2" xfId="27849" xr:uid="{F8BE187E-71CC-46CF-9511-BF8C914372AE}"/>
    <cellStyle name="Финансовый 2 3 5 4 2 2 4" xfId="17697" xr:uid="{55674C8E-1F2F-4066-9651-AC7475FCAF82}"/>
    <cellStyle name="Финансовый 2 3 5 4 2 3" xfId="3705" xr:uid="{00000000-0005-0000-0000-0000712C0000}"/>
    <cellStyle name="Финансовый 2 3 5 4 2 3 2" xfId="8791" xr:uid="{00000000-0005-0000-0000-0000722C0000}"/>
    <cellStyle name="Финансовый 2 3 5 4 2 3 2 2" xfId="24031" xr:uid="{11C8E878-25FB-44BF-AC81-FA72161F2608}"/>
    <cellStyle name="Финансовый 2 3 5 4 2 3 3" xfId="13869" xr:uid="{00000000-0005-0000-0000-0000732C0000}"/>
    <cellStyle name="Финансовый 2 3 5 4 2 3 3 2" xfId="29107" xr:uid="{1A742069-15F8-4C52-90BF-4B69A5C08B37}"/>
    <cellStyle name="Финансовый 2 3 5 4 2 3 4" xfId="18955" xr:uid="{93A70693-875B-42E5-AEE8-33B456079E41}"/>
    <cellStyle name="Финансовый 2 3 5 4 2 4" xfId="4979" xr:uid="{00000000-0005-0000-0000-0000742C0000}"/>
    <cellStyle name="Финансовый 2 3 5 4 2 4 2" xfId="10060" xr:uid="{00000000-0005-0000-0000-0000752C0000}"/>
    <cellStyle name="Финансовый 2 3 5 4 2 4 2 2" xfId="25300" xr:uid="{1057A757-2091-45E5-B735-23C89C66CE2F}"/>
    <cellStyle name="Финансовый 2 3 5 4 2 4 3" xfId="15138" xr:uid="{00000000-0005-0000-0000-0000762C0000}"/>
    <cellStyle name="Финансовый 2 3 5 4 2 4 3 2" xfId="30376" xr:uid="{204104A1-360D-4C48-87C4-7C2CE4534EF7}"/>
    <cellStyle name="Финансовый 2 3 5 4 2 4 4" xfId="20224" xr:uid="{2E5C3713-243F-4C4E-818B-A62DE17C6197}"/>
    <cellStyle name="Финансовый 2 3 5 4 2 5" xfId="6256" xr:uid="{00000000-0005-0000-0000-0000772C0000}"/>
    <cellStyle name="Финансовый 2 3 5 4 2 5 2" xfId="21501" xr:uid="{767BBF99-4830-4F88-8BE4-8E51DA3AACD4}"/>
    <cellStyle name="Финансовый 2 3 5 4 2 6" xfId="11339" xr:uid="{00000000-0005-0000-0000-0000782C0000}"/>
    <cellStyle name="Финансовый 2 3 5 4 2 6 2" xfId="26577" xr:uid="{FD4672C6-5F55-4C82-B6D3-14F6D1B68C91}"/>
    <cellStyle name="Финансовый 2 3 5 4 2 7" xfId="16425" xr:uid="{B5A3A7B1-240F-4888-ACC0-6C17FBDB2054}"/>
    <cellStyle name="Финансовый 2 3 5 4 3" xfId="1865" xr:uid="{00000000-0005-0000-0000-0000792C0000}"/>
    <cellStyle name="Финансовый 2 3 5 4 3 2" xfId="6969" xr:uid="{00000000-0005-0000-0000-00007A2C0000}"/>
    <cellStyle name="Финансовый 2 3 5 4 3 2 2" xfId="22209" xr:uid="{34AFB8CD-246F-444B-9BBF-19B12996E5EB}"/>
    <cellStyle name="Финансовый 2 3 5 4 3 3" xfId="12047" xr:uid="{00000000-0005-0000-0000-00007B2C0000}"/>
    <cellStyle name="Финансовый 2 3 5 4 3 3 2" xfId="27285" xr:uid="{BF8101C1-31D2-49CF-8453-37B4121F9FFF}"/>
    <cellStyle name="Финансовый 2 3 5 4 3 4" xfId="17133" xr:uid="{B5E9A3E7-F11B-4F2E-8B78-1558413F143B}"/>
    <cellStyle name="Финансовый 2 3 5 4 4" xfId="3149" xr:uid="{00000000-0005-0000-0000-00007C2C0000}"/>
    <cellStyle name="Финансовый 2 3 5 4 4 2" xfId="8235" xr:uid="{00000000-0005-0000-0000-00007D2C0000}"/>
    <cellStyle name="Финансовый 2 3 5 4 4 2 2" xfId="23475" xr:uid="{10C56686-6551-454B-89DA-51A30DA4263B}"/>
    <cellStyle name="Финансовый 2 3 5 4 4 3" xfId="13313" xr:uid="{00000000-0005-0000-0000-00007E2C0000}"/>
    <cellStyle name="Финансовый 2 3 5 4 4 3 2" xfId="28551" xr:uid="{49E1DDC5-359F-4A1D-B47A-788BC471EEF2}"/>
    <cellStyle name="Финансовый 2 3 5 4 4 4" xfId="18399" xr:uid="{2C2B8184-7564-4746-93F7-C02667A08D2A}"/>
    <cellStyle name="Финансовый 2 3 5 4 5" xfId="4415" xr:uid="{00000000-0005-0000-0000-00007F2C0000}"/>
    <cellStyle name="Финансовый 2 3 5 4 5 2" xfId="9496" xr:uid="{00000000-0005-0000-0000-0000802C0000}"/>
    <cellStyle name="Финансовый 2 3 5 4 5 2 2" xfId="24736" xr:uid="{31BAF3F7-05A0-4F3E-8972-DF1A4928BE01}"/>
    <cellStyle name="Финансовый 2 3 5 4 5 3" xfId="14574" xr:uid="{00000000-0005-0000-0000-0000812C0000}"/>
    <cellStyle name="Финансовый 2 3 5 4 5 3 2" xfId="29812" xr:uid="{43E19AB3-F5E8-4DAE-8BB7-9D806A1E912E}"/>
    <cellStyle name="Финансовый 2 3 5 4 5 4" xfId="19660" xr:uid="{0B90E2C1-0EDF-4654-9E99-E0D9A07C3025}"/>
    <cellStyle name="Финансовый 2 3 5 4 6" xfId="5692" xr:uid="{00000000-0005-0000-0000-0000822C0000}"/>
    <cellStyle name="Финансовый 2 3 5 4 6 2" xfId="20937" xr:uid="{C32E43FF-674B-4BEA-880D-BEDEB05E929B}"/>
    <cellStyle name="Финансовый 2 3 5 4 7" xfId="10775" xr:uid="{00000000-0005-0000-0000-0000832C0000}"/>
    <cellStyle name="Финансовый 2 3 5 4 7 2" xfId="26013" xr:uid="{1216545A-C8E8-4C8F-AD8A-9803C1426170}"/>
    <cellStyle name="Финансовый 2 3 5 4 8" xfId="15861" xr:uid="{80FD96CB-89BF-4C65-9F15-B70AC1781DA1}"/>
    <cellStyle name="Финансовый 2 3 5 5" xfId="731" xr:uid="{00000000-0005-0000-0000-0000842C0000}"/>
    <cellStyle name="Финансовый 2 3 5 5 2" xfId="2009" xr:uid="{00000000-0005-0000-0000-0000852C0000}"/>
    <cellStyle name="Финансовый 2 3 5 5 2 2" xfId="7113" xr:uid="{00000000-0005-0000-0000-0000862C0000}"/>
    <cellStyle name="Финансовый 2 3 5 5 2 2 2" xfId="22353" xr:uid="{0D27CE1F-C906-468E-B340-49CC877DF6D8}"/>
    <cellStyle name="Финансовый 2 3 5 5 2 3" xfId="12191" xr:uid="{00000000-0005-0000-0000-0000872C0000}"/>
    <cellStyle name="Финансовый 2 3 5 5 2 3 2" xfId="27429" xr:uid="{EABC2430-F672-4646-A8DF-E25F64AA3F12}"/>
    <cellStyle name="Финансовый 2 3 5 5 2 4" xfId="17277" xr:uid="{03D2A61E-669A-44D9-9F82-CC3A04ED8754}"/>
    <cellStyle name="Финансовый 2 3 5 5 3" xfId="3291" xr:uid="{00000000-0005-0000-0000-0000882C0000}"/>
    <cellStyle name="Финансовый 2 3 5 5 3 2" xfId="8377" xr:uid="{00000000-0005-0000-0000-0000892C0000}"/>
    <cellStyle name="Финансовый 2 3 5 5 3 2 2" xfId="23617" xr:uid="{B1382873-1E13-483C-BA7C-4801B9FA4E4D}"/>
    <cellStyle name="Финансовый 2 3 5 5 3 3" xfId="13455" xr:uid="{00000000-0005-0000-0000-00008A2C0000}"/>
    <cellStyle name="Финансовый 2 3 5 5 3 3 2" xfId="28693" xr:uid="{D6B8A833-F2F1-4CC2-87BA-2DE87AA8F99C}"/>
    <cellStyle name="Финансовый 2 3 5 5 3 4" xfId="18541" xr:uid="{CC33A67D-A8C7-458C-8683-119147A103F3}"/>
    <cellStyle name="Финансовый 2 3 5 5 4" xfId="4559" xr:uid="{00000000-0005-0000-0000-00008B2C0000}"/>
    <cellStyle name="Финансовый 2 3 5 5 4 2" xfId="9640" xr:uid="{00000000-0005-0000-0000-00008C2C0000}"/>
    <cellStyle name="Финансовый 2 3 5 5 4 2 2" xfId="24880" xr:uid="{C9D81DC9-FA8B-4D6B-91F3-9FE73E4880E6}"/>
    <cellStyle name="Финансовый 2 3 5 5 4 3" xfId="14718" xr:uid="{00000000-0005-0000-0000-00008D2C0000}"/>
    <cellStyle name="Финансовый 2 3 5 5 4 3 2" xfId="29956" xr:uid="{CC9A7FAA-F60B-4877-ABAA-05BF6FC79F16}"/>
    <cellStyle name="Финансовый 2 3 5 5 4 4" xfId="19804" xr:uid="{524016B7-0E61-4E6C-8B26-0A3FD8DECAB7}"/>
    <cellStyle name="Финансовый 2 3 5 5 5" xfId="5836" xr:uid="{00000000-0005-0000-0000-00008E2C0000}"/>
    <cellStyle name="Финансовый 2 3 5 5 5 2" xfId="21081" xr:uid="{216C58BF-0974-4500-AC02-4A9A36175AFA}"/>
    <cellStyle name="Финансовый 2 3 5 5 6" xfId="10919" xr:uid="{00000000-0005-0000-0000-00008F2C0000}"/>
    <cellStyle name="Финансовый 2 3 5 5 6 2" xfId="26157" xr:uid="{96BAD739-B17B-41CD-B62B-C005363C7928}"/>
    <cellStyle name="Финансовый 2 3 5 5 7" xfId="16005" xr:uid="{E9C4E864-FA47-4D23-B55D-497D0E7186D2}"/>
    <cellStyle name="Финансовый 2 3 5 6" xfId="1296" xr:uid="{00000000-0005-0000-0000-0000902C0000}"/>
    <cellStyle name="Финансовый 2 3 5 6 2" xfId="2574" xr:uid="{00000000-0005-0000-0000-0000912C0000}"/>
    <cellStyle name="Финансовый 2 3 5 6 2 2" xfId="7678" xr:uid="{00000000-0005-0000-0000-0000922C0000}"/>
    <cellStyle name="Финансовый 2 3 5 6 2 2 2" xfId="22918" xr:uid="{A6D0DD4D-D667-4D95-A1E0-AFF38FFE7A0D}"/>
    <cellStyle name="Финансовый 2 3 5 6 2 3" xfId="12756" xr:uid="{00000000-0005-0000-0000-0000932C0000}"/>
    <cellStyle name="Финансовый 2 3 5 6 2 3 2" xfId="27994" xr:uid="{2C234BF2-92CC-4F44-B167-9D9C06B639D8}"/>
    <cellStyle name="Финансовый 2 3 5 6 2 4" xfId="17842" xr:uid="{86AA2B40-70EA-4876-BEA8-E5BF8849FF4D}"/>
    <cellStyle name="Финансовый 2 3 5 6 3" xfId="3848" xr:uid="{00000000-0005-0000-0000-0000942C0000}"/>
    <cellStyle name="Финансовый 2 3 5 6 3 2" xfId="8934" xr:uid="{00000000-0005-0000-0000-0000952C0000}"/>
    <cellStyle name="Финансовый 2 3 5 6 3 2 2" xfId="24174" xr:uid="{079CE20C-7AC6-4F71-B5A5-E8706DCEE476}"/>
    <cellStyle name="Финансовый 2 3 5 6 3 3" xfId="14012" xr:uid="{00000000-0005-0000-0000-0000962C0000}"/>
    <cellStyle name="Финансовый 2 3 5 6 3 3 2" xfId="29250" xr:uid="{ED9B11A1-2D8A-49AA-997F-9EB34FCE43D0}"/>
    <cellStyle name="Финансовый 2 3 5 6 3 4" xfId="19098" xr:uid="{BAA2C0B3-1713-4ADC-B1D7-A75A45EC27E8}"/>
    <cellStyle name="Финансовый 2 3 5 6 4" xfId="5124" xr:uid="{00000000-0005-0000-0000-0000972C0000}"/>
    <cellStyle name="Финансовый 2 3 5 6 4 2" xfId="10205" xr:uid="{00000000-0005-0000-0000-0000982C0000}"/>
    <cellStyle name="Финансовый 2 3 5 6 4 2 2" xfId="25445" xr:uid="{61B0A785-D742-429F-9DCB-F302FB125CA9}"/>
    <cellStyle name="Финансовый 2 3 5 6 4 3" xfId="15283" xr:uid="{00000000-0005-0000-0000-0000992C0000}"/>
    <cellStyle name="Финансовый 2 3 5 6 4 3 2" xfId="30521" xr:uid="{769057B9-8CF9-4B7B-93D7-4DB6FD525923}"/>
    <cellStyle name="Финансовый 2 3 5 6 4 4" xfId="20369" xr:uid="{A7E5BF85-9EF7-473A-AC3D-138E795878E0}"/>
    <cellStyle name="Финансовый 2 3 5 6 5" xfId="6401" xr:uid="{00000000-0005-0000-0000-00009A2C0000}"/>
    <cellStyle name="Финансовый 2 3 5 6 5 2" xfId="21646" xr:uid="{E80CD266-4F74-4345-BF12-E14A1CAC22C0}"/>
    <cellStyle name="Финансовый 2 3 5 6 6" xfId="11484" xr:uid="{00000000-0005-0000-0000-00009B2C0000}"/>
    <cellStyle name="Финансовый 2 3 5 6 6 2" xfId="26722" xr:uid="{651DF357-CAF3-450B-8E05-45A9239EA029}"/>
    <cellStyle name="Финансовый 2 3 5 6 7" xfId="16570" xr:uid="{538A8BD3-10F0-427D-AC1D-9A127DA1AFA7}"/>
    <cellStyle name="Финансовый 2 3 5 7" xfId="1436" xr:uid="{00000000-0005-0000-0000-00009C2C0000}"/>
    <cellStyle name="Финансовый 2 3 5 7 2" xfId="2714" xr:uid="{00000000-0005-0000-0000-00009D2C0000}"/>
    <cellStyle name="Финансовый 2 3 5 7 2 2" xfId="7818" xr:uid="{00000000-0005-0000-0000-00009E2C0000}"/>
    <cellStyle name="Финансовый 2 3 5 7 2 2 2" xfId="23058" xr:uid="{255E3A23-3A98-4449-B537-332049C2CF4D}"/>
    <cellStyle name="Финансовый 2 3 5 7 2 3" xfId="12896" xr:uid="{00000000-0005-0000-0000-00009F2C0000}"/>
    <cellStyle name="Финансовый 2 3 5 7 2 3 2" xfId="28134" xr:uid="{67B72EA9-35D8-4391-A505-AA9A99ED1A3B}"/>
    <cellStyle name="Финансовый 2 3 5 7 2 4" xfId="17982" xr:uid="{B48B2EA9-9CC8-4375-ADF9-550C8269CC12}"/>
    <cellStyle name="Финансовый 2 3 5 7 3" xfId="3986" xr:uid="{00000000-0005-0000-0000-0000A02C0000}"/>
    <cellStyle name="Финансовый 2 3 5 7 3 2" xfId="9072" xr:uid="{00000000-0005-0000-0000-0000A12C0000}"/>
    <cellStyle name="Финансовый 2 3 5 7 3 2 2" xfId="24312" xr:uid="{75C7BB44-FBFC-4785-B6FA-A51A1AF192E7}"/>
    <cellStyle name="Финансовый 2 3 5 7 3 3" xfId="14150" xr:uid="{00000000-0005-0000-0000-0000A22C0000}"/>
    <cellStyle name="Финансовый 2 3 5 7 3 3 2" xfId="29388" xr:uid="{2085FFE4-27FE-43D2-9AF3-425E8BEF8CBF}"/>
    <cellStyle name="Финансовый 2 3 5 7 3 4" xfId="19236" xr:uid="{16564DC1-2586-48D9-949E-2D1D5FD747B4}"/>
    <cellStyle name="Финансовый 2 3 5 7 4" xfId="5264" xr:uid="{00000000-0005-0000-0000-0000A32C0000}"/>
    <cellStyle name="Финансовый 2 3 5 7 4 2" xfId="10345" xr:uid="{00000000-0005-0000-0000-0000A42C0000}"/>
    <cellStyle name="Финансовый 2 3 5 7 4 2 2" xfId="25585" xr:uid="{04604BBB-32A6-4C6E-B03F-A90F21471CE0}"/>
    <cellStyle name="Финансовый 2 3 5 7 4 3" xfId="15423" xr:uid="{00000000-0005-0000-0000-0000A52C0000}"/>
    <cellStyle name="Финансовый 2 3 5 7 4 3 2" xfId="30661" xr:uid="{6AD28C43-BC7B-4EE2-AFC7-B5D67A464E8A}"/>
    <cellStyle name="Финансовый 2 3 5 7 4 4" xfId="20509" xr:uid="{F436D8F2-A862-438A-B541-BC73D052CD03}"/>
    <cellStyle name="Финансовый 2 3 5 7 5" xfId="6541" xr:uid="{00000000-0005-0000-0000-0000A62C0000}"/>
    <cellStyle name="Финансовый 2 3 5 7 5 2" xfId="21786" xr:uid="{F4F54B05-6FFF-4798-87B3-686D6601E753}"/>
    <cellStyle name="Финансовый 2 3 5 7 6" xfId="11624" xr:uid="{00000000-0005-0000-0000-0000A72C0000}"/>
    <cellStyle name="Финансовый 2 3 5 7 6 2" xfId="26862" xr:uid="{B6D9A664-823C-4253-B8D8-0238B6DEBC67}"/>
    <cellStyle name="Финансовый 2 3 5 7 7" xfId="16710" xr:uid="{2E62A6D0-0334-4C5B-99F1-AC6B38F62168}"/>
    <cellStyle name="Финансовый 2 3 6" xfId="195" xr:uid="{00000000-0005-0000-0000-0000A82C0000}"/>
    <cellStyle name="Финансовый 2 3 6 2" xfId="296" xr:uid="{00000000-0005-0000-0000-0000A92C0000}"/>
    <cellStyle name="Финансовый 2 3 6 2 2" xfId="451" xr:uid="{00000000-0005-0000-0000-0000AA2C0000}"/>
    <cellStyle name="Финансовый 2 3 6 2 2 2" xfId="1015" xr:uid="{00000000-0005-0000-0000-0000AB2C0000}"/>
    <cellStyle name="Финансовый 2 3 6 2 2 2 2" xfId="2293" xr:uid="{00000000-0005-0000-0000-0000AC2C0000}"/>
    <cellStyle name="Финансовый 2 3 6 2 2 2 2 2" xfId="7397" xr:uid="{00000000-0005-0000-0000-0000AD2C0000}"/>
    <cellStyle name="Финансовый 2 3 6 2 2 2 2 2 2" xfId="22637" xr:uid="{E1C563E4-87E5-4367-9523-306E1F051B09}"/>
    <cellStyle name="Финансовый 2 3 6 2 2 2 2 3" xfId="12475" xr:uid="{00000000-0005-0000-0000-0000AE2C0000}"/>
    <cellStyle name="Финансовый 2 3 6 2 2 2 2 3 2" xfId="27713" xr:uid="{47B5334D-45DC-4126-ADF2-D0BEBA407026}"/>
    <cellStyle name="Финансовый 2 3 6 2 2 2 2 4" xfId="17561" xr:uid="{1CEC00AE-FBF5-4AF1-ABD9-09C0DDA3BA36}"/>
    <cellStyle name="Финансовый 2 3 6 2 2 2 3" xfId="3571" xr:uid="{00000000-0005-0000-0000-0000AF2C0000}"/>
    <cellStyle name="Финансовый 2 3 6 2 2 2 3 2" xfId="8657" xr:uid="{00000000-0005-0000-0000-0000B02C0000}"/>
    <cellStyle name="Финансовый 2 3 6 2 2 2 3 2 2" xfId="23897" xr:uid="{E63CC664-01A8-4C17-AAB5-265809801CAE}"/>
    <cellStyle name="Финансовый 2 3 6 2 2 2 3 3" xfId="13735" xr:uid="{00000000-0005-0000-0000-0000B12C0000}"/>
    <cellStyle name="Финансовый 2 3 6 2 2 2 3 3 2" xfId="28973" xr:uid="{256CDE2D-6E16-46D3-9ECA-9EC90385C4D4}"/>
    <cellStyle name="Финансовый 2 3 6 2 2 2 3 4" xfId="18821" xr:uid="{4AC2A868-7209-4919-B226-6F9AE490FA69}"/>
    <cellStyle name="Финансовый 2 3 6 2 2 2 4" xfId="4843" xr:uid="{00000000-0005-0000-0000-0000B22C0000}"/>
    <cellStyle name="Финансовый 2 3 6 2 2 2 4 2" xfId="9924" xr:uid="{00000000-0005-0000-0000-0000B32C0000}"/>
    <cellStyle name="Финансовый 2 3 6 2 2 2 4 2 2" xfId="25164" xr:uid="{7A2E1845-84A6-47C9-9A9D-5DB7955A984A}"/>
    <cellStyle name="Финансовый 2 3 6 2 2 2 4 3" xfId="15002" xr:uid="{00000000-0005-0000-0000-0000B42C0000}"/>
    <cellStyle name="Финансовый 2 3 6 2 2 2 4 3 2" xfId="30240" xr:uid="{F58409B6-E3E4-401C-894D-F4EB0B43DC66}"/>
    <cellStyle name="Финансовый 2 3 6 2 2 2 4 4" xfId="20088" xr:uid="{CA22E35A-80E0-49E1-84F3-418B4F2EB363}"/>
    <cellStyle name="Финансовый 2 3 6 2 2 2 5" xfId="6120" xr:uid="{00000000-0005-0000-0000-0000B52C0000}"/>
    <cellStyle name="Финансовый 2 3 6 2 2 2 5 2" xfId="21365" xr:uid="{BAB2B43E-7C28-40D5-8DCE-46F25E451544}"/>
    <cellStyle name="Финансовый 2 3 6 2 2 2 6" xfId="11203" xr:uid="{00000000-0005-0000-0000-0000B62C0000}"/>
    <cellStyle name="Финансовый 2 3 6 2 2 2 6 2" xfId="26441" xr:uid="{D97C3B66-F975-4612-82CD-B029154D230C}"/>
    <cellStyle name="Финансовый 2 3 6 2 2 2 7" xfId="16289" xr:uid="{88A7E4EB-8B80-4A22-93DC-78BD793029F3}"/>
    <cellStyle name="Финансовый 2 3 6 2 2 3" xfId="1729" xr:uid="{00000000-0005-0000-0000-0000B72C0000}"/>
    <cellStyle name="Финансовый 2 3 6 2 2 3 2" xfId="6833" xr:uid="{00000000-0005-0000-0000-0000B82C0000}"/>
    <cellStyle name="Финансовый 2 3 6 2 2 3 2 2" xfId="22073" xr:uid="{8F7FA22E-3C05-4B47-B6EC-BDE0F2116E4D}"/>
    <cellStyle name="Финансовый 2 3 6 2 2 3 3" xfId="11911" xr:uid="{00000000-0005-0000-0000-0000B92C0000}"/>
    <cellStyle name="Финансовый 2 3 6 2 2 3 3 2" xfId="27149" xr:uid="{D86CBDD6-D41F-46BC-BE37-DABD5FFBEEDB}"/>
    <cellStyle name="Финансовый 2 3 6 2 2 3 4" xfId="16997" xr:uid="{CDBCEEED-605F-4D04-A9D7-6B167AE88E29}"/>
    <cellStyle name="Финансовый 2 3 6 2 2 4" xfId="3015" xr:uid="{00000000-0005-0000-0000-0000BA2C0000}"/>
    <cellStyle name="Финансовый 2 3 6 2 2 4 2" xfId="8101" xr:uid="{00000000-0005-0000-0000-0000BB2C0000}"/>
    <cellStyle name="Финансовый 2 3 6 2 2 4 2 2" xfId="23341" xr:uid="{786A9363-50BD-4B7E-9354-5B2CE920AADE}"/>
    <cellStyle name="Финансовый 2 3 6 2 2 4 3" xfId="13179" xr:uid="{00000000-0005-0000-0000-0000BC2C0000}"/>
    <cellStyle name="Финансовый 2 3 6 2 2 4 3 2" xfId="28417" xr:uid="{085E292D-9A9C-4456-8134-C12D77479055}"/>
    <cellStyle name="Финансовый 2 3 6 2 2 4 4" xfId="18265" xr:uid="{AE6E02C3-9E32-4690-B435-DD2053A738D5}"/>
    <cellStyle name="Финансовый 2 3 6 2 2 5" xfId="4279" xr:uid="{00000000-0005-0000-0000-0000BD2C0000}"/>
    <cellStyle name="Финансовый 2 3 6 2 2 5 2" xfId="9360" xr:uid="{00000000-0005-0000-0000-0000BE2C0000}"/>
    <cellStyle name="Финансовый 2 3 6 2 2 5 2 2" xfId="24600" xr:uid="{6FB4250C-BF71-4459-A9F2-541F5ADF3D06}"/>
    <cellStyle name="Финансовый 2 3 6 2 2 5 3" xfId="14438" xr:uid="{00000000-0005-0000-0000-0000BF2C0000}"/>
    <cellStyle name="Финансовый 2 3 6 2 2 5 3 2" xfId="29676" xr:uid="{BC375288-4768-4BF7-B238-1D3245D8C0E5}"/>
    <cellStyle name="Финансовый 2 3 6 2 2 5 4" xfId="19524" xr:uid="{8F946F0B-0B09-45C9-ABC6-A1BD31ACE9D3}"/>
    <cellStyle name="Финансовый 2 3 6 2 2 6" xfId="5556" xr:uid="{00000000-0005-0000-0000-0000C02C0000}"/>
    <cellStyle name="Финансовый 2 3 6 2 2 6 2" xfId="20801" xr:uid="{2668DB6B-DA7C-4D85-9EED-62FE007350F1}"/>
    <cellStyle name="Финансовый 2 3 6 2 2 7" xfId="10639" xr:uid="{00000000-0005-0000-0000-0000C12C0000}"/>
    <cellStyle name="Финансовый 2 3 6 2 2 7 2" xfId="25877" xr:uid="{35194E45-C3C8-483B-8EA5-EF38EAA4552E}"/>
    <cellStyle name="Финансовый 2 3 6 2 2 8" xfId="15725" xr:uid="{FE5CC80C-836D-4A8E-B6EA-C6FFF67B184A}"/>
    <cellStyle name="Финансовый 2 3 6 2 3" xfId="875" xr:uid="{00000000-0005-0000-0000-0000C22C0000}"/>
    <cellStyle name="Финансовый 2 3 6 2 3 2" xfId="2153" xr:uid="{00000000-0005-0000-0000-0000C32C0000}"/>
    <cellStyle name="Финансовый 2 3 6 2 3 2 2" xfId="7257" xr:uid="{00000000-0005-0000-0000-0000C42C0000}"/>
    <cellStyle name="Финансовый 2 3 6 2 3 2 2 2" xfId="22497" xr:uid="{FE084B80-4613-49A6-B4B8-04A5DBAF16E2}"/>
    <cellStyle name="Финансовый 2 3 6 2 3 2 3" xfId="12335" xr:uid="{00000000-0005-0000-0000-0000C52C0000}"/>
    <cellStyle name="Финансовый 2 3 6 2 3 2 3 2" xfId="27573" xr:uid="{ED82D7AF-5C31-4610-BED9-25AF57A66BD2}"/>
    <cellStyle name="Финансовый 2 3 6 2 3 2 4" xfId="17421" xr:uid="{774F597C-86FE-46D8-A0BC-93AB59993E8B}"/>
    <cellStyle name="Финансовый 2 3 6 2 3 3" xfId="3433" xr:uid="{00000000-0005-0000-0000-0000C62C0000}"/>
    <cellStyle name="Финансовый 2 3 6 2 3 3 2" xfId="8519" xr:uid="{00000000-0005-0000-0000-0000C72C0000}"/>
    <cellStyle name="Финансовый 2 3 6 2 3 3 2 2" xfId="23759" xr:uid="{906AE1BE-1BEB-4CD4-9697-7A6274CEA7F0}"/>
    <cellStyle name="Финансовый 2 3 6 2 3 3 3" xfId="13597" xr:uid="{00000000-0005-0000-0000-0000C82C0000}"/>
    <cellStyle name="Финансовый 2 3 6 2 3 3 3 2" xfId="28835" xr:uid="{2AE1B5B7-33E2-4162-AC64-D84E22E1DBE1}"/>
    <cellStyle name="Финансовый 2 3 6 2 3 3 4" xfId="18683" xr:uid="{212793FF-838D-43FA-AC0E-5FA320AADDDE}"/>
    <cellStyle name="Финансовый 2 3 6 2 3 4" xfId="4703" xr:uid="{00000000-0005-0000-0000-0000C92C0000}"/>
    <cellStyle name="Финансовый 2 3 6 2 3 4 2" xfId="9784" xr:uid="{00000000-0005-0000-0000-0000CA2C0000}"/>
    <cellStyle name="Финансовый 2 3 6 2 3 4 2 2" xfId="25024" xr:uid="{D99F50CA-4E1B-4EB7-BDDA-6671336A41C8}"/>
    <cellStyle name="Финансовый 2 3 6 2 3 4 3" xfId="14862" xr:uid="{00000000-0005-0000-0000-0000CB2C0000}"/>
    <cellStyle name="Финансовый 2 3 6 2 3 4 3 2" xfId="30100" xr:uid="{484E7D87-AEEF-4F5E-A39A-86AEFE77A33C}"/>
    <cellStyle name="Финансовый 2 3 6 2 3 4 4" xfId="19948" xr:uid="{65058D03-001A-4018-BB88-1BD68BFF1B09}"/>
    <cellStyle name="Финансовый 2 3 6 2 3 5" xfId="5980" xr:uid="{00000000-0005-0000-0000-0000CC2C0000}"/>
    <cellStyle name="Финансовый 2 3 6 2 3 5 2" xfId="21225" xr:uid="{D38F43BB-8221-4259-92F5-B3EFB3964DC3}"/>
    <cellStyle name="Финансовый 2 3 6 2 3 6" xfId="11063" xr:uid="{00000000-0005-0000-0000-0000CD2C0000}"/>
    <cellStyle name="Финансовый 2 3 6 2 3 6 2" xfId="26301" xr:uid="{23C7D559-A05C-4D9D-9099-7DB4D658C461}"/>
    <cellStyle name="Финансовый 2 3 6 2 3 7" xfId="16149" xr:uid="{840BB780-31A0-4928-8DAC-05F90A2E80D4}"/>
    <cellStyle name="Финансовый 2 3 6 2 4" xfId="1589" xr:uid="{00000000-0005-0000-0000-0000CE2C0000}"/>
    <cellStyle name="Финансовый 2 3 6 2 4 2" xfId="6693" xr:uid="{00000000-0005-0000-0000-0000CF2C0000}"/>
    <cellStyle name="Финансовый 2 3 6 2 4 2 2" xfId="21933" xr:uid="{FBA23CE8-6858-4775-8E00-09D5A900F48D}"/>
    <cellStyle name="Финансовый 2 3 6 2 4 3" xfId="11771" xr:uid="{00000000-0005-0000-0000-0000D02C0000}"/>
    <cellStyle name="Финансовый 2 3 6 2 4 3 2" xfId="27009" xr:uid="{80E07AE8-81C5-4DFB-9310-2392DDA570F9}"/>
    <cellStyle name="Финансовый 2 3 6 2 4 4" xfId="16857" xr:uid="{3D9E4C06-8FBC-4DCC-A979-CCB869CFD52C}"/>
    <cellStyle name="Финансовый 2 3 6 2 5" xfId="2863" xr:uid="{00000000-0005-0000-0000-0000D12C0000}"/>
    <cellStyle name="Финансовый 2 3 6 2 5 2" xfId="7963" xr:uid="{00000000-0005-0000-0000-0000D22C0000}"/>
    <cellStyle name="Финансовый 2 3 6 2 5 2 2" xfId="23203" xr:uid="{8C89DE7D-0ED5-4892-9D40-AF106666D271}"/>
    <cellStyle name="Финансовый 2 3 6 2 5 3" xfId="13041" xr:uid="{00000000-0005-0000-0000-0000D32C0000}"/>
    <cellStyle name="Финансовый 2 3 6 2 5 3 2" xfId="28279" xr:uid="{CD7A6180-FEFF-440D-8C84-9B4ADCCE99F2}"/>
    <cellStyle name="Финансовый 2 3 6 2 5 4" xfId="18127" xr:uid="{8442C08B-5640-44DE-AD4C-462DADDBD68D}"/>
    <cellStyle name="Финансовый 2 3 6 2 6" xfId="4139" xr:uid="{00000000-0005-0000-0000-0000D42C0000}"/>
    <cellStyle name="Финансовый 2 3 6 2 6 2" xfId="9220" xr:uid="{00000000-0005-0000-0000-0000D52C0000}"/>
    <cellStyle name="Финансовый 2 3 6 2 6 2 2" xfId="24460" xr:uid="{B77B2927-BF1E-4EA9-9A02-F4F00EC4FA28}"/>
    <cellStyle name="Финансовый 2 3 6 2 6 3" xfId="14298" xr:uid="{00000000-0005-0000-0000-0000D62C0000}"/>
    <cellStyle name="Финансовый 2 3 6 2 6 3 2" xfId="29536" xr:uid="{568385EC-3C77-422A-A436-A005FD2EEC5B}"/>
    <cellStyle name="Финансовый 2 3 6 2 6 4" xfId="19384" xr:uid="{5A51A9DC-DAD8-409A-A11C-CB676E1CEDDA}"/>
    <cellStyle name="Финансовый 2 3 6 2 7" xfId="5416" xr:uid="{00000000-0005-0000-0000-0000D72C0000}"/>
    <cellStyle name="Финансовый 2 3 6 2 7 2" xfId="20661" xr:uid="{A7D6E486-E976-47C3-8D39-57F219DEE2A4}"/>
    <cellStyle name="Финансовый 2 3 6 2 8" xfId="10499" xr:uid="{00000000-0005-0000-0000-0000D82C0000}"/>
    <cellStyle name="Финансовый 2 3 6 2 8 2" xfId="25737" xr:uid="{287138FB-85F6-43E8-AAD4-60239B123F02}"/>
    <cellStyle name="Финансовый 2 3 6 2 9" xfId="15585" xr:uid="{C296E4CF-E289-49FE-9B6C-5876564824E7}"/>
    <cellStyle name="Финансовый 2 3 6 3" xfId="591" xr:uid="{00000000-0005-0000-0000-0000D92C0000}"/>
    <cellStyle name="Финансовый 2 3 6 3 2" xfId="1155" xr:uid="{00000000-0005-0000-0000-0000DA2C0000}"/>
    <cellStyle name="Финансовый 2 3 6 3 2 2" xfId="2433" xr:uid="{00000000-0005-0000-0000-0000DB2C0000}"/>
    <cellStyle name="Финансовый 2 3 6 3 2 2 2" xfId="7537" xr:uid="{00000000-0005-0000-0000-0000DC2C0000}"/>
    <cellStyle name="Финансовый 2 3 6 3 2 2 2 2" xfId="22777" xr:uid="{2052D415-B342-4717-ACC2-B8F6064C44D2}"/>
    <cellStyle name="Финансовый 2 3 6 3 2 2 3" xfId="12615" xr:uid="{00000000-0005-0000-0000-0000DD2C0000}"/>
    <cellStyle name="Финансовый 2 3 6 3 2 2 3 2" xfId="27853" xr:uid="{FD447D96-0AFD-4A5C-81E1-CCFD0FC52B62}"/>
    <cellStyle name="Финансовый 2 3 6 3 2 2 4" xfId="17701" xr:uid="{36615146-E84C-42A4-92D6-D86BB21821D7}"/>
    <cellStyle name="Финансовый 2 3 6 3 2 3" xfId="3709" xr:uid="{00000000-0005-0000-0000-0000DE2C0000}"/>
    <cellStyle name="Финансовый 2 3 6 3 2 3 2" xfId="8795" xr:uid="{00000000-0005-0000-0000-0000DF2C0000}"/>
    <cellStyle name="Финансовый 2 3 6 3 2 3 2 2" xfId="24035" xr:uid="{531384A2-8AFC-4A93-AAEA-CC451CC91DB7}"/>
    <cellStyle name="Финансовый 2 3 6 3 2 3 3" xfId="13873" xr:uid="{00000000-0005-0000-0000-0000E02C0000}"/>
    <cellStyle name="Финансовый 2 3 6 3 2 3 3 2" xfId="29111" xr:uid="{D399FF28-09B5-43C6-9763-0E634304F3B0}"/>
    <cellStyle name="Финансовый 2 3 6 3 2 3 4" xfId="18959" xr:uid="{A64579F8-A9C7-4B80-BCBD-4A3FB3FA5029}"/>
    <cellStyle name="Финансовый 2 3 6 3 2 4" xfId="4983" xr:uid="{00000000-0005-0000-0000-0000E12C0000}"/>
    <cellStyle name="Финансовый 2 3 6 3 2 4 2" xfId="10064" xr:uid="{00000000-0005-0000-0000-0000E22C0000}"/>
    <cellStyle name="Финансовый 2 3 6 3 2 4 2 2" xfId="25304" xr:uid="{BA7FEFE8-C9B0-487F-841C-83818F7BEC65}"/>
    <cellStyle name="Финансовый 2 3 6 3 2 4 3" xfId="15142" xr:uid="{00000000-0005-0000-0000-0000E32C0000}"/>
    <cellStyle name="Финансовый 2 3 6 3 2 4 3 2" xfId="30380" xr:uid="{9089C2B0-F22C-450A-B015-ABD798CFFE19}"/>
    <cellStyle name="Финансовый 2 3 6 3 2 4 4" xfId="20228" xr:uid="{C9A28593-12E3-489C-8BC9-CDAE04F0ECD5}"/>
    <cellStyle name="Финансовый 2 3 6 3 2 5" xfId="6260" xr:uid="{00000000-0005-0000-0000-0000E42C0000}"/>
    <cellStyle name="Финансовый 2 3 6 3 2 5 2" xfId="21505" xr:uid="{CE83CC04-F27F-4508-8CA4-84271D8B7EAA}"/>
    <cellStyle name="Финансовый 2 3 6 3 2 6" xfId="11343" xr:uid="{00000000-0005-0000-0000-0000E52C0000}"/>
    <cellStyle name="Финансовый 2 3 6 3 2 6 2" xfId="26581" xr:uid="{D146FA74-3DBD-4D8F-ACD1-CDC9F0FBEB2B}"/>
    <cellStyle name="Финансовый 2 3 6 3 2 7" xfId="16429" xr:uid="{2923F63F-7CFD-4272-A88F-F5C0F212A863}"/>
    <cellStyle name="Финансовый 2 3 6 3 3" xfId="1869" xr:uid="{00000000-0005-0000-0000-0000E62C0000}"/>
    <cellStyle name="Финансовый 2 3 6 3 3 2" xfId="6973" xr:uid="{00000000-0005-0000-0000-0000E72C0000}"/>
    <cellStyle name="Финансовый 2 3 6 3 3 2 2" xfId="22213" xr:uid="{2B39AC52-F5B4-49BA-B2D4-059986FF4BFD}"/>
    <cellStyle name="Финансовый 2 3 6 3 3 3" xfId="12051" xr:uid="{00000000-0005-0000-0000-0000E82C0000}"/>
    <cellStyle name="Финансовый 2 3 6 3 3 3 2" xfId="27289" xr:uid="{589EEB9C-6214-4912-AA63-899F714D2E8D}"/>
    <cellStyle name="Финансовый 2 3 6 3 3 4" xfId="17137" xr:uid="{EEC0C51B-4DA2-4592-A533-63CCF7BB2275}"/>
    <cellStyle name="Финансовый 2 3 6 3 4" xfId="3153" xr:uid="{00000000-0005-0000-0000-0000E92C0000}"/>
    <cellStyle name="Финансовый 2 3 6 3 4 2" xfId="8239" xr:uid="{00000000-0005-0000-0000-0000EA2C0000}"/>
    <cellStyle name="Финансовый 2 3 6 3 4 2 2" xfId="23479" xr:uid="{CE72E0B3-DED3-47B9-BE6F-13993F1B9DF9}"/>
    <cellStyle name="Финансовый 2 3 6 3 4 3" xfId="13317" xr:uid="{00000000-0005-0000-0000-0000EB2C0000}"/>
    <cellStyle name="Финансовый 2 3 6 3 4 3 2" xfId="28555" xr:uid="{B161608F-90EA-49D1-A2A6-F4975EF28613}"/>
    <cellStyle name="Финансовый 2 3 6 3 4 4" xfId="18403" xr:uid="{4F5CAAB1-5CB5-4374-ABFF-207B645E23C2}"/>
    <cellStyle name="Финансовый 2 3 6 3 5" xfId="4419" xr:uid="{00000000-0005-0000-0000-0000EC2C0000}"/>
    <cellStyle name="Финансовый 2 3 6 3 5 2" xfId="9500" xr:uid="{00000000-0005-0000-0000-0000ED2C0000}"/>
    <cellStyle name="Финансовый 2 3 6 3 5 2 2" xfId="24740" xr:uid="{2771A080-DCCC-45E0-A7D9-FFB9030F8335}"/>
    <cellStyle name="Финансовый 2 3 6 3 5 3" xfId="14578" xr:uid="{00000000-0005-0000-0000-0000EE2C0000}"/>
    <cellStyle name="Финансовый 2 3 6 3 5 3 2" xfId="29816" xr:uid="{A5E60F28-74BD-4888-AA58-27087C0DF6ED}"/>
    <cellStyle name="Финансовый 2 3 6 3 5 4" xfId="19664" xr:uid="{CA55DC89-4D46-402B-A738-AA81DBC50EA9}"/>
    <cellStyle name="Финансовый 2 3 6 3 6" xfId="5696" xr:uid="{00000000-0005-0000-0000-0000EF2C0000}"/>
    <cellStyle name="Финансовый 2 3 6 3 6 2" xfId="20941" xr:uid="{022C9622-D0F5-4267-BED1-D0A04B1262F3}"/>
    <cellStyle name="Финансовый 2 3 6 3 7" xfId="10779" xr:uid="{00000000-0005-0000-0000-0000F02C0000}"/>
    <cellStyle name="Финансовый 2 3 6 3 7 2" xfId="26017" xr:uid="{87ED3C2C-E86B-4E65-955C-C4396EFC5EA7}"/>
    <cellStyle name="Финансовый 2 3 6 3 8" xfId="15865" xr:uid="{4EF380AA-D821-469C-9607-4F1BA841C7C2}"/>
    <cellStyle name="Финансовый 2 3 6 4" xfId="735" xr:uid="{00000000-0005-0000-0000-0000F12C0000}"/>
    <cellStyle name="Финансовый 2 3 6 4 2" xfId="2013" xr:uid="{00000000-0005-0000-0000-0000F22C0000}"/>
    <cellStyle name="Финансовый 2 3 6 4 2 2" xfId="7117" xr:uid="{00000000-0005-0000-0000-0000F32C0000}"/>
    <cellStyle name="Финансовый 2 3 6 4 2 2 2" xfId="22357" xr:uid="{F7CBE9B5-DB72-4909-B4F7-0965FEF5371E}"/>
    <cellStyle name="Финансовый 2 3 6 4 2 3" xfId="12195" xr:uid="{00000000-0005-0000-0000-0000F42C0000}"/>
    <cellStyle name="Финансовый 2 3 6 4 2 3 2" xfId="27433" xr:uid="{CC732854-7830-4F10-90EB-3F45E99E30E3}"/>
    <cellStyle name="Финансовый 2 3 6 4 2 4" xfId="17281" xr:uid="{C2FAEC85-58D2-41A9-829D-DE2D42C5053B}"/>
    <cellStyle name="Финансовый 2 3 6 4 3" xfId="3295" xr:uid="{00000000-0005-0000-0000-0000F52C0000}"/>
    <cellStyle name="Финансовый 2 3 6 4 3 2" xfId="8381" xr:uid="{00000000-0005-0000-0000-0000F62C0000}"/>
    <cellStyle name="Финансовый 2 3 6 4 3 2 2" xfId="23621" xr:uid="{37832756-9CC8-4D95-BB7C-039D7A02A492}"/>
    <cellStyle name="Финансовый 2 3 6 4 3 3" xfId="13459" xr:uid="{00000000-0005-0000-0000-0000F72C0000}"/>
    <cellStyle name="Финансовый 2 3 6 4 3 3 2" xfId="28697" xr:uid="{3B655F48-6DA5-4767-9AA0-5B6DE518410A}"/>
    <cellStyle name="Финансовый 2 3 6 4 3 4" xfId="18545" xr:uid="{3FE94557-C9D9-48C2-8A11-A2479481C30D}"/>
    <cellStyle name="Финансовый 2 3 6 4 4" xfId="4563" xr:uid="{00000000-0005-0000-0000-0000F82C0000}"/>
    <cellStyle name="Финансовый 2 3 6 4 4 2" xfId="9644" xr:uid="{00000000-0005-0000-0000-0000F92C0000}"/>
    <cellStyle name="Финансовый 2 3 6 4 4 2 2" xfId="24884" xr:uid="{8FDEBAE7-83DA-4CAC-98C8-3B70D5091138}"/>
    <cellStyle name="Финансовый 2 3 6 4 4 3" xfId="14722" xr:uid="{00000000-0005-0000-0000-0000FA2C0000}"/>
    <cellStyle name="Финансовый 2 3 6 4 4 3 2" xfId="29960" xr:uid="{3C7048AF-25C5-4555-9DAE-51372B88A7A2}"/>
    <cellStyle name="Финансовый 2 3 6 4 4 4" xfId="19808" xr:uid="{AE19EA00-25DA-4383-BAF7-49CBD8A06516}"/>
    <cellStyle name="Финансовый 2 3 6 4 5" xfId="5840" xr:uid="{00000000-0005-0000-0000-0000FB2C0000}"/>
    <cellStyle name="Финансовый 2 3 6 4 5 2" xfId="21085" xr:uid="{79E650FD-6073-4508-A9FB-E4959130ADC3}"/>
    <cellStyle name="Финансовый 2 3 6 4 6" xfId="10923" xr:uid="{00000000-0005-0000-0000-0000FC2C0000}"/>
    <cellStyle name="Финансовый 2 3 6 4 6 2" xfId="26161" xr:uid="{A1C373AC-3879-4A16-B5D4-A680D9CCB470}"/>
    <cellStyle name="Финансовый 2 3 6 4 7" xfId="16009" xr:uid="{32377A1E-0C59-466C-B125-DB40CC2E120E}"/>
    <cellStyle name="Финансовый 2 3 6 5" xfId="1300" xr:uid="{00000000-0005-0000-0000-0000FD2C0000}"/>
    <cellStyle name="Финансовый 2 3 6 5 2" xfId="2578" xr:uid="{00000000-0005-0000-0000-0000FE2C0000}"/>
    <cellStyle name="Финансовый 2 3 6 5 2 2" xfId="7682" xr:uid="{00000000-0005-0000-0000-0000FF2C0000}"/>
    <cellStyle name="Финансовый 2 3 6 5 2 2 2" xfId="22922" xr:uid="{A928DB2B-BC27-4D4A-B185-26B3194029F6}"/>
    <cellStyle name="Финансовый 2 3 6 5 2 3" xfId="12760" xr:uid="{00000000-0005-0000-0000-0000002D0000}"/>
    <cellStyle name="Финансовый 2 3 6 5 2 3 2" xfId="27998" xr:uid="{C75E166D-F163-4484-980A-701A8E06A523}"/>
    <cellStyle name="Финансовый 2 3 6 5 2 4" xfId="17846" xr:uid="{B058E026-2105-4729-92E7-A5C8B2205216}"/>
    <cellStyle name="Финансовый 2 3 6 5 3" xfId="3852" xr:uid="{00000000-0005-0000-0000-0000012D0000}"/>
    <cellStyle name="Финансовый 2 3 6 5 3 2" xfId="8938" xr:uid="{00000000-0005-0000-0000-0000022D0000}"/>
    <cellStyle name="Финансовый 2 3 6 5 3 2 2" xfId="24178" xr:uid="{BA01DF2E-D75F-40AD-8664-F245FEB524F0}"/>
    <cellStyle name="Финансовый 2 3 6 5 3 3" xfId="14016" xr:uid="{00000000-0005-0000-0000-0000032D0000}"/>
    <cellStyle name="Финансовый 2 3 6 5 3 3 2" xfId="29254" xr:uid="{44BD370C-D5CB-4FD8-9E0B-A76D565C1A5C}"/>
    <cellStyle name="Финансовый 2 3 6 5 3 4" xfId="19102" xr:uid="{15C2C73E-108B-4863-9FFF-5EB549825A37}"/>
    <cellStyle name="Финансовый 2 3 6 5 4" xfId="5128" xr:uid="{00000000-0005-0000-0000-0000042D0000}"/>
    <cellStyle name="Финансовый 2 3 6 5 4 2" xfId="10209" xr:uid="{00000000-0005-0000-0000-0000052D0000}"/>
    <cellStyle name="Финансовый 2 3 6 5 4 2 2" xfId="25449" xr:uid="{F98B055C-0840-4916-888E-A489FE3F2938}"/>
    <cellStyle name="Финансовый 2 3 6 5 4 3" xfId="15287" xr:uid="{00000000-0005-0000-0000-0000062D0000}"/>
    <cellStyle name="Финансовый 2 3 6 5 4 3 2" xfId="30525" xr:uid="{B8EC737C-C291-4E56-B038-882CB8489173}"/>
    <cellStyle name="Финансовый 2 3 6 5 4 4" xfId="20373" xr:uid="{16E0F8BB-CE38-4B20-BA90-0AB5DC495B48}"/>
    <cellStyle name="Финансовый 2 3 6 5 5" xfId="6405" xr:uid="{00000000-0005-0000-0000-0000072D0000}"/>
    <cellStyle name="Финансовый 2 3 6 5 5 2" xfId="21650" xr:uid="{1D6FC05D-7B2C-4B39-AAEF-5A68A8D03940}"/>
    <cellStyle name="Финансовый 2 3 6 5 6" xfId="11488" xr:uid="{00000000-0005-0000-0000-0000082D0000}"/>
    <cellStyle name="Финансовый 2 3 6 5 6 2" xfId="26726" xr:uid="{489C252D-70AB-40F7-AC01-D2430C73AA55}"/>
    <cellStyle name="Финансовый 2 3 6 5 7" xfId="16574" xr:uid="{09DD0C8A-C659-42B2-9303-86956267DA9A}"/>
    <cellStyle name="Финансовый 2 3 6 6" xfId="1440" xr:uid="{00000000-0005-0000-0000-0000092D0000}"/>
    <cellStyle name="Финансовый 2 3 6 6 2" xfId="2718" xr:uid="{00000000-0005-0000-0000-00000A2D0000}"/>
    <cellStyle name="Финансовый 2 3 6 6 2 2" xfId="7822" xr:uid="{00000000-0005-0000-0000-00000B2D0000}"/>
    <cellStyle name="Финансовый 2 3 6 6 2 2 2" xfId="23062" xr:uid="{36855D0C-9EA7-4A27-A7FF-B34C7CD5A8C6}"/>
    <cellStyle name="Финансовый 2 3 6 6 2 3" xfId="12900" xr:uid="{00000000-0005-0000-0000-00000C2D0000}"/>
    <cellStyle name="Финансовый 2 3 6 6 2 3 2" xfId="28138" xr:uid="{77F183FF-EC9A-49F4-9195-9FF4CF92C3CF}"/>
    <cellStyle name="Финансовый 2 3 6 6 2 4" xfId="17986" xr:uid="{8F2A49EB-0AE7-4591-84BC-C83C520C488E}"/>
    <cellStyle name="Финансовый 2 3 6 6 3" xfId="3990" xr:uid="{00000000-0005-0000-0000-00000D2D0000}"/>
    <cellStyle name="Финансовый 2 3 6 6 3 2" xfId="9076" xr:uid="{00000000-0005-0000-0000-00000E2D0000}"/>
    <cellStyle name="Финансовый 2 3 6 6 3 2 2" xfId="24316" xr:uid="{E9EBC4F4-5E3E-4BD6-AC78-B9F7906CE8FB}"/>
    <cellStyle name="Финансовый 2 3 6 6 3 3" xfId="14154" xr:uid="{00000000-0005-0000-0000-00000F2D0000}"/>
    <cellStyle name="Финансовый 2 3 6 6 3 3 2" xfId="29392" xr:uid="{613E0EF9-9403-4CE9-9B0E-796272C3E6D1}"/>
    <cellStyle name="Финансовый 2 3 6 6 3 4" xfId="19240" xr:uid="{0522D015-F628-4A14-8CC4-322870B13A57}"/>
    <cellStyle name="Финансовый 2 3 6 6 4" xfId="5268" xr:uid="{00000000-0005-0000-0000-0000102D0000}"/>
    <cellStyle name="Финансовый 2 3 6 6 4 2" xfId="10349" xr:uid="{00000000-0005-0000-0000-0000112D0000}"/>
    <cellStyle name="Финансовый 2 3 6 6 4 2 2" xfId="25589" xr:uid="{46CCE2FF-7E2F-4642-99E0-579B2C2905F0}"/>
    <cellStyle name="Финансовый 2 3 6 6 4 3" xfId="15427" xr:uid="{00000000-0005-0000-0000-0000122D0000}"/>
    <cellStyle name="Финансовый 2 3 6 6 4 3 2" xfId="30665" xr:uid="{AE718818-3180-45C1-A07B-9BE12593070F}"/>
    <cellStyle name="Финансовый 2 3 6 6 4 4" xfId="20513" xr:uid="{48B9EE7B-7095-45B2-A492-32E373645338}"/>
    <cellStyle name="Финансовый 2 3 6 6 5" xfId="6545" xr:uid="{00000000-0005-0000-0000-0000132D0000}"/>
    <cellStyle name="Финансовый 2 3 6 6 5 2" xfId="21790" xr:uid="{594BF115-8BD7-49B8-83A1-3901DFE417DC}"/>
    <cellStyle name="Финансовый 2 3 6 6 6" xfId="11628" xr:uid="{00000000-0005-0000-0000-0000142D0000}"/>
    <cellStyle name="Финансовый 2 3 6 6 6 2" xfId="26866" xr:uid="{50CE8F58-833D-4C6C-A19F-02C8F489E5F7}"/>
    <cellStyle name="Финансовый 2 3 6 6 7" xfId="16714" xr:uid="{B6DE63C3-9690-4DAD-875E-1128FC22F1F2}"/>
    <cellStyle name="Финансовый 2 3 7" xfId="263" xr:uid="{00000000-0005-0000-0000-0000152D0000}"/>
    <cellStyle name="Финансовый 2 3 7 2" xfId="421" xr:uid="{00000000-0005-0000-0000-0000162D0000}"/>
    <cellStyle name="Финансовый 2 3 7 2 2" xfId="985" xr:uid="{00000000-0005-0000-0000-0000172D0000}"/>
    <cellStyle name="Финансовый 2 3 7 2 2 2" xfId="2263" xr:uid="{00000000-0005-0000-0000-0000182D0000}"/>
    <cellStyle name="Финансовый 2 3 7 2 2 2 2" xfId="7367" xr:uid="{00000000-0005-0000-0000-0000192D0000}"/>
    <cellStyle name="Финансовый 2 3 7 2 2 2 2 2" xfId="22607" xr:uid="{051B47FF-4700-463D-A20D-A9F7D62EDACB}"/>
    <cellStyle name="Финансовый 2 3 7 2 2 2 3" xfId="12445" xr:uid="{00000000-0005-0000-0000-00001A2D0000}"/>
    <cellStyle name="Финансовый 2 3 7 2 2 2 3 2" xfId="27683" xr:uid="{391C551A-6251-47B0-8112-F1C348EFFF6E}"/>
    <cellStyle name="Финансовый 2 3 7 2 2 2 4" xfId="17531" xr:uid="{A61EFFB1-D23A-42CD-9CC5-7F7A5C60FB8D}"/>
    <cellStyle name="Финансовый 2 3 7 2 2 3" xfId="3541" xr:uid="{00000000-0005-0000-0000-00001B2D0000}"/>
    <cellStyle name="Финансовый 2 3 7 2 2 3 2" xfId="8627" xr:uid="{00000000-0005-0000-0000-00001C2D0000}"/>
    <cellStyle name="Финансовый 2 3 7 2 2 3 2 2" xfId="23867" xr:uid="{E0189129-BC59-4268-A4B5-F3D2985A85B1}"/>
    <cellStyle name="Финансовый 2 3 7 2 2 3 3" xfId="13705" xr:uid="{00000000-0005-0000-0000-00001D2D0000}"/>
    <cellStyle name="Финансовый 2 3 7 2 2 3 3 2" xfId="28943" xr:uid="{0A4F94DA-70FC-4A39-A7D1-53E149E72571}"/>
    <cellStyle name="Финансовый 2 3 7 2 2 3 4" xfId="18791" xr:uid="{CE9FB91A-D172-4C98-8252-32A3B402A7FC}"/>
    <cellStyle name="Финансовый 2 3 7 2 2 4" xfId="4813" xr:uid="{00000000-0005-0000-0000-00001E2D0000}"/>
    <cellStyle name="Финансовый 2 3 7 2 2 4 2" xfId="9894" xr:uid="{00000000-0005-0000-0000-00001F2D0000}"/>
    <cellStyle name="Финансовый 2 3 7 2 2 4 2 2" xfId="25134" xr:uid="{953C6333-D0DD-4589-8A46-D21002BAA027}"/>
    <cellStyle name="Финансовый 2 3 7 2 2 4 3" xfId="14972" xr:uid="{00000000-0005-0000-0000-0000202D0000}"/>
    <cellStyle name="Финансовый 2 3 7 2 2 4 3 2" xfId="30210" xr:uid="{D80D748B-E7EE-4DDE-A7BC-4C5F03BE9395}"/>
    <cellStyle name="Финансовый 2 3 7 2 2 4 4" xfId="20058" xr:uid="{8ECF6070-E9B0-4A7F-82D3-B5DDBE926BFA}"/>
    <cellStyle name="Финансовый 2 3 7 2 2 5" xfId="6090" xr:uid="{00000000-0005-0000-0000-0000212D0000}"/>
    <cellStyle name="Финансовый 2 3 7 2 2 5 2" xfId="21335" xr:uid="{B8B21D78-D403-4770-A6E8-5B22DE9126A8}"/>
    <cellStyle name="Финансовый 2 3 7 2 2 6" xfId="11173" xr:uid="{00000000-0005-0000-0000-0000222D0000}"/>
    <cellStyle name="Финансовый 2 3 7 2 2 6 2" xfId="26411" xr:uid="{9EA52F14-C0E4-4D22-8103-37793097EB35}"/>
    <cellStyle name="Финансовый 2 3 7 2 2 7" xfId="16259" xr:uid="{C20F8E57-5D02-47A0-97AD-948AB4D1DAE2}"/>
    <cellStyle name="Финансовый 2 3 7 2 3" xfId="1699" xr:uid="{00000000-0005-0000-0000-0000232D0000}"/>
    <cellStyle name="Финансовый 2 3 7 2 3 2" xfId="6803" xr:uid="{00000000-0005-0000-0000-0000242D0000}"/>
    <cellStyle name="Финансовый 2 3 7 2 3 2 2" xfId="22043" xr:uid="{B6D1404E-F396-4AC3-B33D-75DCB45C645B}"/>
    <cellStyle name="Финансовый 2 3 7 2 3 3" xfId="11881" xr:uid="{00000000-0005-0000-0000-0000252D0000}"/>
    <cellStyle name="Финансовый 2 3 7 2 3 3 2" xfId="27119" xr:uid="{EA866C8D-8FA8-4F51-B5CB-F342E7935E28}"/>
    <cellStyle name="Финансовый 2 3 7 2 3 4" xfId="16967" xr:uid="{40E30C4C-EE31-446B-9567-538DC1481246}"/>
    <cellStyle name="Финансовый 2 3 7 2 4" xfId="2985" xr:uid="{00000000-0005-0000-0000-0000262D0000}"/>
    <cellStyle name="Финансовый 2 3 7 2 4 2" xfId="8071" xr:uid="{00000000-0005-0000-0000-0000272D0000}"/>
    <cellStyle name="Финансовый 2 3 7 2 4 2 2" xfId="23311" xr:uid="{89EE5CB8-99CC-4AD0-86A2-6D306045136A}"/>
    <cellStyle name="Финансовый 2 3 7 2 4 3" xfId="13149" xr:uid="{00000000-0005-0000-0000-0000282D0000}"/>
    <cellStyle name="Финансовый 2 3 7 2 4 3 2" xfId="28387" xr:uid="{3A6B6DF5-23E0-4F1E-B063-B6DEC2E5278A}"/>
    <cellStyle name="Финансовый 2 3 7 2 4 4" xfId="18235" xr:uid="{6637DC03-64A7-42B1-B49D-70BDAC9D720F}"/>
    <cellStyle name="Финансовый 2 3 7 2 5" xfId="4249" xr:uid="{00000000-0005-0000-0000-0000292D0000}"/>
    <cellStyle name="Финансовый 2 3 7 2 5 2" xfId="9330" xr:uid="{00000000-0005-0000-0000-00002A2D0000}"/>
    <cellStyle name="Финансовый 2 3 7 2 5 2 2" xfId="24570" xr:uid="{23FFF16B-610D-4AD1-A9F3-43210F76CCF6}"/>
    <cellStyle name="Финансовый 2 3 7 2 5 3" xfId="14408" xr:uid="{00000000-0005-0000-0000-00002B2D0000}"/>
    <cellStyle name="Финансовый 2 3 7 2 5 3 2" xfId="29646" xr:uid="{413E092B-14C1-48E0-B93C-79FF5DB0AD95}"/>
    <cellStyle name="Финансовый 2 3 7 2 5 4" xfId="19494" xr:uid="{D595F74D-C286-42AB-8AB2-6C2CED17702D}"/>
    <cellStyle name="Финансовый 2 3 7 2 6" xfId="5526" xr:uid="{00000000-0005-0000-0000-00002C2D0000}"/>
    <cellStyle name="Финансовый 2 3 7 2 6 2" xfId="20771" xr:uid="{596FA773-ECBC-4FA8-AA0C-C310F23062D2}"/>
    <cellStyle name="Финансовый 2 3 7 2 7" xfId="10609" xr:uid="{00000000-0005-0000-0000-00002D2D0000}"/>
    <cellStyle name="Финансовый 2 3 7 2 7 2" xfId="25847" xr:uid="{62C5468F-2428-4760-8869-76F570BD7877}"/>
    <cellStyle name="Финансовый 2 3 7 2 8" xfId="15695" xr:uid="{7A38A23E-699A-466C-AF98-5D623A0B00EA}"/>
    <cellStyle name="Финансовый 2 3 7 3" xfId="845" xr:uid="{00000000-0005-0000-0000-00002E2D0000}"/>
    <cellStyle name="Финансовый 2 3 7 3 2" xfId="2123" xr:uid="{00000000-0005-0000-0000-00002F2D0000}"/>
    <cellStyle name="Финансовый 2 3 7 3 2 2" xfId="7227" xr:uid="{00000000-0005-0000-0000-0000302D0000}"/>
    <cellStyle name="Финансовый 2 3 7 3 2 2 2" xfId="22467" xr:uid="{E1618BAE-2705-43DF-8D17-E7B335D73EAD}"/>
    <cellStyle name="Финансовый 2 3 7 3 2 3" xfId="12305" xr:uid="{00000000-0005-0000-0000-0000312D0000}"/>
    <cellStyle name="Финансовый 2 3 7 3 2 3 2" xfId="27543" xr:uid="{22439D54-5464-4594-ABE6-C734B3508102}"/>
    <cellStyle name="Финансовый 2 3 7 3 2 4" xfId="17391" xr:uid="{BAD42855-5BEB-4CBE-BAB1-60CE1583BC2B}"/>
    <cellStyle name="Финансовый 2 3 7 3 3" xfId="3403" xr:uid="{00000000-0005-0000-0000-0000322D0000}"/>
    <cellStyle name="Финансовый 2 3 7 3 3 2" xfId="8489" xr:uid="{00000000-0005-0000-0000-0000332D0000}"/>
    <cellStyle name="Финансовый 2 3 7 3 3 2 2" xfId="23729" xr:uid="{D2B1DF49-1810-4A4A-B0EF-F06D00FDFA21}"/>
    <cellStyle name="Финансовый 2 3 7 3 3 3" xfId="13567" xr:uid="{00000000-0005-0000-0000-0000342D0000}"/>
    <cellStyle name="Финансовый 2 3 7 3 3 3 2" xfId="28805" xr:uid="{47BBE224-C10F-4CD4-807A-2F4D22516227}"/>
    <cellStyle name="Финансовый 2 3 7 3 3 4" xfId="18653" xr:uid="{7CC4B16C-40B4-4FAF-872D-F05902D5EEB9}"/>
    <cellStyle name="Финансовый 2 3 7 3 4" xfId="4673" xr:uid="{00000000-0005-0000-0000-0000352D0000}"/>
    <cellStyle name="Финансовый 2 3 7 3 4 2" xfId="9754" xr:uid="{00000000-0005-0000-0000-0000362D0000}"/>
    <cellStyle name="Финансовый 2 3 7 3 4 2 2" xfId="24994" xr:uid="{F0A96706-E7D7-4FF4-8785-84C1EA27D6B0}"/>
    <cellStyle name="Финансовый 2 3 7 3 4 3" xfId="14832" xr:uid="{00000000-0005-0000-0000-0000372D0000}"/>
    <cellStyle name="Финансовый 2 3 7 3 4 3 2" xfId="30070" xr:uid="{995ECFEF-F034-4FAE-A030-E6C3F40639FD}"/>
    <cellStyle name="Финансовый 2 3 7 3 4 4" xfId="19918" xr:uid="{48E0E506-D107-463D-9C36-BEF61303F575}"/>
    <cellStyle name="Финансовый 2 3 7 3 5" xfId="5950" xr:uid="{00000000-0005-0000-0000-0000382D0000}"/>
    <cellStyle name="Финансовый 2 3 7 3 5 2" xfId="21195" xr:uid="{9BE4B541-BAEF-4A41-930C-33270798D24B}"/>
    <cellStyle name="Финансовый 2 3 7 3 6" xfId="11033" xr:uid="{00000000-0005-0000-0000-0000392D0000}"/>
    <cellStyle name="Финансовый 2 3 7 3 6 2" xfId="26271" xr:uid="{C215FDC3-99AD-4C94-87FF-45277C8B6DD9}"/>
    <cellStyle name="Финансовый 2 3 7 3 7" xfId="16119" xr:uid="{0F447EB5-B76E-4E25-A4C5-26AD83973E3F}"/>
    <cellStyle name="Финансовый 2 3 7 4" xfId="1559" xr:uid="{00000000-0005-0000-0000-00003A2D0000}"/>
    <cellStyle name="Финансовый 2 3 7 4 2" xfId="6663" xr:uid="{00000000-0005-0000-0000-00003B2D0000}"/>
    <cellStyle name="Финансовый 2 3 7 4 2 2" xfId="21903" xr:uid="{99FBE592-97FA-469A-AD0E-816A9D13332B}"/>
    <cellStyle name="Финансовый 2 3 7 4 3" xfId="11741" xr:uid="{00000000-0005-0000-0000-00003C2D0000}"/>
    <cellStyle name="Финансовый 2 3 7 4 3 2" xfId="26979" xr:uid="{F9D18649-094A-4F6F-8A4E-B060BB628F78}"/>
    <cellStyle name="Финансовый 2 3 7 4 4" xfId="16827" xr:uid="{C4856E7C-0EB4-4FBA-B128-03FB0D9CC75A}"/>
    <cellStyle name="Финансовый 2 3 7 5" xfId="2831" xr:uid="{00000000-0005-0000-0000-00003D2D0000}"/>
    <cellStyle name="Финансовый 2 3 7 5 2" xfId="7933" xr:uid="{00000000-0005-0000-0000-00003E2D0000}"/>
    <cellStyle name="Финансовый 2 3 7 5 2 2" xfId="23173" xr:uid="{3DC14D14-4285-4AA7-B970-298D1191A785}"/>
    <cellStyle name="Финансовый 2 3 7 5 3" xfId="13011" xr:uid="{00000000-0005-0000-0000-00003F2D0000}"/>
    <cellStyle name="Финансовый 2 3 7 5 3 2" xfId="28249" xr:uid="{09860C0B-EB7E-4587-AE6F-DF3812F11AF2}"/>
    <cellStyle name="Финансовый 2 3 7 5 4" xfId="18097" xr:uid="{B5AFD172-7BA1-4E6F-883E-CB8D88AFF238}"/>
    <cellStyle name="Финансовый 2 3 7 6" xfId="4109" xr:uid="{00000000-0005-0000-0000-0000402D0000}"/>
    <cellStyle name="Финансовый 2 3 7 6 2" xfId="9190" xr:uid="{00000000-0005-0000-0000-0000412D0000}"/>
    <cellStyle name="Финансовый 2 3 7 6 2 2" xfId="24430" xr:uid="{DAFDE145-01A9-4B9A-8A4A-96CC27A2DA4C}"/>
    <cellStyle name="Финансовый 2 3 7 6 3" xfId="14268" xr:uid="{00000000-0005-0000-0000-0000422D0000}"/>
    <cellStyle name="Финансовый 2 3 7 6 3 2" xfId="29506" xr:uid="{908BB790-15BD-4B77-BD1D-BBB4635460D2}"/>
    <cellStyle name="Финансовый 2 3 7 6 4" xfId="19354" xr:uid="{15A18C3A-6996-41FC-B9C4-9E01453D7265}"/>
    <cellStyle name="Финансовый 2 3 7 7" xfId="5386" xr:uid="{00000000-0005-0000-0000-0000432D0000}"/>
    <cellStyle name="Финансовый 2 3 7 7 2" xfId="20631" xr:uid="{56ADE5F2-AEB2-432B-8223-0EDC932497DC}"/>
    <cellStyle name="Финансовый 2 3 7 8" xfId="10469" xr:uid="{00000000-0005-0000-0000-0000442D0000}"/>
    <cellStyle name="Финансовый 2 3 7 8 2" xfId="25707" xr:uid="{8234DBE1-87EC-4463-998D-EB7EA9EB825F}"/>
    <cellStyle name="Финансовый 2 3 7 9" xfId="15555" xr:uid="{5903A0FB-B976-49DD-AFCA-C7C014AD78F2}"/>
    <cellStyle name="Финансовый 2 3 8" xfId="561" xr:uid="{00000000-0005-0000-0000-0000452D0000}"/>
    <cellStyle name="Финансовый 2 3 8 2" xfId="1125" xr:uid="{00000000-0005-0000-0000-0000462D0000}"/>
    <cellStyle name="Финансовый 2 3 8 2 2" xfId="2403" xr:uid="{00000000-0005-0000-0000-0000472D0000}"/>
    <cellStyle name="Финансовый 2 3 8 2 2 2" xfId="7507" xr:uid="{00000000-0005-0000-0000-0000482D0000}"/>
    <cellStyle name="Финансовый 2 3 8 2 2 2 2" xfId="22747" xr:uid="{9B9F115B-ADA3-41BF-ADA9-B1D22789EED8}"/>
    <cellStyle name="Финансовый 2 3 8 2 2 3" xfId="12585" xr:uid="{00000000-0005-0000-0000-0000492D0000}"/>
    <cellStyle name="Финансовый 2 3 8 2 2 3 2" xfId="27823" xr:uid="{407E3457-55CE-4C4D-9354-BAAC42E6B192}"/>
    <cellStyle name="Финансовый 2 3 8 2 2 4" xfId="17671" xr:uid="{C7BABABB-4B4C-4ECD-8CD2-36FC206CFB24}"/>
    <cellStyle name="Финансовый 2 3 8 2 3" xfId="3679" xr:uid="{00000000-0005-0000-0000-00004A2D0000}"/>
    <cellStyle name="Финансовый 2 3 8 2 3 2" xfId="8765" xr:uid="{00000000-0005-0000-0000-00004B2D0000}"/>
    <cellStyle name="Финансовый 2 3 8 2 3 2 2" xfId="24005" xr:uid="{5A293454-6D5E-4879-B031-5C209F6FC940}"/>
    <cellStyle name="Финансовый 2 3 8 2 3 3" xfId="13843" xr:uid="{00000000-0005-0000-0000-00004C2D0000}"/>
    <cellStyle name="Финансовый 2 3 8 2 3 3 2" xfId="29081" xr:uid="{ADAA035D-012B-44BC-AACD-945A251F45D3}"/>
    <cellStyle name="Финансовый 2 3 8 2 3 4" xfId="18929" xr:uid="{5D6DC0AB-2E0A-44E0-9EAA-F2D667E82C68}"/>
    <cellStyle name="Финансовый 2 3 8 2 4" xfId="4953" xr:uid="{00000000-0005-0000-0000-00004D2D0000}"/>
    <cellStyle name="Финансовый 2 3 8 2 4 2" xfId="10034" xr:uid="{00000000-0005-0000-0000-00004E2D0000}"/>
    <cellStyle name="Финансовый 2 3 8 2 4 2 2" xfId="25274" xr:uid="{F3937394-44F4-4A76-A677-FB9EFE4A41A0}"/>
    <cellStyle name="Финансовый 2 3 8 2 4 3" xfId="15112" xr:uid="{00000000-0005-0000-0000-00004F2D0000}"/>
    <cellStyle name="Финансовый 2 3 8 2 4 3 2" xfId="30350" xr:uid="{E1EBDA02-7512-4EC5-A542-EEF18EAED64E}"/>
    <cellStyle name="Финансовый 2 3 8 2 4 4" xfId="20198" xr:uid="{AD2BD5C5-D673-4E28-9B32-ED624B9483EA}"/>
    <cellStyle name="Финансовый 2 3 8 2 5" xfId="6230" xr:uid="{00000000-0005-0000-0000-0000502D0000}"/>
    <cellStyle name="Финансовый 2 3 8 2 5 2" xfId="21475" xr:uid="{4BC5FE4F-EB3A-4739-9CA3-45CB4E92D1C0}"/>
    <cellStyle name="Финансовый 2 3 8 2 6" xfId="11313" xr:uid="{00000000-0005-0000-0000-0000512D0000}"/>
    <cellStyle name="Финансовый 2 3 8 2 6 2" xfId="26551" xr:uid="{A93141F6-EE27-4879-BEFD-C71C2C57C468}"/>
    <cellStyle name="Финансовый 2 3 8 2 7" xfId="16399" xr:uid="{83CF48FF-1751-4ACA-8EE2-FEBA6826A547}"/>
    <cellStyle name="Финансовый 2 3 8 3" xfId="1839" xr:uid="{00000000-0005-0000-0000-0000522D0000}"/>
    <cellStyle name="Финансовый 2 3 8 3 2" xfId="6943" xr:uid="{00000000-0005-0000-0000-0000532D0000}"/>
    <cellStyle name="Финансовый 2 3 8 3 2 2" xfId="22183" xr:uid="{382A340E-FA5E-4587-972D-0BE0A84F03A0}"/>
    <cellStyle name="Финансовый 2 3 8 3 3" xfId="12021" xr:uid="{00000000-0005-0000-0000-0000542D0000}"/>
    <cellStyle name="Финансовый 2 3 8 3 3 2" xfId="27259" xr:uid="{22809853-F0C1-44D2-BCE4-565A575F4DF5}"/>
    <cellStyle name="Финансовый 2 3 8 3 4" xfId="17107" xr:uid="{F472D26A-8280-4B1A-A96A-9CFE0D09A34B}"/>
    <cellStyle name="Финансовый 2 3 8 4" xfId="3123" xr:uid="{00000000-0005-0000-0000-0000552D0000}"/>
    <cellStyle name="Финансовый 2 3 8 4 2" xfId="8209" xr:uid="{00000000-0005-0000-0000-0000562D0000}"/>
    <cellStyle name="Финансовый 2 3 8 4 2 2" xfId="23449" xr:uid="{5DE5607B-5E63-4790-B7F0-6E995BE06159}"/>
    <cellStyle name="Финансовый 2 3 8 4 3" xfId="13287" xr:uid="{00000000-0005-0000-0000-0000572D0000}"/>
    <cellStyle name="Финансовый 2 3 8 4 3 2" xfId="28525" xr:uid="{38B8159A-41F5-487C-8FF3-CF7621237F36}"/>
    <cellStyle name="Финансовый 2 3 8 4 4" xfId="18373" xr:uid="{DE559CD5-B0EB-44DB-9ECC-91F5490AE07A}"/>
    <cellStyle name="Финансовый 2 3 8 5" xfId="4389" xr:uid="{00000000-0005-0000-0000-0000582D0000}"/>
    <cellStyle name="Финансовый 2 3 8 5 2" xfId="9470" xr:uid="{00000000-0005-0000-0000-0000592D0000}"/>
    <cellStyle name="Финансовый 2 3 8 5 2 2" xfId="24710" xr:uid="{3B7C6DE5-8C23-4536-BE32-FB4893B1FAFC}"/>
    <cellStyle name="Финансовый 2 3 8 5 3" xfId="14548" xr:uid="{00000000-0005-0000-0000-00005A2D0000}"/>
    <cellStyle name="Финансовый 2 3 8 5 3 2" xfId="29786" xr:uid="{8C8B22A9-45F4-4539-B0BC-24B9FF8A84FA}"/>
    <cellStyle name="Финансовый 2 3 8 5 4" xfId="19634" xr:uid="{464CA160-13C8-4A15-9D47-BF0A41494EAB}"/>
    <cellStyle name="Финансовый 2 3 8 6" xfId="5666" xr:uid="{00000000-0005-0000-0000-00005B2D0000}"/>
    <cellStyle name="Финансовый 2 3 8 6 2" xfId="20911" xr:uid="{CAEF7937-09C4-4378-A133-657E447EB711}"/>
    <cellStyle name="Финансовый 2 3 8 7" xfId="10749" xr:uid="{00000000-0005-0000-0000-00005C2D0000}"/>
    <cellStyle name="Финансовый 2 3 8 7 2" xfId="25987" xr:uid="{618F2F61-C00D-4636-A1B9-B4769BED4502}"/>
    <cellStyle name="Финансовый 2 3 8 8" xfId="15835" xr:uid="{154352E8-E973-4558-95EE-3AD611FFE817}"/>
    <cellStyle name="Финансовый 2 3 9" xfId="705" xr:uid="{00000000-0005-0000-0000-00005D2D0000}"/>
    <cellStyle name="Финансовый 2 3 9 2" xfId="1983" xr:uid="{00000000-0005-0000-0000-00005E2D0000}"/>
    <cellStyle name="Финансовый 2 3 9 2 2" xfId="7087" xr:uid="{00000000-0005-0000-0000-00005F2D0000}"/>
    <cellStyle name="Финансовый 2 3 9 2 2 2" xfId="22327" xr:uid="{BBFEB67D-E583-4896-A886-D6BD19580B36}"/>
    <cellStyle name="Финансовый 2 3 9 2 3" xfId="12165" xr:uid="{00000000-0005-0000-0000-0000602D0000}"/>
    <cellStyle name="Финансовый 2 3 9 2 3 2" xfId="27403" xr:uid="{E8DFF086-2181-4972-B06E-7112146F411E}"/>
    <cellStyle name="Финансовый 2 3 9 2 4" xfId="17251" xr:uid="{F2FDEAD1-6710-46E5-B84D-F50380206512}"/>
    <cellStyle name="Финансовый 2 3 9 3" xfId="3265" xr:uid="{00000000-0005-0000-0000-0000612D0000}"/>
    <cellStyle name="Финансовый 2 3 9 3 2" xfId="8351" xr:uid="{00000000-0005-0000-0000-0000622D0000}"/>
    <cellStyle name="Финансовый 2 3 9 3 2 2" xfId="23591" xr:uid="{FF25DD6A-6B67-434C-B5BE-514D6597C211}"/>
    <cellStyle name="Финансовый 2 3 9 3 3" xfId="13429" xr:uid="{00000000-0005-0000-0000-0000632D0000}"/>
    <cellStyle name="Финансовый 2 3 9 3 3 2" xfId="28667" xr:uid="{DB8AB571-6B05-4EB0-89CF-F8198FEB3800}"/>
    <cellStyle name="Финансовый 2 3 9 3 4" xfId="18515" xr:uid="{3472EA35-6405-4B3E-9835-6E7274782D85}"/>
    <cellStyle name="Финансовый 2 3 9 4" xfId="4533" xr:uid="{00000000-0005-0000-0000-0000642D0000}"/>
    <cellStyle name="Финансовый 2 3 9 4 2" xfId="9614" xr:uid="{00000000-0005-0000-0000-0000652D0000}"/>
    <cellStyle name="Финансовый 2 3 9 4 2 2" xfId="24854" xr:uid="{13CA5AD3-5162-41E0-BEDD-DD43D20E4B05}"/>
    <cellStyle name="Финансовый 2 3 9 4 3" xfId="14692" xr:uid="{00000000-0005-0000-0000-0000662D0000}"/>
    <cellStyle name="Финансовый 2 3 9 4 3 2" xfId="29930" xr:uid="{A06F019B-570B-408E-AE2D-4EAD719BD4D6}"/>
    <cellStyle name="Финансовый 2 3 9 4 4" xfId="19778" xr:uid="{4C0977C6-7E6A-4933-A81C-621BF2395EF0}"/>
    <cellStyle name="Финансовый 2 3 9 5" xfId="5810" xr:uid="{00000000-0005-0000-0000-0000672D0000}"/>
    <cellStyle name="Финансовый 2 3 9 5 2" xfId="21055" xr:uid="{B8ECD59F-CDD5-4C1B-BC54-FE69FF7DEC8B}"/>
    <cellStyle name="Финансовый 2 3 9 6" xfId="10893" xr:uid="{00000000-0005-0000-0000-0000682D0000}"/>
    <cellStyle name="Финансовый 2 3 9 6 2" xfId="26131" xr:uid="{F35F1A39-9C10-4D32-B9D3-C74239B90DEE}"/>
    <cellStyle name="Финансовый 2 3 9 7" xfId="15979" xr:uid="{B5C17E02-A9D0-4BB6-8169-EB60D8738F9B}"/>
    <cellStyle name="Финансовый 2 4" xfId="196" xr:uid="{00000000-0005-0000-0000-0000692D0000}"/>
    <cellStyle name="Финансовый 2 4 2" xfId="197" xr:uid="{00000000-0005-0000-0000-00006A2D0000}"/>
    <cellStyle name="Финансовый 2 4 2 2" xfId="198" xr:uid="{00000000-0005-0000-0000-00006B2D0000}"/>
    <cellStyle name="Финансовый 2 4 2 2 2" xfId="310" xr:uid="{00000000-0005-0000-0000-00006C2D0000}"/>
    <cellStyle name="Финансовый 2 4 2 2 2 2" xfId="463" xr:uid="{00000000-0005-0000-0000-00006D2D0000}"/>
    <cellStyle name="Финансовый 2 4 2 2 2 2 2" xfId="1027" xr:uid="{00000000-0005-0000-0000-00006E2D0000}"/>
    <cellStyle name="Финансовый 2 4 2 2 2 2 2 2" xfId="2305" xr:uid="{00000000-0005-0000-0000-00006F2D0000}"/>
    <cellStyle name="Финансовый 2 4 2 2 2 2 2 2 2" xfId="7409" xr:uid="{00000000-0005-0000-0000-0000702D0000}"/>
    <cellStyle name="Финансовый 2 4 2 2 2 2 2 2 2 2" xfId="22649" xr:uid="{F01A3051-1C84-4580-9879-BCCAB3A492BA}"/>
    <cellStyle name="Финансовый 2 4 2 2 2 2 2 2 3" xfId="12487" xr:uid="{00000000-0005-0000-0000-0000712D0000}"/>
    <cellStyle name="Финансовый 2 4 2 2 2 2 2 2 3 2" xfId="27725" xr:uid="{27F8EE25-A196-4BC4-910B-E03074D57100}"/>
    <cellStyle name="Финансовый 2 4 2 2 2 2 2 2 4" xfId="17573" xr:uid="{1C6CE728-E24E-4667-AC23-5169EEDE1194}"/>
    <cellStyle name="Финансовый 2 4 2 2 2 2 2 3" xfId="3583" xr:uid="{00000000-0005-0000-0000-0000722D0000}"/>
    <cellStyle name="Финансовый 2 4 2 2 2 2 2 3 2" xfId="8669" xr:uid="{00000000-0005-0000-0000-0000732D0000}"/>
    <cellStyle name="Финансовый 2 4 2 2 2 2 2 3 2 2" xfId="23909" xr:uid="{A7297D2E-DB83-4A33-8CB8-D72064688D3C}"/>
    <cellStyle name="Финансовый 2 4 2 2 2 2 2 3 3" xfId="13747" xr:uid="{00000000-0005-0000-0000-0000742D0000}"/>
    <cellStyle name="Финансовый 2 4 2 2 2 2 2 3 3 2" xfId="28985" xr:uid="{73D92A63-C1E7-4F35-A6FF-D7D5FCE8620B}"/>
    <cellStyle name="Финансовый 2 4 2 2 2 2 2 3 4" xfId="18833" xr:uid="{A2B4BA1F-19CD-47CB-A4E6-35B28277632E}"/>
    <cellStyle name="Финансовый 2 4 2 2 2 2 2 4" xfId="4855" xr:uid="{00000000-0005-0000-0000-0000752D0000}"/>
    <cellStyle name="Финансовый 2 4 2 2 2 2 2 4 2" xfId="9936" xr:uid="{00000000-0005-0000-0000-0000762D0000}"/>
    <cellStyle name="Финансовый 2 4 2 2 2 2 2 4 2 2" xfId="25176" xr:uid="{83A2343A-98F5-47DF-8AB0-DC018967534B}"/>
    <cellStyle name="Финансовый 2 4 2 2 2 2 2 4 3" xfId="15014" xr:uid="{00000000-0005-0000-0000-0000772D0000}"/>
    <cellStyle name="Финансовый 2 4 2 2 2 2 2 4 3 2" xfId="30252" xr:uid="{34DC32CD-2A90-41D0-8D1D-05EFDD5D73BD}"/>
    <cellStyle name="Финансовый 2 4 2 2 2 2 2 4 4" xfId="20100" xr:uid="{45904566-0546-4D72-BBF2-97E14FCF4A43}"/>
    <cellStyle name="Финансовый 2 4 2 2 2 2 2 5" xfId="6132" xr:uid="{00000000-0005-0000-0000-0000782D0000}"/>
    <cellStyle name="Финансовый 2 4 2 2 2 2 2 5 2" xfId="21377" xr:uid="{6A18ED00-B3EE-4F83-B5F9-54577035EE4C}"/>
    <cellStyle name="Финансовый 2 4 2 2 2 2 2 6" xfId="11215" xr:uid="{00000000-0005-0000-0000-0000792D0000}"/>
    <cellStyle name="Финансовый 2 4 2 2 2 2 2 6 2" xfId="26453" xr:uid="{F9B84759-5266-4946-B4B4-9E7443342460}"/>
    <cellStyle name="Финансовый 2 4 2 2 2 2 2 7" xfId="16301" xr:uid="{72492379-F7CB-4AD0-A171-4961104AE6A3}"/>
    <cellStyle name="Финансовый 2 4 2 2 2 2 3" xfId="1741" xr:uid="{00000000-0005-0000-0000-00007A2D0000}"/>
    <cellStyle name="Финансовый 2 4 2 2 2 2 3 2" xfId="6845" xr:uid="{00000000-0005-0000-0000-00007B2D0000}"/>
    <cellStyle name="Финансовый 2 4 2 2 2 2 3 2 2" xfId="22085" xr:uid="{EF0FF57A-C5A4-4491-AEA8-51D58AD31D61}"/>
    <cellStyle name="Финансовый 2 4 2 2 2 2 3 3" xfId="11923" xr:uid="{00000000-0005-0000-0000-00007C2D0000}"/>
    <cellStyle name="Финансовый 2 4 2 2 2 2 3 3 2" xfId="27161" xr:uid="{25677065-EA58-46FB-9760-EE0904542828}"/>
    <cellStyle name="Финансовый 2 4 2 2 2 2 3 4" xfId="17009" xr:uid="{E2C61E1A-96BA-4EC2-822B-49B3CBC5876B}"/>
    <cellStyle name="Финансовый 2 4 2 2 2 2 4" xfId="3027" xr:uid="{00000000-0005-0000-0000-00007D2D0000}"/>
    <cellStyle name="Финансовый 2 4 2 2 2 2 4 2" xfId="8113" xr:uid="{00000000-0005-0000-0000-00007E2D0000}"/>
    <cellStyle name="Финансовый 2 4 2 2 2 2 4 2 2" xfId="23353" xr:uid="{8A82063D-E637-44D1-AB21-1CED20AEECA8}"/>
    <cellStyle name="Финансовый 2 4 2 2 2 2 4 3" xfId="13191" xr:uid="{00000000-0005-0000-0000-00007F2D0000}"/>
    <cellStyle name="Финансовый 2 4 2 2 2 2 4 3 2" xfId="28429" xr:uid="{F2A72473-C13C-4E3A-A6BE-C5A0421F3710}"/>
    <cellStyle name="Финансовый 2 4 2 2 2 2 4 4" xfId="18277" xr:uid="{00517FA7-0C6E-4EE0-AD79-13D476D9A989}"/>
    <cellStyle name="Финансовый 2 4 2 2 2 2 5" xfId="4291" xr:uid="{00000000-0005-0000-0000-0000802D0000}"/>
    <cellStyle name="Финансовый 2 4 2 2 2 2 5 2" xfId="9372" xr:uid="{00000000-0005-0000-0000-0000812D0000}"/>
    <cellStyle name="Финансовый 2 4 2 2 2 2 5 2 2" xfId="24612" xr:uid="{BADAEEAD-32E2-461F-943B-E01BA1CE1AA8}"/>
    <cellStyle name="Финансовый 2 4 2 2 2 2 5 3" xfId="14450" xr:uid="{00000000-0005-0000-0000-0000822D0000}"/>
    <cellStyle name="Финансовый 2 4 2 2 2 2 5 3 2" xfId="29688" xr:uid="{82FCF755-527B-43AF-93B4-584D1576B6A0}"/>
    <cellStyle name="Финансовый 2 4 2 2 2 2 5 4" xfId="19536" xr:uid="{0A3B2BFE-6146-4F1F-A79C-88BBC7D8DCB4}"/>
    <cellStyle name="Финансовый 2 4 2 2 2 2 6" xfId="5568" xr:uid="{00000000-0005-0000-0000-0000832D0000}"/>
    <cellStyle name="Финансовый 2 4 2 2 2 2 6 2" xfId="20813" xr:uid="{5C7D9AAF-1EB7-48E4-B08E-D38F455D1041}"/>
    <cellStyle name="Финансовый 2 4 2 2 2 2 7" xfId="10651" xr:uid="{00000000-0005-0000-0000-0000842D0000}"/>
    <cellStyle name="Финансовый 2 4 2 2 2 2 7 2" xfId="25889" xr:uid="{45FF1485-766B-47EC-A138-DADFA343A47A}"/>
    <cellStyle name="Финансовый 2 4 2 2 2 2 8" xfId="15737" xr:uid="{EFB41FC1-273D-4465-B9F3-54C1C264231F}"/>
    <cellStyle name="Финансовый 2 4 2 2 2 3" xfId="887" xr:uid="{00000000-0005-0000-0000-0000852D0000}"/>
    <cellStyle name="Финансовый 2 4 2 2 2 3 2" xfId="2165" xr:uid="{00000000-0005-0000-0000-0000862D0000}"/>
    <cellStyle name="Финансовый 2 4 2 2 2 3 2 2" xfId="7269" xr:uid="{00000000-0005-0000-0000-0000872D0000}"/>
    <cellStyle name="Финансовый 2 4 2 2 2 3 2 2 2" xfId="22509" xr:uid="{712C7C3E-6332-41D2-B31B-C7ED8D4FC167}"/>
    <cellStyle name="Финансовый 2 4 2 2 2 3 2 3" xfId="12347" xr:uid="{00000000-0005-0000-0000-0000882D0000}"/>
    <cellStyle name="Финансовый 2 4 2 2 2 3 2 3 2" xfId="27585" xr:uid="{20844196-CBD7-4462-9EB8-D7267085BE43}"/>
    <cellStyle name="Финансовый 2 4 2 2 2 3 2 4" xfId="17433" xr:uid="{ED1C5350-34C2-4BC6-9DC8-DBF1DC19BE5C}"/>
    <cellStyle name="Финансовый 2 4 2 2 2 3 3" xfId="3445" xr:uid="{00000000-0005-0000-0000-0000892D0000}"/>
    <cellStyle name="Финансовый 2 4 2 2 2 3 3 2" xfId="8531" xr:uid="{00000000-0005-0000-0000-00008A2D0000}"/>
    <cellStyle name="Финансовый 2 4 2 2 2 3 3 2 2" xfId="23771" xr:uid="{71448F8C-4200-4136-BE2A-ECD3F12AC0F5}"/>
    <cellStyle name="Финансовый 2 4 2 2 2 3 3 3" xfId="13609" xr:uid="{00000000-0005-0000-0000-00008B2D0000}"/>
    <cellStyle name="Финансовый 2 4 2 2 2 3 3 3 2" xfId="28847" xr:uid="{E75A292C-9651-4DA6-8EBF-FF1B140EE4E9}"/>
    <cellStyle name="Финансовый 2 4 2 2 2 3 3 4" xfId="18695" xr:uid="{9C752BEA-F496-4498-BDD3-B3701B2443A8}"/>
    <cellStyle name="Финансовый 2 4 2 2 2 3 4" xfId="4715" xr:uid="{00000000-0005-0000-0000-00008C2D0000}"/>
    <cellStyle name="Финансовый 2 4 2 2 2 3 4 2" xfId="9796" xr:uid="{00000000-0005-0000-0000-00008D2D0000}"/>
    <cellStyle name="Финансовый 2 4 2 2 2 3 4 2 2" xfId="25036" xr:uid="{3E32A5D6-2B6D-49A1-AF68-88E49E79CEBF}"/>
    <cellStyle name="Финансовый 2 4 2 2 2 3 4 3" xfId="14874" xr:uid="{00000000-0005-0000-0000-00008E2D0000}"/>
    <cellStyle name="Финансовый 2 4 2 2 2 3 4 3 2" xfId="30112" xr:uid="{363D85D5-960B-4C31-AAB9-B00FE6D1668D}"/>
    <cellStyle name="Финансовый 2 4 2 2 2 3 4 4" xfId="19960" xr:uid="{ECFD2F8C-C300-4694-96EE-C75055C80298}"/>
    <cellStyle name="Финансовый 2 4 2 2 2 3 5" xfId="5992" xr:uid="{00000000-0005-0000-0000-00008F2D0000}"/>
    <cellStyle name="Финансовый 2 4 2 2 2 3 5 2" xfId="21237" xr:uid="{18AA7203-FE46-4CB6-B712-B31D2CCFB87A}"/>
    <cellStyle name="Финансовый 2 4 2 2 2 3 6" xfId="11075" xr:uid="{00000000-0005-0000-0000-0000902D0000}"/>
    <cellStyle name="Финансовый 2 4 2 2 2 3 6 2" xfId="26313" xr:uid="{1446A2F3-932B-4F9B-8595-99BE57DDCE86}"/>
    <cellStyle name="Финансовый 2 4 2 2 2 3 7" xfId="16161" xr:uid="{29F6B962-D2FF-45BF-9D11-2FC0991009BE}"/>
    <cellStyle name="Финансовый 2 4 2 2 2 4" xfId="1601" xr:uid="{00000000-0005-0000-0000-0000912D0000}"/>
    <cellStyle name="Финансовый 2 4 2 2 2 4 2" xfId="6705" xr:uid="{00000000-0005-0000-0000-0000922D0000}"/>
    <cellStyle name="Финансовый 2 4 2 2 2 4 2 2" xfId="21945" xr:uid="{A94D1D89-45EA-4FB6-87ED-D4EBD190B077}"/>
    <cellStyle name="Финансовый 2 4 2 2 2 4 3" xfId="11783" xr:uid="{00000000-0005-0000-0000-0000932D0000}"/>
    <cellStyle name="Финансовый 2 4 2 2 2 4 3 2" xfId="27021" xr:uid="{D4B2F6B7-2390-486F-98E8-658C29378461}"/>
    <cellStyle name="Финансовый 2 4 2 2 2 4 4" xfId="16869" xr:uid="{62079B32-72AC-4945-9179-58DC374228C6}"/>
    <cellStyle name="Финансовый 2 4 2 2 2 5" xfId="2877" xr:uid="{00000000-0005-0000-0000-0000942D0000}"/>
    <cellStyle name="Финансовый 2 4 2 2 2 5 2" xfId="7975" xr:uid="{00000000-0005-0000-0000-0000952D0000}"/>
    <cellStyle name="Финансовый 2 4 2 2 2 5 2 2" xfId="23215" xr:uid="{32FC811A-BA1A-46A7-B34B-5D26BBB03D3A}"/>
    <cellStyle name="Финансовый 2 4 2 2 2 5 3" xfId="13053" xr:uid="{00000000-0005-0000-0000-0000962D0000}"/>
    <cellStyle name="Финансовый 2 4 2 2 2 5 3 2" xfId="28291" xr:uid="{638DAAE5-A67C-4A33-8E5D-6DE75B429C5D}"/>
    <cellStyle name="Финансовый 2 4 2 2 2 5 4" xfId="18139" xr:uid="{B2D28D5D-C5DC-457A-B16A-61178ADF8567}"/>
    <cellStyle name="Финансовый 2 4 2 2 2 6" xfId="4151" xr:uid="{00000000-0005-0000-0000-0000972D0000}"/>
    <cellStyle name="Финансовый 2 4 2 2 2 6 2" xfId="9232" xr:uid="{00000000-0005-0000-0000-0000982D0000}"/>
    <cellStyle name="Финансовый 2 4 2 2 2 6 2 2" xfId="24472" xr:uid="{563A9DAE-C6CC-4E27-AC61-F1BCC494C155}"/>
    <cellStyle name="Финансовый 2 4 2 2 2 6 3" xfId="14310" xr:uid="{00000000-0005-0000-0000-0000992D0000}"/>
    <cellStyle name="Финансовый 2 4 2 2 2 6 3 2" xfId="29548" xr:uid="{76940E33-E8AB-4D90-8D38-AF7F7906A4B9}"/>
    <cellStyle name="Финансовый 2 4 2 2 2 6 4" xfId="19396" xr:uid="{A9DFBBCF-5ED6-4EC0-88F1-F27AFEC38733}"/>
    <cellStyle name="Финансовый 2 4 2 2 2 7" xfId="5428" xr:uid="{00000000-0005-0000-0000-00009A2D0000}"/>
    <cellStyle name="Финансовый 2 4 2 2 2 7 2" xfId="20673" xr:uid="{A00037ED-2E84-462D-BE52-4685927B8D65}"/>
    <cellStyle name="Финансовый 2 4 2 2 2 8" xfId="10511" xr:uid="{00000000-0005-0000-0000-00009B2D0000}"/>
    <cellStyle name="Финансовый 2 4 2 2 2 8 2" xfId="25749" xr:uid="{B360B10D-0AA9-40D6-B6FA-9DAED9AF51F9}"/>
    <cellStyle name="Финансовый 2 4 2 2 2 9" xfId="15597" xr:uid="{9A675F8B-DDE2-4E31-822D-365396ED60E5}"/>
    <cellStyle name="Финансовый 2 4 2 2 3" xfId="603" xr:uid="{00000000-0005-0000-0000-00009C2D0000}"/>
    <cellStyle name="Финансовый 2 4 2 2 3 2" xfId="1167" xr:uid="{00000000-0005-0000-0000-00009D2D0000}"/>
    <cellStyle name="Финансовый 2 4 2 2 3 2 2" xfId="2445" xr:uid="{00000000-0005-0000-0000-00009E2D0000}"/>
    <cellStyle name="Финансовый 2 4 2 2 3 2 2 2" xfId="7549" xr:uid="{00000000-0005-0000-0000-00009F2D0000}"/>
    <cellStyle name="Финансовый 2 4 2 2 3 2 2 2 2" xfId="22789" xr:uid="{4D2A46FD-DD29-4645-BDA4-C34D40731FDF}"/>
    <cellStyle name="Финансовый 2 4 2 2 3 2 2 3" xfId="12627" xr:uid="{00000000-0005-0000-0000-0000A02D0000}"/>
    <cellStyle name="Финансовый 2 4 2 2 3 2 2 3 2" xfId="27865" xr:uid="{B2C43232-1309-419D-9730-649B2028F5B7}"/>
    <cellStyle name="Финансовый 2 4 2 2 3 2 2 4" xfId="17713" xr:uid="{00213621-A153-43F8-B5FD-A137FE101937}"/>
    <cellStyle name="Финансовый 2 4 2 2 3 2 3" xfId="3721" xr:uid="{00000000-0005-0000-0000-0000A12D0000}"/>
    <cellStyle name="Финансовый 2 4 2 2 3 2 3 2" xfId="8807" xr:uid="{00000000-0005-0000-0000-0000A22D0000}"/>
    <cellStyle name="Финансовый 2 4 2 2 3 2 3 2 2" xfId="24047" xr:uid="{13746D27-F798-4F32-9F3B-D6DA0C043E10}"/>
    <cellStyle name="Финансовый 2 4 2 2 3 2 3 3" xfId="13885" xr:uid="{00000000-0005-0000-0000-0000A32D0000}"/>
    <cellStyle name="Финансовый 2 4 2 2 3 2 3 3 2" xfId="29123" xr:uid="{3DD3D99C-D2E9-4572-98B4-969BD6A55EF7}"/>
    <cellStyle name="Финансовый 2 4 2 2 3 2 3 4" xfId="18971" xr:uid="{1E0135AD-72C4-453E-BE2B-2A43DC93E0E1}"/>
    <cellStyle name="Финансовый 2 4 2 2 3 2 4" xfId="4995" xr:uid="{00000000-0005-0000-0000-0000A42D0000}"/>
    <cellStyle name="Финансовый 2 4 2 2 3 2 4 2" xfId="10076" xr:uid="{00000000-0005-0000-0000-0000A52D0000}"/>
    <cellStyle name="Финансовый 2 4 2 2 3 2 4 2 2" xfId="25316" xr:uid="{430B8901-7FFE-48E2-B80A-C7E792FABAAD}"/>
    <cellStyle name="Финансовый 2 4 2 2 3 2 4 3" xfId="15154" xr:uid="{00000000-0005-0000-0000-0000A62D0000}"/>
    <cellStyle name="Финансовый 2 4 2 2 3 2 4 3 2" xfId="30392" xr:uid="{C6E6C910-3ADB-4FFC-8A66-D9D553BEC9FC}"/>
    <cellStyle name="Финансовый 2 4 2 2 3 2 4 4" xfId="20240" xr:uid="{04D5D540-5F6E-4362-B2C8-BA590FF92053}"/>
    <cellStyle name="Финансовый 2 4 2 2 3 2 5" xfId="6272" xr:uid="{00000000-0005-0000-0000-0000A72D0000}"/>
    <cellStyle name="Финансовый 2 4 2 2 3 2 5 2" xfId="21517" xr:uid="{7F358F62-4816-4CF7-99D0-C911F498B842}"/>
    <cellStyle name="Финансовый 2 4 2 2 3 2 6" xfId="11355" xr:uid="{00000000-0005-0000-0000-0000A82D0000}"/>
    <cellStyle name="Финансовый 2 4 2 2 3 2 6 2" xfId="26593" xr:uid="{70392CE4-02DF-45A3-A0BF-90F137A0B371}"/>
    <cellStyle name="Финансовый 2 4 2 2 3 2 7" xfId="16441" xr:uid="{6B53A47E-68D1-4320-930F-A3CBC71A5763}"/>
    <cellStyle name="Финансовый 2 4 2 2 3 3" xfId="1881" xr:uid="{00000000-0005-0000-0000-0000A92D0000}"/>
    <cellStyle name="Финансовый 2 4 2 2 3 3 2" xfId="6985" xr:uid="{00000000-0005-0000-0000-0000AA2D0000}"/>
    <cellStyle name="Финансовый 2 4 2 2 3 3 2 2" xfId="22225" xr:uid="{3856529C-F981-4707-889A-5990F743D2C1}"/>
    <cellStyle name="Финансовый 2 4 2 2 3 3 3" xfId="12063" xr:uid="{00000000-0005-0000-0000-0000AB2D0000}"/>
    <cellStyle name="Финансовый 2 4 2 2 3 3 3 2" xfId="27301" xr:uid="{24350E7A-EAEA-4665-AEF8-777FE17A06AC}"/>
    <cellStyle name="Финансовый 2 4 2 2 3 3 4" xfId="17149" xr:uid="{762F29FF-EFA2-4607-8623-4924D2FBA83F}"/>
    <cellStyle name="Финансовый 2 4 2 2 3 4" xfId="3165" xr:uid="{00000000-0005-0000-0000-0000AC2D0000}"/>
    <cellStyle name="Финансовый 2 4 2 2 3 4 2" xfId="8251" xr:uid="{00000000-0005-0000-0000-0000AD2D0000}"/>
    <cellStyle name="Финансовый 2 4 2 2 3 4 2 2" xfId="23491" xr:uid="{53A9CB85-EAC6-451F-A42C-0DD85B3A0B09}"/>
    <cellStyle name="Финансовый 2 4 2 2 3 4 3" xfId="13329" xr:uid="{00000000-0005-0000-0000-0000AE2D0000}"/>
    <cellStyle name="Финансовый 2 4 2 2 3 4 3 2" xfId="28567" xr:uid="{3A1B7911-37CF-4A2A-A053-926E3B5C50F7}"/>
    <cellStyle name="Финансовый 2 4 2 2 3 4 4" xfId="18415" xr:uid="{44E57DBB-64BE-4BF6-8633-839C79A743C1}"/>
    <cellStyle name="Финансовый 2 4 2 2 3 5" xfId="4431" xr:uid="{00000000-0005-0000-0000-0000AF2D0000}"/>
    <cellStyle name="Финансовый 2 4 2 2 3 5 2" xfId="9512" xr:uid="{00000000-0005-0000-0000-0000B02D0000}"/>
    <cellStyle name="Финансовый 2 4 2 2 3 5 2 2" xfId="24752" xr:uid="{6AC7BCBE-45BC-4229-AFEC-D692939F7905}"/>
    <cellStyle name="Финансовый 2 4 2 2 3 5 3" xfId="14590" xr:uid="{00000000-0005-0000-0000-0000B12D0000}"/>
    <cellStyle name="Финансовый 2 4 2 2 3 5 3 2" xfId="29828" xr:uid="{AA25B053-69A5-47BE-876F-F4BB0A1221F8}"/>
    <cellStyle name="Финансовый 2 4 2 2 3 5 4" xfId="19676" xr:uid="{C4487C15-A1C4-4DDB-BF65-6F8AE01A3A4A}"/>
    <cellStyle name="Финансовый 2 4 2 2 3 6" xfId="5708" xr:uid="{00000000-0005-0000-0000-0000B22D0000}"/>
    <cellStyle name="Финансовый 2 4 2 2 3 6 2" xfId="20953" xr:uid="{8EF01A38-A5E5-4B53-8090-B46DA7B9E994}"/>
    <cellStyle name="Финансовый 2 4 2 2 3 7" xfId="10791" xr:uid="{00000000-0005-0000-0000-0000B32D0000}"/>
    <cellStyle name="Финансовый 2 4 2 2 3 7 2" xfId="26029" xr:uid="{02E920CC-F4EA-498D-969C-D30C1D561A9E}"/>
    <cellStyle name="Финансовый 2 4 2 2 3 8" xfId="15877" xr:uid="{037B9634-60EA-497C-9718-BC808947E954}"/>
    <cellStyle name="Финансовый 2 4 2 2 4" xfId="747" xr:uid="{00000000-0005-0000-0000-0000B42D0000}"/>
    <cellStyle name="Финансовый 2 4 2 2 4 2" xfId="2025" xr:uid="{00000000-0005-0000-0000-0000B52D0000}"/>
    <cellStyle name="Финансовый 2 4 2 2 4 2 2" xfId="7129" xr:uid="{00000000-0005-0000-0000-0000B62D0000}"/>
    <cellStyle name="Финансовый 2 4 2 2 4 2 2 2" xfId="22369" xr:uid="{BE142E5E-EACF-4C90-85A2-8B43B874A632}"/>
    <cellStyle name="Финансовый 2 4 2 2 4 2 3" xfId="12207" xr:uid="{00000000-0005-0000-0000-0000B72D0000}"/>
    <cellStyle name="Финансовый 2 4 2 2 4 2 3 2" xfId="27445" xr:uid="{8DCD962B-5738-4CCA-AF85-2EAC4DF26131}"/>
    <cellStyle name="Финансовый 2 4 2 2 4 2 4" xfId="17293" xr:uid="{52D62D07-AF38-47A0-ADA9-665CB702AEB1}"/>
    <cellStyle name="Финансовый 2 4 2 2 4 3" xfId="3307" xr:uid="{00000000-0005-0000-0000-0000B82D0000}"/>
    <cellStyle name="Финансовый 2 4 2 2 4 3 2" xfId="8393" xr:uid="{00000000-0005-0000-0000-0000B92D0000}"/>
    <cellStyle name="Финансовый 2 4 2 2 4 3 2 2" xfId="23633" xr:uid="{62BA05F3-8CEE-4813-A155-FE9E00E1DE7C}"/>
    <cellStyle name="Финансовый 2 4 2 2 4 3 3" xfId="13471" xr:uid="{00000000-0005-0000-0000-0000BA2D0000}"/>
    <cellStyle name="Финансовый 2 4 2 2 4 3 3 2" xfId="28709" xr:uid="{73136FC9-C49A-4ABD-9219-13FB7E9128AB}"/>
    <cellStyle name="Финансовый 2 4 2 2 4 3 4" xfId="18557" xr:uid="{E105DC52-1313-4603-A846-DFC7F5CFF6A3}"/>
    <cellStyle name="Финансовый 2 4 2 2 4 4" xfId="4575" xr:uid="{00000000-0005-0000-0000-0000BB2D0000}"/>
    <cellStyle name="Финансовый 2 4 2 2 4 4 2" xfId="9656" xr:uid="{00000000-0005-0000-0000-0000BC2D0000}"/>
    <cellStyle name="Финансовый 2 4 2 2 4 4 2 2" xfId="24896" xr:uid="{430DE8B7-7D8B-4349-8973-FAC688225E1E}"/>
    <cellStyle name="Финансовый 2 4 2 2 4 4 3" xfId="14734" xr:uid="{00000000-0005-0000-0000-0000BD2D0000}"/>
    <cellStyle name="Финансовый 2 4 2 2 4 4 3 2" xfId="29972" xr:uid="{EC5F4B67-B94A-46E3-8159-7856429C6399}"/>
    <cellStyle name="Финансовый 2 4 2 2 4 4 4" xfId="19820" xr:uid="{5ECB44F2-DAAD-4B3D-976A-C3E598A04242}"/>
    <cellStyle name="Финансовый 2 4 2 2 4 5" xfId="5852" xr:uid="{00000000-0005-0000-0000-0000BE2D0000}"/>
    <cellStyle name="Финансовый 2 4 2 2 4 5 2" xfId="21097" xr:uid="{71DC1660-BB16-4AC5-9137-120C7D31EE10}"/>
    <cellStyle name="Финансовый 2 4 2 2 4 6" xfId="10935" xr:uid="{00000000-0005-0000-0000-0000BF2D0000}"/>
    <cellStyle name="Финансовый 2 4 2 2 4 6 2" xfId="26173" xr:uid="{B91B9D1D-7E90-49DC-8B5E-2485EDFEEC08}"/>
    <cellStyle name="Финансовый 2 4 2 2 4 7" xfId="16021" xr:uid="{7A9F9EEF-1453-4F1D-9758-B75C739850C9}"/>
    <cellStyle name="Финансовый 2 4 2 2 5" xfId="1312" xr:uid="{00000000-0005-0000-0000-0000C02D0000}"/>
    <cellStyle name="Финансовый 2 4 2 2 5 2" xfId="2590" xr:uid="{00000000-0005-0000-0000-0000C12D0000}"/>
    <cellStyle name="Финансовый 2 4 2 2 5 2 2" xfId="7694" xr:uid="{00000000-0005-0000-0000-0000C22D0000}"/>
    <cellStyle name="Финансовый 2 4 2 2 5 2 2 2" xfId="22934" xr:uid="{101F4CF8-A1BD-4A34-8CE3-94A0B9165EFD}"/>
    <cellStyle name="Финансовый 2 4 2 2 5 2 3" xfId="12772" xr:uid="{00000000-0005-0000-0000-0000C32D0000}"/>
    <cellStyle name="Финансовый 2 4 2 2 5 2 3 2" xfId="28010" xr:uid="{A16324CA-D5D7-4F45-A4C4-05BE16F2F7E8}"/>
    <cellStyle name="Финансовый 2 4 2 2 5 2 4" xfId="17858" xr:uid="{6FEE3BA0-C021-47C6-A310-669E213F8D80}"/>
    <cellStyle name="Финансовый 2 4 2 2 5 3" xfId="3864" xr:uid="{00000000-0005-0000-0000-0000C42D0000}"/>
    <cellStyle name="Финансовый 2 4 2 2 5 3 2" xfId="8950" xr:uid="{00000000-0005-0000-0000-0000C52D0000}"/>
    <cellStyle name="Финансовый 2 4 2 2 5 3 2 2" xfId="24190" xr:uid="{2E330DEC-B8CB-4617-BB18-56FF94BD02D7}"/>
    <cellStyle name="Финансовый 2 4 2 2 5 3 3" xfId="14028" xr:uid="{00000000-0005-0000-0000-0000C62D0000}"/>
    <cellStyle name="Финансовый 2 4 2 2 5 3 3 2" xfId="29266" xr:uid="{BAB5BCAF-8F8F-490C-8F63-2915522A7E90}"/>
    <cellStyle name="Финансовый 2 4 2 2 5 3 4" xfId="19114" xr:uid="{CE5B5535-0639-4154-BFA1-12726904D348}"/>
    <cellStyle name="Финансовый 2 4 2 2 5 4" xfId="5140" xr:uid="{00000000-0005-0000-0000-0000C72D0000}"/>
    <cellStyle name="Финансовый 2 4 2 2 5 4 2" xfId="10221" xr:uid="{00000000-0005-0000-0000-0000C82D0000}"/>
    <cellStyle name="Финансовый 2 4 2 2 5 4 2 2" xfId="25461" xr:uid="{71D469ED-776C-4B42-B392-3A8F18679D4B}"/>
    <cellStyle name="Финансовый 2 4 2 2 5 4 3" xfId="15299" xr:uid="{00000000-0005-0000-0000-0000C92D0000}"/>
    <cellStyle name="Финансовый 2 4 2 2 5 4 3 2" xfId="30537" xr:uid="{B9B46CC1-B24B-485F-B50C-268F083E8AE8}"/>
    <cellStyle name="Финансовый 2 4 2 2 5 4 4" xfId="20385" xr:uid="{4B2E714B-3405-4D86-A2ED-39EBCB6EA172}"/>
    <cellStyle name="Финансовый 2 4 2 2 5 5" xfId="6417" xr:uid="{00000000-0005-0000-0000-0000CA2D0000}"/>
    <cellStyle name="Финансовый 2 4 2 2 5 5 2" xfId="21662" xr:uid="{FA416A82-4BB2-48BC-B4E4-734C98A135B9}"/>
    <cellStyle name="Финансовый 2 4 2 2 5 6" xfId="11500" xr:uid="{00000000-0005-0000-0000-0000CB2D0000}"/>
    <cellStyle name="Финансовый 2 4 2 2 5 6 2" xfId="26738" xr:uid="{C6F0A0DB-0407-43DC-8C30-8FF23A84684A}"/>
    <cellStyle name="Финансовый 2 4 2 2 5 7" xfId="16586" xr:uid="{CD0E682D-00F1-40CF-B05C-BE85C94E16E5}"/>
    <cellStyle name="Финансовый 2 4 2 2 6" xfId="1452" xr:uid="{00000000-0005-0000-0000-0000CC2D0000}"/>
    <cellStyle name="Финансовый 2 4 2 2 6 2" xfId="2730" xr:uid="{00000000-0005-0000-0000-0000CD2D0000}"/>
    <cellStyle name="Финансовый 2 4 2 2 6 2 2" xfId="7834" xr:uid="{00000000-0005-0000-0000-0000CE2D0000}"/>
    <cellStyle name="Финансовый 2 4 2 2 6 2 2 2" xfId="23074" xr:uid="{D15D4CCA-2D1C-4158-8549-FF143A675534}"/>
    <cellStyle name="Финансовый 2 4 2 2 6 2 3" xfId="12912" xr:uid="{00000000-0005-0000-0000-0000CF2D0000}"/>
    <cellStyle name="Финансовый 2 4 2 2 6 2 3 2" xfId="28150" xr:uid="{1FE5CE17-150D-4E2D-B5C1-80F4093711D0}"/>
    <cellStyle name="Финансовый 2 4 2 2 6 2 4" xfId="17998" xr:uid="{126288C8-8458-48F7-B73D-FE7F9E3F6DA5}"/>
    <cellStyle name="Финансовый 2 4 2 2 6 3" xfId="4002" xr:uid="{00000000-0005-0000-0000-0000D02D0000}"/>
    <cellStyle name="Финансовый 2 4 2 2 6 3 2" xfId="9088" xr:uid="{00000000-0005-0000-0000-0000D12D0000}"/>
    <cellStyle name="Финансовый 2 4 2 2 6 3 2 2" xfId="24328" xr:uid="{90887F4D-70B9-4381-9144-B37A62557873}"/>
    <cellStyle name="Финансовый 2 4 2 2 6 3 3" xfId="14166" xr:uid="{00000000-0005-0000-0000-0000D22D0000}"/>
    <cellStyle name="Финансовый 2 4 2 2 6 3 3 2" xfId="29404" xr:uid="{9D37887B-2A6D-4AD7-A833-08DBED3840F4}"/>
    <cellStyle name="Финансовый 2 4 2 2 6 3 4" xfId="19252" xr:uid="{AE76B4BA-A96C-4907-AB8F-C71899699D96}"/>
    <cellStyle name="Финансовый 2 4 2 2 6 4" xfId="5280" xr:uid="{00000000-0005-0000-0000-0000D32D0000}"/>
    <cellStyle name="Финансовый 2 4 2 2 6 4 2" xfId="10361" xr:uid="{00000000-0005-0000-0000-0000D42D0000}"/>
    <cellStyle name="Финансовый 2 4 2 2 6 4 2 2" xfId="25601" xr:uid="{3BBA18C5-1D2C-40B8-B064-89A8847693A7}"/>
    <cellStyle name="Финансовый 2 4 2 2 6 4 3" xfId="15439" xr:uid="{00000000-0005-0000-0000-0000D52D0000}"/>
    <cellStyle name="Финансовый 2 4 2 2 6 4 3 2" xfId="30677" xr:uid="{7868231D-9898-437B-AE84-2FF295A26ECD}"/>
    <cellStyle name="Финансовый 2 4 2 2 6 4 4" xfId="20525" xr:uid="{092D59BF-1E71-4083-9286-CC5708AC4F03}"/>
    <cellStyle name="Финансовый 2 4 2 2 6 5" xfId="6557" xr:uid="{00000000-0005-0000-0000-0000D62D0000}"/>
    <cellStyle name="Финансовый 2 4 2 2 6 5 2" xfId="21802" xr:uid="{A593CE61-4BF6-4C59-BC22-11D8733CEC2F}"/>
    <cellStyle name="Финансовый 2 4 2 2 6 6" xfId="11640" xr:uid="{00000000-0005-0000-0000-0000D72D0000}"/>
    <cellStyle name="Финансовый 2 4 2 2 6 6 2" xfId="26878" xr:uid="{79C84718-663C-4F69-B011-FF406D1C8F00}"/>
    <cellStyle name="Финансовый 2 4 2 2 6 7" xfId="16726" xr:uid="{797467D2-2B6F-4A5B-80F3-5FF5B32FEB30}"/>
    <cellStyle name="Финансовый 2 4 2 3" xfId="275" xr:uid="{00000000-0005-0000-0000-0000D82D0000}"/>
    <cellStyle name="Финансовый 2 4 2 3 2" xfId="431" xr:uid="{00000000-0005-0000-0000-0000D92D0000}"/>
    <cellStyle name="Финансовый 2 4 2 3 2 2" xfId="995" xr:uid="{00000000-0005-0000-0000-0000DA2D0000}"/>
    <cellStyle name="Финансовый 2 4 2 3 2 2 2" xfId="2273" xr:uid="{00000000-0005-0000-0000-0000DB2D0000}"/>
    <cellStyle name="Финансовый 2 4 2 3 2 2 2 2" xfId="7377" xr:uid="{00000000-0005-0000-0000-0000DC2D0000}"/>
    <cellStyle name="Финансовый 2 4 2 3 2 2 2 2 2" xfId="22617" xr:uid="{9F043A7C-AD7F-48D7-923C-0C953C4C32FD}"/>
    <cellStyle name="Финансовый 2 4 2 3 2 2 2 3" xfId="12455" xr:uid="{00000000-0005-0000-0000-0000DD2D0000}"/>
    <cellStyle name="Финансовый 2 4 2 3 2 2 2 3 2" xfId="27693" xr:uid="{C09DD069-30CD-42B6-8847-2400B8CE9A3A}"/>
    <cellStyle name="Финансовый 2 4 2 3 2 2 2 4" xfId="17541" xr:uid="{20A19748-FF7A-4DCD-B4DD-8363B19FBCBD}"/>
    <cellStyle name="Финансовый 2 4 2 3 2 2 3" xfId="3551" xr:uid="{00000000-0005-0000-0000-0000DE2D0000}"/>
    <cellStyle name="Финансовый 2 4 2 3 2 2 3 2" xfId="8637" xr:uid="{00000000-0005-0000-0000-0000DF2D0000}"/>
    <cellStyle name="Финансовый 2 4 2 3 2 2 3 2 2" xfId="23877" xr:uid="{D8D952B7-C6DE-45E0-BD7D-F094E3A6E2C7}"/>
    <cellStyle name="Финансовый 2 4 2 3 2 2 3 3" xfId="13715" xr:uid="{00000000-0005-0000-0000-0000E02D0000}"/>
    <cellStyle name="Финансовый 2 4 2 3 2 2 3 3 2" xfId="28953" xr:uid="{09B88878-0451-40D8-B3E0-811CB52C925D}"/>
    <cellStyle name="Финансовый 2 4 2 3 2 2 3 4" xfId="18801" xr:uid="{8187C25F-2BC5-41D3-A89D-B77EAA7E9DFF}"/>
    <cellStyle name="Финансовый 2 4 2 3 2 2 4" xfId="4823" xr:uid="{00000000-0005-0000-0000-0000E12D0000}"/>
    <cellStyle name="Финансовый 2 4 2 3 2 2 4 2" xfId="9904" xr:uid="{00000000-0005-0000-0000-0000E22D0000}"/>
    <cellStyle name="Финансовый 2 4 2 3 2 2 4 2 2" xfId="25144" xr:uid="{D1A467FA-0B3F-485B-A4A8-16DCB10D148D}"/>
    <cellStyle name="Финансовый 2 4 2 3 2 2 4 3" xfId="14982" xr:uid="{00000000-0005-0000-0000-0000E32D0000}"/>
    <cellStyle name="Финансовый 2 4 2 3 2 2 4 3 2" xfId="30220" xr:uid="{F0BBC26B-92AB-4663-B9A2-930D927E5D1F}"/>
    <cellStyle name="Финансовый 2 4 2 3 2 2 4 4" xfId="20068" xr:uid="{75B4A9BB-0BF5-4204-86E2-01D64C91E29F}"/>
    <cellStyle name="Финансовый 2 4 2 3 2 2 5" xfId="6100" xr:uid="{00000000-0005-0000-0000-0000E42D0000}"/>
    <cellStyle name="Финансовый 2 4 2 3 2 2 5 2" xfId="21345" xr:uid="{2B923AF3-9A1B-4DA4-80EA-B09B233A9A30}"/>
    <cellStyle name="Финансовый 2 4 2 3 2 2 6" xfId="11183" xr:uid="{00000000-0005-0000-0000-0000E52D0000}"/>
    <cellStyle name="Финансовый 2 4 2 3 2 2 6 2" xfId="26421" xr:uid="{98071189-53D3-4F8C-A51B-6354159EA43B}"/>
    <cellStyle name="Финансовый 2 4 2 3 2 2 7" xfId="16269" xr:uid="{767ECC60-C971-43C6-8991-F7A54EE8064C}"/>
    <cellStyle name="Финансовый 2 4 2 3 2 3" xfId="1709" xr:uid="{00000000-0005-0000-0000-0000E62D0000}"/>
    <cellStyle name="Финансовый 2 4 2 3 2 3 2" xfId="6813" xr:uid="{00000000-0005-0000-0000-0000E72D0000}"/>
    <cellStyle name="Финансовый 2 4 2 3 2 3 2 2" xfId="22053" xr:uid="{7D3B669C-FDD9-4D84-B87E-F90A6A2BAAE4}"/>
    <cellStyle name="Финансовый 2 4 2 3 2 3 3" xfId="11891" xr:uid="{00000000-0005-0000-0000-0000E82D0000}"/>
    <cellStyle name="Финансовый 2 4 2 3 2 3 3 2" xfId="27129" xr:uid="{F06788C3-418B-42D7-A7F2-47A85512734D}"/>
    <cellStyle name="Финансовый 2 4 2 3 2 3 4" xfId="16977" xr:uid="{D52CDBBC-08A2-4AF1-A0B2-CCF625714D90}"/>
    <cellStyle name="Финансовый 2 4 2 3 2 4" xfId="2995" xr:uid="{00000000-0005-0000-0000-0000E92D0000}"/>
    <cellStyle name="Финансовый 2 4 2 3 2 4 2" xfId="8081" xr:uid="{00000000-0005-0000-0000-0000EA2D0000}"/>
    <cellStyle name="Финансовый 2 4 2 3 2 4 2 2" xfId="23321" xr:uid="{31D514F4-64C9-426C-9B51-EF1F05A3D3E0}"/>
    <cellStyle name="Финансовый 2 4 2 3 2 4 3" xfId="13159" xr:uid="{00000000-0005-0000-0000-0000EB2D0000}"/>
    <cellStyle name="Финансовый 2 4 2 3 2 4 3 2" xfId="28397" xr:uid="{98ACC07A-FCCC-4B51-9A71-4C5B1CE5A66E}"/>
    <cellStyle name="Финансовый 2 4 2 3 2 4 4" xfId="18245" xr:uid="{9F6BA5D8-9CD6-47CA-93E4-03234E02E386}"/>
    <cellStyle name="Финансовый 2 4 2 3 2 5" xfId="4259" xr:uid="{00000000-0005-0000-0000-0000EC2D0000}"/>
    <cellStyle name="Финансовый 2 4 2 3 2 5 2" xfId="9340" xr:uid="{00000000-0005-0000-0000-0000ED2D0000}"/>
    <cellStyle name="Финансовый 2 4 2 3 2 5 2 2" xfId="24580" xr:uid="{00899E1D-F4F7-4489-BB37-1A5BCC4A35B3}"/>
    <cellStyle name="Финансовый 2 4 2 3 2 5 3" xfId="14418" xr:uid="{00000000-0005-0000-0000-0000EE2D0000}"/>
    <cellStyle name="Финансовый 2 4 2 3 2 5 3 2" xfId="29656" xr:uid="{FA8756B6-C7B9-4314-8894-BC6EEDE42792}"/>
    <cellStyle name="Финансовый 2 4 2 3 2 5 4" xfId="19504" xr:uid="{0DDD909D-334E-40A2-8F52-52B329FB6AE1}"/>
    <cellStyle name="Финансовый 2 4 2 3 2 6" xfId="5536" xr:uid="{00000000-0005-0000-0000-0000EF2D0000}"/>
    <cellStyle name="Финансовый 2 4 2 3 2 6 2" xfId="20781" xr:uid="{9E524EDC-EDB4-4A9F-A82C-A02965DED4EA}"/>
    <cellStyle name="Финансовый 2 4 2 3 2 7" xfId="10619" xr:uid="{00000000-0005-0000-0000-0000F02D0000}"/>
    <cellStyle name="Финансовый 2 4 2 3 2 7 2" xfId="25857" xr:uid="{D58F99FF-F949-4B6B-B6B4-FB6AF2FA666F}"/>
    <cellStyle name="Финансовый 2 4 2 3 2 8" xfId="15705" xr:uid="{52FBB7E3-D29A-44A4-BCCE-5302FEF90C11}"/>
    <cellStyle name="Финансовый 2 4 2 3 3" xfId="855" xr:uid="{00000000-0005-0000-0000-0000F12D0000}"/>
    <cellStyle name="Финансовый 2 4 2 3 3 2" xfId="2133" xr:uid="{00000000-0005-0000-0000-0000F22D0000}"/>
    <cellStyle name="Финансовый 2 4 2 3 3 2 2" xfId="7237" xr:uid="{00000000-0005-0000-0000-0000F32D0000}"/>
    <cellStyle name="Финансовый 2 4 2 3 3 2 2 2" xfId="22477" xr:uid="{501A6B9D-350E-470A-81B7-8754B737710A}"/>
    <cellStyle name="Финансовый 2 4 2 3 3 2 3" xfId="12315" xr:uid="{00000000-0005-0000-0000-0000F42D0000}"/>
    <cellStyle name="Финансовый 2 4 2 3 3 2 3 2" xfId="27553" xr:uid="{DD2C0845-3150-4ACC-92C7-FE231B8A436A}"/>
    <cellStyle name="Финансовый 2 4 2 3 3 2 4" xfId="17401" xr:uid="{AC202C08-F599-4CC2-A4E7-354C039CBADE}"/>
    <cellStyle name="Финансовый 2 4 2 3 3 3" xfId="3413" xr:uid="{00000000-0005-0000-0000-0000F52D0000}"/>
    <cellStyle name="Финансовый 2 4 2 3 3 3 2" xfId="8499" xr:uid="{00000000-0005-0000-0000-0000F62D0000}"/>
    <cellStyle name="Финансовый 2 4 2 3 3 3 2 2" xfId="23739" xr:uid="{D277789B-B513-47E7-AB76-FE0887466A57}"/>
    <cellStyle name="Финансовый 2 4 2 3 3 3 3" xfId="13577" xr:uid="{00000000-0005-0000-0000-0000F72D0000}"/>
    <cellStyle name="Финансовый 2 4 2 3 3 3 3 2" xfId="28815" xr:uid="{A7C3E82E-37A0-41F4-ADA6-42FF10B5DDB6}"/>
    <cellStyle name="Финансовый 2 4 2 3 3 3 4" xfId="18663" xr:uid="{42AA178D-6A56-4F46-8104-0B281F12CEBB}"/>
    <cellStyle name="Финансовый 2 4 2 3 3 4" xfId="4683" xr:uid="{00000000-0005-0000-0000-0000F82D0000}"/>
    <cellStyle name="Финансовый 2 4 2 3 3 4 2" xfId="9764" xr:uid="{00000000-0005-0000-0000-0000F92D0000}"/>
    <cellStyle name="Финансовый 2 4 2 3 3 4 2 2" xfId="25004" xr:uid="{F3FC5476-78A7-41A8-AB28-64E8C81E59E7}"/>
    <cellStyle name="Финансовый 2 4 2 3 3 4 3" xfId="14842" xr:uid="{00000000-0005-0000-0000-0000FA2D0000}"/>
    <cellStyle name="Финансовый 2 4 2 3 3 4 3 2" xfId="30080" xr:uid="{433BE949-9637-4B6A-AFC2-46DD78D19A60}"/>
    <cellStyle name="Финансовый 2 4 2 3 3 4 4" xfId="19928" xr:uid="{413411E7-3F18-4FD4-8428-DE4F122512E0}"/>
    <cellStyle name="Финансовый 2 4 2 3 3 5" xfId="5960" xr:uid="{00000000-0005-0000-0000-0000FB2D0000}"/>
    <cellStyle name="Финансовый 2 4 2 3 3 5 2" xfId="21205" xr:uid="{6030BFA1-F3CD-4016-BD8A-41990BE8D675}"/>
    <cellStyle name="Финансовый 2 4 2 3 3 6" xfId="11043" xr:uid="{00000000-0005-0000-0000-0000FC2D0000}"/>
    <cellStyle name="Финансовый 2 4 2 3 3 6 2" xfId="26281" xr:uid="{426FE27C-A343-47CF-8316-A9EBB69F70C9}"/>
    <cellStyle name="Финансовый 2 4 2 3 3 7" xfId="16129" xr:uid="{155F0163-C3FB-4F88-95CF-7F09678FE21C}"/>
    <cellStyle name="Финансовый 2 4 2 3 4" xfId="1569" xr:uid="{00000000-0005-0000-0000-0000FD2D0000}"/>
    <cellStyle name="Финансовый 2 4 2 3 4 2" xfId="6673" xr:uid="{00000000-0005-0000-0000-0000FE2D0000}"/>
    <cellStyle name="Финансовый 2 4 2 3 4 2 2" xfId="21913" xr:uid="{6A36AC41-D5C0-4E1B-B3EB-51A70E44CC91}"/>
    <cellStyle name="Финансовый 2 4 2 3 4 3" xfId="11751" xr:uid="{00000000-0005-0000-0000-0000FF2D0000}"/>
    <cellStyle name="Финансовый 2 4 2 3 4 3 2" xfId="26989" xr:uid="{8A78560D-783A-4925-A1EF-D9444863FB26}"/>
    <cellStyle name="Финансовый 2 4 2 3 4 4" xfId="16837" xr:uid="{B6D9BB8F-E506-4DED-97AE-255B00F2FE09}"/>
    <cellStyle name="Финансовый 2 4 2 3 5" xfId="2843" xr:uid="{00000000-0005-0000-0000-0000002E0000}"/>
    <cellStyle name="Финансовый 2 4 2 3 5 2" xfId="7943" xr:uid="{00000000-0005-0000-0000-0000012E0000}"/>
    <cellStyle name="Финансовый 2 4 2 3 5 2 2" xfId="23183" xr:uid="{F380D3BD-976D-4510-844A-421D1A3B356F}"/>
    <cellStyle name="Финансовый 2 4 2 3 5 3" xfId="13021" xr:uid="{00000000-0005-0000-0000-0000022E0000}"/>
    <cellStyle name="Финансовый 2 4 2 3 5 3 2" xfId="28259" xr:uid="{B15ECAB3-E449-4D13-9811-2A626E6E6814}"/>
    <cellStyle name="Финансовый 2 4 2 3 5 4" xfId="18107" xr:uid="{D1BDFBC6-DFE2-4191-9265-C6AB0B4F0210}"/>
    <cellStyle name="Финансовый 2 4 2 3 6" xfId="4119" xr:uid="{00000000-0005-0000-0000-0000032E0000}"/>
    <cellStyle name="Финансовый 2 4 2 3 6 2" xfId="9200" xr:uid="{00000000-0005-0000-0000-0000042E0000}"/>
    <cellStyle name="Финансовый 2 4 2 3 6 2 2" xfId="24440" xr:uid="{68F00873-038F-4F54-A5E3-C4402BF7AADA}"/>
    <cellStyle name="Финансовый 2 4 2 3 6 3" xfId="14278" xr:uid="{00000000-0005-0000-0000-0000052E0000}"/>
    <cellStyle name="Финансовый 2 4 2 3 6 3 2" xfId="29516" xr:uid="{E2B022E0-63B0-4270-AA6C-30F0C7D7B196}"/>
    <cellStyle name="Финансовый 2 4 2 3 6 4" xfId="19364" xr:uid="{F05180BA-BC4E-4D65-90AC-96E8D06A1E32}"/>
    <cellStyle name="Финансовый 2 4 2 3 7" xfId="5396" xr:uid="{00000000-0005-0000-0000-0000062E0000}"/>
    <cellStyle name="Финансовый 2 4 2 3 7 2" xfId="20641" xr:uid="{1B5D43E1-5704-4B85-B60E-15A15DF8990E}"/>
    <cellStyle name="Финансовый 2 4 2 3 8" xfId="10479" xr:uid="{00000000-0005-0000-0000-0000072E0000}"/>
    <cellStyle name="Финансовый 2 4 2 3 8 2" xfId="25717" xr:uid="{BDFE86A7-277E-4B4C-8021-CE0609B26DD0}"/>
    <cellStyle name="Финансовый 2 4 2 3 9" xfId="15565" xr:uid="{E79CE683-A801-4BC7-888D-1D73F058E64D}"/>
    <cellStyle name="Финансовый 2 4 2 4" xfId="571" xr:uid="{00000000-0005-0000-0000-0000082E0000}"/>
    <cellStyle name="Финансовый 2 4 2 4 2" xfId="1135" xr:uid="{00000000-0005-0000-0000-0000092E0000}"/>
    <cellStyle name="Финансовый 2 4 2 4 2 2" xfId="2413" xr:uid="{00000000-0005-0000-0000-00000A2E0000}"/>
    <cellStyle name="Финансовый 2 4 2 4 2 2 2" xfId="7517" xr:uid="{00000000-0005-0000-0000-00000B2E0000}"/>
    <cellStyle name="Финансовый 2 4 2 4 2 2 2 2" xfId="22757" xr:uid="{3DDE4896-7369-4A78-8E15-27EF845BD1F5}"/>
    <cellStyle name="Финансовый 2 4 2 4 2 2 3" xfId="12595" xr:uid="{00000000-0005-0000-0000-00000C2E0000}"/>
    <cellStyle name="Финансовый 2 4 2 4 2 2 3 2" xfId="27833" xr:uid="{14674C5F-8E80-4F43-B691-9ED0FD8B5F6F}"/>
    <cellStyle name="Финансовый 2 4 2 4 2 2 4" xfId="17681" xr:uid="{6FC4C7B5-8068-4DCF-B981-5DEC96E96FB4}"/>
    <cellStyle name="Финансовый 2 4 2 4 2 3" xfId="3689" xr:uid="{00000000-0005-0000-0000-00000D2E0000}"/>
    <cellStyle name="Финансовый 2 4 2 4 2 3 2" xfId="8775" xr:uid="{00000000-0005-0000-0000-00000E2E0000}"/>
    <cellStyle name="Финансовый 2 4 2 4 2 3 2 2" xfId="24015" xr:uid="{2547D340-87F4-4C21-A0D1-4C66E2D06221}"/>
    <cellStyle name="Финансовый 2 4 2 4 2 3 3" xfId="13853" xr:uid="{00000000-0005-0000-0000-00000F2E0000}"/>
    <cellStyle name="Финансовый 2 4 2 4 2 3 3 2" xfId="29091" xr:uid="{A54A6DCF-5B08-449E-AD0F-935D429520A5}"/>
    <cellStyle name="Финансовый 2 4 2 4 2 3 4" xfId="18939" xr:uid="{7AD65D44-AAA8-4BF5-B183-C61587E938A4}"/>
    <cellStyle name="Финансовый 2 4 2 4 2 4" xfId="4963" xr:uid="{00000000-0005-0000-0000-0000102E0000}"/>
    <cellStyle name="Финансовый 2 4 2 4 2 4 2" xfId="10044" xr:uid="{00000000-0005-0000-0000-0000112E0000}"/>
    <cellStyle name="Финансовый 2 4 2 4 2 4 2 2" xfId="25284" xr:uid="{035CDD32-5F45-4FFC-BD24-A630B0F94119}"/>
    <cellStyle name="Финансовый 2 4 2 4 2 4 3" xfId="15122" xr:uid="{00000000-0005-0000-0000-0000122E0000}"/>
    <cellStyle name="Финансовый 2 4 2 4 2 4 3 2" xfId="30360" xr:uid="{22CFF013-60A6-45AB-A500-45964D89E1A0}"/>
    <cellStyle name="Финансовый 2 4 2 4 2 4 4" xfId="20208" xr:uid="{826A0606-1E0B-4086-B138-6A5AF6421BE4}"/>
    <cellStyle name="Финансовый 2 4 2 4 2 5" xfId="6240" xr:uid="{00000000-0005-0000-0000-0000132E0000}"/>
    <cellStyle name="Финансовый 2 4 2 4 2 5 2" xfId="21485" xr:uid="{015A1E32-B257-40E2-83C4-B294036B8FEE}"/>
    <cellStyle name="Финансовый 2 4 2 4 2 6" xfId="11323" xr:uid="{00000000-0005-0000-0000-0000142E0000}"/>
    <cellStyle name="Финансовый 2 4 2 4 2 6 2" xfId="26561" xr:uid="{3E9E1DDD-BBAC-486B-9C62-FD2F8196ADE9}"/>
    <cellStyle name="Финансовый 2 4 2 4 2 7" xfId="16409" xr:uid="{3709B24D-EFFF-4490-8200-781E995D139E}"/>
    <cellStyle name="Финансовый 2 4 2 4 3" xfId="1849" xr:uid="{00000000-0005-0000-0000-0000152E0000}"/>
    <cellStyle name="Финансовый 2 4 2 4 3 2" xfId="6953" xr:uid="{00000000-0005-0000-0000-0000162E0000}"/>
    <cellStyle name="Финансовый 2 4 2 4 3 2 2" xfId="22193" xr:uid="{23A8392E-290A-4712-B791-B6ACFC33B4C2}"/>
    <cellStyle name="Финансовый 2 4 2 4 3 3" xfId="12031" xr:uid="{00000000-0005-0000-0000-0000172E0000}"/>
    <cellStyle name="Финансовый 2 4 2 4 3 3 2" xfId="27269" xr:uid="{31DA9DCE-9D7E-4216-9563-D6AE962E4AE4}"/>
    <cellStyle name="Финансовый 2 4 2 4 3 4" xfId="17117" xr:uid="{6BDB9715-395A-4683-823F-1EB296DCD980}"/>
    <cellStyle name="Финансовый 2 4 2 4 4" xfId="3133" xr:uid="{00000000-0005-0000-0000-0000182E0000}"/>
    <cellStyle name="Финансовый 2 4 2 4 4 2" xfId="8219" xr:uid="{00000000-0005-0000-0000-0000192E0000}"/>
    <cellStyle name="Финансовый 2 4 2 4 4 2 2" xfId="23459" xr:uid="{E0A07F58-E0D2-47B0-AF8A-C3D3FD9CEF6E}"/>
    <cellStyle name="Финансовый 2 4 2 4 4 3" xfId="13297" xr:uid="{00000000-0005-0000-0000-00001A2E0000}"/>
    <cellStyle name="Финансовый 2 4 2 4 4 3 2" xfId="28535" xr:uid="{B8C8B5B3-DFB3-4970-83D7-6BE0B639A7FC}"/>
    <cellStyle name="Финансовый 2 4 2 4 4 4" xfId="18383" xr:uid="{7B899FA2-7A2F-4F48-AADA-DFAA319C3FC8}"/>
    <cellStyle name="Финансовый 2 4 2 4 5" xfId="4399" xr:uid="{00000000-0005-0000-0000-00001B2E0000}"/>
    <cellStyle name="Финансовый 2 4 2 4 5 2" xfId="9480" xr:uid="{00000000-0005-0000-0000-00001C2E0000}"/>
    <cellStyle name="Финансовый 2 4 2 4 5 2 2" xfId="24720" xr:uid="{306DE1F5-9BB6-4DA8-A12E-BFC3029D913A}"/>
    <cellStyle name="Финансовый 2 4 2 4 5 3" xfId="14558" xr:uid="{00000000-0005-0000-0000-00001D2E0000}"/>
    <cellStyle name="Финансовый 2 4 2 4 5 3 2" xfId="29796" xr:uid="{1E8D726A-B2F6-410D-84FC-72ACB7D08C0F}"/>
    <cellStyle name="Финансовый 2 4 2 4 5 4" xfId="19644" xr:uid="{8F0C0BF2-7464-498D-8939-A79110155BC2}"/>
    <cellStyle name="Финансовый 2 4 2 4 6" xfId="5676" xr:uid="{00000000-0005-0000-0000-00001E2E0000}"/>
    <cellStyle name="Финансовый 2 4 2 4 6 2" xfId="20921" xr:uid="{FF2E2001-515A-44B7-8525-4B9EBA6BA99F}"/>
    <cellStyle name="Финансовый 2 4 2 4 7" xfId="10759" xr:uid="{00000000-0005-0000-0000-00001F2E0000}"/>
    <cellStyle name="Финансовый 2 4 2 4 7 2" xfId="25997" xr:uid="{780FE5BC-B00E-48C1-81AA-1315B8AA48DF}"/>
    <cellStyle name="Финансовый 2 4 2 4 8" xfId="15845" xr:uid="{005CFF76-2AFD-48EC-84D1-3E3A6D4FE739}"/>
    <cellStyle name="Финансовый 2 4 2 5" xfId="715" xr:uid="{00000000-0005-0000-0000-0000202E0000}"/>
    <cellStyle name="Финансовый 2 4 2 5 2" xfId="1993" xr:uid="{00000000-0005-0000-0000-0000212E0000}"/>
    <cellStyle name="Финансовый 2 4 2 5 2 2" xfId="7097" xr:uid="{00000000-0005-0000-0000-0000222E0000}"/>
    <cellStyle name="Финансовый 2 4 2 5 2 2 2" xfId="22337" xr:uid="{F04AB735-FE07-414F-876A-B88C72594FAB}"/>
    <cellStyle name="Финансовый 2 4 2 5 2 3" xfId="12175" xr:uid="{00000000-0005-0000-0000-0000232E0000}"/>
    <cellStyle name="Финансовый 2 4 2 5 2 3 2" xfId="27413" xr:uid="{006D333F-E2C3-417B-A051-50B3E1B54F40}"/>
    <cellStyle name="Финансовый 2 4 2 5 2 4" xfId="17261" xr:uid="{011DFAEF-8B39-4A86-8867-4FF00AE1B41E}"/>
    <cellStyle name="Финансовый 2 4 2 5 3" xfId="3275" xr:uid="{00000000-0005-0000-0000-0000242E0000}"/>
    <cellStyle name="Финансовый 2 4 2 5 3 2" xfId="8361" xr:uid="{00000000-0005-0000-0000-0000252E0000}"/>
    <cellStyle name="Финансовый 2 4 2 5 3 2 2" xfId="23601" xr:uid="{143B670F-1DF1-4F52-97E1-EB02C068F025}"/>
    <cellStyle name="Финансовый 2 4 2 5 3 3" xfId="13439" xr:uid="{00000000-0005-0000-0000-0000262E0000}"/>
    <cellStyle name="Финансовый 2 4 2 5 3 3 2" xfId="28677" xr:uid="{ADDE0888-8862-48AE-8A90-934346604F6C}"/>
    <cellStyle name="Финансовый 2 4 2 5 3 4" xfId="18525" xr:uid="{18060191-2855-4EE0-B6AC-017308DAC7F3}"/>
    <cellStyle name="Финансовый 2 4 2 5 4" xfId="4543" xr:uid="{00000000-0005-0000-0000-0000272E0000}"/>
    <cellStyle name="Финансовый 2 4 2 5 4 2" xfId="9624" xr:uid="{00000000-0005-0000-0000-0000282E0000}"/>
    <cellStyle name="Финансовый 2 4 2 5 4 2 2" xfId="24864" xr:uid="{5F4B6623-4851-479D-B1B9-79B504DC739C}"/>
    <cellStyle name="Финансовый 2 4 2 5 4 3" xfId="14702" xr:uid="{00000000-0005-0000-0000-0000292E0000}"/>
    <cellStyle name="Финансовый 2 4 2 5 4 3 2" xfId="29940" xr:uid="{C91A432E-E972-4222-A216-F35B69090DA8}"/>
    <cellStyle name="Финансовый 2 4 2 5 4 4" xfId="19788" xr:uid="{D59397B8-D4FA-4481-8C04-F0D3B704913B}"/>
    <cellStyle name="Финансовый 2 4 2 5 5" xfId="5820" xr:uid="{00000000-0005-0000-0000-00002A2E0000}"/>
    <cellStyle name="Финансовый 2 4 2 5 5 2" xfId="21065" xr:uid="{375FF2CF-2596-4073-BFE7-1752ED07B2F0}"/>
    <cellStyle name="Финансовый 2 4 2 5 6" xfId="10903" xr:uid="{00000000-0005-0000-0000-00002B2E0000}"/>
    <cellStyle name="Финансовый 2 4 2 5 6 2" xfId="26141" xr:uid="{1B7DB5E0-C51B-42F9-A31D-3AAB6CE66120}"/>
    <cellStyle name="Финансовый 2 4 2 5 7" xfId="15989" xr:uid="{EDBA6E35-C179-4A57-A6FE-523A2956CD32}"/>
    <cellStyle name="Финансовый 2 4 2 6" xfId="1280" xr:uid="{00000000-0005-0000-0000-00002C2E0000}"/>
    <cellStyle name="Финансовый 2 4 2 6 2" xfId="2558" xr:uid="{00000000-0005-0000-0000-00002D2E0000}"/>
    <cellStyle name="Финансовый 2 4 2 6 2 2" xfId="7662" xr:uid="{00000000-0005-0000-0000-00002E2E0000}"/>
    <cellStyle name="Финансовый 2 4 2 6 2 2 2" xfId="22902" xr:uid="{BDE815FB-0A7C-453F-9FCE-B857387908A9}"/>
    <cellStyle name="Финансовый 2 4 2 6 2 3" xfId="12740" xr:uid="{00000000-0005-0000-0000-00002F2E0000}"/>
    <cellStyle name="Финансовый 2 4 2 6 2 3 2" xfId="27978" xr:uid="{054DAE6D-283F-466A-8F73-D90ABA0F9B03}"/>
    <cellStyle name="Финансовый 2 4 2 6 2 4" xfId="17826" xr:uid="{E3CB92A5-A9F6-4C2A-B34D-C7A9593A79DB}"/>
    <cellStyle name="Финансовый 2 4 2 6 3" xfId="3832" xr:uid="{00000000-0005-0000-0000-0000302E0000}"/>
    <cellStyle name="Финансовый 2 4 2 6 3 2" xfId="8918" xr:uid="{00000000-0005-0000-0000-0000312E0000}"/>
    <cellStyle name="Финансовый 2 4 2 6 3 2 2" xfId="24158" xr:uid="{C217972C-454C-4FC3-975A-AD7C4A5BABAF}"/>
    <cellStyle name="Финансовый 2 4 2 6 3 3" xfId="13996" xr:uid="{00000000-0005-0000-0000-0000322E0000}"/>
    <cellStyle name="Финансовый 2 4 2 6 3 3 2" xfId="29234" xr:uid="{1E6EB478-1325-4C97-9535-1F3B55566446}"/>
    <cellStyle name="Финансовый 2 4 2 6 3 4" xfId="19082" xr:uid="{D27008D5-9C7C-49C1-AACF-AE3B95EFD50C}"/>
    <cellStyle name="Финансовый 2 4 2 6 4" xfId="5108" xr:uid="{00000000-0005-0000-0000-0000332E0000}"/>
    <cellStyle name="Финансовый 2 4 2 6 4 2" xfId="10189" xr:uid="{00000000-0005-0000-0000-0000342E0000}"/>
    <cellStyle name="Финансовый 2 4 2 6 4 2 2" xfId="25429" xr:uid="{8D73B713-C54C-4D23-B07D-7DA68DBE89F6}"/>
    <cellStyle name="Финансовый 2 4 2 6 4 3" xfId="15267" xr:uid="{00000000-0005-0000-0000-0000352E0000}"/>
    <cellStyle name="Финансовый 2 4 2 6 4 3 2" xfId="30505" xr:uid="{A48778C9-C357-491A-8303-5382266A9B3B}"/>
    <cellStyle name="Финансовый 2 4 2 6 4 4" xfId="20353" xr:uid="{B55226CD-79BB-4F76-A8AC-A64373D73F15}"/>
    <cellStyle name="Финансовый 2 4 2 6 5" xfId="6385" xr:uid="{00000000-0005-0000-0000-0000362E0000}"/>
    <cellStyle name="Финансовый 2 4 2 6 5 2" xfId="21630" xr:uid="{331F04B9-9891-4B47-9809-339922037437}"/>
    <cellStyle name="Финансовый 2 4 2 6 6" xfId="11468" xr:uid="{00000000-0005-0000-0000-0000372E0000}"/>
    <cellStyle name="Финансовый 2 4 2 6 6 2" xfId="26706" xr:uid="{00F1AA85-D257-4AFA-8CD3-1A23E17E41F3}"/>
    <cellStyle name="Финансовый 2 4 2 6 7" xfId="16554" xr:uid="{16ECC421-3D5A-431A-9211-E3DFB7C86923}"/>
    <cellStyle name="Финансовый 2 4 2 7" xfId="1420" xr:uid="{00000000-0005-0000-0000-0000382E0000}"/>
    <cellStyle name="Финансовый 2 4 2 7 2" xfId="2698" xr:uid="{00000000-0005-0000-0000-0000392E0000}"/>
    <cellStyle name="Финансовый 2 4 2 7 2 2" xfId="7802" xr:uid="{00000000-0005-0000-0000-00003A2E0000}"/>
    <cellStyle name="Финансовый 2 4 2 7 2 2 2" xfId="23042" xr:uid="{48488564-5508-40A4-A367-D70B0FC65951}"/>
    <cellStyle name="Финансовый 2 4 2 7 2 3" xfId="12880" xr:uid="{00000000-0005-0000-0000-00003B2E0000}"/>
    <cellStyle name="Финансовый 2 4 2 7 2 3 2" xfId="28118" xr:uid="{1A9AFC5D-3477-4D54-8D2D-06C78832D1E0}"/>
    <cellStyle name="Финансовый 2 4 2 7 2 4" xfId="17966" xr:uid="{37EC9FA6-9E60-4990-9385-E1066BF2A578}"/>
    <cellStyle name="Финансовый 2 4 2 7 3" xfId="3970" xr:uid="{00000000-0005-0000-0000-00003C2E0000}"/>
    <cellStyle name="Финансовый 2 4 2 7 3 2" xfId="9056" xr:uid="{00000000-0005-0000-0000-00003D2E0000}"/>
    <cellStyle name="Финансовый 2 4 2 7 3 2 2" xfId="24296" xr:uid="{6DC19304-C887-4A9B-B645-24250E63DB91}"/>
    <cellStyle name="Финансовый 2 4 2 7 3 3" xfId="14134" xr:uid="{00000000-0005-0000-0000-00003E2E0000}"/>
    <cellStyle name="Финансовый 2 4 2 7 3 3 2" xfId="29372" xr:uid="{FA8CD178-C1EE-4973-B7DB-C125EC487BEC}"/>
    <cellStyle name="Финансовый 2 4 2 7 3 4" xfId="19220" xr:uid="{3AEC0273-B528-42D0-B9C4-D445198CA604}"/>
    <cellStyle name="Финансовый 2 4 2 7 4" xfId="5248" xr:uid="{00000000-0005-0000-0000-00003F2E0000}"/>
    <cellStyle name="Финансовый 2 4 2 7 4 2" xfId="10329" xr:uid="{00000000-0005-0000-0000-0000402E0000}"/>
    <cellStyle name="Финансовый 2 4 2 7 4 2 2" xfId="25569" xr:uid="{4C964C04-4E3E-4F24-88E3-23289E6C35F7}"/>
    <cellStyle name="Финансовый 2 4 2 7 4 3" xfId="15407" xr:uid="{00000000-0005-0000-0000-0000412E0000}"/>
    <cellStyle name="Финансовый 2 4 2 7 4 3 2" xfId="30645" xr:uid="{FB706D76-21B0-4BAB-B1D6-C9D5EB2A3EC3}"/>
    <cellStyle name="Финансовый 2 4 2 7 4 4" xfId="20493" xr:uid="{6169E33E-A94A-43AE-A46B-BB03284DE4B4}"/>
    <cellStyle name="Финансовый 2 4 2 7 5" xfId="6525" xr:uid="{00000000-0005-0000-0000-0000422E0000}"/>
    <cellStyle name="Финансовый 2 4 2 7 5 2" xfId="21770" xr:uid="{92BA8520-882C-4AFF-94BB-167525017B55}"/>
    <cellStyle name="Финансовый 2 4 2 7 6" xfId="11608" xr:uid="{00000000-0005-0000-0000-0000432E0000}"/>
    <cellStyle name="Финансовый 2 4 2 7 6 2" xfId="26846" xr:uid="{2CFB8FE2-D57F-46B7-A2ED-A19144369E7A}"/>
    <cellStyle name="Финансовый 2 4 2 7 7" xfId="16694" xr:uid="{913ED93F-3F58-405B-B805-ACBD61872226}"/>
    <cellStyle name="Финансовый 2 4 3" xfId="199" xr:uid="{00000000-0005-0000-0000-0000442E0000}"/>
    <cellStyle name="Финансовый 2 4 3 2" xfId="200" xr:uid="{00000000-0005-0000-0000-0000452E0000}"/>
    <cellStyle name="Финансовый 2 4 3 2 2" xfId="318" xr:uid="{00000000-0005-0000-0000-0000462E0000}"/>
    <cellStyle name="Финансовый 2 4 3 2 2 2" xfId="471" xr:uid="{00000000-0005-0000-0000-0000472E0000}"/>
    <cellStyle name="Финансовый 2 4 3 2 2 2 2" xfId="1035" xr:uid="{00000000-0005-0000-0000-0000482E0000}"/>
    <cellStyle name="Финансовый 2 4 3 2 2 2 2 2" xfId="2313" xr:uid="{00000000-0005-0000-0000-0000492E0000}"/>
    <cellStyle name="Финансовый 2 4 3 2 2 2 2 2 2" xfId="7417" xr:uid="{00000000-0005-0000-0000-00004A2E0000}"/>
    <cellStyle name="Финансовый 2 4 3 2 2 2 2 2 2 2" xfId="22657" xr:uid="{D858160B-4623-492D-9EDB-3681B7813673}"/>
    <cellStyle name="Финансовый 2 4 3 2 2 2 2 2 3" xfId="12495" xr:uid="{00000000-0005-0000-0000-00004B2E0000}"/>
    <cellStyle name="Финансовый 2 4 3 2 2 2 2 2 3 2" xfId="27733" xr:uid="{7ECEEE6B-9975-43E1-9634-6300405FF111}"/>
    <cellStyle name="Финансовый 2 4 3 2 2 2 2 2 4" xfId="17581" xr:uid="{51CF5896-F8DC-4054-900D-F6B8EDD2EE16}"/>
    <cellStyle name="Финансовый 2 4 3 2 2 2 2 3" xfId="3591" xr:uid="{00000000-0005-0000-0000-00004C2E0000}"/>
    <cellStyle name="Финансовый 2 4 3 2 2 2 2 3 2" xfId="8677" xr:uid="{00000000-0005-0000-0000-00004D2E0000}"/>
    <cellStyle name="Финансовый 2 4 3 2 2 2 2 3 2 2" xfId="23917" xr:uid="{BCAED91B-E03A-4792-9B6E-747D3B43444A}"/>
    <cellStyle name="Финансовый 2 4 3 2 2 2 2 3 3" xfId="13755" xr:uid="{00000000-0005-0000-0000-00004E2E0000}"/>
    <cellStyle name="Финансовый 2 4 3 2 2 2 2 3 3 2" xfId="28993" xr:uid="{E30494CD-AEBB-4C71-BBB9-A07F179B55DC}"/>
    <cellStyle name="Финансовый 2 4 3 2 2 2 2 3 4" xfId="18841" xr:uid="{F0886B40-476B-4792-835E-A389E5D1B714}"/>
    <cellStyle name="Финансовый 2 4 3 2 2 2 2 4" xfId="4863" xr:uid="{00000000-0005-0000-0000-00004F2E0000}"/>
    <cellStyle name="Финансовый 2 4 3 2 2 2 2 4 2" xfId="9944" xr:uid="{00000000-0005-0000-0000-0000502E0000}"/>
    <cellStyle name="Финансовый 2 4 3 2 2 2 2 4 2 2" xfId="25184" xr:uid="{0BFE487C-46D4-4434-84E3-8FB5F379C89B}"/>
    <cellStyle name="Финансовый 2 4 3 2 2 2 2 4 3" xfId="15022" xr:uid="{00000000-0005-0000-0000-0000512E0000}"/>
    <cellStyle name="Финансовый 2 4 3 2 2 2 2 4 3 2" xfId="30260" xr:uid="{195DCC84-885A-42AB-A5A1-F37C9AF23478}"/>
    <cellStyle name="Финансовый 2 4 3 2 2 2 2 4 4" xfId="20108" xr:uid="{EAD2795F-E783-4C49-BC5A-C997626909D5}"/>
    <cellStyle name="Финансовый 2 4 3 2 2 2 2 5" xfId="6140" xr:uid="{00000000-0005-0000-0000-0000522E0000}"/>
    <cellStyle name="Финансовый 2 4 3 2 2 2 2 5 2" xfId="21385" xr:uid="{0E1A2A78-1D1E-41EA-93BB-A95E4B9B7690}"/>
    <cellStyle name="Финансовый 2 4 3 2 2 2 2 6" xfId="11223" xr:uid="{00000000-0005-0000-0000-0000532E0000}"/>
    <cellStyle name="Финансовый 2 4 3 2 2 2 2 6 2" xfId="26461" xr:uid="{70EFD048-84B3-40B3-B9A8-D0DC2C9C6DD9}"/>
    <cellStyle name="Финансовый 2 4 3 2 2 2 2 7" xfId="16309" xr:uid="{4663AB50-2C19-4D88-9F42-B15731EA0999}"/>
    <cellStyle name="Финансовый 2 4 3 2 2 2 3" xfId="1749" xr:uid="{00000000-0005-0000-0000-0000542E0000}"/>
    <cellStyle name="Финансовый 2 4 3 2 2 2 3 2" xfId="6853" xr:uid="{00000000-0005-0000-0000-0000552E0000}"/>
    <cellStyle name="Финансовый 2 4 3 2 2 2 3 2 2" xfId="22093" xr:uid="{8A399518-97D4-4B52-836C-C5A294AFEF99}"/>
    <cellStyle name="Финансовый 2 4 3 2 2 2 3 3" xfId="11931" xr:uid="{00000000-0005-0000-0000-0000562E0000}"/>
    <cellStyle name="Финансовый 2 4 3 2 2 2 3 3 2" xfId="27169" xr:uid="{6F4C5A1B-9C94-4EA9-B60D-263F6925CC53}"/>
    <cellStyle name="Финансовый 2 4 3 2 2 2 3 4" xfId="17017" xr:uid="{FBE643A9-D8A0-4ED7-B022-950E649FB5C1}"/>
    <cellStyle name="Финансовый 2 4 3 2 2 2 4" xfId="3035" xr:uid="{00000000-0005-0000-0000-0000572E0000}"/>
    <cellStyle name="Финансовый 2 4 3 2 2 2 4 2" xfId="8121" xr:uid="{00000000-0005-0000-0000-0000582E0000}"/>
    <cellStyle name="Финансовый 2 4 3 2 2 2 4 2 2" xfId="23361" xr:uid="{08A53369-C158-4697-BB93-214C34E37046}"/>
    <cellStyle name="Финансовый 2 4 3 2 2 2 4 3" xfId="13199" xr:uid="{00000000-0005-0000-0000-0000592E0000}"/>
    <cellStyle name="Финансовый 2 4 3 2 2 2 4 3 2" xfId="28437" xr:uid="{7F8C4242-AC6C-4AF2-87B5-EC03BCE2D688}"/>
    <cellStyle name="Финансовый 2 4 3 2 2 2 4 4" xfId="18285" xr:uid="{614BF38D-F761-4A2C-B844-72B45FF4EF7C}"/>
    <cellStyle name="Финансовый 2 4 3 2 2 2 5" xfId="4299" xr:uid="{00000000-0005-0000-0000-00005A2E0000}"/>
    <cellStyle name="Финансовый 2 4 3 2 2 2 5 2" xfId="9380" xr:uid="{00000000-0005-0000-0000-00005B2E0000}"/>
    <cellStyle name="Финансовый 2 4 3 2 2 2 5 2 2" xfId="24620" xr:uid="{0F5BE5DA-2D99-4EF6-8565-7CD1323D5746}"/>
    <cellStyle name="Финансовый 2 4 3 2 2 2 5 3" xfId="14458" xr:uid="{00000000-0005-0000-0000-00005C2E0000}"/>
    <cellStyle name="Финансовый 2 4 3 2 2 2 5 3 2" xfId="29696" xr:uid="{173FF7F9-8B49-4284-BE9A-02750E307F7A}"/>
    <cellStyle name="Финансовый 2 4 3 2 2 2 5 4" xfId="19544" xr:uid="{9909375D-FAA5-4B89-893C-A057ACFFF851}"/>
    <cellStyle name="Финансовый 2 4 3 2 2 2 6" xfId="5576" xr:uid="{00000000-0005-0000-0000-00005D2E0000}"/>
    <cellStyle name="Финансовый 2 4 3 2 2 2 6 2" xfId="20821" xr:uid="{22818B52-8495-47C8-A4A5-4F5E32F3BD6A}"/>
    <cellStyle name="Финансовый 2 4 3 2 2 2 7" xfId="10659" xr:uid="{00000000-0005-0000-0000-00005E2E0000}"/>
    <cellStyle name="Финансовый 2 4 3 2 2 2 7 2" xfId="25897" xr:uid="{1F5E23E6-CA6D-4B17-8EA4-B06C661042BB}"/>
    <cellStyle name="Финансовый 2 4 3 2 2 2 8" xfId="15745" xr:uid="{782F3AD2-3458-4013-97FD-228040106CB1}"/>
    <cellStyle name="Финансовый 2 4 3 2 2 3" xfId="895" xr:uid="{00000000-0005-0000-0000-00005F2E0000}"/>
    <cellStyle name="Финансовый 2 4 3 2 2 3 2" xfId="2173" xr:uid="{00000000-0005-0000-0000-0000602E0000}"/>
    <cellStyle name="Финансовый 2 4 3 2 2 3 2 2" xfId="7277" xr:uid="{00000000-0005-0000-0000-0000612E0000}"/>
    <cellStyle name="Финансовый 2 4 3 2 2 3 2 2 2" xfId="22517" xr:uid="{4F6CE298-0D4C-414B-8420-65DCD644DEF9}"/>
    <cellStyle name="Финансовый 2 4 3 2 2 3 2 3" xfId="12355" xr:uid="{00000000-0005-0000-0000-0000622E0000}"/>
    <cellStyle name="Финансовый 2 4 3 2 2 3 2 3 2" xfId="27593" xr:uid="{2D0EE96B-3F4B-45F4-A612-FE5584893F0E}"/>
    <cellStyle name="Финансовый 2 4 3 2 2 3 2 4" xfId="17441" xr:uid="{47055828-8BF7-4FE2-854A-3E3516B04078}"/>
    <cellStyle name="Финансовый 2 4 3 2 2 3 3" xfId="3453" xr:uid="{00000000-0005-0000-0000-0000632E0000}"/>
    <cellStyle name="Финансовый 2 4 3 2 2 3 3 2" xfId="8539" xr:uid="{00000000-0005-0000-0000-0000642E0000}"/>
    <cellStyle name="Финансовый 2 4 3 2 2 3 3 2 2" xfId="23779" xr:uid="{0E7B9415-3946-463E-BE0D-9D0FAD0946BA}"/>
    <cellStyle name="Финансовый 2 4 3 2 2 3 3 3" xfId="13617" xr:uid="{00000000-0005-0000-0000-0000652E0000}"/>
    <cellStyle name="Финансовый 2 4 3 2 2 3 3 3 2" xfId="28855" xr:uid="{AEBCFC91-12AC-44F3-AF7F-07FC8C1719C9}"/>
    <cellStyle name="Финансовый 2 4 3 2 2 3 3 4" xfId="18703" xr:uid="{AFF74C15-8FC4-442A-B506-C3F3D0B981B8}"/>
    <cellStyle name="Финансовый 2 4 3 2 2 3 4" xfId="4723" xr:uid="{00000000-0005-0000-0000-0000662E0000}"/>
    <cellStyle name="Финансовый 2 4 3 2 2 3 4 2" xfId="9804" xr:uid="{00000000-0005-0000-0000-0000672E0000}"/>
    <cellStyle name="Финансовый 2 4 3 2 2 3 4 2 2" xfId="25044" xr:uid="{BFB31B0A-7C37-4DF2-91A2-19340F48DE11}"/>
    <cellStyle name="Финансовый 2 4 3 2 2 3 4 3" xfId="14882" xr:uid="{00000000-0005-0000-0000-0000682E0000}"/>
    <cellStyle name="Финансовый 2 4 3 2 2 3 4 3 2" xfId="30120" xr:uid="{43A900D5-EC99-483D-B2B6-85987D102D12}"/>
    <cellStyle name="Финансовый 2 4 3 2 2 3 4 4" xfId="19968" xr:uid="{AC6A85C9-6A84-4DEC-BBA8-5E6C00DDAFCF}"/>
    <cellStyle name="Финансовый 2 4 3 2 2 3 5" xfId="6000" xr:uid="{00000000-0005-0000-0000-0000692E0000}"/>
    <cellStyle name="Финансовый 2 4 3 2 2 3 5 2" xfId="21245" xr:uid="{CE6ACCAB-1AA3-44BC-9AA6-1D01D5F267B8}"/>
    <cellStyle name="Финансовый 2 4 3 2 2 3 6" xfId="11083" xr:uid="{00000000-0005-0000-0000-00006A2E0000}"/>
    <cellStyle name="Финансовый 2 4 3 2 2 3 6 2" xfId="26321" xr:uid="{890034E4-219E-4834-ABA3-E8F1ACD47A4B}"/>
    <cellStyle name="Финансовый 2 4 3 2 2 3 7" xfId="16169" xr:uid="{803E86F3-43D7-4F68-8060-AEFF65FA7498}"/>
    <cellStyle name="Финансовый 2 4 3 2 2 4" xfId="1609" xr:uid="{00000000-0005-0000-0000-00006B2E0000}"/>
    <cellStyle name="Финансовый 2 4 3 2 2 4 2" xfId="6713" xr:uid="{00000000-0005-0000-0000-00006C2E0000}"/>
    <cellStyle name="Финансовый 2 4 3 2 2 4 2 2" xfId="21953" xr:uid="{7195F30A-948A-4043-B1FD-843C17A44406}"/>
    <cellStyle name="Финансовый 2 4 3 2 2 4 3" xfId="11791" xr:uid="{00000000-0005-0000-0000-00006D2E0000}"/>
    <cellStyle name="Финансовый 2 4 3 2 2 4 3 2" xfId="27029" xr:uid="{2E37C351-BAE7-4F18-8D25-053AB1D48538}"/>
    <cellStyle name="Финансовый 2 4 3 2 2 4 4" xfId="16877" xr:uid="{EC258216-96C1-4DAE-88A0-06DCB4A5BDA1}"/>
    <cellStyle name="Финансовый 2 4 3 2 2 5" xfId="2885" xr:uid="{00000000-0005-0000-0000-00006E2E0000}"/>
    <cellStyle name="Финансовый 2 4 3 2 2 5 2" xfId="7983" xr:uid="{00000000-0005-0000-0000-00006F2E0000}"/>
    <cellStyle name="Финансовый 2 4 3 2 2 5 2 2" xfId="23223" xr:uid="{871C2044-AD88-4719-93D7-301248596EAD}"/>
    <cellStyle name="Финансовый 2 4 3 2 2 5 3" xfId="13061" xr:uid="{00000000-0005-0000-0000-0000702E0000}"/>
    <cellStyle name="Финансовый 2 4 3 2 2 5 3 2" xfId="28299" xr:uid="{A02403DF-73B0-4FA4-B9A3-1D5C7BE5E720}"/>
    <cellStyle name="Финансовый 2 4 3 2 2 5 4" xfId="18147" xr:uid="{E89D3340-49E4-43A0-930B-D213AF95D811}"/>
    <cellStyle name="Финансовый 2 4 3 2 2 6" xfId="4159" xr:uid="{00000000-0005-0000-0000-0000712E0000}"/>
    <cellStyle name="Финансовый 2 4 3 2 2 6 2" xfId="9240" xr:uid="{00000000-0005-0000-0000-0000722E0000}"/>
    <cellStyle name="Финансовый 2 4 3 2 2 6 2 2" xfId="24480" xr:uid="{A15F9992-7B63-46B4-87A3-E35AD7E259D1}"/>
    <cellStyle name="Финансовый 2 4 3 2 2 6 3" xfId="14318" xr:uid="{00000000-0005-0000-0000-0000732E0000}"/>
    <cellStyle name="Финансовый 2 4 3 2 2 6 3 2" xfId="29556" xr:uid="{D8B6F000-CEEF-41F0-BA58-C6B5E976B34D}"/>
    <cellStyle name="Финансовый 2 4 3 2 2 6 4" xfId="19404" xr:uid="{55FB96B8-8939-4873-8479-30FF0BC419E8}"/>
    <cellStyle name="Финансовый 2 4 3 2 2 7" xfId="5436" xr:uid="{00000000-0005-0000-0000-0000742E0000}"/>
    <cellStyle name="Финансовый 2 4 3 2 2 7 2" xfId="20681" xr:uid="{D46A7020-1D7F-4651-A72F-44B34D83969F}"/>
    <cellStyle name="Финансовый 2 4 3 2 2 8" xfId="10519" xr:uid="{00000000-0005-0000-0000-0000752E0000}"/>
    <cellStyle name="Финансовый 2 4 3 2 2 8 2" xfId="25757" xr:uid="{C1A3AFA2-F028-4899-86C7-777F32ECE483}"/>
    <cellStyle name="Финансовый 2 4 3 2 2 9" xfId="15605" xr:uid="{0CEB8104-0B72-451B-BBB1-ABCE1FD93C80}"/>
    <cellStyle name="Финансовый 2 4 3 2 3" xfId="611" xr:uid="{00000000-0005-0000-0000-0000762E0000}"/>
    <cellStyle name="Финансовый 2 4 3 2 3 2" xfId="1175" xr:uid="{00000000-0005-0000-0000-0000772E0000}"/>
    <cellStyle name="Финансовый 2 4 3 2 3 2 2" xfId="2453" xr:uid="{00000000-0005-0000-0000-0000782E0000}"/>
    <cellStyle name="Финансовый 2 4 3 2 3 2 2 2" xfId="7557" xr:uid="{00000000-0005-0000-0000-0000792E0000}"/>
    <cellStyle name="Финансовый 2 4 3 2 3 2 2 2 2" xfId="22797" xr:uid="{EB7D1332-B37C-45EF-A6A4-E3FAF1CF2662}"/>
    <cellStyle name="Финансовый 2 4 3 2 3 2 2 3" xfId="12635" xr:uid="{00000000-0005-0000-0000-00007A2E0000}"/>
    <cellStyle name="Финансовый 2 4 3 2 3 2 2 3 2" xfId="27873" xr:uid="{3452F266-48F7-4794-87DD-ABE78459E6C8}"/>
    <cellStyle name="Финансовый 2 4 3 2 3 2 2 4" xfId="17721" xr:uid="{1C062795-0127-4872-8293-F0268149F6EF}"/>
    <cellStyle name="Финансовый 2 4 3 2 3 2 3" xfId="3729" xr:uid="{00000000-0005-0000-0000-00007B2E0000}"/>
    <cellStyle name="Финансовый 2 4 3 2 3 2 3 2" xfId="8815" xr:uid="{00000000-0005-0000-0000-00007C2E0000}"/>
    <cellStyle name="Финансовый 2 4 3 2 3 2 3 2 2" xfId="24055" xr:uid="{A2C4E168-BB36-4DCC-A738-97FBE9BB271D}"/>
    <cellStyle name="Финансовый 2 4 3 2 3 2 3 3" xfId="13893" xr:uid="{00000000-0005-0000-0000-00007D2E0000}"/>
    <cellStyle name="Финансовый 2 4 3 2 3 2 3 3 2" xfId="29131" xr:uid="{023BE929-E575-42D3-99D3-153803A08AB5}"/>
    <cellStyle name="Финансовый 2 4 3 2 3 2 3 4" xfId="18979" xr:uid="{4DE9B5A9-F077-4EE8-8D5C-B7745D863896}"/>
    <cellStyle name="Финансовый 2 4 3 2 3 2 4" xfId="5003" xr:uid="{00000000-0005-0000-0000-00007E2E0000}"/>
    <cellStyle name="Финансовый 2 4 3 2 3 2 4 2" xfId="10084" xr:uid="{00000000-0005-0000-0000-00007F2E0000}"/>
    <cellStyle name="Финансовый 2 4 3 2 3 2 4 2 2" xfId="25324" xr:uid="{2F8806F8-2445-467B-90CB-7E8294C74A23}"/>
    <cellStyle name="Финансовый 2 4 3 2 3 2 4 3" xfId="15162" xr:uid="{00000000-0005-0000-0000-0000802E0000}"/>
    <cellStyle name="Финансовый 2 4 3 2 3 2 4 3 2" xfId="30400" xr:uid="{CCACE271-5CD6-46E2-AB94-634847356407}"/>
    <cellStyle name="Финансовый 2 4 3 2 3 2 4 4" xfId="20248" xr:uid="{6F6BFEB0-27F4-4ABF-B0B4-E61AB38C3E8E}"/>
    <cellStyle name="Финансовый 2 4 3 2 3 2 5" xfId="6280" xr:uid="{00000000-0005-0000-0000-0000812E0000}"/>
    <cellStyle name="Финансовый 2 4 3 2 3 2 5 2" xfId="21525" xr:uid="{348E3349-B6A0-42F6-975D-07AEB829C0FE}"/>
    <cellStyle name="Финансовый 2 4 3 2 3 2 6" xfId="11363" xr:uid="{00000000-0005-0000-0000-0000822E0000}"/>
    <cellStyle name="Финансовый 2 4 3 2 3 2 6 2" xfId="26601" xr:uid="{2CE21F1B-C241-416A-8170-157D56168EA2}"/>
    <cellStyle name="Финансовый 2 4 3 2 3 2 7" xfId="16449" xr:uid="{8E0E3F3D-88C1-45ED-91DA-045248C4A68A}"/>
    <cellStyle name="Финансовый 2 4 3 2 3 3" xfId="1889" xr:uid="{00000000-0005-0000-0000-0000832E0000}"/>
    <cellStyle name="Финансовый 2 4 3 2 3 3 2" xfId="6993" xr:uid="{00000000-0005-0000-0000-0000842E0000}"/>
    <cellStyle name="Финансовый 2 4 3 2 3 3 2 2" xfId="22233" xr:uid="{43493D80-DBD6-4714-A603-0AF6D9D481C6}"/>
    <cellStyle name="Финансовый 2 4 3 2 3 3 3" xfId="12071" xr:uid="{00000000-0005-0000-0000-0000852E0000}"/>
    <cellStyle name="Финансовый 2 4 3 2 3 3 3 2" xfId="27309" xr:uid="{A59491B9-FB47-4FA9-8A99-07F44C8319DC}"/>
    <cellStyle name="Финансовый 2 4 3 2 3 3 4" xfId="17157" xr:uid="{01B41DDD-64A0-40F1-ADE5-9D45E2FC3FAD}"/>
    <cellStyle name="Финансовый 2 4 3 2 3 4" xfId="3173" xr:uid="{00000000-0005-0000-0000-0000862E0000}"/>
    <cellStyle name="Финансовый 2 4 3 2 3 4 2" xfId="8259" xr:uid="{00000000-0005-0000-0000-0000872E0000}"/>
    <cellStyle name="Финансовый 2 4 3 2 3 4 2 2" xfId="23499" xr:uid="{6E6CBC7F-12A2-4F4A-ABB0-24A7190D49E3}"/>
    <cellStyle name="Финансовый 2 4 3 2 3 4 3" xfId="13337" xr:uid="{00000000-0005-0000-0000-0000882E0000}"/>
    <cellStyle name="Финансовый 2 4 3 2 3 4 3 2" xfId="28575" xr:uid="{2830CB05-7FD3-4E7F-918F-CE940DF683CB}"/>
    <cellStyle name="Финансовый 2 4 3 2 3 4 4" xfId="18423" xr:uid="{EFFDE8FD-69DD-48EE-849E-DF181F7277B2}"/>
    <cellStyle name="Финансовый 2 4 3 2 3 5" xfId="4439" xr:uid="{00000000-0005-0000-0000-0000892E0000}"/>
    <cellStyle name="Финансовый 2 4 3 2 3 5 2" xfId="9520" xr:uid="{00000000-0005-0000-0000-00008A2E0000}"/>
    <cellStyle name="Финансовый 2 4 3 2 3 5 2 2" xfId="24760" xr:uid="{3156032F-C3F0-462B-BEE7-58284B6F100F}"/>
    <cellStyle name="Финансовый 2 4 3 2 3 5 3" xfId="14598" xr:uid="{00000000-0005-0000-0000-00008B2E0000}"/>
    <cellStyle name="Финансовый 2 4 3 2 3 5 3 2" xfId="29836" xr:uid="{E351A8AE-6B83-45B1-B8FA-E36E4A9D0ED2}"/>
    <cellStyle name="Финансовый 2 4 3 2 3 5 4" xfId="19684" xr:uid="{785CBE6B-2B31-4AAC-AFFC-18F1C5993A62}"/>
    <cellStyle name="Финансовый 2 4 3 2 3 6" xfId="5716" xr:uid="{00000000-0005-0000-0000-00008C2E0000}"/>
    <cellStyle name="Финансовый 2 4 3 2 3 6 2" xfId="20961" xr:uid="{1106B066-E318-4E8A-8E77-81B25A1C0073}"/>
    <cellStyle name="Финансовый 2 4 3 2 3 7" xfId="10799" xr:uid="{00000000-0005-0000-0000-00008D2E0000}"/>
    <cellStyle name="Финансовый 2 4 3 2 3 7 2" xfId="26037" xr:uid="{8326E2F5-9AAF-42F4-93D8-E74A35F1C05F}"/>
    <cellStyle name="Финансовый 2 4 3 2 3 8" xfId="15885" xr:uid="{BAD2D7FF-41C5-410E-80E4-E0B52014C4C0}"/>
    <cellStyle name="Финансовый 2 4 3 2 4" xfId="755" xr:uid="{00000000-0005-0000-0000-00008E2E0000}"/>
    <cellStyle name="Финансовый 2 4 3 2 4 2" xfId="2033" xr:uid="{00000000-0005-0000-0000-00008F2E0000}"/>
    <cellStyle name="Финансовый 2 4 3 2 4 2 2" xfId="7137" xr:uid="{00000000-0005-0000-0000-0000902E0000}"/>
    <cellStyle name="Финансовый 2 4 3 2 4 2 2 2" xfId="22377" xr:uid="{E48A0CEB-37DF-43CC-A3A6-E7E0223F29AE}"/>
    <cellStyle name="Финансовый 2 4 3 2 4 2 3" xfId="12215" xr:uid="{00000000-0005-0000-0000-0000912E0000}"/>
    <cellStyle name="Финансовый 2 4 3 2 4 2 3 2" xfId="27453" xr:uid="{449FBB07-32AF-4DCA-BFA2-E1A57EDD6B94}"/>
    <cellStyle name="Финансовый 2 4 3 2 4 2 4" xfId="17301" xr:uid="{2E5611F2-9345-4737-9964-56966AAFAD74}"/>
    <cellStyle name="Финансовый 2 4 3 2 4 3" xfId="3315" xr:uid="{00000000-0005-0000-0000-0000922E0000}"/>
    <cellStyle name="Финансовый 2 4 3 2 4 3 2" xfId="8401" xr:uid="{00000000-0005-0000-0000-0000932E0000}"/>
    <cellStyle name="Финансовый 2 4 3 2 4 3 2 2" xfId="23641" xr:uid="{C9F3B0EC-3F22-4C7C-9F83-B4A0CABE548A}"/>
    <cellStyle name="Финансовый 2 4 3 2 4 3 3" xfId="13479" xr:uid="{00000000-0005-0000-0000-0000942E0000}"/>
    <cellStyle name="Финансовый 2 4 3 2 4 3 3 2" xfId="28717" xr:uid="{FA5BE3CF-4541-4CDF-BB52-57366F2F2133}"/>
    <cellStyle name="Финансовый 2 4 3 2 4 3 4" xfId="18565" xr:uid="{2F34D5DE-E482-4F04-A3FB-21ABE4D183DF}"/>
    <cellStyle name="Финансовый 2 4 3 2 4 4" xfId="4583" xr:uid="{00000000-0005-0000-0000-0000952E0000}"/>
    <cellStyle name="Финансовый 2 4 3 2 4 4 2" xfId="9664" xr:uid="{00000000-0005-0000-0000-0000962E0000}"/>
    <cellStyle name="Финансовый 2 4 3 2 4 4 2 2" xfId="24904" xr:uid="{9820D6B2-4E20-4440-91D8-30619CFF37CD}"/>
    <cellStyle name="Финансовый 2 4 3 2 4 4 3" xfId="14742" xr:uid="{00000000-0005-0000-0000-0000972E0000}"/>
    <cellStyle name="Финансовый 2 4 3 2 4 4 3 2" xfId="29980" xr:uid="{77D319B8-CF61-4A2B-A619-D13D5E4ECC88}"/>
    <cellStyle name="Финансовый 2 4 3 2 4 4 4" xfId="19828" xr:uid="{11435E71-9377-45DC-AFBB-CE539593F13E}"/>
    <cellStyle name="Финансовый 2 4 3 2 4 5" xfId="5860" xr:uid="{00000000-0005-0000-0000-0000982E0000}"/>
    <cellStyle name="Финансовый 2 4 3 2 4 5 2" xfId="21105" xr:uid="{4767E13B-7830-4FE5-9845-D9F24B9E9CA9}"/>
    <cellStyle name="Финансовый 2 4 3 2 4 6" xfId="10943" xr:uid="{00000000-0005-0000-0000-0000992E0000}"/>
    <cellStyle name="Финансовый 2 4 3 2 4 6 2" xfId="26181" xr:uid="{3D0601C5-6CB3-45F6-A681-69DB9E459F64}"/>
    <cellStyle name="Финансовый 2 4 3 2 4 7" xfId="16029" xr:uid="{194025F8-D477-4D3C-80DF-23F0DB81DECF}"/>
    <cellStyle name="Финансовый 2 4 3 2 5" xfId="1320" xr:uid="{00000000-0005-0000-0000-00009A2E0000}"/>
    <cellStyle name="Финансовый 2 4 3 2 5 2" xfId="2598" xr:uid="{00000000-0005-0000-0000-00009B2E0000}"/>
    <cellStyle name="Финансовый 2 4 3 2 5 2 2" xfId="7702" xr:uid="{00000000-0005-0000-0000-00009C2E0000}"/>
    <cellStyle name="Финансовый 2 4 3 2 5 2 2 2" xfId="22942" xr:uid="{54514BED-0EB5-4EDC-8141-02820B680315}"/>
    <cellStyle name="Финансовый 2 4 3 2 5 2 3" xfId="12780" xr:uid="{00000000-0005-0000-0000-00009D2E0000}"/>
    <cellStyle name="Финансовый 2 4 3 2 5 2 3 2" xfId="28018" xr:uid="{C00DDD32-4C3E-476E-A8A2-2D7343A0306F}"/>
    <cellStyle name="Финансовый 2 4 3 2 5 2 4" xfId="17866" xr:uid="{B3666CBB-FC00-4CBC-B71B-1D157719E18C}"/>
    <cellStyle name="Финансовый 2 4 3 2 5 3" xfId="3872" xr:uid="{00000000-0005-0000-0000-00009E2E0000}"/>
    <cellStyle name="Финансовый 2 4 3 2 5 3 2" xfId="8958" xr:uid="{00000000-0005-0000-0000-00009F2E0000}"/>
    <cellStyle name="Финансовый 2 4 3 2 5 3 2 2" xfId="24198" xr:uid="{D33667E2-0643-4155-A840-794275F45E44}"/>
    <cellStyle name="Финансовый 2 4 3 2 5 3 3" xfId="14036" xr:uid="{00000000-0005-0000-0000-0000A02E0000}"/>
    <cellStyle name="Финансовый 2 4 3 2 5 3 3 2" xfId="29274" xr:uid="{08843473-F4AE-4BE9-B16F-25DB83D477E6}"/>
    <cellStyle name="Финансовый 2 4 3 2 5 3 4" xfId="19122" xr:uid="{791E2E55-6440-46FE-83C6-4A496CEF67EB}"/>
    <cellStyle name="Финансовый 2 4 3 2 5 4" xfId="5148" xr:uid="{00000000-0005-0000-0000-0000A12E0000}"/>
    <cellStyle name="Финансовый 2 4 3 2 5 4 2" xfId="10229" xr:uid="{00000000-0005-0000-0000-0000A22E0000}"/>
    <cellStyle name="Финансовый 2 4 3 2 5 4 2 2" xfId="25469" xr:uid="{BB5CA28F-348E-4039-A13E-4B7FD77082BB}"/>
    <cellStyle name="Финансовый 2 4 3 2 5 4 3" xfId="15307" xr:uid="{00000000-0005-0000-0000-0000A32E0000}"/>
    <cellStyle name="Финансовый 2 4 3 2 5 4 3 2" xfId="30545" xr:uid="{42B65C86-88D0-4C6F-8DDE-8281EDC675F2}"/>
    <cellStyle name="Финансовый 2 4 3 2 5 4 4" xfId="20393" xr:uid="{9C5BD8F8-2ED9-40D7-ABD6-F82A5F53DAEE}"/>
    <cellStyle name="Финансовый 2 4 3 2 5 5" xfId="6425" xr:uid="{00000000-0005-0000-0000-0000A42E0000}"/>
    <cellStyle name="Финансовый 2 4 3 2 5 5 2" xfId="21670" xr:uid="{F9704209-F043-4BCA-A6ED-3161C20FA830}"/>
    <cellStyle name="Финансовый 2 4 3 2 5 6" xfId="11508" xr:uid="{00000000-0005-0000-0000-0000A52E0000}"/>
    <cellStyle name="Финансовый 2 4 3 2 5 6 2" xfId="26746" xr:uid="{E5FC920E-6F2D-4EBA-B925-9D153EA3451A}"/>
    <cellStyle name="Финансовый 2 4 3 2 5 7" xfId="16594" xr:uid="{2759BDC6-4E32-4BBF-98EB-431C74AFC9E5}"/>
    <cellStyle name="Финансовый 2 4 3 2 6" xfId="1460" xr:uid="{00000000-0005-0000-0000-0000A62E0000}"/>
    <cellStyle name="Финансовый 2 4 3 2 6 2" xfId="2738" xr:uid="{00000000-0005-0000-0000-0000A72E0000}"/>
    <cellStyle name="Финансовый 2 4 3 2 6 2 2" xfId="7842" xr:uid="{00000000-0005-0000-0000-0000A82E0000}"/>
    <cellStyle name="Финансовый 2 4 3 2 6 2 2 2" xfId="23082" xr:uid="{0434C287-ACA0-4369-883E-97B8E94DE2AB}"/>
    <cellStyle name="Финансовый 2 4 3 2 6 2 3" xfId="12920" xr:uid="{00000000-0005-0000-0000-0000A92E0000}"/>
    <cellStyle name="Финансовый 2 4 3 2 6 2 3 2" xfId="28158" xr:uid="{8E8C2B0B-D600-4C8D-AA1A-24DD3E53959D}"/>
    <cellStyle name="Финансовый 2 4 3 2 6 2 4" xfId="18006" xr:uid="{4967B171-F40D-43A4-80EC-8589515ADEEC}"/>
    <cellStyle name="Финансовый 2 4 3 2 6 3" xfId="4010" xr:uid="{00000000-0005-0000-0000-0000AA2E0000}"/>
    <cellStyle name="Финансовый 2 4 3 2 6 3 2" xfId="9096" xr:uid="{00000000-0005-0000-0000-0000AB2E0000}"/>
    <cellStyle name="Финансовый 2 4 3 2 6 3 2 2" xfId="24336" xr:uid="{0EC50023-98E1-4B96-85D8-7CBECCB25490}"/>
    <cellStyle name="Финансовый 2 4 3 2 6 3 3" xfId="14174" xr:uid="{00000000-0005-0000-0000-0000AC2E0000}"/>
    <cellStyle name="Финансовый 2 4 3 2 6 3 3 2" xfId="29412" xr:uid="{7EB74944-F264-4955-97BB-88DEBF06000F}"/>
    <cellStyle name="Финансовый 2 4 3 2 6 3 4" xfId="19260" xr:uid="{498EC531-1755-4520-9CF4-FCBA0D17CA3B}"/>
    <cellStyle name="Финансовый 2 4 3 2 6 4" xfId="5288" xr:uid="{00000000-0005-0000-0000-0000AD2E0000}"/>
    <cellStyle name="Финансовый 2 4 3 2 6 4 2" xfId="10369" xr:uid="{00000000-0005-0000-0000-0000AE2E0000}"/>
    <cellStyle name="Финансовый 2 4 3 2 6 4 2 2" xfId="25609" xr:uid="{DF41E612-0B0D-411C-A827-5301AAF88A8B}"/>
    <cellStyle name="Финансовый 2 4 3 2 6 4 3" xfId="15447" xr:uid="{00000000-0005-0000-0000-0000AF2E0000}"/>
    <cellStyle name="Финансовый 2 4 3 2 6 4 3 2" xfId="30685" xr:uid="{84B264C8-47A0-4796-8DB4-FCD262726419}"/>
    <cellStyle name="Финансовый 2 4 3 2 6 4 4" xfId="20533" xr:uid="{FAE4110B-78BE-42BC-B7BE-79666059A737}"/>
    <cellStyle name="Финансовый 2 4 3 2 6 5" xfId="6565" xr:uid="{00000000-0005-0000-0000-0000B02E0000}"/>
    <cellStyle name="Финансовый 2 4 3 2 6 5 2" xfId="21810" xr:uid="{83882FCC-C679-42AC-892B-7D2C4240561D}"/>
    <cellStyle name="Финансовый 2 4 3 2 6 6" xfId="11648" xr:uid="{00000000-0005-0000-0000-0000B12E0000}"/>
    <cellStyle name="Финансовый 2 4 3 2 6 6 2" xfId="26886" xr:uid="{31AA55CF-75EB-49D9-9604-2CD8C253FD02}"/>
    <cellStyle name="Финансовый 2 4 3 2 6 7" xfId="16734" xr:uid="{34887748-4905-4137-AD0A-010974596062}"/>
    <cellStyle name="Финансовый 2 4 3 3" xfId="283" xr:uid="{00000000-0005-0000-0000-0000B22E0000}"/>
    <cellStyle name="Финансовый 2 4 3 3 2" xfId="439" xr:uid="{00000000-0005-0000-0000-0000B32E0000}"/>
    <cellStyle name="Финансовый 2 4 3 3 2 2" xfId="1003" xr:uid="{00000000-0005-0000-0000-0000B42E0000}"/>
    <cellStyle name="Финансовый 2 4 3 3 2 2 2" xfId="2281" xr:uid="{00000000-0005-0000-0000-0000B52E0000}"/>
    <cellStyle name="Финансовый 2 4 3 3 2 2 2 2" xfId="7385" xr:uid="{00000000-0005-0000-0000-0000B62E0000}"/>
    <cellStyle name="Финансовый 2 4 3 3 2 2 2 2 2" xfId="22625" xr:uid="{BFE0245E-0E09-4BF1-89BA-6E5558C587BD}"/>
    <cellStyle name="Финансовый 2 4 3 3 2 2 2 3" xfId="12463" xr:uid="{00000000-0005-0000-0000-0000B72E0000}"/>
    <cellStyle name="Финансовый 2 4 3 3 2 2 2 3 2" xfId="27701" xr:uid="{C6303827-421F-4226-8176-88BFB71300D4}"/>
    <cellStyle name="Финансовый 2 4 3 3 2 2 2 4" xfId="17549" xr:uid="{9D926B8A-4BDE-43AA-84B1-E1B4526293BD}"/>
    <cellStyle name="Финансовый 2 4 3 3 2 2 3" xfId="3559" xr:uid="{00000000-0005-0000-0000-0000B82E0000}"/>
    <cellStyle name="Финансовый 2 4 3 3 2 2 3 2" xfId="8645" xr:uid="{00000000-0005-0000-0000-0000B92E0000}"/>
    <cellStyle name="Финансовый 2 4 3 3 2 2 3 2 2" xfId="23885" xr:uid="{3CCF4087-88D9-4BE0-8E5B-D40FB91F7D6C}"/>
    <cellStyle name="Финансовый 2 4 3 3 2 2 3 3" xfId="13723" xr:uid="{00000000-0005-0000-0000-0000BA2E0000}"/>
    <cellStyle name="Финансовый 2 4 3 3 2 2 3 3 2" xfId="28961" xr:uid="{745FDC49-6B3B-4DDA-B8B3-1A0C9A251C37}"/>
    <cellStyle name="Финансовый 2 4 3 3 2 2 3 4" xfId="18809" xr:uid="{A1B23248-DBF3-463A-9727-E0813BEC4CF9}"/>
    <cellStyle name="Финансовый 2 4 3 3 2 2 4" xfId="4831" xr:uid="{00000000-0005-0000-0000-0000BB2E0000}"/>
    <cellStyle name="Финансовый 2 4 3 3 2 2 4 2" xfId="9912" xr:uid="{00000000-0005-0000-0000-0000BC2E0000}"/>
    <cellStyle name="Финансовый 2 4 3 3 2 2 4 2 2" xfId="25152" xr:uid="{5A875C3E-8665-4BDB-91DB-75C6077676B8}"/>
    <cellStyle name="Финансовый 2 4 3 3 2 2 4 3" xfId="14990" xr:uid="{00000000-0005-0000-0000-0000BD2E0000}"/>
    <cellStyle name="Финансовый 2 4 3 3 2 2 4 3 2" xfId="30228" xr:uid="{460C76BD-75A3-48C6-8B1E-5664CE8449F5}"/>
    <cellStyle name="Финансовый 2 4 3 3 2 2 4 4" xfId="20076" xr:uid="{BFC7B99F-EFF4-4238-ACF2-49C5FAC48760}"/>
    <cellStyle name="Финансовый 2 4 3 3 2 2 5" xfId="6108" xr:uid="{00000000-0005-0000-0000-0000BE2E0000}"/>
    <cellStyle name="Финансовый 2 4 3 3 2 2 5 2" xfId="21353" xr:uid="{F13BD8F6-F279-4CAC-819D-DE5CBC4AF9F9}"/>
    <cellStyle name="Финансовый 2 4 3 3 2 2 6" xfId="11191" xr:uid="{00000000-0005-0000-0000-0000BF2E0000}"/>
    <cellStyle name="Финансовый 2 4 3 3 2 2 6 2" xfId="26429" xr:uid="{739861F8-55F8-4DE7-8B0A-6FE7FD7FF2F7}"/>
    <cellStyle name="Финансовый 2 4 3 3 2 2 7" xfId="16277" xr:uid="{F776912A-96DD-4717-9872-0AB236A11F10}"/>
    <cellStyle name="Финансовый 2 4 3 3 2 3" xfId="1717" xr:uid="{00000000-0005-0000-0000-0000C02E0000}"/>
    <cellStyle name="Финансовый 2 4 3 3 2 3 2" xfId="6821" xr:uid="{00000000-0005-0000-0000-0000C12E0000}"/>
    <cellStyle name="Финансовый 2 4 3 3 2 3 2 2" xfId="22061" xr:uid="{0C25202F-AFFF-41D6-8C09-244E0363167A}"/>
    <cellStyle name="Финансовый 2 4 3 3 2 3 3" xfId="11899" xr:uid="{00000000-0005-0000-0000-0000C22E0000}"/>
    <cellStyle name="Финансовый 2 4 3 3 2 3 3 2" xfId="27137" xr:uid="{C3450FAF-80D1-46C0-AD05-CA1406CF96B2}"/>
    <cellStyle name="Финансовый 2 4 3 3 2 3 4" xfId="16985" xr:uid="{C98CDD60-0E3A-4DA5-A7FC-CC265349639C}"/>
    <cellStyle name="Финансовый 2 4 3 3 2 4" xfId="3003" xr:uid="{00000000-0005-0000-0000-0000C32E0000}"/>
    <cellStyle name="Финансовый 2 4 3 3 2 4 2" xfId="8089" xr:uid="{00000000-0005-0000-0000-0000C42E0000}"/>
    <cellStyle name="Финансовый 2 4 3 3 2 4 2 2" xfId="23329" xr:uid="{6D6797FC-8B94-4CAC-B9BC-E831C2B951EF}"/>
    <cellStyle name="Финансовый 2 4 3 3 2 4 3" xfId="13167" xr:uid="{00000000-0005-0000-0000-0000C52E0000}"/>
    <cellStyle name="Финансовый 2 4 3 3 2 4 3 2" xfId="28405" xr:uid="{AE5911A1-B93C-486A-81AB-C9921DB52E0C}"/>
    <cellStyle name="Финансовый 2 4 3 3 2 4 4" xfId="18253" xr:uid="{24A8BAB2-C57B-4119-A0CC-31E28C2706BF}"/>
    <cellStyle name="Финансовый 2 4 3 3 2 5" xfId="4267" xr:uid="{00000000-0005-0000-0000-0000C62E0000}"/>
    <cellStyle name="Финансовый 2 4 3 3 2 5 2" xfId="9348" xr:uid="{00000000-0005-0000-0000-0000C72E0000}"/>
    <cellStyle name="Финансовый 2 4 3 3 2 5 2 2" xfId="24588" xr:uid="{23612E56-4AEC-4EA6-918B-1068AA64E82A}"/>
    <cellStyle name="Финансовый 2 4 3 3 2 5 3" xfId="14426" xr:uid="{00000000-0005-0000-0000-0000C82E0000}"/>
    <cellStyle name="Финансовый 2 4 3 3 2 5 3 2" xfId="29664" xr:uid="{10AF9294-FE98-4ED8-89BD-B0B72C05FB3D}"/>
    <cellStyle name="Финансовый 2 4 3 3 2 5 4" xfId="19512" xr:uid="{C447800F-A759-4F73-9E4D-BA7CF0616848}"/>
    <cellStyle name="Финансовый 2 4 3 3 2 6" xfId="5544" xr:uid="{00000000-0005-0000-0000-0000C92E0000}"/>
    <cellStyle name="Финансовый 2 4 3 3 2 6 2" xfId="20789" xr:uid="{7E1BE3FA-7192-43B3-8012-9F2B76C0A8B8}"/>
    <cellStyle name="Финансовый 2 4 3 3 2 7" xfId="10627" xr:uid="{00000000-0005-0000-0000-0000CA2E0000}"/>
    <cellStyle name="Финансовый 2 4 3 3 2 7 2" xfId="25865" xr:uid="{2C3E567F-962F-4FF7-BFF8-BA4EE89B1C6C}"/>
    <cellStyle name="Финансовый 2 4 3 3 2 8" xfId="15713" xr:uid="{ACD9605F-14F0-4C33-AC0E-044BF3205806}"/>
    <cellStyle name="Финансовый 2 4 3 3 3" xfId="863" xr:uid="{00000000-0005-0000-0000-0000CB2E0000}"/>
    <cellStyle name="Финансовый 2 4 3 3 3 2" xfId="2141" xr:uid="{00000000-0005-0000-0000-0000CC2E0000}"/>
    <cellStyle name="Финансовый 2 4 3 3 3 2 2" xfId="7245" xr:uid="{00000000-0005-0000-0000-0000CD2E0000}"/>
    <cellStyle name="Финансовый 2 4 3 3 3 2 2 2" xfId="22485" xr:uid="{890A4119-8F81-4BCF-BC1B-2E660B23C9A7}"/>
    <cellStyle name="Финансовый 2 4 3 3 3 2 3" xfId="12323" xr:uid="{00000000-0005-0000-0000-0000CE2E0000}"/>
    <cellStyle name="Финансовый 2 4 3 3 3 2 3 2" xfId="27561" xr:uid="{C044EA9E-E382-4B30-99DF-67946FB92BA6}"/>
    <cellStyle name="Финансовый 2 4 3 3 3 2 4" xfId="17409" xr:uid="{9FF89C84-1914-4AEA-8957-EEA60ECA7289}"/>
    <cellStyle name="Финансовый 2 4 3 3 3 3" xfId="3421" xr:uid="{00000000-0005-0000-0000-0000CF2E0000}"/>
    <cellStyle name="Финансовый 2 4 3 3 3 3 2" xfId="8507" xr:uid="{00000000-0005-0000-0000-0000D02E0000}"/>
    <cellStyle name="Финансовый 2 4 3 3 3 3 2 2" xfId="23747" xr:uid="{CAF1AA48-8937-4795-8761-090ECF79A7DC}"/>
    <cellStyle name="Финансовый 2 4 3 3 3 3 3" xfId="13585" xr:uid="{00000000-0005-0000-0000-0000D12E0000}"/>
    <cellStyle name="Финансовый 2 4 3 3 3 3 3 2" xfId="28823" xr:uid="{0CF4ABD8-0962-447A-8FE3-9335EF573356}"/>
    <cellStyle name="Финансовый 2 4 3 3 3 3 4" xfId="18671" xr:uid="{985E2C1F-8A8F-4C67-80E8-F2BBF2B80ED4}"/>
    <cellStyle name="Финансовый 2 4 3 3 3 4" xfId="4691" xr:uid="{00000000-0005-0000-0000-0000D22E0000}"/>
    <cellStyle name="Финансовый 2 4 3 3 3 4 2" xfId="9772" xr:uid="{00000000-0005-0000-0000-0000D32E0000}"/>
    <cellStyle name="Финансовый 2 4 3 3 3 4 2 2" xfId="25012" xr:uid="{18135806-F162-4FC3-9CDC-53F8AC83DAEB}"/>
    <cellStyle name="Финансовый 2 4 3 3 3 4 3" xfId="14850" xr:uid="{00000000-0005-0000-0000-0000D42E0000}"/>
    <cellStyle name="Финансовый 2 4 3 3 3 4 3 2" xfId="30088" xr:uid="{4AC80700-1A8E-4AAA-B651-5B65F9FBC8A2}"/>
    <cellStyle name="Финансовый 2 4 3 3 3 4 4" xfId="19936" xr:uid="{E5688A0C-782A-4D15-B83C-4C51ADB47D7A}"/>
    <cellStyle name="Финансовый 2 4 3 3 3 5" xfId="5968" xr:uid="{00000000-0005-0000-0000-0000D52E0000}"/>
    <cellStyle name="Финансовый 2 4 3 3 3 5 2" xfId="21213" xr:uid="{75E4AB44-9596-4F5C-AC6D-163A18DBCF35}"/>
    <cellStyle name="Финансовый 2 4 3 3 3 6" xfId="11051" xr:uid="{00000000-0005-0000-0000-0000D62E0000}"/>
    <cellStyle name="Финансовый 2 4 3 3 3 6 2" xfId="26289" xr:uid="{1247DC62-DEE3-49C3-A655-9833CB9F5919}"/>
    <cellStyle name="Финансовый 2 4 3 3 3 7" xfId="16137" xr:uid="{A3FAF5E6-02A9-4491-93CC-396E6D578A60}"/>
    <cellStyle name="Финансовый 2 4 3 3 4" xfId="1577" xr:uid="{00000000-0005-0000-0000-0000D72E0000}"/>
    <cellStyle name="Финансовый 2 4 3 3 4 2" xfId="6681" xr:uid="{00000000-0005-0000-0000-0000D82E0000}"/>
    <cellStyle name="Финансовый 2 4 3 3 4 2 2" xfId="21921" xr:uid="{B1B5BCD0-25FF-4F3D-B40D-B5B8087BEB9A}"/>
    <cellStyle name="Финансовый 2 4 3 3 4 3" xfId="11759" xr:uid="{00000000-0005-0000-0000-0000D92E0000}"/>
    <cellStyle name="Финансовый 2 4 3 3 4 3 2" xfId="26997" xr:uid="{DF99B7A7-4001-4347-BFF6-BF44E02710A1}"/>
    <cellStyle name="Финансовый 2 4 3 3 4 4" xfId="16845" xr:uid="{57775BE6-A2AD-4288-BEB1-495EEC0DB48F}"/>
    <cellStyle name="Финансовый 2 4 3 3 5" xfId="2851" xr:uid="{00000000-0005-0000-0000-0000DA2E0000}"/>
    <cellStyle name="Финансовый 2 4 3 3 5 2" xfId="7951" xr:uid="{00000000-0005-0000-0000-0000DB2E0000}"/>
    <cellStyle name="Финансовый 2 4 3 3 5 2 2" xfId="23191" xr:uid="{27B51E5B-BE73-480D-A5B7-6648317A1E2C}"/>
    <cellStyle name="Финансовый 2 4 3 3 5 3" xfId="13029" xr:uid="{00000000-0005-0000-0000-0000DC2E0000}"/>
    <cellStyle name="Финансовый 2 4 3 3 5 3 2" xfId="28267" xr:uid="{D48B7F22-9EC3-4066-A0D4-8894C058A7C4}"/>
    <cellStyle name="Финансовый 2 4 3 3 5 4" xfId="18115" xr:uid="{BF116D6D-F8D1-456C-93C4-171E8DE270FD}"/>
    <cellStyle name="Финансовый 2 4 3 3 6" xfId="4127" xr:uid="{00000000-0005-0000-0000-0000DD2E0000}"/>
    <cellStyle name="Финансовый 2 4 3 3 6 2" xfId="9208" xr:uid="{00000000-0005-0000-0000-0000DE2E0000}"/>
    <cellStyle name="Финансовый 2 4 3 3 6 2 2" xfId="24448" xr:uid="{074B4527-AEDE-4A05-9780-43809E9CD32A}"/>
    <cellStyle name="Финансовый 2 4 3 3 6 3" xfId="14286" xr:uid="{00000000-0005-0000-0000-0000DF2E0000}"/>
    <cellStyle name="Финансовый 2 4 3 3 6 3 2" xfId="29524" xr:uid="{CFCB0E0D-D54E-4499-A1FF-65C58D924BF6}"/>
    <cellStyle name="Финансовый 2 4 3 3 6 4" xfId="19372" xr:uid="{70B98F30-7852-48A2-93E9-60D0EEAB5026}"/>
    <cellStyle name="Финансовый 2 4 3 3 7" xfId="5404" xr:uid="{00000000-0005-0000-0000-0000E02E0000}"/>
    <cellStyle name="Финансовый 2 4 3 3 7 2" xfId="20649" xr:uid="{1D2EDBFF-8D93-4170-864A-72D065E720B4}"/>
    <cellStyle name="Финансовый 2 4 3 3 8" xfId="10487" xr:uid="{00000000-0005-0000-0000-0000E12E0000}"/>
    <cellStyle name="Финансовый 2 4 3 3 8 2" xfId="25725" xr:uid="{7C6EE5B2-10C9-49E6-8B62-C7C3D1959B53}"/>
    <cellStyle name="Финансовый 2 4 3 3 9" xfId="15573" xr:uid="{3CD12DC5-EFE5-41EB-9B02-7B9C4DA47998}"/>
    <cellStyle name="Финансовый 2 4 3 4" xfId="579" xr:uid="{00000000-0005-0000-0000-0000E22E0000}"/>
    <cellStyle name="Финансовый 2 4 3 4 2" xfId="1143" xr:uid="{00000000-0005-0000-0000-0000E32E0000}"/>
    <cellStyle name="Финансовый 2 4 3 4 2 2" xfId="2421" xr:uid="{00000000-0005-0000-0000-0000E42E0000}"/>
    <cellStyle name="Финансовый 2 4 3 4 2 2 2" xfId="7525" xr:uid="{00000000-0005-0000-0000-0000E52E0000}"/>
    <cellStyle name="Финансовый 2 4 3 4 2 2 2 2" xfId="22765" xr:uid="{60306A37-9B58-4782-BE20-8AD45F878E37}"/>
    <cellStyle name="Финансовый 2 4 3 4 2 2 3" xfId="12603" xr:uid="{00000000-0005-0000-0000-0000E62E0000}"/>
    <cellStyle name="Финансовый 2 4 3 4 2 2 3 2" xfId="27841" xr:uid="{5993167E-AADB-4F6B-B1DB-0997149F4778}"/>
    <cellStyle name="Финансовый 2 4 3 4 2 2 4" xfId="17689" xr:uid="{9F8B170F-287F-4316-9C04-604C3A0CF3F5}"/>
    <cellStyle name="Финансовый 2 4 3 4 2 3" xfId="3697" xr:uid="{00000000-0005-0000-0000-0000E72E0000}"/>
    <cellStyle name="Финансовый 2 4 3 4 2 3 2" xfId="8783" xr:uid="{00000000-0005-0000-0000-0000E82E0000}"/>
    <cellStyle name="Финансовый 2 4 3 4 2 3 2 2" xfId="24023" xr:uid="{38EF672E-8109-423A-BD87-FC1253C662B2}"/>
    <cellStyle name="Финансовый 2 4 3 4 2 3 3" xfId="13861" xr:uid="{00000000-0005-0000-0000-0000E92E0000}"/>
    <cellStyle name="Финансовый 2 4 3 4 2 3 3 2" xfId="29099" xr:uid="{DC265A9A-BC3F-4B79-B2E3-34CED7E31F14}"/>
    <cellStyle name="Финансовый 2 4 3 4 2 3 4" xfId="18947" xr:uid="{D891C3C3-8938-4D14-89FD-587446628BBA}"/>
    <cellStyle name="Финансовый 2 4 3 4 2 4" xfId="4971" xr:uid="{00000000-0005-0000-0000-0000EA2E0000}"/>
    <cellStyle name="Финансовый 2 4 3 4 2 4 2" xfId="10052" xr:uid="{00000000-0005-0000-0000-0000EB2E0000}"/>
    <cellStyle name="Финансовый 2 4 3 4 2 4 2 2" xfId="25292" xr:uid="{1F2C2B7D-4CE6-4648-881C-1D0FFAA89D47}"/>
    <cellStyle name="Финансовый 2 4 3 4 2 4 3" xfId="15130" xr:uid="{00000000-0005-0000-0000-0000EC2E0000}"/>
    <cellStyle name="Финансовый 2 4 3 4 2 4 3 2" xfId="30368" xr:uid="{A4D214DA-1536-493C-8C64-178F2BC07129}"/>
    <cellStyle name="Финансовый 2 4 3 4 2 4 4" xfId="20216" xr:uid="{234675DE-D91B-4ABA-A93E-1A0E1E05F805}"/>
    <cellStyle name="Финансовый 2 4 3 4 2 5" xfId="6248" xr:uid="{00000000-0005-0000-0000-0000ED2E0000}"/>
    <cellStyle name="Финансовый 2 4 3 4 2 5 2" xfId="21493" xr:uid="{1FD1182A-15DE-40E6-AB38-1F0E5A42F3CB}"/>
    <cellStyle name="Финансовый 2 4 3 4 2 6" xfId="11331" xr:uid="{00000000-0005-0000-0000-0000EE2E0000}"/>
    <cellStyle name="Финансовый 2 4 3 4 2 6 2" xfId="26569" xr:uid="{BD5C0E06-4E9C-4EAA-AC38-92059A41FE46}"/>
    <cellStyle name="Финансовый 2 4 3 4 2 7" xfId="16417" xr:uid="{681E4983-323E-4598-8304-0AAAAF7687AA}"/>
    <cellStyle name="Финансовый 2 4 3 4 3" xfId="1857" xr:uid="{00000000-0005-0000-0000-0000EF2E0000}"/>
    <cellStyle name="Финансовый 2 4 3 4 3 2" xfId="6961" xr:uid="{00000000-0005-0000-0000-0000F02E0000}"/>
    <cellStyle name="Финансовый 2 4 3 4 3 2 2" xfId="22201" xr:uid="{A8EB240B-9F65-4916-A769-C84F5AD1F5AE}"/>
    <cellStyle name="Финансовый 2 4 3 4 3 3" xfId="12039" xr:uid="{00000000-0005-0000-0000-0000F12E0000}"/>
    <cellStyle name="Финансовый 2 4 3 4 3 3 2" xfId="27277" xr:uid="{1F758ED5-6A4A-4914-8BE4-893482310B5F}"/>
    <cellStyle name="Финансовый 2 4 3 4 3 4" xfId="17125" xr:uid="{E2213562-ABBF-45FF-B03C-B5D06BE803F8}"/>
    <cellStyle name="Финансовый 2 4 3 4 4" xfId="3141" xr:uid="{00000000-0005-0000-0000-0000F22E0000}"/>
    <cellStyle name="Финансовый 2 4 3 4 4 2" xfId="8227" xr:uid="{00000000-0005-0000-0000-0000F32E0000}"/>
    <cellStyle name="Финансовый 2 4 3 4 4 2 2" xfId="23467" xr:uid="{EE955E39-69F4-451D-B9F2-AF31885FE977}"/>
    <cellStyle name="Финансовый 2 4 3 4 4 3" xfId="13305" xr:uid="{00000000-0005-0000-0000-0000F42E0000}"/>
    <cellStyle name="Финансовый 2 4 3 4 4 3 2" xfId="28543" xr:uid="{18ADFA0C-CC0F-418C-9B72-F4D5CE89D88E}"/>
    <cellStyle name="Финансовый 2 4 3 4 4 4" xfId="18391" xr:uid="{303D24B1-41F3-4666-A9FD-4EC63BEE2E48}"/>
    <cellStyle name="Финансовый 2 4 3 4 5" xfId="4407" xr:uid="{00000000-0005-0000-0000-0000F52E0000}"/>
    <cellStyle name="Финансовый 2 4 3 4 5 2" xfId="9488" xr:uid="{00000000-0005-0000-0000-0000F62E0000}"/>
    <cellStyle name="Финансовый 2 4 3 4 5 2 2" xfId="24728" xr:uid="{8382D74B-051B-4FFF-A73D-2ABCD88C07CB}"/>
    <cellStyle name="Финансовый 2 4 3 4 5 3" xfId="14566" xr:uid="{00000000-0005-0000-0000-0000F72E0000}"/>
    <cellStyle name="Финансовый 2 4 3 4 5 3 2" xfId="29804" xr:uid="{FC5A0B84-8C33-446C-A28F-35D63FB1546A}"/>
    <cellStyle name="Финансовый 2 4 3 4 5 4" xfId="19652" xr:uid="{468CF5FD-915E-4C36-8D09-78B7C2C88C62}"/>
    <cellStyle name="Финансовый 2 4 3 4 6" xfId="5684" xr:uid="{00000000-0005-0000-0000-0000F82E0000}"/>
    <cellStyle name="Финансовый 2 4 3 4 6 2" xfId="20929" xr:uid="{5229B99C-3F85-43CB-89F0-BBD6E0E3F4F3}"/>
    <cellStyle name="Финансовый 2 4 3 4 7" xfId="10767" xr:uid="{00000000-0005-0000-0000-0000F92E0000}"/>
    <cellStyle name="Финансовый 2 4 3 4 7 2" xfId="26005" xr:uid="{82041B49-17C7-4C8A-AE7D-D90F433F9FA2}"/>
    <cellStyle name="Финансовый 2 4 3 4 8" xfId="15853" xr:uid="{86CF4EAF-8AA9-411E-B4D1-AFC177B9082C}"/>
    <cellStyle name="Финансовый 2 4 3 5" xfId="723" xr:uid="{00000000-0005-0000-0000-0000FA2E0000}"/>
    <cellStyle name="Финансовый 2 4 3 5 2" xfId="2001" xr:uid="{00000000-0005-0000-0000-0000FB2E0000}"/>
    <cellStyle name="Финансовый 2 4 3 5 2 2" xfId="7105" xr:uid="{00000000-0005-0000-0000-0000FC2E0000}"/>
    <cellStyle name="Финансовый 2 4 3 5 2 2 2" xfId="22345" xr:uid="{EE4A9BE8-5665-420D-AF18-4CFA6FC6F814}"/>
    <cellStyle name="Финансовый 2 4 3 5 2 3" xfId="12183" xr:uid="{00000000-0005-0000-0000-0000FD2E0000}"/>
    <cellStyle name="Финансовый 2 4 3 5 2 3 2" xfId="27421" xr:uid="{A035CEAB-0782-42F8-B035-A4669AF0A6DB}"/>
    <cellStyle name="Финансовый 2 4 3 5 2 4" xfId="17269" xr:uid="{1BD3FA91-70E6-4EF4-AE04-299E47454CC3}"/>
    <cellStyle name="Финансовый 2 4 3 5 3" xfId="3283" xr:uid="{00000000-0005-0000-0000-0000FE2E0000}"/>
    <cellStyle name="Финансовый 2 4 3 5 3 2" xfId="8369" xr:uid="{00000000-0005-0000-0000-0000FF2E0000}"/>
    <cellStyle name="Финансовый 2 4 3 5 3 2 2" xfId="23609" xr:uid="{B5279EDC-621E-46E4-9E61-D57A6E47111E}"/>
    <cellStyle name="Финансовый 2 4 3 5 3 3" xfId="13447" xr:uid="{00000000-0005-0000-0000-0000002F0000}"/>
    <cellStyle name="Финансовый 2 4 3 5 3 3 2" xfId="28685" xr:uid="{CA71A3A2-8A69-4608-9EFF-FEE8935CC515}"/>
    <cellStyle name="Финансовый 2 4 3 5 3 4" xfId="18533" xr:uid="{0239DA87-A3DE-45A7-A066-3CB98F8314C5}"/>
    <cellStyle name="Финансовый 2 4 3 5 4" xfId="4551" xr:uid="{00000000-0005-0000-0000-0000012F0000}"/>
    <cellStyle name="Финансовый 2 4 3 5 4 2" xfId="9632" xr:uid="{00000000-0005-0000-0000-0000022F0000}"/>
    <cellStyle name="Финансовый 2 4 3 5 4 2 2" xfId="24872" xr:uid="{5B88444B-C1BD-4C31-8FFE-209C015B28E8}"/>
    <cellStyle name="Финансовый 2 4 3 5 4 3" xfId="14710" xr:uid="{00000000-0005-0000-0000-0000032F0000}"/>
    <cellStyle name="Финансовый 2 4 3 5 4 3 2" xfId="29948" xr:uid="{45DA0845-DE75-49E5-88B9-E4D641967D25}"/>
    <cellStyle name="Финансовый 2 4 3 5 4 4" xfId="19796" xr:uid="{467D052B-3F58-4556-90DB-577442794072}"/>
    <cellStyle name="Финансовый 2 4 3 5 5" xfId="5828" xr:uid="{00000000-0005-0000-0000-0000042F0000}"/>
    <cellStyle name="Финансовый 2 4 3 5 5 2" xfId="21073" xr:uid="{23927BDC-222C-43F8-9AB0-4B91E3D57915}"/>
    <cellStyle name="Финансовый 2 4 3 5 6" xfId="10911" xr:uid="{00000000-0005-0000-0000-0000052F0000}"/>
    <cellStyle name="Финансовый 2 4 3 5 6 2" xfId="26149" xr:uid="{1B6B89A7-DFE5-4901-830C-FB76140806DC}"/>
    <cellStyle name="Финансовый 2 4 3 5 7" xfId="15997" xr:uid="{9593AD0B-4E2F-47BF-97B9-78763C690C57}"/>
    <cellStyle name="Финансовый 2 4 3 6" xfId="1288" xr:uid="{00000000-0005-0000-0000-0000062F0000}"/>
    <cellStyle name="Финансовый 2 4 3 6 2" xfId="2566" xr:uid="{00000000-0005-0000-0000-0000072F0000}"/>
    <cellStyle name="Финансовый 2 4 3 6 2 2" xfId="7670" xr:uid="{00000000-0005-0000-0000-0000082F0000}"/>
    <cellStyle name="Финансовый 2 4 3 6 2 2 2" xfId="22910" xr:uid="{BC81CE7F-73CB-4800-A136-0A463BED0680}"/>
    <cellStyle name="Финансовый 2 4 3 6 2 3" xfId="12748" xr:uid="{00000000-0005-0000-0000-0000092F0000}"/>
    <cellStyle name="Финансовый 2 4 3 6 2 3 2" xfId="27986" xr:uid="{C300B733-494A-4101-A8EF-D8C8ECC1A923}"/>
    <cellStyle name="Финансовый 2 4 3 6 2 4" xfId="17834" xr:uid="{D21A29DD-9E92-4DEB-A201-3FBB5CF98DED}"/>
    <cellStyle name="Финансовый 2 4 3 6 3" xfId="3840" xr:uid="{00000000-0005-0000-0000-00000A2F0000}"/>
    <cellStyle name="Финансовый 2 4 3 6 3 2" xfId="8926" xr:uid="{00000000-0005-0000-0000-00000B2F0000}"/>
    <cellStyle name="Финансовый 2 4 3 6 3 2 2" xfId="24166" xr:uid="{CEF55105-ED34-46EB-85A3-C1CD5C117251}"/>
    <cellStyle name="Финансовый 2 4 3 6 3 3" xfId="14004" xr:uid="{00000000-0005-0000-0000-00000C2F0000}"/>
    <cellStyle name="Финансовый 2 4 3 6 3 3 2" xfId="29242" xr:uid="{B5AA74EA-20DA-4936-9D29-ED5F64928792}"/>
    <cellStyle name="Финансовый 2 4 3 6 3 4" xfId="19090" xr:uid="{9B23C3B0-41A7-42DD-887C-B31843F8DC2F}"/>
    <cellStyle name="Финансовый 2 4 3 6 4" xfId="5116" xr:uid="{00000000-0005-0000-0000-00000D2F0000}"/>
    <cellStyle name="Финансовый 2 4 3 6 4 2" xfId="10197" xr:uid="{00000000-0005-0000-0000-00000E2F0000}"/>
    <cellStyle name="Финансовый 2 4 3 6 4 2 2" xfId="25437" xr:uid="{F015C462-00BD-43A3-8100-0C445BA62CE1}"/>
    <cellStyle name="Финансовый 2 4 3 6 4 3" xfId="15275" xr:uid="{00000000-0005-0000-0000-00000F2F0000}"/>
    <cellStyle name="Финансовый 2 4 3 6 4 3 2" xfId="30513" xr:uid="{62F5D8A6-5078-41F4-BF7A-D6F4138E0696}"/>
    <cellStyle name="Финансовый 2 4 3 6 4 4" xfId="20361" xr:uid="{7F846048-1316-406A-9C41-16BC68226DF5}"/>
    <cellStyle name="Финансовый 2 4 3 6 5" xfId="6393" xr:uid="{00000000-0005-0000-0000-0000102F0000}"/>
    <cellStyle name="Финансовый 2 4 3 6 5 2" xfId="21638" xr:uid="{5F99A5F8-E323-4B88-AEC0-378A9A889949}"/>
    <cellStyle name="Финансовый 2 4 3 6 6" xfId="11476" xr:uid="{00000000-0005-0000-0000-0000112F0000}"/>
    <cellStyle name="Финансовый 2 4 3 6 6 2" xfId="26714" xr:uid="{E0B41320-3ED3-4BD2-A367-C7A1922583F4}"/>
    <cellStyle name="Финансовый 2 4 3 6 7" xfId="16562" xr:uid="{2236A334-2A43-4437-9709-4529C6C2DA1A}"/>
    <cellStyle name="Финансовый 2 4 3 7" xfId="1428" xr:uid="{00000000-0005-0000-0000-0000122F0000}"/>
    <cellStyle name="Финансовый 2 4 3 7 2" xfId="2706" xr:uid="{00000000-0005-0000-0000-0000132F0000}"/>
    <cellStyle name="Финансовый 2 4 3 7 2 2" xfId="7810" xr:uid="{00000000-0005-0000-0000-0000142F0000}"/>
    <cellStyle name="Финансовый 2 4 3 7 2 2 2" xfId="23050" xr:uid="{174D5128-5355-4723-890F-14CA2B2CDF8E}"/>
    <cellStyle name="Финансовый 2 4 3 7 2 3" xfId="12888" xr:uid="{00000000-0005-0000-0000-0000152F0000}"/>
    <cellStyle name="Финансовый 2 4 3 7 2 3 2" xfId="28126" xr:uid="{D20FF7C2-18C8-4CB5-BDF5-B1C2F2BC442C}"/>
    <cellStyle name="Финансовый 2 4 3 7 2 4" xfId="17974" xr:uid="{632703E9-5672-48D0-99BF-033AD9CF4DB1}"/>
    <cellStyle name="Финансовый 2 4 3 7 3" xfId="3978" xr:uid="{00000000-0005-0000-0000-0000162F0000}"/>
    <cellStyle name="Финансовый 2 4 3 7 3 2" xfId="9064" xr:uid="{00000000-0005-0000-0000-0000172F0000}"/>
    <cellStyle name="Финансовый 2 4 3 7 3 2 2" xfId="24304" xr:uid="{3742CB87-EC60-4CCC-9888-20D4EEAAC2A3}"/>
    <cellStyle name="Финансовый 2 4 3 7 3 3" xfId="14142" xr:uid="{00000000-0005-0000-0000-0000182F0000}"/>
    <cellStyle name="Финансовый 2 4 3 7 3 3 2" xfId="29380" xr:uid="{6635486C-32F8-4353-A854-A057BE396DF7}"/>
    <cellStyle name="Финансовый 2 4 3 7 3 4" xfId="19228" xr:uid="{FBE70FB4-D855-4BB3-A0CF-61D2C0070B07}"/>
    <cellStyle name="Финансовый 2 4 3 7 4" xfId="5256" xr:uid="{00000000-0005-0000-0000-0000192F0000}"/>
    <cellStyle name="Финансовый 2 4 3 7 4 2" xfId="10337" xr:uid="{00000000-0005-0000-0000-00001A2F0000}"/>
    <cellStyle name="Финансовый 2 4 3 7 4 2 2" xfId="25577" xr:uid="{79650F80-2A17-4E42-B3C1-246D73A14602}"/>
    <cellStyle name="Финансовый 2 4 3 7 4 3" xfId="15415" xr:uid="{00000000-0005-0000-0000-00001B2F0000}"/>
    <cellStyle name="Финансовый 2 4 3 7 4 3 2" xfId="30653" xr:uid="{4DA613E8-70DA-435B-9C4C-8C0674FFE81F}"/>
    <cellStyle name="Финансовый 2 4 3 7 4 4" xfId="20501" xr:uid="{C771BE16-DCEA-4DC0-B894-322C0A0D3EEE}"/>
    <cellStyle name="Финансовый 2 4 3 7 5" xfId="6533" xr:uid="{00000000-0005-0000-0000-00001C2F0000}"/>
    <cellStyle name="Финансовый 2 4 3 7 5 2" xfId="21778" xr:uid="{BF859A3F-690C-490F-BD19-3E29BDED6717}"/>
    <cellStyle name="Финансовый 2 4 3 7 6" xfId="11616" xr:uid="{00000000-0005-0000-0000-00001D2F0000}"/>
    <cellStyle name="Финансовый 2 4 3 7 6 2" xfId="26854" xr:uid="{58CE6471-68FE-40CA-831E-9FAD80284490}"/>
    <cellStyle name="Финансовый 2 4 3 7 7" xfId="16702" xr:uid="{AEF5367A-5903-4342-B3AF-AB03F7F1A3D2}"/>
    <cellStyle name="Финансовый 2 4 4" xfId="201" xr:uid="{00000000-0005-0000-0000-00001E2F0000}"/>
    <cellStyle name="Финансовый 2 4 4 2" xfId="302" xr:uid="{00000000-0005-0000-0000-00001F2F0000}"/>
    <cellStyle name="Финансовый 2 4 4 2 2" xfId="455" xr:uid="{00000000-0005-0000-0000-0000202F0000}"/>
    <cellStyle name="Финансовый 2 4 4 2 2 2" xfId="1019" xr:uid="{00000000-0005-0000-0000-0000212F0000}"/>
    <cellStyle name="Финансовый 2 4 4 2 2 2 2" xfId="2297" xr:uid="{00000000-0005-0000-0000-0000222F0000}"/>
    <cellStyle name="Финансовый 2 4 4 2 2 2 2 2" xfId="7401" xr:uid="{00000000-0005-0000-0000-0000232F0000}"/>
    <cellStyle name="Финансовый 2 4 4 2 2 2 2 2 2" xfId="22641" xr:uid="{BB651C35-5ADB-4725-9FF6-E3F6240F143D}"/>
    <cellStyle name="Финансовый 2 4 4 2 2 2 2 3" xfId="12479" xr:uid="{00000000-0005-0000-0000-0000242F0000}"/>
    <cellStyle name="Финансовый 2 4 4 2 2 2 2 3 2" xfId="27717" xr:uid="{03A9A17A-B075-4012-9145-EEA776D1DD1B}"/>
    <cellStyle name="Финансовый 2 4 4 2 2 2 2 4" xfId="17565" xr:uid="{3C8DDCA3-AE7A-4F2D-B3CA-426B0AB7B3AF}"/>
    <cellStyle name="Финансовый 2 4 4 2 2 2 3" xfId="3575" xr:uid="{00000000-0005-0000-0000-0000252F0000}"/>
    <cellStyle name="Финансовый 2 4 4 2 2 2 3 2" xfId="8661" xr:uid="{00000000-0005-0000-0000-0000262F0000}"/>
    <cellStyle name="Финансовый 2 4 4 2 2 2 3 2 2" xfId="23901" xr:uid="{ABC218C9-00D9-4D03-A52F-3F818A25D782}"/>
    <cellStyle name="Финансовый 2 4 4 2 2 2 3 3" xfId="13739" xr:uid="{00000000-0005-0000-0000-0000272F0000}"/>
    <cellStyle name="Финансовый 2 4 4 2 2 2 3 3 2" xfId="28977" xr:uid="{63026B7C-DC09-4289-922E-CE9E1485EF3F}"/>
    <cellStyle name="Финансовый 2 4 4 2 2 2 3 4" xfId="18825" xr:uid="{5B832D59-1F8A-4233-B3B1-7F8303BA0557}"/>
    <cellStyle name="Финансовый 2 4 4 2 2 2 4" xfId="4847" xr:uid="{00000000-0005-0000-0000-0000282F0000}"/>
    <cellStyle name="Финансовый 2 4 4 2 2 2 4 2" xfId="9928" xr:uid="{00000000-0005-0000-0000-0000292F0000}"/>
    <cellStyle name="Финансовый 2 4 4 2 2 2 4 2 2" xfId="25168" xr:uid="{EA48558B-4B40-4E72-B375-55673CD8182C}"/>
    <cellStyle name="Финансовый 2 4 4 2 2 2 4 3" xfId="15006" xr:uid="{00000000-0005-0000-0000-00002A2F0000}"/>
    <cellStyle name="Финансовый 2 4 4 2 2 2 4 3 2" xfId="30244" xr:uid="{94BE3CA5-8617-461C-AD66-1E04A364EE53}"/>
    <cellStyle name="Финансовый 2 4 4 2 2 2 4 4" xfId="20092" xr:uid="{CE13BE94-C55E-48E7-911C-058FE3A0C57A}"/>
    <cellStyle name="Финансовый 2 4 4 2 2 2 5" xfId="6124" xr:uid="{00000000-0005-0000-0000-00002B2F0000}"/>
    <cellStyle name="Финансовый 2 4 4 2 2 2 5 2" xfId="21369" xr:uid="{2719C5E8-3154-4FB2-9411-EF09BC645993}"/>
    <cellStyle name="Финансовый 2 4 4 2 2 2 6" xfId="11207" xr:uid="{00000000-0005-0000-0000-00002C2F0000}"/>
    <cellStyle name="Финансовый 2 4 4 2 2 2 6 2" xfId="26445" xr:uid="{60B2EBA7-2908-400C-8B86-CFEFB05391B7}"/>
    <cellStyle name="Финансовый 2 4 4 2 2 2 7" xfId="16293" xr:uid="{07DC54A8-43DA-4B4B-9AA2-A754DDF8E1BD}"/>
    <cellStyle name="Финансовый 2 4 4 2 2 3" xfId="1733" xr:uid="{00000000-0005-0000-0000-00002D2F0000}"/>
    <cellStyle name="Финансовый 2 4 4 2 2 3 2" xfId="6837" xr:uid="{00000000-0005-0000-0000-00002E2F0000}"/>
    <cellStyle name="Финансовый 2 4 4 2 2 3 2 2" xfId="22077" xr:uid="{AE22FA6B-B0E6-4A58-9D36-8046B59E4900}"/>
    <cellStyle name="Финансовый 2 4 4 2 2 3 3" xfId="11915" xr:uid="{00000000-0005-0000-0000-00002F2F0000}"/>
    <cellStyle name="Финансовый 2 4 4 2 2 3 3 2" xfId="27153" xr:uid="{54F83C86-88C8-41A9-B72A-3EF0F2298AD1}"/>
    <cellStyle name="Финансовый 2 4 4 2 2 3 4" xfId="17001" xr:uid="{325D5797-C687-4680-90FB-F58C88EFD205}"/>
    <cellStyle name="Финансовый 2 4 4 2 2 4" xfId="3019" xr:uid="{00000000-0005-0000-0000-0000302F0000}"/>
    <cellStyle name="Финансовый 2 4 4 2 2 4 2" xfId="8105" xr:uid="{00000000-0005-0000-0000-0000312F0000}"/>
    <cellStyle name="Финансовый 2 4 4 2 2 4 2 2" xfId="23345" xr:uid="{1E995EF8-3A0A-4CBE-A1A2-989CAD8FBD1C}"/>
    <cellStyle name="Финансовый 2 4 4 2 2 4 3" xfId="13183" xr:uid="{00000000-0005-0000-0000-0000322F0000}"/>
    <cellStyle name="Финансовый 2 4 4 2 2 4 3 2" xfId="28421" xr:uid="{6036DF02-FE35-4196-8182-73A57C99DA64}"/>
    <cellStyle name="Финансовый 2 4 4 2 2 4 4" xfId="18269" xr:uid="{F5CACC1E-39C8-471A-9F49-33C1ABF96215}"/>
    <cellStyle name="Финансовый 2 4 4 2 2 5" xfId="4283" xr:uid="{00000000-0005-0000-0000-0000332F0000}"/>
    <cellStyle name="Финансовый 2 4 4 2 2 5 2" xfId="9364" xr:uid="{00000000-0005-0000-0000-0000342F0000}"/>
    <cellStyle name="Финансовый 2 4 4 2 2 5 2 2" xfId="24604" xr:uid="{38A0D42C-475C-4640-B830-CF326A378AB4}"/>
    <cellStyle name="Финансовый 2 4 4 2 2 5 3" xfId="14442" xr:uid="{00000000-0005-0000-0000-0000352F0000}"/>
    <cellStyle name="Финансовый 2 4 4 2 2 5 3 2" xfId="29680" xr:uid="{C5DB8378-C65B-455E-B133-836531430161}"/>
    <cellStyle name="Финансовый 2 4 4 2 2 5 4" xfId="19528" xr:uid="{EB9EBF69-25A2-4743-A434-10395FE25E79}"/>
    <cellStyle name="Финансовый 2 4 4 2 2 6" xfId="5560" xr:uid="{00000000-0005-0000-0000-0000362F0000}"/>
    <cellStyle name="Финансовый 2 4 4 2 2 6 2" xfId="20805" xr:uid="{FAC7DC3F-5E55-4621-9A97-461094861759}"/>
    <cellStyle name="Финансовый 2 4 4 2 2 7" xfId="10643" xr:uid="{00000000-0005-0000-0000-0000372F0000}"/>
    <cellStyle name="Финансовый 2 4 4 2 2 7 2" xfId="25881" xr:uid="{C444E597-4183-4A9F-8618-492CAA620E27}"/>
    <cellStyle name="Финансовый 2 4 4 2 2 8" xfId="15729" xr:uid="{88293972-A899-444A-A187-34892058F372}"/>
    <cellStyle name="Финансовый 2 4 4 2 3" xfId="879" xr:uid="{00000000-0005-0000-0000-0000382F0000}"/>
    <cellStyle name="Финансовый 2 4 4 2 3 2" xfId="2157" xr:uid="{00000000-0005-0000-0000-0000392F0000}"/>
    <cellStyle name="Финансовый 2 4 4 2 3 2 2" xfId="7261" xr:uid="{00000000-0005-0000-0000-00003A2F0000}"/>
    <cellStyle name="Финансовый 2 4 4 2 3 2 2 2" xfId="22501" xr:uid="{CEF2C386-0631-4E39-92F6-0D7D6568E374}"/>
    <cellStyle name="Финансовый 2 4 4 2 3 2 3" xfId="12339" xr:uid="{00000000-0005-0000-0000-00003B2F0000}"/>
    <cellStyle name="Финансовый 2 4 4 2 3 2 3 2" xfId="27577" xr:uid="{C5405B11-C5F5-4CD4-BB3D-32E33966C6A2}"/>
    <cellStyle name="Финансовый 2 4 4 2 3 2 4" xfId="17425" xr:uid="{CEC9D69D-1B1B-4AA9-90F8-B46E115ACBC1}"/>
    <cellStyle name="Финансовый 2 4 4 2 3 3" xfId="3437" xr:uid="{00000000-0005-0000-0000-00003C2F0000}"/>
    <cellStyle name="Финансовый 2 4 4 2 3 3 2" xfId="8523" xr:uid="{00000000-0005-0000-0000-00003D2F0000}"/>
    <cellStyle name="Финансовый 2 4 4 2 3 3 2 2" xfId="23763" xr:uid="{9BEA5157-08A8-458C-A5BC-B2AD8FD36899}"/>
    <cellStyle name="Финансовый 2 4 4 2 3 3 3" xfId="13601" xr:uid="{00000000-0005-0000-0000-00003E2F0000}"/>
    <cellStyle name="Финансовый 2 4 4 2 3 3 3 2" xfId="28839" xr:uid="{E1961646-99D0-4D5D-8204-4BA3FDA626FB}"/>
    <cellStyle name="Финансовый 2 4 4 2 3 3 4" xfId="18687" xr:uid="{539CDAA0-4C77-4D30-A27C-A7E33C04E63E}"/>
    <cellStyle name="Финансовый 2 4 4 2 3 4" xfId="4707" xr:uid="{00000000-0005-0000-0000-00003F2F0000}"/>
    <cellStyle name="Финансовый 2 4 4 2 3 4 2" xfId="9788" xr:uid="{00000000-0005-0000-0000-0000402F0000}"/>
    <cellStyle name="Финансовый 2 4 4 2 3 4 2 2" xfId="25028" xr:uid="{D8DD6BB2-DC0B-4978-B445-61D2DEF78D75}"/>
    <cellStyle name="Финансовый 2 4 4 2 3 4 3" xfId="14866" xr:uid="{00000000-0005-0000-0000-0000412F0000}"/>
    <cellStyle name="Финансовый 2 4 4 2 3 4 3 2" xfId="30104" xr:uid="{10D36F25-01A1-4024-913A-006A65C60719}"/>
    <cellStyle name="Финансовый 2 4 4 2 3 4 4" xfId="19952" xr:uid="{2B7AB92F-4A83-4E89-B5AF-4A34A358341C}"/>
    <cellStyle name="Финансовый 2 4 4 2 3 5" xfId="5984" xr:uid="{00000000-0005-0000-0000-0000422F0000}"/>
    <cellStyle name="Финансовый 2 4 4 2 3 5 2" xfId="21229" xr:uid="{49CCDAB5-4E0B-426B-874E-A6C6319D7652}"/>
    <cellStyle name="Финансовый 2 4 4 2 3 6" xfId="11067" xr:uid="{00000000-0005-0000-0000-0000432F0000}"/>
    <cellStyle name="Финансовый 2 4 4 2 3 6 2" xfId="26305" xr:uid="{63ED0F0A-C457-49B1-AA36-60B3B47CB2D1}"/>
    <cellStyle name="Финансовый 2 4 4 2 3 7" xfId="16153" xr:uid="{8D34F633-C92F-4E53-8D33-4150521C1EAE}"/>
    <cellStyle name="Финансовый 2 4 4 2 4" xfId="1593" xr:uid="{00000000-0005-0000-0000-0000442F0000}"/>
    <cellStyle name="Финансовый 2 4 4 2 4 2" xfId="6697" xr:uid="{00000000-0005-0000-0000-0000452F0000}"/>
    <cellStyle name="Финансовый 2 4 4 2 4 2 2" xfId="21937" xr:uid="{3CB27E1C-1A36-411E-99CE-4C23AC8A8DEE}"/>
    <cellStyle name="Финансовый 2 4 4 2 4 3" xfId="11775" xr:uid="{00000000-0005-0000-0000-0000462F0000}"/>
    <cellStyle name="Финансовый 2 4 4 2 4 3 2" xfId="27013" xr:uid="{A3AE22EF-F630-41E0-8DCA-4B6EAEB36599}"/>
    <cellStyle name="Финансовый 2 4 4 2 4 4" xfId="16861" xr:uid="{D5C0D363-5FD8-48A6-B8C0-E43EC4F2A114}"/>
    <cellStyle name="Финансовый 2 4 4 2 5" xfId="2869" xr:uid="{00000000-0005-0000-0000-0000472F0000}"/>
    <cellStyle name="Финансовый 2 4 4 2 5 2" xfId="7967" xr:uid="{00000000-0005-0000-0000-0000482F0000}"/>
    <cellStyle name="Финансовый 2 4 4 2 5 2 2" xfId="23207" xr:uid="{2E92BFD6-BCFD-416A-9CD7-F1DE4520DD3C}"/>
    <cellStyle name="Финансовый 2 4 4 2 5 3" xfId="13045" xr:uid="{00000000-0005-0000-0000-0000492F0000}"/>
    <cellStyle name="Финансовый 2 4 4 2 5 3 2" xfId="28283" xr:uid="{3878BB35-3E24-4EE4-A99B-0A6B7A0F1CC9}"/>
    <cellStyle name="Финансовый 2 4 4 2 5 4" xfId="18131" xr:uid="{38A5F777-4AEF-484D-9E31-ED35E22DFC59}"/>
    <cellStyle name="Финансовый 2 4 4 2 6" xfId="4143" xr:uid="{00000000-0005-0000-0000-00004A2F0000}"/>
    <cellStyle name="Финансовый 2 4 4 2 6 2" xfId="9224" xr:uid="{00000000-0005-0000-0000-00004B2F0000}"/>
    <cellStyle name="Финансовый 2 4 4 2 6 2 2" xfId="24464" xr:uid="{8BA41174-9A2F-4477-A62F-E72129BAC5E1}"/>
    <cellStyle name="Финансовый 2 4 4 2 6 3" xfId="14302" xr:uid="{00000000-0005-0000-0000-00004C2F0000}"/>
    <cellStyle name="Финансовый 2 4 4 2 6 3 2" xfId="29540" xr:uid="{69CDFB2C-031C-4B76-974A-FFECE8974D40}"/>
    <cellStyle name="Финансовый 2 4 4 2 6 4" xfId="19388" xr:uid="{DF4D2EA0-18C3-46F5-8083-196EF16B6CF3}"/>
    <cellStyle name="Финансовый 2 4 4 2 7" xfId="5420" xr:uid="{00000000-0005-0000-0000-00004D2F0000}"/>
    <cellStyle name="Финансовый 2 4 4 2 7 2" xfId="20665" xr:uid="{CD831F20-005E-4636-B5C7-6CC1B59DD6A3}"/>
    <cellStyle name="Финансовый 2 4 4 2 8" xfId="10503" xr:uid="{00000000-0005-0000-0000-00004E2F0000}"/>
    <cellStyle name="Финансовый 2 4 4 2 8 2" xfId="25741" xr:uid="{B9BB1A64-DC80-4B54-B007-812A658CF282}"/>
    <cellStyle name="Финансовый 2 4 4 2 9" xfId="15589" xr:uid="{F3E1D64B-BC25-4A89-84A1-FA77C747E508}"/>
    <cellStyle name="Финансовый 2 4 4 3" xfId="595" xr:uid="{00000000-0005-0000-0000-00004F2F0000}"/>
    <cellStyle name="Финансовый 2 4 4 3 2" xfId="1159" xr:uid="{00000000-0005-0000-0000-0000502F0000}"/>
    <cellStyle name="Финансовый 2 4 4 3 2 2" xfId="2437" xr:uid="{00000000-0005-0000-0000-0000512F0000}"/>
    <cellStyle name="Финансовый 2 4 4 3 2 2 2" xfId="7541" xr:uid="{00000000-0005-0000-0000-0000522F0000}"/>
    <cellStyle name="Финансовый 2 4 4 3 2 2 2 2" xfId="22781" xr:uid="{917F0F93-F185-4E60-8144-3A4B13C5BD25}"/>
    <cellStyle name="Финансовый 2 4 4 3 2 2 3" xfId="12619" xr:uid="{00000000-0005-0000-0000-0000532F0000}"/>
    <cellStyle name="Финансовый 2 4 4 3 2 2 3 2" xfId="27857" xr:uid="{76395097-4F7D-40DD-B217-85AAB96B8F61}"/>
    <cellStyle name="Финансовый 2 4 4 3 2 2 4" xfId="17705" xr:uid="{947BC4B6-35A4-498E-9536-11E47063B20E}"/>
    <cellStyle name="Финансовый 2 4 4 3 2 3" xfId="3713" xr:uid="{00000000-0005-0000-0000-0000542F0000}"/>
    <cellStyle name="Финансовый 2 4 4 3 2 3 2" xfId="8799" xr:uid="{00000000-0005-0000-0000-0000552F0000}"/>
    <cellStyle name="Финансовый 2 4 4 3 2 3 2 2" xfId="24039" xr:uid="{8A96C1F5-37C9-45D7-B015-6CAF527AC54C}"/>
    <cellStyle name="Финансовый 2 4 4 3 2 3 3" xfId="13877" xr:uid="{00000000-0005-0000-0000-0000562F0000}"/>
    <cellStyle name="Финансовый 2 4 4 3 2 3 3 2" xfId="29115" xr:uid="{BFEF2222-C180-45F0-83B7-9A17111E611B}"/>
    <cellStyle name="Финансовый 2 4 4 3 2 3 4" xfId="18963" xr:uid="{4E373653-41A6-44F6-9535-8E2D36A9891D}"/>
    <cellStyle name="Финансовый 2 4 4 3 2 4" xfId="4987" xr:uid="{00000000-0005-0000-0000-0000572F0000}"/>
    <cellStyle name="Финансовый 2 4 4 3 2 4 2" xfId="10068" xr:uid="{00000000-0005-0000-0000-0000582F0000}"/>
    <cellStyle name="Финансовый 2 4 4 3 2 4 2 2" xfId="25308" xr:uid="{4A5810A7-AADD-4BC9-BC0E-50D77378FF70}"/>
    <cellStyle name="Финансовый 2 4 4 3 2 4 3" xfId="15146" xr:uid="{00000000-0005-0000-0000-0000592F0000}"/>
    <cellStyle name="Финансовый 2 4 4 3 2 4 3 2" xfId="30384" xr:uid="{818D27CA-67E4-430F-B7B3-0912D4181E0F}"/>
    <cellStyle name="Финансовый 2 4 4 3 2 4 4" xfId="20232" xr:uid="{EA12DB63-0E1D-4174-AAF8-FCA97D7B4736}"/>
    <cellStyle name="Финансовый 2 4 4 3 2 5" xfId="6264" xr:uid="{00000000-0005-0000-0000-00005A2F0000}"/>
    <cellStyle name="Финансовый 2 4 4 3 2 5 2" xfId="21509" xr:uid="{1CA6D107-A0A6-4B78-94E6-A636D85F7124}"/>
    <cellStyle name="Финансовый 2 4 4 3 2 6" xfId="11347" xr:uid="{00000000-0005-0000-0000-00005B2F0000}"/>
    <cellStyle name="Финансовый 2 4 4 3 2 6 2" xfId="26585" xr:uid="{63BCB2A8-8BB6-43C6-A035-CC184CA61DC8}"/>
    <cellStyle name="Финансовый 2 4 4 3 2 7" xfId="16433" xr:uid="{810D4BD5-A601-47BD-95A4-1F32098A8066}"/>
    <cellStyle name="Финансовый 2 4 4 3 3" xfId="1873" xr:uid="{00000000-0005-0000-0000-00005C2F0000}"/>
    <cellStyle name="Финансовый 2 4 4 3 3 2" xfId="6977" xr:uid="{00000000-0005-0000-0000-00005D2F0000}"/>
    <cellStyle name="Финансовый 2 4 4 3 3 2 2" xfId="22217" xr:uid="{F4851D07-E209-409F-90DF-FAAD5F3644C2}"/>
    <cellStyle name="Финансовый 2 4 4 3 3 3" xfId="12055" xr:uid="{00000000-0005-0000-0000-00005E2F0000}"/>
    <cellStyle name="Финансовый 2 4 4 3 3 3 2" xfId="27293" xr:uid="{1046C480-BB42-4BEA-9E74-8192AF1D6288}"/>
    <cellStyle name="Финансовый 2 4 4 3 3 4" xfId="17141" xr:uid="{B57B1D36-3243-41B3-97FE-E6E4388BD636}"/>
    <cellStyle name="Финансовый 2 4 4 3 4" xfId="3157" xr:uid="{00000000-0005-0000-0000-00005F2F0000}"/>
    <cellStyle name="Финансовый 2 4 4 3 4 2" xfId="8243" xr:uid="{00000000-0005-0000-0000-0000602F0000}"/>
    <cellStyle name="Финансовый 2 4 4 3 4 2 2" xfId="23483" xr:uid="{83A7C836-276C-446E-864A-2014B71B9870}"/>
    <cellStyle name="Финансовый 2 4 4 3 4 3" xfId="13321" xr:uid="{00000000-0005-0000-0000-0000612F0000}"/>
    <cellStyle name="Финансовый 2 4 4 3 4 3 2" xfId="28559" xr:uid="{D13E1BBD-20BE-4BED-A699-EDF88A542DC2}"/>
    <cellStyle name="Финансовый 2 4 4 3 4 4" xfId="18407" xr:uid="{F3EBD38B-BC89-4913-A054-612AAEF4FB57}"/>
    <cellStyle name="Финансовый 2 4 4 3 5" xfId="4423" xr:uid="{00000000-0005-0000-0000-0000622F0000}"/>
    <cellStyle name="Финансовый 2 4 4 3 5 2" xfId="9504" xr:uid="{00000000-0005-0000-0000-0000632F0000}"/>
    <cellStyle name="Финансовый 2 4 4 3 5 2 2" xfId="24744" xr:uid="{97161D9E-8EBD-46F6-AFB9-4AEA97AC7A88}"/>
    <cellStyle name="Финансовый 2 4 4 3 5 3" xfId="14582" xr:uid="{00000000-0005-0000-0000-0000642F0000}"/>
    <cellStyle name="Финансовый 2 4 4 3 5 3 2" xfId="29820" xr:uid="{A8831192-DA3B-4C02-AD82-8769023F458E}"/>
    <cellStyle name="Финансовый 2 4 4 3 5 4" xfId="19668" xr:uid="{28401248-24CC-4682-AEBC-115DB8496032}"/>
    <cellStyle name="Финансовый 2 4 4 3 6" xfId="5700" xr:uid="{00000000-0005-0000-0000-0000652F0000}"/>
    <cellStyle name="Финансовый 2 4 4 3 6 2" xfId="20945" xr:uid="{1BA7BFE8-B10D-439A-994D-89737F0ADFCA}"/>
    <cellStyle name="Финансовый 2 4 4 3 7" xfId="10783" xr:uid="{00000000-0005-0000-0000-0000662F0000}"/>
    <cellStyle name="Финансовый 2 4 4 3 7 2" xfId="26021" xr:uid="{DA443CB2-18D7-46ED-A0B5-313EA5086585}"/>
    <cellStyle name="Финансовый 2 4 4 3 8" xfId="15869" xr:uid="{F27B18EC-9B35-4F42-AB8E-1ADE8BF2E0BE}"/>
    <cellStyle name="Финансовый 2 4 4 4" xfId="739" xr:uid="{00000000-0005-0000-0000-0000672F0000}"/>
    <cellStyle name="Финансовый 2 4 4 4 2" xfId="2017" xr:uid="{00000000-0005-0000-0000-0000682F0000}"/>
    <cellStyle name="Финансовый 2 4 4 4 2 2" xfId="7121" xr:uid="{00000000-0005-0000-0000-0000692F0000}"/>
    <cellStyle name="Финансовый 2 4 4 4 2 2 2" xfId="22361" xr:uid="{8153C6E8-6DEB-4BEA-9FF5-1DA512E64828}"/>
    <cellStyle name="Финансовый 2 4 4 4 2 3" xfId="12199" xr:uid="{00000000-0005-0000-0000-00006A2F0000}"/>
    <cellStyle name="Финансовый 2 4 4 4 2 3 2" xfId="27437" xr:uid="{967FB9DF-B92B-41DA-8A65-D00FD010BC1D}"/>
    <cellStyle name="Финансовый 2 4 4 4 2 4" xfId="17285" xr:uid="{5AC292B2-3701-4C0E-A808-B71CCAD53122}"/>
    <cellStyle name="Финансовый 2 4 4 4 3" xfId="3299" xr:uid="{00000000-0005-0000-0000-00006B2F0000}"/>
    <cellStyle name="Финансовый 2 4 4 4 3 2" xfId="8385" xr:uid="{00000000-0005-0000-0000-00006C2F0000}"/>
    <cellStyle name="Финансовый 2 4 4 4 3 2 2" xfId="23625" xr:uid="{F51AC587-3709-405D-86D5-B08D1CD22062}"/>
    <cellStyle name="Финансовый 2 4 4 4 3 3" xfId="13463" xr:uid="{00000000-0005-0000-0000-00006D2F0000}"/>
    <cellStyle name="Финансовый 2 4 4 4 3 3 2" xfId="28701" xr:uid="{93E1B096-9360-428E-986F-76EEA695112C}"/>
    <cellStyle name="Финансовый 2 4 4 4 3 4" xfId="18549" xr:uid="{DA7ECA1B-9DA4-4DE7-B142-C0F36AD53463}"/>
    <cellStyle name="Финансовый 2 4 4 4 4" xfId="4567" xr:uid="{00000000-0005-0000-0000-00006E2F0000}"/>
    <cellStyle name="Финансовый 2 4 4 4 4 2" xfId="9648" xr:uid="{00000000-0005-0000-0000-00006F2F0000}"/>
    <cellStyle name="Финансовый 2 4 4 4 4 2 2" xfId="24888" xr:uid="{9257F8D4-28AC-49C7-9C54-E70C71634ED6}"/>
    <cellStyle name="Финансовый 2 4 4 4 4 3" xfId="14726" xr:uid="{00000000-0005-0000-0000-0000702F0000}"/>
    <cellStyle name="Финансовый 2 4 4 4 4 3 2" xfId="29964" xr:uid="{F5ED39F9-FEC1-44ED-A168-139B1915D354}"/>
    <cellStyle name="Финансовый 2 4 4 4 4 4" xfId="19812" xr:uid="{A4FCA8D1-E8A1-4F00-9623-7DA678ABDDF3}"/>
    <cellStyle name="Финансовый 2 4 4 4 5" xfId="5844" xr:uid="{00000000-0005-0000-0000-0000712F0000}"/>
    <cellStyle name="Финансовый 2 4 4 4 5 2" xfId="21089" xr:uid="{5D3B2B30-02FD-4F47-B35E-021E6B4FCDCB}"/>
    <cellStyle name="Финансовый 2 4 4 4 6" xfId="10927" xr:uid="{00000000-0005-0000-0000-0000722F0000}"/>
    <cellStyle name="Финансовый 2 4 4 4 6 2" xfId="26165" xr:uid="{DD5E8433-23F2-4B19-A52F-DC0D04282D67}"/>
    <cellStyle name="Финансовый 2 4 4 4 7" xfId="16013" xr:uid="{EFF894B7-F8AE-4D03-AE7C-DC1743CAB204}"/>
    <cellStyle name="Финансовый 2 4 4 5" xfId="1304" xr:uid="{00000000-0005-0000-0000-0000732F0000}"/>
    <cellStyle name="Финансовый 2 4 4 5 2" xfId="2582" xr:uid="{00000000-0005-0000-0000-0000742F0000}"/>
    <cellStyle name="Финансовый 2 4 4 5 2 2" xfId="7686" xr:uid="{00000000-0005-0000-0000-0000752F0000}"/>
    <cellStyle name="Финансовый 2 4 4 5 2 2 2" xfId="22926" xr:uid="{AADCC70E-4F86-41EE-A9DD-0F79F141BF3F}"/>
    <cellStyle name="Финансовый 2 4 4 5 2 3" xfId="12764" xr:uid="{00000000-0005-0000-0000-0000762F0000}"/>
    <cellStyle name="Финансовый 2 4 4 5 2 3 2" xfId="28002" xr:uid="{EF719F90-3F15-4297-B5AF-88E4F05FCFD2}"/>
    <cellStyle name="Финансовый 2 4 4 5 2 4" xfId="17850" xr:uid="{A37A4C38-F160-4CFB-8036-167FA4794545}"/>
    <cellStyle name="Финансовый 2 4 4 5 3" xfId="3856" xr:uid="{00000000-0005-0000-0000-0000772F0000}"/>
    <cellStyle name="Финансовый 2 4 4 5 3 2" xfId="8942" xr:uid="{00000000-0005-0000-0000-0000782F0000}"/>
    <cellStyle name="Финансовый 2 4 4 5 3 2 2" xfId="24182" xr:uid="{502E60B6-E0D0-41EA-944A-7F9272C95CE6}"/>
    <cellStyle name="Финансовый 2 4 4 5 3 3" xfId="14020" xr:uid="{00000000-0005-0000-0000-0000792F0000}"/>
    <cellStyle name="Финансовый 2 4 4 5 3 3 2" xfId="29258" xr:uid="{C1F9B7AE-8778-450F-AC4B-C1C075F91BE7}"/>
    <cellStyle name="Финансовый 2 4 4 5 3 4" xfId="19106" xr:uid="{F458BA8B-EE5E-4E76-B52F-14F14444F504}"/>
    <cellStyle name="Финансовый 2 4 4 5 4" xfId="5132" xr:uid="{00000000-0005-0000-0000-00007A2F0000}"/>
    <cellStyle name="Финансовый 2 4 4 5 4 2" xfId="10213" xr:uid="{00000000-0005-0000-0000-00007B2F0000}"/>
    <cellStyle name="Финансовый 2 4 4 5 4 2 2" xfId="25453" xr:uid="{55A8D4A8-0197-47EA-BAAC-F83B74127498}"/>
    <cellStyle name="Финансовый 2 4 4 5 4 3" xfId="15291" xr:uid="{00000000-0005-0000-0000-00007C2F0000}"/>
    <cellStyle name="Финансовый 2 4 4 5 4 3 2" xfId="30529" xr:uid="{DABC0F31-4EAA-49B2-B407-F5507A04703F}"/>
    <cellStyle name="Финансовый 2 4 4 5 4 4" xfId="20377" xr:uid="{6BCFA749-6A51-4C80-BA6B-11D5A52A692A}"/>
    <cellStyle name="Финансовый 2 4 4 5 5" xfId="6409" xr:uid="{00000000-0005-0000-0000-00007D2F0000}"/>
    <cellStyle name="Финансовый 2 4 4 5 5 2" xfId="21654" xr:uid="{8E07CE60-A471-4D3F-85CA-8F8A946FD1BE}"/>
    <cellStyle name="Финансовый 2 4 4 5 6" xfId="11492" xr:uid="{00000000-0005-0000-0000-00007E2F0000}"/>
    <cellStyle name="Финансовый 2 4 4 5 6 2" xfId="26730" xr:uid="{49695BBF-2F2C-4738-ACFE-F853E63A6428}"/>
    <cellStyle name="Финансовый 2 4 4 5 7" xfId="16578" xr:uid="{7B77B4E7-28A1-43DB-AAE4-B2D5EC7308AC}"/>
    <cellStyle name="Финансовый 2 4 4 6" xfId="1444" xr:uid="{00000000-0005-0000-0000-00007F2F0000}"/>
    <cellStyle name="Финансовый 2 4 4 6 2" xfId="2722" xr:uid="{00000000-0005-0000-0000-0000802F0000}"/>
    <cellStyle name="Финансовый 2 4 4 6 2 2" xfId="7826" xr:uid="{00000000-0005-0000-0000-0000812F0000}"/>
    <cellStyle name="Финансовый 2 4 4 6 2 2 2" xfId="23066" xr:uid="{372AEA1F-546F-4E36-8BB5-C2860F69F2DB}"/>
    <cellStyle name="Финансовый 2 4 4 6 2 3" xfId="12904" xr:uid="{00000000-0005-0000-0000-0000822F0000}"/>
    <cellStyle name="Финансовый 2 4 4 6 2 3 2" xfId="28142" xr:uid="{79FEEC05-E202-48C8-9631-D937F2576715}"/>
    <cellStyle name="Финансовый 2 4 4 6 2 4" xfId="17990" xr:uid="{A30B326B-4ECE-4F85-B68C-5357CDE562BC}"/>
    <cellStyle name="Финансовый 2 4 4 6 3" xfId="3994" xr:uid="{00000000-0005-0000-0000-0000832F0000}"/>
    <cellStyle name="Финансовый 2 4 4 6 3 2" xfId="9080" xr:uid="{00000000-0005-0000-0000-0000842F0000}"/>
    <cellStyle name="Финансовый 2 4 4 6 3 2 2" xfId="24320" xr:uid="{9BA73E64-928D-4593-8F4F-5AA6860299F7}"/>
    <cellStyle name="Финансовый 2 4 4 6 3 3" xfId="14158" xr:uid="{00000000-0005-0000-0000-0000852F0000}"/>
    <cellStyle name="Финансовый 2 4 4 6 3 3 2" xfId="29396" xr:uid="{55E8BC6E-D579-4FEE-B3DE-E2DDFEFC230C}"/>
    <cellStyle name="Финансовый 2 4 4 6 3 4" xfId="19244" xr:uid="{19B90910-E3FA-412C-A270-986E69CE341F}"/>
    <cellStyle name="Финансовый 2 4 4 6 4" xfId="5272" xr:uid="{00000000-0005-0000-0000-0000862F0000}"/>
    <cellStyle name="Финансовый 2 4 4 6 4 2" xfId="10353" xr:uid="{00000000-0005-0000-0000-0000872F0000}"/>
    <cellStyle name="Финансовый 2 4 4 6 4 2 2" xfId="25593" xr:uid="{81819E2C-0A8A-43CA-A25A-891F2F9AA2F8}"/>
    <cellStyle name="Финансовый 2 4 4 6 4 3" xfId="15431" xr:uid="{00000000-0005-0000-0000-0000882F0000}"/>
    <cellStyle name="Финансовый 2 4 4 6 4 3 2" xfId="30669" xr:uid="{B7853CC1-99D3-4F32-A816-D0398F5ECE02}"/>
    <cellStyle name="Финансовый 2 4 4 6 4 4" xfId="20517" xr:uid="{9E370BA2-E8C2-4B00-8D30-780DC885ACD6}"/>
    <cellStyle name="Финансовый 2 4 4 6 5" xfId="6549" xr:uid="{00000000-0005-0000-0000-0000892F0000}"/>
    <cellStyle name="Финансовый 2 4 4 6 5 2" xfId="21794" xr:uid="{B03D4BA6-0946-46FE-AEF8-6257235566A1}"/>
    <cellStyle name="Финансовый 2 4 4 6 6" xfId="11632" xr:uid="{00000000-0005-0000-0000-00008A2F0000}"/>
    <cellStyle name="Финансовый 2 4 4 6 6 2" xfId="26870" xr:uid="{ECECAD6C-F620-4D64-AFC9-D043851FF4AA}"/>
    <cellStyle name="Финансовый 2 4 4 6 7" xfId="16718" xr:uid="{9620E76A-78DC-4F94-9178-A26C18670011}"/>
    <cellStyle name="Финансовый 2 4 5" xfId="264" xr:uid="{00000000-0005-0000-0000-00008B2F0000}"/>
    <cellStyle name="Финансовый 2 4 5 2" xfId="422" xr:uid="{00000000-0005-0000-0000-00008C2F0000}"/>
    <cellStyle name="Финансовый 2 4 5 2 2" xfId="986" xr:uid="{00000000-0005-0000-0000-00008D2F0000}"/>
    <cellStyle name="Финансовый 2 4 5 2 2 2" xfId="2264" xr:uid="{00000000-0005-0000-0000-00008E2F0000}"/>
    <cellStyle name="Финансовый 2 4 5 2 2 2 2" xfId="7368" xr:uid="{00000000-0005-0000-0000-00008F2F0000}"/>
    <cellStyle name="Финансовый 2 4 5 2 2 2 2 2" xfId="22608" xr:uid="{9F5E3E66-11E6-48D6-A3EC-41565F520776}"/>
    <cellStyle name="Финансовый 2 4 5 2 2 2 3" xfId="12446" xr:uid="{00000000-0005-0000-0000-0000902F0000}"/>
    <cellStyle name="Финансовый 2 4 5 2 2 2 3 2" xfId="27684" xr:uid="{ECAF6977-183D-446C-8522-40434C577E3B}"/>
    <cellStyle name="Финансовый 2 4 5 2 2 2 4" xfId="17532" xr:uid="{0AA4600A-B311-4EC3-8572-A25558D22DAF}"/>
    <cellStyle name="Финансовый 2 4 5 2 2 3" xfId="3542" xr:uid="{00000000-0005-0000-0000-0000912F0000}"/>
    <cellStyle name="Финансовый 2 4 5 2 2 3 2" xfId="8628" xr:uid="{00000000-0005-0000-0000-0000922F0000}"/>
    <cellStyle name="Финансовый 2 4 5 2 2 3 2 2" xfId="23868" xr:uid="{5F706BB1-48F2-4A4E-A400-29DBEF3DCDA4}"/>
    <cellStyle name="Финансовый 2 4 5 2 2 3 3" xfId="13706" xr:uid="{00000000-0005-0000-0000-0000932F0000}"/>
    <cellStyle name="Финансовый 2 4 5 2 2 3 3 2" xfId="28944" xr:uid="{7869EC5E-AD60-435D-8099-FB9B4289EF19}"/>
    <cellStyle name="Финансовый 2 4 5 2 2 3 4" xfId="18792" xr:uid="{EC4E44B6-8830-4EA9-9BF4-4C90425CF7FC}"/>
    <cellStyle name="Финансовый 2 4 5 2 2 4" xfId="4814" xr:uid="{00000000-0005-0000-0000-0000942F0000}"/>
    <cellStyle name="Финансовый 2 4 5 2 2 4 2" xfId="9895" xr:uid="{00000000-0005-0000-0000-0000952F0000}"/>
    <cellStyle name="Финансовый 2 4 5 2 2 4 2 2" xfId="25135" xr:uid="{6FCC2365-FAAF-47C0-A446-3D6CDE5A33D6}"/>
    <cellStyle name="Финансовый 2 4 5 2 2 4 3" xfId="14973" xr:uid="{00000000-0005-0000-0000-0000962F0000}"/>
    <cellStyle name="Финансовый 2 4 5 2 2 4 3 2" xfId="30211" xr:uid="{24A987F4-93CC-4A2C-9BD0-D2DED3A7CBEE}"/>
    <cellStyle name="Финансовый 2 4 5 2 2 4 4" xfId="20059" xr:uid="{A04F0F31-0F05-422A-B151-770006BAFE6B}"/>
    <cellStyle name="Финансовый 2 4 5 2 2 5" xfId="6091" xr:uid="{00000000-0005-0000-0000-0000972F0000}"/>
    <cellStyle name="Финансовый 2 4 5 2 2 5 2" xfId="21336" xr:uid="{42C35AA3-7182-4376-889A-C113A18F3990}"/>
    <cellStyle name="Финансовый 2 4 5 2 2 6" xfId="11174" xr:uid="{00000000-0005-0000-0000-0000982F0000}"/>
    <cellStyle name="Финансовый 2 4 5 2 2 6 2" xfId="26412" xr:uid="{BE637188-FCEE-466F-8EA8-348E02938B2E}"/>
    <cellStyle name="Финансовый 2 4 5 2 2 7" xfId="16260" xr:uid="{8E1617DD-DD89-4A29-AD92-1A17FB11FF1D}"/>
    <cellStyle name="Финансовый 2 4 5 2 3" xfId="1700" xr:uid="{00000000-0005-0000-0000-0000992F0000}"/>
    <cellStyle name="Финансовый 2 4 5 2 3 2" xfId="6804" xr:uid="{00000000-0005-0000-0000-00009A2F0000}"/>
    <cellStyle name="Финансовый 2 4 5 2 3 2 2" xfId="22044" xr:uid="{735D99BA-8679-4E7B-9584-B0CF11DF9BFA}"/>
    <cellStyle name="Финансовый 2 4 5 2 3 3" xfId="11882" xr:uid="{00000000-0005-0000-0000-00009B2F0000}"/>
    <cellStyle name="Финансовый 2 4 5 2 3 3 2" xfId="27120" xr:uid="{AF59CD02-2D88-4D89-8824-1C9AD5AB4FC3}"/>
    <cellStyle name="Финансовый 2 4 5 2 3 4" xfId="16968" xr:uid="{AC6AD627-2A4A-4EA4-A35A-22CBF7ADE179}"/>
    <cellStyle name="Финансовый 2 4 5 2 4" xfId="2986" xr:uid="{00000000-0005-0000-0000-00009C2F0000}"/>
    <cellStyle name="Финансовый 2 4 5 2 4 2" xfId="8072" xr:uid="{00000000-0005-0000-0000-00009D2F0000}"/>
    <cellStyle name="Финансовый 2 4 5 2 4 2 2" xfId="23312" xr:uid="{F941107C-4EBF-4659-A21D-D344103319F5}"/>
    <cellStyle name="Финансовый 2 4 5 2 4 3" xfId="13150" xr:uid="{00000000-0005-0000-0000-00009E2F0000}"/>
    <cellStyle name="Финансовый 2 4 5 2 4 3 2" xfId="28388" xr:uid="{4F31DB9A-A26A-41F0-9A0A-76340E8AA7EA}"/>
    <cellStyle name="Финансовый 2 4 5 2 4 4" xfId="18236" xr:uid="{FCA94203-05AB-41EA-B22B-F29997334E0C}"/>
    <cellStyle name="Финансовый 2 4 5 2 5" xfId="4250" xr:uid="{00000000-0005-0000-0000-00009F2F0000}"/>
    <cellStyle name="Финансовый 2 4 5 2 5 2" xfId="9331" xr:uid="{00000000-0005-0000-0000-0000A02F0000}"/>
    <cellStyle name="Финансовый 2 4 5 2 5 2 2" xfId="24571" xr:uid="{A3C047D3-D5B2-4254-B457-C3D74EAC1E95}"/>
    <cellStyle name="Финансовый 2 4 5 2 5 3" xfId="14409" xr:uid="{00000000-0005-0000-0000-0000A12F0000}"/>
    <cellStyle name="Финансовый 2 4 5 2 5 3 2" xfId="29647" xr:uid="{93EE9169-75E5-492C-BD4B-3A9568B66D20}"/>
    <cellStyle name="Финансовый 2 4 5 2 5 4" xfId="19495" xr:uid="{6097E371-94A5-4014-BEB8-6D29A7276D3C}"/>
    <cellStyle name="Финансовый 2 4 5 2 6" xfId="5527" xr:uid="{00000000-0005-0000-0000-0000A22F0000}"/>
    <cellStyle name="Финансовый 2 4 5 2 6 2" xfId="20772" xr:uid="{B816846A-F093-48B2-9A02-97482EE164B2}"/>
    <cellStyle name="Финансовый 2 4 5 2 7" xfId="10610" xr:uid="{00000000-0005-0000-0000-0000A32F0000}"/>
    <cellStyle name="Финансовый 2 4 5 2 7 2" xfId="25848" xr:uid="{253AFFB5-6A17-452C-B3D4-87A2A94DA710}"/>
    <cellStyle name="Финансовый 2 4 5 2 8" xfId="15696" xr:uid="{8776D480-00D3-4192-AAA9-27B5225EDCFA}"/>
    <cellStyle name="Финансовый 2 4 5 3" xfId="846" xr:uid="{00000000-0005-0000-0000-0000A42F0000}"/>
    <cellStyle name="Финансовый 2 4 5 3 2" xfId="2124" xr:uid="{00000000-0005-0000-0000-0000A52F0000}"/>
    <cellStyle name="Финансовый 2 4 5 3 2 2" xfId="7228" xr:uid="{00000000-0005-0000-0000-0000A62F0000}"/>
    <cellStyle name="Финансовый 2 4 5 3 2 2 2" xfId="22468" xr:uid="{75C1D164-CC5B-4297-AD2B-B35E928EBF99}"/>
    <cellStyle name="Финансовый 2 4 5 3 2 3" xfId="12306" xr:uid="{00000000-0005-0000-0000-0000A72F0000}"/>
    <cellStyle name="Финансовый 2 4 5 3 2 3 2" xfId="27544" xr:uid="{9AF45B78-4A2C-4468-B538-E1C54308F867}"/>
    <cellStyle name="Финансовый 2 4 5 3 2 4" xfId="17392" xr:uid="{84C447AE-F11B-4549-88B2-1EEB0DB98CD4}"/>
    <cellStyle name="Финансовый 2 4 5 3 3" xfId="3404" xr:uid="{00000000-0005-0000-0000-0000A82F0000}"/>
    <cellStyle name="Финансовый 2 4 5 3 3 2" xfId="8490" xr:uid="{00000000-0005-0000-0000-0000A92F0000}"/>
    <cellStyle name="Финансовый 2 4 5 3 3 2 2" xfId="23730" xr:uid="{5B701322-EB2C-432A-8EB4-ED6F024BE624}"/>
    <cellStyle name="Финансовый 2 4 5 3 3 3" xfId="13568" xr:uid="{00000000-0005-0000-0000-0000AA2F0000}"/>
    <cellStyle name="Финансовый 2 4 5 3 3 3 2" xfId="28806" xr:uid="{4D48A1BB-5E2E-4902-8FB3-C7CF9E0E6B04}"/>
    <cellStyle name="Финансовый 2 4 5 3 3 4" xfId="18654" xr:uid="{F3A4C415-A312-45C6-9CF6-C70E34FF6B6E}"/>
    <cellStyle name="Финансовый 2 4 5 3 4" xfId="4674" xr:uid="{00000000-0005-0000-0000-0000AB2F0000}"/>
    <cellStyle name="Финансовый 2 4 5 3 4 2" xfId="9755" xr:uid="{00000000-0005-0000-0000-0000AC2F0000}"/>
    <cellStyle name="Финансовый 2 4 5 3 4 2 2" xfId="24995" xr:uid="{266FD0FD-1E7B-4D5E-9EAC-10F50F371547}"/>
    <cellStyle name="Финансовый 2 4 5 3 4 3" xfId="14833" xr:uid="{00000000-0005-0000-0000-0000AD2F0000}"/>
    <cellStyle name="Финансовый 2 4 5 3 4 3 2" xfId="30071" xr:uid="{3CFA577B-AB45-47D2-9512-6FBDCF91F3E6}"/>
    <cellStyle name="Финансовый 2 4 5 3 4 4" xfId="19919" xr:uid="{4EFED18E-B35E-46D2-B7C1-9F32B4FD60D4}"/>
    <cellStyle name="Финансовый 2 4 5 3 5" xfId="5951" xr:uid="{00000000-0005-0000-0000-0000AE2F0000}"/>
    <cellStyle name="Финансовый 2 4 5 3 5 2" xfId="21196" xr:uid="{46706E8C-3638-42FB-B775-0C49099E21ED}"/>
    <cellStyle name="Финансовый 2 4 5 3 6" xfId="11034" xr:uid="{00000000-0005-0000-0000-0000AF2F0000}"/>
    <cellStyle name="Финансовый 2 4 5 3 6 2" xfId="26272" xr:uid="{5301120D-79C4-44DC-8B1C-15641B988106}"/>
    <cellStyle name="Финансовый 2 4 5 3 7" xfId="16120" xr:uid="{FF450D58-E2C8-4164-8C3C-2B0AD3ABA3BF}"/>
    <cellStyle name="Финансовый 2 4 5 4" xfId="1560" xr:uid="{00000000-0005-0000-0000-0000B02F0000}"/>
    <cellStyle name="Финансовый 2 4 5 4 2" xfId="6664" xr:uid="{00000000-0005-0000-0000-0000B12F0000}"/>
    <cellStyle name="Финансовый 2 4 5 4 2 2" xfId="21904" xr:uid="{A4CF0938-86FB-466F-877B-CB9F85379DE5}"/>
    <cellStyle name="Финансовый 2 4 5 4 3" xfId="11742" xr:uid="{00000000-0005-0000-0000-0000B22F0000}"/>
    <cellStyle name="Финансовый 2 4 5 4 3 2" xfId="26980" xr:uid="{A5271A9F-0D04-4E6C-8C52-FB022321456C}"/>
    <cellStyle name="Финансовый 2 4 5 4 4" xfId="16828" xr:uid="{1D793892-023F-4C07-A44E-3E068FD0077B}"/>
    <cellStyle name="Финансовый 2 4 5 5" xfId="2832" xr:uid="{00000000-0005-0000-0000-0000B32F0000}"/>
    <cellStyle name="Финансовый 2 4 5 5 2" xfId="7934" xr:uid="{00000000-0005-0000-0000-0000B42F0000}"/>
    <cellStyle name="Финансовый 2 4 5 5 2 2" xfId="23174" xr:uid="{A38A7426-39CE-4E7F-B666-E09EBDF7E5CF}"/>
    <cellStyle name="Финансовый 2 4 5 5 3" xfId="13012" xr:uid="{00000000-0005-0000-0000-0000B52F0000}"/>
    <cellStyle name="Финансовый 2 4 5 5 3 2" xfId="28250" xr:uid="{8444DAD4-E7FB-4727-8F5A-11F55B49DAA9}"/>
    <cellStyle name="Финансовый 2 4 5 5 4" xfId="18098" xr:uid="{93D231B7-3BA6-4A80-9945-32E0AF73161B}"/>
    <cellStyle name="Финансовый 2 4 5 6" xfId="4110" xr:uid="{00000000-0005-0000-0000-0000B62F0000}"/>
    <cellStyle name="Финансовый 2 4 5 6 2" xfId="9191" xr:uid="{00000000-0005-0000-0000-0000B72F0000}"/>
    <cellStyle name="Финансовый 2 4 5 6 2 2" xfId="24431" xr:uid="{C2746055-D0F2-44B2-9881-3AC32A2256DA}"/>
    <cellStyle name="Финансовый 2 4 5 6 3" xfId="14269" xr:uid="{00000000-0005-0000-0000-0000B82F0000}"/>
    <cellStyle name="Финансовый 2 4 5 6 3 2" xfId="29507" xr:uid="{38E91C17-4DB2-4C96-AE00-DD0BAC68B1AC}"/>
    <cellStyle name="Финансовый 2 4 5 6 4" xfId="19355" xr:uid="{362FAC74-A9F6-42DD-BB1B-01F6452CD5FE}"/>
    <cellStyle name="Финансовый 2 4 5 7" xfId="5387" xr:uid="{00000000-0005-0000-0000-0000B92F0000}"/>
    <cellStyle name="Финансовый 2 4 5 7 2" xfId="20632" xr:uid="{A635FE80-7066-44BF-9525-E97D173EFAE0}"/>
    <cellStyle name="Финансовый 2 4 5 8" xfId="10470" xr:uid="{00000000-0005-0000-0000-0000BA2F0000}"/>
    <cellStyle name="Финансовый 2 4 5 8 2" xfId="25708" xr:uid="{68D8D8FE-B431-40C0-9F5E-867E1CE0060A}"/>
    <cellStyle name="Финансовый 2 4 5 9" xfId="15556" xr:uid="{A16B95D9-8DA8-4C69-952A-21BCE2806CDA}"/>
    <cellStyle name="Финансовый 2 4 6" xfId="562" xr:uid="{00000000-0005-0000-0000-0000BB2F0000}"/>
    <cellStyle name="Финансовый 2 4 6 2" xfId="1126" xr:uid="{00000000-0005-0000-0000-0000BC2F0000}"/>
    <cellStyle name="Финансовый 2 4 6 2 2" xfId="2404" xr:uid="{00000000-0005-0000-0000-0000BD2F0000}"/>
    <cellStyle name="Финансовый 2 4 6 2 2 2" xfId="7508" xr:uid="{00000000-0005-0000-0000-0000BE2F0000}"/>
    <cellStyle name="Финансовый 2 4 6 2 2 2 2" xfId="22748" xr:uid="{FEAA8E9A-554C-4DC4-8A1F-824F8A475E85}"/>
    <cellStyle name="Финансовый 2 4 6 2 2 3" xfId="12586" xr:uid="{00000000-0005-0000-0000-0000BF2F0000}"/>
    <cellStyle name="Финансовый 2 4 6 2 2 3 2" xfId="27824" xr:uid="{6CD603DC-070C-4ECA-A0D5-3EF7472CAFD0}"/>
    <cellStyle name="Финансовый 2 4 6 2 2 4" xfId="17672" xr:uid="{ED29FA63-3508-4E0C-8D63-C1761EB4365B}"/>
    <cellStyle name="Финансовый 2 4 6 2 3" xfId="3680" xr:uid="{00000000-0005-0000-0000-0000C02F0000}"/>
    <cellStyle name="Финансовый 2 4 6 2 3 2" xfId="8766" xr:uid="{00000000-0005-0000-0000-0000C12F0000}"/>
    <cellStyle name="Финансовый 2 4 6 2 3 2 2" xfId="24006" xr:uid="{6F1523D4-E070-4C27-978E-DC8017250606}"/>
    <cellStyle name="Финансовый 2 4 6 2 3 3" xfId="13844" xr:uid="{00000000-0005-0000-0000-0000C22F0000}"/>
    <cellStyle name="Финансовый 2 4 6 2 3 3 2" xfId="29082" xr:uid="{48E81061-3E30-44A2-9468-45509DE9605E}"/>
    <cellStyle name="Финансовый 2 4 6 2 3 4" xfId="18930" xr:uid="{8124CA05-DFCC-4B76-AB67-BE751E8BADBB}"/>
    <cellStyle name="Финансовый 2 4 6 2 4" xfId="4954" xr:uid="{00000000-0005-0000-0000-0000C32F0000}"/>
    <cellStyle name="Финансовый 2 4 6 2 4 2" xfId="10035" xr:uid="{00000000-0005-0000-0000-0000C42F0000}"/>
    <cellStyle name="Финансовый 2 4 6 2 4 2 2" xfId="25275" xr:uid="{672DF4FC-AD85-48A6-BD0B-5DC47FDC8F73}"/>
    <cellStyle name="Финансовый 2 4 6 2 4 3" xfId="15113" xr:uid="{00000000-0005-0000-0000-0000C52F0000}"/>
    <cellStyle name="Финансовый 2 4 6 2 4 3 2" xfId="30351" xr:uid="{68F4A02F-E968-4C5F-8B17-ACA3C508EABB}"/>
    <cellStyle name="Финансовый 2 4 6 2 4 4" xfId="20199" xr:uid="{4A5911C1-E1AE-43A4-B01A-93004A19CEC0}"/>
    <cellStyle name="Финансовый 2 4 6 2 5" xfId="6231" xr:uid="{00000000-0005-0000-0000-0000C62F0000}"/>
    <cellStyle name="Финансовый 2 4 6 2 5 2" xfId="21476" xr:uid="{68CFD47F-9799-43CA-97AD-2740D431CA93}"/>
    <cellStyle name="Финансовый 2 4 6 2 6" xfId="11314" xr:uid="{00000000-0005-0000-0000-0000C72F0000}"/>
    <cellStyle name="Финансовый 2 4 6 2 6 2" xfId="26552" xr:uid="{E48ED87E-4EBE-43F6-A879-BA5E888E4F6C}"/>
    <cellStyle name="Финансовый 2 4 6 2 7" xfId="16400" xr:uid="{E68F9795-F223-47D8-9A2C-E1A418DD13D9}"/>
    <cellStyle name="Финансовый 2 4 6 3" xfId="1840" xr:uid="{00000000-0005-0000-0000-0000C82F0000}"/>
    <cellStyle name="Финансовый 2 4 6 3 2" xfId="6944" xr:uid="{00000000-0005-0000-0000-0000C92F0000}"/>
    <cellStyle name="Финансовый 2 4 6 3 2 2" xfId="22184" xr:uid="{2DA4A986-9F36-45BE-BED6-918E864B25DC}"/>
    <cellStyle name="Финансовый 2 4 6 3 3" xfId="12022" xr:uid="{00000000-0005-0000-0000-0000CA2F0000}"/>
    <cellStyle name="Финансовый 2 4 6 3 3 2" xfId="27260" xr:uid="{DE0E43AC-F57B-44DE-BA73-6C6A5AF45B0C}"/>
    <cellStyle name="Финансовый 2 4 6 3 4" xfId="17108" xr:uid="{28EB339B-FB03-439C-8A79-3764F6960534}"/>
    <cellStyle name="Финансовый 2 4 6 4" xfId="3124" xr:uid="{00000000-0005-0000-0000-0000CB2F0000}"/>
    <cellStyle name="Финансовый 2 4 6 4 2" xfId="8210" xr:uid="{00000000-0005-0000-0000-0000CC2F0000}"/>
    <cellStyle name="Финансовый 2 4 6 4 2 2" xfId="23450" xr:uid="{382C6108-28E3-4450-B294-1CAF34CFADC8}"/>
    <cellStyle name="Финансовый 2 4 6 4 3" xfId="13288" xr:uid="{00000000-0005-0000-0000-0000CD2F0000}"/>
    <cellStyle name="Финансовый 2 4 6 4 3 2" xfId="28526" xr:uid="{D11A3FD7-AB24-44F5-90B8-3966B5784159}"/>
    <cellStyle name="Финансовый 2 4 6 4 4" xfId="18374" xr:uid="{BA607F33-6A9A-4466-9A03-22E45135150F}"/>
    <cellStyle name="Финансовый 2 4 6 5" xfId="4390" xr:uid="{00000000-0005-0000-0000-0000CE2F0000}"/>
    <cellStyle name="Финансовый 2 4 6 5 2" xfId="9471" xr:uid="{00000000-0005-0000-0000-0000CF2F0000}"/>
    <cellStyle name="Финансовый 2 4 6 5 2 2" xfId="24711" xr:uid="{52CEB022-1DC7-42DA-BD5D-EB77ED814C9F}"/>
    <cellStyle name="Финансовый 2 4 6 5 3" xfId="14549" xr:uid="{00000000-0005-0000-0000-0000D02F0000}"/>
    <cellStyle name="Финансовый 2 4 6 5 3 2" xfId="29787" xr:uid="{3AC55839-BEF4-482D-A831-477451F13384}"/>
    <cellStyle name="Финансовый 2 4 6 5 4" xfId="19635" xr:uid="{D954E56D-F536-40A6-A311-F427D721BA1A}"/>
    <cellStyle name="Финансовый 2 4 6 6" xfId="5667" xr:uid="{00000000-0005-0000-0000-0000D12F0000}"/>
    <cellStyle name="Финансовый 2 4 6 6 2" xfId="20912" xr:uid="{C0C7FF05-720B-4D43-BD52-A6027181E201}"/>
    <cellStyle name="Финансовый 2 4 6 7" xfId="10750" xr:uid="{00000000-0005-0000-0000-0000D22F0000}"/>
    <cellStyle name="Финансовый 2 4 6 7 2" xfId="25988" xr:uid="{47AE652E-3534-4D84-92AE-121EB27B8539}"/>
    <cellStyle name="Финансовый 2 4 6 8" xfId="15836" xr:uid="{0883EE85-E3B8-430F-90D5-3D38B791A62C}"/>
    <cellStyle name="Финансовый 2 4 7" xfId="706" xr:uid="{00000000-0005-0000-0000-0000D32F0000}"/>
    <cellStyle name="Финансовый 2 4 7 2" xfId="1984" xr:uid="{00000000-0005-0000-0000-0000D42F0000}"/>
    <cellStyle name="Финансовый 2 4 7 2 2" xfId="7088" xr:uid="{00000000-0005-0000-0000-0000D52F0000}"/>
    <cellStyle name="Финансовый 2 4 7 2 2 2" xfId="22328" xr:uid="{919A2885-45DF-4CB4-9622-1029246DABE5}"/>
    <cellStyle name="Финансовый 2 4 7 2 3" xfId="12166" xr:uid="{00000000-0005-0000-0000-0000D62F0000}"/>
    <cellStyle name="Финансовый 2 4 7 2 3 2" xfId="27404" xr:uid="{0CD22480-BDA5-489E-A721-E39603A60B84}"/>
    <cellStyle name="Финансовый 2 4 7 2 4" xfId="17252" xr:uid="{E862589D-B469-47EE-B629-41D7A038229B}"/>
    <cellStyle name="Финансовый 2 4 7 3" xfId="3266" xr:uid="{00000000-0005-0000-0000-0000D72F0000}"/>
    <cellStyle name="Финансовый 2 4 7 3 2" xfId="8352" xr:uid="{00000000-0005-0000-0000-0000D82F0000}"/>
    <cellStyle name="Финансовый 2 4 7 3 2 2" xfId="23592" xr:uid="{0C3450A4-B270-4BA1-894B-DFD244C67BC1}"/>
    <cellStyle name="Финансовый 2 4 7 3 3" xfId="13430" xr:uid="{00000000-0005-0000-0000-0000D92F0000}"/>
    <cellStyle name="Финансовый 2 4 7 3 3 2" xfId="28668" xr:uid="{8EFC8931-4292-4815-B70A-A9D488DF75C3}"/>
    <cellStyle name="Финансовый 2 4 7 3 4" xfId="18516" xr:uid="{0980B439-B735-4C4B-B44C-FFF41ED05080}"/>
    <cellStyle name="Финансовый 2 4 7 4" xfId="4534" xr:uid="{00000000-0005-0000-0000-0000DA2F0000}"/>
    <cellStyle name="Финансовый 2 4 7 4 2" xfId="9615" xr:uid="{00000000-0005-0000-0000-0000DB2F0000}"/>
    <cellStyle name="Финансовый 2 4 7 4 2 2" xfId="24855" xr:uid="{7817E55B-B375-4E9F-AE9C-3297D67370D6}"/>
    <cellStyle name="Финансовый 2 4 7 4 3" xfId="14693" xr:uid="{00000000-0005-0000-0000-0000DC2F0000}"/>
    <cellStyle name="Финансовый 2 4 7 4 3 2" xfId="29931" xr:uid="{9159BE54-A26A-4D4A-A85B-96D0E0BF668F}"/>
    <cellStyle name="Финансовый 2 4 7 4 4" xfId="19779" xr:uid="{90F252CD-0148-4367-90EB-7087A1D430DB}"/>
    <cellStyle name="Финансовый 2 4 7 5" xfId="5811" xr:uid="{00000000-0005-0000-0000-0000DD2F0000}"/>
    <cellStyle name="Финансовый 2 4 7 5 2" xfId="21056" xr:uid="{D8ED6AC5-0BB6-4567-AB46-21E739A70A94}"/>
    <cellStyle name="Финансовый 2 4 7 6" xfId="10894" xr:uid="{00000000-0005-0000-0000-0000DE2F0000}"/>
    <cellStyle name="Финансовый 2 4 7 6 2" xfId="26132" xr:uid="{4A039F6D-239C-4361-B940-95163FB8AF9E}"/>
    <cellStyle name="Финансовый 2 4 7 7" xfId="15980" xr:uid="{A1E29A4C-BB71-467A-8EA1-798A66D15A2A}"/>
    <cellStyle name="Финансовый 2 4 8" xfId="1271" xr:uid="{00000000-0005-0000-0000-0000DF2F0000}"/>
    <cellStyle name="Финансовый 2 4 8 2" xfId="2549" xr:uid="{00000000-0005-0000-0000-0000E02F0000}"/>
    <cellStyle name="Финансовый 2 4 8 2 2" xfId="7653" xr:uid="{00000000-0005-0000-0000-0000E12F0000}"/>
    <cellStyle name="Финансовый 2 4 8 2 2 2" xfId="22893" xr:uid="{5D3CA354-B082-47F0-99BA-340727FA896C}"/>
    <cellStyle name="Финансовый 2 4 8 2 3" xfId="12731" xr:uid="{00000000-0005-0000-0000-0000E22F0000}"/>
    <cellStyle name="Финансовый 2 4 8 2 3 2" xfId="27969" xr:uid="{DD97A4F8-FFE9-433A-8206-3CE37666F32B}"/>
    <cellStyle name="Финансовый 2 4 8 2 4" xfId="17817" xr:uid="{5D794B47-D434-4D53-8ACC-494BDAF1A17A}"/>
    <cellStyle name="Финансовый 2 4 8 3" xfId="3823" xr:uid="{00000000-0005-0000-0000-0000E32F0000}"/>
    <cellStyle name="Финансовый 2 4 8 3 2" xfId="8909" xr:uid="{00000000-0005-0000-0000-0000E42F0000}"/>
    <cellStyle name="Финансовый 2 4 8 3 2 2" xfId="24149" xr:uid="{9F5961A5-D565-4F89-B317-B71FB7A38DCD}"/>
    <cellStyle name="Финансовый 2 4 8 3 3" xfId="13987" xr:uid="{00000000-0005-0000-0000-0000E52F0000}"/>
    <cellStyle name="Финансовый 2 4 8 3 3 2" xfId="29225" xr:uid="{18437966-14F1-4A2C-80FB-046388C35F88}"/>
    <cellStyle name="Финансовый 2 4 8 3 4" xfId="19073" xr:uid="{769FD980-B378-4BC7-A43A-C360E5A2ED7D}"/>
    <cellStyle name="Финансовый 2 4 8 4" xfId="5099" xr:uid="{00000000-0005-0000-0000-0000E62F0000}"/>
    <cellStyle name="Финансовый 2 4 8 4 2" xfId="10180" xr:uid="{00000000-0005-0000-0000-0000E72F0000}"/>
    <cellStyle name="Финансовый 2 4 8 4 2 2" xfId="25420" xr:uid="{A735337B-7B8E-4657-824D-8B0BBFEACC9F}"/>
    <cellStyle name="Финансовый 2 4 8 4 3" xfId="15258" xr:uid="{00000000-0005-0000-0000-0000E82F0000}"/>
    <cellStyle name="Финансовый 2 4 8 4 3 2" xfId="30496" xr:uid="{4ED45626-B873-4B1B-904C-CFD797185708}"/>
    <cellStyle name="Финансовый 2 4 8 4 4" xfId="20344" xr:uid="{A36A36F2-27DC-4461-9597-474326F86299}"/>
    <cellStyle name="Финансовый 2 4 8 5" xfId="6376" xr:uid="{00000000-0005-0000-0000-0000E92F0000}"/>
    <cellStyle name="Финансовый 2 4 8 5 2" xfId="21621" xr:uid="{C832C090-5714-44F0-B6B5-A481412E0B3C}"/>
    <cellStyle name="Финансовый 2 4 8 6" xfId="11459" xr:uid="{00000000-0005-0000-0000-0000EA2F0000}"/>
    <cellStyle name="Финансовый 2 4 8 6 2" xfId="26697" xr:uid="{DE5580BF-BB68-48A7-986C-D100FC674EBD}"/>
    <cellStyle name="Финансовый 2 4 8 7" xfId="16545" xr:uid="{CF4B7DA5-77EB-47C4-8DBB-F8A669E4E155}"/>
    <cellStyle name="Финансовый 2 4 9" xfId="1411" xr:uid="{00000000-0005-0000-0000-0000EB2F0000}"/>
    <cellStyle name="Финансовый 2 4 9 2" xfId="2689" xr:uid="{00000000-0005-0000-0000-0000EC2F0000}"/>
    <cellStyle name="Финансовый 2 4 9 2 2" xfId="7793" xr:uid="{00000000-0005-0000-0000-0000ED2F0000}"/>
    <cellStyle name="Финансовый 2 4 9 2 2 2" xfId="23033" xr:uid="{23812E13-6BB0-4A70-BC87-C3BC3E298731}"/>
    <cellStyle name="Финансовый 2 4 9 2 3" xfId="12871" xr:uid="{00000000-0005-0000-0000-0000EE2F0000}"/>
    <cellStyle name="Финансовый 2 4 9 2 3 2" xfId="28109" xr:uid="{FC22C692-3509-4A04-8800-F5E9EAEDD028}"/>
    <cellStyle name="Финансовый 2 4 9 2 4" xfId="17957" xr:uid="{AB22CD30-484F-4C9E-A55E-C08912606922}"/>
    <cellStyle name="Финансовый 2 4 9 3" xfId="3961" xr:uid="{00000000-0005-0000-0000-0000EF2F0000}"/>
    <cellStyle name="Финансовый 2 4 9 3 2" xfId="9047" xr:uid="{00000000-0005-0000-0000-0000F02F0000}"/>
    <cellStyle name="Финансовый 2 4 9 3 2 2" xfId="24287" xr:uid="{841971D5-3F25-43A7-BC42-EC2F5230320D}"/>
    <cellStyle name="Финансовый 2 4 9 3 3" xfId="14125" xr:uid="{00000000-0005-0000-0000-0000F12F0000}"/>
    <cellStyle name="Финансовый 2 4 9 3 3 2" xfId="29363" xr:uid="{D639BE0A-E101-416C-8E7D-A09CF3973BC0}"/>
    <cellStyle name="Финансовый 2 4 9 3 4" xfId="19211" xr:uid="{9D7C7169-C7E1-4DB7-9E3B-0050E2354064}"/>
    <cellStyle name="Финансовый 2 4 9 4" xfId="5239" xr:uid="{00000000-0005-0000-0000-0000F22F0000}"/>
    <cellStyle name="Финансовый 2 4 9 4 2" xfId="10320" xr:uid="{00000000-0005-0000-0000-0000F32F0000}"/>
    <cellStyle name="Финансовый 2 4 9 4 2 2" xfId="25560" xr:uid="{D7A1A2A9-61E9-4468-9574-A277802135F2}"/>
    <cellStyle name="Финансовый 2 4 9 4 3" xfId="15398" xr:uid="{00000000-0005-0000-0000-0000F42F0000}"/>
    <cellStyle name="Финансовый 2 4 9 4 3 2" xfId="30636" xr:uid="{554BFF0E-7EEC-4AE2-B892-C3FA32C1C330}"/>
    <cellStyle name="Финансовый 2 4 9 4 4" xfId="20484" xr:uid="{2F441529-C63F-4BD3-B28D-41DDED8D8DED}"/>
    <cellStyle name="Финансовый 2 4 9 5" xfId="6516" xr:uid="{00000000-0005-0000-0000-0000F52F0000}"/>
    <cellStyle name="Финансовый 2 4 9 5 2" xfId="21761" xr:uid="{F9EA7F2C-2F36-44F1-97EE-1BB22C5521AE}"/>
    <cellStyle name="Финансовый 2 4 9 6" xfId="11599" xr:uid="{00000000-0005-0000-0000-0000F62F0000}"/>
    <cellStyle name="Финансовый 2 4 9 6 2" xfId="26837" xr:uid="{4BD05CDA-4DF5-48AA-8B3F-87DE65D8903A}"/>
    <cellStyle name="Финансовый 2 4 9 7" xfId="16685" xr:uid="{40DBF91E-E22A-41AB-97F2-D10A740BF478}"/>
    <cellStyle name="Финансовый 2 5" xfId="202" xr:uid="{00000000-0005-0000-0000-0000F72F0000}"/>
    <cellStyle name="Финансовый 2 5 2" xfId="203" xr:uid="{00000000-0005-0000-0000-0000F82F0000}"/>
    <cellStyle name="Финансовый 2 5 2 2" xfId="204" xr:uid="{00000000-0005-0000-0000-0000F92F0000}"/>
    <cellStyle name="Финансовый 2 5 2 2 2" xfId="313" xr:uid="{00000000-0005-0000-0000-0000FA2F0000}"/>
    <cellStyle name="Финансовый 2 5 2 2 2 2" xfId="466" xr:uid="{00000000-0005-0000-0000-0000FB2F0000}"/>
    <cellStyle name="Финансовый 2 5 2 2 2 2 2" xfId="1030" xr:uid="{00000000-0005-0000-0000-0000FC2F0000}"/>
    <cellStyle name="Финансовый 2 5 2 2 2 2 2 2" xfId="2308" xr:uid="{00000000-0005-0000-0000-0000FD2F0000}"/>
    <cellStyle name="Финансовый 2 5 2 2 2 2 2 2 2" xfId="7412" xr:uid="{00000000-0005-0000-0000-0000FE2F0000}"/>
    <cellStyle name="Финансовый 2 5 2 2 2 2 2 2 2 2" xfId="22652" xr:uid="{A520BF8E-D5DB-409E-A690-5277C28B3F2F}"/>
    <cellStyle name="Финансовый 2 5 2 2 2 2 2 2 3" xfId="12490" xr:uid="{00000000-0005-0000-0000-0000FF2F0000}"/>
    <cellStyle name="Финансовый 2 5 2 2 2 2 2 2 3 2" xfId="27728" xr:uid="{C0A112D7-239B-4F3E-94DB-32BBB35CA45D}"/>
    <cellStyle name="Финансовый 2 5 2 2 2 2 2 2 4" xfId="17576" xr:uid="{AED4E71D-D4A1-40F8-B0F8-110A9BE3DE69}"/>
    <cellStyle name="Финансовый 2 5 2 2 2 2 2 3" xfId="3586" xr:uid="{00000000-0005-0000-0000-000000300000}"/>
    <cellStyle name="Финансовый 2 5 2 2 2 2 2 3 2" xfId="8672" xr:uid="{00000000-0005-0000-0000-000001300000}"/>
    <cellStyle name="Финансовый 2 5 2 2 2 2 2 3 2 2" xfId="23912" xr:uid="{91245B53-27BC-4492-B4B1-F6D640627DB6}"/>
    <cellStyle name="Финансовый 2 5 2 2 2 2 2 3 3" xfId="13750" xr:uid="{00000000-0005-0000-0000-000002300000}"/>
    <cellStyle name="Финансовый 2 5 2 2 2 2 2 3 3 2" xfId="28988" xr:uid="{2ABA9A71-0D10-490E-98D7-57531BF25D6A}"/>
    <cellStyle name="Финансовый 2 5 2 2 2 2 2 3 4" xfId="18836" xr:uid="{5B3132B8-632D-4EB9-9025-8E671D23D469}"/>
    <cellStyle name="Финансовый 2 5 2 2 2 2 2 4" xfId="4858" xr:uid="{00000000-0005-0000-0000-000003300000}"/>
    <cellStyle name="Финансовый 2 5 2 2 2 2 2 4 2" xfId="9939" xr:uid="{00000000-0005-0000-0000-000004300000}"/>
    <cellStyle name="Финансовый 2 5 2 2 2 2 2 4 2 2" xfId="25179" xr:uid="{B373011B-B2B4-46A7-A60D-80AF96B57BBB}"/>
    <cellStyle name="Финансовый 2 5 2 2 2 2 2 4 3" xfId="15017" xr:uid="{00000000-0005-0000-0000-000005300000}"/>
    <cellStyle name="Финансовый 2 5 2 2 2 2 2 4 3 2" xfId="30255" xr:uid="{2689A08F-071C-4FDC-B79E-602D5615D284}"/>
    <cellStyle name="Финансовый 2 5 2 2 2 2 2 4 4" xfId="20103" xr:uid="{97A8691E-7F08-45D9-8C6F-5D937BDBCD44}"/>
    <cellStyle name="Финансовый 2 5 2 2 2 2 2 5" xfId="6135" xr:uid="{00000000-0005-0000-0000-000006300000}"/>
    <cellStyle name="Финансовый 2 5 2 2 2 2 2 5 2" xfId="21380" xr:uid="{E189E272-90A2-46F1-9DF9-6F7FD4368FA9}"/>
    <cellStyle name="Финансовый 2 5 2 2 2 2 2 6" xfId="11218" xr:uid="{00000000-0005-0000-0000-000007300000}"/>
    <cellStyle name="Финансовый 2 5 2 2 2 2 2 6 2" xfId="26456" xr:uid="{B849FAE6-7454-487C-87F0-0850A409B71E}"/>
    <cellStyle name="Финансовый 2 5 2 2 2 2 2 7" xfId="16304" xr:uid="{A9D329FD-280F-4590-BFA7-03AC9BD0D6C2}"/>
    <cellStyle name="Финансовый 2 5 2 2 2 2 3" xfId="1744" xr:uid="{00000000-0005-0000-0000-000008300000}"/>
    <cellStyle name="Финансовый 2 5 2 2 2 2 3 2" xfId="6848" xr:uid="{00000000-0005-0000-0000-000009300000}"/>
    <cellStyle name="Финансовый 2 5 2 2 2 2 3 2 2" xfId="22088" xr:uid="{612D3CB0-01CD-4A56-BCDD-4A27E27E4F99}"/>
    <cellStyle name="Финансовый 2 5 2 2 2 2 3 3" xfId="11926" xr:uid="{00000000-0005-0000-0000-00000A300000}"/>
    <cellStyle name="Финансовый 2 5 2 2 2 2 3 3 2" xfId="27164" xr:uid="{1057D8B6-3DC6-42BB-9C96-F75B982790A1}"/>
    <cellStyle name="Финансовый 2 5 2 2 2 2 3 4" xfId="17012" xr:uid="{59D1211A-03D1-4B9B-A69C-37D1A2173BCD}"/>
    <cellStyle name="Финансовый 2 5 2 2 2 2 4" xfId="3030" xr:uid="{00000000-0005-0000-0000-00000B300000}"/>
    <cellStyle name="Финансовый 2 5 2 2 2 2 4 2" xfId="8116" xr:uid="{00000000-0005-0000-0000-00000C300000}"/>
    <cellStyle name="Финансовый 2 5 2 2 2 2 4 2 2" xfId="23356" xr:uid="{02393430-554B-44C6-A3EC-5192D2B3D1F0}"/>
    <cellStyle name="Финансовый 2 5 2 2 2 2 4 3" xfId="13194" xr:uid="{00000000-0005-0000-0000-00000D300000}"/>
    <cellStyle name="Финансовый 2 5 2 2 2 2 4 3 2" xfId="28432" xr:uid="{0C632CE7-3B65-49DD-93A8-E1E7F40677A4}"/>
    <cellStyle name="Финансовый 2 5 2 2 2 2 4 4" xfId="18280" xr:uid="{41DD51FC-A8F4-42BF-ADA2-CDDA37458594}"/>
    <cellStyle name="Финансовый 2 5 2 2 2 2 5" xfId="4294" xr:uid="{00000000-0005-0000-0000-00000E300000}"/>
    <cellStyle name="Финансовый 2 5 2 2 2 2 5 2" xfId="9375" xr:uid="{00000000-0005-0000-0000-00000F300000}"/>
    <cellStyle name="Финансовый 2 5 2 2 2 2 5 2 2" xfId="24615" xr:uid="{856E72B2-58F2-4248-9461-60568A583644}"/>
    <cellStyle name="Финансовый 2 5 2 2 2 2 5 3" xfId="14453" xr:uid="{00000000-0005-0000-0000-000010300000}"/>
    <cellStyle name="Финансовый 2 5 2 2 2 2 5 3 2" xfId="29691" xr:uid="{65168E79-4E5A-4881-A611-A0AEC574A784}"/>
    <cellStyle name="Финансовый 2 5 2 2 2 2 5 4" xfId="19539" xr:uid="{0B4553D2-C587-438C-A7C8-CD7B7487B2DD}"/>
    <cellStyle name="Финансовый 2 5 2 2 2 2 6" xfId="5571" xr:uid="{00000000-0005-0000-0000-000011300000}"/>
    <cellStyle name="Финансовый 2 5 2 2 2 2 6 2" xfId="20816" xr:uid="{3DF9C390-075E-4116-92D4-A87102F5359B}"/>
    <cellStyle name="Финансовый 2 5 2 2 2 2 7" xfId="10654" xr:uid="{00000000-0005-0000-0000-000012300000}"/>
    <cellStyle name="Финансовый 2 5 2 2 2 2 7 2" xfId="25892" xr:uid="{429D2DBF-03DA-40D5-A7FE-B9D2B749BEB2}"/>
    <cellStyle name="Финансовый 2 5 2 2 2 2 8" xfId="15740" xr:uid="{187DBDAF-BF3B-4D07-96E2-BA8DF5D3E10E}"/>
    <cellStyle name="Финансовый 2 5 2 2 2 3" xfId="890" xr:uid="{00000000-0005-0000-0000-000013300000}"/>
    <cellStyle name="Финансовый 2 5 2 2 2 3 2" xfId="2168" xr:uid="{00000000-0005-0000-0000-000014300000}"/>
    <cellStyle name="Финансовый 2 5 2 2 2 3 2 2" xfId="7272" xr:uid="{00000000-0005-0000-0000-000015300000}"/>
    <cellStyle name="Финансовый 2 5 2 2 2 3 2 2 2" xfId="22512" xr:uid="{CBF353FE-1FE6-400C-A5DA-6F36E3777A08}"/>
    <cellStyle name="Финансовый 2 5 2 2 2 3 2 3" xfId="12350" xr:uid="{00000000-0005-0000-0000-000016300000}"/>
    <cellStyle name="Финансовый 2 5 2 2 2 3 2 3 2" xfId="27588" xr:uid="{45255FC3-1AF4-4BFC-B049-916A2892487A}"/>
    <cellStyle name="Финансовый 2 5 2 2 2 3 2 4" xfId="17436" xr:uid="{F92A49E7-11EB-4170-8B09-B7DA6CC7C302}"/>
    <cellStyle name="Финансовый 2 5 2 2 2 3 3" xfId="3448" xr:uid="{00000000-0005-0000-0000-000017300000}"/>
    <cellStyle name="Финансовый 2 5 2 2 2 3 3 2" xfId="8534" xr:uid="{00000000-0005-0000-0000-000018300000}"/>
    <cellStyle name="Финансовый 2 5 2 2 2 3 3 2 2" xfId="23774" xr:uid="{0FF1BB0E-A462-4EB0-8E61-A646A793AC2E}"/>
    <cellStyle name="Финансовый 2 5 2 2 2 3 3 3" xfId="13612" xr:uid="{00000000-0005-0000-0000-000019300000}"/>
    <cellStyle name="Финансовый 2 5 2 2 2 3 3 3 2" xfId="28850" xr:uid="{EE364692-3DC6-49C8-866A-29FA40708BAE}"/>
    <cellStyle name="Финансовый 2 5 2 2 2 3 3 4" xfId="18698" xr:uid="{49DF1808-908B-45A6-90F1-1D393EFC7A05}"/>
    <cellStyle name="Финансовый 2 5 2 2 2 3 4" xfId="4718" xr:uid="{00000000-0005-0000-0000-00001A300000}"/>
    <cellStyle name="Финансовый 2 5 2 2 2 3 4 2" xfId="9799" xr:uid="{00000000-0005-0000-0000-00001B300000}"/>
    <cellStyle name="Финансовый 2 5 2 2 2 3 4 2 2" xfId="25039" xr:uid="{9812630D-21A2-4B18-A68A-312CECC1E497}"/>
    <cellStyle name="Финансовый 2 5 2 2 2 3 4 3" xfId="14877" xr:uid="{00000000-0005-0000-0000-00001C300000}"/>
    <cellStyle name="Финансовый 2 5 2 2 2 3 4 3 2" xfId="30115" xr:uid="{DC914569-244B-4FD4-90FB-31B3106558F4}"/>
    <cellStyle name="Финансовый 2 5 2 2 2 3 4 4" xfId="19963" xr:uid="{B79B1317-F0E1-4A67-946E-D9E190FC5807}"/>
    <cellStyle name="Финансовый 2 5 2 2 2 3 5" xfId="5995" xr:uid="{00000000-0005-0000-0000-00001D300000}"/>
    <cellStyle name="Финансовый 2 5 2 2 2 3 5 2" xfId="21240" xr:uid="{D063A399-C7A4-41C3-85AA-BCA4494972F0}"/>
    <cellStyle name="Финансовый 2 5 2 2 2 3 6" xfId="11078" xr:uid="{00000000-0005-0000-0000-00001E300000}"/>
    <cellStyle name="Финансовый 2 5 2 2 2 3 6 2" xfId="26316" xr:uid="{90AC37F1-1B10-49AA-A398-AB0FA6A8E4E2}"/>
    <cellStyle name="Финансовый 2 5 2 2 2 3 7" xfId="16164" xr:uid="{7A3FB997-8884-42A1-B668-532F6BDE7D53}"/>
    <cellStyle name="Финансовый 2 5 2 2 2 4" xfId="1604" xr:uid="{00000000-0005-0000-0000-00001F300000}"/>
    <cellStyle name="Финансовый 2 5 2 2 2 4 2" xfId="6708" xr:uid="{00000000-0005-0000-0000-000020300000}"/>
    <cellStyle name="Финансовый 2 5 2 2 2 4 2 2" xfId="21948" xr:uid="{FB0AAEA9-F589-48D4-963D-F935882C53D0}"/>
    <cellStyle name="Финансовый 2 5 2 2 2 4 3" xfId="11786" xr:uid="{00000000-0005-0000-0000-000021300000}"/>
    <cellStyle name="Финансовый 2 5 2 2 2 4 3 2" xfId="27024" xr:uid="{53827254-7946-4A04-A192-D3700FDDB0FD}"/>
    <cellStyle name="Финансовый 2 5 2 2 2 4 4" xfId="16872" xr:uid="{6DFDF5A7-88F4-4C23-BBFB-2D26D08B3DF4}"/>
    <cellStyle name="Финансовый 2 5 2 2 2 5" xfId="2880" xr:uid="{00000000-0005-0000-0000-000022300000}"/>
    <cellStyle name="Финансовый 2 5 2 2 2 5 2" xfId="7978" xr:uid="{00000000-0005-0000-0000-000023300000}"/>
    <cellStyle name="Финансовый 2 5 2 2 2 5 2 2" xfId="23218" xr:uid="{D1C66DAA-5749-4AE0-B730-201BD299DCAB}"/>
    <cellStyle name="Финансовый 2 5 2 2 2 5 3" xfId="13056" xr:uid="{00000000-0005-0000-0000-000024300000}"/>
    <cellStyle name="Финансовый 2 5 2 2 2 5 3 2" xfId="28294" xr:uid="{F4F6447A-F5A9-4F9C-9D86-80AA127211F8}"/>
    <cellStyle name="Финансовый 2 5 2 2 2 5 4" xfId="18142" xr:uid="{04CF2FAF-694A-44D1-A56A-3C957855D7E5}"/>
    <cellStyle name="Финансовый 2 5 2 2 2 6" xfId="4154" xr:uid="{00000000-0005-0000-0000-000025300000}"/>
    <cellStyle name="Финансовый 2 5 2 2 2 6 2" xfId="9235" xr:uid="{00000000-0005-0000-0000-000026300000}"/>
    <cellStyle name="Финансовый 2 5 2 2 2 6 2 2" xfId="24475" xr:uid="{56B07B56-ACEE-46DA-ABBC-432291213D66}"/>
    <cellStyle name="Финансовый 2 5 2 2 2 6 3" xfId="14313" xr:uid="{00000000-0005-0000-0000-000027300000}"/>
    <cellStyle name="Финансовый 2 5 2 2 2 6 3 2" xfId="29551" xr:uid="{688ACA9F-B776-4142-916D-30E146B97CAB}"/>
    <cellStyle name="Финансовый 2 5 2 2 2 6 4" xfId="19399" xr:uid="{2642C698-10CE-4A3D-BCFF-B60994046FE7}"/>
    <cellStyle name="Финансовый 2 5 2 2 2 7" xfId="5431" xr:uid="{00000000-0005-0000-0000-000028300000}"/>
    <cellStyle name="Финансовый 2 5 2 2 2 7 2" xfId="20676" xr:uid="{C5F3AA4B-71DC-4113-B2E6-BAA4E2F652F4}"/>
    <cellStyle name="Финансовый 2 5 2 2 2 8" xfId="10514" xr:uid="{00000000-0005-0000-0000-000029300000}"/>
    <cellStyle name="Финансовый 2 5 2 2 2 8 2" xfId="25752" xr:uid="{4E9C68D0-3492-4DEE-8B64-FC16F5B12084}"/>
    <cellStyle name="Финансовый 2 5 2 2 2 9" xfId="15600" xr:uid="{C346CD79-BA4A-45FD-8D8A-CDC69023C0A4}"/>
    <cellStyle name="Финансовый 2 5 2 2 3" xfId="606" xr:uid="{00000000-0005-0000-0000-00002A300000}"/>
    <cellStyle name="Финансовый 2 5 2 2 3 2" xfId="1170" xr:uid="{00000000-0005-0000-0000-00002B300000}"/>
    <cellStyle name="Финансовый 2 5 2 2 3 2 2" xfId="2448" xr:uid="{00000000-0005-0000-0000-00002C300000}"/>
    <cellStyle name="Финансовый 2 5 2 2 3 2 2 2" xfId="7552" xr:uid="{00000000-0005-0000-0000-00002D300000}"/>
    <cellStyle name="Финансовый 2 5 2 2 3 2 2 2 2" xfId="22792" xr:uid="{6CC91D29-C6A6-4247-9F2E-801F552571B0}"/>
    <cellStyle name="Финансовый 2 5 2 2 3 2 2 3" xfId="12630" xr:uid="{00000000-0005-0000-0000-00002E300000}"/>
    <cellStyle name="Финансовый 2 5 2 2 3 2 2 3 2" xfId="27868" xr:uid="{2869AA1C-FA5B-4CCE-B176-EEB648E23D70}"/>
    <cellStyle name="Финансовый 2 5 2 2 3 2 2 4" xfId="17716" xr:uid="{9ADDEDDB-1E73-4DE6-9BB9-8D5708E099AC}"/>
    <cellStyle name="Финансовый 2 5 2 2 3 2 3" xfId="3724" xr:uid="{00000000-0005-0000-0000-00002F300000}"/>
    <cellStyle name="Финансовый 2 5 2 2 3 2 3 2" xfId="8810" xr:uid="{00000000-0005-0000-0000-000030300000}"/>
    <cellStyle name="Финансовый 2 5 2 2 3 2 3 2 2" xfId="24050" xr:uid="{2D23CBD8-951C-4046-B72C-BC275F5CE634}"/>
    <cellStyle name="Финансовый 2 5 2 2 3 2 3 3" xfId="13888" xr:uid="{00000000-0005-0000-0000-000031300000}"/>
    <cellStyle name="Финансовый 2 5 2 2 3 2 3 3 2" xfId="29126" xr:uid="{CE58EA81-A7E2-4B01-9797-41791784A9FF}"/>
    <cellStyle name="Финансовый 2 5 2 2 3 2 3 4" xfId="18974" xr:uid="{780AA78C-DE99-4549-B714-CA183C876377}"/>
    <cellStyle name="Финансовый 2 5 2 2 3 2 4" xfId="4998" xr:uid="{00000000-0005-0000-0000-000032300000}"/>
    <cellStyle name="Финансовый 2 5 2 2 3 2 4 2" xfId="10079" xr:uid="{00000000-0005-0000-0000-000033300000}"/>
    <cellStyle name="Финансовый 2 5 2 2 3 2 4 2 2" xfId="25319" xr:uid="{4FE97ACF-7F0D-4D3A-BCE5-A9188BB8A74B}"/>
    <cellStyle name="Финансовый 2 5 2 2 3 2 4 3" xfId="15157" xr:uid="{00000000-0005-0000-0000-000034300000}"/>
    <cellStyle name="Финансовый 2 5 2 2 3 2 4 3 2" xfId="30395" xr:uid="{E43D0EE3-EFB7-4546-BAE2-C98FC11EFA4B}"/>
    <cellStyle name="Финансовый 2 5 2 2 3 2 4 4" xfId="20243" xr:uid="{18DB320F-3592-4A29-8EF8-FE63EFC67958}"/>
    <cellStyle name="Финансовый 2 5 2 2 3 2 5" xfId="6275" xr:uid="{00000000-0005-0000-0000-000035300000}"/>
    <cellStyle name="Финансовый 2 5 2 2 3 2 5 2" xfId="21520" xr:uid="{22FBCF1C-BFFB-4A48-ACAB-E89402727EBD}"/>
    <cellStyle name="Финансовый 2 5 2 2 3 2 6" xfId="11358" xr:uid="{00000000-0005-0000-0000-000036300000}"/>
    <cellStyle name="Финансовый 2 5 2 2 3 2 6 2" xfId="26596" xr:uid="{754D5D0E-7E84-410A-ADD0-3040CFE50FC0}"/>
    <cellStyle name="Финансовый 2 5 2 2 3 2 7" xfId="16444" xr:uid="{5F0E45ED-F6EC-4D52-BCA2-354D94AEA28E}"/>
    <cellStyle name="Финансовый 2 5 2 2 3 3" xfId="1884" xr:uid="{00000000-0005-0000-0000-000037300000}"/>
    <cellStyle name="Финансовый 2 5 2 2 3 3 2" xfId="6988" xr:uid="{00000000-0005-0000-0000-000038300000}"/>
    <cellStyle name="Финансовый 2 5 2 2 3 3 2 2" xfId="22228" xr:uid="{A87E2CC2-4649-418A-A86D-7EC2473E7F3B}"/>
    <cellStyle name="Финансовый 2 5 2 2 3 3 3" xfId="12066" xr:uid="{00000000-0005-0000-0000-000039300000}"/>
    <cellStyle name="Финансовый 2 5 2 2 3 3 3 2" xfId="27304" xr:uid="{64D88919-DA2D-4225-A09E-C1BD16D6B54B}"/>
    <cellStyle name="Финансовый 2 5 2 2 3 3 4" xfId="17152" xr:uid="{B3BCCE38-B9B9-4DB3-AA97-D0639388771C}"/>
    <cellStyle name="Финансовый 2 5 2 2 3 4" xfId="3168" xr:uid="{00000000-0005-0000-0000-00003A300000}"/>
    <cellStyle name="Финансовый 2 5 2 2 3 4 2" xfId="8254" xr:uid="{00000000-0005-0000-0000-00003B300000}"/>
    <cellStyle name="Финансовый 2 5 2 2 3 4 2 2" xfId="23494" xr:uid="{24B82579-84B1-4204-8828-B13500F55C33}"/>
    <cellStyle name="Финансовый 2 5 2 2 3 4 3" xfId="13332" xr:uid="{00000000-0005-0000-0000-00003C300000}"/>
    <cellStyle name="Финансовый 2 5 2 2 3 4 3 2" xfId="28570" xr:uid="{D7CAC3D4-08B3-40EF-91CB-83D6FC13D46F}"/>
    <cellStyle name="Финансовый 2 5 2 2 3 4 4" xfId="18418" xr:uid="{EF8A65CE-38A1-41FD-ACAA-A05BBC760ABE}"/>
    <cellStyle name="Финансовый 2 5 2 2 3 5" xfId="4434" xr:uid="{00000000-0005-0000-0000-00003D300000}"/>
    <cellStyle name="Финансовый 2 5 2 2 3 5 2" xfId="9515" xr:uid="{00000000-0005-0000-0000-00003E300000}"/>
    <cellStyle name="Финансовый 2 5 2 2 3 5 2 2" xfId="24755" xr:uid="{3B18DC79-8F60-4B66-8E78-B60084F9F288}"/>
    <cellStyle name="Финансовый 2 5 2 2 3 5 3" xfId="14593" xr:uid="{00000000-0005-0000-0000-00003F300000}"/>
    <cellStyle name="Финансовый 2 5 2 2 3 5 3 2" xfId="29831" xr:uid="{3C7DADDB-369A-4E86-AAEB-45B4308A4F66}"/>
    <cellStyle name="Финансовый 2 5 2 2 3 5 4" xfId="19679" xr:uid="{8D5739CD-A75D-4785-B9FC-E44CA914179E}"/>
    <cellStyle name="Финансовый 2 5 2 2 3 6" xfId="5711" xr:uid="{00000000-0005-0000-0000-000040300000}"/>
    <cellStyle name="Финансовый 2 5 2 2 3 6 2" xfId="20956" xr:uid="{2C7924CA-1155-4B52-BE39-0195CA07ACE0}"/>
    <cellStyle name="Финансовый 2 5 2 2 3 7" xfId="10794" xr:uid="{00000000-0005-0000-0000-000041300000}"/>
    <cellStyle name="Финансовый 2 5 2 2 3 7 2" xfId="26032" xr:uid="{AEE55F94-6654-4537-85A7-B3E4C8FDA951}"/>
    <cellStyle name="Финансовый 2 5 2 2 3 8" xfId="15880" xr:uid="{4D84F7F4-CAAD-4737-9888-9B75F1508553}"/>
    <cellStyle name="Финансовый 2 5 2 2 4" xfId="750" xr:uid="{00000000-0005-0000-0000-000042300000}"/>
    <cellStyle name="Финансовый 2 5 2 2 4 2" xfId="2028" xr:uid="{00000000-0005-0000-0000-000043300000}"/>
    <cellStyle name="Финансовый 2 5 2 2 4 2 2" xfId="7132" xr:uid="{00000000-0005-0000-0000-000044300000}"/>
    <cellStyle name="Финансовый 2 5 2 2 4 2 2 2" xfId="22372" xr:uid="{82B77FF3-D9A0-4422-A5B4-5F6596CDBEE4}"/>
    <cellStyle name="Финансовый 2 5 2 2 4 2 3" xfId="12210" xr:uid="{00000000-0005-0000-0000-000045300000}"/>
    <cellStyle name="Финансовый 2 5 2 2 4 2 3 2" xfId="27448" xr:uid="{0795E40E-DB02-43A6-BD66-DBA24ACD46EA}"/>
    <cellStyle name="Финансовый 2 5 2 2 4 2 4" xfId="17296" xr:uid="{41E9B85F-CEF6-4E82-B67A-50E36BD137FB}"/>
    <cellStyle name="Финансовый 2 5 2 2 4 3" xfId="3310" xr:uid="{00000000-0005-0000-0000-000046300000}"/>
    <cellStyle name="Финансовый 2 5 2 2 4 3 2" xfId="8396" xr:uid="{00000000-0005-0000-0000-000047300000}"/>
    <cellStyle name="Финансовый 2 5 2 2 4 3 2 2" xfId="23636" xr:uid="{B0FB3B9C-3652-4C58-91BA-19642F1D104B}"/>
    <cellStyle name="Финансовый 2 5 2 2 4 3 3" xfId="13474" xr:uid="{00000000-0005-0000-0000-000048300000}"/>
    <cellStyle name="Финансовый 2 5 2 2 4 3 3 2" xfId="28712" xr:uid="{C7570606-B4B3-45D5-93CF-2C03B5AFF668}"/>
    <cellStyle name="Финансовый 2 5 2 2 4 3 4" xfId="18560" xr:uid="{4DD26FEA-5947-435F-8037-7B055D64F730}"/>
    <cellStyle name="Финансовый 2 5 2 2 4 4" xfId="4578" xr:uid="{00000000-0005-0000-0000-000049300000}"/>
    <cellStyle name="Финансовый 2 5 2 2 4 4 2" xfId="9659" xr:uid="{00000000-0005-0000-0000-00004A300000}"/>
    <cellStyle name="Финансовый 2 5 2 2 4 4 2 2" xfId="24899" xr:uid="{24D4B061-4FC5-407E-A33C-C43504D99EAD}"/>
    <cellStyle name="Финансовый 2 5 2 2 4 4 3" xfId="14737" xr:uid="{00000000-0005-0000-0000-00004B300000}"/>
    <cellStyle name="Финансовый 2 5 2 2 4 4 3 2" xfId="29975" xr:uid="{C5B2A5CB-9EB8-47DE-8F52-5351D5D07D99}"/>
    <cellStyle name="Финансовый 2 5 2 2 4 4 4" xfId="19823" xr:uid="{031AEB45-3AE9-499E-9547-3C38BE40FFC9}"/>
    <cellStyle name="Финансовый 2 5 2 2 4 5" xfId="5855" xr:uid="{00000000-0005-0000-0000-00004C300000}"/>
    <cellStyle name="Финансовый 2 5 2 2 4 5 2" xfId="21100" xr:uid="{B21F0F52-1E06-4CF7-A867-1DF4194F86CD}"/>
    <cellStyle name="Финансовый 2 5 2 2 4 6" xfId="10938" xr:uid="{00000000-0005-0000-0000-00004D300000}"/>
    <cellStyle name="Финансовый 2 5 2 2 4 6 2" xfId="26176" xr:uid="{8FD5280D-3E1F-4967-B788-483E640C86B9}"/>
    <cellStyle name="Финансовый 2 5 2 2 4 7" xfId="16024" xr:uid="{D78402E4-67F8-4AEE-8336-07A4E3F349A5}"/>
    <cellStyle name="Финансовый 2 5 2 2 5" xfId="1315" xr:uid="{00000000-0005-0000-0000-00004E300000}"/>
    <cellStyle name="Финансовый 2 5 2 2 5 2" xfId="2593" xr:uid="{00000000-0005-0000-0000-00004F300000}"/>
    <cellStyle name="Финансовый 2 5 2 2 5 2 2" xfId="7697" xr:uid="{00000000-0005-0000-0000-000050300000}"/>
    <cellStyle name="Финансовый 2 5 2 2 5 2 2 2" xfId="22937" xr:uid="{11F07445-ACB9-44C3-850F-C3784546EF7D}"/>
    <cellStyle name="Финансовый 2 5 2 2 5 2 3" xfId="12775" xr:uid="{00000000-0005-0000-0000-000051300000}"/>
    <cellStyle name="Финансовый 2 5 2 2 5 2 3 2" xfId="28013" xr:uid="{0582DAAF-266E-47CD-8BB6-665CF6FD3499}"/>
    <cellStyle name="Финансовый 2 5 2 2 5 2 4" xfId="17861" xr:uid="{967BD107-98A2-4B36-BD03-ABADD68D2266}"/>
    <cellStyle name="Финансовый 2 5 2 2 5 3" xfId="3867" xr:uid="{00000000-0005-0000-0000-000052300000}"/>
    <cellStyle name="Финансовый 2 5 2 2 5 3 2" xfId="8953" xr:uid="{00000000-0005-0000-0000-000053300000}"/>
    <cellStyle name="Финансовый 2 5 2 2 5 3 2 2" xfId="24193" xr:uid="{BB430345-ABB6-41D0-A493-42FB1A43E4AF}"/>
    <cellStyle name="Финансовый 2 5 2 2 5 3 3" xfId="14031" xr:uid="{00000000-0005-0000-0000-000054300000}"/>
    <cellStyle name="Финансовый 2 5 2 2 5 3 3 2" xfId="29269" xr:uid="{A3B34D10-69AB-41DF-A380-1729813C6E2A}"/>
    <cellStyle name="Финансовый 2 5 2 2 5 3 4" xfId="19117" xr:uid="{E44BA4C0-2289-42C6-971F-9841C9F3AA91}"/>
    <cellStyle name="Финансовый 2 5 2 2 5 4" xfId="5143" xr:uid="{00000000-0005-0000-0000-000055300000}"/>
    <cellStyle name="Финансовый 2 5 2 2 5 4 2" xfId="10224" xr:uid="{00000000-0005-0000-0000-000056300000}"/>
    <cellStyle name="Финансовый 2 5 2 2 5 4 2 2" xfId="25464" xr:uid="{80CD3D41-4D3A-499D-81D6-851B0AEB9A40}"/>
    <cellStyle name="Финансовый 2 5 2 2 5 4 3" xfId="15302" xr:uid="{00000000-0005-0000-0000-000057300000}"/>
    <cellStyle name="Финансовый 2 5 2 2 5 4 3 2" xfId="30540" xr:uid="{4B6D479B-B383-4584-B262-DBE0B3880F9C}"/>
    <cellStyle name="Финансовый 2 5 2 2 5 4 4" xfId="20388" xr:uid="{E7C21BD3-C04A-47AD-9F17-6E557FA78E76}"/>
    <cellStyle name="Финансовый 2 5 2 2 5 5" xfId="6420" xr:uid="{00000000-0005-0000-0000-000058300000}"/>
    <cellStyle name="Финансовый 2 5 2 2 5 5 2" xfId="21665" xr:uid="{318A20E2-9B7F-48B5-8F51-0D40D14F922B}"/>
    <cellStyle name="Финансовый 2 5 2 2 5 6" xfId="11503" xr:uid="{00000000-0005-0000-0000-000059300000}"/>
    <cellStyle name="Финансовый 2 5 2 2 5 6 2" xfId="26741" xr:uid="{DFCCD651-DACA-4463-BD9B-B19B89CDEA72}"/>
    <cellStyle name="Финансовый 2 5 2 2 5 7" xfId="16589" xr:uid="{CB5F4088-903F-4955-B15E-B74D04813D95}"/>
    <cellStyle name="Финансовый 2 5 2 2 6" xfId="1455" xr:uid="{00000000-0005-0000-0000-00005A300000}"/>
    <cellStyle name="Финансовый 2 5 2 2 6 2" xfId="2733" xr:uid="{00000000-0005-0000-0000-00005B300000}"/>
    <cellStyle name="Финансовый 2 5 2 2 6 2 2" xfId="7837" xr:uid="{00000000-0005-0000-0000-00005C300000}"/>
    <cellStyle name="Финансовый 2 5 2 2 6 2 2 2" xfId="23077" xr:uid="{E9637678-0DCB-48F4-B2DB-62F7DBE18EF5}"/>
    <cellStyle name="Финансовый 2 5 2 2 6 2 3" xfId="12915" xr:uid="{00000000-0005-0000-0000-00005D300000}"/>
    <cellStyle name="Финансовый 2 5 2 2 6 2 3 2" xfId="28153" xr:uid="{594C9D8F-E882-4ED9-AA61-4425E96D96C4}"/>
    <cellStyle name="Финансовый 2 5 2 2 6 2 4" xfId="18001" xr:uid="{0FA01AC9-90C8-433D-AD1C-D9D5406375A8}"/>
    <cellStyle name="Финансовый 2 5 2 2 6 3" xfId="4005" xr:uid="{00000000-0005-0000-0000-00005E300000}"/>
    <cellStyle name="Финансовый 2 5 2 2 6 3 2" xfId="9091" xr:uid="{00000000-0005-0000-0000-00005F300000}"/>
    <cellStyle name="Финансовый 2 5 2 2 6 3 2 2" xfId="24331" xr:uid="{BD0A4EDF-A47E-48BA-BABF-2E8DA77617CC}"/>
    <cellStyle name="Финансовый 2 5 2 2 6 3 3" xfId="14169" xr:uid="{00000000-0005-0000-0000-000060300000}"/>
    <cellStyle name="Финансовый 2 5 2 2 6 3 3 2" xfId="29407" xr:uid="{BAA24C06-808D-4159-9218-9977895442E9}"/>
    <cellStyle name="Финансовый 2 5 2 2 6 3 4" xfId="19255" xr:uid="{364F9B0F-FEA9-4335-A055-40131639AE09}"/>
    <cellStyle name="Финансовый 2 5 2 2 6 4" xfId="5283" xr:uid="{00000000-0005-0000-0000-000061300000}"/>
    <cellStyle name="Финансовый 2 5 2 2 6 4 2" xfId="10364" xr:uid="{00000000-0005-0000-0000-000062300000}"/>
    <cellStyle name="Финансовый 2 5 2 2 6 4 2 2" xfId="25604" xr:uid="{B8831064-FD7B-4CF7-9C62-D817D7535AD8}"/>
    <cellStyle name="Финансовый 2 5 2 2 6 4 3" xfId="15442" xr:uid="{00000000-0005-0000-0000-000063300000}"/>
    <cellStyle name="Финансовый 2 5 2 2 6 4 3 2" xfId="30680" xr:uid="{B6A6A82B-38A7-4120-8738-AA6F2A261582}"/>
    <cellStyle name="Финансовый 2 5 2 2 6 4 4" xfId="20528" xr:uid="{5AE11FCB-99F0-432F-AAA0-57D793803924}"/>
    <cellStyle name="Финансовый 2 5 2 2 6 5" xfId="6560" xr:uid="{00000000-0005-0000-0000-000064300000}"/>
    <cellStyle name="Финансовый 2 5 2 2 6 5 2" xfId="21805" xr:uid="{C65FB76F-9340-4AAC-B00D-12574499C78C}"/>
    <cellStyle name="Финансовый 2 5 2 2 6 6" xfId="11643" xr:uid="{00000000-0005-0000-0000-000065300000}"/>
    <cellStyle name="Финансовый 2 5 2 2 6 6 2" xfId="26881" xr:uid="{6DDADFD9-1F6A-401A-9A53-53480ED58047}"/>
    <cellStyle name="Финансовый 2 5 2 2 6 7" xfId="16729" xr:uid="{8AF31C11-2199-4D55-BE6D-ED2997978F1B}"/>
    <cellStyle name="Финансовый 2 5 2 3" xfId="278" xr:uid="{00000000-0005-0000-0000-000066300000}"/>
    <cellStyle name="Финансовый 2 5 2 3 2" xfId="434" xr:uid="{00000000-0005-0000-0000-000067300000}"/>
    <cellStyle name="Финансовый 2 5 2 3 2 2" xfId="998" xr:uid="{00000000-0005-0000-0000-000068300000}"/>
    <cellStyle name="Финансовый 2 5 2 3 2 2 2" xfId="2276" xr:uid="{00000000-0005-0000-0000-000069300000}"/>
    <cellStyle name="Финансовый 2 5 2 3 2 2 2 2" xfId="7380" xr:uid="{00000000-0005-0000-0000-00006A300000}"/>
    <cellStyle name="Финансовый 2 5 2 3 2 2 2 2 2" xfId="22620" xr:uid="{F4F0F7EA-CD84-4169-8744-8CD6037B61CE}"/>
    <cellStyle name="Финансовый 2 5 2 3 2 2 2 3" xfId="12458" xr:uid="{00000000-0005-0000-0000-00006B300000}"/>
    <cellStyle name="Финансовый 2 5 2 3 2 2 2 3 2" xfId="27696" xr:uid="{F26C2862-E1A6-4CAA-AB1C-13206571DB0C}"/>
    <cellStyle name="Финансовый 2 5 2 3 2 2 2 4" xfId="17544" xr:uid="{FF095F4F-F79B-4254-86F8-1C1D18766D00}"/>
    <cellStyle name="Финансовый 2 5 2 3 2 2 3" xfId="3554" xr:uid="{00000000-0005-0000-0000-00006C300000}"/>
    <cellStyle name="Финансовый 2 5 2 3 2 2 3 2" xfId="8640" xr:uid="{00000000-0005-0000-0000-00006D300000}"/>
    <cellStyle name="Финансовый 2 5 2 3 2 2 3 2 2" xfId="23880" xr:uid="{51360C35-307A-4A57-9E23-4F335F2B4033}"/>
    <cellStyle name="Финансовый 2 5 2 3 2 2 3 3" xfId="13718" xr:uid="{00000000-0005-0000-0000-00006E300000}"/>
    <cellStyle name="Финансовый 2 5 2 3 2 2 3 3 2" xfId="28956" xr:uid="{B72CD208-FB78-4837-BBBC-DC4CD819F801}"/>
    <cellStyle name="Финансовый 2 5 2 3 2 2 3 4" xfId="18804" xr:uid="{29B63795-F090-48D4-B882-ED353A9FB651}"/>
    <cellStyle name="Финансовый 2 5 2 3 2 2 4" xfId="4826" xr:uid="{00000000-0005-0000-0000-00006F300000}"/>
    <cellStyle name="Финансовый 2 5 2 3 2 2 4 2" xfId="9907" xr:uid="{00000000-0005-0000-0000-000070300000}"/>
    <cellStyle name="Финансовый 2 5 2 3 2 2 4 2 2" xfId="25147" xr:uid="{D489A2AE-47F0-4A16-B48D-095B51D4CF47}"/>
    <cellStyle name="Финансовый 2 5 2 3 2 2 4 3" xfId="14985" xr:uid="{00000000-0005-0000-0000-000071300000}"/>
    <cellStyle name="Финансовый 2 5 2 3 2 2 4 3 2" xfId="30223" xr:uid="{90C06D87-CD21-4646-B0AD-8C70F335E1B2}"/>
    <cellStyle name="Финансовый 2 5 2 3 2 2 4 4" xfId="20071" xr:uid="{2F281C74-B69C-486E-B573-1D1738C08873}"/>
    <cellStyle name="Финансовый 2 5 2 3 2 2 5" xfId="6103" xr:uid="{00000000-0005-0000-0000-000072300000}"/>
    <cellStyle name="Финансовый 2 5 2 3 2 2 5 2" xfId="21348" xr:uid="{74FF9CDC-5E92-49A1-90C7-F3BD359E62D6}"/>
    <cellStyle name="Финансовый 2 5 2 3 2 2 6" xfId="11186" xr:uid="{00000000-0005-0000-0000-000073300000}"/>
    <cellStyle name="Финансовый 2 5 2 3 2 2 6 2" xfId="26424" xr:uid="{AC1D9089-9EA4-4CC6-8B92-3B9D4A8C1215}"/>
    <cellStyle name="Финансовый 2 5 2 3 2 2 7" xfId="16272" xr:uid="{255CEA8C-E49A-40CB-9A8D-80589D7A1FD8}"/>
    <cellStyle name="Финансовый 2 5 2 3 2 3" xfId="1712" xr:uid="{00000000-0005-0000-0000-000074300000}"/>
    <cellStyle name="Финансовый 2 5 2 3 2 3 2" xfId="6816" xr:uid="{00000000-0005-0000-0000-000075300000}"/>
    <cellStyle name="Финансовый 2 5 2 3 2 3 2 2" xfId="22056" xr:uid="{BE29BA14-B2EB-4184-AEC1-8D70C20B5CE8}"/>
    <cellStyle name="Финансовый 2 5 2 3 2 3 3" xfId="11894" xr:uid="{00000000-0005-0000-0000-000076300000}"/>
    <cellStyle name="Финансовый 2 5 2 3 2 3 3 2" xfId="27132" xr:uid="{79C61C11-3745-4D35-A6E0-A8047ED7B910}"/>
    <cellStyle name="Финансовый 2 5 2 3 2 3 4" xfId="16980" xr:uid="{09F5C019-F558-498B-91D3-706FF0DDE8B8}"/>
    <cellStyle name="Финансовый 2 5 2 3 2 4" xfId="2998" xr:uid="{00000000-0005-0000-0000-000077300000}"/>
    <cellStyle name="Финансовый 2 5 2 3 2 4 2" xfId="8084" xr:uid="{00000000-0005-0000-0000-000078300000}"/>
    <cellStyle name="Финансовый 2 5 2 3 2 4 2 2" xfId="23324" xr:uid="{9F98F818-87A6-471C-B147-D9E7C961D8DE}"/>
    <cellStyle name="Финансовый 2 5 2 3 2 4 3" xfId="13162" xr:uid="{00000000-0005-0000-0000-000079300000}"/>
    <cellStyle name="Финансовый 2 5 2 3 2 4 3 2" xfId="28400" xr:uid="{47C92D2F-535D-4127-A0B5-84FA4626EA05}"/>
    <cellStyle name="Финансовый 2 5 2 3 2 4 4" xfId="18248" xr:uid="{3C00DBE4-8E19-49E1-9736-150E5ECD6083}"/>
    <cellStyle name="Финансовый 2 5 2 3 2 5" xfId="4262" xr:uid="{00000000-0005-0000-0000-00007A300000}"/>
    <cellStyle name="Финансовый 2 5 2 3 2 5 2" xfId="9343" xr:uid="{00000000-0005-0000-0000-00007B300000}"/>
    <cellStyle name="Финансовый 2 5 2 3 2 5 2 2" xfId="24583" xr:uid="{9B82CA4F-2721-4D40-88C7-1E6EB1DBAE93}"/>
    <cellStyle name="Финансовый 2 5 2 3 2 5 3" xfId="14421" xr:uid="{00000000-0005-0000-0000-00007C300000}"/>
    <cellStyle name="Финансовый 2 5 2 3 2 5 3 2" xfId="29659" xr:uid="{C0FF2ECB-5486-4F73-B4F4-F50863921F82}"/>
    <cellStyle name="Финансовый 2 5 2 3 2 5 4" xfId="19507" xr:uid="{C85A0E5D-DD8F-40FF-AAEB-E416F9441E62}"/>
    <cellStyle name="Финансовый 2 5 2 3 2 6" xfId="5539" xr:uid="{00000000-0005-0000-0000-00007D300000}"/>
    <cellStyle name="Финансовый 2 5 2 3 2 6 2" xfId="20784" xr:uid="{E0EFDAE3-4C11-49DF-9C0A-B75EAAF7EE70}"/>
    <cellStyle name="Финансовый 2 5 2 3 2 7" xfId="10622" xr:uid="{00000000-0005-0000-0000-00007E300000}"/>
    <cellStyle name="Финансовый 2 5 2 3 2 7 2" xfId="25860" xr:uid="{E4D9D58A-D095-4637-BC73-9AB55189AF1D}"/>
    <cellStyle name="Финансовый 2 5 2 3 2 8" xfId="15708" xr:uid="{EBC0FE95-2312-447A-98D8-5399A417D4C0}"/>
    <cellStyle name="Финансовый 2 5 2 3 3" xfId="858" xr:uid="{00000000-0005-0000-0000-00007F300000}"/>
    <cellStyle name="Финансовый 2 5 2 3 3 2" xfId="2136" xr:uid="{00000000-0005-0000-0000-000080300000}"/>
    <cellStyle name="Финансовый 2 5 2 3 3 2 2" xfId="7240" xr:uid="{00000000-0005-0000-0000-000081300000}"/>
    <cellStyle name="Финансовый 2 5 2 3 3 2 2 2" xfId="22480" xr:uid="{DE2F5B6B-9AF0-4BE5-B449-6F9126F60278}"/>
    <cellStyle name="Финансовый 2 5 2 3 3 2 3" xfId="12318" xr:uid="{00000000-0005-0000-0000-000082300000}"/>
    <cellStyle name="Финансовый 2 5 2 3 3 2 3 2" xfId="27556" xr:uid="{5013ADFF-3AD3-4F81-8C91-4227E4522040}"/>
    <cellStyle name="Финансовый 2 5 2 3 3 2 4" xfId="17404" xr:uid="{D18CE01B-7F5E-4DA7-B5A1-6050905359B9}"/>
    <cellStyle name="Финансовый 2 5 2 3 3 3" xfId="3416" xr:uid="{00000000-0005-0000-0000-000083300000}"/>
    <cellStyle name="Финансовый 2 5 2 3 3 3 2" xfId="8502" xr:uid="{00000000-0005-0000-0000-000084300000}"/>
    <cellStyle name="Финансовый 2 5 2 3 3 3 2 2" xfId="23742" xr:uid="{45DECD08-2A06-435F-9E59-BA34CD56B172}"/>
    <cellStyle name="Финансовый 2 5 2 3 3 3 3" xfId="13580" xr:uid="{00000000-0005-0000-0000-000085300000}"/>
    <cellStyle name="Финансовый 2 5 2 3 3 3 3 2" xfId="28818" xr:uid="{BCE6B49B-0D86-4D05-A77E-F9395BBD6779}"/>
    <cellStyle name="Финансовый 2 5 2 3 3 3 4" xfId="18666" xr:uid="{15D4C3D6-1A93-49CE-A0D3-99208822215E}"/>
    <cellStyle name="Финансовый 2 5 2 3 3 4" xfId="4686" xr:uid="{00000000-0005-0000-0000-000086300000}"/>
    <cellStyle name="Финансовый 2 5 2 3 3 4 2" xfId="9767" xr:uid="{00000000-0005-0000-0000-000087300000}"/>
    <cellStyle name="Финансовый 2 5 2 3 3 4 2 2" xfId="25007" xr:uid="{6EAEBD6D-10EB-4D5B-A18B-E485E81FD7D4}"/>
    <cellStyle name="Финансовый 2 5 2 3 3 4 3" xfId="14845" xr:uid="{00000000-0005-0000-0000-000088300000}"/>
    <cellStyle name="Финансовый 2 5 2 3 3 4 3 2" xfId="30083" xr:uid="{553160CC-5F97-4FB1-BB9D-F76DC2690D57}"/>
    <cellStyle name="Финансовый 2 5 2 3 3 4 4" xfId="19931" xr:uid="{A0CD208E-42BD-4253-96EF-9491C47D854D}"/>
    <cellStyle name="Финансовый 2 5 2 3 3 5" xfId="5963" xr:uid="{00000000-0005-0000-0000-000089300000}"/>
    <cellStyle name="Финансовый 2 5 2 3 3 5 2" xfId="21208" xr:uid="{A1C4E922-F3B0-43DF-95CF-715C0974F6B8}"/>
    <cellStyle name="Финансовый 2 5 2 3 3 6" xfId="11046" xr:uid="{00000000-0005-0000-0000-00008A300000}"/>
    <cellStyle name="Финансовый 2 5 2 3 3 6 2" xfId="26284" xr:uid="{439962D4-392F-4E15-BE40-4353A9E014FD}"/>
    <cellStyle name="Финансовый 2 5 2 3 3 7" xfId="16132" xr:uid="{87F946D7-E403-475B-B999-1936B247C409}"/>
    <cellStyle name="Финансовый 2 5 2 3 4" xfId="1572" xr:uid="{00000000-0005-0000-0000-00008B300000}"/>
    <cellStyle name="Финансовый 2 5 2 3 4 2" xfId="6676" xr:uid="{00000000-0005-0000-0000-00008C300000}"/>
    <cellStyle name="Финансовый 2 5 2 3 4 2 2" xfId="21916" xr:uid="{FCC7888F-E99B-495A-816F-156E9B763D86}"/>
    <cellStyle name="Финансовый 2 5 2 3 4 3" xfId="11754" xr:uid="{00000000-0005-0000-0000-00008D300000}"/>
    <cellStyle name="Финансовый 2 5 2 3 4 3 2" xfId="26992" xr:uid="{5A5E1792-5FCD-4661-ACA3-1EAF93798CCF}"/>
    <cellStyle name="Финансовый 2 5 2 3 4 4" xfId="16840" xr:uid="{C77CE67C-5985-43BC-B37B-37BF161AF626}"/>
    <cellStyle name="Финансовый 2 5 2 3 5" xfId="2846" xr:uid="{00000000-0005-0000-0000-00008E300000}"/>
    <cellStyle name="Финансовый 2 5 2 3 5 2" xfId="7946" xr:uid="{00000000-0005-0000-0000-00008F300000}"/>
    <cellStyle name="Финансовый 2 5 2 3 5 2 2" xfId="23186" xr:uid="{9985A0C5-C530-419D-B12E-514800278172}"/>
    <cellStyle name="Финансовый 2 5 2 3 5 3" xfId="13024" xr:uid="{00000000-0005-0000-0000-000090300000}"/>
    <cellStyle name="Финансовый 2 5 2 3 5 3 2" xfId="28262" xr:uid="{1DDE4AD1-8C07-471F-83DA-1E65BB5B8982}"/>
    <cellStyle name="Финансовый 2 5 2 3 5 4" xfId="18110" xr:uid="{81118582-1E92-4B36-B97C-FC531311BD71}"/>
    <cellStyle name="Финансовый 2 5 2 3 6" xfId="4122" xr:uid="{00000000-0005-0000-0000-000091300000}"/>
    <cellStyle name="Финансовый 2 5 2 3 6 2" xfId="9203" xr:uid="{00000000-0005-0000-0000-000092300000}"/>
    <cellStyle name="Финансовый 2 5 2 3 6 2 2" xfId="24443" xr:uid="{48EB6566-8922-49AB-A05E-3EE82C5CDC15}"/>
    <cellStyle name="Финансовый 2 5 2 3 6 3" xfId="14281" xr:uid="{00000000-0005-0000-0000-000093300000}"/>
    <cellStyle name="Финансовый 2 5 2 3 6 3 2" xfId="29519" xr:uid="{0E3F2D7D-F559-4841-9827-3CE3AA8064EE}"/>
    <cellStyle name="Финансовый 2 5 2 3 6 4" xfId="19367" xr:uid="{63ECAB18-8D1B-4715-960C-207D7AF7CA9E}"/>
    <cellStyle name="Финансовый 2 5 2 3 7" xfId="5399" xr:uid="{00000000-0005-0000-0000-000094300000}"/>
    <cellStyle name="Финансовый 2 5 2 3 7 2" xfId="20644" xr:uid="{031C64AE-4547-41DA-B152-6A148191D37C}"/>
    <cellStyle name="Финансовый 2 5 2 3 8" xfId="10482" xr:uid="{00000000-0005-0000-0000-000095300000}"/>
    <cellStyle name="Финансовый 2 5 2 3 8 2" xfId="25720" xr:uid="{528BB19B-064D-4E86-86C1-8D3434C5BC9C}"/>
    <cellStyle name="Финансовый 2 5 2 3 9" xfId="15568" xr:uid="{DE397DE9-8110-46A5-9D61-720E83D5184F}"/>
    <cellStyle name="Финансовый 2 5 2 4" xfId="574" xr:uid="{00000000-0005-0000-0000-000096300000}"/>
    <cellStyle name="Финансовый 2 5 2 4 2" xfId="1138" xr:uid="{00000000-0005-0000-0000-000097300000}"/>
    <cellStyle name="Финансовый 2 5 2 4 2 2" xfId="2416" xr:uid="{00000000-0005-0000-0000-000098300000}"/>
    <cellStyle name="Финансовый 2 5 2 4 2 2 2" xfId="7520" xr:uid="{00000000-0005-0000-0000-000099300000}"/>
    <cellStyle name="Финансовый 2 5 2 4 2 2 2 2" xfId="22760" xr:uid="{A63672F9-0D18-4A70-92B6-52E5AAEFE9E3}"/>
    <cellStyle name="Финансовый 2 5 2 4 2 2 3" xfId="12598" xr:uid="{00000000-0005-0000-0000-00009A300000}"/>
    <cellStyle name="Финансовый 2 5 2 4 2 2 3 2" xfId="27836" xr:uid="{40AE5E9E-0EFD-499E-A6E4-27ED00D8B4B4}"/>
    <cellStyle name="Финансовый 2 5 2 4 2 2 4" xfId="17684" xr:uid="{7BD5746C-4C94-442D-87A3-3946C1294AC1}"/>
    <cellStyle name="Финансовый 2 5 2 4 2 3" xfId="3692" xr:uid="{00000000-0005-0000-0000-00009B300000}"/>
    <cellStyle name="Финансовый 2 5 2 4 2 3 2" xfId="8778" xr:uid="{00000000-0005-0000-0000-00009C300000}"/>
    <cellStyle name="Финансовый 2 5 2 4 2 3 2 2" xfId="24018" xr:uid="{C6822F66-B51B-41CC-A92E-4E4F63D2F0B7}"/>
    <cellStyle name="Финансовый 2 5 2 4 2 3 3" xfId="13856" xr:uid="{00000000-0005-0000-0000-00009D300000}"/>
    <cellStyle name="Финансовый 2 5 2 4 2 3 3 2" xfId="29094" xr:uid="{9DA9B137-277D-4EB2-9E34-5BEE37BB5CC8}"/>
    <cellStyle name="Финансовый 2 5 2 4 2 3 4" xfId="18942" xr:uid="{D5FD408B-6BAB-4F58-8C96-D8C5EB556475}"/>
    <cellStyle name="Финансовый 2 5 2 4 2 4" xfId="4966" xr:uid="{00000000-0005-0000-0000-00009E300000}"/>
    <cellStyle name="Финансовый 2 5 2 4 2 4 2" xfId="10047" xr:uid="{00000000-0005-0000-0000-00009F300000}"/>
    <cellStyle name="Финансовый 2 5 2 4 2 4 2 2" xfId="25287" xr:uid="{56A3EBBB-F14F-4820-B939-4A0FF1A779A8}"/>
    <cellStyle name="Финансовый 2 5 2 4 2 4 3" xfId="15125" xr:uid="{00000000-0005-0000-0000-0000A0300000}"/>
    <cellStyle name="Финансовый 2 5 2 4 2 4 3 2" xfId="30363" xr:uid="{297CCBB8-88B8-4B9D-B75C-11CAEAB18698}"/>
    <cellStyle name="Финансовый 2 5 2 4 2 4 4" xfId="20211" xr:uid="{12B5B6EA-6158-4997-ABB6-1B61687597CB}"/>
    <cellStyle name="Финансовый 2 5 2 4 2 5" xfId="6243" xr:uid="{00000000-0005-0000-0000-0000A1300000}"/>
    <cellStyle name="Финансовый 2 5 2 4 2 5 2" xfId="21488" xr:uid="{06547905-A1E7-4DE6-9630-572B0B020CCA}"/>
    <cellStyle name="Финансовый 2 5 2 4 2 6" xfId="11326" xr:uid="{00000000-0005-0000-0000-0000A2300000}"/>
    <cellStyle name="Финансовый 2 5 2 4 2 6 2" xfId="26564" xr:uid="{C01186AC-26CD-4891-8AC7-A27D141E945C}"/>
    <cellStyle name="Финансовый 2 5 2 4 2 7" xfId="16412" xr:uid="{06E28903-0C8F-4DC2-A445-22578173E51F}"/>
    <cellStyle name="Финансовый 2 5 2 4 3" xfId="1852" xr:uid="{00000000-0005-0000-0000-0000A3300000}"/>
    <cellStyle name="Финансовый 2 5 2 4 3 2" xfId="6956" xr:uid="{00000000-0005-0000-0000-0000A4300000}"/>
    <cellStyle name="Финансовый 2 5 2 4 3 2 2" xfId="22196" xr:uid="{11BDDFA2-0F14-472B-BB20-E470AEEBBC1C}"/>
    <cellStyle name="Финансовый 2 5 2 4 3 3" xfId="12034" xr:uid="{00000000-0005-0000-0000-0000A5300000}"/>
    <cellStyle name="Финансовый 2 5 2 4 3 3 2" xfId="27272" xr:uid="{C7D7BA86-A4B3-44EA-B366-7CE413FFE2CB}"/>
    <cellStyle name="Финансовый 2 5 2 4 3 4" xfId="17120" xr:uid="{66082944-355C-4F0D-A92F-4F830D5ECA98}"/>
    <cellStyle name="Финансовый 2 5 2 4 4" xfId="3136" xr:uid="{00000000-0005-0000-0000-0000A6300000}"/>
    <cellStyle name="Финансовый 2 5 2 4 4 2" xfId="8222" xr:uid="{00000000-0005-0000-0000-0000A7300000}"/>
    <cellStyle name="Финансовый 2 5 2 4 4 2 2" xfId="23462" xr:uid="{8E583A26-B2D1-4260-9C85-5CAC6529DFC1}"/>
    <cellStyle name="Финансовый 2 5 2 4 4 3" xfId="13300" xr:uid="{00000000-0005-0000-0000-0000A8300000}"/>
    <cellStyle name="Финансовый 2 5 2 4 4 3 2" xfId="28538" xr:uid="{138C0043-17C8-4AB6-A841-E502F2B47B7C}"/>
    <cellStyle name="Финансовый 2 5 2 4 4 4" xfId="18386" xr:uid="{20101B9E-7B85-48FA-B52F-EEC8268501D0}"/>
    <cellStyle name="Финансовый 2 5 2 4 5" xfId="4402" xr:uid="{00000000-0005-0000-0000-0000A9300000}"/>
    <cellStyle name="Финансовый 2 5 2 4 5 2" xfId="9483" xr:uid="{00000000-0005-0000-0000-0000AA300000}"/>
    <cellStyle name="Финансовый 2 5 2 4 5 2 2" xfId="24723" xr:uid="{980B1E6B-0D05-46B7-94FA-A47B3E37CCF9}"/>
    <cellStyle name="Финансовый 2 5 2 4 5 3" xfId="14561" xr:uid="{00000000-0005-0000-0000-0000AB300000}"/>
    <cellStyle name="Финансовый 2 5 2 4 5 3 2" xfId="29799" xr:uid="{CFF8DBA3-4233-408E-B282-5BA98DCBCAB4}"/>
    <cellStyle name="Финансовый 2 5 2 4 5 4" xfId="19647" xr:uid="{34CCEA51-AC3D-4DAB-A80E-B16D6EDEB22E}"/>
    <cellStyle name="Финансовый 2 5 2 4 6" xfId="5679" xr:uid="{00000000-0005-0000-0000-0000AC300000}"/>
    <cellStyle name="Финансовый 2 5 2 4 6 2" xfId="20924" xr:uid="{B64A17A7-EAB5-4D4A-B416-4AB9ECC60D23}"/>
    <cellStyle name="Финансовый 2 5 2 4 7" xfId="10762" xr:uid="{00000000-0005-0000-0000-0000AD300000}"/>
    <cellStyle name="Финансовый 2 5 2 4 7 2" xfId="26000" xr:uid="{652D9E14-CBE3-4372-800D-FF56FA8F0CB2}"/>
    <cellStyle name="Финансовый 2 5 2 4 8" xfId="15848" xr:uid="{0F6773F3-1FAE-4CAD-8400-C05C1507AF4F}"/>
    <cellStyle name="Финансовый 2 5 2 5" xfId="718" xr:uid="{00000000-0005-0000-0000-0000AE300000}"/>
    <cellStyle name="Финансовый 2 5 2 5 2" xfId="1996" xr:uid="{00000000-0005-0000-0000-0000AF300000}"/>
    <cellStyle name="Финансовый 2 5 2 5 2 2" xfId="7100" xr:uid="{00000000-0005-0000-0000-0000B0300000}"/>
    <cellStyle name="Финансовый 2 5 2 5 2 2 2" xfId="22340" xr:uid="{45464F33-06B2-4A01-BD81-02FBE73C3136}"/>
    <cellStyle name="Финансовый 2 5 2 5 2 3" xfId="12178" xr:uid="{00000000-0005-0000-0000-0000B1300000}"/>
    <cellStyle name="Финансовый 2 5 2 5 2 3 2" xfId="27416" xr:uid="{0F7B5021-12A3-4A35-A7E3-42740C1ADD72}"/>
    <cellStyle name="Финансовый 2 5 2 5 2 4" xfId="17264" xr:uid="{61B4E55D-4064-4427-922E-49FADB4FF24C}"/>
    <cellStyle name="Финансовый 2 5 2 5 3" xfId="3278" xr:uid="{00000000-0005-0000-0000-0000B2300000}"/>
    <cellStyle name="Финансовый 2 5 2 5 3 2" xfId="8364" xr:uid="{00000000-0005-0000-0000-0000B3300000}"/>
    <cellStyle name="Финансовый 2 5 2 5 3 2 2" xfId="23604" xr:uid="{46A3F1E5-C7DB-4887-B8A3-37E000072301}"/>
    <cellStyle name="Финансовый 2 5 2 5 3 3" xfId="13442" xr:uid="{00000000-0005-0000-0000-0000B4300000}"/>
    <cellStyle name="Финансовый 2 5 2 5 3 3 2" xfId="28680" xr:uid="{D1B75AE6-B7FA-4DB6-96CE-80E808FBFE15}"/>
    <cellStyle name="Финансовый 2 5 2 5 3 4" xfId="18528" xr:uid="{EA20E019-592B-4375-AE8D-137CC3E90E7F}"/>
    <cellStyle name="Финансовый 2 5 2 5 4" xfId="4546" xr:uid="{00000000-0005-0000-0000-0000B5300000}"/>
    <cellStyle name="Финансовый 2 5 2 5 4 2" xfId="9627" xr:uid="{00000000-0005-0000-0000-0000B6300000}"/>
    <cellStyle name="Финансовый 2 5 2 5 4 2 2" xfId="24867" xr:uid="{5283DAF7-AE47-4B79-AE10-4AD3AFE5DA11}"/>
    <cellStyle name="Финансовый 2 5 2 5 4 3" xfId="14705" xr:uid="{00000000-0005-0000-0000-0000B7300000}"/>
    <cellStyle name="Финансовый 2 5 2 5 4 3 2" xfId="29943" xr:uid="{9CCD5524-6BFF-4D2E-87FD-85EECBF01E7F}"/>
    <cellStyle name="Финансовый 2 5 2 5 4 4" xfId="19791" xr:uid="{58D7F84D-CC77-4EC9-AD4C-6B7B0B88E6DD}"/>
    <cellStyle name="Финансовый 2 5 2 5 5" xfId="5823" xr:uid="{00000000-0005-0000-0000-0000B8300000}"/>
    <cellStyle name="Финансовый 2 5 2 5 5 2" xfId="21068" xr:uid="{A2C1A7A2-CCF2-426E-85B0-6028A947D25B}"/>
    <cellStyle name="Финансовый 2 5 2 5 6" xfId="10906" xr:uid="{00000000-0005-0000-0000-0000B9300000}"/>
    <cellStyle name="Финансовый 2 5 2 5 6 2" xfId="26144" xr:uid="{B2A19645-0AB2-4BD2-881A-6A02CBE36F9B}"/>
    <cellStyle name="Финансовый 2 5 2 5 7" xfId="15992" xr:uid="{CF92C60E-304B-44E2-B213-05432E98D383}"/>
    <cellStyle name="Финансовый 2 5 2 6" xfId="1283" xr:uid="{00000000-0005-0000-0000-0000BA300000}"/>
    <cellStyle name="Финансовый 2 5 2 6 2" xfId="2561" xr:uid="{00000000-0005-0000-0000-0000BB300000}"/>
    <cellStyle name="Финансовый 2 5 2 6 2 2" xfId="7665" xr:uid="{00000000-0005-0000-0000-0000BC300000}"/>
    <cellStyle name="Финансовый 2 5 2 6 2 2 2" xfId="22905" xr:uid="{DC9C1F71-DB2D-44E3-AC66-15EDD8E82D95}"/>
    <cellStyle name="Финансовый 2 5 2 6 2 3" xfId="12743" xr:uid="{00000000-0005-0000-0000-0000BD300000}"/>
    <cellStyle name="Финансовый 2 5 2 6 2 3 2" xfId="27981" xr:uid="{9E8C9150-6AE7-4372-A172-D7FB285CDCD9}"/>
    <cellStyle name="Финансовый 2 5 2 6 2 4" xfId="17829" xr:uid="{41DFAF74-D7F4-42C0-8086-D06D50455850}"/>
    <cellStyle name="Финансовый 2 5 2 6 3" xfId="3835" xr:uid="{00000000-0005-0000-0000-0000BE300000}"/>
    <cellStyle name="Финансовый 2 5 2 6 3 2" xfId="8921" xr:uid="{00000000-0005-0000-0000-0000BF300000}"/>
    <cellStyle name="Финансовый 2 5 2 6 3 2 2" xfId="24161" xr:uid="{C7CBF935-35FA-48F1-A0A4-84C707136457}"/>
    <cellStyle name="Финансовый 2 5 2 6 3 3" xfId="13999" xr:uid="{00000000-0005-0000-0000-0000C0300000}"/>
    <cellStyle name="Финансовый 2 5 2 6 3 3 2" xfId="29237" xr:uid="{0FA05F9E-97A0-447A-B65A-A2A183713B6E}"/>
    <cellStyle name="Финансовый 2 5 2 6 3 4" xfId="19085" xr:uid="{2CB05D01-2991-4C85-A3C1-A70CB36BC6D7}"/>
    <cellStyle name="Финансовый 2 5 2 6 4" xfId="5111" xr:uid="{00000000-0005-0000-0000-0000C1300000}"/>
    <cellStyle name="Финансовый 2 5 2 6 4 2" xfId="10192" xr:uid="{00000000-0005-0000-0000-0000C2300000}"/>
    <cellStyle name="Финансовый 2 5 2 6 4 2 2" xfId="25432" xr:uid="{C149944C-78CD-42F2-8668-88C7E802AF5E}"/>
    <cellStyle name="Финансовый 2 5 2 6 4 3" xfId="15270" xr:uid="{00000000-0005-0000-0000-0000C3300000}"/>
    <cellStyle name="Финансовый 2 5 2 6 4 3 2" xfId="30508" xr:uid="{6F1DFA42-FE7B-4763-AA9D-DC87D8ECB48C}"/>
    <cellStyle name="Финансовый 2 5 2 6 4 4" xfId="20356" xr:uid="{92596F2F-31FB-43DC-9638-E80E03076AA9}"/>
    <cellStyle name="Финансовый 2 5 2 6 5" xfId="6388" xr:uid="{00000000-0005-0000-0000-0000C4300000}"/>
    <cellStyle name="Финансовый 2 5 2 6 5 2" xfId="21633" xr:uid="{85B69C56-EEF0-46F8-88A9-DB7FD5F1A6BD}"/>
    <cellStyle name="Финансовый 2 5 2 6 6" xfId="11471" xr:uid="{00000000-0005-0000-0000-0000C5300000}"/>
    <cellStyle name="Финансовый 2 5 2 6 6 2" xfId="26709" xr:uid="{3B2BA5B3-6C85-48AF-B0A0-FF47D08885F6}"/>
    <cellStyle name="Финансовый 2 5 2 6 7" xfId="16557" xr:uid="{BCEC58EC-BA7B-4139-94B4-6650A18083ED}"/>
    <cellStyle name="Финансовый 2 5 2 7" xfId="1423" xr:uid="{00000000-0005-0000-0000-0000C6300000}"/>
    <cellStyle name="Финансовый 2 5 2 7 2" xfId="2701" xr:uid="{00000000-0005-0000-0000-0000C7300000}"/>
    <cellStyle name="Финансовый 2 5 2 7 2 2" xfId="7805" xr:uid="{00000000-0005-0000-0000-0000C8300000}"/>
    <cellStyle name="Финансовый 2 5 2 7 2 2 2" xfId="23045" xr:uid="{1D49CE38-201C-42C0-8A86-123E505A27AD}"/>
    <cellStyle name="Финансовый 2 5 2 7 2 3" xfId="12883" xr:uid="{00000000-0005-0000-0000-0000C9300000}"/>
    <cellStyle name="Финансовый 2 5 2 7 2 3 2" xfId="28121" xr:uid="{61B062BB-5D19-4425-89F8-2AA0FCB254CC}"/>
    <cellStyle name="Финансовый 2 5 2 7 2 4" xfId="17969" xr:uid="{C0BDDB33-8ED2-46C1-98AB-B0105C3F41E0}"/>
    <cellStyle name="Финансовый 2 5 2 7 3" xfId="3973" xr:uid="{00000000-0005-0000-0000-0000CA300000}"/>
    <cellStyle name="Финансовый 2 5 2 7 3 2" xfId="9059" xr:uid="{00000000-0005-0000-0000-0000CB300000}"/>
    <cellStyle name="Финансовый 2 5 2 7 3 2 2" xfId="24299" xr:uid="{8EA7B290-C868-4F67-A5DA-82008D5D16F8}"/>
    <cellStyle name="Финансовый 2 5 2 7 3 3" xfId="14137" xr:uid="{00000000-0005-0000-0000-0000CC300000}"/>
    <cellStyle name="Финансовый 2 5 2 7 3 3 2" xfId="29375" xr:uid="{3DA5EA7F-1892-4FF7-86C8-CAC5B2DFDFDB}"/>
    <cellStyle name="Финансовый 2 5 2 7 3 4" xfId="19223" xr:uid="{F2FDB0B6-18CD-4F50-BE15-91F9D6600FA8}"/>
    <cellStyle name="Финансовый 2 5 2 7 4" xfId="5251" xr:uid="{00000000-0005-0000-0000-0000CD300000}"/>
    <cellStyle name="Финансовый 2 5 2 7 4 2" xfId="10332" xr:uid="{00000000-0005-0000-0000-0000CE300000}"/>
    <cellStyle name="Финансовый 2 5 2 7 4 2 2" xfId="25572" xr:uid="{39393193-B037-4A1F-8427-E8667132F477}"/>
    <cellStyle name="Финансовый 2 5 2 7 4 3" xfId="15410" xr:uid="{00000000-0005-0000-0000-0000CF300000}"/>
    <cellStyle name="Финансовый 2 5 2 7 4 3 2" xfId="30648" xr:uid="{D8E5DE06-7F66-426C-BB2F-44965836A277}"/>
    <cellStyle name="Финансовый 2 5 2 7 4 4" xfId="20496" xr:uid="{29FE7F27-415F-415D-B506-5853F65182F4}"/>
    <cellStyle name="Финансовый 2 5 2 7 5" xfId="6528" xr:uid="{00000000-0005-0000-0000-0000D0300000}"/>
    <cellStyle name="Финансовый 2 5 2 7 5 2" xfId="21773" xr:uid="{9B8855D6-7326-41F0-A24E-B2ADD6701C77}"/>
    <cellStyle name="Финансовый 2 5 2 7 6" xfId="11611" xr:uid="{00000000-0005-0000-0000-0000D1300000}"/>
    <cellStyle name="Финансовый 2 5 2 7 6 2" xfId="26849" xr:uid="{197D6B66-F445-431A-8CFA-69C10CEE084A}"/>
    <cellStyle name="Финансовый 2 5 2 7 7" xfId="16697" xr:uid="{77F7F724-1E32-4C88-90F5-E1065D162306}"/>
    <cellStyle name="Финансовый 2 5 3" xfId="205" xr:uid="{00000000-0005-0000-0000-0000D2300000}"/>
    <cellStyle name="Финансовый 2 5 3 2" xfId="206" xr:uid="{00000000-0005-0000-0000-0000D3300000}"/>
    <cellStyle name="Финансовый 2 5 3 2 2" xfId="321" xr:uid="{00000000-0005-0000-0000-0000D4300000}"/>
    <cellStyle name="Финансовый 2 5 3 2 2 2" xfId="474" xr:uid="{00000000-0005-0000-0000-0000D5300000}"/>
    <cellStyle name="Финансовый 2 5 3 2 2 2 2" xfId="1038" xr:uid="{00000000-0005-0000-0000-0000D6300000}"/>
    <cellStyle name="Финансовый 2 5 3 2 2 2 2 2" xfId="2316" xr:uid="{00000000-0005-0000-0000-0000D7300000}"/>
    <cellStyle name="Финансовый 2 5 3 2 2 2 2 2 2" xfId="7420" xr:uid="{00000000-0005-0000-0000-0000D8300000}"/>
    <cellStyle name="Финансовый 2 5 3 2 2 2 2 2 2 2" xfId="22660" xr:uid="{E904A8F0-3179-4AAC-817E-C7BE0A77F963}"/>
    <cellStyle name="Финансовый 2 5 3 2 2 2 2 2 3" xfId="12498" xr:uid="{00000000-0005-0000-0000-0000D9300000}"/>
    <cellStyle name="Финансовый 2 5 3 2 2 2 2 2 3 2" xfId="27736" xr:uid="{640499DE-473F-44ED-B569-7172C20284BB}"/>
    <cellStyle name="Финансовый 2 5 3 2 2 2 2 2 4" xfId="17584" xr:uid="{8101FBE0-BCC1-4B7B-BA43-B14771EF7ABC}"/>
    <cellStyle name="Финансовый 2 5 3 2 2 2 2 3" xfId="3594" xr:uid="{00000000-0005-0000-0000-0000DA300000}"/>
    <cellStyle name="Финансовый 2 5 3 2 2 2 2 3 2" xfId="8680" xr:uid="{00000000-0005-0000-0000-0000DB300000}"/>
    <cellStyle name="Финансовый 2 5 3 2 2 2 2 3 2 2" xfId="23920" xr:uid="{7FDBCE40-2AEF-4062-A9A5-B3902E856A2C}"/>
    <cellStyle name="Финансовый 2 5 3 2 2 2 2 3 3" xfId="13758" xr:uid="{00000000-0005-0000-0000-0000DC300000}"/>
    <cellStyle name="Финансовый 2 5 3 2 2 2 2 3 3 2" xfId="28996" xr:uid="{5CA27247-C8DF-410E-926A-CE93B190CDBD}"/>
    <cellStyle name="Финансовый 2 5 3 2 2 2 2 3 4" xfId="18844" xr:uid="{772F3FBD-4A88-4C63-83AF-DBD4F8F3D909}"/>
    <cellStyle name="Финансовый 2 5 3 2 2 2 2 4" xfId="4866" xr:uid="{00000000-0005-0000-0000-0000DD300000}"/>
    <cellStyle name="Финансовый 2 5 3 2 2 2 2 4 2" xfId="9947" xr:uid="{00000000-0005-0000-0000-0000DE300000}"/>
    <cellStyle name="Финансовый 2 5 3 2 2 2 2 4 2 2" xfId="25187" xr:uid="{E63449A2-7D9C-442F-95D4-91A37DF69A84}"/>
    <cellStyle name="Финансовый 2 5 3 2 2 2 2 4 3" xfId="15025" xr:uid="{00000000-0005-0000-0000-0000DF300000}"/>
    <cellStyle name="Финансовый 2 5 3 2 2 2 2 4 3 2" xfId="30263" xr:uid="{5A323C8F-C88A-45EF-B55B-3512CC0E2332}"/>
    <cellStyle name="Финансовый 2 5 3 2 2 2 2 4 4" xfId="20111" xr:uid="{3D276F34-7FD9-4E68-98DB-D8FFFE076A85}"/>
    <cellStyle name="Финансовый 2 5 3 2 2 2 2 5" xfId="6143" xr:uid="{00000000-0005-0000-0000-0000E0300000}"/>
    <cellStyle name="Финансовый 2 5 3 2 2 2 2 5 2" xfId="21388" xr:uid="{99F21E14-9CB1-4F55-BB89-423EA73EC199}"/>
    <cellStyle name="Финансовый 2 5 3 2 2 2 2 6" xfId="11226" xr:uid="{00000000-0005-0000-0000-0000E1300000}"/>
    <cellStyle name="Финансовый 2 5 3 2 2 2 2 6 2" xfId="26464" xr:uid="{10DB4B82-057D-44EC-857A-C8081B433A8C}"/>
    <cellStyle name="Финансовый 2 5 3 2 2 2 2 7" xfId="16312" xr:uid="{D992CED4-4EB2-466C-B77D-E4EE1AF8CE08}"/>
    <cellStyle name="Финансовый 2 5 3 2 2 2 3" xfId="1752" xr:uid="{00000000-0005-0000-0000-0000E2300000}"/>
    <cellStyle name="Финансовый 2 5 3 2 2 2 3 2" xfId="6856" xr:uid="{00000000-0005-0000-0000-0000E3300000}"/>
    <cellStyle name="Финансовый 2 5 3 2 2 2 3 2 2" xfId="22096" xr:uid="{16A42156-7FA8-47BF-9CC2-C9351929F02B}"/>
    <cellStyle name="Финансовый 2 5 3 2 2 2 3 3" xfId="11934" xr:uid="{00000000-0005-0000-0000-0000E4300000}"/>
    <cellStyle name="Финансовый 2 5 3 2 2 2 3 3 2" xfId="27172" xr:uid="{33B2FC5D-1431-4571-A1D9-208486FAD15E}"/>
    <cellStyle name="Финансовый 2 5 3 2 2 2 3 4" xfId="17020" xr:uid="{7AD3A3AA-6191-458A-83F3-AD61585CB5A8}"/>
    <cellStyle name="Финансовый 2 5 3 2 2 2 4" xfId="3038" xr:uid="{00000000-0005-0000-0000-0000E5300000}"/>
    <cellStyle name="Финансовый 2 5 3 2 2 2 4 2" xfId="8124" xr:uid="{00000000-0005-0000-0000-0000E6300000}"/>
    <cellStyle name="Финансовый 2 5 3 2 2 2 4 2 2" xfId="23364" xr:uid="{52056CDD-20AD-4D53-99BA-50818E07884A}"/>
    <cellStyle name="Финансовый 2 5 3 2 2 2 4 3" xfId="13202" xr:uid="{00000000-0005-0000-0000-0000E7300000}"/>
    <cellStyle name="Финансовый 2 5 3 2 2 2 4 3 2" xfId="28440" xr:uid="{60D2FD83-B81C-42CF-A1AC-43648EA0A844}"/>
    <cellStyle name="Финансовый 2 5 3 2 2 2 4 4" xfId="18288" xr:uid="{D14A299C-772A-4761-B2CE-3A2D0AE3A82F}"/>
    <cellStyle name="Финансовый 2 5 3 2 2 2 5" xfId="4302" xr:uid="{00000000-0005-0000-0000-0000E8300000}"/>
    <cellStyle name="Финансовый 2 5 3 2 2 2 5 2" xfId="9383" xr:uid="{00000000-0005-0000-0000-0000E9300000}"/>
    <cellStyle name="Финансовый 2 5 3 2 2 2 5 2 2" xfId="24623" xr:uid="{A0609E5B-131C-47CD-BC16-6FA6D8243310}"/>
    <cellStyle name="Финансовый 2 5 3 2 2 2 5 3" xfId="14461" xr:uid="{00000000-0005-0000-0000-0000EA300000}"/>
    <cellStyle name="Финансовый 2 5 3 2 2 2 5 3 2" xfId="29699" xr:uid="{F0048B67-2D1D-4FB5-8C07-65C6DC9F1091}"/>
    <cellStyle name="Финансовый 2 5 3 2 2 2 5 4" xfId="19547" xr:uid="{59FF6A7F-5DA1-4C69-8F97-BC4053417A03}"/>
    <cellStyle name="Финансовый 2 5 3 2 2 2 6" xfId="5579" xr:uid="{00000000-0005-0000-0000-0000EB300000}"/>
    <cellStyle name="Финансовый 2 5 3 2 2 2 6 2" xfId="20824" xr:uid="{969DEECC-309C-4585-8D25-C40FBD68AD22}"/>
    <cellStyle name="Финансовый 2 5 3 2 2 2 7" xfId="10662" xr:uid="{00000000-0005-0000-0000-0000EC300000}"/>
    <cellStyle name="Финансовый 2 5 3 2 2 2 7 2" xfId="25900" xr:uid="{0F3B78CA-7440-49FE-9FA6-A14FC3F7C014}"/>
    <cellStyle name="Финансовый 2 5 3 2 2 2 8" xfId="15748" xr:uid="{65B0F5CB-02DA-4B69-953E-B58F32FCF665}"/>
    <cellStyle name="Финансовый 2 5 3 2 2 3" xfId="898" xr:uid="{00000000-0005-0000-0000-0000ED300000}"/>
    <cellStyle name="Финансовый 2 5 3 2 2 3 2" xfId="2176" xr:uid="{00000000-0005-0000-0000-0000EE300000}"/>
    <cellStyle name="Финансовый 2 5 3 2 2 3 2 2" xfId="7280" xr:uid="{00000000-0005-0000-0000-0000EF300000}"/>
    <cellStyle name="Финансовый 2 5 3 2 2 3 2 2 2" xfId="22520" xr:uid="{2988B4A3-55F8-4AEB-ACC0-CEE73996DBAB}"/>
    <cellStyle name="Финансовый 2 5 3 2 2 3 2 3" xfId="12358" xr:uid="{00000000-0005-0000-0000-0000F0300000}"/>
    <cellStyle name="Финансовый 2 5 3 2 2 3 2 3 2" xfId="27596" xr:uid="{1C08134C-600C-43DA-A94A-2BEA03B703C4}"/>
    <cellStyle name="Финансовый 2 5 3 2 2 3 2 4" xfId="17444" xr:uid="{19611E9E-0C10-46D9-827F-EDE0A32AE3E9}"/>
    <cellStyle name="Финансовый 2 5 3 2 2 3 3" xfId="3456" xr:uid="{00000000-0005-0000-0000-0000F1300000}"/>
    <cellStyle name="Финансовый 2 5 3 2 2 3 3 2" xfId="8542" xr:uid="{00000000-0005-0000-0000-0000F2300000}"/>
    <cellStyle name="Финансовый 2 5 3 2 2 3 3 2 2" xfId="23782" xr:uid="{F274CBD3-495A-4299-8B92-6F199D90A4F5}"/>
    <cellStyle name="Финансовый 2 5 3 2 2 3 3 3" xfId="13620" xr:uid="{00000000-0005-0000-0000-0000F3300000}"/>
    <cellStyle name="Финансовый 2 5 3 2 2 3 3 3 2" xfId="28858" xr:uid="{06814AB6-2652-4B84-B3C5-A114A4B2713D}"/>
    <cellStyle name="Финансовый 2 5 3 2 2 3 3 4" xfId="18706" xr:uid="{96228935-DF5F-419E-AC97-D1659832C6CA}"/>
    <cellStyle name="Финансовый 2 5 3 2 2 3 4" xfId="4726" xr:uid="{00000000-0005-0000-0000-0000F4300000}"/>
    <cellStyle name="Финансовый 2 5 3 2 2 3 4 2" xfId="9807" xr:uid="{00000000-0005-0000-0000-0000F5300000}"/>
    <cellStyle name="Финансовый 2 5 3 2 2 3 4 2 2" xfId="25047" xr:uid="{2BB5032B-92FC-4546-AD77-EB9F7DE28C65}"/>
    <cellStyle name="Финансовый 2 5 3 2 2 3 4 3" xfId="14885" xr:uid="{00000000-0005-0000-0000-0000F6300000}"/>
    <cellStyle name="Финансовый 2 5 3 2 2 3 4 3 2" xfId="30123" xr:uid="{F0377813-A5BE-4F70-8B51-5FE75BCD1259}"/>
    <cellStyle name="Финансовый 2 5 3 2 2 3 4 4" xfId="19971" xr:uid="{2366EC8A-31DA-476F-A6FB-0544CE5A4683}"/>
    <cellStyle name="Финансовый 2 5 3 2 2 3 5" xfId="6003" xr:uid="{00000000-0005-0000-0000-0000F7300000}"/>
    <cellStyle name="Финансовый 2 5 3 2 2 3 5 2" xfId="21248" xr:uid="{8D6A1D28-C7C1-43EA-8726-E1067201460B}"/>
    <cellStyle name="Финансовый 2 5 3 2 2 3 6" xfId="11086" xr:uid="{00000000-0005-0000-0000-0000F8300000}"/>
    <cellStyle name="Финансовый 2 5 3 2 2 3 6 2" xfId="26324" xr:uid="{CB3D2D0F-B19F-478E-B1AC-5059AA22D1DB}"/>
    <cellStyle name="Финансовый 2 5 3 2 2 3 7" xfId="16172" xr:uid="{01016ADD-AF38-493B-B6E2-6A583C870FA5}"/>
    <cellStyle name="Финансовый 2 5 3 2 2 4" xfId="1612" xr:uid="{00000000-0005-0000-0000-0000F9300000}"/>
    <cellStyle name="Финансовый 2 5 3 2 2 4 2" xfId="6716" xr:uid="{00000000-0005-0000-0000-0000FA300000}"/>
    <cellStyle name="Финансовый 2 5 3 2 2 4 2 2" xfId="21956" xr:uid="{960A3E8F-DAB7-4D56-B009-AB017FDCF969}"/>
    <cellStyle name="Финансовый 2 5 3 2 2 4 3" xfId="11794" xr:uid="{00000000-0005-0000-0000-0000FB300000}"/>
    <cellStyle name="Финансовый 2 5 3 2 2 4 3 2" xfId="27032" xr:uid="{35220D22-ABC8-489C-923C-4465419FB77A}"/>
    <cellStyle name="Финансовый 2 5 3 2 2 4 4" xfId="16880" xr:uid="{DB381A3A-0646-47B7-BE36-D3DEE99BA91D}"/>
    <cellStyle name="Финансовый 2 5 3 2 2 5" xfId="2888" xr:uid="{00000000-0005-0000-0000-0000FC300000}"/>
    <cellStyle name="Финансовый 2 5 3 2 2 5 2" xfId="7986" xr:uid="{00000000-0005-0000-0000-0000FD300000}"/>
    <cellStyle name="Финансовый 2 5 3 2 2 5 2 2" xfId="23226" xr:uid="{6A88FEAC-DF1E-4999-97FD-EF3F65EFE6D5}"/>
    <cellStyle name="Финансовый 2 5 3 2 2 5 3" xfId="13064" xr:uid="{00000000-0005-0000-0000-0000FE300000}"/>
    <cellStyle name="Финансовый 2 5 3 2 2 5 3 2" xfId="28302" xr:uid="{EEE935D8-B339-4036-97FA-7C18440535DB}"/>
    <cellStyle name="Финансовый 2 5 3 2 2 5 4" xfId="18150" xr:uid="{9DC8A235-7953-4D29-B218-01D7DB9BC447}"/>
    <cellStyle name="Финансовый 2 5 3 2 2 6" xfId="4162" xr:uid="{00000000-0005-0000-0000-0000FF300000}"/>
    <cellStyle name="Финансовый 2 5 3 2 2 6 2" xfId="9243" xr:uid="{00000000-0005-0000-0000-000000310000}"/>
    <cellStyle name="Финансовый 2 5 3 2 2 6 2 2" xfId="24483" xr:uid="{020FD984-F9DF-4E84-9DCC-375A19A8EE26}"/>
    <cellStyle name="Финансовый 2 5 3 2 2 6 3" xfId="14321" xr:uid="{00000000-0005-0000-0000-000001310000}"/>
    <cellStyle name="Финансовый 2 5 3 2 2 6 3 2" xfId="29559" xr:uid="{609BEECA-C74D-46EA-B741-B7DAA64C0612}"/>
    <cellStyle name="Финансовый 2 5 3 2 2 6 4" xfId="19407" xr:uid="{58D76636-7386-4A9D-B461-6541FC2CBAD3}"/>
    <cellStyle name="Финансовый 2 5 3 2 2 7" xfId="5439" xr:uid="{00000000-0005-0000-0000-000002310000}"/>
    <cellStyle name="Финансовый 2 5 3 2 2 7 2" xfId="20684" xr:uid="{0AFDED07-555D-479C-8E78-0481B1FC92F2}"/>
    <cellStyle name="Финансовый 2 5 3 2 2 8" xfId="10522" xr:uid="{00000000-0005-0000-0000-000003310000}"/>
    <cellStyle name="Финансовый 2 5 3 2 2 8 2" xfId="25760" xr:uid="{88D9CCA4-E0E4-4116-9A37-AC032CC565EC}"/>
    <cellStyle name="Финансовый 2 5 3 2 2 9" xfId="15608" xr:uid="{3D9412EA-5DC9-44CD-9652-1DD9E0E82807}"/>
    <cellStyle name="Финансовый 2 5 3 2 3" xfId="614" xr:uid="{00000000-0005-0000-0000-000004310000}"/>
    <cellStyle name="Финансовый 2 5 3 2 3 2" xfId="1178" xr:uid="{00000000-0005-0000-0000-000005310000}"/>
    <cellStyle name="Финансовый 2 5 3 2 3 2 2" xfId="2456" xr:uid="{00000000-0005-0000-0000-000006310000}"/>
    <cellStyle name="Финансовый 2 5 3 2 3 2 2 2" xfId="7560" xr:uid="{00000000-0005-0000-0000-000007310000}"/>
    <cellStyle name="Финансовый 2 5 3 2 3 2 2 2 2" xfId="22800" xr:uid="{334F87CD-5F30-4C6E-B630-4527528A0083}"/>
    <cellStyle name="Финансовый 2 5 3 2 3 2 2 3" xfId="12638" xr:uid="{00000000-0005-0000-0000-000008310000}"/>
    <cellStyle name="Финансовый 2 5 3 2 3 2 2 3 2" xfId="27876" xr:uid="{1BB0ED4C-EECD-413A-A81E-7787E240AAEC}"/>
    <cellStyle name="Финансовый 2 5 3 2 3 2 2 4" xfId="17724" xr:uid="{215D3584-2702-4611-931A-E1A280FAE8E1}"/>
    <cellStyle name="Финансовый 2 5 3 2 3 2 3" xfId="3732" xr:uid="{00000000-0005-0000-0000-000009310000}"/>
    <cellStyle name="Финансовый 2 5 3 2 3 2 3 2" xfId="8818" xr:uid="{00000000-0005-0000-0000-00000A310000}"/>
    <cellStyle name="Финансовый 2 5 3 2 3 2 3 2 2" xfId="24058" xr:uid="{D2548EED-6414-40F9-AA40-5C2E283A0476}"/>
    <cellStyle name="Финансовый 2 5 3 2 3 2 3 3" xfId="13896" xr:uid="{00000000-0005-0000-0000-00000B310000}"/>
    <cellStyle name="Финансовый 2 5 3 2 3 2 3 3 2" xfId="29134" xr:uid="{19838836-E848-46D9-AF53-2C0478445779}"/>
    <cellStyle name="Финансовый 2 5 3 2 3 2 3 4" xfId="18982" xr:uid="{183481CC-2F81-427E-9F0B-624E84682389}"/>
    <cellStyle name="Финансовый 2 5 3 2 3 2 4" xfId="5006" xr:uid="{00000000-0005-0000-0000-00000C310000}"/>
    <cellStyle name="Финансовый 2 5 3 2 3 2 4 2" xfId="10087" xr:uid="{00000000-0005-0000-0000-00000D310000}"/>
    <cellStyle name="Финансовый 2 5 3 2 3 2 4 2 2" xfId="25327" xr:uid="{2D897930-3AEA-4C80-AD5F-F877DEFB4643}"/>
    <cellStyle name="Финансовый 2 5 3 2 3 2 4 3" xfId="15165" xr:uid="{00000000-0005-0000-0000-00000E310000}"/>
    <cellStyle name="Финансовый 2 5 3 2 3 2 4 3 2" xfId="30403" xr:uid="{B9E037C1-93E4-448F-AEE0-0C4B8048050C}"/>
    <cellStyle name="Финансовый 2 5 3 2 3 2 4 4" xfId="20251" xr:uid="{E4521F05-0C80-4BBB-9CA4-32EF0321D930}"/>
    <cellStyle name="Финансовый 2 5 3 2 3 2 5" xfId="6283" xr:uid="{00000000-0005-0000-0000-00000F310000}"/>
    <cellStyle name="Финансовый 2 5 3 2 3 2 5 2" xfId="21528" xr:uid="{6A6184F4-9295-4986-A3C9-474CB21B693C}"/>
    <cellStyle name="Финансовый 2 5 3 2 3 2 6" xfId="11366" xr:uid="{00000000-0005-0000-0000-000010310000}"/>
    <cellStyle name="Финансовый 2 5 3 2 3 2 6 2" xfId="26604" xr:uid="{DE0BA431-8DEB-4217-AA15-E4EA75449883}"/>
    <cellStyle name="Финансовый 2 5 3 2 3 2 7" xfId="16452" xr:uid="{B04BCA91-BAE5-4A26-822E-0575F69BFEE5}"/>
    <cellStyle name="Финансовый 2 5 3 2 3 3" xfId="1892" xr:uid="{00000000-0005-0000-0000-000011310000}"/>
    <cellStyle name="Финансовый 2 5 3 2 3 3 2" xfId="6996" xr:uid="{00000000-0005-0000-0000-000012310000}"/>
    <cellStyle name="Финансовый 2 5 3 2 3 3 2 2" xfId="22236" xr:uid="{A4B656DD-2628-4103-8961-1AA3EBF5B037}"/>
    <cellStyle name="Финансовый 2 5 3 2 3 3 3" xfId="12074" xr:uid="{00000000-0005-0000-0000-000013310000}"/>
    <cellStyle name="Финансовый 2 5 3 2 3 3 3 2" xfId="27312" xr:uid="{9D4B0C84-2380-4DFF-8D8D-CF769A45D56A}"/>
    <cellStyle name="Финансовый 2 5 3 2 3 3 4" xfId="17160" xr:uid="{F20FF337-DB95-447B-9A08-576036C40E01}"/>
    <cellStyle name="Финансовый 2 5 3 2 3 4" xfId="3176" xr:uid="{00000000-0005-0000-0000-000014310000}"/>
    <cellStyle name="Финансовый 2 5 3 2 3 4 2" xfId="8262" xr:uid="{00000000-0005-0000-0000-000015310000}"/>
    <cellStyle name="Финансовый 2 5 3 2 3 4 2 2" xfId="23502" xr:uid="{DA2CAED3-7EE7-47A9-9603-77557C7E0CF5}"/>
    <cellStyle name="Финансовый 2 5 3 2 3 4 3" xfId="13340" xr:uid="{00000000-0005-0000-0000-000016310000}"/>
    <cellStyle name="Финансовый 2 5 3 2 3 4 3 2" xfId="28578" xr:uid="{A370CA80-7D93-4ADF-B81E-0910F53D43B4}"/>
    <cellStyle name="Финансовый 2 5 3 2 3 4 4" xfId="18426" xr:uid="{C0A1E1AC-92FD-4CEB-9738-D1C80F96D2AA}"/>
    <cellStyle name="Финансовый 2 5 3 2 3 5" xfId="4442" xr:uid="{00000000-0005-0000-0000-000017310000}"/>
    <cellStyle name="Финансовый 2 5 3 2 3 5 2" xfId="9523" xr:uid="{00000000-0005-0000-0000-000018310000}"/>
    <cellStyle name="Финансовый 2 5 3 2 3 5 2 2" xfId="24763" xr:uid="{F9F9692C-C4B2-419C-B7C9-3D3B5E6AE96D}"/>
    <cellStyle name="Финансовый 2 5 3 2 3 5 3" xfId="14601" xr:uid="{00000000-0005-0000-0000-000019310000}"/>
    <cellStyle name="Финансовый 2 5 3 2 3 5 3 2" xfId="29839" xr:uid="{38C2A89A-EAAE-44BC-9061-2BD0F27FDB2E}"/>
    <cellStyle name="Финансовый 2 5 3 2 3 5 4" xfId="19687" xr:uid="{FF97B009-3F93-498E-820D-F59243088AC4}"/>
    <cellStyle name="Финансовый 2 5 3 2 3 6" xfId="5719" xr:uid="{00000000-0005-0000-0000-00001A310000}"/>
    <cellStyle name="Финансовый 2 5 3 2 3 6 2" xfId="20964" xr:uid="{1BB57029-97FA-46DD-870F-984058ACF11B}"/>
    <cellStyle name="Финансовый 2 5 3 2 3 7" xfId="10802" xr:uid="{00000000-0005-0000-0000-00001B310000}"/>
    <cellStyle name="Финансовый 2 5 3 2 3 7 2" xfId="26040" xr:uid="{51DB1C4E-4423-4A5C-86B2-3ABCCEBE0207}"/>
    <cellStyle name="Финансовый 2 5 3 2 3 8" xfId="15888" xr:uid="{64725C3A-448D-4D84-A344-13EC968FD125}"/>
    <cellStyle name="Финансовый 2 5 3 2 4" xfId="758" xr:uid="{00000000-0005-0000-0000-00001C310000}"/>
    <cellStyle name="Финансовый 2 5 3 2 4 2" xfId="2036" xr:uid="{00000000-0005-0000-0000-00001D310000}"/>
    <cellStyle name="Финансовый 2 5 3 2 4 2 2" xfId="7140" xr:uid="{00000000-0005-0000-0000-00001E310000}"/>
    <cellStyle name="Финансовый 2 5 3 2 4 2 2 2" xfId="22380" xr:uid="{F2159C49-BD00-4200-8F76-89612DE96A8C}"/>
    <cellStyle name="Финансовый 2 5 3 2 4 2 3" xfId="12218" xr:uid="{00000000-0005-0000-0000-00001F310000}"/>
    <cellStyle name="Финансовый 2 5 3 2 4 2 3 2" xfId="27456" xr:uid="{8D488992-F9E9-4E38-A067-3D17D9007C71}"/>
    <cellStyle name="Финансовый 2 5 3 2 4 2 4" xfId="17304" xr:uid="{FE05E8AF-991A-425D-8E54-129B6F539341}"/>
    <cellStyle name="Финансовый 2 5 3 2 4 3" xfId="3318" xr:uid="{00000000-0005-0000-0000-000020310000}"/>
    <cellStyle name="Финансовый 2 5 3 2 4 3 2" xfId="8404" xr:uid="{00000000-0005-0000-0000-000021310000}"/>
    <cellStyle name="Финансовый 2 5 3 2 4 3 2 2" xfId="23644" xr:uid="{A86625CF-78F9-4E9F-BD63-B2C311BAB975}"/>
    <cellStyle name="Финансовый 2 5 3 2 4 3 3" xfId="13482" xr:uid="{00000000-0005-0000-0000-000022310000}"/>
    <cellStyle name="Финансовый 2 5 3 2 4 3 3 2" xfId="28720" xr:uid="{FD7047DC-E6FE-4993-98D7-A3B265D3495A}"/>
    <cellStyle name="Финансовый 2 5 3 2 4 3 4" xfId="18568" xr:uid="{71F440B7-5258-4445-BBB4-1F77923A6916}"/>
    <cellStyle name="Финансовый 2 5 3 2 4 4" xfId="4586" xr:uid="{00000000-0005-0000-0000-000023310000}"/>
    <cellStyle name="Финансовый 2 5 3 2 4 4 2" xfId="9667" xr:uid="{00000000-0005-0000-0000-000024310000}"/>
    <cellStyle name="Финансовый 2 5 3 2 4 4 2 2" xfId="24907" xr:uid="{AA25BCB5-F87F-4A8B-810B-0595D2D0BBF8}"/>
    <cellStyle name="Финансовый 2 5 3 2 4 4 3" xfId="14745" xr:uid="{00000000-0005-0000-0000-000025310000}"/>
    <cellStyle name="Финансовый 2 5 3 2 4 4 3 2" xfId="29983" xr:uid="{97C25A60-0886-45D5-8B9B-A1DBF18AAFE0}"/>
    <cellStyle name="Финансовый 2 5 3 2 4 4 4" xfId="19831" xr:uid="{F3BD3860-332E-44FE-807B-75063D49BD1E}"/>
    <cellStyle name="Финансовый 2 5 3 2 4 5" xfId="5863" xr:uid="{00000000-0005-0000-0000-000026310000}"/>
    <cellStyle name="Финансовый 2 5 3 2 4 5 2" xfId="21108" xr:uid="{1C083E30-E054-4121-82C9-5254287527BE}"/>
    <cellStyle name="Финансовый 2 5 3 2 4 6" xfId="10946" xr:uid="{00000000-0005-0000-0000-000027310000}"/>
    <cellStyle name="Финансовый 2 5 3 2 4 6 2" xfId="26184" xr:uid="{58144538-D169-4354-9EB1-09EC71CCEE95}"/>
    <cellStyle name="Финансовый 2 5 3 2 4 7" xfId="16032" xr:uid="{905BA011-9E4D-4F44-B5D9-0C91161ECB85}"/>
    <cellStyle name="Финансовый 2 5 3 2 5" xfId="1323" xr:uid="{00000000-0005-0000-0000-000028310000}"/>
    <cellStyle name="Финансовый 2 5 3 2 5 2" xfId="2601" xr:uid="{00000000-0005-0000-0000-000029310000}"/>
    <cellStyle name="Финансовый 2 5 3 2 5 2 2" xfId="7705" xr:uid="{00000000-0005-0000-0000-00002A310000}"/>
    <cellStyle name="Финансовый 2 5 3 2 5 2 2 2" xfId="22945" xr:uid="{6D27AB3B-F93A-4B01-B874-3F9523E8ADFA}"/>
    <cellStyle name="Финансовый 2 5 3 2 5 2 3" xfId="12783" xr:uid="{00000000-0005-0000-0000-00002B310000}"/>
    <cellStyle name="Финансовый 2 5 3 2 5 2 3 2" xfId="28021" xr:uid="{E4DB4AEB-778A-49EE-86C0-5ED785629491}"/>
    <cellStyle name="Финансовый 2 5 3 2 5 2 4" xfId="17869" xr:uid="{6F6D2CF6-371D-4312-AEAA-326075DE1E32}"/>
    <cellStyle name="Финансовый 2 5 3 2 5 3" xfId="3875" xr:uid="{00000000-0005-0000-0000-00002C310000}"/>
    <cellStyle name="Финансовый 2 5 3 2 5 3 2" xfId="8961" xr:uid="{00000000-0005-0000-0000-00002D310000}"/>
    <cellStyle name="Финансовый 2 5 3 2 5 3 2 2" xfId="24201" xr:uid="{35D8938F-3772-4A33-94D9-CFB633D55E05}"/>
    <cellStyle name="Финансовый 2 5 3 2 5 3 3" xfId="14039" xr:uid="{00000000-0005-0000-0000-00002E310000}"/>
    <cellStyle name="Финансовый 2 5 3 2 5 3 3 2" xfId="29277" xr:uid="{2DB2AB24-0FA0-4914-8740-CF706F58B9E4}"/>
    <cellStyle name="Финансовый 2 5 3 2 5 3 4" xfId="19125" xr:uid="{F1EE929B-0A61-4B40-9CC3-C1DCE500E638}"/>
    <cellStyle name="Финансовый 2 5 3 2 5 4" xfId="5151" xr:uid="{00000000-0005-0000-0000-00002F310000}"/>
    <cellStyle name="Финансовый 2 5 3 2 5 4 2" xfId="10232" xr:uid="{00000000-0005-0000-0000-000030310000}"/>
    <cellStyle name="Финансовый 2 5 3 2 5 4 2 2" xfId="25472" xr:uid="{81A6AF0B-5039-415D-B182-ED02499EB7C4}"/>
    <cellStyle name="Финансовый 2 5 3 2 5 4 3" xfId="15310" xr:uid="{00000000-0005-0000-0000-000031310000}"/>
    <cellStyle name="Финансовый 2 5 3 2 5 4 3 2" xfId="30548" xr:uid="{4DE84ABA-57B4-4019-9B80-E07F22D4437F}"/>
    <cellStyle name="Финансовый 2 5 3 2 5 4 4" xfId="20396" xr:uid="{B59B297B-A0A7-4D48-A0DA-AA2C2194FD67}"/>
    <cellStyle name="Финансовый 2 5 3 2 5 5" xfId="6428" xr:uid="{00000000-0005-0000-0000-000032310000}"/>
    <cellStyle name="Финансовый 2 5 3 2 5 5 2" xfId="21673" xr:uid="{5444E05F-7518-42A2-9F7A-6AB91FBDC71C}"/>
    <cellStyle name="Финансовый 2 5 3 2 5 6" xfId="11511" xr:uid="{00000000-0005-0000-0000-000033310000}"/>
    <cellStyle name="Финансовый 2 5 3 2 5 6 2" xfId="26749" xr:uid="{F0E1F735-ADFC-4592-B9EC-4BBA4EB75CA6}"/>
    <cellStyle name="Финансовый 2 5 3 2 5 7" xfId="16597" xr:uid="{656246CE-F8EF-4FD1-B4A4-C68F301A7869}"/>
    <cellStyle name="Финансовый 2 5 3 2 6" xfId="1463" xr:uid="{00000000-0005-0000-0000-000034310000}"/>
    <cellStyle name="Финансовый 2 5 3 2 6 2" xfId="2741" xr:uid="{00000000-0005-0000-0000-000035310000}"/>
    <cellStyle name="Финансовый 2 5 3 2 6 2 2" xfId="7845" xr:uid="{00000000-0005-0000-0000-000036310000}"/>
    <cellStyle name="Финансовый 2 5 3 2 6 2 2 2" xfId="23085" xr:uid="{BDA9496A-7DCC-49F3-B08E-FA5116E7EAD8}"/>
    <cellStyle name="Финансовый 2 5 3 2 6 2 3" xfId="12923" xr:uid="{00000000-0005-0000-0000-000037310000}"/>
    <cellStyle name="Финансовый 2 5 3 2 6 2 3 2" xfId="28161" xr:uid="{D985AEAC-1F84-4E17-8E8B-0E79B64AD3DB}"/>
    <cellStyle name="Финансовый 2 5 3 2 6 2 4" xfId="18009" xr:uid="{568C1490-B8C1-43CA-89F5-8EE4871746E2}"/>
    <cellStyle name="Финансовый 2 5 3 2 6 3" xfId="4013" xr:uid="{00000000-0005-0000-0000-000038310000}"/>
    <cellStyle name="Финансовый 2 5 3 2 6 3 2" xfId="9099" xr:uid="{00000000-0005-0000-0000-000039310000}"/>
    <cellStyle name="Финансовый 2 5 3 2 6 3 2 2" xfId="24339" xr:uid="{9F31587E-4FB1-4330-94EF-A9277C51DC5B}"/>
    <cellStyle name="Финансовый 2 5 3 2 6 3 3" xfId="14177" xr:uid="{00000000-0005-0000-0000-00003A310000}"/>
    <cellStyle name="Финансовый 2 5 3 2 6 3 3 2" xfId="29415" xr:uid="{6CEC0E51-1955-4770-A6D3-207883905A43}"/>
    <cellStyle name="Финансовый 2 5 3 2 6 3 4" xfId="19263" xr:uid="{0779DD90-70BF-469C-AB26-10967BB6F003}"/>
    <cellStyle name="Финансовый 2 5 3 2 6 4" xfId="5291" xr:uid="{00000000-0005-0000-0000-00003B310000}"/>
    <cellStyle name="Финансовый 2 5 3 2 6 4 2" xfId="10372" xr:uid="{00000000-0005-0000-0000-00003C310000}"/>
    <cellStyle name="Финансовый 2 5 3 2 6 4 2 2" xfId="25612" xr:uid="{5A7B2848-F75F-4724-8875-E96A22E53BC6}"/>
    <cellStyle name="Финансовый 2 5 3 2 6 4 3" xfId="15450" xr:uid="{00000000-0005-0000-0000-00003D310000}"/>
    <cellStyle name="Финансовый 2 5 3 2 6 4 3 2" xfId="30688" xr:uid="{3BE650E0-8E02-4F8D-8F33-26F15C717522}"/>
    <cellStyle name="Финансовый 2 5 3 2 6 4 4" xfId="20536" xr:uid="{253A86DB-1EE4-442C-B275-8C63EB7FBFE6}"/>
    <cellStyle name="Финансовый 2 5 3 2 6 5" xfId="6568" xr:uid="{00000000-0005-0000-0000-00003E310000}"/>
    <cellStyle name="Финансовый 2 5 3 2 6 5 2" xfId="21813" xr:uid="{2AAE2D93-CA63-4303-8A5A-8D84177A347A}"/>
    <cellStyle name="Финансовый 2 5 3 2 6 6" xfId="11651" xr:uid="{00000000-0005-0000-0000-00003F310000}"/>
    <cellStyle name="Финансовый 2 5 3 2 6 6 2" xfId="26889" xr:uid="{F826BB1B-9415-402A-B765-DDE510C6D06E}"/>
    <cellStyle name="Финансовый 2 5 3 2 6 7" xfId="16737" xr:uid="{19BBCED2-607D-4244-86AA-3FA1222E2DF2}"/>
    <cellStyle name="Финансовый 2 5 3 3" xfId="286" xr:uid="{00000000-0005-0000-0000-000040310000}"/>
    <cellStyle name="Финансовый 2 5 3 3 2" xfId="442" xr:uid="{00000000-0005-0000-0000-000041310000}"/>
    <cellStyle name="Финансовый 2 5 3 3 2 2" xfId="1006" xr:uid="{00000000-0005-0000-0000-000042310000}"/>
    <cellStyle name="Финансовый 2 5 3 3 2 2 2" xfId="2284" xr:uid="{00000000-0005-0000-0000-000043310000}"/>
    <cellStyle name="Финансовый 2 5 3 3 2 2 2 2" xfId="7388" xr:uid="{00000000-0005-0000-0000-000044310000}"/>
    <cellStyle name="Финансовый 2 5 3 3 2 2 2 2 2" xfId="22628" xr:uid="{13991A90-DA4F-4C4F-B037-295D497AEAEC}"/>
    <cellStyle name="Финансовый 2 5 3 3 2 2 2 3" xfId="12466" xr:uid="{00000000-0005-0000-0000-000045310000}"/>
    <cellStyle name="Финансовый 2 5 3 3 2 2 2 3 2" xfId="27704" xr:uid="{6F9BFF29-3FB6-42D8-BE5E-D634979F0C4B}"/>
    <cellStyle name="Финансовый 2 5 3 3 2 2 2 4" xfId="17552" xr:uid="{9AE6922A-A228-45F6-BA1C-0BCB5892AAED}"/>
    <cellStyle name="Финансовый 2 5 3 3 2 2 3" xfId="3562" xr:uid="{00000000-0005-0000-0000-000046310000}"/>
    <cellStyle name="Финансовый 2 5 3 3 2 2 3 2" xfId="8648" xr:uid="{00000000-0005-0000-0000-000047310000}"/>
    <cellStyle name="Финансовый 2 5 3 3 2 2 3 2 2" xfId="23888" xr:uid="{236A2351-23C3-47A3-936C-AA6F3EFD19DC}"/>
    <cellStyle name="Финансовый 2 5 3 3 2 2 3 3" xfId="13726" xr:uid="{00000000-0005-0000-0000-000048310000}"/>
    <cellStyle name="Финансовый 2 5 3 3 2 2 3 3 2" xfId="28964" xr:uid="{AD79747F-80FB-43AB-B8E3-5865F090468E}"/>
    <cellStyle name="Финансовый 2 5 3 3 2 2 3 4" xfId="18812" xr:uid="{81787D09-C7E5-4DBA-950C-4A7A894861C9}"/>
    <cellStyle name="Финансовый 2 5 3 3 2 2 4" xfId="4834" xr:uid="{00000000-0005-0000-0000-000049310000}"/>
    <cellStyle name="Финансовый 2 5 3 3 2 2 4 2" xfId="9915" xr:uid="{00000000-0005-0000-0000-00004A310000}"/>
    <cellStyle name="Финансовый 2 5 3 3 2 2 4 2 2" xfId="25155" xr:uid="{0B1EA768-E8DC-448F-96A4-379701E93274}"/>
    <cellStyle name="Финансовый 2 5 3 3 2 2 4 3" xfId="14993" xr:uid="{00000000-0005-0000-0000-00004B310000}"/>
    <cellStyle name="Финансовый 2 5 3 3 2 2 4 3 2" xfId="30231" xr:uid="{F88E465B-86B4-49B3-9F35-BBFD84EE5736}"/>
    <cellStyle name="Финансовый 2 5 3 3 2 2 4 4" xfId="20079" xr:uid="{C406E9A3-3185-4C7A-932E-7BB4F9AEEF10}"/>
    <cellStyle name="Финансовый 2 5 3 3 2 2 5" xfId="6111" xr:uid="{00000000-0005-0000-0000-00004C310000}"/>
    <cellStyle name="Финансовый 2 5 3 3 2 2 5 2" xfId="21356" xr:uid="{21D2258A-7FF1-4C84-9061-7536D5DFD4B3}"/>
    <cellStyle name="Финансовый 2 5 3 3 2 2 6" xfId="11194" xr:uid="{00000000-0005-0000-0000-00004D310000}"/>
    <cellStyle name="Финансовый 2 5 3 3 2 2 6 2" xfId="26432" xr:uid="{647CC7E3-46C5-44E3-B672-7073F10C718F}"/>
    <cellStyle name="Финансовый 2 5 3 3 2 2 7" xfId="16280" xr:uid="{096DCFD5-B55F-4743-B312-C9270A574580}"/>
    <cellStyle name="Финансовый 2 5 3 3 2 3" xfId="1720" xr:uid="{00000000-0005-0000-0000-00004E310000}"/>
    <cellStyle name="Финансовый 2 5 3 3 2 3 2" xfId="6824" xr:uid="{00000000-0005-0000-0000-00004F310000}"/>
    <cellStyle name="Финансовый 2 5 3 3 2 3 2 2" xfId="22064" xr:uid="{5B7BA694-15ED-40B0-962C-37B553D58FE8}"/>
    <cellStyle name="Финансовый 2 5 3 3 2 3 3" xfId="11902" xr:uid="{00000000-0005-0000-0000-000050310000}"/>
    <cellStyle name="Финансовый 2 5 3 3 2 3 3 2" xfId="27140" xr:uid="{E14BDF0A-C5E9-4380-8D2E-7407DDD65D35}"/>
    <cellStyle name="Финансовый 2 5 3 3 2 3 4" xfId="16988" xr:uid="{ED22515B-23A6-4F62-B478-03A57618AB2B}"/>
    <cellStyle name="Финансовый 2 5 3 3 2 4" xfId="3006" xr:uid="{00000000-0005-0000-0000-000051310000}"/>
    <cellStyle name="Финансовый 2 5 3 3 2 4 2" xfId="8092" xr:uid="{00000000-0005-0000-0000-000052310000}"/>
    <cellStyle name="Финансовый 2 5 3 3 2 4 2 2" xfId="23332" xr:uid="{08A785E2-1A68-492E-A228-EC2E9AA43E17}"/>
    <cellStyle name="Финансовый 2 5 3 3 2 4 3" xfId="13170" xr:uid="{00000000-0005-0000-0000-000053310000}"/>
    <cellStyle name="Финансовый 2 5 3 3 2 4 3 2" xfId="28408" xr:uid="{33316A46-BE60-470D-B259-2A3CD00D325B}"/>
    <cellStyle name="Финансовый 2 5 3 3 2 4 4" xfId="18256" xr:uid="{7BD800C1-DEDE-4AE8-8FF7-936E77684348}"/>
    <cellStyle name="Финансовый 2 5 3 3 2 5" xfId="4270" xr:uid="{00000000-0005-0000-0000-000054310000}"/>
    <cellStyle name="Финансовый 2 5 3 3 2 5 2" xfId="9351" xr:uid="{00000000-0005-0000-0000-000055310000}"/>
    <cellStyle name="Финансовый 2 5 3 3 2 5 2 2" xfId="24591" xr:uid="{BA8A9044-F103-464D-AA05-09BD10FF2B74}"/>
    <cellStyle name="Финансовый 2 5 3 3 2 5 3" xfId="14429" xr:uid="{00000000-0005-0000-0000-000056310000}"/>
    <cellStyle name="Финансовый 2 5 3 3 2 5 3 2" xfId="29667" xr:uid="{3EC94CD5-5BA5-49A5-86AB-FDA391AEE053}"/>
    <cellStyle name="Финансовый 2 5 3 3 2 5 4" xfId="19515" xr:uid="{4775FAFE-0E81-436B-8F7F-BC6AD8673B2E}"/>
    <cellStyle name="Финансовый 2 5 3 3 2 6" xfId="5547" xr:uid="{00000000-0005-0000-0000-000057310000}"/>
    <cellStyle name="Финансовый 2 5 3 3 2 6 2" xfId="20792" xr:uid="{1FFED029-C3F8-4DBD-B380-7B8CC6E1DD30}"/>
    <cellStyle name="Финансовый 2 5 3 3 2 7" xfId="10630" xr:uid="{00000000-0005-0000-0000-000058310000}"/>
    <cellStyle name="Финансовый 2 5 3 3 2 7 2" xfId="25868" xr:uid="{24A98110-03A5-4E6D-BBB8-7DDBB1968903}"/>
    <cellStyle name="Финансовый 2 5 3 3 2 8" xfId="15716" xr:uid="{F4EB9E14-AB2D-4226-8FF7-455718B75FE2}"/>
    <cellStyle name="Финансовый 2 5 3 3 3" xfId="866" xr:uid="{00000000-0005-0000-0000-000059310000}"/>
    <cellStyle name="Финансовый 2 5 3 3 3 2" xfId="2144" xr:uid="{00000000-0005-0000-0000-00005A310000}"/>
    <cellStyle name="Финансовый 2 5 3 3 3 2 2" xfId="7248" xr:uid="{00000000-0005-0000-0000-00005B310000}"/>
    <cellStyle name="Финансовый 2 5 3 3 3 2 2 2" xfId="22488" xr:uid="{B05FC17F-93E1-4FB2-B09F-C85D230BB597}"/>
    <cellStyle name="Финансовый 2 5 3 3 3 2 3" xfId="12326" xr:uid="{00000000-0005-0000-0000-00005C310000}"/>
    <cellStyle name="Финансовый 2 5 3 3 3 2 3 2" xfId="27564" xr:uid="{43849DEA-7200-48D5-84C2-A741CE66491E}"/>
    <cellStyle name="Финансовый 2 5 3 3 3 2 4" xfId="17412" xr:uid="{782CF6B1-8414-4369-8A6E-8189E0D73857}"/>
    <cellStyle name="Финансовый 2 5 3 3 3 3" xfId="3424" xr:uid="{00000000-0005-0000-0000-00005D310000}"/>
    <cellStyle name="Финансовый 2 5 3 3 3 3 2" xfId="8510" xr:uid="{00000000-0005-0000-0000-00005E310000}"/>
    <cellStyle name="Финансовый 2 5 3 3 3 3 2 2" xfId="23750" xr:uid="{A5DCB891-D9E4-4B75-9AEF-74FA310E8691}"/>
    <cellStyle name="Финансовый 2 5 3 3 3 3 3" xfId="13588" xr:uid="{00000000-0005-0000-0000-00005F310000}"/>
    <cellStyle name="Финансовый 2 5 3 3 3 3 3 2" xfId="28826" xr:uid="{657B9B76-BF30-494A-9B22-9E23C9EE7BFB}"/>
    <cellStyle name="Финансовый 2 5 3 3 3 3 4" xfId="18674" xr:uid="{E418B6B2-7AB6-43A9-9554-A5CD5AC7DE89}"/>
    <cellStyle name="Финансовый 2 5 3 3 3 4" xfId="4694" xr:uid="{00000000-0005-0000-0000-000060310000}"/>
    <cellStyle name="Финансовый 2 5 3 3 3 4 2" xfId="9775" xr:uid="{00000000-0005-0000-0000-000061310000}"/>
    <cellStyle name="Финансовый 2 5 3 3 3 4 2 2" xfId="25015" xr:uid="{3AA011CD-BECA-47E9-91C9-3FAF94974CD1}"/>
    <cellStyle name="Финансовый 2 5 3 3 3 4 3" xfId="14853" xr:uid="{00000000-0005-0000-0000-000062310000}"/>
    <cellStyle name="Финансовый 2 5 3 3 3 4 3 2" xfId="30091" xr:uid="{E5D66790-0F2D-477E-A3C0-E76B04726844}"/>
    <cellStyle name="Финансовый 2 5 3 3 3 4 4" xfId="19939" xr:uid="{7E541ECA-F7CA-47C3-AE2C-0BDC0D5D33F3}"/>
    <cellStyle name="Финансовый 2 5 3 3 3 5" xfId="5971" xr:uid="{00000000-0005-0000-0000-000063310000}"/>
    <cellStyle name="Финансовый 2 5 3 3 3 5 2" xfId="21216" xr:uid="{C2BEBFA4-F347-4F9F-A038-8A09AFDBFE22}"/>
    <cellStyle name="Финансовый 2 5 3 3 3 6" xfId="11054" xr:uid="{00000000-0005-0000-0000-000064310000}"/>
    <cellStyle name="Финансовый 2 5 3 3 3 6 2" xfId="26292" xr:uid="{F313F71B-9497-4E6F-9EBB-87E6495A05B9}"/>
    <cellStyle name="Финансовый 2 5 3 3 3 7" xfId="16140" xr:uid="{FE75A7E7-138B-41B9-A494-4A5E0017E09C}"/>
    <cellStyle name="Финансовый 2 5 3 3 4" xfId="1580" xr:uid="{00000000-0005-0000-0000-000065310000}"/>
    <cellStyle name="Финансовый 2 5 3 3 4 2" xfId="6684" xr:uid="{00000000-0005-0000-0000-000066310000}"/>
    <cellStyle name="Финансовый 2 5 3 3 4 2 2" xfId="21924" xr:uid="{17785905-5F65-41AE-9B12-35958B899A45}"/>
    <cellStyle name="Финансовый 2 5 3 3 4 3" xfId="11762" xr:uid="{00000000-0005-0000-0000-000067310000}"/>
    <cellStyle name="Финансовый 2 5 3 3 4 3 2" xfId="27000" xr:uid="{D4832671-3490-4290-91B0-A38A6EB87084}"/>
    <cellStyle name="Финансовый 2 5 3 3 4 4" xfId="16848" xr:uid="{517BB50D-224A-4225-9C22-B0B48202CAEE}"/>
    <cellStyle name="Финансовый 2 5 3 3 5" xfId="2854" xr:uid="{00000000-0005-0000-0000-000068310000}"/>
    <cellStyle name="Финансовый 2 5 3 3 5 2" xfId="7954" xr:uid="{00000000-0005-0000-0000-000069310000}"/>
    <cellStyle name="Финансовый 2 5 3 3 5 2 2" xfId="23194" xr:uid="{014CD2F6-01EA-4665-AC3D-7D6085D444A5}"/>
    <cellStyle name="Финансовый 2 5 3 3 5 3" xfId="13032" xr:uid="{00000000-0005-0000-0000-00006A310000}"/>
    <cellStyle name="Финансовый 2 5 3 3 5 3 2" xfId="28270" xr:uid="{686654E9-2BFD-4988-8E7E-54ECC75A654F}"/>
    <cellStyle name="Финансовый 2 5 3 3 5 4" xfId="18118" xr:uid="{A54A7312-1152-444E-9096-821920CB13A8}"/>
    <cellStyle name="Финансовый 2 5 3 3 6" xfId="4130" xr:uid="{00000000-0005-0000-0000-00006B310000}"/>
    <cellStyle name="Финансовый 2 5 3 3 6 2" xfId="9211" xr:uid="{00000000-0005-0000-0000-00006C310000}"/>
    <cellStyle name="Финансовый 2 5 3 3 6 2 2" xfId="24451" xr:uid="{2F8507DF-AEEA-462A-8E88-D0F86F1AE925}"/>
    <cellStyle name="Финансовый 2 5 3 3 6 3" xfId="14289" xr:uid="{00000000-0005-0000-0000-00006D310000}"/>
    <cellStyle name="Финансовый 2 5 3 3 6 3 2" xfId="29527" xr:uid="{A4C409B9-5DA9-4D42-9A9D-B1B027AAE7DF}"/>
    <cellStyle name="Финансовый 2 5 3 3 6 4" xfId="19375" xr:uid="{3E3BD26B-3299-4536-A26C-857130A39270}"/>
    <cellStyle name="Финансовый 2 5 3 3 7" xfId="5407" xr:uid="{00000000-0005-0000-0000-00006E310000}"/>
    <cellStyle name="Финансовый 2 5 3 3 7 2" xfId="20652" xr:uid="{3006C89E-FC58-4EBF-B16C-EB530A9783C5}"/>
    <cellStyle name="Финансовый 2 5 3 3 8" xfId="10490" xr:uid="{00000000-0005-0000-0000-00006F310000}"/>
    <cellStyle name="Финансовый 2 5 3 3 8 2" xfId="25728" xr:uid="{B5D37986-2F27-4BAD-9EC9-A15A89EFB122}"/>
    <cellStyle name="Финансовый 2 5 3 3 9" xfId="15576" xr:uid="{AC0914E8-E9D1-4DC5-A2CC-BAC2E7665EBC}"/>
    <cellStyle name="Финансовый 2 5 3 4" xfId="582" xr:uid="{00000000-0005-0000-0000-000070310000}"/>
    <cellStyle name="Финансовый 2 5 3 4 2" xfId="1146" xr:uid="{00000000-0005-0000-0000-000071310000}"/>
    <cellStyle name="Финансовый 2 5 3 4 2 2" xfId="2424" xr:uid="{00000000-0005-0000-0000-000072310000}"/>
    <cellStyle name="Финансовый 2 5 3 4 2 2 2" xfId="7528" xr:uid="{00000000-0005-0000-0000-000073310000}"/>
    <cellStyle name="Финансовый 2 5 3 4 2 2 2 2" xfId="22768" xr:uid="{6E5B8C4F-CE63-4FC7-9722-F7940A8CFFB4}"/>
    <cellStyle name="Финансовый 2 5 3 4 2 2 3" xfId="12606" xr:uid="{00000000-0005-0000-0000-000074310000}"/>
    <cellStyle name="Финансовый 2 5 3 4 2 2 3 2" xfId="27844" xr:uid="{A5BE4766-761F-4B0E-8C0E-CB5E20A2BEA3}"/>
    <cellStyle name="Финансовый 2 5 3 4 2 2 4" xfId="17692" xr:uid="{52005CEF-1B05-46BA-B176-924BBEAC6B47}"/>
    <cellStyle name="Финансовый 2 5 3 4 2 3" xfId="3700" xr:uid="{00000000-0005-0000-0000-000075310000}"/>
    <cellStyle name="Финансовый 2 5 3 4 2 3 2" xfId="8786" xr:uid="{00000000-0005-0000-0000-000076310000}"/>
    <cellStyle name="Финансовый 2 5 3 4 2 3 2 2" xfId="24026" xr:uid="{03EF8F2D-2816-4F4A-8C1D-624EE656DC0E}"/>
    <cellStyle name="Финансовый 2 5 3 4 2 3 3" xfId="13864" xr:uid="{00000000-0005-0000-0000-000077310000}"/>
    <cellStyle name="Финансовый 2 5 3 4 2 3 3 2" xfId="29102" xr:uid="{B827B33F-893E-4728-8ABB-162E44080A25}"/>
    <cellStyle name="Финансовый 2 5 3 4 2 3 4" xfId="18950" xr:uid="{568CFF3E-739F-4481-8753-8CD1D21B0D39}"/>
    <cellStyle name="Финансовый 2 5 3 4 2 4" xfId="4974" xr:uid="{00000000-0005-0000-0000-000078310000}"/>
    <cellStyle name="Финансовый 2 5 3 4 2 4 2" xfId="10055" xr:uid="{00000000-0005-0000-0000-000079310000}"/>
    <cellStyle name="Финансовый 2 5 3 4 2 4 2 2" xfId="25295" xr:uid="{70CEA238-BB3A-4169-868D-749D525B752C}"/>
    <cellStyle name="Финансовый 2 5 3 4 2 4 3" xfId="15133" xr:uid="{00000000-0005-0000-0000-00007A310000}"/>
    <cellStyle name="Финансовый 2 5 3 4 2 4 3 2" xfId="30371" xr:uid="{F1770BAF-1548-4193-B0A3-B8BB55399A6A}"/>
    <cellStyle name="Финансовый 2 5 3 4 2 4 4" xfId="20219" xr:uid="{0E489A41-C56B-497F-BCCA-9659FA0FEC37}"/>
    <cellStyle name="Финансовый 2 5 3 4 2 5" xfId="6251" xr:uid="{00000000-0005-0000-0000-00007B310000}"/>
    <cellStyle name="Финансовый 2 5 3 4 2 5 2" xfId="21496" xr:uid="{1173F7AA-3C72-4D9F-88DD-49CE80DB92AD}"/>
    <cellStyle name="Финансовый 2 5 3 4 2 6" xfId="11334" xr:uid="{00000000-0005-0000-0000-00007C310000}"/>
    <cellStyle name="Финансовый 2 5 3 4 2 6 2" xfId="26572" xr:uid="{70027E15-FCDC-4B57-8926-23829B96DF4E}"/>
    <cellStyle name="Финансовый 2 5 3 4 2 7" xfId="16420" xr:uid="{C0C2E393-FA7B-4936-B355-B006ABEE411B}"/>
    <cellStyle name="Финансовый 2 5 3 4 3" xfId="1860" xr:uid="{00000000-0005-0000-0000-00007D310000}"/>
    <cellStyle name="Финансовый 2 5 3 4 3 2" xfId="6964" xr:uid="{00000000-0005-0000-0000-00007E310000}"/>
    <cellStyle name="Финансовый 2 5 3 4 3 2 2" xfId="22204" xr:uid="{C47E60BC-4310-4186-A97D-0BAF3B6B5D3E}"/>
    <cellStyle name="Финансовый 2 5 3 4 3 3" xfId="12042" xr:uid="{00000000-0005-0000-0000-00007F310000}"/>
    <cellStyle name="Финансовый 2 5 3 4 3 3 2" xfId="27280" xr:uid="{63EEF0B2-24FE-432A-8243-B48C9023E7B3}"/>
    <cellStyle name="Финансовый 2 5 3 4 3 4" xfId="17128" xr:uid="{BD3CBE9D-D10F-40BA-9919-285F2FA49655}"/>
    <cellStyle name="Финансовый 2 5 3 4 4" xfId="3144" xr:uid="{00000000-0005-0000-0000-000080310000}"/>
    <cellStyle name="Финансовый 2 5 3 4 4 2" xfId="8230" xr:uid="{00000000-0005-0000-0000-000081310000}"/>
    <cellStyle name="Финансовый 2 5 3 4 4 2 2" xfId="23470" xr:uid="{E1362BB2-CA94-49F6-B419-CA593E6A9E4E}"/>
    <cellStyle name="Финансовый 2 5 3 4 4 3" xfId="13308" xr:uid="{00000000-0005-0000-0000-000082310000}"/>
    <cellStyle name="Финансовый 2 5 3 4 4 3 2" xfId="28546" xr:uid="{DA836026-1F31-4E65-ABA7-67D3EC45B62C}"/>
    <cellStyle name="Финансовый 2 5 3 4 4 4" xfId="18394" xr:uid="{B06B28C5-ACF2-47DF-A38A-C4F7D1C678C9}"/>
    <cellStyle name="Финансовый 2 5 3 4 5" xfId="4410" xr:uid="{00000000-0005-0000-0000-000083310000}"/>
    <cellStyle name="Финансовый 2 5 3 4 5 2" xfId="9491" xr:uid="{00000000-0005-0000-0000-000084310000}"/>
    <cellStyle name="Финансовый 2 5 3 4 5 2 2" xfId="24731" xr:uid="{F543F726-15A0-4EB8-B74A-16353514A9EA}"/>
    <cellStyle name="Финансовый 2 5 3 4 5 3" xfId="14569" xr:uid="{00000000-0005-0000-0000-000085310000}"/>
    <cellStyle name="Финансовый 2 5 3 4 5 3 2" xfId="29807" xr:uid="{A8B946D6-0C33-4944-A484-A09BDFFB313B}"/>
    <cellStyle name="Финансовый 2 5 3 4 5 4" xfId="19655" xr:uid="{A5F02765-E4F7-44D9-A09B-63909EF64F6D}"/>
    <cellStyle name="Финансовый 2 5 3 4 6" xfId="5687" xr:uid="{00000000-0005-0000-0000-000086310000}"/>
    <cellStyle name="Финансовый 2 5 3 4 6 2" xfId="20932" xr:uid="{2DD65490-58D0-45B9-ADCE-1E680F9C5029}"/>
    <cellStyle name="Финансовый 2 5 3 4 7" xfId="10770" xr:uid="{00000000-0005-0000-0000-000087310000}"/>
    <cellStyle name="Финансовый 2 5 3 4 7 2" xfId="26008" xr:uid="{CB93751D-29D8-41BF-9817-DAC04EE89620}"/>
    <cellStyle name="Финансовый 2 5 3 4 8" xfId="15856" xr:uid="{B58F7512-06C8-47D9-AA5D-343051018AFB}"/>
    <cellStyle name="Финансовый 2 5 3 5" xfId="726" xr:uid="{00000000-0005-0000-0000-000088310000}"/>
    <cellStyle name="Финансовый 2 5 3 5 2" xfId="2004" xr:uid="{00000000-0005-0000-0000-000089310000}"/>
    <cellStyle name="Финансовый 2 5 3 5 2 2" xfId="7108" xr:uid="{00000000-0005-0000-0000-00008A310000}"/>
    <cellStyle name="Финансовый 2 5 3 5 2 2 2" xfId="22348" xr:uid="{1A9195AF-ECB1-45F6-9E4D-5ED4ECF598C6}"/>
    <cellStyle name="Финансовый 2 5 3 5 2 3" xfId="12186" xr:uid="{00000000-0005-0000-0000-00008B310000}"/>
    <cellStyle name="Финансовый 2 5 3 5 2 3 2" xfId="27424" xr:uid="{9DAAA631-9198-4C0D-9AE9-D542D1894138}"/>
    <cellStyle name="Финансовый 2 5 3 5 2 4" xfId="17272" xr:uid="{3F938C8B-A8AB-41CB-ABF6-684BE775D7B0}"/>
    <cellStyle name="Финансовый 2 5 3 5 3" xfId="3286" xr:uid="{00000000-0005-0000-0000-00008C310000}"/>
    <cellStyle name="Финансовый 2 5 3 5 3 2" xfId="8372" xr:uid="{00000000-0005-0000-0000-00008D310000}"/>
    <cellStyle name="Финансовый 2 5 3 5 3 2 2" xfId="23612" xr:uid="{5F975746-A896-43F0-A9B3-68487761827F}"/>
    <cellStyle name="Финансовый 2 5 3 5 3 3" xfId="13450" xr:uid="{00000000-0005-0000-0000-00008E310000}"/>
    <cellStyle name="Финансовый 2 5 3 5 3 3 2" xfId="28688" xr:uid="{9A0B1E5A-17A4-4E2E-A34B-7198A662512D}"/>
    <cellStyle name="Финансовый 2 5 3 5 3 4" xfId="18536" xr:uid="{0CF18FDD-0E77-4184-80F9-3D39D18AD45E}"/>
    <cellStyle name="Финансовый 2 5 3 5 4" xfId="4554" xr:uid="{00000000-0005-0000-0000-00008F310000}"/>
    <cellStyle name="Финансовый 2 5 3 5 4 2" xfId="9635" xr:uid="{00000000-0005-0000-0000-000090310000}"/>
    <cellStyle name="Финансовый 2 5 3 5 4 2 2" xfId="24875" xr:uid="{293616ED-992A-4E17-9509-2F9AF45DC8D0}"/>
    <cellStyle name="Финансовый 2 5 3 5 4 3" xfId="14713" xr:uid="{00000000-0005-0000-0000-000091310000}"/>
    <cellStyle name="Финансовый 2 5 3 5 4 3 2" xfId="29951" xr:uid="{533256DA-7810-46F8-975F-9014D919E661}"/>
    <cellStyle name="Финансовый 2 5 3 5 4 4" xfId="19799" xr:uid="{7D7E160A-F3C6-4DBF-B111-3B9E81141619}"/>
    <cellStyle name="Финансовый 2 5 3 5 5" xfId="5831" xr:uid="{00000000-0005-0000-0000-000092310000}"/>
    <cellStyle name="Финансовый 2 5 3 5 5 2" xfId="21076" xr:uid="{D62FA89C-7FF4-46F6-BC5C-B7EC6F9AD5BF}"/>
    <cellStyle name="Финансовый 2 5 3 5 6" xfId="10914" xr:uid="{00000000-0005-0000-0000-000093310000}"/>
    <cellStyle name="Финансовый 2 5 3 5 6 2" xfId="26152" xr:uid="{7FF80E99-0163-463E-ABE8-47156B7CB23E}"/>
    <cellStyle name="Финансовый 2 5 3 5 7" xfId="16000" xr:uid="{29BB57AC-EF68-4100-B9EF-E894E6FA14D4}"/>
    <cellStyle name="Финансовый 2 5 3 6" xfId="1291" xr:uid="{00000000-0005-0000-0000-000094310000}"/>
    <cellStyle name="Финансовый 2 5 3 6 2" xfId="2569" xr:uid="{00000000-0005-0000-0000-000095310000}"/>
    <cellStyle name="Финансовый 2 5 3 6 2 2" xfId="7673" xr:uid="{00000000-0005-0000-0000-000096310000}"/>
    <cellStyle name="Финансовый 2 5 3 6 2 2 2" xfId="22913" xr:uid="{0011AE00-21D0-4C05-A3B0-8A3133D2BD5A}"/>
    <cellStyle name="Финансовый 2 5 3 6 2 3" xfId="12751" xr:uid="{00000000-0005-0000-0000-000097310000}"/>
    <cellStyle name="Финансовый 2 5 3 6 2 3 2" xfId="27989" xr:uid="{CB851F1A-2F38-452B-AE10-CA0F54164DCE}"/>
    <cellStyle name="Финансовый 2 5 3 6 2 4" xfId="17837" xr:uid="{3B71D814-027D-490B-9DF2-CB08C0CAC2FE}"/>
    <cellStyle name="Финансовый 2 5 3 6 3" xfId="3843" xr:uid="{00000000-0005-0000-0000-000098310000}"/>
    <cellStyle name="Финансовый 2 5 3 6 3 2" xfId="8929" xr:uid="{00000000-0005-0000-0000-000099310000}"/>
    <cellStyle name="Финансовый 2 5 3 6 3 2 2" xfId="24169" xr:uid="{33DC4868-1966-4287-9C26-DB18C4D49F04}"/>
    <cellStyle name="Финансовый 2 5 3 6 3 3" xfId="14007" xr:uid="{00000000-0005-0000-0000-00009A310000}"/>
    <cellStyle name="Финансовый 2 5 3 6 3 3 2" xfId="29245" xr:uid="{9A03A1C2-D11B-432C-9A94-69503793A5E8}"/>
    <cellStyle name="Финансовый 2 5 3 6 3 4" xfId="19093" xr:uid="{08B22AE7-5E59-4D1D-AC14-7C98F2CB66A6}"/>
    <cellStyle name="Финансовый 2 5 3 6 4" xfId="5119" xr:uid="{00000000-0005-0000-0000-00009B310000}"/>
    <cellStyle name="Финансовый 2 5 3 6 4 2" xfId="10200" xr:uid="{00000000-0005-0000-0000-00009C310000}"/>
    <cellStyle name="Финансовый 2 5 3 6 4 2 2" xfId="25440" xr:uid="{A1582FED-9E54-4823-8E4F-209060B5CA01}"/>
    <cellStyle name="Финансовый 2 5 3 6 4 3" xfId="15278" xr:uid="{00000000-0005-0000-0000-00009D310000}"/>
    <cellStyle name="Финансовый 2 5 3 6 4 3 2" xfId="30516" xr:uid="{72870336-3827-48CD-A8A2-C9DA306AE961}"/>
    <cellStyle name="Финансовый 2 5 3 6 4 4" xfId="20364" xr:uid="{3EC5C048-EA45-4A39-9F47-F06FA9B8077F}"/>
    <cellStyle name="Финансовый 2 5 3 6 5" xfId="6396" xr:uid="{00000000-0005-0000-0000-00009E310000}"/>
    <cellStyle name="Финансовый 2 5 3 6 5 2" xfId="21641" xr:uid="{120F047B-0B77-4898-9161-F091A893EDFD}"/>
    <cellStyle name="Финансовый 2 5 3 6 6" xfId="11479" xr:uid="{00000000-0005-0000-0000-00009F310000}"/>
    <cellStyle name="Финансовый 2 5 3 6 6 2" xfId="26717" xr:uid="{3A7DE144-4D69-4D6E-96AE-D328A307B1D1}"/>
    <cellStyle name="Финансовый 2 5 3 6 7" xfId="16565" xr:uid="{2F49B505-EC88-4440-B8A8-E03FD4A3FD89}"/>
    <cellStyle name="Финансовый 2 5 3 7" xfId="1431" xr:uid="{00000000-0005-0000-0000-0000A0310000}"/>
    <cellStyle name="Финансовый 2 5 3 7 2" xfId="2709" xr:uid="{00000000-0005-0000-0000-0000A1310000}"/>
    <cellStyle name="Финансовый 2 5 3 7 2 2" xfId="7813" xr:uid="{00000000-0005-0000-0000-0000A2310000}"/>
    <cellStyle name="Финансовый 2 5 3 7 2 2 2" xfId="23053" xr:uid="{48F3CBE1-E384-4D7E-85D0-35DC12CD1D12}"/>
    <cellStyle name="Финансовый 2 5 3 7 2 3" xfId="12891" xr:uid="{00000000-0005-0000-0000-0000A3310000}"/>
    <cellStyle name="Финансовый 2 5 3 7 2 3 2" xfId="28129" xr:uid="{AC82BB0C-6831-43E8-BF29-D8190D1D3D0C}"/>
    <cellStyle name="Финансовый 2 5 3 7 2 4" xfId="17977" xr:uid="{A7FBD2C6-2ACA-4334-85A9-796A6F433988}"/>
    <cellStyle name="Финансовый 2 5 3 7 3" xfId="3981" xr:uid="{00000000-0005-0000-0000-0000A4310000}"/>
    <cellStyle name="Финансовый 2 5 3 7 3 2" xfId="9067" xr:uid="{00000000-0005-0000-0000-0000A5310000}"/>
    <cellStyle name="Финансовый 2 5 3 7 3 2 2" xfId="24307" xr:uid="{7DABFDE9-2758-4C9B-AD7A-65886E04187F}"/>
    <cellStyle name="Финансовый 2 5 3 7 3 3" xfId="14145" xr:uid="{00000000-0005-0000-0000-0000A6310000}"/>
    <cellStyle name="Финансовый 2 5 3 7 3 3 2" xfId="29383" xr:uid="{DA10BAE2-75BB-43BD-BF33-BECF76E2B37B}"/>
    <cellStyle name="Финансовый 2 5 3 7 3 4" xfId="19231" xr:uid="{3DB3ADB7-3888-44E2-86BE-65D8AFAE69DB}"/>
    <cellStyle name="Финансовый 2 5 3 7 4" xfId="5259" xr:uid="{00000000-0005-0000-0000-0000A7310000}"/>
    <cellStyle name="Финансовый 2 5 3 7 4 2" xfId="10340" xr:uid="{00000000-0005-0000-0000-0000A8310000}"/>
    <cellStyle name="Финансовый 2 5 3 7 4 2 2" xfId="25580" xr:uid="{0A4854C9-DD6E-4FF9-B4D2-2CBF063FFE56}"/>
    <cellStyle name="Финансовый 2 5 3 7 4 3" xfId="15418" xr:uid="{00000000-0005-0000-0000-0000A9310000}"/>
    <cellStyle name="Финансовый 2 5 3 7 4 3 2" xfId="30656" xr:uid="{FD881B40-7F44-472B-8574-5F401621EDDF}"/>
    <cellStyle name="Финансовый 2 5 3 7 4 4" xfId="20504" xr:uid="{A5385045-18AF-4E3E-AC7E-CC7E7BFC1676}"/>
    <cellStyle name="Финансовый 2 5 3 7 5" xfId="6536" xr:uid="{00000000-0005-0000-0000-0000AA310000}"/>
    <cellStyle name="Финансовый 2 5 3 7 5 2" xfId="21781" xr:uid="{A5C7CD8B-F95B-4975-B1CE-91ACFD4B27F8}"/>
    <cellStyle name="Финансовый 2 5 3 7 6" xfId="11619" xr:uid="{00000000-0005-0000-0000-0000AB310000}"/>
    <cellStyle name="Финансовый 2 5 3 7 6 2" xfId="26857" xr:uid="{9916A714-ED3F-4D49-B075-260FB4A08F03}"/>
    <cellStyle name="Финансовый 2 5 3 7 7" xfId="16705" xr:uid="{D2043B58-EC1F-4D7B-89E6-A92937F67F3C}"/>
    <cellStyle name="Финансовый 2 5 4" xfId="207" xr:uid="{00000000-0005-0000-0000-0000AC310000}"/>
    <cellStyle name="Финансовый 2 5 4 2" xfId="305" xr:uid="{00000000-0005-0000-0000-0000AD310000}"/>
    <cellStyle name="Финансовый 2 5 4 2 2" xfId="458" xr:uid="{00000000-0005-0000-0000-0000AE310000}"/>
    <cellStyle name="Финансовый 2 5 4 2 2 2" xfId="1022" xr:uid="{00000000-0005-0000-0000-0000AF310000}"/>
    <cellStyle name="Финансовый 2 5 4 2 2 2 2" xfId="2300" xr:uid="{00000000-0005-0000-0000-0000B0310000}"/>
    <cellStyle name="Финансовый 2 5 4 2 2 2 2 2" xfId="7404" xr:uid="{00000000-0005-0000-0000-0000B1310000}"/>
    <cellStyle name="Финансовый 2 5 4 2 2 2 2 2 2" xfId="22644" xr:uid="{188D130D-FD51-4F98-905D-78A5DC432863}"/>
    <cellStyle name="Финансовый 2 5 4 2 2 2 2 3" xfId="12482" xr:uid="{00000000-0005-0000-0000-0000B2310000}"/>
    <cellStyle name="Финансовый 2 5 4 2 2 2 2 3 2" xfId="27720" xr:uid="{B860369C-EC16-460B-9F18-FDA3C4D57B7F}"/>
    <cellStyle name="Финансовый 2 5 4 2 2 2 2 4" xfId="17568" xr:uid="{D41D807A-7472-48A4-901C-C058B35EDCC3}"/>
    <cellStyle name="Финансовый 2 5 4 2 2 2 3" xfId="3578" xr:uid="{00000000-0005-0000-0000-0000B3310000}"/>
    <cellStyle name="Финансовый 2 5 4 2 2 2 3 2" xfId="8664" xr:uid="{00000000-0005-0000-0000-0000B4310000}"/>
    <cellStyle name="Финансовый 2 5 4 2 2 2 3 2 2" xfId="23904" xr:uid="{7881DABF-4FE7-4F8B-8B8E-833FAC5EE64D}"/>
    <cellStyle name="Финансовый 2 5 4 2 2 2 3 3" xfId="13742" xr:uid="{00000000-0005-0000-0000-0000B5310000}"/>
    <cellStyle name="Финансовый 2 5 4 2 2 2 3 3 2" xfId="28980" xr:uid="{5C0CA99E-B1C5-47BA-8333-5CBEF309CF06}"/>
    <cellStyle name="Финансовый 2 5 4 2 2 2 3 4" xfId="18828" xr:uid="{FD334BD2-0856-4A1F-9B91-75342EE56773}"/>
    <cellStyle name="Финансовый 2 5 4 2 2 2 4" xfId="4850" xr:uid="{00000000-0005-0000-0000-0000B6310000}"/>
    <cellStyle name="Финансовый 2 5 4 2 2 2 4 2" xfId="9931" xr:uid="{00000000-0005-0000-0000-0000B7310000}"/>
    <cellStyle name="Финансовый 2 5 4 2 2 2 4 2 2" xfId="25171" xr:uid="{88232BD1-5274-4D3C-B337-3B6809674E48}"/>
    <cellStyle name="Финансовый 2 5 4 2 2 2 4 3" xfId="15009" xr:uid="{00000000-0005-0000-0000-0000B8310000}"/>
    <cellStyle name="Финансовый 2 5 4 2 2 2 4 3 2" xfId="30247" xr:uid="{8D427642-F531-4032-B3F8-0678141C26A0}"/>
    <cellStyle name="Финансовый 2 5 4 2 2 2 4 4" xfId="20095" xr:uid="{D50DC28B-4E57-441F-9242-DA6ACA1EC8BF}"/>
    <cellStyle name="Финансовый 2 5 4 2 2 2 5" xfId="6127" xr:uid="{00000000-0005-0000-0000-0000B9310000}"/>
    <cellStyle name="Финансовый 2 5 4 2 2 2 5 2" xfId="21372" xr:uid="{66E989FA-4504-4E33-B084-7A25EBB39A3A}"/>
    <cellStyle name="Финансовый 2 5 4 2 2 2 6" xfId="11210" xr:uid="{00000000-0005-0000-0000-0000BA310000}"/>
    <cellStyle name="Финансовый 2 5 4 2 2 2 6 2" xfId="26448" xr:uid="{7902464A-33D8-4713-9571-537A170584D4}"/>
    <cellStyle name="Финансовый 2 5 4 2 2 2 7" xfId="16296" xr:uid="{42226600-0F79-4CC2-8C5C-E90BABCCBFF7}"/>
    <cellStyle name="Финансовый 2 5 4 2 2 3" xfId="1736" xr:uid="{00000000-0005-0000-0000-0000BB310000}"/>
    <cellStyle name="Финансовый 2 5 4 2 2 3 2" xfId="6840" xr:uid="{00000000-0005-0000-0000-0000BC310000}"/>
    <cellStyle name="Финансовый 2 5 4 2 2 3 2 2" xfId="22080" xr:uid="{2B83B440-A4A2-495D-A15B-5DA03DE1B5CD}"/>
    <cellStyle name="Финансовый 2 5 4 2 2 3 3" xfId="11918" xr:uid="{00000000-0005-0000-0000-0000BD310000}"/>
    <cellStyle name="Финансовый 2 5 4 2 2 3 3 2" xfId="27156" xr:uid="{F4016DCB-8DB0-47AA-9919-2D7CF858CC37}"/>
    <cellStyle name="Финансовый 2 5 4 2 2 3 4" xfId="17004" xr:uid="{986673F4-3EB1-42C4-A327-C540BDA580D8}"/>
    <cellStyle name="Финансовый 2 5 4 2 2 4" xfId="3022" xr:uid="{00000000-0005-0000-0000-0000BE310000}"/>
    <cellStyle name="Финансовый 2 5 4 2 2 4 2" xfId="8108" xr:uid="{00000000-0005-0000-0000-0000BF310000}"/>
    <cellStyle name="Финансовый 2 5 4 2 2 4 2 2" xfId="23348" xr:uid="{496133A2-8E59-44E8-BBAC-5E6F0BBA8ECF}"/>
    <cellStyle name="Финансовый 2 5 4 2 2 4 3" xfId="13186" xr:uid="{00000000-0005-0000-0000-0000C0310000}"/>
    <cellStyle name="Финансовый 2 5 4 2 2 4 3 2" xfId="28424" xr:uid="{6DCCFDD7-09B1-4ACB-B813-B6DDB805A2A7}"/>
    <cellStyle name="Финансовый 2 5 4 2 2 4 4" xfId="18272" xr:uid="{8ABF26C5-A366-4378-96DD-2B01F1A6A6B3}"/>
    <cellStyle name="Финансовый 2 5 4 2 2 5" xfId="4286" xr:uid="{00000000-0005-0000-0000-0000C1310000}"/>
    <cellStyle name="Финансовый 2 5 4 2 2 5 2" xfId="9367" xr:uid="{00000000-0005-0000-0000-0000C2310000}"/>
    <cellStyle name="Финансовый 2 5 4 2 2 5 2 2" xfId="24607" xr:uid="{C2C5899F-95C7-4897-A291-6006B3414698}"/>
    <cellStyle name="Финансовый 2 5 4 2 2 5 3" xfId="14445" xr:uid="{00000000-0005-0000-0000-0000C3310000}"/>
    <cellStyle name="Финансовый 2 5 4 2 2 5 3 2" xfId="29683" xr:uid="{800A13D9-CF24-474E-BA73-0CE81CD9362F}"/>
    <cellStyle name="Финансовый 2 5 4 2 2 5 4" xfId="19531" xr:uid="{457C540E-48C8-4390-BD14-4049D1632FFC}"/>
    <cellStyle name="Финансовый 2 5 4 2 2 6" xfId="5563" xr:uid="{00000000-0005-0000-0000-0000C4310000}"/>
    <cellStyle name="Финансовый 2 5 4 2 2 6 2" xfId="20808" xr:uid="{D027523C-7D69-4ACC-8DD2-0A8DD4CBD197}"/>
    <cellStyle name="Финансовый 2 5 4 2 2 7" xfId="10646" xr:uid="{00000000-0005-0000-0000-0000C5310000}"/>
    <cellStyle name="Финансовый 2 5 4 2 2 7 2" xfId="25884" xr:uid="{CD045BA5-4180-4875-9D7C-C460693F8D23}"/>
    <cellStyle name="Финансовый 2 5 4 2 2 8" xfId="15732" xr:uid="{FE334E11-532A-479F-B85D-8FCEA37163D5}"/>
    <cellStyle name="Финансовый 2 5 4 2 3" xfId="882" xr:uid="{00000000-0005-0000-0000-0000C6310000}"/>
    <cellStyle name="Финансовый 2 5 4 2 3 2" xfId="2160" xr:uid="{00000000-0005-0000-0000-0000C7310000}"/>
    <cellStyle name="Финансовый 2 5 4 2 3 2 2" xfId="7264" xr:uid="{00000000-0005-0000-0000-0000C8310000}"/>
    <cellStyle name="Финансовый 2 5 4 2 3 2 2 2" xfId="22504" xr:uid="{B0068C88-CD27-4BD6-859B-1B7B45D814F5}"/>
    <cellStyle name="Финансовый 2 5 4 2 3 2 3" xfId="12342" xr:uid="{00000000-0005-0000-0000-0000C9310000}"/>
    <cellStyle name="Финансовый 2 5 4 2 3 2 3 2" xfId="27580" xr:uid="{06B9F712-3D3D-4102-B71A-69F1B090DBA3}"/>
    <cellStyle name="Финансовый 2 5 4 2 3 2 4" xfId="17428" xr:uid="{622742A2-C372-4703-9924-F07867E2A5E5}"/>
    <cellStyle name="Финансовый 2 5 4 2 3 3" xfId="3440" xr:uid="{00000000-0005-0000-0000-0000CA310000}"/>
    <cellStyle name="Финансовый 2 5 4 2 3 3 2" xfId="8526" xr:uid="{00000000-0005-0000-0000-0000CB310000}"/>
    <cellStyle name="Финансовый 2 5 4 2 3 3 2 2" xfId="23766" xr:uid="{61691A57-7D2C-44C1-AFC3-EB6246978DF4}"/>
    <cellStyle name="Финансовый 2 5 4 2 3 3 3" xfId="13604" xr:uid="{00000000-0005-0000-0000-0000CC310000}"/>
    <cellStyle name="Финансовый 2 5 4 2 3 3 3 2" xfId="28842" xr:uid="{A23A4748-F293-4A61-A0E0-B9130534257A}"/>
    <cellStyle name="Финансовый 2 5 4 2 3 3 4" xfId="18690" xr:uid="{8D91279B-37FB-498C-B363-D6FADA37AE08}"/>
    <cellStyle name="Финансовый 2 5 4 2 3 4" xfId="4710" xr:uid="{00000000-0005-0000-0000-0000CD310000}"/>
    <cellStyle name="Финансовый 2 5 4 2 3 4 2" xfId="9791" xr:uid="{00000000-0005-0000-0000-0000CE310000}"/>
    <cellStyle name="Финансовый 2 5 4 2 3 4 2 2" xfId="25031" xr:uid="{8D73A702-2D20-43B9-AACC-C31C63039EED}"/>
    <cellStyle name="Финансовый 2 5 4 2 3 4 3" xfId="14869" xr:uid="{00000000-0005-0000-0000-0000CF310000}"/>
    <cellStyle name="Финансовый 2 5 4 2 3 4 3 2" xfId="30107" xr:uid="{5A6E8945-397C-4B73-9958-FFC33522463A}"/>
    <cellStyle name="Финансовый 2 5 4 2 3 4 4" xfId="19955" xr:uid="{5E8B2F80-BF82-4012-B482-DF6AAFB4D8D2}"/>
    <cellStyle name="Финансовый 2 5 4 2 3 5" xfId="5987" xr:uid="{00000000-0005-0000-0000-0000D0310000}"/>
    <cellStyle name="Финансовый 2 5 4 2 3 5 2" xfId="21232" xr:uid="{FCF3F7D6-9801-4A87-9B78-3D75E5E97EBC}"/>
    <cellStyle name="Финансовый 2 5 4 2 3 6" xfId="11070" xr:uid="{00000000-0005-0000-0000-0000D1310000}"/>
    <cellStyle name="Финансовый 2 5 4 2 3 6 2" xfId="26308" xr:uid="{39EA5794-C488-48E3-BC45-A36944814DA5}"/>
    <cellStyle name="Финансовый 2 5 4 2 3 7" xfId="16156" xr:uid="{F0156C19-1600-4CE1-8AD1-6EB295B6D60D}"/>
    <cellStyle name="Финансовый 2 5 4 2 4" xfId="1596" xr:uid="{00000000-0005-0000-0000-0000D2310000}"/>
    <cellStyle name="Финансовый 2 5 4 2 4 2" xfId="6700" xr:uid="{00000000-0005-0000-0000-0000D3310000}"/>
    <cellStyle name="Финансовый 2 5 4 2 4 2 2" xfId="21940" xr:uid="{D0FEBC41-295B-405B-86B0-AD7CFC927256}"/>
    <cellStyle name="Финансовый 2 5 4 2 4 3" xfId="11778" xr:uid="{00000000-0005-0000-0000-0000D4310000}"/>
    <cellStyle name="Финансовый 2 5 4 2 4 3 2" xfId="27016" xr:uid="{E14B8E61-68FA-443D-94B4-BC5987492951}"/>
    <cellStyle name="Финансовый 2 5 4 2 4 4" xfId="16864" xr:uid="{5A0A01B2-EDCA-48D8-B1AC-31A488556532}"/>
    <cellStyle name="Финансовый 2 5 4 2 5" xfId="2872" xr:uid="{00000000-0005-0000-0000-0000D5310000}"/>
    <cellStyle name="Финансовый 2 5 4 2 5 2" xfId="7970" xr:uid="{00000000-0005-0000-0000-0000D6310000}"/>
    <cellStyle name="Финансовый 2 5 4 2 5 2 2" xfId="23210" xr:uid="{784E3765-3526-4238-9735-4F6943EEF753}"/>
    <cellStyle name="Финансовый 2 5 4 2 5 3" xfId="13048" xr:uid="{00000000-0005-0000-0000-0000D7310000}"/>
    <cellStyle name="Финансовый 2 5 4 2 5 3 2" xfId="28286" xr:uid="{765AEB0D-8476-47B8-BD90-CEE69FD56EF1}"/>
    <cellStyle name="Финансовый 2 5 4 2 5 4" xfId="18134" xr:uid="{1BB08314-7EC6-475A-BA2C-05077881339C}"/>
    <cellStyle name="Финансовый 2 5 4 2 6" xfId="4146" xr:uid="{00000000-0005-0000-0000-0000D8310000}"/>
    <cellStyle name="Финансовый 2 5 4 2 6 2" xfId="9227" xr:uid="{00000000-0005-0000-0000-0000D9310000}"/>
    <cellStyle name="Финансовый 2 5 4 2 6 2 2" xfId="24467" xr:uid="{307ECD18-16CF-4AFD-9C39-CAFB39A8CBBE}"/>
    <cellStyle name="Финансовый 2 5 4 2 6 3" xfId="14305" xr:uid="{00000000-0005-0000-0000-0000DA310000}"/>
    <cellStyle name="Финансовый 2 5 4 2 6 3 2" xfId="29543" xr:uid="{073E62C7-E9AD-403D-9599-7DC01338EC96}"/>
    <cellStyle name="Финансовый 2 5 4 2 6 4" xfId="19391" xr:uid="{E468E7F9-037E-4762-A340-1D6510269F33}"/>
    <cellStyle name="Финансовый 2 5 4 2 7" xfId="5423" xr:uid="{00000000-0005-0000-0000-0000DB310000}"/>
    <cellStyle name="Финансовый 2 5 4 2 7 2" xfId="20668" xr:uid="{8064C29E-4264-4FA0-BAF3-C4A60D715E8D}"/>
    <cellStyle name="Финансовый 2 5 4 2 8" xfId="10506" xr:uid="{00000000-0005-0000-0000-0000DC310000}"/>
    <cellStyle name="Финансовый 2 5 4 2 8 2" xfId="25744" xr:uid="{4D983085-6FC8-4208-BEB4-65DE87435864}"/>
    <cellStyle name="Финансовый 2 5 4 2 9" xfId="15592" xr:uid="{F7A5291C-1195-4C16-A6D3-1B7D620A07A0}"/>
    <cellStyle name="Финансовый 2 5 4 3" xfId="598" xr:uid="{00000000-0005-0000-0000-0000DD310000}"/>
    <cellStyle name="Финансовый 2 5 4 3 2" xfId="1162" xr:uid="{00000000-0005-0000-0000-0000DE310000}"/>
    <cellStyle name="Финансовый 2 5 4 3 2 2" xfId="2440" xr:uid="{00000000-0005-0000-0000-0000DF310000}"/>
    <cellStyle name="Финансовый 2 5 4 3 2 2 2" xfId="7544" xr:uid="{00000000-0005-0000-0000-0000E0310000}"/>
    <cellStyle name="Финансовый 2 5 4 3 2 2 2 2" xfId="22784" xr:uid="{A55747E2-09B6-4534-8F32-7D2E83FD2A97}"/>
    <cellStyle name="Финансовый 2 5 4 3 2 2 3" xfId="12622" xr:uid="{00000000-0005-0000-0000-0000E1310000}"/>
    <cellStyle name="Финансовый 2 5 4 3 2 2 3 2" xfId="27860" xr:uid="{B43FA77F-EEAD-46C5-AEDE-263D179B4BFB}"/>
    <cellStyle name="Финансовый 2 5 4 3 2 2 4" xfId="17708" xr:uid="{840AFC4B-0944-4F5B-8C74-6317E6DA2575}"/>
    <cellStyle name="Финансовый 2 5 4 3 2 3" xfId="3716" xr:uid="{00000000-0005-0000-0000-0000E2310000}"/>
    <cellStyle name="Финансовый 2 5 4 3 2 3 2" xfId="8802" xr:uid="{00000000-0005-0000-0000-0000E3310000}"/>
    <cellStyle name="Финансовый 2 5 4 3 2 3 2 2" xfId="24042" xr:uid="{800EE3C6-444A-4E2E-89E6-E561943A2D4D}"/>
    <cellStyle name="Финансовый 2 5 4 3 2 3 3" xfId="13880" xr:uid="{00000000-0005-0000-0000-0000E4310000}"/>
    <cellStyle name="Финансовый 2 5 4 3 2 3 3 2" xfId="29118" xr:uid="{3D8F0DBF-33B0-4182-A378-3CEDDBB0CE04}"/>
    <cellStyle name="Финансовый 2 5 4 3 2 3 4" xfId="18966" xr:uid="{18101491-7F2D-4057-BF27-E60D99ECACB6}"/>
    <cellStyle name="Финансовый 2 5 4 3 2 4" xfId="4990" xr:uid="{00000000-0005-0000-0000-0000E5310000}"/>
    <cellStyle name="Финансовый 2 5 4 3 2 4 2" xfId="10071" xr:uid="{00000000-0005-0000-0000-0000E6310000}"/>
    <cellStyle name="Финансовый 2 5 4 3 2 4 2 2" xfId="25311" xr:uid="{A9477E4C-AE51-41B3-92DA-D12EF509FDBE}"/>
    <cellStyle name="Финансовый 2 5 4 3 2 4 3" xfId="15149" xr:uid="{00000000-0005-0000-0000-0000E7310000}"/>
    <cellStyle name="Финансовый 2 5 4 3 2 4 3 2" xfId="30387" xr:uid="{4EE10C47-B5B2-480E-9425-836EFEC8AB5C}"/>
    <cellStyle name="Финансовый 2 5 4 3 2 4 4" xfId="20235" xr:uid="{D2C463E5-D98A-4BF0-AE22-CD68246D30CC}"/>
    <cellStyle name="Финансовый 2 5 4 3 2 5" xfId="6267" xr:uid="{00000000-0005-0000-0000-0000E8310000}"/>
    <cellStyle name="Финансовый 2 5 4 3 2 5 2" xfId="21512" xr:uid="{EF51B664-4C3F-4D42-AB33-A00619EEF2FF}"/>
    <cellStyle name="Финансовый 2 5 4 3 2 6" xfId="11350" xr:uid="{00000000-0005-0000-0000-0000E9310000}"/>
    <cellStyle name="Финансовый 2 5 4 3 2 6 2" xfId="26588" xr:uid="{5F255923-D40D-439C-A37B-CE5B81519993}"/>
    <cellStyle name="Финансовый 2 5 4 3 2 7" xfId="16436" xr:uid="{C11418B8-3138-43FD-B253-60192C45331F}"/>
    <cellStyle name="Финансовый 2 5 4 3 3" xfId="1876" xr:uid="{00000000-0005-0000-0000-0000EA310000}"/>
    <cellStyle name="Финансовый 2 5 4 3 3 2" xfId="6980" xr:uid="{00000000-0005-0000-0000-0000EB310000}"/>
    <cellStyle name="Финансовый 2 5 4 3 3 2 2" xfId="22220" xr:uid="{6AB2A545-476E-40D9-A75A-C04C2F12B06E}"/>
    <cellStyle name="Финансовый 2 5 4 3 3 3" xfId="12058" xr:uid="{00000000-0005-0000-0000-0000EC310000}"/>
    <cellStyle name="Финансовый 2 5 4 3 3 3 2" xfId="27296" xr:uid="{D1AC7912-C52A-4EA0-977B-17391A0EB9D5}"/>
    <cellStyle name="Финансовый 2 5 4 3 3 4" xfId="17144" xr:uid="{BCAC2408-6B62-4CBC-A7A9-00A4717F9875}"/>
    <cellStyle name="Финансовый 2 5 4 3 4" xfId="3160" xr:uid="{00000000-0005-0000-0000-0000ED310000}"/>
    <cellStyle name="Финансовый 2 5 4 3 4 2" xfId="8246" xr:uid="{00000000-0005-0000-0000-0000EE310000}"/>
    <cellStyle name="Финансовый 2 5 4 3 4 2 2" xfId="23486" xr:uid="{8A753F06-02B6-487A-8DC3-676D2C0DECDF}"/>
    <cellStyle name="Финансовый 2 5 4 3 4 3" xfId="13324" xr:uid="{00000000-0005-0000-0000-0000EF310000}"/>
    <cellStyle name="Финансовый 2 5 4 3 4 3 2" xfId="28562" xr:uid="{7880EB30-A2E0-4045-BC60-FFECB7DF9FD2}"/>
    <cellStyle name="Финансовый 2 5 4 3 4 4" xfId="18410" xr:uid="{8903A3E9-4ADC-4B87-9DEE-7D7EDC7753F5}"/>
    <cellStyle name="Финансовый 2 5 4 3 5" xfId="4426" xr:uid="{00000000-0005-0000-0000-0000F0310000}"/>
    <cellStyle name="Финансовый 2 5 4 3 5 2" xfId="9507" xr:uid="{00000000-0005-0000-0000-0000F1310000}"/>
    <cellStyle name="Финансовый 2 5 4 3 5 2 2" xfId="24747" xr:uid="{93DBFE9F-B775-4D86-B9EA-57F8638CBA8F}"/>
    <cellStyle name="Финансовый 2 5 4 3 5 3" xfId="14585" xr:uid="{00000000-0005-0000-0000-0000F2310000}"/>
    <cellStyle name="Финансовый 2 5 4 3 5 3 2" xfId="29823" xr:uid="{CBBA4290-70D1-46CB-A41E-60AD79F3A55C}"/>
    <cellStyle name="Финансовый 2 5 4 3 5 4" xfId="19671" xr:uid="{A8AE9442-F1E6-4016-A85E-EF190A1C23D9}"/>
    <cellStyle name="Финансовый 2 5 4 3 6" xfId="5703" xr:uid="{00000000-0005-0000-0000-0000F3310000}"/>
    <cellStyle name="Финансовый 2 5 4 3 6 2" xfId="20948" xr:uid="{16A43979-B3D8-4A16-9FFF-0D8D1571C65A}"/>
    <cellStyle name="Финансовый 2 5 4 3 7" xfId="10786" xr:uid="{00000000-0005-0000-0000-0000F4310000}"/>
    <cellStyle name="Финансовый 2 5 4 3 7 2" xfId="26024" xr:uid="{D0F1B4C3-994C-4E99-93CE-E052C35BC170}"/>
    <cellStyle name="Финансовый 2 5 4 3 8" xfId="15872" xr:uid="{315D1ED8-046D-4875-A7F9-4C6251F85B81}"/>
    <cellStyle name="Финансовый 2 5 4 4" xfId="742" xr:uid="{00000000-0005-0000-0000-0000F5310000}"/>
    <cellStyle name="Финансовый 2 5 4 4 2" xfId="2020" xr:uid="{00000000-0005-0000-0000-0000F6310000}"/>
    <cellStyle name="Финансовый 2 5 4 4 2 2" xfId="7124" xr:uid="{00000000-0005-0000-0000-0000F7310000}"/>
    <cellStyle name="Финансовый 2 5 4 4 2 2 2" xfId="22364" xr:uid="{17BE85FB-CFF5-4E7B-8EB1-6EA1DF1A3B20}"/>
    <cellStyle name="Финансовый 2 5 4 4 2 3" xfId="12202" xr:uid="{00000000-0005-0000-0000-0000F8310000}"/>
    <cellStyle name="Финансовый 2 5 4 4 2 3 2" xfId="27440" xr:uid="{22C1F36B-A707-4A3C-A46D-09B5DCF13139}"/>
    <cellStyle name="Финансовый 2 5 4 4 2 4" xfId="17288" xr:uid="{5EB727C9-2F3A-4964-A020-0BB84D1CB44A}"/>
    <cellStyle name="Финансовый 2 5 4 4 3" xfId="3302" xr:uid="{00000000-0005-0000-0000-0000F9310000}"/>
    <cellStyle name="Финансовый 2 5 4 4 3 2" xfId="8388" xr:uid="{00000000-0005-0000-0000-0000FA310000}"/>
    <cellStyle name="Финансовый 2 5 4 4 3 2 2" xfId="23628" xr:uid="{8F5C5589-7A0F-4E2B-BD2E-984F4FD32B64}"/>
    <cellStyle name="Финансовый 2 5 4 4 3 3" xfId="13466" xr:uid="{00000000-0005-0000-0000-0000FB310000}"/>
    <cellStyle name="Финансовый 2 5 4 4 3 3 2" xfId="28704" xr:uid="{CC84ADCE-BFDD-47C5-95EF-6A1FE9786DA8}"/>
    <cellStyle name="Финансовый 2 5 4 4 3 4" xfId="18552" xr:uid="{0B8AFE84-2C25-4792-9FFA-3081F3228878}"/>
    <cellStyle name="Финансовый 2 5 4 4 4" xfId="4570" xr:uid="{00000000-0005-0000-0000-0000FC310000}"/>
    <cellStyle name="Финансовый 2 5 4 4 4 2" xfId="9651" xr:uid="{00000000-0005-0000-0000-0000FD310000}"/>
    <cellStyle name="Финансовый 2 5 4 4 4 2 2" xfId="24891" xr:uid="{6A523DE8-1E3E-4C68-AD1F-3791501D7379}"/>
    <cellStyle name="Финансовый 2 5 4 4 4 3" xfId="14729" xr:uid="{00000000-0005-0000-0000-0000FE310000}"/>
    <cellStyle name="Финансовый 2 5 4 4 4 3 2" xfId="29967" xr:uid="{21D1E0E9-6767-47A0-907C-BDCBE254E673}"/>
    <cellStyle name="Финансовый 2 5 4 4 4 4" xfId="19815" xr:uid="{7649040E-1771-42A3-84A3-E412324BEDB6}"/>
    <cellStyle name="Финансовый 2 5 4 4 5" xfId="5847" xr:uid="{00000000-0005-0000-0000-0000FF310000}"/>
    <cellStyle name="Финансовый 2 5 4 4 5 2" xfId="21092" xr:uid="{9D6EBE29-8260-471B-85ED-3E13D8D18F32}"/>
    <cellStyle name="Финансовый 2 5 4 4 6" xfId="10930" xr:uid="{00000000-0005-0000-0000-000000320000}"/>
    <cellStyle name="Финансовый 2 5 4 4 6 2" xfId="26168" xr:uid="{A1A74CFA-1573-439E-9FAF-6A51EB3CA8AE}"/>
    <cellStyle name="Финансовый 2 5 4 4 7" xfId="16016" xr:uid="{1753C85B-9EB8-4D5B-8BC3-48BD4701799D}"/>
    <cellStyle name="Финансовый 2 5 4 5" xfId="1307" xr:uid="{00000000-0005-0000-0000-000001320000}"/>
    <cellStyle name="Финансовый 2 5 4 5 2" xfId="2585" xr:uid="{00000000-0005-0000-0000-000002320000}"/>
    <cellStyle name="Финансовый 2 5 4 5 2 2" xfId="7689" xr:uid="{00000000-0005-0000-0000-000003320000}"/>
    <cellStyle name="Финансовый 2 5 4 5 2 2 2" xfId="22929" xr:uid="{A3D0695A-2999-413B-B84F-B4064C0E7897}"/>
    <cellStyle name="Финансовый 2 5 4 5 2 3" xfId="12767" xr:uid="{00000000-0005-0000-0000-000004320000}"/>
    <cellStyle name="Финансовый 2 5 4 5 2 3 2" xfId="28005" xr:uid="{991E350F-4B10-4F0F-AEE3-C8FBCED5267B}"/>
    <cellStyle name="Финансовый 2 5 4 5 2 4" xfId="17853" xr:uid="{1B2BEF87-1A0B-4815-B344-65CDB528EEEA}"/>
    <cellStyle name="Финансовый 2 5 4 5 3" xfId="3859" xr:uid="{00000000-0005-0000-0000-000005320000}"/>
    <cellStyle name="Финансовый 2 5 4 5 3 2" xfId="8945" xr:uid="{00000000-0005-0000-0000-000006320000}"/>
    <cellStyle name="Финансовый 2 5 4 5 3 2 2" xfId="24185" xr:uid="{B35B84DE-1B5F-4BDA-8601-887598BE5951}"/>
    <cellStyle name="Финансовый 2 5 4 5 3 3" xfId="14023" xr:uid="{00000000-0005-0000-0000-000007320000}"/>
    <cellStyle name="Финансовый 2 5 4 5 3 3 2" xfId="29261" xr:uid="{668B91FA-4F89-4122-82AC-9EDEFC544AD0}"/>
    <cellStyle name="Финансовый 2 5 4 5 3 4" xfId="19109" xr:uid="{6F89C1A4-D040-4E6F-A15C-6DD8C7521C5D}"/>
    <cellStyle name="Финансовый 2 5 4 5 4" xfId="5135" xr:uid="{00000000-0005-0000-0000-000008320000}"/>
    <cellStyle name="Финансовый 2 5 4 5 4 2" xfId="10216" xr:uid="{00000000-0005-0000-0000-000009320000}"/>
    <cellStyle name="Финансовый 2 5 4 5 4 2 2" xfId="25456" xr:uid="{2A345FFD-08E9-4B36-8A8C-4BF36792011E}"/>
    <cellStyle name="Финансовый 2 5 4 5 4 3" xfId="15294" xr:uid="{00000000-0005-0000-0000-00000A320000}"/>
    <cellStyle name="Финансовый 2 5 4 5 4 3 2" xfId="30532" xr:uid="{F40A271F-74CB-4930-B2B0-01B528874FA5}"/>
    <cellStyle name="Финансовый 2 5 4 5 4 4" xfId="20380" xr:uid="{5E4C8B49-2289-4E78-8414-A55E7FB6BB78}"/>
    <cellStyle name="Финансовый 2 5 4 5 5" xfId="6412" xr:uid="{00000000-0005-0000-0000-00000B320000}"/>
    <cellStyle name="Финансовый 2 5 4 5 5 2" xfId="21657" xr:uid="{DD41571C-1D70-41D4-B5CF-DCC3B0C08FE4}"/>
    <cellStyle name="Финансовый 2 5 4 5 6" xfId="11495" xr:uid="{00000000-0005-0000-0000-00000C320000}"/>
    <cellStyle name="Финансовый 2 5 4 5 6 2" xfId="26733" xr:uid="{92D61053-B6CB-42B5-BEF9-488D470A577A}"/>
    <cellStyle name="Финансовый 2 5 4 5 7" xfId="16581" xr:uid="{4EBB099C-5D40-4EA1-B05C-41DB66E94766}"/>
    <cellStyle name="Финансовый 2 5 4 6" xfId="1447" xr:uid="{00000000-0005-0000-0000-00000D320000}"/>
    <cellStyle name="Финансовый 2 5 4 6 2" xfId="2725" xr:uid="{00000000-0005-0000-0000-00000E320000}"/>
    <cellStyle name="Финансовый 2 5 4 6 2 2" xfId="7829" xr:uid="{00000000-0005-0000-0000-00000F320000}"/>
    <cellStyle name="Финансовый 2 5 4 6 2 2 2" xfId="23069" xr:uid="{89B1F0CF-8D4E-4392-8695-92408D1FB35D}"/>
    <cellStyle name="Финансовый 2 5 4 6 2 3" xfId="12907" xr:uid="{00000000-0005-0000-0000-000010320000}"/>
    <cellStyle name="Финансовый 2 5 4 6 2 3 2" xfId="28145" xr:uid="{953BF8EB-DE5A-4482-8010-0D484B71B74D}"/>
    <cellStyle name="Финансовый 2 5 4 6 2 4" xfId="17993" xr:uid="{44C9861B-2957-4CAB-B25D-ABE1F4163C23}"/>
    <cellStyle name="Финансовый 2 5 4 6 3" xfId="3997" xr:uid="{00000000-0005-0000-0000-000011320000}"/>
    <cellStyle name="Финансовый 2 5 4 6 3 2" xfId="9083" xr:uid="{00000000-0005-0000-0000-000012320000}"/>
    <cellStyle name="Финансовый 2 5 4 6 3 2 2" xfId="24323" xr:uid="{BA87026F-D3E7-4C8B-868B-219DEE2A0EAF}"/>
    <cellStyle name="Финансовый 2 5 4 6 3 3" xfId="14161" xr:uid="{00000000-0005-0000-0000-000013320000}"/>
    <cellStyle name="Финансовый 2 5 4 6 3 3 2" xfId="29399" xr:uid="{94B92984-851B-4B50-8F89-29BF2933A9F8}"/>
    <cellStyle name="Финансовый 2 5 4 6 3 4" xfId="19247" xr:uid="{221EA6E0-CCA0-4A04-8D9E-6CA3D0AB3F3B}"/>
    <cellStyle name="Финансовый 2 5 4 6 4" xfId="5275" xr:uid="{00000000-0005-0000-0000-000014320000}"/>
    <cellStyle name="Финансовый 2 5 4 6 4 2" xfId="10356" xr:uid="{00000000-0005-0000-0000-000015320000}"/>
    <cellStyle name="Финансовый 2 5 4 6 4 2 2" xfId="25596" xr:uid="{58006F0B-3130-4AA2-8A4D-322565B3521D}"/>
    <cellStyle name="Финансовый 2 5 4 6 4 3" xfId="15434" xr:uid="{00000000-0005-0000-0000-000016320000}"/>
    <cellStyle name="Финансовый 2 5 4 6 4 3 2" xfId="30672" xr:uid="{491FACDF-97AA-4CBF-B356-EB62ED8B081D}"/>
    <cellStyle name="Финансовый 2 5 4 6 4 4" xfId="20520" xr:uid="{E2CDAC70-4D73-4497-95B4-1E161E66540C}"/>
    <cellStyle name="Финансовый 2 5 4 6 5" xfId="6552" xr:uid="{00000000-0005-0000-0000-000017320000}"/>
    <cellStyle name="Финансовый 2 5 4 6 5 2" xfId="21797" xr:uid="{FE71ECA7-5FE6-43A3-8B0F-E29CE854A094}"/>
    <cellStyle name="Финансовый 2 5 4 6 6" xfId="11635" xr:uid="{00000000-0005-0000-0000-000018320000}"/>
    <cellStyle name="Финансовый 2 5 4 6 6 2" xfId="26873" xr:uid="{B5672031-1741-42F6-81D8-1430846A4A7A}"/>
    <cellStyle name="Финансовый 2 5 4 6 7" xfId="16721" xr:uid="{98497BF1-947B-40A3-A812-BD8C2E2A60D4}"/>
    <cellStyle name="Финансовый 2 5 5" xfId="267" xr:uid="{00000000-0005-0000-0000-000019320000}"/>
    <cellStyle name="Финансовый 2 5 5 2" xfId="425" xr:uid="{00000000-0005-0000-0000-00001A320000}"/>
    <cellStyle name="Финансовый 2 5 5 2 2" xfId="989" xr:uid="{00000000-0005-0000-0000-00001B320000}"/>
    <cellStyle name="Финансовый 2 5 5 2 2 2" xfId="2267" xr:uid="{00000000-0005-0000-0000-00001C320000}"/>
    <cellStyle name="Финансовый 2 5 5 2 2 2 2" xfId="7371" xr:uid="{00000000-0005-0000-0000-00001D320000}"/>
    <cellStyle name="Финансовый 2 5 5 2 2 2 2 2" xfId="22611" xr:uid="{68BA6A6F-E136-4757-BF41-E80CD69C4DA4}"/>
    <cellStyle name="Финансовый 2 5 5 2 2 2 3" xfId="12449" xr:uid="{00000000-0005-0000-0000-00001E320000}"/>
    <cellStyle name="Финансовый 2 5 5 2 2 2 3 2" xfId="27687" xr:uid="{CAC33139-2920-485C-9C69-5D25954C77F7}"/>
    <cellStyle name="Финансовый 2 5 5 2 2 2 4" xfId="17535" xr:uid="{D42145D9-F8C8-4D80-A013-1259D6DD3CD1}"/>
    <cellStyle name="Финансовый 2 5 5 2 2 3" xfId="3545" xr:uid="{00000000-0005-0000-0000-00001F320000}"/>
    <cellStyle name="Финансовый 2 5 5 2 2 3 2" xfId="8631" xr:uid="{00000000-0005-0000-0000-000020320000}"/>
    <cellStyle name="Финансовый 2 5 5 2 2 3 2 2" xfId="23871" xr:uid="{91B56A96-F004-4326-A46D-8AB1ABD28A93}"/>
    <cellStyle name="Финансовый 2 5 5 2 2 3 3" xfId="13709" xr:uid="{00000000-0005-0000-0000-000021320000}"/>
    <cellStyle name="Финансовый 2 5 5 2 2 3 3 2" xfId="28947" xr:uid="{1BE510CA-9259-495B-B781-C61DA9D5D57D}"/>
    <cellStyle name="Финансовый 2 5 5 2 2 3 4" xfId="18795" xr:uid="{92EEF1D1-E608-425B-8A34-47C8BD9DA24F}"/>
    <cellStyle name="Финансовый 2 5 5 2 2 4" xfId="4817" xr:uid="{00000000-0005-0000-0000-000022320000}"/>
    <cellStyle name="Финансовый 2 5 5 2 2 4 2" xfId="9898" xr:uid="{00000000-0005-0000-0000-000023320000}"/>
    <cellStyle name="Финансовый 2 5 5 2 2 4 2 2" xfId="25138" xr:uid="{06CB7ED7-ACC6-42FC-A05F-01DB8AFE8C9C}"/>
    <cellStyle name="Финансовый 2 5 5 2 2 4 3" xfId="14976" xr:uid="{00000000-0005-0000-0000-000024320000}"/>
    <cellStyle name="Финансовый 2 5 5 2 2 4 3 2" xfId="30214" xr:uid="{892EF047-55C9-4AAE-B1B1-38ABC5038C78}"/>
    <cellStyle name="Финансовый 2 5 5 2 2 4 4" xfId="20062" xr:uid="{F8A7BA32-0920-45CE-8466-86157E10C19D}"/>
    <cellStyle name="Финансовый 2 5 5 2 2 5" xfId="6094" xr:uid="{00000000-0005-0000-0000-000025320000}"/>
    <cellStyle name="Финансовый 2 5 5 2 2 5 2" xfId="21339" xr:uid="{98366C22-4F10-4476-90F9-381B27DFF168}"/>
    <cellStyle name="Финансовый 2 5 5 2 2 6" xfId="11177" xr:uid="{00000000-0005-0000-0000-000026320000}"/>
    <cellStyle name="Финансовый 2 5 5 2 2 6 2" xfId="26415" xr:uid="{29B95760-6D16-46C2-9E3A-5F5D1EAB5D78}"/>
    <cellStyle name="Финансовый 2 5 5 2 2 7" xfId="16263" xr:uid="{A6EAD7D4-0DB0-49A5-B14A-0E1D6A97C5B0}"/>
    <cellStyle name="Финансовый 2 5 5 2 3" xfId="1703" xr:uid="{00000000-0005-0000-0000-000027320000}"/>
    <cellStyle name="Финансовый 2 5 5 2 3 2" xfId="6807" xr:uid="{00000000-0005-0000-0000-000028320000}"/>
    <cellStyle name="Финансовый 2 5 5 2 3 2 2" xfId="22047" xr:uid="{FF995965-8531-4255-BC0A-F712D610A37D}"/>
    <cellStyle name="Финансовый 2 5 5 2 3 3" xfId="11885" xr:uid="{00000000-0005-0000-0000-000029320000}"/>
    <cellStyle name="Финансовый 2 5 5 2 3 3 2" xfId="27123" xr:uid="{BFD11357-9888-4534-9331-60C8D65371C2}"/>
    <cellStyle name="Финансовый 2 5 5 2 3 4" xfId="16971" xr:uid="{8CF79579-B16A-462C-A9EC-EBFD6BF97FE3}"/>
    <cellStyle name="Финансовый 2 5 5 2 4" xfId="2989" xr:uid="{00000000-0005-0000-0000-00002A320000}"/>
    <cellStyle name="Финансовый 2 5 5 2 4 2" xfId="8075" xr:uid="{00000000-0005-0000-0000-00002B320000}"/>
    <cellStyle name="Финансовый 2 5 5 2 4 2 2" xfId="23315" xr:uid="{65D20D19-BD10-4371-956B-A64743D8654E}"/>
    <cellStyle name="Финансовый 2 5 5 2 4 3" xfId="13153" xr:uid="{00000000-0005-0000-0000-00002C320000}"/>
    <cellStyle name="Финансовый 2 5 5 2 4 3 2" xfId="28391" xr:uid="{EC6B7792-F4B6-4868-BE3F-5720893B3A7F}"/>
    <cellStyle name="Финансовый 2 5 5 2 4 4" xfId="18239" xr:uid="{801B9630-4063-41B8-9211-0886BF748BC7}"/>
    <cellStyle name="Финансовый 2 5 5 2 5" xfId="4253" xr:uid="{00000000-0005-0000-0000-00002D320000}"/>
    <cellStyle name="Финансовый 2 5 5 2 5 2" xfId="9334" xr:uid="{00000000-0005-0000-0000-00002E320000}"/>
    <cellStyle name="Финансовый 2 5 5 2 5 2 2" xfId="24574" xr:uid="{36AA9B3B-5A23-4DC3-AB05-3D4D7EAF18E3}"/>
    <cellStyle name="Финансовый 2 5 5 2 5 3" xfId="14412" xr:uid="{00000000-0005-0000-0000-00002F320000}"/>
    <cellStyle name="Финансовый 2 5 5 2 5 3 2" xfId="29650" xr:uid="{56A2C6E4-1809-4B8A-B443-DC30F62359CF}"/>
    <cellStyle name="Финансовый 2 5 5 2 5 4" xfId="19498" xr:uid="{CF6A147F-ABE0-4826-981B-014FF7F81C2D}"/>
    <cellStyle name="Финансовый 2 5 5 2 6" xfId="5530" xr:uid="{00000000-0005-0000-0000-000030320000}"/>
    <cellStyle name="Финансовый 2 5 5 2 6 2" xfId="20775" xr:uid="{D324AFBB-2B0A-4A29-97A1-7B81BEA0A03E}"/>
    <cellStyle name="Финансовый 2 5 5 2 7" xfId="10613" xr:uid="{00000000-0005-0000-0000-000031320000}"/>
    <cellStyle name="Финансовый 2 5 5 2 7 2" xfId="25851" xr:uid="{EC2E0D3B-F6DD-4A54-800B-FDE2C05B255E}"/>
    <cellStyle name="Финансовый 2 5 5 2 8" xfId="15699" xr:uid="{687DDD18-1614-421A-BAF8-06350374F61D}"/>
    <cellStyle name="Финансовый 2 5 5 3" xfId="849" xr:uid="{00000000-0005-0000-0000-000032320000}"/>
    <cellStyle name="Финансовый 2 5 5 3 2" xfId="2127" xr:uid="{00000000-0005-0000-0000-000033320000}"/>
    <cellStyle name="Финансовый 2 5 5 3 2 2" xfId="7231" xr:uid="{00000000-0005-0000-0000-000034320000}"/>
    <cellStyle name="Финансовый 2 5 5 3 2 2 2" xfId="22471" xr:uid="{6F62D481-D681-44E8-8B43-C6F8740794B1}"/>
    <cellStyle name="Финансовый 2 5 5 3 2 3" xfId="12309" xr:uid="{00000000-0005-0000-0000-000035320000}"/>
    <cellStyle name="Финансовый 2 5 5 3 2 3 2" xfId="27547" xr:uid="{F525704C-3DBB-4CA1-9159-E2048F48E0E5}"/>
    <cellStyle name="Финансовый 2 5 5 3 2 4" xfId="17395" xr:uid="{9168AB4D-7605-4BE3-9BF4-8A3D83465265}"/>
    <cellStyle name="Финансовый 2 5 5 3 3" xfId="3407" xr:uid="{00000000-0005-0000-0000-000036320000}"/>
    <cellStyle name="Финансовый 2 5 5 3 3 2" xfId="8493" xr:uid="{00000000-0005-0000-0000-000037320000}"/>
    <cellStyle name="Финансовый 2 5 5 3 3 2 2" xfId="23733" xr:uid="{E112229C-9C08-4428-AABB-A81C6C198D18}"/>
    <cellStyle name="Финансовый 2 5 5 3 3 3" xfId="13571" xr:uid="{00000000-0005-0000-0000-000038320000}"/>
    <cellStyle name="Финансовый 2 5 5 3 3 3 2" xfId="28809" xr:uid="{B77093AB-199F-486B-93D8-D04E4758FABE}"/>
    <cellStyle name="Финансовый 2 5 5 3 3 4" xfId="18657" xr:uid="{92B8923B-1059-4D91-ACB7-F481920CFCFF}"/>
    <cellStyle name="Финансовый 2 5 5 3 4" xfId="4677" xr:uid="{00000000-0005-0000-0000-000039320000}"/>
    <cellStyle name="Финансовый 2 5 5 3 4 2" xfId="9758" xr:uid="{00000000-0005-0000-0000-00003A320000}"/>
    <cellStyle name="Финансовый 2 5 5 3 4 2 2" xfId="24998" xr:uid="{B3775AF1-3590-4102-B983-712E81C99E2A}"/>
    <cellStyle name="Финансовый 2 5 5 3 4 3" xfId="14836" xr:uid="{00000000-0005-0000-0000-00003B320000}"/>
    <cellStyle name="Финансовый 2 5 5 3 4 3 2" xfId="30074" xr:uid="{66555198-95E2-4CA6-833A-36C82CB2C3D3}"/>
    <cellStyle name="Финансовый 2 5 5 3 4 4" xfId="19922" xr:uid="{506773EC-7972-4C07-A77C-FD9B79C27338}"/>
    <cellStyle name="Финансовый 2 5 5 3 5" xfId="5954" xr:uid="{00000000-0005-0000-0000-00003C320000}"/>
    <cellStyle name="Финансовый 2 5 5 3 5 2" xfId="21199" xr:uid="{EBF3F75D-7531-45D4-BC57-BC461508C844}"/>
    <cellStyle name="Финансовый 2 5 5 3 6" xfId="11037" xr:uid="{00000000-0005-0000-0000-00003D320000}"/>
    <cellStyle name="Финансовый 2 5 5 3 6 2" xfId="26275" xr:uid="{2F40D6D2-C1DD-463C-A8DD-18BF3A83AC94}"/>
    <cellStyle name="Финансовый 2 5 5 3 7" xfId="16123" xr:uid="{B79D55EE-17C9-45A2-93EA-FD8D23600BFF}"/>
    <cellStyle name="Финансовый 2 5 5 4" xfId="1563" xr:uid="{00000000-0005-0000-0000-00003E320000}"/>
    <cellStyle name="Финансовый 2 5 5 4 2" xfId="6667" xr:uid="{00000000-0005-0000-0000-00003F320000}"/>
    <cellStyle name="Финансовый 2 5 5 4 2 2" xfId="21907" xr:uid="{69CB77B2-73F4-4171-B625-BF7FDC4F980A}"/>
    <cellStyle name="Финансовый 2 5 5 4 3" xfId="11745" xr:uid="{00000000-0005-0000-0000-000040320000}"/>
    <cellStyle name="Финансовый 2 5 5 4 3 2" xfId="26983" xr:uid="{8336940B-8449-427F-B363-2453B1F24277}"/>
    <cellStyle name="Финансовый 2 5 5 4 4" xfId="16831" xr:uid="{6B13FBDD-C440-46F6-87E3-0DC5A5BB7F52}"/>
    <cellStyle name="Финансовый 2 5 5 5" xfId="2835" xr:uid="{00000000-0005-0000-0000-000041320000}"/>
    <cellStyle name="Финансовый 2 5 5 5 2" xfId="7937" xr:uid="{00000000-0005-0000-0000-000042320000}"/>
    <cellStyle name="Финансовый 2 5 5 5 2 2" xfId="23177" xr:uid="{BA45FCFF-4B27-49F0-BCE2-B0BB9E54DEA5}"/>
    <cellStyle name="Финансовый 2 5 5 5 3" xfId="13015" xr:uid="{00000000-0005-0000-0000-000043320000}"/>
    <cellStyle name="Финансовый 2 5 5 5 3 2" xfId="28253" xr:uid="{BC66F58D-0D36-454F-BE3E-6624FA988963}"/>
    <cellStyle name="Финансовый 2 5 5 5 4" xfId="18101" xr:uid="{A591E9C9-1FF7-4492-A8E5-4552D1FB4443}"/>
    <cellStyle name="Финансовый 2 5 5 6" xfId="4113" xr:uid="{00000000-0005-0000-0000-000044320000}"/>
    <cellStyle name="Финансовый 2 5 5 6 2" xfId="9194" xr:uid="{00000000-0005-0000-0000-000045320000}"/>
    <cellStyle name="Финансовый 2 5 5 6 2 2" xfId="24434" xr:uid="{C552DA59-CC71-4BFE-8E1B-8127016860B7}"/>
    <cellStyle name="Финансовый 2 5 5 6 3" xfId="14272" xr:uid="{00000000-0005-0000-0000-000046320000}"/>
    <cellStyle name="Финансовый 2 5 5 6 3 2" xfId="29510" xr:uid="{212A0FD2-9031-44FF-B95E-AF9F0E73A029}"/>
    <cellStyle name="Финансовый 2 5 5 6 4" xfId="19358" xr:uid="{57AC0A2B-0B6F-4C09-83D6-AB90D85BA571}"/>
    <cellStyle name="Финансовый 2 5 5 7" xfId="5390" xr:uid="{00000000-0005-0000-0000-000047320000}"/>
    <cellStyle name="Финансовый 2 5 5 7 2" xfId="20635" xr:uid="{2F908526-439B-4A8E-973C-137C44201F6E}"/>
    <cellStyle name="Финансовый 2 5 5 8" xfId="10473" xr:uid="{00000000-0005-0000-0000-000048320000}"/>
    <cellStyle name="Финансовый 2 5 5 8 2" xfId="25711" xr:uid="{822D74C9-916E-492D-A53C-C31F9989F626}"/>
    <cellStyle name="Финансовый 2 5 5 9" xfId="15559" xr:uid="{DA933B43-93DC-4AFB-B7D5-DFBCEE7D1991}"/>
    <cellStyle name="Финансовый 2 5 6" xfId="565" xr:uid="{00000000-0005-0000-0000-000049320000}"/>
    <cellStyle name="Финансовый 2 5 6 2" xfId="1129" xr:uid="{00000000-0005-0000-0000-00004A320000}"/>
    <cellStyle name="Финансовый 2 5 6 2 2" xfId="2407" xr:uid="{00000000-0005-0000-0000-00004B320000}"/>
    <cellStyle name="Финансовый 2 5 6 2 2 2" xfId="7511" xr:uid="{00000000-0005-0000-0000-00004C320000}"/>
    <cellStyle name="Финансовый 2 5 6 2 2 2 2" xfId="22751" xr:uid="{8F52F824-BC0A-48AF-8C34-9892D5A2856E}"/>
    <cellStyle name="Финансовый 2 5 6 2 2 3" xfId="12589" xr:uid="{00000000-0005-0000-0000-00004D320000}"/>
    <cellStyle name="Финансовый 2 5 6 2 2 3 2" xfId="27827" xr:uid="{3A200AA7-39C7-4E4A-ABB2-89C01501C825}"/>
    <cellStyle name="Финансовый 2 5 6 2 2 4" xfId="17675" xr:uid="{4FAF39D7-9583-4526-A2F6-38CFFE0C569F}"/>
    <cellStyle name="Финансовый 2 5 6 2 3" xfId="3683" xr:uid="{00000000-0005-0000-0000-00004E320000}"/>
    <cellStyle name="Финансовый 2 5 6 2 3 2" xfId="8769" xr:uid="{00000000-0005-0000-0000-00004F320000}"/>
    <cellStyle name="Финансовый 2 5 6 2 3 2 2" xfId="24009" xr:uid="{1CD11B7B-92E2-476E-852F-2624779A6A52}"/>
    <cellStyle name="Финансовый 2 5 6 2 3 3" xfId="13847" xr:uid="{00000000-0005-0000-0000-000050320000}"/>
    <cellStyle name="Финансовый 2 5 6 2 3 3 2" xfId="29085" xr:uid="{74170E89-5FE9-461D-9C0E-D935E22A0CF7}"/>
    <cellStyle name="Финансовый 2 5 6 2 3 4" xfId="18933" xr:uid="{6529AB09-8576-4AEA-B22A-58AD933CE6C5}"/>
    <cellStyle name="Финансовый 2 5 6 2 4" xfId="4957" xr:uid="{00000000-0005-0000-0000-000051320000}"/>
    <cellStyle name="Финансовый 2 5 6 2 4 2" xfId="10038" xr:uid="{00000000-0005-0000-0000-000052320000}"/>
    <cellStyle name="Финансовый 2 5 6 2 4 2 2" xfId="25278" xr:uid="{BA94C4CC-206A-45CC-85E8-5007C5A78D2D}"/>
    <cellStyle name="Финансовый 2 5 6 2 4 3" xfId="15116" xr:uid="{00000000-0005-0000-0000-000053320000}"/>
    <cellStyle name="Финансовый 2 5 6 2 4 3 2" xfId="30354" xr:uid="{886C645B-48A2-426E-B332-5B2136426650}"/>
    <cellStyle name="Финансовый 2 5 6 2 4 4" xfId="20202" xr:uid="{1321CCA5-9EE9-4CDE-83E3-D54B40D96F14}"/>
    <cellStyle name="Финансовый 2 5 6 2 5" xfId="6234" xr:uid="{00000000-0005-0000-0000-000054320000}"/>
    <cellStyle name="Финансовый 2 5 6 2 5 2" xfId="21479" xr:uid="{3D3BFF4F-F736-4DC7-94E0-92DEB2109B73}"/>
    <cellStyle name="Финансовый 2 5 6 2 6" xfId="11317" xr:uid="{00000000-0005-0000-0000-000055320000}"/>
    <cellStyle name="Финансовый 2 5 6 2 6 2" xfId="26555" xr:uid="{A2FF0159-D5A5-4C6A-9219-2CB860D63136}"/>
    <cellStyle name="Финансовый 2 5 6 2 7" xfId="16403" xr:uid="{9A7D0547-E785-4DA7-9668-28A4A5A34432}"/>
    <cellStyle name="Финансовый 2 5 6 3" xfId="1843" xr:uid="{00000000-0005-0000-0000-000056320000}"/>
    <cellStyle name="Финансовый 2 5 6 3 2" xfId="6947" xr:uid="{00000000-0005-0000-0000-000057320000}"/>
    <cellStyle name="Финансовый 2 5 6 3 2 2" xfId="22187" xr:uid="{619A437B-AAF3-4ADD-BAAB-CAA468EA131B}"/>
    <cellStyle name="Финансовый 2 5 6 3 3" xfId="12025" xr:uid="{00000000-0005-0000-0000-000058320000}"/>
    <cellStyle name="Финансовый 2 5 6 3 3 2" xfId="27263" xr:uid="{554689DF-1383-4B74-8E0C-6E7CC9804176}"/>
    <cellStyle name="Финансовый 2 5 6 3 4" xfId="17111" xr:uid="{D233B593-E1B2-48BA-BB8A-3E88261A4822}"/>
    <cellStyle name="Финансовый 2 5 6 4" xfId="3127" xr:uid="{00000000-0005-0000-0000-000059320000}"/>
    <cellStyle name="Финансовый 2 5 6 4 2" xfId="8213" xr:uid="{00000000-0005-0000-0000-00005A320000}"/>
    <cellStyle name="Финансовый 2 5 6 4 2 2" xfId="23453" xr:uid="{B8106779-56DB-48AA-A6F2-B39831BD8EE2}"/>
    <cellStyle name="Финансовый 2 5 6 4 3" xfId="13291" xr:uid="{00000000-0005-0000-0000-00005B320000}"/>
    <cellStyle name="Финансовый 2 5 6 4 3 2" xfId="28529" xr:uid="{F49A18E8-3A40-47BE-B77F-6B807C75FDC2}"/>
    <cellStyle name="Финансовый 2 5 6 4 4" xfId="18377" xr:uid="{CFDD70E7-A60D-4B15-87BA-0317E46BFCCB}"/>
    <cellStyle name="Финансовый 2 5 6 5" xfId="4393" xr:uid="{00000000-0005-0000-0000-00005C320000}"/>
    <cellStyle name="Финансовый 2 5 6 5 2" xfId="9474" xr:uid="{00000000-0005-0000-0000-00005D320000}"/>
    <cellStyle name="Финансовый 2 5 6 5 2 2" xfId="24714" xr:uid="{23E94368-6D9F-434F-BE6C-2FE66F16A4DA}"/>
    <cellStyle name="Финансовый 2 5 6 5 3" xfId="14552" xr:uid="{00000000-0005-0000-0000-00005E320000}"/>
    <cellStyle name="Финансовый 2 5 6 5 3 2" xfId="29790" xr:uid="{3F0A3172-BDF5-472D-9582-B933C9618DE5}"/>
    <cellStyle name="Финансовый 2 5 6 5 4" xfId="19638" xr:uid="{E775BCD5-435F-4DC7-8199-27EEAF4E7DE6}"/>
    <cellStyle name="Финансовый 2 5 6 6" xfId="5670" xr:uid="{00000000-0005-0000-0000-00005F320000}"/>
    <cellStyle name="Финансовый 2 5 6 6 2" xfId="20915" xr:uid="{53FCD2C4-0419-43F6-B5AE-5051C967377C}"/>
    <cellStyle name="Финансовый 2 5 6 7" xfId="10753" xr:uid="{00000000-0005-0000-0000-000060320000}"/>
    <cellStyle name="Финансовый 2 5 6 7 2" xfId="25991" xr:uid="{1EEC2A31-700C-4B4D-8C1A-53C656A6751A}"/>
    <cellStyle name="Финансовый 2 5 6 8" xfId="15839" xr:uid="{FAB8DB24-1927-445F-B412-72DD2BBBF441}"/>
    <cellStyle name="Финансовый 2 5 7" xfId="709" xr:uid="{00000000-0005-0000-0000-000061320000}"/>
    <cellStyle name="Финансовый 2 5 7 2" xfId="1987" xr:uid="{00000000-0005-0000-0000-000062320000}"/>
    <cellStyle name="Финансовый 2 5 7 2 2" xfId="7091" xr:uid="{00000000-0005-0000-0000-000063320000}"/>
    <cellStyle name="Финансовый 2 5 7 2 2 2" xfId="22331" xr:uid="{B8024937-A5BE-4AE0-93E9-331BA229AF1C}"/>
    <cellStyle name="Финансовый 2 5 7 2 3" xfId="12169" xr:uid="{00000000-0005-0000-0000-000064320000}"/>
    <cellStyle name="Финансовый 2 5 7 2 3 2" xfId="27407" xr:uid="{C657F94E-C4E6-46C6-A029-BDC9FBC5AFD8}"/>
    <cellStyle name="Финансовый 2 5 7 2 4" xfId="17255" xr:uid="{FE12BEAF-CA54-4D77-9F1B-E49E4C427160}"/>
    <cellStyle name="Финансовый 2 5 7 3" xfId="3269" xr:uid="{00000000-0005-0000-0000-000065320000}"/>
    <cellStyle name="Финансовый 2 5 7 3 2" xfId="8355" xr:uid="{00000000-0005-0000-0000-000066320000}"/>
    <cellStyle name="Финансовый 2 5 7 3 2 2" xfId="23595" xr:uid="{FC70633E-CD23-4341-88ED-7ADE6976C6C1}"/>
    <cellStyle name="Финансовый 2 5 7 3 3" xfId="13433" xr:uid="{00000000-0005-0000-0000-000067320000}"/>
    <cellStyle name="Финансовый 2 5 7 3 3 2" xfId="28671" xr:uid="{21E87AF9-A4A4-42C8-B57A-8671CB208DDC}"/>
    <cellStyle name="Финансовый 2 5 7 3 4" xfId="18519" xr:uid="{9356E0F7-CD7F-4DB9-A852-206F4B35F876}"/>
    <cellStyle name="Финансовый 2 5 7 4" xfId="4537" xr:uid="{00000000-0005-0000-0000-000068320000}"/>
    <cellStyle name="Финансовый 2 5 7 4 2" xfId="9618" xr:uid="{00000000-0005-0000-0000-000069320000}"/>
    <cellStyle name="Финансовый 2 5 7 4 2 2" xfId="24858" xr:uid="{39CD9217-7315-42B8-B5AF-6D31C2E0F752}"/>
    <cellStyle name="Финансовый 2 5 7 4 3" xfId="14696" xr:uid="{00000000-0005-0000-0000-00006A320000}"/>
    <cellStyle name="Финансовый 2 5 7 4 3 2" xfId="29934" xr:uid="{F37942E4-9104-474D-BB17-1EF31209CEDF}"/>
    <cellStyle name="Финансовый 2 5 7 4 4" xfId="19782" xr:uid="{D8444818-D21E-4096-9018-3A8FCCAC2C17}"/>
    <cellStyle name="Финансовый 2 5 7 5" xfId="5814" xr:uid="{00000000-0005-0000-0000-00006B320000}"/>
    <cellStyle name="Финансовый 2 5 7 5 2" xfId="21059" xr:uid="{9CFB94ED-97DD-47BA-9F67-2D3E365D1504}"/>
    <cellStyle name="Финансовый 2 5 7 6" xfId="10897" xr:uid="{00000000-0005-0000-0000-00006C320000}"/>
    <cellStyle name="Финансовый 2 5 7 6 2" xfId="26135" xr:uid="{304D10DF-7F3A-4C0D-B9A1-387D659F1E98}"/>
    <cellStyle name="Финансовый 2 5 7 7" xfId="15983" xr:uid="{BF9C0996-A44A-43C7-BC4E-898B0B204C4C}"/>
    <cellStyle name="Финансовый 2 5 8" xfId="1274" xr:uid="{00000000-0005-0000-0000-00006D320000}"/>
    <cellStyle name="Финансовый 2 5 8 2" xfId="2552" xr:uid="{00000000-0005-0000-0000-00006E320000}"/>
    <cellStyle name="Финансовый 2 5 8 2 2" xfId="7656" xr:uid="{00000000-0005-0000-0000-00006F320000}"/>
    <cellStyle name="Финансовый 2 5 8 2 2 2" xfId="22896" xr:uid="{D73F579E-A7B4-458D-8506-BC2D15708C70}"/>
    <cellStyle name="Финансовый 2 5 8 2 3" xfId="12734" xr:uid="{00000000-0005-0000-0000-000070320000}"/>
    <cellStyle name="Финансовый 2 5 8 2 3 2" xfId="27972" xr:uid="{6D4C35A9-BDBC-414F-B1FD-1F1762324E94}"/>
    <cellStyle name="Финансовый 2 5 8 2 4" xfId="17820" xr:uid="{4854D3ED-5027-4FE5-8292-9D43AB6E86FE}"/>
    <cellStyle name="Финансовый 2 5 8 3" xfId="3826" xr:uid="{00000000-0005-0000-0000-000071320000}"/>
    <cellStyle name="Финансовый 2 5 8 3 2" xfId="8912" xr:uid="{00000000-0005-0000-0000-000072320000}"/>
    <cellStyle name="Финансовый 2 5 8 3 2 2" xfId="24152" xr:uid="{F1D6B577-5A08-4CB8-A6C9-F2A52721A6C4}"/>
    <cellStyle name="Финансовый 2 5 8 3 3" xfId="13990" xr:uid="{00000000-0005-0000-0000-000073320000}"/>
    <cellStyle name="Финансовый 2 5 8 3 3 2" xfId="29228" xr:uid="{16272674-3560-4031-947C-4BBB23D38B61}"/>
    <cellStyle name="Финансовый 2 5 8 3 4" xfId="19076" xr:uid="{4FBB8F6B-39CB-43CB-923B-B8B5254BF6C4}"/>
    <cellStyle name="Финансовый 2 5 8 4" xfId="5102" xr:uid="{00000000-0005-0000-0000-000074320000}"/>
    <cellStyle name="Финансовый 2 5 8 4 2" xfId="10183" xr:uid="{00000000-0005-0000-0000-000075320000}"/>
    <cellStyle name="Финансовый 2 5 8 4 2 2" xfId="25423" xr:uid="{27DAE980-164A-4123-B075-D3C79ABD8C65}"/>
    <cellStyle name="Финансовый 2 5 8 4 3" xfId="15261" xr:uid="{00000000-0005-0000-0000-000076320000}"/>
    <cellStyle name="Финансовый 2 5 8 4 3 2" xfId="30499" xr:uid="{379A08C3-29B3-479A-BE5D-15D9F6B77717}"/>
    <cellStyle name="Финансовый 2 5 8 4 4" xfId="20347" xr:uid="{F7827281-7285-4C88-B40F-1A527D67931F}"/>
    <cellStyle name="Финансовый 2 5 8 5" xfId="6379" xr:uid="{00000000-0005-0000-0000-000077320000}"/>
    <cellStyle name="Финансовый 2 5 8 5 2" xfId="21624" xr:uid="{E155279D-3503-43B2-B58D-979804A24D0B}"/>
    <cellStyle name="Финансовый 2 5 8 6" xfId="11462" xr:uid="{00000000-0005-0000-0000-000078320000}"/>
    <cellStyle name="Финансовый 2 5 8 6 2" xfId="26700" xr:uid="{86F2E7BF-D652-4B2A-A9DD-6B8A8C35FCA6}"/>
    <cellStyle name="Финансовый 2 5 8 7" xfId="16548" xr:uid="{DEDDF14B-AD24-448A-A9FD-9FC344AC0F5E}"/>
    <cellStyle name="Финансовый 2 5 9" xfId="1414" xr:uid="{00000000-0005-0000-0000-000079320000}"/>
    <cellStyle name="Финансовый 2 5 9 2" xfId="2692" xr:uid="{00000000-0005-0000-0000-00007A320000}"/>
    <cellStyle name="Финансовый 2 5 9 2 2" xfId="7796" xr:uid="{00000000-0005-0000-0000-00007B320000}"/>
    <cellStyle name="Финансовый 2 5 9 2 2 2" xfId="23036" xr:uid="{5C0A8F99-50E2-4E22-BF0E-924E7655AFFC}"/>
    <cellStyle name="Финансовый 2 5 9 2 3" xfId="12874" xr:uid="{00000000-0005-0000-0000-00007C320000}"/>
    <cellStyle name="Финансовый 2 5 9 2 3 2" xfId="28112" xr:uid="{DE9238BB-25FC-4AEF-A127-552412297D40}"/>
    <cellStyle name="Финансовый 2 5 9 2 4" xfId="17960" xr:uid="{B0B9F1C5-CE79-4EA8-A5B3-12D2CDDF7B5C}"/>
    <cellStyle name="Финансовый 2 5 9 3" xfId="3964" xr:uid="{00000000-0005-0000-0000-00007D320000}"/>
    <cellStyle name="Финансовый 2 5 9 3 2" xfId="9050" xr:uid="{00000000-0005-0000-0000-00007E320000}"/>
    <cellStyle name="Финансовый 2 5 9 3 2 2" xfId="24290" xr:uid="{D775063E-9906-4C5D-AEA4-CABBFFAED1FE}"/>
    <cellStyle name="Финансовый 2 5 9 3 3" xfId="14128" xr:uid="{00000000-0005-0000-0000-00007F320000}"/>
    <cellStyle name="Финансовый 2 5 9 3 3 2" xfId="29366" xr:uid="{78C4FEF8-51FF-4E02-BFE0-C8D8AA8A6387}"/>
    <cellStyle name="Финансовый 2 5 9 3 4" xfId="19214" xr:uid="{63A850A1-281F-4DFC-8358-1FEF2CD4C57A}"/>
    <cellStyle name="Финансовый 2 5 9 4" xfId="5242" xr:uid="{00000000-0005-0000-0000-000080320000}"/>
    <cellStyle name="Финансовый 2 5 9 4 2" xfId="10323" xr:uid="{00000000-0005-0000-0000-000081320000}"/>
    <cellStyle name="Финансовый 2 5 9 4 2 2" xfId="25563" xr:uid="{805ECAAD-B13B-4BAF-BEB0-F811EB2AFACA}"/>
    <cellStyle name="Финансовый 2 5 9 4 3" xfId="15401" xr:uid="{00000000-0005-0000-0000-000082320000}"/>
    <cellStyle name="Финансовый 2 5 9 4 3 2" xfId="30639" xr:uid="{EBAA00D2-8941-438B-BA0C-3599DBAFB3DA}"/>
    <cellStyle name="Финансовый 2 5 9 4 4" xfId="20487" xr:uid="{F36D53BC-729F-4ED9-8EB7-A4B4C0B64CEB}"/>
    <cellStyle name="Финансовый 2 5 9 5" xfId="6519" xr:uid="{00000000-0005-0000-0000-000083320000}"/>
    <cellStyle name="Финансовый 2 5 9 5 2" xfId="21764" xr:uid="{F8316609-19D8-4939-B1B0-E4D21120583E}"/>
    <cellStyle name="Финансовый 2 5 9 6" xfId="11602" xr:uid="{00000000-0005-0000-0000-000084320000}"/>
    <cellStyle name="Финансовый 2 5 9 6 2" xfId="26840" xr:uid="{B7E3B180-0C9C-42C5-ACD5-D7E114C5C378}"/>
    <cellStyle name="Финансовый 2 5 9 7" xfId="16688" xr:uid="{8546015A-DF4A-4F05-9F81-993C446B76B4}"/>
    <cellStyle name="Финансовый 2 6" xfId="208" xr:uid="{00000000-0005-0000-0000-000085320000}"/>
    <cellStyle name="Финансовый 2 6 2" xfId="209" xr:uid="{00000000-0005-0000-0000-000086320000}"/>
    <cellStyle name="Финансовый 2 6 2 2" xfId="307" xr:uid="{00000000-0005-0000-0000-000087320000}"/>
    <cellStyle name="Финансовый 2 6 2 2 2" xfId="460" xr:uid="{00000000-0005-0000-0000-000088320000}"/>
    <cellStyle name="Финансовый 2 6 2 2 2 2" xfId="1024" xr:uid="{00000000-0005-0000-0000-000089320000}"/>
    <cellStyle name="Финансовый 2 6 2 2 2 2 2" xfId="2302" xr:uid="{00000000-0005-0000-0000-00008A320000}"/>
    <cellStyle name="Финансовый 2 6 2 2 2 2 2 2" xfId="7406" xr:uid="{00000000-0005-0000-0000-00008B320000}"/>
    <cellStyle name="Финансовый 2 6 2 2 2 2 2 2 2" xfId="22646" xr:uid="{38617D49-886B-43FD-BDAA-F7A08EDE09EB}"/>
    <cellStyle name="Финансовый 2 6 2 2 2 2 2 3" xfId="12484" xr:uid="{00000000-0005-0000-0000-00008C320000}"/>
    <cellStyle name="Финансовый 2 6 2 2 2 2 2 3 2" xfId="27722" xr:uid="{737B10B5-F135-4ACD-ADFA-E94C4E786708}"/>
    <cellStyle name="Финансовый 2 6 2 2 2 2 2 4" xfId="17570" xr:uid="{350A777C-97D1-4452-9A88-2E71E456D109}"/>
    <cellStyle name="Финансовый 2 6 2 2 2 2 3" xfId="3580" xr:uid="{00000000-0005-0000-0000-00008D320000}"/>
    <cellStyle name="Финансовый 2 6 2 2 2 2 3 2" xfId="8666" xr:uid="{00000000-0005-0000-0000-00008E320000}"/>
    <cellStyle name="Финансовый 2 6 2 2 2 2 3 2 2" xfId="23906" xr:uid="{0D203F27-8411-40A2-945B-2788D98304C0}"/>
    <cellStyle name="Финансовый 2 6 2 2 2 2 3 3" xfId="13744" xr:uid="{00000000-0005-0000-0000-00008F320000}"/>
    <cellStyle name="Финансовый 2 6 2 2 2 2 3 3 2" xfId="28982" xr:uid="{B25AB548-5E1E-4DB7-8350-F8E2E0E3D925}"/>
    <cellStyle name="Финансовый 2 6 2 2 2 2 3 4" xfId="18830" xr:uid="{6E272910-4FBE-4ACD-BF59-A5BF363A574F}"/>
    <cellStyle name="Финансовый 2 6 2 2 2 2 4" xfId="4852" xr:uid="{00000000-0005-0000-0000-000090320000}"/>
    <cellStyle name="Финансовый 2 6 2 2 2 2 4 2" xfId="9933" xr:uid="{00000000-0005-0000-0000-000091320000}"/>
    <cellStyle name="Финансовый 2 6 2 2 2 2 4 2 2" xfId="25173" xr:uid="{F52A7426-84FE-4CFF-AE29-BF7F318EEA95}"/>
    <cellStyle name="Финансовый 2 6 2 2 2 2 4 3" xfId="15011" xr:uid="{00000000-0005-0000-0000-000092320000}"/>
    <cellStyle name="Финансовый 2 6 2 2 2 2 4 3 2" xfId="30249" xr:uid="{5EDE58FE-B865-4F11-BF67-59B3D45D2D34}"/>
    <cellStyle name="Финансовый 2 6 2 2 2 2 4 4" xfId="20097" xr:uid="{21D7AA98-5332-475C-88F0-2C394A2C7587}"/>
    <cellStyle name="Финансовый 2 6 2 2 2 2 5" xfId="6129" xr:uid="{00000000-0005-0000-0000-000093320000}"/>
    <cellStyle name="Финансовый 2 6 2 2 2 2 5 2" xfId="21374" xr:uid="{C60153BB-0231-4B8C-9548-3B0C7954E336}"/>
    <cellStyle name="Финансовый 2 6 2 2 2 2 6" xfId="11212" xr:uid="{00000000-0005-0000-0000-000094320000}"/>
    <cellStyle name="Финансовый 2 6 2 2 2 2 6 2" xfId="26450" xr:uid="{DBB2021A-03D2-456C-9069-8626626EB8E6}"/>
    <cellStyle name="Финансовый 2 6 2 2 2 2 7" xfId="16298" xr:uid="{AF2FA185-0918-4177-A1BB-43330A0CED1A}"/>
    <cellStyle name="Финансовый 2 6 2 2 2 3" xfId="1738" xr:uid="{00000000-0005-0000-0000-000095320000}"/>
    <cellStyle name="Финансовый 2 6 2 2 2 3 2" xfId="6842" xr:uid="{00000000-0005-0000-0000-000096320000}"/>
    <cellStyle name="Финансовый 2 6 2 2 2 3 2 2" xfId="22082" xr:uid="{672D1F5C-C8C7-45A0-BF80-73BD9D7518C2}"/>
    <cellStyle name="Финансовый 2 6 2 2 2 3 3" xfId="11920" xr:uid="{00000000-0005-0000-0000-000097320000}"/>
    <cellStyle name="Финансовый 2 6 2 2 2 3 3 2" xfId="27158" xr:uid="{34CE554B-146E-411C-9CE4-069438B20080}"/>
    <cellStyle name="Финансовый 2 6 2 2 2 3 4" xfId="17006" xr:uid="{7C9C1785-B19C-4E2D-9F6A-320198135E19}"/>
    <cellStyle name="Финансовый 2 6 2 2 2 4" xfId="3024" xr:uid="{00000000-0005-0000-0000-000098320000}"/>
    <cellStyle name="Финансовый 2 6 2 2 2 4 2" xfId="8110" xr:uid="{00000000-0005-0000-0000-000099320000}"/>
    <cellStyle name="Финансовый 2 6 2 2 2 4 2 2" xfId="23350" xr:uid="{AC8FBC25-1C35-494C-9D5F-3C5F15648FD7}"/>
    <cellStyle name="Финансовый 2 6 2 2 2 4 3" xfId="13188" xr:uid="{00000000-0005-0000-0000-00009A320000}"/>
    <cellStyle name="Финансовый 2 6 2 2 2 4 3 2" xfId="28426" xr:uid="{5165EBD0-1CB6-49A1-AAAF-6121D4359F6A}"/>
    <cellStyle name="Финансовый 2 6 2 2 2 4 4" xfId="18274" xr:uid="{1C34F82F-3D01-4486-B608-9311F11371D1}"/>
    <cellStyle name="Финансовый 2 6 2 2 2 5" xfId="4288" xr:uid="{00000000-0005-0000-0000-00009B320000}"/>
    <cellStyle name="Финансовый 2 6 2 2 2 5 2" xfId="9369" xr:uid="{00000000-0005-0000-0000-00009C320000}"/>
    <cellStyle name="Финансовый 2 6 2 2 2 5 2 2" xfId="24609" xr:uid="{2AD3EB31-C45D-40B2-BBEE-03D47C35F5B1}"/>
    <cellStyle name="Финансовый 2 6 2 2 2 5 3" xfId="14447" xr:uid="{00000000-0005-0000-0000-00009D320000}"/>
    <cellStyle name="Финансовый 2 6 2 2 2 5 3 2" xfId="29685" xr:uid="{E23799CC-C229-4E35-A103-49058C71FC78}"/>
    <cellStyle name="Финансовый 2 6 2 2 2 5 4" xfId="19533" xr:uid="{8B7078D7-BF1F-4542-A132-25AEAF3285E6}"/>
    <cellStyle name="Финансовый 2 6 2 2 2 6" xfId="5565" xr:uid="{00000000-0005-0000-0000-00009E320000}"/>
    <cellStyle name="Финансовый 2 6 2 2 2 6 2" xfId="20810" xr:uid="{A0C6CBC8-F63A-4D92-A422-5EADD8B5846B}"/>
    <cellStyle name="Финансовый 2 6 2 2 2 7" xfId="10648" xr:uid="{00000000-0005-0000-0000-00009F320000}"/>
    <cellStyle name="Финансовый 2 6 2 2 2 7 2" xfId="25886" xr:uid="{0A7DA741-2892-47F1-8324-940937581468}"/>
    <cellStyle name="Финансовый 2 6 2 2 2 8" xfId="15734" xr:uid="{DEF40820-3AAD-4DBE-97C8-A3A9AB97D7C7}"/>
    <cellStyle name="Финансовый 2 6 2 2 3" xfId="884" xr:uid="{00000000-0005-0000-0000-0000A0320000}"/>
    <cellStyle name="Финансовый 2 6 2 2 3 2" xfId="2162" xr:uid="{00000000-0005-0000-0000-0000A1320000}"/>
    <cellStyle name="Финансовый 2 6 2 2 3 2 2" xfId="7266" xr:uid="{00000000-0005-0000-0000-0000A2320000}"/>
    <cellStyle name="Финансовый 2 6 2 2 3 2 2 2" xfId="22506" xr:uid="{B3126B7C-5D90-4CD1-A291-D4E34BCD29F0}"/>
    <cellStyle name="Финансовый 2 6 2 2 3 2 3" xfId="12344" xr:uid="{00000000-0005-0000-0000-0000A3320000}"/>
    <cellStyle name="Финансовый 2 6 2 2 3 2 3 2" xfId="27582" xr:uid="{1E545D5D-FC8F-494C-A0FC-7FB39764F258}"/>
    <cellStyle name="Финансовый 2 6 2 2 3 2 4" xfId="17430" xr:uid="{DC869625-D75B-4C19-832F-627BFE66AF42}"/>
    <cellStyle name="Финансовый 2 6 2 2 3 3" xfId="3442" xr:uid="{00000000-0005-0000-0000-0000A4320000}"/>
    <cellStyle name="Финансовый 2 6 2 2 3 3 2" xfId="8528" xr:uid="{00000000-0005-0000-0000-0000A5320000}"/>
    <cellStyle name="Финансовый 2 6 2 2 3 3 2 2" xfId="23768" xr:uid="{D1D09F8C-F378-47ED-AF10-555E7EB2810D}"/>
    <cellStyle name="Финансовый 2 6 2 2 3 3 3" xfId="13606" xr:uid="{00000000-0005-0000-0000-0000A6320000}"/>
    <cellStyle name="Финансовый 2 6 2 2 3 3 3 2" xfId="28844" xr:uid="{24ABA8C2-EEBA-4412-94F5-E5D96D9DF631}"/>
    <cellStyle name="Финансовый 2 6 2 2 3 3 4" xfId="18692" xr:uid="{CFC79F1E-3620-4686-B6B0-197AA614FB89}"/>
    <cellStyle name="Финансовый 2 6 2 2 3 4" xfId="4712" xr:uid="{00000000-0005-0000-0000-0000A7320000}"/>
    <cellStyle name="Финансовый 2 6 2 2 3 4 2" xfId="9793" xr:uid="{00000000-0005-0000-0000-0000A8320000}"/>
    <cellStyle name="Финансовый 2 6 2 2 3 4 2 2" xfId="25033" xr:uid="{37EC7FAA-37A6-496D-B217-D06F113AA216}"/>
    <cellStyle name="Финансовый 2 6 2 2 3 4 3" xfId="14871" xr:uid="{00000000-0005-0000-0000-0000A9320000}"/>
    <cellStyle name="Финансовый 2 6 2 2 3 4 3 2" xfId="30109" xr:uid="{51E02887-D4E3-4E3E-9277-F11DDB8F2F05}"/>
    <cellStyle name="Финансовый 2 6 2 2 3 4 4" xfId="19957" xr:uid="{560FFD8A-45B6-4A08-9057-79E40879D205}"/>
    <cellStyle name="Финансовый 2 6 2 2 3 5" xfId="5989" xr:uid="{00000000-0005-0000-0000-0000AA320000}"/>
    <cellStyle name="Финансовый 2 6 2 2 3 5 2" xfId="21234" xr:uid="{8C792163-9557-4AEB-B7D2-77737AF2F8DB}"/>
    <cellStyle name="Финансовый 2 6 2 2 3 6" xfId="11072" xr:uid="{00000000-0005-0000-0000-0000AB320000}"/>
    <cellStyle name="Финансовый 2 6 2 2 3 6 2" xfId="26310" xr:uid="{F9297378-616E-4C70-AEBB-FB9EF2ADFEA0}"/>
    <cellStyle name="Финансовый 2 6 2 2 3 7" xfId="16158" xr:uid="{C74EB213-2A13-4162-A66B-1C9BD2A359B8}"/>
    <cellStyle name="Финансовый 2 6 2 2 4" xfId="1598" xr:uid="{00000000-0005-0000-0000-0000AC320000}"/>
    <cellStyle name="Финансовый 2 6 2 2 4 2" xfId="6702" xr:uid="{00000000-0005-0000-0000-0000AD320000}"/>
    <cellStyle name="Финансовый 2 6 2 2 4 2 2" xfId="21942" xr:uid="{3BD1BE71-86FD-4051-BC29-DAA2A0B50AF4}"/>
    <cellStyle name="Финансовый 2 6 2 2 4 3" xfId="11780" xr:uid="{00000000-0005-0000-0000-0000AE320000}"/>
    <cellStyle name="Финансовый 2 6 2 2 4 3 2" xfId="27018" xr:uid="{0E3F2192-2A13-4D42-BB2D-019C0B6A596C}"/>
    <cellStyle name="Финансовый 2 6 2 2 4 4" xfId="16866" xr:uid="{45DD2468-7B42-4E4F-8FD9-CDEA02EAC78E}"/>
    <cellStyle name="Финансовый 2 6 2 2 5" xfId="2874" xr:uid="{00000000-0005-0000-0000-0000AF320000}"/>
    <cellStyle name="Финансовый 2 6 2 2 5 2" xfId="7972" xr:uid="{00000000-0005-0000-0000-0000B0320000}"/>
    <cellStyle name="Финансовый 2 6 2 2 5 2 2" xfId="23212" xr:uid="{46041036-2458-4EA4-A035-58DEC9D8709A}"/>
    <cellStyle name="Финансовый 2 6 2 2 5 3" xfId="13050" xr:uid="{00000000-0005-0000-0000-0000B1320000}"/>
    <cellStyle name="Финансовый 2 6 2 2 5 3 2" xfId="28288" xr:uid="{7CFF35F4-97AC-425F-BAAF-4BB6048601BE}"/>
    <cellStyle name="Финансовый 2 6 2 2 5 4" xfId="18136" xr:uid="{5B8228BE-FC3B-45C1-9658-8409ABA3D6DB}"/>
    <cellStyle name="Финансовый 2 6 2 2 6" xfId="4148" xr:uid="{00000000-0005-0000-0000-0000B2320000}"/>
    <cellStyle name="Финансовый 2 6 2 2 6 2" xfId="9229" xr:uid="{00000000-0005-0000-0000-0000B3320000}"/>
    <cellStyle name="Финансовый 2 6 2 2 6 2 2" xfId="24469" xr:uid="{336194E1-C298-4DE9-9F11-7A6EFE120C3D}"/>
    <cellStyle name="Финансовый 2 6 2 2 6 3" xfId="14307" xr:uid="{00000000-0005-0000-0000-0000B4320000}"/>
    <cellStyle name="Финансовый 2 6 2 2 6 3 2" xfId="29545" xr:uid="{DDF93629-59B3-4639-BD4A-2A70A4A0E6EB}"/>
    <cellStyle name="Финансовый 2 6 2 2 6 4" xfId="19393" xr:uid="{323057B7-3274-45D8-9761-1419021F1BC0}"/>
    <cellStyle name="Финансовый 2 6 2 2 7" xfId="5425" xr:uid="{00000000-0005-0000-0000-0000B5320000}"/>
    <cellStyle name="Финансовый 2 6 2 2 7 2" xfId="20670" xr:uid="{00056F9E-1257-4033-B9A4-44D57C26508D}"/>
    <cellStyle name="Финансовый 2 6 2 2 8" xfId="10508" xr:uid="{00000000-0005-0000-0000-0000B6320000}"/>
    <cellStyle name="Финансовый 2 6 2 2 8 2" xfId="25746" xr:uid="{8E3E2F6C-BFEB-4D1A-AC22-4AF022CCDB6D}"/>
    <cellStyle name="Финансовый 2 6 2 2 9" xfId="15594" xr:uid="{CC423C85-FE02-4D9C-B036-40CE4E3E72C6}"/>
    <cellStyle name="Финансовый 2 6 2 3" xfId="600" xr:uid="{00000000-0005-0000-0000-0000B7320000}"/>
    <cellStyle name="Финансовый 2 6 2 3 2" xfId="1164" xr:uid="{00000000-0005-0000-0000-0000B8320000}"/>
    <cellStyle name="Финансовый 2 6 2 3 2 2" xfId="2442" xr:uid="{00000000-0005-0000-0000-0000B9320000}"/>
    <cellStyle name="Финансовый 2 6 2 3 2 2 2" xfId="7546" xr:uid="{00000000-0005-0000-0000-0000BA320000}"/>
    <cellStyle name="Финансовый 2 6 2 3 2 2 2 2" xfId="22786" xr:uid="{E7FAC572-D054-4322-87F2-2324F2CCCBA2}"/>
    <cellStyle name="Финансовый 2 6 2 3 2 2 3" xfId="12624" xr:uid="{00000000-0005-0000-0000-0000BB320000}"/>
    <cellStyle name="Финансовый 2 6 2 3 2 2 3 2" xfId="27862" xr:uid="{04133F3D-0E04-4CBA-B45E-BFA9EF82BE98}"/>
    <cellStyle name="Финансовый 2 6 2 3 2 2 4" xfId="17710" xr:uid="{13244964-B346-4864-9A1C-AB545ABB90F2}"/>
    <cellStyle name="Финансовый 2 6 2 3 2 3" xfId="3718" xr:uid="{00000000-0005-0000-0000-0000BC320000}"/>
    <cellStyle name="Финансовый 2 6 2 3 2 3 2" xfId="8804" xr:uid="{00000000-0005-0000-0000-0000BD320000}"/>
    <cellStyle name="Финансовый 2 6 2 3 2 3 2 2" xfId="24044" xr:uid="{B16171CC-F32C-4B9E-AC04-FC1ACD7AB7F0}"/>
    <cellStyle name="Финансовый 2 6 2 3 2 3 3" xfId="13882" xr:uid="{00000000-0005-0000-0000-0000BE320000}"/>
    <cellStyle name="Финансовый 2 6 2 3 2 3 3 2" xfId="29120" xr:uid="{F2037358-BB8F-4F85-B8C9-1DA637F2E0D5}"/>
    <cellStyle name="Финансовый 2 6 2 3 2 3 4" xfId="18968" xr:uid="{62F4D790-BDF3-4DE5-95F2-713F72BBC89C}"/>
    <cellStyle name="Финансовый 2 6 2 3 2 4" xfId="4992" xr:uid="{00000000-0005-0000-0000-0000BF320000}"/>
    <cellStyle name="Финансовый 2 6 2 3 2 4 2" xfId="10073" xr:uid="{00000000-0005-0000-0000-0000C0320000}"/>
    <cellStyle name="Финансовый 2 6 2 3 2 4 2 2" xfId="25313" xr:uid="{CAF749C3-4957-4882-8B20-34F7333960E9}"/>
    <cellStyle name="Финансовый 2 6 2 3 2 4 3" xfId="15151" xr:uid="{00000000-0005-0000-0000-0000C1320000}"/>
    <cellStyle name="Финансовый 2 6 2 3 2 4 3 2" xfId="30389" xr:uid="{E617FD2F-EC4C-42E9-88C1-E562E3B436B6}"/>
    <cellStyle name="Финансовый 2 6 2 3 2 4 4" xfId="20237" xr:uid="{C8A0E9CC-D99C-4AB5-A0DF-4CBD2AF10ADC}"/>
    <cellStyle name="Финансовый 2 6 2 3 2 5" xfId="6269" xr:uid="{00000000-0005-0000-0000-0000C2320000}"/>
    <cellStyle name="Финансовый 2 6 2 3 2 5 2" xfId="21514" xr:uid="{7B1ACD6C-3DFE-4222-B823-7A32A8B83120}"/>
    <cellStyle name="Финансовый 2 6 2 3 2 6" xfId="11352" xr:uid="{00000000-0005-0000-0000-0000C3320000}"/>
    <cellStyle name="Финансовый 2 6 2 3 2 6 2" xfId="26590" xr:uid="{C9FE6437-200A-434A-B51B-9B6D63BD06FB}"/>
    <cellStyle name="Финансовый 2 6 2 3 2 7" xfId="16438" xr:uid="{652C3068-AA9B-4A24-9449-8B8A2C152558}"/>
    <cellStyle name="Финансовый 2 6 2 3 3" xfId="1878" xr:uid="{00000000-0005-0000-0000-0000C4320000}"/>
    <cellStyle name="Финансовый 2 6 2 3 3 2" xfId="6982" xr:uid="{00000000-0005-0000-0000-0000C5320000}"/>
    <cellStyle name="Финансовый 2 6 2 3 3 2 2" xfId="22222" xr:uid="{2BA2BBDC-03B1-40F5-B779-7F0EEA3409E4}"/>
    <cellStyle name="Финансовый 2 6 2 3 3 3" xfId="12060" xr:uid="{00000000-0005-0000-0000-0000C6320000}"/>
    <cellStyle name="Финансовый 2 6 2 3 3 3 2" xfId="27298" xr:uid="{BAE30C3E-5523-470A-AF0C-4CCCB48D18A6}"/>
    <cellStyle name="Финансовый 2 6 2 3 3 4" xfId="17146" xr:uid="{A6290DD7-59C4-4F46-83EF-50C20329E8C9}"/>
    <cellStyle name="Финансовый 2 6 2 3 4" xfId="3162" xr:uid="{00000000-0005-0000-0000-0000C7320000}"/>
    <cellStyle name="Финансовый 2 6 2 3 4 2" xfId="8248" xr:uid="{00000000-0005-0000-0000-0000C8320000}"/>
    <cellStyle name="Финансовый 2 6 2 3 4 2 2" xfId="23488" xr:uid="{089A025F-01F9-46B8-8907-1695AE31BF1A}"/>
    <cellStyle name="Финансовый 2 6 2 3 4 3" xfId="13326" xr:uid="{00000000-0005-0000-0000-0000C9320000}"/>
    <cellStyle name="Финансовый 2 6 2 3 4 3 2" xfId="28564" xr:uid="{905E431E-3716-49FE-98FC-AEDEA8BA50C1}"/>
    <cellStyle name="Финансовый 2 6 2 3 4 4" xfId="18412" xr:uid="{4DA27E4C-DE9C-4052-AF38-3813E19742E1}"/>
    <cellStyle name="Финансовый 2 6 2 3 5" xfId="4428" xr:uid="{00000000-0005-0000-0000-0000CA320000}"/>
    <cellStyle name="Финансовый 2 6 2 3 5 2" xfId="9509" xr:uid="{00000000-0005-0000-0000-0000CB320000}"/>
    <cellStyle name="Финансовый 2 6 2 3 5 2 2" xfId="24749" xr:uid="{8BFEF645-AE13-4D96-8626-51173F824808}"/>
    <cellStyle name="Финансовый 2 6 2 3 5 3" xfId="14587" xr:uid="{00000000-0005-0000-0000-0000CC320000}"/>
    <cellStyle name="Финансовый 2 6 2 3 5 3 2" xfId="29825" xr:uid="{AEDB281F-6D5D-4CFC-B8B6-2456C42D19B0}"/>
    <cellStyle name="Финансовый 2 6 2 3 5 4" xfId="19673" xr:uid="{BCD89351-7C18-483B-B0C8-C529BF32AF70}"/>
    <cellStyle name="Финансовый 2 6 2 3 6" xfId="5705" xr:uid="{00000000-0005-0000-0000-0000CD320000}"/>
    <cellStyle name="Финансовый 2 6 2 3 6 2" xfId="20950" xr:uid="{D589F434-9C84-45AD-8731-F8ACC8BC2EFF}"/>
    <cellStyle name="Финансовый 2 6 2 3 7" xfId="10788" xr:uid="{00000000-0005-0000-0000-0000CE320000}"/>
    <cellStyle name="Финансовый 2 6 2 3 7 2" xfId="26026" xr:uid="{970D2A71-B294-4A2C-81DE-541BF52C6368}"/>
    <cellStyle name="Финансовый 2 6 2 3 8" xfId="15874" xr:uid="{4E0B264C-0CD3-4FE6-8EC5-C996FA0ADAA7}"/>
    <cellStyle name="Финансовый 2 6 2 4" xfId="744" xr:uid="{00000000-0005-0000-0000-0000CF320000}"/>
    <cellStyle name="Финансовый 2 6 2 4 2" xfId="2022" xr:uid="{00000000-0005-0000-0000-0000D0320000}"/>
    <cellStyle name="Финансовый 2 6 2 4 2 2" xfId="7126" xr:uid="{00000000-0005-0000-0000-0000D1320000}"/>
    <cellStyle name="Финансовый 2 6 2 4 2 2 2" xfId="22366" xr:uid="{AEB737F5-665F-49F3-ABF5-E7238C277927}"/>
    <cellStyle name="Финансовый 2 6 2 4 2 3" xfId="12204" xr:uid="{00000000-0005-0000-0000-0000D2320000}"/>
    <cellStyle name="Финансовый 2 6 2 4 2 3 2" xfId="27442" xr:uid="{F56D08F2-1C16-44A4-BBF1-BA6DD8798EA7}"/>
    <cellStyle name="Финансовый 2 6 2 4 2 4" xfId="17290" xr:uid="{D14FD58C-FCB7-4869-9A15-AC57AE3EA251}"/>
    <cellStyle name="Финансовый 2 6 2 4 3" xfId="3304" xr:uid="{00000000-0005-0000-0000-0000D3320000}"/>
    <cellStyle name="Финансовый 2 6 2 4 3 2" xfId="8390" xr:uid="{00000000-0005-0000-0000-0000D4320000}"/>
    <cellStyle name="Финансовый 2 6 2 4 3 2 2" xfId="23630" xr:uid="{0112938D-BAF6-4599-8AD6-D71200B8ED70}"/>
    <cellStyle name="Финансовый 2 6 2 4 3 3" xfId="13468" xr:uid="{00000000-0005-0000-0000-0000D5320000}"/>
    <cellStyle name="Финансовый 2 6 2 4 3 3 2" xfId="28706" xr:uid="{3E392D00-E716-4473-B3E4-66FCC1421CAD}"/>
    <cellStyle name="Финансовый 2 6 2 4 3 4" xfId="18554" xr:uid="{FD21597D-3335-419F-800D-320399995471}"/>
    <cellStyle name="Финансовый 2 6 2 4 4" xfId="4572" xr:uid="{00000000-0005-0000-0000-0000D6320000}"/>
    <cellStyle name="Финансовый 2 6 2 4 4 2" xfId="9653" xr:uid="{00000000-0005-0000-0000-0000D7320000}"/>
    <cellStyle name="Финансовый 2 6 2 4 4 2 2" xfId="24893" xr:uid="{D0755AC2-EB07-44EA-AB2D-E638115935F7}"/>
    <cellStyle name="Финансовый 2 6 2 4 4 3" xfId="14731" xr:uid="{00000000-0005-0000-0000-0000D8320000}"/>
    <cellStyle name="Финансовый 2 6 2 4 4 3 2" xfId="29969" xr:uid="{B655F290-604A-4005-A9AB-122BB2D5BA11}"/>
    <cellStyle name="Финансовый 2 6 2 4 4 4" xfId="19817" xr:uid="{D35DDEFD-C87E-4E2C-9F4C-909170918855}"/>
    <cellStyle name="Финансовый 2 6 2 4 5" xfId="5849" xr:uid="{00000000-0005-0000-0000-0000D9320000}"/>
    <cellStyle name="Финансовый 2 6 2 4 5 2" xfId="21094" xr:uid="{6B0F485E-8A31-4268-AA4C-7AF6068ABA8A}"/>
    <cellStyle name="Финансовый 2 6 2 4 6" xfId="10932" xr:uid="{00000000-0005-0000-0000-0000DA320000}"/>
    <cellStyle name="Финансовый 2 6 2 4 6 2" xfId="26170" xr:uid="{8C271E6A-CC6D-4CA6-97DE-233D63A3B693}"/>
    <cellStyle name="Финансовый 2 6 2 4 7" xfId="16018" xr:uid="{5A085B38-0BBE-4F67-911F-00DBECDCA1C3}"/>
    <cellStyle name="Финансовый 2 6 2 5" xfId="1309" xr:uid="{00000000-0005-0000-0000-0000DB320000}"/>
    <cellStyle name="Финансовый 2 6 2 5 2" xfId="2587" xr:uid="{00000000-0005-0000-0000-0000DC320000}"/>
    <cellStyle name="Финансовый 2 6 2 5 2 2" xfId="7691" xr:uid="{00000000-0005-0000-0000-0000DD320000}"/>
    <cellStyle name="Финансовый 2 6 2 5 2 2 2" xfId="22931" xr:uid="{5C5DD7F4-245B-4989-B2F0-727E66FF872B}"/>
    <cellStyle name="Финансовый 2 6 2 5 2 3" xfId="12769" xr:uid="{00000000-0005-0000-0000-0000DE320000}"/>
    <cellStyle name="Финансовый 2 6 2 5 2 3 2" xfId="28007" xr:uid="{D29917C4-A471-4C9C-9AFD-2173A575AF6D}"/>
    <cellStyle name="Финансовый 2 6 2 5 2 4" xfId="17855" xr:uid="{F7E3D82E-8ACD-40A9-A89E-CD645136341E}"/>
    <cellStyle name="Финансовый 2 6 2 5 3" xfId="3861" xr:uid="{00000000-0005-0000-0000-0000DF320000}"/>
    <cellStyle name="Финансовый 2 6 2 5 3 2" xfId="8947" xr:uid="{00000000-0005-0000-0000-0000E0320000}"/>
    <cellStyle name="Финансовый 2 6 2 5 3 2 2" xfId="24187" xr:uid="{120F28AF-E5C4-4D05-AAAF-70B8F427C374}"/>
    <cellStyle name="Финансовый 2 6 2 5 3 3" xfId="14025" xr:uid="{00000000-0005-0000-0000-0000E1320000}"/>
    <cellStyle name="Финансовый 2 6 2 5 3 3 2" xfId="29263" xr:uid="{21592ACD-81E8-4674-B391-4B092C71D9AE}"/>
    <cellStyle name="Финансовый 2 6 2 5 3 4" xfId="19111" xr:uid="{AE0370EC-381F-4250-BAC7-2913553CD133}"/>
    <cellStyle name="Финансовый 2 6 2 5 4" xfId="5137" xr:uid="{00000000-0005-0000-0000-0000E2320000}"/>
    <cellStyle name="Финансовый 2 6 2 5 4 2" xfId="10218" xr:uid="{00000000-0005-0000-0000-0000E3320000}"/>
    <cellStyle name="Финансовый 2 6 2 5 4 2 2" xfId="25458" xr:uid="{AA0E20D7-249B-476D-94CA-87BF5865135C}"/>
    <cellStyle name="Финансовый 2 6 2 5 4 3" xfId="15296" xr:uid="{00000000-0005-0000-0000-0000E4320000}"/>
    <cellStyle name="Финансовый 2 6 2 5 4 3 2" xfId="30534" xr:uid="{C230CF8A-C301-4779-B742-57C12BE65867}"/>
    <cellStyle name="Финансовый 2 6 2 5 4 4" xfId="20382" xr:uid="{FE6AB750-AC5E-4B80-A606-B8B9CBC57BF2}"/>
    <cellStyle name="Финансовый 2 6 2 5 5" xfId="6414" xr:uid="{00000000-0005-0000-0000-0000E5320000}"/>
    <cellStyle name="Финансовый 2 6 2 5 5 2" xfId="21659" xr:uid="{374C7555-E0FB-4B52-AC30-3F7DE794826E}"/>
    <cellStyle name="Финансовый 2 6 2 5 6" xfId="11497" xr:uid="{00000000-0005-0000-0000-0000E6320000}"/>
    <cellStyle name="Финансовый 2 6 2 5 6 2" xfId="26735" xr:uid="{2FA2A946-FECF-4A3C-B935-83154B94568F}"/>
    <cellStyle name="Финансовый 2 6 2 5 7" xfId="16583" xr:uid="{865DA750-FC73-417A-86B1-7C17723DB1C6}"/>
    <cellStyle name="Финансовый 2 6 2 6" xfId="1449" xr:uid="{00000000-0005-0000-0000-0000E7320000}"/>
    <cellStyle name="Финансовый 2 6 2 6 2" xfId="2727" xr:uid="{00000000-0005-0000-0000-0000E8320000}"/>
    <cellStyle name="Финансовый 2 6 2 6 2 2" xfId="7831" xr:uid="{00000000-0005-0000-0000-0000E9320000}"/>
    <cellStyle name="Финансовый 2 6 2 6 2 2 2" xfId="23071" xr:uid="{21590EDC-EFFD-4854-BF05-7E9245536347}"/>
    <cellStyle name="Финансовый 2 6 2 6 2 3" xfId="12909" xr:uid="{00000000-0005-0000-0000-0000EA320000}"/>
    <cellStyle name="Финансовый 2 6 2 6 2 3 2" xfId="28147" xr:uid="{84552F2B-F925-4CD5-8E9E-46F397A1C112}"/>
    <cellStyle name="Финансовый 2 6 2 6 2 4" xfId="17995" xr:uid="{CDD77A72-97EF-49B1-81F5-D13D205EBE03}"/>
    <cellStyle name="Финансовый 2 6 2 6 3" xfId="3999" xr:uid="{00000000-0005-0000-0000-0000EB320000}"/>
    <cellStyle name="Финансовый 2 6 2 6 3 2" xfId="9085" xr:uid="{00000000-0005-0000-0000-0000EC320000}"/>
    <cellStyle name="Финансовый 2 6 2 6 3 2 2" xfId="24325" xr:uid="{0F94418A-971F-44BC-A4CE-85DEB6055957}"/>
    <cellStyle name="Финансовый 2 6 2 6 3 3" xfId="14163" xr:uid="{00000000-0005-0000-0000-0000ED320000}"/>
    <cellStyle name="Финансовый 2 6 2 6 3 3 2" xfId="29401" xr:uid="{E469C381-F612-4E2B-9316-219394D90AC2}"/>
    <cellStyle name="Финансовый 2 6 2 6 3 4" xfId="19249" xr:uid="{D7FFD0BB-CD67-4676-AFB9-03021213241B}"/>
    <cellStyle name="Финансовый 2 6 2 6 4" xfId="5277" xr:uid="{00000000-0005-0000-0000-0000EE320000}"/>
    <cellStyle name="Финансовый 2 6 2 6 4 2" xfId="10358" xr:uid="{00000000-0005-0000-0000-0000EF320000}"/>
    <cellStyle name="Финансовый 2 6 2 6 4 2 2" xfId="25598" xr:uid="{C91D6EA4-E74B-40D5-B32D-918A0F8A9656}"/>
    <cellStyle name="Финансовый 2 6 2 6 4 3" xfId="15436" xr:uid="{00000000-0005-0000-0000-0000F0320000}"/>
    <cellStyle name="Финансовый 2 6 2 6 4 3 2" xfId="30674" xr:uid="{F397B93F-3DBD-454B-BA1E-A95C6E51C07F}"/>
    <cellStyle name="Финансовый 2 6 2 6 4 4" xfId="20522" xr:uid="{66AA8393-F773-4634-A43D-208DBC12D74B}"/>
    <cellStyle name="Финансовый 2 6 2 6 5" xfId="6554" xr:uid="{00000000-0005-0000-0000-0000F1320000}"/>
    <cellStyle name="Финансовый 2 6 2 6 5 2" xfId="21799" xr:uid="{8F493707-D66F-4830-BA9B-CF6FC1057079}"/>
    <cellStyle name="Финансовый 2 6 2 6 6" xfId="11637" xr:uid="{00000000-0005-0000-0000-0000F2320000}"/>
    <cellStyle name="Финансовый 2 6 2 6 6 2" xfId="26875" xr:uid="{CF80B503-5625-4F31-85F7-E9881EF5E8E6}"/>
    <cellStyle name="Финансовый 2 6 2 6 7" xfId="16723" xr:uid="{22BCB0D1-04DE-4228-908E-D4A9E02169F6}"/>
    <cellStyle name="Финансовый 2 6 3" xfId="272" xr:uid="{00000000-0005-0000-0000-0000F3320000}"/>
    <cellStyle name="Финансовый 2 6 3 2" xfId="428" xr:uid="{00000000-0005-0000-0000-0000F4320000}"/>
    <cellStyle name="Финансовый 2 6 3 2 2" xfId="992" xr:uid="{00000000-0005-0000-0000-0000F5320000}"/>
    <cellStyle name="Финансовый 2 6 3 2 2 2" xfId="2270" xr:uid="{00000000-0005-0000-0000-0000F6320000}"/>
    <cellStyle name="Финансовый 2 6 3 2 2 2 2" xfId="7374" xr:uid="{00000000-0005-0000-0000-0000F7320000}"/>
    <cellStyle name="Финансовый 2 6 3 2 2 2 2 2" xfId="22614" xr:uid="{FE36DE32-C1CF-4EC0-8FE8-C4314CFF8797}"/>
    <cellStyle name="Финансовый 2 6 3 2 2 2 3" xfId="12452" xr:uid="{00000000-0005-0000-0000-0000F8320000}"/>
    <cellStyle name="Финансовый 2 6 3 2 2 2 3 2" xfId="27690" xr:uid="{C8F1AD9B-9DD9-491B-9037-2B5C7C99287E}"/>
    <cellStyle name="Финансовый 2 6 3 2 2 2 4" xfId="17538" xr:uid="{6DF9FF32-4211-4A8A-A1A0-67E7F1E8B684}"/>
    <cellStyle name="Финансовый 2 6 3 2 2 3" xfId="3548" xr:uid="{00000000-0005-0000-0000-0000F9320000}"/>
    <cellStyle name="Финансовый 2 6 3 2 2 3 2" xfId="8634" xr:uid="{00000000-0005-0000-0000-0000FA320000}"/>
    <cellStyle name="Финансовый 2 6 3 2 2 3 2 2" xfId="23874" xr:uid="{2D4232D7-FBF0-42D8-9F74-91B126E30BC1}"/>
    <cellStyle name="Финансовый 2 6 3 2 2 3 3" xfId="13712" xr:uid="{00000000-0005-0000-0000-0000FB320000}"/>
    <cellStyle name="Финансовый 2 6 3 2 2 3 3 2" xfId="28950" xr:uid="{B38C5D97-92E3-401C-891D-38C6B79ECDDF}"/>
    <cellStyle name="Финансовый 2 6 3 2 2 3 4" xfId="18798" xr:uid="{90D4D793-014C-476E-B4E9-F53AE5B2D979}"/>
    <cellStyle name="Финансовый 2 6 3 2 2 4" xfId="4820" xr:uid="{00000000-0005-0000-0000-0000FC320000}"/>
    <cellStyle name="Финансовый 2 6 3 2 2 4 2" xfId="9901" xr:uid="{00000000-0005-0000-0000-0000FD320000}"/>
    <cellStyle name="Финансовый 2 6 3 2 2 4 2 2" xfId="25141" xr:uid="{E78A4954-4354-4F74-BFA6-2A409581D6B4}"/>
    <cellStyle name="Финансовый 2 6 3 2 2 4 3" xfId="14979" xr:uid="{00000000-0005-0000-0000-0000FE320000}"/>
    <cellStyle name="Финансовый 2 6 3 2 2 4 3 2" xfId="30217" xr:uid="{3104302C-1638-4CA2-B330-9FF58F4BB431}"/>
    <cellStyle name="Финансовый 2 6 3 2 2 4 4" xfId="20065" xr:uid="{82556DE3-54BB-40F1-8A7C-2CC4EC345B7A}"/>
    <cellStyle name="Финансовый 2 6 3 2 2 5" xfId="6097" xr:uid="{00000000-0005-0000-0000-0000FF320000}"/>
    <cellStyle name="Финансовый 2 6 3 2 2 5 2" xfId="21342" xr:uid="{9B2BB109-BAE7-42D1-9050-3F9B74629630}"/>
    <cellStyle name="Финансовый 2 6 3 2 2 6" xfId="11180" xr:uid="{00000000-0005-0000-0000-000000330000}"/>
    <cellStyle name="Финансовый 2 6 3 2 2 6 2" xfId="26418" xr:uid="{0DADDFBC-D240-40B8-8ACF-7E4D8797404F}"/>
    <cellStyle name="Финансовый 2 6 3 2 2 7" xfId="16266" xr:uid="{B90BC7D4-3F61-4FF5-9548-355269673738}"/>
    <cellStyle name="Финансовый 2 6 3 2 3" xfId="1706" xr:uid="{00000000-0005-0000-0000-000001330000}"/>
    <cellStyle name="Финансовый 2 6 3 2 3 2" xfId="6810" xr:uid="{00000000-0005-0000-0000-000002330000}"/>
    <cellStyle name="Финансовый 2 6 3 2 3 2 2" xfId="22050" xr:uid="{AD38974F-5B4C-4F80-91A4-3B9AA25907FF}"/>
    <cellStyle name="Финансовый 2 6 3 2 3 3" xfId="11888" xr:uid="{00000000-0005-0000-0000-000003330000}"/>
    <cellStyle name="Финансовый 2 6 3 2 3 3 2" xfId="27126" xr:uid="{53369FE7-B490-448F-A798-0976DB09CC47}"/>
    <cellStyle name="Финансовый 2 6 3 2 3 4" xfId="16974" xr:uid="{1B2BCEDF-6F2B-42B5-9579-0D7D9864362E}"/>
    <cellStyle name="Финансовый 2 6 3 2 4" xfId="2992" xr:uid="{00000000-0005-0000-0000-000004330000}"/>
    <cellStyle name="Финансовый 2 6 3 2 4 2" xfId="8078" xr:uid="{00000000-0005-0000-0000-000005330000}"/>
    <cellStyle name="Финансовый 2 6 3 2 4 2 2" xfId="23318" xr:uid="{6FB11D66-C547-47B1-BE12-52B376B51937}"/>
    <cellStyle name="Финансовый 2 6 3 2 4 3" xfId="13156" xr:uid="{00000000-0005-0000-0000-000006330000}"/>
    <cellStyle name="Финансовый 2 6 3 2 4 3 2" xfId="28394" xr:uid="{423EBE97-441C-4B6A-B675-3230F069A6E1}"/>
    <cellStyle name="Финансовый 2 6 3 2 4 4" xfId="18242" xr:uid="{8CE39013-47DB-49C5-BAA2-FE5515217E62}"/>
    <cellStyle name="Финансовый 2 6 3 2 5" xfId="4256" xr:uid="{00000000-0005-0000-0000-000007330000}"/>
    <cellStyle name="Финансовый 2 6 3 2 5 2" xfId="9337" xr:uid="{00000000-0005-0000-0000-000008330000}"/>
    <cellStyle name="Финансовый 2 6 3 2 5 2 2" xfId="24577" xr:uid="{41A18745-2871-4A99-8004-F819B3415DC2}"/>
    <cellStyle name="Финансовый 2 6 3 2 5 3" xfId="14415" xr:uid="{00000000-0005-0000-0000-000009330000}"/>
    <cellStyle name="Финансовый 2 6 3 2 5 3 2" xfId="29653" xr:uid="{1B65FBEF-2521-4630-B473-6DDCA877A1A7}"/>
    <cellStyle name="Финансовый 2 6 3 2 5 4" xfId="19501" xr:uid="{77309DAC-0CB9-472D-9BC4-744A90D0AEE5}"/>
    <cellStyle name="Финансовый 2 6 3 2 6" xfId="5533" xr:uid="{00000000-0005-0000-0000-00000A330000}"/>
    <cellStyle name="Финансовый 2 6 3 2 6 2" xfId="20778" xr:uid="{617F637D-7F95-41FC-916B-A3F248257889}"/>
    <cellStyle name="Финансовый 2 6 3 2 7" xfId="10616" xr:uid="{00000000-0005-0000-0000-00000B330000}"/>
    <cellStyle name="Финансовый 2 6 3 2 7 2" xfId="25854" xr:uid="{A86AC3EA-BDFB-473E-995D-063E93AFE522}"/>
    <cellStyle name="Финансовый 2 6 3 2 8" xfId="15702" xr:uid="{25D4B85F-488D-4ABD-8843-C317437999E4}"/>
    <cellStyle name="Финансовый 2 6 3 3" xfId="852" xr:uid="{00000000-0005-0000-0000-00000C330000}"/>
    <cellStyle name="Финансовый 2 6 3 3 2" xfId="2130" xr:uid="{00000000-0005-0000-0000-00000D330000}"/>
    <cellStyle name="Финансовый 2 6 3 3 2 2" xfId="7234" xr:uid="{00000000-0005-0000-0000-00000E330000}"/>
    <cellStyle name="Финансовый 2 6 3 3 2 2 2" xfId="22474" xr:uid="{2BA63CE1-74EC-40C0-AD3B-1234D8C318F7}"/>
    <cellStyle name="Финансовый 2 6 3 3 2 3" xfId="12312" xr:uid="{00000000-0005-0000-0000-00000F330000}"/>
    <cellStyle name="Финансовый 2 6 3 3 2 3 2" xfId="27550" xr:uid="{AEBABBA6-24CD-4DD0-8D62-83F4FE1A28F3}"/>
    <cellStyle name="Финансовый 2 6 3 3 2 4" xfId="17398" xr:uid="{C68423DF-F9E7-4656-A5A5-9D2404A889C8}"/>
    <cellStyle name="Финансовый 2 6 3 3 3" xfId="3410" xr:uid="{00000000-0005-0000-0000-000010330000}"/>
    <cellStyle name="Финансовый 2 6 3 3 3 2" xfId="8496" xr:uid="{00000000-0005-0000-0000-000011330000}"/>
    <cellStyle name="Финансовый 2 6 3 3 3 2 2" xfId="23736" xr:uid="{EEDC235B-FE68-4101-BD4F-4023EFAFE737}"/>
    <cellStyle name="Финансовый 2 6 3 3 3 3" xfId="13574" xr:uid="{00000000-0005-0000-0000-000012330000}"/>
    <cellStyle name="Финансовый 2 6 3 3 3 3 2" xfId="28812" xr:uid="{6E34C662-8F6B-49E8-AF7E-E477D964C642}"/>
    <cellStyle name="Финансовый 2 6 3 3 3 4" xfId="18660" xr:uid="{07371342-A233-434F-A834-9272BBE05305}"/>
    <cellStyle name="Финансовый 2 6 3 3 4" xfId="4680" xr:uid="{00000000-0005-0000-0000-000013330000}"/>
    <cellStyle name="Финансовый 2 6 3 3 4 2" xfId="9761" xr:uid="{00000000-0005-0000-0000-000014330000}"/>
    <cellStyle name="Финансовый 2 6 3 3 4 2 2" xfId="25001" xr:uid="{175A8D76-031F-410F-8207-5A28F42E498C}"/>
    <cellStyle name="Финансовый 2 6 3 3 4 3" xfId="14839" xr:uid="{00000000-0005-0000-0000-000015330000}"/>
    <cellStyle name="Финансовый 2 6 3 3 4 3 2" xfId="30077" xr:uid="{B659C3BE-C167-47F8-A626-C3DFE61A3FCE}"/>
    <cellStyle name="Финансовый 2 6 3 3 4 4" xfId="19925" xr:uid="{0EE62F26-C413-4D66-A20F-B7F3A2DEB456}"/>
    <cellStyle name="Финансовый 2 6 3 3 5" xfId="5957" xr:uid="{00000000-0005-0000-0000-000016330000}"/>
    <cellStyle name="Финансовый 2 6 3 3 5 2" xfId="21202" xr:uid="{C14DC8CE-CE7C-410D-B0F2-2A96F12BE103}"/>
    <cellStyle name="Финансовый 2 6 3 3 6" xfId="11040" xr:uid="{00000000-0005-0000-0000-000017330000}"/>
    <cellStyle name="Финансовый 2 6 3 3 6 2" xfId="26278" xr:uid="{A32D01F3-BB29-4410-B4B5-E6AEA509BE0B}"/>
    <cellStyle name="Финансовый 2 6 3 3 7" xfId="16126" xr:uid="{FED30274-5E32-44FB-9737-216A4CC3EDAC}"/>
    <cellStyle name="Финансовый 2 6 3 4" xfId="1566" xr:uid="{00000000-0005-0000-0000-000018330000}"/>
    <cellStyle name="Финансовый 2 6 3 4 2" xfId="6670" xr:uid="{00000000-0005-0000-0000-000019330000}"/>
    <cellStyle name="Финансовый 2 6 3 4 2 2" xfId="21910" xr:uid="{A94E2E7E-0A12-4460-8CAF-7A4F2E315A0F}"/>
    <cellStyle name="Финансовый 2 6 3 4 3" xfId="11748" xr:uid="{00000000-0005-0000-0000-00001A330000}"/>
    <cellStyle name="Финансовый 2 6 3 4 3 2" xfId="26986" xr:uid="{8E2EB201-E02C-494A-B407-B51743B192B4}"/>
    <cellStyle name="Финансовый 2 6 3 4 4" xfId="16834" xr:uid="{B9897ADD-F695-41D7-9A86-6880FBB1602D}"/>
    <cellStyle name="Финансовый 2 6 3 5" xfId="2840" xr:uid="{00000000-0005-0000-0000-00001B330000}"/>
    <cellStyle name="Финансовый 2 6 3 5 2" xfId="7940" xr:uid="{00000000-0005-0000-0000-00001C330000}"/>
    <cellStyle name="Финансовый 2 6 3 5 2 2" xfId="23180" xr:uid="{518BBF73-5D77-400C-A52E-F3F93DD8114B}"/>
    <cellStyle name="Финансовый 2 6 3 5 3" xfId="13018" xr:uid="{00000000-0005-0000-0000-00001D330000}"/>
    <cellStyle name="Финансовый 2 6 3 5 3 2" xfId="28256" xr:uid="{25AB90AE-F913-4EAB-9EFC-B52B7BF52A15}"/>
    <cellStyle name="Финансовый 2 6 3 5 4" xfId="18104" xr:uid="{BFD3B900-BAAA-48F1-9785-E73DBDC734E1}"/>
    <cellStyle name="Финансовый 2 6 3 6" xfId="4116" xr:uid="{00000000-0005-0000-0000-00001E330000}"/>
    <cellStyle name="Финансовый 2 6 3 6 2" xfId="9197" xr:uid="{00000000-0005-0000-0000-00001F330000}"/>
    <cellStyle name="Финансовый 2 6 3 6 2 2" xfId="24437" xr:uid="{0C183061-072F-4A3F-8E73-0D756314BF92}"/>
    <cellStyle name="Финансовый 2 6 3 6 3" xfId="14275" xr:uid="{00000000-0005-0000-0000-000020330000}"/>
    <cellStyle name="Финансовый 2 6 3 6 3 2" xfId="29513" xr:uid="{677243BD-3CB6-46E1-9BA8-2096F7F3E002}"/>
    <cellStyle name="Финансовый 2 6 3 6 4" xfId="19361" xr:uid="{D58F8234-D77B-4856-AB4F-8EC8E5070534}"/>
    <cellStyle name="Финансовый 2 6 3 7" xfId="5393" xr:uid="{00000000-0005-0000-0000-000021330000}"/>
    <cellStyle name="Финансовый 2 6 3 7 2" xfId="20638" xr:uid="{399B7C73-12E2-4260-965E-DE86E1E45F62}"/>
    <cellStyle name="Финансовый 2 6 3 8" xfId="10476" xr:uid="{00000000-0005-0000-0000-000022330000}"/>
    <cellStyle name="Финансовый 2 6 3 8 2" xfId="25714" xr:uid="{B6575C1B-29C3-4D08-95D4-559DA6F64E7B}"/>
    <cellStyle name="Финансовый 2 6 3 9" xfId="15562" xr:uid="{FB1CE61A-408C-4D5D-936C-85413E87A472}"/>
    <cellStyle name="Финансовый 2 6 4" xfId="568" xr:uid="{00000000-0005-0000-0000-000023330000}"/>
    <cellStyle name="Финансовый 2 6 4 2" xfId="1132" xr:uid="{00000000-0005-0000-0000-000024330000}"/>
    <cellStyle name="Финансовый 2 6 4 2 2" xfId="2410" xr:uid="{00000000-0005-0000-0000-000025330000}"/>
    <cellStyle name="Финансовый 2 6 4 2 2 2" xfId="7514" xr:uid="{00000000-0005-0000-0000-000026330000}"/>
    <cellStyle name="Финансовый 2 6 4 2 2 2 2" xfId="22754" xr:uid="{9FB23DE5-54D8-4DCB-9929-A59B75489F0A}"/>
    <cellStyle name="Финансовый 2 6 4 2 2 3" xfId="12592" xr:uid="{00000000-0005-0000-0000-000027330000}"/>
    <cellStyle name="Финансовый 2 6 4 2 2 3 2" xfId="27830" xr:uid="{9C0D363B-4540-47C8-9662-E8F8AD6FAAEA}"/>
    <cellStyle name="Финансовый 2 6 4 2 2 4" xfId="17678" xr:uid="{317A4D88-6C69-4DB3-8FBD-34198773A4E3}"/>
    <cellStyle name="Финансовый 2 6 4 2 3" xfId="3686" xr:uid="{00000000-0005-0000-0000-000028330000}"/>
    <cellStyle name="Финансовый 2 6 4 2 3 2" xfId="8772" xr:uid="{00000000-0005-0000-0000-000029330000}"/>
    <cellStyle name="Финансовый 2 6 4 2 3 2 2" xfId="24012" xr:uid="{987C8282-0D00-4821-B43B-9E8CA9BCF783}"/>
    <cellStyle name="Финансовый 2 6 4 2 3 3" xfId="13850" xr:uid="{00000000-0005-0000-0000-00002A330000}"/>
    <cellStyle name="Финансовый 2 6 4 2 3 3 2" xfId="29088" xr:uid="{64B0199A-AA6B-4815-97A0-16062F4BD2F6}"/>
    <cellStyle name="Финансовый 2 6 4 2 3 4" xfId="18936" xr:uid="{A47A92D9-405B-4A54-BF81-03388F506970}"/>
    <cellStyle name="Финансовый 2 6 4 2 4" xfId="4960" xr:uid="{00000000-0005-0000-0000-00002B330000}"/>
    <cellStyle name="Финансовый 2 6 4 2 4 2" xfId="10041" xr:uid="{00000000-0005-0000-0000-00002C330000}"/>
    <cellStyle name="Финансовый 2 6 4 2 4 2 2" xfId="25281" xr:uid="{BA0BFCD6-5A59-41D2-82BC-317E0BA7DB3F}"/>
    <cellStyle name="Финансовый 2 6 4 2 4 3" xfId="15119" xr:uid="{00000000-0005-0000-0000-00002D330000}"/>
    <cellStyle name="Финансовый 2 6 4 2 4 3 2" xfId="30357" xr:uid="{34251687-ACD9-4E7F-B443-B196DE930F08}"/>
    <cellStyle name="Финансовый 2 6 4 2 4 4" xfId="20205" xr:uid="{C8E0CFB8-75AC-4BBF-8F9F-D5DEEC03792C}"/>
    <cellStyle name="Финансовый 2 6 4 2 5" xfId="6237" xr:uid="{00000000-0005-0000-0000-00002E330000}"/>
    <cellStyle name="Финансовый 2 6 4 2 5 2" xfId="21482" xr:uid="{B412D5AD-DE81-4FD5-9757-A22269F687BD}"/>
    <cellStyle name="Финансовый 2 6 4 2 6" xfId="11320" xr:uid="{00000000-0005-0000-0000-00002F330000}"/>
    <cellStyle name="Финансовый 2 6 4 2 6 2" xfId="26558" xr:uid="{46846446-4A02-459C-87F2-22BD69D1C795}"/>
    <cellStyle name="Финансовый 2 6 4 2 7" xfId="16406" xr:uid="{DF208866-3E01-4409-8E6C-03E3726E4D45}"/>
    <cellStyle name="Финансовый 2 6 4 3" xfId="1846" xr:uid="{00000000-0005-0000-0000-000030330000}"/>
    <cellStyle name="Финансовый 2 6 4 3 2" xfId="6950" xr:uid="{00000000-0005-0000-0000-000031330000}"/>
    <cellStyle name="Финансовый 2 6 4 3 2 2" xfId="22190" xr:uid="{08236125-013C-46AA-AA4D-E08771C73580}"/>
    <cellStyle name="Финансовый 2 6 4 3 3" xfId="12028" xr:uid="{00000000-0005-0000-0000-000032330000}"/>
    <cellStyle name="Финансовый 2 6 4 3 3 2" xfId="27266" xr:uid="{A89E0210-D832-4151-97B3-1C8EA2F8AD96}"/>
    <cellStyle name="Финансовый 2 6 4 3 4" xfId="17114" xr:uid="{34B96A5D-D003-45E9-AD60-5AE1AF5D0745}"/>
    <cellStyle name="Финансовый 2 6 4 4" xfId="3130" xr:uid="{00000000-0005-0000-0000-000033330000}"/>
    <cellStyle name="Финансовый 2 6 4 4 2" xfId="8216" xr:uid="{00000000-0005-0000-0000-000034330000}"/>
    <cellStyle name="Финансовый 2 6 4 4 2 2" xfId="23456" xr:uid="{0F0B4D53-2DBA-41D4-B53D-D8A78BE4A5E6}"/>
    <cellStyle name="Финансовый 2 6 4 4 3" xfId="13294" xr:uid="{00000000-0005-0000-0000-000035330000}"/>
    <cellStyle name="Финансовый 2 6 4 4 3 2" xfId="28532" xr:uid="{CBFF78CC-F1C8-4B64-B9D4-723AC9695560}"/>
    <cellStyle name="Финансовый 2 6 4 4 4" xfId="18380" xr:uid="{2BBD6811-9DE8-4094-8725-A3BA180103D9}"/>
    <cellStyle name="Финансовый 2 6 4 5" xfId="4396" xr:uid="{00000000-0005-0000-0000-000036330000}"/>
    <cellStyle name="Финансовый 2 6 4 5 2" xfId="9477" xr:uid="{00000000-0005-0000-0000-000037330000}"/>
    <cellStyle name="Финансовый 2 6 4 5 2 2" xfId="24717" xr:uid="{ADABC9C0-7E02-467C-B5F2-A4FC3B8085FC}"/>
    <cellStyle name="Финансовый 2 6 4 5 3" xfId="14555" xr:uid="{00000000-0005-0000-0000-000038330000}"/>
    <cellStyle name="Финансовый 2 6 4 5 3 2" xfId="29793" xr:uid="{957D0690-6675-4B08-B782-EF6217415E52}"/>
    <cellStyle name="Финансовый 2 6 4 5 4" xfId="19641" xr:uid="{B59C77F7-6040-4A2C-805E-C0323E443DBA}"/>
    <cellStyle name="Финансовый 2 6 4 6" xfId="5673" xr:uid="{00000000-0005-0000-0000-000039330000}"/>
    <cellStyle name="Финансовый 2 6 4 6 2" xfId="20918" xr:uid="{580BFF45-C370-4BCF-A994-0DDDE681A31C}"/>
    <cellStyle name="Финансовый 2 6 4 7" xfId="10756" xr:uid="{00000000-0005-0000-0000-00003A330000}"/>
    <cellStyle name="Финансовый 2 6 4 7 2" xfId="25994" xr:uid="{1D0B5643-A9A9-4637-ADBE-F7906C64E796}"/>
    <cellStyle name="Финансовый 2 6 4 8" xfId="15842" xr:uid="{82CE59DE-4391-435B-BDE5-3917FF03BF57}"/>
    <cellStyle name="Финансовый 2 6 5" xfId="712" xr:uid="{00000000-0005-0000-0000-00003B330000}"/>
    <cellStyle name="Финансовый 2 6 5 2" xfId="1990" xr:uid="{00000000-0005-0000-0000-00003C330000}"/>
    <cellStyle name="Финансовый 2 6 5 2 2" xfId="7094" xr:uid="{00000000-0005-0000-0000-00003D330000}"/>
    <cellStyle name="Финансовый 2 6 5 2 2 2" xfId="22334" xr:uid="{2B4C1A25-A325-4631-85A8-EF29E5CDE78A}"/>
    <cellStyle name="Финансовый 2 6 5 2 3" xfId="12172" xr:uid="{00000000-0005-0000-0000-00003E330000}"/>
    <cellStyle name="Финансовый 2 6 5 2 3 2" xfId="27410" xr:uid="{605400BC-BA1A-4755-8908-537B11FB40D1}"/>
    <cellStyle name="Финансовый 2 6 5 2 4" xfId="17258" xr:uid="{8BA20899-5136-4225-955E-9BA24B9F88C4}"/>
    <cellStyle name="Финансовый 2 6 5 3" xfId="3272" xr:uid="{00000000-0005-0000-0000-00003F330000}"/>
    <cellStyle name="Финансовый 2 6 5 3 2" xfId="8358" xr:uid="{00000000-0005-0000-0000-000040330000}"/>
    <cellStyle name="Финансовый 2 6 5 3 2 2" xfId="23598" xr:uid="{6A7CF460-511B-46A5-A1D2-CE2B34FE9C70}"/>
    <cellStyle name="Финансовый 2 6 5 3 3" xfId="13436" xr:uid="{00000000-0005-0000-0000-000041330000}"/>
    <cellStyle name="Финансовый 2 6 5 3 3 2" xfId="28674" xr:uid="{51B511DF-66CE-4EC5-912D-87E492F5E0BB}"/>
    <cellStyle name="Финансовый 2 6 5 3 4" xfId="18522" xr:uid="{E6F3DEFE-7BA1-4CF5-B1DA-7410E13FB2AF}"/>
    <cellStyle name="Финансовый 2 6 5 4" xfId="4540" xr:uid="{00000000-0005-0000-0000-000042330000}"/>
    <cellStyle name="Финансовый 2 6 5 4 2" xfId="9621" xr:uid="{00000000-0005-0000-0000-000043330000}"/>
    <cellStyle name="Финансовый 2 6 5 4 2 2" xfId="24861" xr:uid="{30565200-282A-4981-B515-3997070D59CD}"/>
    <cellStyle name="Финансовый 2 6 5 4 3" xfId="14699" xr:uid="{00000000-0005-0000-0000-000044330000}"/>
    <cellStyle name="Финансовый 2 6 5 4 3 2" xfId="29937" xr:uid="{9CE1EC24-F08F-4A7A-9828-EF4470577CC7}"/>
    <cellStyle name="Финансовый 2 6 5 4 4" xfId="19785" xr:uid="{15A7BAF1-10D9-4740-B4BC-A524C8371E3A}"/>
    <cellStyle name="Финансовый 2 6 5 5" xfId="5817" xr:uid="{00000000-0005-0000-0000-000045330000}"/>
    <cellStyle name="Финансовый 2 6 5 5 2" xfId="21062" xr:uid="{E69F1E25-0760-4FDB-8FE7-AA5D99733798}"/>
    <cellStyle name="Финансовый 2 6 5 6" xfId="10900" xr:uid="{00000000-0005-0000-0000-000046330000}"/>
    <cellStyle name="Финансовый 2 6 5 6 2" xfId="26138" xr:uid="{0C528C07-D7EB-4BD3-BECD-4CFFD4A2C2C8}"/>
    <cellStyle name="Финансовый 2 6 5 7" xfId="15986" xr:uid="{00895548-23B8-4F91-AD2E-B37718A336F8}"/>
    <cellStyle name="Финансовый 2 6 6" xfId="1277" xr:uid="{00000000-0005-0000-0000-000047330000}"/>
    <cellStyle name="Финансовый 2 6 6 2" xfId="2555" xr:uid="{00000000-0005-0000-0000-000048330000}"/>
    <cellStyle name="Финансовый 2 6 6 2 2" xfId="7659" xr:uid="{00000000-0005-0000-0000-000049330000}"/>
    <cellStyle name="Финансовый 2 6 6 2 2 2" xfId="22899" xr:uid="{D7FBF2D0-F520-4AE6-96B4-DAB7EEBA36E0}"/>
    <cellStyle name="Финансовый 2 6 6 2 3" xfId="12737" xr:uid="{00000000-0005-0000-0000-00004A330000}"/>
    <cellStyle name="Финансовый 2 6 6 2 3 2" xfId="27975" xr:uid="{15D0E99F-7A2F-4E5B-A8E2-FAB3D2110CDA}"/>
    <cellStyle name="Финансовый 2 6 6 2 4" xfId="17823" xr:uid="{F86A3BCD-6A33-4039-B95A-5FCF3D747893}"/>
    <cellStyle name="Финансовый 2 6 6 3" xfId="3829" xr:uid="{00000000-0005-0000-0000-00004B330000}"/>
    <cellStyle name="Финансовый 2 6 6 3 2" xfId="8915" xr:uid="{00000000-0005-0000-0000-00004C330000}"/>
    <cellStyle name="Финансовый 2 6 6 3 2 2" xfId="24155" xr:uid="{8FC6427E-7C5F-4197-9043-77C6C9344F9A}"/>
    <cellStyle name="Финансовый 2 6 6 3 3" xfId="13993" xr:uid="{00000000-0005-0000-0000-00004D330000}"/>
    <cellStyle name="Финансовый 2 6 6 3 3 2" xfId="29231" xr:uid="{31D8A6A2-6DA3-4379-9B87-223CF2C672E7}"/>
    <cellStyle name="Финансовый 2 6 6 3 4" xfId="19079" xr:uid="{44AFD5D9-606A-4B90-A6C0-AEFEAE9CC693}"/>
    <cellStyle name="Финансовый 2 6 6 4" xfId="5105" xr:uid="{00000000-0005-0000-0000-00004E330000}"/>
    <cellStyle name="Финансовый 2 6 6 4 2" xfId="10186" xr:uid="{00000000-0005-0000-0000-00004F330000}"/>
    <cellStyle name="Финансовый 2 6 6 4 2 2" xfId="25426" xr:uid="{0093B34B-1182-42E5-BE3F-1568C57D27E5}"/>
    <cellStyle name="Финансовый 2 6 6 4 3" xfId="15264" xr:uid="{00000000-0005-0000-0000-000050330000}"/>
    <cellStyle name="Финансовый 2 6 6 4 3 2" xfId="30502" xr:uid="{C2A4FCCB-9A7F-49EF-B71A-938A4DB60818}"/>
    <cellStyle name="Финансовый 2 6 6 4 4" xfId="20350" xr:uid="{4976511E-7BEC-4CEF-9285-43A11F98CC3E}"/>
    <cellStyle name="Финансовый 2 6 6 5" xfId="6382" xr:uid="{00000000-0005-0000-0000-000051330000}"/>
    <cellStyle name="Финансовый 2 6 6 5 2" xfId="21627" xr:uid="{1FBF043B-3169-4997-BF92-FB6D9319B37F}"/>
    <cellStyle name="Финансовый 2 6 6 6" xfId="11465" xr:uid="{00000000-0005-0000-0000-000052330000}"/>
    <cellStyle name="Финансовый 2 6 6 6 2" xfId="26703" xr:uid="{21B206E0-767C-41C3-90E4-602E8DB18C1B}"/>
    <cellStyle name="Финансовый 2 6 6 7" xfId="16551" xr:uid="{D70A743A-C528-4300-A485-9D04328ACF1E}"/>
    <cellStyle name="Финансовый 2 6 7" xfId="1417" xr:uid="{00000000-0005-0000-0000-000053330000}"/>
    <cellStyle name="Финансовый 2 6 7 2" xfId="2695" xr:uid="{00000000-0005-0000-0000-000054330000}"/>
    <cellStyle name="Финансовый 2 6 7 2 2" xfId="7799" xr:uid="{00000000-0005-0000-0000-000055330000}"/>
    <cellStyle name="Финансовый 2 6 7 2 2 2" xfId="23039" xr:uid="{BF2F2639-8831-4B79-BE3C-50B5FCD82A99}"/>
    <cellStyle name="Финансовый 2 6 7 2 3" xfId="12877" xr:uid="{00000000-0005-0000-0000-000056330000}"/>
    <cellStyle name="Финансовый 2 6 7 2 3 2" xfId="28115" xr:uid="{A1D53F46-9F51-4710-B931-1A88A4F91C76}"/>
    <cellStyle name="Финансовый 2 6 7 2 4" xfId="17963" xr:uid="{7102E35D-3EE8-4851-8ADC-42D601B5E97C}"/>
    <cellStyle name="Финансовый 2 6 7 3" xfId="3967" xr:uid="{00000000-0005-0000-0000-000057330000}"/>
    <cellStyle name="Финансовый 2 6 7 3 2" xfId="9053" xr:uid="{00000000-0005-0000-0000-000058330000}"/>
    <cellStyle name="Финансовый 2 6 7 3 2 2" xfId="24293" xr:uid="{40636F44-17AB-4602-A059-534AC23ED546}"/>
    <cellStyle name="Финансовый 2 6 7 3 3" xfId="14131" xr:uid="{00000000-0005-0000-0000-000059330000}"/>
    <cellStyle name="Финансовый 2 6 7 3 3 2" xfId="29369" xr:uid="{D7F55D7A-0EF8-4458-9B92-06442FB46887}"/>
    <cellStyle name="Финансовый 2 6 7 3 4" xfId="19217" xr:uid="{83AE059D-FFB0-42BE-926E-8FA4D736ACA4}"/>
    <cellStyle name="Финансовый 2 6 7 4" xfId="5245" xr:uid="{00000000-0005-0000-0000-00005A330000}"/>
    <cellStyle name="Финансовый 2 6 7 4 2" xfId="10326" xr:uid="{00000000-0005-0000-0000-00005B330000}"/>
    <cellStyle name="Финансовый 2 6 7 4 2 2" xfId="25566" xr:uid="{ABD8DB8F-F487-4AB3-91D7-922B9A37F919}"/>
    <cellStyle name="Финансовый 2 6 7 4 3" xfId="15404" xr:uid="{00000000-0005-0000-0000-00005C330000}"/>
    <cellStyle name="Финансовый 2 6 7 4 3 2" xfId="30642" xr:uid="{61448BE2-6F46-4C06-97FA-7AAE3AF78DEF}"/>
    <cellStyle name="Финансовый 2 6 7 4 4" xfId="20490" xr:uid="{949B4CBB-9377-48AE-B6D5-0446A4D64155}"/>
    <cellStyle name="Финансовый 2 6 7 5" xfId="6522" xr:uid="{00000000-0005-0000-0000-00005D330000}"/>
    <cellStyle name="Финансовый 2 6 7 5 2" xfId="21767" xr:uid="{3CF60CBF-43D8-4DBE-BA08-64C0A1B40ECA}"/>
    <cellStyle name="Финансовый 2 6 7 6" xfId="11605" xr:uid="{00000000-0005-0000-0000-00005E330000}"/>
    <cellStyle name="Финансовый 2 6 7 6 2" xfId="26843" xr:uid="{40EA2E61-80B4-44F7-BDB8-E5E6ED27A202}"/>
    <cellStyle name="Финансовый 2 6 7 7" xfId="16691" xr:uid="{B98D46E7-3D12-449A-96E3-7E22ABB3F61F}"/>
    <cellStyle name="Финансовый 2 7" xfId="210" xr:uid="{00000000-0005-0000-0000-00005F330000}"/>
    <cellStyle name="Финансовый 2 7 2" xfId="211" xr:uid="{00000000-0005-0000-0000-000060330000}"/>
    <cellStyle name="Финансовый 2 7 2 2" xfId="315" xr:uid="{00000000-0005-0000-0000-000061330000}"/>
    <cellStyle name="Финансовый 2 7 2 2 2" xfId="468" xr:uid="{00000000-0005-0000-0000-000062330000}"/>
    <cellStyle name="Финансовый 2 7 2 2 2 2" xfId="1032" xr:uid="{00000000-0005-0000-0000-000063330000}"/>
    <cellStyle name="Финансовый 2 7 2 2 2 2 2" xfId="2310" xr:uid="{00000000-0005-0000-0000-000064330000}"/>
    <cellStyle name="Финансовый 2 7 2 2 2 2 2 2" xfId="7414" xr:uid="{00000000-0005-0000-0000-000065330000}"/>
    <cellStyle name="Финансовый 2 7 2 2 2 2 2 2 2" xfId="22654" xr:uid="{026B96C6-8E63-4093-927D-1B30891E9ACC}"/>
    <cellStyle name="Финансовый 2 7 2 2 2 2 2 3" xfId="12492" xr:uid="{00000000-0005-0000-0000-000066330000}"/>
    <cellStyle name="Финансовый 2 7 2 2 2 2 2 3 2" xfId="27730" xr:uid="{1AA34DC6-A26E-48AA-B325-F5C710EB79DE}"/>
    <cellStyle name="Финансовый 2 7 2 2 2 2 2 4" xfId="17578" xr:uid="{D3CE50C5-61BB-4F6A-980D-4453D5A2B229}"/>
    <cellStyle name="Финансовый 2 7 2 2 2 2 3" xfId="3588" xr:uid="{00000000-0005-0000-0000-000067330000}"/>
    <cellStyle name="Финансовый 2 7 2 2 2 2 3 2" xfId="8674" xr:uid="{00000000-0005-0000-0000-000068330000}"/>
    <cellStyle name="Финансовый 2 7 2 2 2 2 3 2 2" xfId="23914" xr:uid="{75837604-A61B-4EDC-8AEC-C5FE3C2EDA45}"/>
    <cellStyle name="Финансовый 2 7 2 2 2 2 3 3" xfId="13752" xr:uid="{00000000-0005-0000-0000-000069330000}"/>
    <cellStyle name="Финансовый 2 7 2 2 2 2 3 3 2" xfId="28990" xr:uid="{8B8CB08E-84E5-439F-907C-5326CCC714E8}"/>
    <cellStyle name="Финансовый 2 7 2 2 2 2 3 4" xfId="18838" xr:uid="{255DF92E-6AA0-440D-9BB8-6F83674CC2BC}"/>
    <cellStyle name="Финансовый 2 7 2 2 2 2 4" xfId="4860" xr:uid="{00000000-0005-0000-0000-00006A330000}"/>
    <cellStyle name="Финансовый 2 7 2 2 2 2 4 2" xfId="9941" xr:uid="{00000000-0005-0000-0000-00006B330000}"/>
    <cellStyle name="Финансовый 2 7 2 2 2 2 4 2 2" xfId="25181" xr:uid="{07E2A114-CEBD-4A6F-8CDF-1C4C4C143C87}"/>
    <cellStyle name="Финансовый 2 7 2 2 2 2 4 3" xfId="15019" xr:uid="{00000000-0005-0000-0000-00006C330000}"/>
    <cellStyle name="Финансовый 2 7 2 2 2 2 4 3 2" xfId="30257" xr:uid="{A7515A72-65CB-4C42-85E3-462CE640B66B}"/>
    <cellStyle name="Финансовый 2 7 2 2 2 2 4 4" xfId="20105" xr:uid="{17EAA496-AA04-441C-89F4-73C6298548D9}"/>
    <cellStyle name="Финансовый 2 7 2 2 2 2 5" xfId="6137" xr:uid="{00000000-0005-0000-0000-00006D330000}"/>
    <cellStyle name="Финансовый 2 7 2 2 2 2 5 2" xfId="21382" xr:uid="{BD508B69-A2F7-4A20-8C4F-1477B0CAC552}"/>
    <cellStyle name="Финансовый 2 7 2 2 2 2 6" xfId="11220" xr:uid="{00000000-0005-0000-0000-00006E330000}"/>
    <cellStyle name="Финансовый 2 7 2 2 2 2 6 2" xfId="26458" xr:uid="{8A4176C5-30F1-4A14-928E-C2657464378E}"/>
    <cellStyle name="Финансовый 2 7 2 2 2 2 7" xfId="16306" xr:uid="{28F60DB5-AC9A-4E4C-8F2E-27C44B51F932}"/>
    <cellStyle name="Финансовый 2 7 2 2 2 3" xfId="1746" xr:uid="{00000000-0005-0000-0000-00006F330000}"/>
    <cellStyle name="Финансовый 2 7 2 2 2 3 2" xfId="6850" xr:uid="{00000000-0005-0000-0000-000070330000}"/>
    <cellStyle name="Финансовый 2 7 2 2 2 3 2 2" xfId="22090" xr:uid="{88373F86-6D1F-4291-B22E-61AF04120C1D}"/>
    <cellStyle name="Финансовый 2 7 2 2 2 3 3" xfId="11928" xr:uid="{00000000-0005-0000-0000-000071330000}"/>
    <cellStyle name="Финансовый 2 7 2 2 2 3 3 2" xfId="27166" xr:uid="{0A3BA8E3-2101-4858-9A6A-904774C994A4}"/>
    <cellStyle name="Финансовый 2 7 2 2 2 3 4" xfId="17014" xr:uid="{B3672D89-24BF-4DB6-A0A3-F7C0573C9227}"/>
    <cellStyle name="Финансовый 2 7 2 2 2 4" xfId="3032" xr:uid="{00000000-0005-0000-0000-000072330000}"/>
    <cellStyle name="Финансовый 2 7 2 2 2 4 2" xfId="8118" xr:uid="{00000000-0005-0000-0000-000073330000}"/>
    <cellStyle name="Финансовый 2 7 2 2 2 4 2 2" xfId="23358" xr:uid="{FD4864D0-A92D-4BCE-A989-4035F750EF58}"/>
    <cellStyle name="Финансовый 2 7 2 2 2 4 3" xfId="13196" xr:uid="{00000000-0005-0000-0000-000074330000}"/>
    <cellStyle name="Финансовый 2 7 2 2 2 4 3 2" xfId="28434" xr:uid="{1AD7A867-CA32-4A16-86AB-2F49A3CFB5E7}"/>
    <cellStyle name="Финансовый 2 7 2 2 2 4 4" xfId="18282" xr:uid="{3AFCCE68-3CE6-48D8-9D53-B21655D6F226}"/>
    <cellStyle name="Финансовый 2 7 2 2 2 5" xfId="4296" xr:uid="{00000000-0005-0000-0000-000075330000}"/>
    <cellStyle name="Финансовый 2 7 2 2 2 5 2" xfId="9377" xr:uid="{00000000-0005-0000-0000-000076330000}"/>
    <cellStyle name="Финансовый 2 7 2 2 2 5 2 2" xfId="24617" xr:uid="{4FFD9088-8B40-49D7-9F7E-6E57BFBF8DB7}"/>
    <cellStyle name="Финансовый 2 7 2 2 2 5 3" xfId="14455" xr:uid="{00000000-0005-0000-0000-000077330000}"/>
    <cellStyle name="Финансовый 2 7 2 2 2 5 3 2" xfId="29693" xr:uid="{679960F9-3262-4E45-AA08-9F2CFD77D29E}"/>
    <cellStyle name="Финансовый 2 7 2 2 2 5 4" xfId="19541" xr:uid="{CF14E664-C624-41D8-8B82-B0C253C7A1E8}"/>
    <cellStyle name="Финансовый 2 7 2 2 2 6" xfId="5573" xr:uid="{00000000-0005-0000-0000-000078330000}"/>
    <cellStyle name="Финансовый 2 7 2 2 2 6 2" xfId="20818" xr:uid="{548ABD24-AE4E-4B72-A8B2-9649898708AB}"/>
    <cellStyle name="Финансовый 2 7 2 2 2 7" xfId="10656" xr:uid="{00000000-0005-0000-0000-000079330000}"/>
    <cellStyle name="Финансовый 2 7 2 2 2 7 2" xfId="25894" xr:uid="{77B5DCD3-F726-4621-B5C6-BD74B9638D02}"/>
    <cellStyle name="Финансовый 2 7 2 2 2 8" xfId="15742" xr:uid="{6B0D6970-49BA-44F8-8FDE-DE8BC6C048E1}"/>
    <cellStyle name="Финансовый 2 7 2 2 3" xfId="892" xr:uid="{00000000-0005-0000-0000-00007A330000}"/>
    <cellStyle name="Финансовый 2 7 2 2 3 2" xfId="2170" xr:uid="{00000000-0005-0000-0000-00007B330000}"/>
    <cellStyle name="Финансовый 2 7 2 2 3 2 2" xfId="7274" xr:uid="{00000000-0005-0000-0000-00007C330000}"/>
    <cellStyle name="Финансовый 2 7 2 2 3 2 2 2" xfId="22514" xr:uid="{17B47C56-23F0-4FD8-B706-48520706C882}"/>
    <cellStyle name="Финансовый 2 7 2 2 3 2 3" xfId="12352" xr:uid="{00000000-0005-0000-0000-00007D330000}"/>
    <cellStyle name="Финансовый 2 7 2 2 3 2 3 2" xfId="27590" xr:uid="{34B2D906-B3C8-4864-BAED-242D97628AEB}"/>
    <cellStyle name="Финансовый 2 7 2 2 3 2 4" xfId="17438" xr:uid="{866E79E9-99E0-4EAD-AF66-2D47185FC0CA}"/>
    <cellStyle name="Финансовый 2 7 2 2 3 3" xfId="3450" xr:uid="{00000000-0005-0000-0000-00007E330000}"/>
    <cellStyle name="Финансовый 2 7 2 2 3 3 2" xfId="8536" xr:uid="{00000000-0005-0000-0000-00007F330000}"/>
    <cellStyle name="Финансовый 2 7 2 2 3 3 2 2" xfId="23776" xr:uid="{A696DB66-5413-420D-A469-4DD365D03105}"/>
    <cellStyle name="Финансовый 2 7 2 2 3 3 3" xfId="13614" xr:uid="{00000000-0005-0000-0000-000080330000}"/>
    <cellStyle name="Финансовый 2 7 2 2 3 3 3 2" xfId="28852" xr:uid="{2E0CF3E2-E1AB-45A7-9532-16D70E09B56C}"/>
    <cellStyle name="Финансовый 2 7 2 2 3 3 4" xfId="18700" xr:uid="{FA1470C7-3040-4CD3-AB53-21E547EB7BF6}"/>
    <cellStyle name="Финансовый 2 7 2 2 3 4" xfId="4720" xr:uid="{00000000-0005-0000-0000-000081330000}"/>
    <cellStyle name="Финансовый 2 7 2 2 3 4 2" xfId="9801" xr:uid="{00000000-0005-0000-0000-000082330000}"/>
    <cellStyle name="Финансовый 2 7 2 2 3 4 2 2" xfId="25041" xr:uid="{C95C0FFA-5B2E-4670-B860-1B1A3715315C}"/>
    <cellStyle name="Финансовый 2 7 2 2 3 4 3" xfId="14879" xr:uid="{00000000-0005-0000-0000-000083330000}"/>
    <cellStyle name="Финансовый 2 7 2 2 3 4 3 2" xfId="30117" xr:uid="{A006001D-88CB-4CAA-816B-555675CEEDC6}"/>
    <cellStyle name="Финансовый 2 7 2 2 3 4 4" xfId="19965" xr:uid="{D4B30A6B-9809-4B93-BF59-99C46C52F1A4}"/>
    <cellStyle name="Финансовый 2 7 2 2 3 5" xfId="5997" xr:uid="{00000000-0005-0000-0000-000084330000}"/>
    <cellStyle name="Финансовый 2 7 2 2 3 5 2" xfId="21242" xr:uid="{37043079-5398-4ABB-BA2D-939FFD273C2D}"/>
    <cellStyle name="Финансовый 2 7 2 2 3 6" xfId="11080" xr:uid="{00000000-0005-0000-0000-000085330000}"/>
    <cellStyle name="Финансовый 2 7 2 2 3 6 2" xfId="26318" xr:uid="{4219DDDC-EE98-4D49-BE93-ED0B7ECE5D4E}"/>
    <cellStyle name="Финансовый 2 7 2 2 3 7" xfId="16166" xr:uid="{1BC28610-6CFE-453E-9986-833DCD534101}"/>
    <cellStyle name="Финансовый 2 7 2 2 4" xfId="1606" xr:uid="{00000000-0005-0000-0000-000086330000}"/>
    <cellStyle name="Финансовый 2 7 2 2 4 2" xfId="6710" xr:uid="{00000000-0005-0000-0000-000087330000}"/>
    <cellStyle name="Финансовый 2 7 2 2 4 2 2" xfId="21950" xr:uid="{AB826F9C-440A-4A51-B3C9-2DB74EAF5F44}"/>
    <cellStyle name="Финансовый 2 7 2 2 4 3" xfId="11788" xr:uid="{00000000-0005-0000-0000-000088330000}"/>
    <cellStyle name="Финансовый 2 7 2 2 4 3 2" xfId="27026" xr:uid="{6EF18C66-0A5E-4D4C-A904-09673B1CF4DA}"/>
    <cellStyle name="Финансовый 2 7 2 2 4 4" xfId="16874" xr:uid="{5A13EEB4-9723-4638-8085-25FFB5BC02B2}"/>
    <cellStyle name="Финансовый 2 7 2 2 5" xfId="2882" xr:uid="{00000000-0005-0000-0000-000089330000}"/>
    <cellStyle name="Финансовый 2 7 2 2 5 2" xfId="7980" xr:uid="{00000000-0005-0000-0000-00008A330000}"/>
    <cellStyle name="Финансовый 2 7 2 2 5 2 2" xfId="23220" xr:uid="{A752DDC6-9117-46B1-8AEA-4897B31A6572}"/>
    <cellStyle name="Финансовый 2 7 2 2 5 3" xfId="13058" xr:uid="{00000000-0005-0000-0000-00008B330000}"/>
    <cellStyle name="Финансовый 2 7 2 2 5 3 2" xfId="28296" xr:uid="{31FACF83-17E6-4878-ACEB-2F8E5CC1FE70}"/>
    <cellStyle name="Финансовый 2 7 2 2 5 4" xfId="18144" xr:uid="{5A262B4C-BD7C-41FF-8A25-25D694E59298}"/>
    <cellStyle name="Финансовый 2 7 2 2 6" xfId="4156" xr:uid="{00000000-0005-0000-0000-00008C330000}"/>
    <cellStyle name="Финансовый 2 7 2 2 6 2" xfId="9237" xr:uid="{00000000-0005-0000-0000-00008D330000}"/>
    <cellStyle name="Финансовый 2 7 2 2 6 2 2" xfId="24477" xr:uid="{05279E5C-D758-4767-99F3-A2C1B59AC968}"/>
    <cellStyle name="Финансовый 2 7 2 2 6 3" xfId="14315" xr:uid="{00000000-0005-0000-0000-00008E330000}"/>
    <cellStyle name="Финансовый 2 7 2 2 6 3 2" xfId="29553" xr:uid="{A6F0C493-1FD8-4879-B614-7FF090BA0AEA}"/>
    <cellStyle name="Финансовый 2 7 2 2 6 4" xfId="19401" xr:uid="{7D39F122-DB59-4322-801F-353AD4774FFA}"/>
    <cellStyle name="Финансовый 2 7 2 2 7" xfId="5433" xr:uid="{00000000-0005-0000-0000-00008F330000}"/>
    <cellStyle name="Финансовый 2 7 2 2 7 2" xfId="20678" xr:uid="{1012F7CC-554E-44CB-8A0A-4C8F57B083F2}"/>
    <cellStyle name="Финансовый 2 7 2 2 8" xfId="10516" xr:uid="{00000000-0005-0000-0000-000090330000}"/>
    <cellStyle name="Финансовый 2 7 2 2 8 2" xfId="25754" xr:uid="{DEA98C48-2094-4829-A64C-DBE3F8F708E4}"/>
    <cellStyle name="Финансовый 2 7 2 2 9" xfId="15602" xr:uid="{72EB0E41-E6EF-44A2-92EB-36E6FD34E76D}"/>
    <cellStyle name="Финансовый 2 7 2 3" xfId="608" xr:uid="{00000000-0005-0000-0000-000091330000}"/>
    <cellStyle name="Финансовый 2 7 2 3 2" xfId="1172" xr:uid="{00000000-0005-0000-0000-000092330000}"/>
    <cellStyle name="Финансовый 2 7 2 3 2 2" xfId="2450" xr:uid="{00000000-0005-0000-0000-000093330000}"/>
    <cellStyle name="Финансовый 2 7 2 3 2 2 2" xfId="7554" xr:uid="{00000000-0005-0000-0000-000094330000}"/>
    <cellStyle name="Финансовый 2 7 2 3 2 2 2 2" xfId="22794" xr:uid="{6FF5C7C7-8200-45CC-B025-388C824636C8}"/>
    <cellStyle name="Финансовый 2 7 2 3 2 2 3" xfId="12632" xr:uid="{00000000-0005-0000-0000-000095330000}"/>
    <cellStyle name="Финансовый 2 7 2 3 2 2 3 2" xfId="27870" xr:uid="{E3C3DAFD-692C-4D3D-9A9B-EE9D97AEBEA7}"/>
    <cellStyle name="Финансовый 2 7 2 3 2 2 4" xfId="17718" xr:uid="{283E9132-A01F-4ADC-920B-4CB11A53D382}"/>
    <cellStyle name="Финансовый 2 7 2 3 2 3" xfId="3726" xr:uid="{00000000-0005-0000-0000-000096330000}"/>
    <cellStyle name="Финансовый 2 7 2 3 2 3 2" xfId="8812" xr:uid="{00000000-0005-0000-0000-000097330000}"/>
    <cellStyle name="Финансовый 2 7 2 3 2 3 2 2" xfId="24052" xr:uid="{D852FE30-C6F7-494C-A30A-E2806022BCCB}"/>
    <cellStyle name="Финансовый 2 7 2 3 2 3 3" xfId="13890" xr:uid="{00000000-0005-0000-0000-000098330000}"/>
    <cellStyle name="Финансовый 2 7 2 3 2 3 3 2" xfId="29128" xr:uid="{878296CD-13E3-4FF1-ADC7-3F1242ECEA8F}"/>
    <cellStyle name="Финансовый 2 7 2 3 2 3 4" xfId="18976" xr:uid="{EE5BB8FD-223A-48C4-90A3-6204948A4089}"/>
    <cellStyle name="Финансовый 2 7 2 3 2 4" xfId="5000" xr:uid="{00000000-0005-0000-0000-000099330000}"/>
    <cellStyle name="Финансовый 2 7 2 3 2 4 2" xfId="10081" xr:uid="{00000000-0005-0000-0000-00009A330000}"/>
    <cellStyle name="Финансовый 2 7 2 3 2 4 2 2" xfId="25321" xr:uid="{970CA5A1-6C81-45E8-85D8-77A302665F8B}"/>
    <cellStyle name="Финансовый 2 7 2 3 2 4 3" xfId="15159" xr:uid="{00000000-0005-0000-0000-00009B330000}"/>
    <cellStyle name="Финансовый 2 7 2 3 2 4 3 2" xfId="30397" xr:uid="{82A90EE3-82DE-48C2-BEA4-4E02F7219F4D}"/>
    <cellStyle name="Финансовый 2 7 2 3 2 4 4" xfId="20245" xr:uid="{20CE2588-469E-4DAA-B86C-97DE846B6E3F}"/>
    <cellStyle name="Финансовый 2 7 2 3 2 5" xfId="6277" xr:uid="{00000000-0005-0000-0000-00009C330000}"/>
    <cellStyle name="Финансовый 2 7 2 3 2 5 2" xfId="21522" xr:uid="{3559BD9E-087E-456E-883A-3D79048F499F}"/>
    <cellStyle name="Финансовый 2 7 2 3 2 6" xfId="11360" xr:uid="{00000000-0005-0000-0000-00009D330000}"/>
    <cellStyle name="Финансовый 2 7 2 3 2 6 2" xfId="26598" xr:uid="{9B5B9D7C-8B05-41A5-B05D-6A3CB7A154EF}"/>
    <cellStyle name="Финансовый 2 7 2 3 2 7" xfId="16446" xr:uid="{4C4617C4-1412-4AF4-A917-20B45BDF6A24}"/>
    <cellStyle name="Финансовый 2 7 2 3 3" xfId="1886" xr:uid="{00000000-0005-0000-0000-00009E330000}"/>
    <cellStyle name="Финансовый 2 7 2 3 3 2" xfId="6990" xr:uid="{00000000-0005-0000-0000-00009F330000}"/>
    <cellStyle name="Финансовый 2 7 2 3 3 2 2" xfId="22230" xr:uid="{6341125D-0952-4CBE-B5A2-51C289F7119C}"/>
    <cellStyle name="Финансовый 2 7 2 3 3 3" xfId="12068" xr:uid="{00000000-0005-0000-0000-0000A0330000}"/>
    <cellStyle name="Финансовый 2 7 2 3 3 3 2" xfId="27306" xr:uid="{6DA310DE-EF20-41A6-8D47-F1940B7E2293}"/>
    <cellStyle name="Финансовый 2 7 2 3 3 4" xfId="17154" xr:uid="{CE528D32-D6FB-4568-8070-03D945F23286}"/>
    <cellStyle name="Финансовый 2 7 2 3 4" xfId="3170" xr:uid="{00000000-0005-0000-0000-0000A1330000}"/>
    <cellStyle name="Финансовый 2 7 2 3 4 2" xfId="8256" xr:uid="{00000000-0005-0000-0000-0000A2330000}"/>
    <cellStyle name="Финансовый 2 7 2 3 4 2 2" xfId="23496" xr:uid="{2E3D6C80-DC8E-43BC-9B5B-9E19C25E2EFB}"/>
    <cellStyle name="Финансовый 2 7 2 3 4 3" xfId="13334" xr:uid="{00000000-0005-0000-0000-0000A3330000}"/>
    <cellStyle name="Финансовый 2 7 2 3 4 3 2" xfId="28572" xr:uid="{F14B25CE-45CA-4FD3-89AA-64E6BBDA33B2}"/>
    <cellStyle name="Финансовый 2 7 2 3 4 4" xfId="18420" xr:uid="{278252A3-1329-491E-A70A-5ED28D7D413D}"/>
    <cellStyle name="Финансовый 2 7 2 3 5" xfId="4436" xr:uid="{00000000-0005-0000-0000-0000A4330000}"/>
    <cellStyle name="Финансовый 2 7 2 3 5 2" xfId="9517" xr:uid="{00000000-0005-0000-0000-0000A5330000}"/>
    <cellStyle name="Финансовый 2 7 2 3 5 2 2" xfId="24757" xr:uid="{E726234B-1CBD-43EF-97F1-2213D1DEE4A9}"/>
    <cellStyle name="Финансовый 2 7 2 3 5 3" xfId="14595" xr:uid="{00000000-0005-0000-0000-0000A6330000}"/>
    <cellStyle name="Финансовый 2 7 2 3 5 3 2" xfId="29833" xr:uid="{DC0B9722-3540-477A-8F85-BC1917919C5A}"/>
    <cellStyle name="Финансовый 2 7 2 3 5 4" xfId="19681" xr:uid="{7188E9D1-915B-42B7-9EB5-57B49C54867D}"/>
    <cellStyle name="Финансовый 2 7 2 3 6" xfId="5713" xr:uid="{00000000-0005-0000-0000-0000A7330000}"/>
    <cellStyle name="Финансовый 2 7 2 3 6 2" xfId="20958" xr:uid="{F2001A58-7F59-4A9B-B275-01E624C93336}"/>
    <cellStyle name="Финансовый 2 7 2 3 7" xfId="10796" xr:uid="{00000000-0005-0000-0000-0000A8330000}"/>
    <cellStyle name="Финансовый 2 7 2 3 7 2" xfId="26034" xr:uid="{017D0E82-23B2-48B7-962F-CE119E2A8590}"/>
    <cellStyle name="Финансовый 2 7 2 3 8" xfId="15882" xr:uid="{B8BFB84A-FC90-4369-A53A-4D3C38BADF6F}"/>
    <cellStyle name="Финансовый 2 7 2 4" xfId="752" xr:uid="{00000000-0005-0000-0000-0000A9330000}"/>
    <cellStyle name="Финансовый 2 7 2 4 2" xfId="2030" xr:uid="{00000000-0005-0000-0000-0000AA330000}"/>
    <cellStyle name="Финансовый 2 7 2 4 2 2" xfId="7134" xr:uid="{00000000-0005-0000-0000-0000AB330000}"/>
    <cellStyle name="Финансовый 2 7 2 4 2 2 2" xfId="22374" xr:uid="{EB98AA05-1FD3-4E13-A283-DDCD6D1FA34A}"/>
    <cellStyle name="Финансовый 2 7 2 4 2 3" xfId="12212" xr:uid="{00000000-0005-0000-0000-0000AC330000}"/>
    <cellStyle name="Финансовый 2 7 2 4 2 3 2" xfId="27450" xr:uid="{1320B378-CC6B-460D-971B-48388FBD9D4E}"/>
    <cellStyle name="Финансовый 2 7 2 4 2 4" xfId="17298" xr:uid="{79688DC5-0C73-4C17-A72B-3054C2E825C7}"/>
    <cellStyle name="Финансовый 2 7 2 4 3" xfId="3312" xr:uid="{00000000-0005-0000-0000-0000AD330000}"/>
    <cellStyle name="Финансовый 2 7 2 4 3 2" xfId="8398" xr:uid="{00000000-0005-0000-0000-0000AE330000}"/>
    <cellStyle name="Финансовый 2 7 2 4 3 2 2" xfId="23638" xr:uid="{9327194C-6705-41F4-80FB-BA2476D539AF}"/>
    <cellStyle name="Финансовый 2 7 2 4 3 3" xfId="13476" xr:uid="{00000000-0005-0000-0000-0000AF330000}"/>
    <cellStyle name="Финансовый 2 7 2 4 3 3 2" xfId="28714" xr:uid="{27767317-C7E4-4F8D-BC1A-FA4BC8A73FAE}"/>
    <cellStyle name="Финансовый 2 7 2 4 3 4" xfId="18562" xr:uid="{A90E865A-B7C2-4E29-8DE3-6666B87D7865}"/>
    <cellStyle name="Финансовый 2 7 2 4 4" xfId="4580" xr:uid="{00000000-0005-0000-0000-0000B0330000}"/>
    <cellStyle name="Финансовый 2 7 2 4 4 2" xfId="9661" xr:uid="{00000000-0005-0000-0000-0000B1330000}"/>
    <cellStyle name="Финансовый 2 7 2 4 4 2 2" xfId="24901" xr:uid="{D66948C2-614B-4CB3-AF3A-B67F9236DBD9}"/>
    <cellStyle name="Финансовый 2 7 2 4 4 3" xfId="14739" xr:uid="{00000000-0005-0000-0000-0000B2330000}"/>
    <cellStyle name="Финансовый 2 7 2 4 4 3 2" xfId="29977" xr:uid="{31C7BD6A-F482-4E00-A460-8ED23DAC26E1}"/>
    <cellStyle name="Финансовый 2 7 2 4 4 4" xfId="19825" xr:uid="{B115D627-2757-4911-A891-FBB7EBC8F0F7}"/>
    <cellStyle name="Финансовый 2 7 2 4 5" xfId="5857" xr:uid="{00000000-0005-0000-0000-0000B3330000}"/>
    <cellStyle name="Финансовый 2 7 2 4 5 2" xfId="21102" xr:uid="{6DA55A9F-13C9-4A9B-A261-FE0F1A36CD11}"/>
    <cellStyle name="Финансовый 2 7 2 4 6" xfId="10940" xr:uid="{00000000-0005-0000-0000-0000B4330000}"/>
    <cellStyle name="Финансовый 2 7 2 4 6 2" xfId="26178" xr:uid="{F6DD2AF6-E21E-4829-A073-35F57398FD7C}"/>
    <cellStyle name="Финансовый 2 7 2 4 7" xfId="16026" xr:uid="{D74A51BB-5015-4EC8-A9EB-5D1F53821B3F}"/>
    <cellStyle name="Финансовый 2 7 2 5" xfId="1317" xr:uid="{00000000-0005-0000-0000-0000B5330000}"/>
    <cellStyle name="Финансовый 2 7 2 5 2" xfId="2595" xr:uid="{00000000-0005-0000-0000-0000B6330000}"/>
    <cellStyle name="Финансовый 2 7 2 5 2 2" xfId="7699" xr:uid="{00000000-0005-0000-0000-0000B7330000}"/>
    <cellStyle name="Финансовый 2 7 2 5 2 2 2" xfId="22939" xr:uid="{16AB2F8F-C826-4491-B608-3BC1FEAB402B}"/>
    <cellStyle name="Финансовый 2 7 2 5 2 3" xfId="12777" xr:uid="{00000000-0005-0000-0000-0000B8330000}"/>
    <cellStyle name="Финансовый 2 7 2 5 2 3 2" xfId="28015" xr:uid="{286390DA-A3F8-4B36-B6EB-A1A0F063588B}"/>
    <cellStyle name="Финансовый 2 7 2 5 2 4" xfId="17863" xr:uid="{1F1D72E1-1F42-4522-983F-093CF1DBCE51}"/>
    <cellStyle name="Финансовый 2 7 2 5 3" xfId="3869" xr:uid="{00000000-0005-0000-0000-0000B9330000}"/>
    <cellStyle name="Финансовый 2 7 2 5 3 2" xfId="8955" xr:uid="{00000000-0005-0000-0000-0000BA330000}"/>
    <cellStyle name="Финансовый 2 7 2 5 3 2 2" xfId="24195" xr:uid="{99B5A03D-E1B3-425C-B1EA-4FA84C13E4FA}"/>
    <cellStyle name="Финансовый 2 7 2 5 3 3" xfId="14033" xr:uid="{00000000-0005-0000-0000-0000BB330000}"/>
    <cellStyle name="Финансовый 2 7 2 5 3 3 2" xfId="29271" xr:uid="{50D550EA-A5C0-4825-AF18-0792DEEDAE7D}"/>
    <cellStyle name="Финансовый 2 7 2 5 3 4" xfId="19119" xr:uid="{DA504194-2F11-4559-81D0-2548FC29E3E9}"/>
    <cellStyle name="Финансовый 2 7 2 5 4" xfId="5145" xr:uid="{00000000-0005-0000-0000-0000BC330000}"/>
    <cellStyle name="Финансовый 2 7 2 5 4 2" xfId="10226" xr:uid="{00000000-0005-0000-0000-0000BD330000}"/>
    <cellStyle name="Финансовый 2 7 2 5 4 2 2" xfId="25466" xr:uid="{924150BA-F57B-46F0-9D87-E507C9AB1ECF}"/>
    <cellStyle name="Финансовый 2 7 2 5 4 3" xfId="15304" xr:uid="{00000000-0005-0000-0000-0000BE330000}"/>
    <cellStyle name="Финансовый 2 7 2 5 4 3 2" xfId="30542" xr:uid="{0FA71634-9929-48D3-B556-7476D4B96C99}"/>
    <cellStyle name="Финансовый 2 7 2 5 4 4" xfId="20390" xr:uid="{CDBCCB09-7BBE-4475-BA67-FDE9B605944B}"/>
    <cellStyle name="Финансовый 2 7 2 5 5" xfId="6422" xr:uid="{00000000-0005-0000-0000-0000BF330000}"/>
    <cellStyle name="Финансовый 2 7 2 5 5 2" xfId="21667" xr:uid="{0E9866FF-B0C0-4237-AD88-69562EB2DBE0}"/>
    <cellStyle name="Финансовый 2 7 2 5 6" xfId="11505" xr:uid="{00000000-0005-0000-0000-0000C0330000}"/>
    <cellStyle name="Финансовый 2 7 2 5 6 2" xfId="26743" xr:uid="{E5EE24A1-F061-4C82-AD0C-ED5261247FD4}"/>
    <cellStyle name="Финансовый 2 7 2 5 7" xfId="16591" xr:uid="{5BBA13E4-12FA-407F-B270-27DA739D6714}"/>
    <cellStyle name="Финансовый 2 7 2 6" xfId="1457" xr:uid="{00000000-0005-0000-0000-0000C1330000}"/>
    <cellStyle name="Финансовый 2 7 2 6 2" xfId="2735" xr:uid="{00000000-0005-0000-0000-0000C2330000}"/>
    <cellStyle name="Финансовый 2 7 2 6 2 2" xfId="7839" xr:uid="{00000000-0005-0000-0000-0000C3330000}"/>
    <cellStyle name="Финансовый 2 7 2 6 2 2 2" xfId="23079" xr:uid="{0B42D9CE-36BF-426F-912F-6E6BF4CA4E0D}"/>
    <cellStyle name="Финансовый 2 7 2 6 2 3" xfId="12917" xr:uid="{00000000-0005-0000-0000-0000C4330000}"/>
    <cellStyle name="Финансовый 2 7 2 6 2 3 2" xfId="28155" xr:uid="{DE942DBD-0A7B-4B83-9D14-E7BF0932E502}"/>
    <cellStyle name="Финансовый 2 7 2 6 2 4" xfId="18003" xr:uid="{13C41F34-0C17-4025-832E-973E48C9F19B}"/>
    <cellStyle name="Финансовый 2 7 2 6 3" xfId="4007" xr:uid="{00000000-0005-0000-0000-0000C5330000}"/>
    <cellStyle name="Финансовый 2 7 2 6 3 2" xfId="9093" xr:uid="{00000000-0005-0000-0000-0000C6330000}"/>
    <cellStyle name="Финансовый 2 7 2 6 3 2 2" xfId="24333" xr:uid="{11021DC6-16CA-4971-A3A8-5A376D23002F}"/>
    <cellStyle name="Финансовый 2 7 2 6 3 3" xfId="14171" xr:uid="{00000000-0005-0000-0000-0000C7330000}"/>
    <cellStyle name="Финансовый 2 7 2 6 3 3 2" xfId="29409" xr:uid="{8DBEE29C-53BE-4A5F-BEA6-A367B8601A37}"/>
    <cellStyle name="Финансовый 2 7 2 6 3 4" xfId="19257" xr:uid="{964E618F-C9AB-4F7D-8015-42A3324D40C7}"/>
    <cellStyle name="Финансовый 2 7 2 6 4" xfId="5285" xr:uid="{00000000-0005-0000-0000-0000C8330000}"/>
    <cellStyle name="Финансовый 2 7 2 6 4 2" xfId="10366" xr:uid="{00000000-0005-0000-0000-0000C9330000}"/>
    <cellStyle name="Финансовый 2 7 2 6 4 2 2" xfId="25606" xr:uid="{7A39D19B-7A4E-404F-BEE5-9532391510AB}"/>
    <cellStyle name="Финансовый 2 7 2 6 4 3" xfId="15444" xr:uid="{00000000-0005-0000-0000-0000CA330000}"/>
    <cellStyle name="Финансовый 2 7 2 6 4 3 2" xfId="30682" xr:uid="{2BE5B296-4F80-4A0A-ABE9-81116FB11827}"/>
    <cellStyle name="Финансовый 2 7 2 6 4 4" xfId="20530" xr:uid="{268FDA4D-45CE-4DB2-97B4-9145F51CBB68}"/>
    <cellStyle name="Финансовый 2 7 2 6 5" xfId="6562" xr:uid="{00000000-0005-0000-0000-0000CB330000}"/>
    <cellStyle name="Финансовый 2 7 2 6 5 2" xfId="21807" xr:uid="{F874911F-30D9-488B-A107-53C8CB8F6BB6}"/>
    <cellStyle name="Финансовый 2 7 2 6 6" xfId="11645" xr:uid="{00000000-0005-0000-0000-0000CC330000}"/>
    <cellStyle name="Финансовый 2 7 2 6 6 2" xfId="26883" xr:uid="{E3D3EBB1-C0EB-4D34-BCAC-C3063327F291}"/>
    <cellStyle name="Финансовый 2 7 2 6 7" xfId="16731" xr:uid="{8EFE697C-4111-4805-B4DB-DDDDDF869645}"/>
    <cellStyle name="Финансовый 2 7 3" xfId="280" xr:uid="{00000000-0005-0000-0000-0000CD330000}"/>
    <cellStyle name="Финансовый 2 7 3 2" xfId="436" xr:uid="{00000000-0005-0000-0000-0000CE330000}"/>
    <cellStyle name="Финансовый 2 7 3 2 2" xfId="1000" xr:uid="{00000000-0005-0000-0000-0000CF330000}"/>
    <cellStyle name="Финансовый 2 7 3 2 2 2" xfId="2278" xr:uid="{00000000-0005-0000-0000-0000D0330000}"/>
    <cellStyle name="Финансовый 2 7 3 2 2 2 2" xfId="7382" xr:uid="{00000000-0005-0000-0000-0000D1330000}"/>
    <cellStyle name="Финансовый 2 7 3 2 2 2 2 2" xfId="22622" xr:uid="{33768B24-A3C7-4F60-932A-E8F505BC0532}"/>
    <cellStyle name="Финансовый 2 7 3 2 2 2 3" xfId="12460" xr:uid="{00000000-0005-0000-0000-0000D2330000}"/>
    <cellStyle name="Финансовый 2 7 3 2 2 2 3 2" xfId="27698" xr:uid="{03670850-A346-430B-88BE-D15D3A63C64D}"/>
    <cellStyle name="Финансовый 2 7 3 2 2 2 4" xfId="17546" xr:uid="{A12E41DC-BC8B-4FAB-9EC5-175062060B69}"/>
    <cellStyle name="Финансовый 2 7 3 2 2 3" xfId="3556" xr:uid="{00000000-0005-0000-0000-0000D3330000}"/>
    <cellStyle name="Финансовый 2 7 3 2 2 3 2" xfId="8642" xr:uid="{00000000-0005-0000-0000-0000D4330000}"/>
    <cellStyle name="Финансовый 2 7 3 2 2 3 2 2" xfId="23882" xr:uid="{991AE640-2431-4A7D-8182-B36B2EB07D0C}"/>
    <cellStyle name="Финансовый 2 7 3 2 2 3 3" xfId="13720" xr:uid="{00000000-0005-0000-0000-0000D5330000}"/>
    <cellStyle name="Финансовый 2 7 3 2 2 3 3 2" xfId="28958" xr:uid="{67DB4877-CDF1-4742-939C-AF1F4F865EA5}"/>
    <cellStyle name="Финансовый 2 7 3 2 2 3 4" xfId="18806" xr:uid="{AB995D45-CC74-4C74-B197-C7CA95744758}"/>
    <cellStyle name="Финансовый 2 7 3 2 2 4" xfId="4828" xr:uid="{00000000-0005-0000-0000-0000D6330000}"/>
    <cellStyle name="Финансовый 2 7 3 2 2 4 2" xfId="9909" xr:uid="{00000000-0005-0000-0000-0000D7330000}"/>
    <cellStyle name="Финансовый 2 7 3 2 2 4 2 2" xfId="25149" xr:uid="{AFF55136-64B1-4F51-95B8-A5C40C2F1E41}"/>
    <cellStyle name="Финансовый 2 7 3 2 2 4 3" xfId="14987" xr:uid="{00000000-0005-0000-0000-0000D8330000}"/>
    <cellStyle name="Финансовый 2 7 3 2 2 4 3 2" xfId="30225" xr:uid="{A9716DDE-5D41-4E4D-BF6C-F9803CE17BB8}"/>
    <cellStyle name="Финансовый 2 7 3 2 2 4 4" xfId="20073" xr:uid="{8882A246-1394-45B6-9634-4DA03C1498B6}"/>
    <cellStyle name="Финансовый 2 7 3 2 2 5" xfId="6105" xr:uid="{00000000-0005-0000-0000-0000D9330000}"/>
    <cellStyle name="Финансовый 2 7 3 2 2 5 2" xfId="21350" xr:uid="{7AD80DE0-A4C3-4A43-8818-11A1586F791D}"/>
    <cellStyle name="Финансовый 2 7 3 2 2 6" xfId="11188" xr:uid="{00000000-0005-0000-0000-0000DA330000}"/>
    <cellStyle name="Финансовый 2 7 3 2 2 6 2" xfId="26426" xr:uid="{7A2BFD2D-2D23-4CC5-9A10-B2753ADF00CA}"/>
    <cellStyle name="Финансовый 2 7 3 2 2 7" xfId="16274" xr:uid="{CBA5DE1C-2AAB-4FEC-B202-F0D807E8DF02}"/>
    <cellStyle name="Финансовый 2 7 3 2 3" xfId="1714" xr:uid="{00000000-0005-0000-0000-0000DB330000}"/>
    <cellStyle name="Финансовый 2 7 3 2 3 2" xfId="6818" xr:uid="{00000000-0005-0000-0000-0000DC330000}"/>
    <cellStyle name="Финансовый 2 7 3 2 3 2 2" xfId="22058" xr:uid="{09111E6F-FEDA-4FE7-A873-CD9D45AF4015}"/>
    <cellStyle name="Финансовый 2 7 3 2 3 3" xfId="11896" xr:uid="{00000000-0005-0000-0000-0000DD330000}"/>
    <cellStyle name="Финансовый 2 7 3 2 3 3 2" xfId="27134" xr:uid="{289EC5B0-7061-4C9D-904F-BABEC93C79DE}"/>
    <cellStyle name="Финансовый 2 7 3 2 3 4" xfId="16982" xr:uid="{212F8158-2EA2-4DA9-AB85-AF3BBD91C180}"/>
    <cellStyle name="Финансовый 2 7 3 2 4" xfId="3000" xr:uid="{00000000-0005-0000-0000-0000DE330000}"/>
    <cellStyle name="Финансовый 2 7 3 2 4 2" xfId="8086" xr:uid="{00000000-0005-0000-0000-0000DF330000}"/>
    <cellStyle name="Финансовый 2 7 3 2 4 2 2" xfId="23326" xr:uid="{80E12709-9723-4FC0-9E80-68D85FE4C880}"/>
    <cellStyle name="Финансовый 2 7 3 2 4 3" xfId="13164" xr:uid="{00000000-0005-0000-0000-0000E0330000}"/>
    <cellStyle name="Финансовый 2 7 3 2 4 3 2" xfId="28402" xr:uid="{D6FEBCF1-D716-4F7D-A929-F7DBC044BB0B}"/>
    <cellStyle name="Финансовый 2 7 3 2 4 4" xfId="18250" xr:uid="{265B422D-B231-46BB-BBFD-38FAB0476F07}"/>
    <cellStyle name="Финансовый 2 7 3 2 5" xfId="4264" xr:uid="{00000000-0005-0000-0000-0000E1330000}"/>
    <cellStyle name="Финансовый 2 7 3 2 5 2" xfId="9345" xr:uid="{00000000-0005-0000-0000-0000E2330000}"/>
    <cellStyle name="Финансовый 2 7 3 2 5 2 2" xfId="24585" xr:uid="{A70E4635-3CD7-4EFD-AA7A-7253BE364085}"/>
    <cellStyle name="Финансовый 2 7 3 2 5 3" xfId="14423" xr:uid="{00000000-0005-0000-0000-0000E3330000}"/>
    <cellStyle name="Финансовый 2 7 3 2 5 3 2" xfId="29661" xr:uid="{56435547-7E50-477E-A2A4-B78F55927985}"/>
    <cellStyle name="Финансовый 2 7 3 2 5 4" xfId="19509" xr:uid="{7A8BC869-33EC-4790-A2DB-87A661D018C3}"/>
    <cellStyle name="Финансовый 2 7 3 2 6" xfId="5541" xr:uid="{00000000-0005-0000-0000-0000E4330000}"/>
    <cellStyle name="Финансовый 2 7 3 2 6 2" xfId="20786" xr:uid="{549111B2-8D3D-4F74-BBA7-B6DCA10DEFCA}"/>
    <cellStyle name="Финансовый 2 7 3 2 7" xfId="10624" xr:uid="{00000000-0005-0000-0000-0000E5330000}"/>
    <cellStyle name="Финансовый 2 7 3 2 7 2" xfId="25862" xr:uid="{7F652433-1F6E-4710-9CD9-2ECF3B36E6A2}"/>
    <cellStyle name="Финансовый 2 7 3 2 8" xfId="15710" xr:uid="{725A06C5-F7DD-4B71-BDD1-DE883F6C90C9}"/>
    <cellStyle name="Финансовый 2 7 3 3" xfId="860" xr:uid="{00000000-0005-0000-0000-0000E6330000}"/>
    <cellStyle name="Финансовый 2 7 3 3 2" xfId="2138" xr:uid="{00000000-0005-0000-0000-0000E7330000}"/>
    <cellStyle name="Финансовый 2 7 3 3 2 2" xfId="7242" xr:uid="{00000000-0005-0000-0000-0000E8330000}"/>
    <cellStyle name="Финансовый 2 7 3 3 2 2 2" xfId="22482" xr:uid="{8732BCE0-75B2-40B5-8609-8A967CEA3338}"/>
    <cellStyle name="Финансовый 2 7 3 3 2 3" xfId="12320" xr:uid="{00000000-0005-0000-0000-0000E9330000}"/>
    <cellStyle name="Финансовый 2 7 3 3 2 3 2" xfId="27558" xr:uid="{DCEE35AF-EE9C-485E-9CF0-C886B2F407F2}"/>
    <cellStyle name="Финансовый 2 7 3 3 2 4" xfId="17406" xr:uid="{FD4EC53D-B79E-4766-BAB0-6B5B84D6F1A0}"/>
    <cellStyle name="Финансовый 2 7 3 3 3" xfId="3418" xr:uid="{00000000-0005-0000-0000-0000EA330000}"/>
    <cellStyle name="Финансовый 2 7 3 3 3 2" xfId="8504" xr:uid="{00000000-0005-0000-0000-0000EB330000}"/>
    <cellStyle name="Финансовый 2 7 3 3 3 2 2" xfId="23744" xr:uid="{B8241BAA-0A7E-46AE-83E4-64981B8AAA64}"/>
    <cellStyle name="Финансовый 2 7 3 3 3 3" xfId="13582" xr:uid="{00000000-0005-0000-0000-0000EC330000}"/>
    <cellStyle name="Финансовый 2 7 3 3 3 3 2" xfId="28820" xr:uid="{6755B997-D263-4313-BD67-51AA9308E7B5}"/>
    <cellStyle name="Финансовый 2 7 3 3 3 4" xfId="18668" xr:uid="{AE5C09CC-2169-4527-895C-94221AB5207D}"/>
    <cellStyle name="Финансовый 2 7 3 3 4" xfId="4688" xr:uid="{00000000-0005-0000-0000-0000ED330000}"/>
    <cellStyle name="Финансовый 2 7 3 3 4 2" xfId="9769" xr:uid="{00000000-0005-0000-0000-0000EE330000}"/>
    <cellStyle name="Финансовый 2 7 3 3 4 2 2" xfId="25009" xr:uid="{741E6606-D462-4454-AEB2-C22C906FA83A}"/>
    <cellStyle name="Финансовый 2 7 3 3 4 3" xfId="14847" xr:uid="{00000000-0005-0000-0000-0000EF330000}"/>
    <cellStyle name="Финансовый 2 7 3 3 4 3 2" xfId="30085" xr:uid="{009E83F2-76B0-4515-AAC3-CCD6BEBF26BF}"/>
    <cellStyle name="Финансовый 2 7 3 3 4 4" xfId="19933" xr:uid="{7EE5D419-6660-426F-8E9E-C805B0B0AF92}"/>
    <cellStyle name="Финансовый 2 7 3 3 5" xfId="5965" xr:uid="{00000000-0005-0000-0000-0000F0330000}"/>
    <cellStyle name="Финансовый 2 7 3 3 5 2" xfId="21210" xr:uid="{49CDDA19-4DD7-4F7F-8A2D-EAFFBD9BC733}"/>
    <cellStyle name="Финансовый 2 7 3 3 6" xfId="11048" xr:uid="{00000000-0005-0000-0000-0000F1330000}"/>
    <cellStyle name="Финансовый 2 7 3 3 6 2" xfId="26286" xr:uid="{962C28C5-9427-462D-9860-3B10B4FAFE7C}"/>
    <cellStyle name="Финансовый 2 7 3 3 7" xfId="16134" xr:uid="{9C544FE4-03DE-4467-A26B-4FB23FFB790C}"/>
    <cellStyle name="Финансовый 2 7 3 4" xfId="1574" xr:uid="{00000000-0005-0000-0000-0000F2330000}"/>
    <cellStyle name="Финансовый 2 7 3 4 2" xfId="6678" xr:uid="{00000000-0005-0000-0000-0000F3330000}"/>
    <cellStyle name="Финансовый 2 7 3 4 2 2" xfId="21918" xr:uid="{A7861398-7124-45EC-A7E1-80C351BABEB0}"/>
    <cellStyle name="Финансовый 2 7 3 4 3" xfId="11756" xr:uid="{00000000-0005-0000-0000-0000F4330000}"/>
    <cellStyle name="Финансовый 2 7 3 4 3 2" xfId="26994" xr:uid="{1A8A6FAC-00A7-478E-BDAB-AF8DEFBF5D28}"/>
    <cellStyle name="Финансовый 2 7 3 4 4" xfId="16842" xr:uid="{EB1C152A-5CFE-455F-A953-7ADA74A83973}"/>
    <cellStyle name="Финансовый 2 7 3 5" xfId="2848" xr:uid="{00000000-0005-0000-0000-0000F5330000}"/>
    <cellStyle name="Финансовый 2 7 3 5 2" xfId="7948" xr:uid="{00000000-0005-0000-0000-0000F6330000}"/>
    <cellStyle name="Финансовый 2 7 3 5 2 2" xfId="23188" xr:uid="{05A78001-2AB6-48F0-9923-CCDBDD1C1C78}"/>
    <cellStyle name="Финансовый 2 7 3 5 3" xfId="13026" xr:uid="{00000000-0005-0000-0000-0000F7330000}"/>
    <cellStyle name="Финансовый 2 7 3 5 3 2" xfId="28264" xr:uid="{36198CE4-9DB0-4832-9BB7-A35814F770BA}"/>
    <cellStyle name="Финансовый 2 7 3 5 4" xfId="18112" xr:uid="{834DD2B5-752C-4C41-B281-EB3DC828C957}"/>
    <cellStyle name="Финансовый 2 7 3 6" xfId="4124" xr:uid="{00000000-0005-0000-0000-0000F8330000}"/>
    <cellStyle name="Финансовый 2 7 3 6 2" xfId="9205" xr:uid="{00000000-0005-0000-0000-0000F9330000}"/>
    <cellStyle name="Финансовый 2 7 3 6 2 2" xfId="24445" xr:uid="{2533E79C-792E-49D3-954C-AD518BAC67BD}"/>
    <cellStyle name="Финансовый 2 7 3 6 3" xfId="14283" xr:uid="{00000000-0005-0000-0000-0000FA330000}"/>
    <cellStyle name="Финансовый 2 7 3 6 3 2" xfId="29521" xr:uid="{1597B04A-059B-4DC0-975E-8D8AD61B085E}"/>
    <cellStyle name="Финансовый 2 7 3 6 4" xfId="19369" xr:uid="{D5D43E75-0B52-4D5C-A871-EB9F086FBF49}"/>
    <cellStyle name="Финансовый 2 7 3 7" xfId="5401" xr:uid="{00000000-0005-0000-0000-0000FB330000}"/>
    <cellStyle name="Финансовый 2 7 3 7 2" xfId="20646" xr:uid="{CF3F52A7-9EED-4CF1-B542-4AC261E16577}"/>
    <cellStyle name="Финансовый 2 7 3 8" xfId="10484" xr:uid="{00000000-0005-0000-0000-0000FC330000}"/>
    <cellStyle name="Финансовый 2 7 3 8 2" xfId="25722" xr:uid="{3ECDC921-920D-4CB5-94DD-829E015EB3D1}"/>
    <cellStyle name="Финансовый 2 7 3 9" xfId="15570" xr:uid="{5BB6EFB0-71BB-4AE6-ABC3-397998EE2585}"/>
    <cellStyle name="Финансовый 2 7 4" xfId="576" xr:uid="{00000000-0005-0000-0000-0000FD330000}"/>
    <cellStyle name="Финансовый 2 7 4 2" xfId="1140" xr:uid="{00000000-0005-0000-0000-0000FE330000}"/>
    <cellStyle name="Финансовый 2 7 4 2 2" xfId="2418" xr:uid="{00000000-0005-0000-0000-0000FF330000}"/>
    <cellStyle name="Финансовый 2 7 4 2 2 2" xfId="7522" xr:uid="{00000000-0005-0000-0000-000000340000}"/>
    <cellStyle name="Финансовый 2 7 4 2 2 2 2" xfId="22762" xr:uid="{C8C98B24-CD4C-44CF-A5D1-90108E00276B}"/>
    <cellStyle name="Финансовый 2 7 4 2 2 3" xfId="12600" xr:uid="{00000000-0005-0000-0000-000001340000}"/>
    <cellStyle name="Финансовый 2 7 4 2 2 3 2" xfId="27838" xr:uid="{CACD8D8D-2704-44E9-AE68-FE0C935E7A4A}"/>
    <cellStyle name="Финансовый 2 7 4 2 2 4" xfId="17686" xr:uid="{4008F572-646D-4996-9933-A78C604DC7CD}"/>
    <cellStyle name="Финансовый 2 7 4 2 3" xfId="3694" xr:uid="{00000000-0005-0000-0000-000002340000}"/>
    <cellStyle name="Финансовый 2 7 4 2 3 2" xfId="8780" xr:uid="{00000000-0005-0000-0000-000003340000}"/>
    <cellStyle name="Финансовый 2 7 4 2 3 2 2" xfId="24020" xr:uid="{949AFB52-69F9-466F-9A0D-A01838862965}"/>
    <cellStyle name="Финансовый 2 7 4 2 3 3" xfId="13858" xr:uid="{00000000-0005-0000-0000-000004340000}"/>
    <cellStyle name="Финансовый 2 7 4 2 3 3 2" xfId="29096" xr:uid="{78A95A4D-FE0C-493A-92EF-C6C08B6DF426}"/>
    <cellStyle name="Финансовый 2 7 4 2 3 4" xfId="18944" xr:uid="{380CF5FA-28D7-4B2B-A01F-4D0811B7D45C}"/>
    <cellStyle name="Финансовый 2 7 4 2 4" xfId="4968" xr:uid="{00000000-0005-0000-0000-000005340000}"/>
    <cellStyle name="Финансовый 2 7 4 2 4 2" xfId="10049" xr:uid="{00000000-0005-0000-0000-000006340000}"/>
    <cellStyle name="Финансовый 2 7 4 2 4 2 2" xfId="25289" xr:uid="{269A1F37-5D05-48C5-B5F6-459C7513547A}"/>
    <cellStyle name="Финансовый 2 7 4 2 4 3" xfId="15127" xr:uid="{00000000-0005-0000-0000-000007340000}"/>
    <cellStyle name="Финансовый 2 7 4 2 4 3 2" xfId="30365" xr:uid="{812E0E7B-CA81-472E-B468-4D495C398E77}"/>
    <cellStyle name="Финансовый 2 7 4 2 4 4" xfId="20213" xr:uid="{DDB7CD58-C03B-495A-8BC2-DA4159A36E4E}"/>
    <cellStyle name="Финансовый 2 7 4 2 5" xfId="6245" xr:uid="{00000000-0005-0000-0000-000008340000}"/>
    <cellStyle name="Финансовый 2 7 4 2 5 2" xfId="21490" xr:uid="{868701C4-134D-46AD-A14F-90510AE61B8B}"/>
    <cellStyle name="Финансовый 2 7 4 2 6" xfId="11328" xr:uid="{00000000-0005-0000-0000-000009340000}"/>
    <cellStyle name="Финансовый 2 7 4 2 6 2" xfId="26566" xr:uid="{C0F9EDD0-8762-46E4-B5DF-59F24C5A3A20}"/>
    <cellStyle name="Финансовый 2 7 4 2 7" xfId="16414" xr:uid="{93EB4F3B-4CF3-421E-9B8C-B3EF4FF8DF47}"/>
    <cellStyle name="Финансовый 2 7 4 3" xfId="1854" xr:uid="{00000000-0005-0000-0000-00000A340000}"/>
    <cellStyle name="Финансовый 2 7 4 3 2" xfId="6958" xr:uid="{00000000-0005-0000-0000-00000B340000}"/>
    <cellStyle name="Финансовый 2 7 4 3 2 2" xfId="22198" xr:uid="{EA68285A-14B7-476A-B393-FC3549A39498}"/>
    <cellStyle name="Финансовый 2 7 4 3 3" xfId="12036" xr:uid="{00000000-0005-0000-0000-00000C340000}"/>
    <cellStyle name="Финансовый 2 7 4 3 3 2" xfId="27274" xr:uid="{81BF105F-BB70-42E7-A1AA-81B671EF1BF9}"/>
    <cellStyle name="Финансовый 2 7 4 3 4" xfId="17122" xr:uid="{DEEE0094-D514-4131-9C98-F9EF7B64C7DF}"/>
    <cellStyle name="Финансовый 2 7 4 4" xfId="3138" xr:uid="{00000000-0005-0000-0000-00000D340000}"/>
    <cellStyle name="Финансовый 2 7 4 4 2" xfId="8224" xr:uid="{00000000-0005-0000-0000-00000E340000}"/>
    <cellStyle name="Финансовый 2 7 4 4 2 2" xfId="23464" xr:uid="{44E3F9AC-BC86-4A8A-AD8E-9D120A851C04}"/>
    <cellStyle name="Финансовый 2 7 4 4 3" xfId="13302" xr:uid="{00000000-0005-0000-0000-00000F340000}"/>
    <cellStyle name="Финансовый 2 7 4 4 3 2" xfId="28540" xr:uid="{E6395837-2969-4E6A-AF58-E038E42B3542}"/>
    <cellStyle name="Финансовый 2 7 4 4 4" xfId="18388" xr:uid="{046E58A7-0918-424A-AADC-5C574B696AEE}"/>
    <cellStyle name="Финансовый 2 7 4 5" xfId="4404" xr:uid="{00000000-0005-0000-0000-000010340000}"/>
    <cellStyle name="Финансовый 2 7 4 5 2" xfId="9485" xr:uid="{00000000-0005-0000-0000-000011340000}"/>
    <cellStyle name="Финансовый 2 7 4 5 2 2" xfId="24725" xr:uid="{76613C40-F53C-464B-80FF-68DCE7F8BC4F}"/>
    <cellStyle name="Финансовый 2 7 4 5 3" xfId="14563" xr:uid="{00000000-0005-0000-0000-000012340000}"/>
    <cellStyle name="Финансовый 2 7 4 5 3 2" xfId="29801" xr:uid="{D33CEABA-F8D7-4D8E-991A-4EF1FD994CBC}"/>
    <cellStyle name="Финансовый 2 7 4 5 4" xfId="19649" xr:uid="{0FAAF445-AF0D-48D1-8515-5C172E902F36}"/>
    <cellStyle name="Финансовый 2 7 4 6" xfId="5681" xr:uid="{00000000-0005-0000-0000-000013340000}"/>
    <cellStyle name="Финансовый 2 7 4 6 2" xfId="20926" xr:uid="{877EA3C4-EEC0-474A-A92F-9AA708D762F1}"/>
    <cellStyle name="Финансовый 2 7 4 7" xfId="10764" xr:uid="{00000000-0005-0000-0000-000014340000}"/>
    <cellStyle name="Финансовый 2 7 4 7 2" xfId="26002" xr:uid="{FF8B2707-68C5-47CF-8FE7-5343A93E332F}"/>
    <cellStyle name="Финансовый 2 7 4 8" xfId="15850" xr:uid="{EA620964-04AB-4752-B31A-D7AF56517531}"/>
    <cellStyle name="Финансовый 2 7 5" xfId="720" xr:uid="{00000000-0005-0000-0000-000015340000}"/>
    <cellStyle name="Финансовый 2 7 5 2" xfId="1998" xr:uid="{00000000-0005-0000-0000-000016340000}"/>
    <cellStyle name="Финансовый 2 7 5 2 2" xfId="7102" xr:uid="{00000000-0005-0000-0000-000017340000}"/>
    <cellStyle name="Финансовый 2 7 5 2 2 2" xfId="22342" xr:uid="{CC5A7353-47B0-4ED8-B2BE-759E8F479394}"/>
    <cellStyle name="Финансовый 2 7 5 2 3" xfId="12180" xr:uid="{00000000-0005-0000-0000-000018340000}"/>
    <cellStyle name="Финансовый 2 7 5 2 3 2" xfId="27418" xr:uid="{418C9C03-301E-4103-B6D4-956096EAEA3C}"/>
    <cellStyle name="Финансовый 2 7 5 2 4" xfId="17266" xr:uid="{67C71850-6CDD-498D-8D14-9BF8D791222E}"/>
    <cellStyle name="Финансовый 2 7 5 3" xfId="3280" xr:uid="{00000000-0005-0000-0000-000019340000}"/>
    <cellStyle name="Финансовый 2 7 5 3 2" xfId="8366" xr:uid="{00000000-0005-0000-0000-00001A340000}"/>
    <cellStyle name="Финансовый 2 7 5 3 2 2" xfId="23606" xr:uid="{CAC9CB98-C754-4988-BD3E-2E1A698E4E3A}"/>
    <cellStyle name="Финансовый 2 7 5 3 3" xfId="13444" xr:uid="{00000000-0005-0000-0000-00001B340000}"/>
    <cellStyle name="Финансовый 2 7 5 3 3 2" xfId="28682" xr:uid="{FE08397C-68BA-43F6-96E3-35C950869B9B}"/>
    <cellStyle name="Финансовый 2 7 5 3 4" xfId="18530" xr:uid="{BFC0A9EA-2BBD-4041-819C-E69FFC556F70}"/>
    <cellStyle name="Финансовый 2 7 5 4" xfId="4548" xr:uid="{00000000-0005-0000-0000-00001C340000}"/>
    <cellStyle name="Финансовый 2 7 5 4 2" xfId="9629" xr:uid="{00000000-0005-0000-0000-00001D340000}"/>
    <cellStyle name="Финансовый 2 7 5 4 2 2" xfId="24869" xr:uid="{A89F53D8-A9BB-433D-9BB5-E797CB9FBD01}"/>
    <cellStyle name="Финансовый 2 7 5 4 3" xfId="14707" xr:uid="{00000000-0005-0000-0000-00001E340000}"/>
    <cellStyle name="Финансовый 2 7 5 4 3 2" xfId="29945" xr:uid="{BC60073A-9C57-4C8C-ACD1-A3CAE4FF44D2}"/>
    <cellStyle name="Финансовый 2 7 5 4 4" xfId="19793" xr:uid="{F0720C58-019C-4396-A6F9-E9CF614E992C}"/>
    <cellStyle name="Финансовый 2 7 5 5" xfId="5825" xr:uid="{00000000-0005-0000-0000-00001F340000}"/>
    <cellStyle name="Финансовый 2 7 5 5 2" xfId="21070" xr:uid="{0BDB4879-D756-455C-929D-BC8E88E24ED1}"/>
    <cellStyle name="Финансовый 2 7 5 6" xfId="10908" xr:uid="{00000000-0005-0000-0000-000020340000}"/>
    <cellStyle name="Финансовый 2 7 5 6 2" xfId="26146" xr:uid="{E734023A-2EE4-4CE4-A902-A73E7E225CD3}"/>
    <cellStyle name="Финансовый 2 7 5 7" xfId="15994" xr:uid="{CB84C92D-8D82-4864-9D50-7F36FDD19670}"/>
    <cellStyle name="Финансовый 2 7 6" xfId="1285" xr:uid="{00000000-0005-0000-0000-000021340000}"/>
    <cellStyle name="Финансовый 2 7 6 2" xfId="2563" xr:uid="{00000000-0005-0000-0000-000022340000}"/>
    <cellStyle name="Финансовый 2 7 6 2 2" xfId="7667" xr:uid="{00000000-0005-0000-0000-000023340000}"/>
    <cellStyle name="Финансовый 2 7 6 2 2 2" xfId="22907" xr:uid="{FFDB9F02-2F50-4FD7-A99C-EFFB4E45E28B}"/>
    <cellStyle name="Финансовый 2 7 6 2 3" xfId="12745" xr:uid="{00000000-0005-0000-0000-000024340000}"/>
    <cellStyle name="Финансовый 2 7 6 2 3 2" xfId="27983" xr:uid="{E6AED43A-F27E-44BD-81B8-C7C86584F5CA}"/>
    <cellStyle name="Финансовый 2 7 6 2 4" xfId="17831" xr:uid="{C2FF209B-99FE-4416-A421-C772BF5752F9}"/>
    <cellStyle name="Финансовый 2 7 6 3" xfId="3837" xr:uid="{00000000-0005-0000-0000-000025340000}"/>
    <cellStyle name="Финансовый 2 7 6 3 2" xfId="8923" xr:uid="{00000000-0005-0000-0000-000026340000}"/>
    <cellStyle name="Финансовый 2 7 6 3 2 2" xfId="24163" xr:uid="{8AA1D97C-7C1C-4817-AE0B-31FC2B37CFCD}"/>
    <cellStyle name="Финансовый 2 7 6 3 3" xfId="14001" xr:uid="{00000000-0005-0000-0000-000027340000}"/>
    <cellStyle name="Финансовый 2 7 6 3 3 2" xfId="29239" xr:uid="{77F37D46-A5FD-4068-83F2-40C5546AF9C2}"/>
    <cellStyle name="Финансовый 2 7 6 3 4" xfId="19087" xr:uid="{21BF8FD5-08CB-490E-BA64-9DCF301B22FE}"/>
    <cellStyle name="Финансовый 2 7 6 4" xfId="5113" xr:uid="{00000000-0005-0000-0000-000028340000}"/>
    <cellStyle name="Финансовый 2 7 6 4 2" xfId="10194" xr:uid="{00000000-0005-0000-0000-000029340000}"/>
    <cellStyle name="Финансовый 2 7 6 4 2 2" xfId="25434" xr:uid="{1C647A6D-4809-41B7-BD8D-50251B7CEAA5}"/>
    <cellStyle name="Финансовый 2 7 6 4 3" xfId="15272" xr:uid="{00000000-0005-0000-0000-00002A340000}"/>
    <cellStyle name="Финансовый 2 7 6 4 3 2" xfId="30510" xr:uid="{0533F7AE-ADFF-4511-B41E-60FFA7A11F17}"/>
    <cellStyle name="Финансовый 2 7 6 4 4" xfId="20358" xr:uid="{1E1655FF-C043-4CF3-9052-C265130EA9FD}"/>
    <cellStyle name="Финансовый 2 7 6 5" xfId="6390" xr:uid="{00000000-0005-0000-0000-00002B340000}"/>
    <cellStyle name="Финансовый 2 7 6 5 2" xfId="21635" xr:uid="{D0D2A94E-975B-4F67-ABDC-B3292B58E8CB}"/>
    <cellStyle name="Финансовый 2 7 6 6" xfId="11473" xr:uid="{00000000-0005-0000-0000-00002C340000}"/>
    <cellStyle name="Финансовый 2 7 6 6 2" xfId="26711" xr:uid="{7AF7BEC5-0260-49A2-AFC1-186CCB8A2948}"/>
    <cellStyle name="Финансовый 2 7 6 7" xfId="16559" xr:uid="{D8D2CB31-83BE-4AD9-BA0E-DE750595BE64}"/>
    <cellStyle name="Финансовый 2 7 7" xfId="1425" xr:uid="{00000000-0005-0000-0000-00002D340000}"/>
    <cellStyle name="Финансовый 2 7 7 2" xfId="2703" xr:uid="{00000000-0005-0000-0000-00002E340000}"/>
    <cellStyle name="Финансовый 2 7 7 2 2" xfId="7807" xr:uid="{00000000-0005-0000-0000-00002F340000}"/>
    <cellStyle name="Финансовый 2 7 7 2 2 2" xfId="23047" xr:uid="{129CAEB6-7E68-4349-9726-92AEE4A68018}"/>
    <cellStyle name="Финансовый 2 7 7 2 3" xfId="12885" xr:uid="{00000000-0005-0000-0000-000030340000}"/>
    <cellStyle name="Финансовый 2 7 7 2 3 2" xfId="28123" xr:uid="{93C336F9-9213-445E-9D28-6BA676C86A38}"/>
    <cellStyle name="Финансовый 2 7 7 2 4" xfId="17971" xr:uid="{84F737A1-C553-4D66-8D67-FF80B5BA6D6E}"/>
    <cellStyle name="Финансовый 2 7 7 3" xfId="3975" xr:uid="{00000000-0005-0000-0000-000031340000}"/>
    <cellStyle name="Финансовый 2 7 7 3 2" xfId="9061" xr:uid="{00000000-0005-0000-0000-000032340000}"/>
    <cellStyle name="Финансовый 2 7 7 3 2 2" xfId="24301" xr:uid="{06831041-E98E-41BF-8E4E-C7CC1811B65F}"/>
    <cellStyle name="Финансовый 2 7 7 3 3" xfId="14139" xr:uid="{00000000-0005-0000-0000-000033340000}"/>
    <cellStyle name="Финансовый 2 7 7 3 3 2" xfId="29377" xr:uid="{7512ED2E-1AC2-4131-A1AE-AD01F34CC237}"/>
    <cellStyle name="Финансовый 2 7 7 3 4" xfId="19225" xr:uid="{453A1269-B34B-4D3B-81B1-AD6BD09F21E7}"/>
    <cellStyle name="Финансовый 2 7 7 4" xfId="5253" xr:uid="{00000000-0005-0000-0000-000034340000}"/>
    <cellStyle name="Финансовый 2 7 7 4 2" xfId="10334" xr:uid="{00000000-0005-0000-0000-000035340000}"/>
    <cellStyle name="Финансовый 2 7 7 4 2 2" xfId="25574" xr:uid="{CA67F5FF-40DB-4B4D-9067-E11705E62F78}"/>
    <cellStyle name="Финансовый 2 7 7 4 3" xfId="15412" xr:uid="{00000000-0005-0000-0000-000036340000}"/>
    <cellStyle name="Финансовый 2 7 7 4 3 2" xfId="30650" xr:uid="{AE03A625-CA74-4AA0-B503-CF71B5E607A9}"/>
    <cellStyle name="Финансовый 2 7 7 4 4" xfId="20498" xr:uid="{CED8D9ED-A028-49A9-8E96-D8F99ADD4EC4}"/>
    <cellStyle name="Финансовый 2 7 7 5" xfId="6530" xr:uid="{00000000-0005-0000-0000-000037340000}"/>
    <cellStyle name="Финансовый 2 7 7 5 2" xfId="21775" xr:uid="{77F2071C-AD62-4F07-B21B-3C501012C8DD}"/>
    <cellStyle name="Финансовый 2 7 7 6" xfId="11613" xr:uid="{00000000-0005-0000-0000-000038340000}"/>
    <cellStyle name="Финансовый 2 7 7 6 2" xfId="26851" xr:uid="{2C6D027F-4C04-4497-AE87-F9AFB0B86DD9}"/>
    <cellStyle name="Финансовый 2 7 7 7" xfId="16699" xr:uid="{C1193543-EDD9-45A0-82E5-52389B881C5F}"/>
    <cellStyle name="Финансовый 2 8" xfId="212" xr:uid="{00000000-0005-0000-0000-000039340000}"/>
    <cellStyle name="Финансовый 2 8 2" xfId="213" xr:uid="{00000000-0005-0000-0000-00003A340000}"/>
    <cellStyle name="Финансовый 2 8 2 2" xfId="323" xr:uid="{00000000-0005-0000-0000-00003B340000}"/>
    <cellStyle name="Финансовый 2 8 2 2 2" xfId="476" xr:uid="{00000000-0005-0000-0000-00003C340000}"/>
    <cellStyle name="Финансовый 2 8 2 2 2 2" xfId="1040" xr:uid="{00000000-0005-0000-0000-00003D340000}"/>
    <cellStyle name="Финансовый 2 8 2 2 2 2 2" xfId="2318" xr:uid="{00000000-0005-0000-0000-00003E340000}"/>
    <cellStyle name="Финансовый 2 8 2 2 2 2 2 2" xfId="7422" xr:uid="{00000000-0005-0000-0000-00003F340000}"/>
    <cellStyle name="Финансовый 2 8 2 2 2 2 2 2 2" xfId="22662" xr:uid="{10E77DF0-1E45-47DC-92F1-1E48760E344D}"/>
    <cellStyle name="Финансовый 2 8 2 2 2 2 2 3" xfId="12500" xr:uid="{00000000-0005-0000-0000-000040340000}"/>
    <cellStyle name="Финансовый 2 8 2 2 2 2 2 3 2" xfId="27738" xr:uid="{DD4CEC9C-A11F-4385-BF4C-2C4EFD0DF5CD}"/>
    <cellStyle name="Финансовый 2 8 2 2 2 2 2 4" xfId="17586" xr:uid="{00E8A60C-9E4A-4894-8129-D2B6E740B7B9}"/>
    <cellStyle name="Финансовый 2 8 2 2 2 2 3" xfId="3596" xr:uid="{00000000-0005-0000-0000-000041340000}"/>
    <cellStyle name="Финансовый 2 8 2 2 2 2 3 2" xfId="8682" xr:uid="{00000000-0005-0000-0000-000042340000}"/>
    <cellStyle name="Финансовый 2 8 2 2 2 2 3 2 2" xfId="23922" xr:uid="{C60B1E0D-743E-472E-B466-262DAD2EA51D}"/>
    <cellStyle name="Финансовый 2 8 2 2 2 2 3 3" xfId="13760" xr:uid="{00000000-0005-0000-0000-000043340000}"/>
    <cellStyle name="Финансовый 2 8 2 2 2 2 3 3 2" xfId="28998" xr:uid="{9C1DCB56-C4CE-4F48-B615-AECA147E3CB1}"/>
    <cellStyle name="Финансовый 2 8 2 2 2 2 3 4" xfId="18846" xr:uid="{F6E8721A-424D-4A49-8C74-D4979FD5DC16}"/>
    <cellStyle name="Финансовый 2 8 2 2 2 2 4" xfId="4868" xr:uid="{00000000-0005-0000-0000-000044340000}"/>
    <cellStyle name="Финансовый 2 8 2 2 2 2 4 2" xfId="9949" xr:uid="{00000000-0005-0000-0000-000045340000}"/>
    <cellStyle name="Финансовый 2 8 2 2 2 2 4 2 2" xfId="25189" xr:uid="{ACA208C2-C007-4EE6-BEA9-84646E38AB4C}"/>
    <cellStyle name="Финансовый 2 8 2 2 2 2 4 3" xfId="15027" xr:uid="{00000000-0005-0000-0000-000046340000}"/>
    <cellStyle name="Финансовый 2 8 2 2 2 2 4 3 2" xfId="30265" xr:uid="{8401C1C9-A444-4712-BA98-4CFDC0D9EA35}"/>
    <cellStyle name="Финансовый 2 8 2 2 2 2 4 4" xfId="20113" xr:uid="{0F5793C3-F61D-40D4-B770-E34280C9E658}"/>
    <cellStyle name="Финансовый 2 8 2 2 2 2 5" xfId="6145" xr:uid="{00000000-0005-0000-0000-000047340000}"/>
    <cellStyle name="Финансовый 2 8 2 2 2 2 5 2" xfId="21390" xr:uid="{F60CD9F9-F866-4614-B86A-16357598D7D8}"/>
    <cellStyle name="Финансовый 2 8 2 2 2 2 6" xfId="11228" xr:uid="{00000000-0005-0000-0000-000048340000}"/>
    <cellStyle name="Финансовый 2 8 2 2 2 2 6 2" xfId="26466" xr:uid="{96017071-4CEC-4FDC-AFDB-B48FB50016F9}"/>
    <cellStyle name="Финансовый 2 8 2 2 2 2 7" xfId="16314" xr:uid="{96D4903B-8928-4D15-BEAB-21239BAD3F36}"/>
    <cellStyle name="Финансовый 2 8 2 2 2 3" xfId="1754" xr:uid="{00000000-0005-0000-0000-000049340000}"/>
    <cellStyle name="Финансовый 2 8 2 2 2 3 2" xfId="6858" xr:uid="{00000000-0005-0000-0000-00004A340000}"/>
    <cellStyle name="Финансовый 2 8 2 2 2 3 2 2" xfId="22098" xr:uid="{D946705A-8E37-4D79-ADFA-229866E9CAB8}"/>
    <cellStyle name="Финансовый 2 8 2 2 2 3 3" xfId="11936" xr:uid="{00000000-0005-0000-0000-00004B340000}"/>
    <cellStyle name="Финансовый 2 8 2 2 2 3 3 2" xfId="27174" xr:uid="{DDB61A88-DF91-4D95-BFE0-5114AF5F4376}"/>
    <cellStyle name="Финансовый 2 8 2 2 2 3 4" xfId="17022" xr:uid="{F8983FDA-BC65-44C3-B139-7B7678C8A88D}"/>
    <cellStyle name="Финансовый 2 8 2 2 2 4" xfId="3040" xr:uid="{00000000-0005-0000-0000-00004C340000}"/>
    <cellStyle name="Финансовый 2 8 2 2 2 4 2" xfId="8126" xr:uid="{00000000-0005-0000-0000-00004D340000}"/>
    <cellStyle name="Финансовый 2 8 2 2 2 4 2 2" xfId="23366" xr:uid="{02D2E7D2-8F22-41C9-AB2F-9871B18848B5}"/>
    <cellStyle name="Финансовый 2 8 2 2 2 4 3" xfId="13204" xr:uid="{00000000-0005-0000-0000-00004E340000}"/>
    <cellStyle name="Финансовый 2 8 2 2 2 4 3 2" xfId="28442" xr:uid="{1B1FA47B-1FC0-4F2A-83D2-AE3D91ED594E}"/>
    <cellStyle name="Финансовый 2 8 2 2 2 4 4" xfId="18290" xr:uid="{51FA3BD8-819E-450C-9DC7-9163A5D23D67}"/>
    <cellStyle name="Финансовый 2 8 2 2 2 5" xfId="4304" xr:uid="{00000000-0005-0000-0000-00004F340000}"/>
    <cellStyle name="Финансовый 2 8 2 2 2 5 2" xfId="9385" xr:uid="{00000000-0005-0000-0000-000050340000}"/>
    <cellStyle name="Финансовый 2 8 2 2 2 5 2 2" xfId="24625" xr:uid="{55270B67-FFA2-4914-9CF2-7DECDD56F4EC}"/>
    <cellStyle name="Финансовый 2 8 2 2 2 5 3" xfId="14463" xr:uid="{00000000-0005-0000-0000-000051340000}"/>
    <cellStyle name="Финансовый 2 8 2 2 2 5 3 2" xfId="29701" xr:uid="{5441D9E5-CFE5-468C-B998-03F3C5D41D58}"/>
    <cellStyle name="Финансовый 2 8 2 2 2 5 4" xfId="19549" xr:uid="{8ED6565A-6085-4127-B0BF-0232A5E1ED88}"/>
    <cellStyle name="Финансовый 2 8 2 2 2 6" xfId="5581" xr:uid="{00000000-0005-0000-0000-000052340000}"/>
    <cellStyle name="Финансовый 2 8 2 2 2 6 2" xfId="20826" xr:uid="{32879411-2D74-4A4C-90F9-DA55200FAA5C}"/>
    <cellStyle name="Финансовый 2 8 2 2 2 7" xfId="10664" xr:uid="{00000000-0005-0000-0000-000053340000}"/>
    <cellStyle name="Финансовый 2 8 2 2 2 7 2" xfId="25902" xr:uid="{B7A3D208-F3EB-431E-A0F9-A47C3B9A0DE4}"/>
    <cellStyle name="Финансовый 2 8 2 2 2 8" xfId="15750" xr:uid="{560D60B2-58C0-4412-8E54-94356681A646}"/>
    <cellStyle name="Финансовый 2 8 2 2 3" xfId="900" xr:uid="{00000000-0005-0000-0000-000054340000}"/>
    <cellStyle name="Финансовый 2 8 2 2 3 2" xfId="2178" xr:uid="{00000000-0005-0000-0000-000055340000}"/>
    <cellStyle name="Финансовый 2 8 2 2 3 2 2" xfId="7282" xr:uid="{00000000-0005-0000-0000-000056340000}"/>
    <cellStyle name="Финансовый 2 8 2 2 3 2 2 2" xfId="22522" xr:uid="{8E0038D6-8B41-447E-85EF-481E75872252}"/>
    <cellStyle name="Финансовый 2 8 2 2 3 2 3" xfId="12360" xr:uid="{00000000-0005-0000-0000-000057340000}"/>
    <cellStyle name="Финансовый 2 8 2 2 3 2 3 2" xfId="27598" xr:uid="{9E7A18B2-3F1B-437C-A034-B85408DDCD60}"/>
    <cellStyle name="Финансовый 2 8 2 2 3 2 4" xfId="17446" xr:uid="{0999F200-CE48-45A3-905A-0B7FA7769DFB}"/>
    <cellStyle name="Финансовый 2 8 2 2 3 3" xfId="3458" xr:uid="{00000000-0005-0000-0000-000058340000}"/>
    <cellStyle name="Финансовый 2 8 2 2 3 3 2" xfId="8544" xr:uid="{00000000-0005-0000-0000-000059340000}"/>
    <cellStyle name="Финансовый 2 8 2 2 3 3 2 2" xfId="23784" xr:uid="{B4F1D65D-BA0A-4667-9780-9260267B05D6}"/>
    <cellStyle name="Финансовый 2 8 2 2 3 3 3" xfId="13622" xr:uid="{00000000-0005-0000-0000-00005A340000}"/>
    <cellStyle name="Финансовый 2 8 2 2 3 3 3 2" xfId="28860" xr:uid="{3114895B-834C-4699-8229-A04B8723D28C}"/>
    <cellStyle name="Финансовый 2 8 2 2 3 3 4" xfId="18708" xr:uid="{B6080C1D-CF6C-4ABC-AFA4-FAFE51FFF7E2}"/>
    <cellStyle name="Финансовый 2 8 2 2 3 4" xfId="4728" xr:uid="{00000000-0005-0000-0000-00005B340000}"/>
    <cellStyle name="Финансовый 2 8 2 2 3 4 2" xfId="9809" xr:uid="{00000000-0005-0000-0000-00005C340000}"/>
    <cellStyle name="Финансовый 2 8 2 2 3 4 2 2" xfId="25049" xr:uid="{9A396383-867B-49A6-896B-D7D54DB09B21}"/>
    <cellStyle name="Финансовый 2 8 2 2 3 4 3" xfId="14887" xr:uid="{00000000-0005-0000-0000-00005D340000}"/>
    <cellStyle name="Финансовый 2 8 2 2 3 4 3 2" xfId="30125" xr:uid="{1220D6A6-37F4-4D94-8A45-A5DA81D8E621}"/>
    <cellStyle name="Финансовый 2 8 2 2 3 4 4" xfId="19973" xr:uid="{3DC39989-9995-44F9-A7AB-87A468CE34A9}"/>
    <cellStyle name="Финансовый 2 8 2 2 3 5" xfId="6005" xr:uid="{00000000-0005-0000-0000-00005E340000}"/>
    <cellStyle name="Финансовый 2 8 2 2 3 5 2" xfId="21250" xr:uid="{81FD542C-F061-4F0E-A09B-7F79D7150817}"/>
    <cellStyle name="Финансовый 2 8 2 2 3 6" xfId="11088" xr:uid="{00000000-0005-0000-0000-00005F340000}"/>
    <cellStyle name="Финансовый 2 8 2 2 3 6 2" xfId="26326" xr:uid="{AB853699-EA3D-4AB2-8CF4-C07C23697EB2}"/>
    <cellStyle name="Финансовый 2 8 2 2 3 7" xfId="16174" xr:uid="{2DA0C6BB-E477-40E9-AF15-4160FB120CAB}"/>
    <cellStyle name="Финансовый 2 8 2 2 4" xfId="1614" xr:uid="{00000000-0005-0000-0000-000060340000}"/>
    <cellStyle name="Финансовый 2 8 2 2 4 2" xfId="6718" xr:uid="{00000000-0005-0000-0000-000061340000}"/>
    <cellStyle name="Финансовый 2 8 2 2 4 2 2" xfId="21958" xr:uid="{69928DA8-43AF-4F3F-8E18-52189322433A}"/>
    <cellStyle name="Финансовый 2 8 2 2 4 3" xfId="11796" xr:uid="{00000000-0005-0000-0000-000062340000}"/>
    <cellStyle name="Финансовый 2 8 2 2 4 3 2" xfId="27034" xr:uid="{7D46D95A-CF79-42DA-8DCA-F007D04AB8D6}"/>
    <cellStyle name="Финансовый 2 8 2 2 4 4" xfId="16882" xr:uid="{63F03793-25D8-4A0E-A400-E33A946FDFDF}"/>
    <cellStyle name="Финансовый 2 8 2 2 5" xfId="2890" xr:uid="{00000000-0005-0000-0000-000063340000}"/>
    <cellStyle name="Финансовый 2 8 2 2 5 2" xfId="7988" xr:uid="{00000000-0005-0000-0000-000064340000}"/>
    <cellStyle name="Финансовый 2 8 2 2 5 2 2" xfId="23228" xr:uid="{5C1E1681-DE2D-4813-9DF7-47E0A10A09E2}"/>
    <cellStyle name="Финансовый 2 8 2 2 5 3" xfId="13066" xr:uid="{00000000-0005-0000-0000-000065340000}"/>
    <cellStyle name="Финансовый 2 8 2 2 5 3 2" xfId="28304" xr:uid="{94D53D28-AA6A-40B4-9D05-96A7C899E292}"/>
    <cellStyle name="Финансовый 2 8 2 2 5 4" xfId="18152" xr:uid="{B8C484B7-BE20-4944-B501-F8F6372FDFDF}"/>
    <cellStyle name="Финансовый 2 8 2 2 6" xfId="4164" xr:uid="{00000000-0005-0000-0000-000066340000}"/>
    <cellStyle name="Финансовый 2 8 2 2 6 2" xfId="9245" xr:uid="{00000000-0005-0000-0000-000067340000}"/>
    <cellStyle name="Финансовый 2 8 2 2 6 2 2" xfId="24485" xr:uid="{65E96D2E-991D-461C-96B6-5E9F8673A562}"/>
    <cellStyle name="Финансовый 2 8 2 2 6 3" xfId="14323" xr:uid="{00000000-0005-0000-0000-000068340000}"/>
    <cellStyle name="Финансовый 2 8 2 2 6 3 2" xfId="29561" xr:uid="{B353C1DB-5E80-47FC-B65C-3C33E6B9E0D7}"/>
    <cellStyle name="Финансовый 2 8 2 2 6 4" xfId="19409" xr:uid="{9D01FD26-7DDA-4F8C-9F22-BD71B6747297}"/>
    <cellStyle name="Финансовый 2 8 2 2 7" xfId="5441" xr:uid="{00000000-0005-0000-0000-000069340000}"/>
    <cellStyle name="Финансовый 2 8 2 2 7 2" xfId="20686" xr:uid="{C21E319C-1348-4922-BC07-744A39C53C2F}"/>
    <cellStyle name="Финансовый 2 8 2 2 8" xfId="10524" xr:uid="{00000000-0005-0000-0000-00006A340000}"/>
    <cellStyle name="Финансовый 2 8 2 2 8 2" xfId="25762" xr:uid="{44B0E634-638B-4D04-9D19-715DAD9D6184}"/>
    <cellStyle name="Финансовый 2 8 2 2 9" xfId="15610" xr:uid="{D4B27AF0-BE42-47FD-8F68-9610C1B845ED}"/>
    <cellStyle name="Финансовый 2 8 2 3" xfId="616" xr:uid="{00000000-0005-0000-0000-00006B340000}"/>
    <cellStyle name="Финансовый 2 8 2 3 2" xfId="1180" xr:uid="{00000000-0005-0000-0000-00006C340000}"/>
    <cellStyle name="Финансовый 2 8 2 3 2 2" xfId="2458" xr:uid="{00000000-0005-0000-0000-00006D340000}"/>
    <cellStyle name="Финансовый 2 8 2 3 2 2 2" xfId="7562" xr:uid="{00000000-0005-0000-0000-00006E340000}"/>
    <cellStyle name="Финансовый 2 8 2 3 2 2 2 2" xfId="22802" xr:uid="{0ACEEFB4-1162-49BF-AC4A-230B7995F9AA}"/>
    <cellStyle name="Финансовый 2 8 2 3 2 2 3" xfId="12640" xr:uid="{00000000-0005-0000-0000-00006F340000}"/>
    <cellStyle name="Финансовый 2 8 2 3 2 2 3 2" xfId="27878" xr:uid="{217FA168-E2E9-4832-9C63-8EBB035A056E}"/>
    <cellStyle name="Финансовый 2 8 2 3 2 2 4" xfId="17726" xr:uid="{EA4AB79B-22C9-4D35-87FE-023890D5B580}"/>
    <cellStyle name="Финансовый 2 8 2 3 2 3" xfId="3734" xr:uid="{00000000-0005-0000-0000-000070340000}"/>
    <cellStyle name="Финансовый 2 8 2 3 2 3 2" xfId="8820" xr:uid="{00000000-0005-0000-0000-000071340000}"/>
    <cellStyle name="Финансовый 2 8 2 3 2 3 2 2" xfId="24060" xr:uid="{98A3CE40-CBEF-4AAF-BAED-651836EB2E03}"/>
    <cellStyle name="Финансовый 2 8 2 3 2 3 3" xfId="13898" xr:uid="{00000000-0005-0000-0000-000072340000}"/>
    <cellStyle name="Финансовый 2 8 2 3 2 3 3 2" xfId="29136" xr:uid="{BA5331C4-7772-4AED-92AD-23FCC190B37D}"/>
    <cellStyle name="Финансовый 2 8 2 3 2 3 4" xfId="18984" xr:uid="{E3A8DE96-8CDB-448B-BAB8-590F2AADFEFD}"/>
    <cellStyle name="Финансовый 2 8 2 3 2 4" xfId="5008" xr:uid="{00000000-0005-0000-0000-000073340000}"/>
    <cellStyle name="Финансовый 2 8 2 3 2 4 2" xfId="10089" xr:uid="{00000000-0005-0000-0000-000074340000}"/>
    <cellStyle name="Финансовый 2 8 2 3 2 4 2 2" xfId="25329" xr:uid="{1B3F6C14-0905-4A68-91A7-9E1D95ECA125}"/>
    <cellStyle name="Финансовый 2 8 2 3 2 4 3" xfId="15167" xr:uid="{00000000-0005-0000-0000-000075340000}"/>
    <cellStyle name="Финансовый 2 8 2 3 2 4 3 2" xfId="30405" xr:uid="{217B37C8-6C2C-439C-AD6A-6A1AE1EE8CDD}"/>
    <cellStyle name="Финансовый 2 8 2 3 2 4 4" xfId="20253" xr:uid="{60B3F8B9-1D63-480D-8C69-5323CEE5FE27}"/>
    <cellStyle name="Финансовый 2 8 2 3 2 5" xfId="6285" xr:uid="{00000000-0005-0000-0000-000076340000}"/>
    <cellStyle name="Финансовый 2 8 2 3 2 5 2" xfId="21530" xr:uid="{4AE0DDAD-0E3B-446F-B546-801DB2B33CE3}"/>
    <cellStyle name="Финансовый 2 8 2 3 2 6" xfId="11368" xr:uid="{00000000-0005-0000-0000-000077340000}"/>
    <cellStyle name="Финансовый 2 8 2 3 2 6 2" xfId="26606" xr:uid="{EEE0A4ED-7F0C-4BD9-A29D-505DEB80A77A}"/>
    <cellStyle name="Финансовый 2 8 2 3 2 7" xfId="16454" xr:uid="{EDA6F93E-943A-4507-A094-C340271DEB31}"/>
    <cellStyle name="Финансовый 2 8 2 3 3" xfId="1894" xr:uid="{00000000-0005-0000-0000-000078340000}"/>
    <cellStyle name="Финансовый 2 8 2 3 3 2" xfId="6998" xr:uid="{00000000-0005-0000-0000-000079340000}"/>
    <cellStyle name="Финансовый 2 8 2 3 3 2 2" xfId="22238" xr:uid="{E52A5493-10EE-477F-BE2A-5806D9F66B6B}"/>
    <cellStyle name="Финансовый 2 8 2 3 3 3" xfId="12076" xr:uid="{00000000-0005-0000-0000-00007A340000}"/>
    <cellStyle name="Финансовый 2 8 2 3 3 3 2" xfId="27314" xr:uid="{11DF9E6A-AD26-435B-87C3-2EA34C748716}"/>
    <cellStyle name="Финансовый 2 8 2 3 3 4" xfId="17162" xr:uid="{A48F1A9A-18C3-44F2-9A21-C59D99DF0EB9}"/>
    <cellStyle name="Финансовый 2 8 2 3 4" xfId="3178" xr:uid="{00000000-0005-0000-0000-00007B340000}"/>
    <cellStyle name="Финансовый 2 8 2 3 4 2" xfId="8264" xr:uid="{00000000-0005-0000-0000-00007C340000}"/>
    <cellStyle name="Финансовый 2 8 2 3 4 2 2" xfId="23504" xr:uid="{EE0FE216-EAED-4B55-AE06-940771524047}"/>
    <cellStyle name="Финансовый 2 8 2 3 4 3" xfId="13342" xr:uid="{00000000-0005-0000-0000-00007D340000}"/>
    <cellStyle name="Финансовый 2 8 2 3 4 3 2" xfId="28580" xr:uid="{72B5ABD0-E576-4655-AB6D-BE30AFFE9310}"/>
    <cellStyle name="Финансовый 2 8 2 3 4 4" xfId="18428" xr:uid="{4A3BAE4C-40A0-4401-89EC-C7E707549B0C}"/>
    <cellStyle name="Финансовый 2 8 2 3 5" xfId="4444" xr:uid="{00000000-0005-0000-0000-00007E340000}"/>
    <cellStyle name="Финансовый 2 8 2 3 5 2" xfId="9525" xr:uid="{00000000-0005-0000-0000-00007F340000}"/>
    <cellStyle name="Финансовый 2 8 2 3 5 2 2" xfId="24765" xr:uid="{212126F2-BD97-4292-8583-4643ECD5F8BC}"/>
    <cellStyle name="Финансовый 2 8 2 3 5 3" xfId="14603" xr:uid="{00000000-0005-0000-0000-000080340000}"/>
    <cellStyle name="Финансовый 2 8 2 3 5 3 2" xfId="29841" xr:uid="{8CA684C4-3E9F-4E8B-B389-E8A3117062C4}"/>
    <cellStyle name="Финансовый 2 8 2 3 5 4" xfId="19689" xr:uid="{2D1D5FB4-13C0-46D4-AB77-2606683AD8B0}"/>
    <cellStyle name="Финансовый 2 8 2 3 6" xfId="5721" xr:uid="{00000000-0005-0000-0000-000081340000}"/>
    <cellStyle name="Финансовый 2 8 2 3 6 2" xfId="20966" xr:uid="{D10526EB-CB09-49FB-9562-053245F70E14}"/>
    <cellStyle name="Финансовый 2 8 2 3 7" xfId="10804" xr:uid="{00000000-0005-0000-0000-000082340000}"/>
    <cellStyle name="Финансовый 2 8 2 3 7 2" xfId="26042" xr:uid="{BE383ACB-68EE-4C23-9E6F-3FFC16E5E194}"/>
    <cellStyle name="Финансовый 2 8 2 3 8" xfId="15890" xr:uid="{ABEC4EFB-4F7A-41C8-947B-D5B41E8FBB37}"/>
    <cellStyle name="Финансовый 2 8 2 4" xfId="760" xr:uid="{00000000-0005-0000-0000-000083340000}"/>
    <cellStyle name="Финансовый 2 8 2 4 2" xfId="2038" xr:uid="{00000000-0005-0000-0000-000084340000}"/>
    <cellStyle name="Финансовый 2 8 2 4 2 2" xfId="7142" xr:uid="{00000000-0005-0000-0000-000085340000}"/>
    <cellStyle name="Финансовый 2 8 2 4 2 2 2" xfId="22382" xr:uid="{38DFBF16-D647-4FA7-AD9A-174B5F9A5EBE}"/>
    <cellStyle name="Финансовый 2 8 2 4 2 3" xfId="12220" xr:uid="{00000000-0005-0000-0000-000086340000}"/>
    <cellStyle name="Финансовый 2 8 2 4 2 3 2" xfId="27458" xr:uid="{DC18A857-7809-4BCC-B75A-BD5050A34C60}"/>
    <cellStyle name="Финансовый 2 8 2 4 2 4" xfId="17306" xr:uid="{186E1950-C549-4603-AD91-1895B9825DA5}"/>
    <cellStyle name="Финансовый 2 8 2 4 3" xfId="3320" xr:uid="{00000000-0005-0000-0000-000087340000}"/>
    <cellStyle name="Финансовый 2 8 2 4 3 2" xfId="8406" xr:uid="{00000000-0005-0000-0000-000088340000}"/>
    <cellStyle name="Финансовый 2 8 2 4 3 2 2" xfId="23646" xr:uid="{71993071-67A9-4DDC-83F9-47651D22D70C}"/>
    <cellStyle name="Финансовый 2 8 2 4 3 3" xfId="13484" xr:uid="{00000000-0005-0000-0000-000089340000}"/>
    <cellStyle name="Финансовый 2 8 2 4 3 3 2" xfId="28722" xr:uid="{353230E7-18F0-422D-A1A6-C4D161746E8F}"/>
    <cellStyle name="Финансовый 2 8 2 4 3 4" xfId="18570" xr:uid="{5E3C84A5-4E2A-4EF7-A89C-6AF0D0316E0E}"/>
    <cellStyle name="Финансовый 2 8 2 4 4" xfId="4588" xr:uid="{00000000-0005-0000-0000-00008A340000}"/>
    <cellStyle name="Финансовый 2 8 2 4 4 2" xfId="9669" xr:uid="{00000000-0005-0000-0000-00008B340000}"/>
    <cellStyle name="Финансовый 2 8 2 4 4 2 2" xfId="24909" xr:uid="{4CCB3EBB-6840-43B7-9B52-6D3BC0BB5B8A}"/>
    <cellStyle name="Финансовый 2 8 2 4 4 3" xfId="14747" xr:uid="{00000000-0005-0000-0000-00008C340000}"/>
    <cellStyle name="Финансовый 2 8 2 4 4 3 2" xfId="29985" xr:uid="{024BCFFF-ACCD-4D12-83CF-67A61AA08CD9}"/>
    <cellStyle name="Финансовый 2 8 2 4 4 4" xfId="19833" xr:uid="{BD063C76-A048-4C05-B232-71E0A105EDE6}"/>
    <cellStyle name="Финансовый 2 8 2 4 5" xfId="5865" xr:uid="{00000000-0005-0000-0000-00008D340000}"/>
    <cellStyle name="Финансовый 2 8 2 4 5 2" xfId="21110" xr:uid="{4959BF31-7957-43A9-9B40-C768482A9503}"/>
    <cellStyle name="Финансовый 2 8 2 4 6" xfId="10948" xr:uid="{00000000-0005-0000-0000-00008E340000}"/>
    <cellStyle name="Финансовый 2 8 2 4 6 2" xfId="26186" xr:uid="{AECAE5AB-F3F7-48AC-8B66-4B36EA9B6DCF}"/>
    <cellStyle name="Финансовый 2 8 2 4 7" xfId="16034" xr:uid="{C192D302-FB08-4A76-9518-FC6AD28B296A}"/>
    <cellStyle name="Финансовый 2 8 2 5" xfId="1325" xr:uid="{00000000-0005-0000-0000-00008F340000}"/>
    <cellStyle name="Финансовый 2 8 2 5 2" xfId="2603" xr:uid="{00000000-0005-0000-0000-000090340000}"/>
    <cellStyle name="Финансовый 2 8 2 5 2 2" xfId="7707" xr:uid="{00000000-0005-0000-0000-000091340000}"/>
    <cellStyle name="Финансовый 2 8 2 5 2 2 2" xfId="22947" xr:uid="{060C074E-1DEB-4DA8-9F92-47D2B00F8142}"/>
    <cellStyle name="Финансовый 2 8 2 5 2 3" xfId="12785" xr:uid="{00000000-0005-0000-0000-000092340000}"/>
    <cellStyle name="Финансовый 2 8 2 5 2 3 2" xfId="28023" xr:uid="{2C958AD8-610A-461D-BDFF-FC4479D3807F}"/>
    <cellStyle name="Финансовый 2 8 2 5 2 4" xfId="17871" xr:uid="{9978C47C-3EBA-4574-82A0-0300266F9335}"/>
    <cellStyle name="Финансовый 2 8 2 5 3" xfId="3877" xr:uid="{00000000-0005-0000-0000-000093340000}"/>
    <cellStyle name="Финансовый 2 8 2 5 3 2" xfId="8963" xr:uid="{00000000-0005-0000-0000-000094340000}"/>
    <cellStyle name="Финансовый 2 8 2 5 3 2 2" xfId="24203" xr:uid="{83AEC1AB-A6D4-4642-A7C6-BAFCAFF8086F}"/>
    <cellStyle name="Финансовый 2 8 2 5 3 3" xfId="14041" xr:uid="{00000000-0005-0000-0000-000095340000}"/>
    <cellStyle name="Финансовый 2 8 2 5 3 3 2" xfId="29279" xr:uid="{0639CAF1-A885-4DB6-AD0D-4B4CEA96641C}"/>
    <cellStyle name="Финансовый 2 8 2 5 3 4" xfId="19127" xr:uid="{9DC85ED0-6CB3-4353-B6B7-1C6A95F83322}"/>
    <cellStyle name="Финансовый 2 8 2 5 4" xfId="5153" xr:uid="{00000000-0005-0000-0000-000096340000}"/>
    <cellStyle name="Финансовый 2 8 2 5 4 2" xfId="10234" xr:uid="{00000000-0005-0000-0000-000097340000}"/>
    <cellStyle name="Финансовый 2 8 2 5 4 2 2" xfId="25474" xr:uid="{9171639C-A5B9-4F52-AFE9-6E9EFA595BE6}"/>
    <cellStyle name="Финансовый 2 8 2 5 4 3" xfId="15312" xr:uid="{00000000-0005-0000-0000-000098340000}"/>
    <cellStyle name="Финансовый 2 8 2 5 4 3 2" xfId="30550" xr:uid="{D07160F7-7266-4DC8-8383-C9877FC82D04}"/>
    <cellStyle name="Финансовый 2 8 2 5 4 4" xfId="20398" xr:uid="{7E6D3F16-41FB-42D6-8386-CE5E80B78990}"/>
    <cellStyle name="Финансовый 2 8 2 5 5" xfId="6430" xr:uid="{00000000-0005-0000-0000-000099340000}"/>
    <cellStyle name="Финансовый 2 8 2 5 5 2" xfId="21675" xr:uid="{3F1E246C-F181-4A8D-B891-10A92B59BD35}"/>
    <cellStyle name="Финансовый 2 8 2 5 6" xfId="11513" xr:uid="{00000000-0005-0000-0000-00009A340000}"/>
    <cellStyle name="Финансовый 2 8 2 5 6 2" xfId="26751" xr:uid="{8F05F6A0-EB04-4C51-BBD3-882C7103FBE1}"/>
    <cellStyle name="Финансовый 2 8 2 5 7" xfId="16599" xr:uid="{39DDFDCD-DFB1-402B-9CAC-F8BBD92F6C46}"/>
    <cellStyle name="Финансовый 2 8 2 6" xfId="1465" xr:uid="{00000000-0005-0000-0000-00009B340000}"/>
    <cellStyle name="Финансовый 2 8 2 6 2" xfId="2743" xr:uid="{00000000-0005-0000-0000-00009C340000}"/>
    <cellStyle name="Финансовый 2 8 2 6 2 2" xfId="7847" xr:uid="{00000000-0005-0000-0000-00009D340000}"/>
    <cellStyle name="Финансовый 2 8 2 6 2 2 2" xfId="23087" xr:uid="{44716158-5869-4F35-A334-3A0C7A5F08C3}"/>
    <cellStyle name="Финансовый 2 8 2 6 2 3" xfId="12925" xr:uid="{00000000-0005-0000-0000-00009E340000}"/>
    <cellStyle name="Финансовый 2 8 2 6 2 3 2" xfId="28163" xr:uid="{A093826D-71F0-486D-BED8-213311EFE367}"/>
    <cellStyle name="Финансовый 2 8 2 6 2 4" xfId="18011" xr:uid="{F8B427C2-844C-4001-A07B-081A549FB26E}"/>
    <cellStyle name="Финансовый 2 8 2 6 3" xfId="4015" xr:uid="{00000000-0005-0000-0000-00009F340000}"/>
    <cellStyle name="Финансовый 2 8 2 6 3 2" xfId="9101" xr:uid="{00000000-0005-0000-0000-0000A0340000}"/>
    <cellStyle name="Финансовый 2 8 2 6 3 2 2" xfId="24341" xr:uid="{E6D45D86-BB39-41C7-B130-A00F12E954CB}"/>
    <cellStyle name="Финансовый 2 8 2 6 3 3" xfId="14179" xr:uid="{00000000-0005-0000-0000-0000A1340000}"/>
    <cellStyle name="Финансовый 2 8 2 6 3 3 2" xfId="29417" xr:uid="{8AF119AA-C8D4-4766-BB7C-5B457F79733F}"/>
    <cellStyle name="Финансовый 2 8 2 6 3 4" xfId="19265" xr:uid="{0DDAF47B-98C2-49A9-8919-4B3D35E17577}"/>
    <cellStyle name="Финансовый 2 8 2 6 4" xfId="5293" xr:uid="{00000000-0005-0000-0000-0000A2340000}"/>
    <cellStyle name="Финансовый 2 8 2 6 4 2" xfId="10374" xr:uid="{00000000-0005-0000-0000-0000A3340000}"/>
    <cellStyle name="Финансовый 2 8 2 6 4 2 2" xfId="25614" xr:uid="{2A48A78C-0EEB-4405-AC16-913BC47AF181}"/>
    <cellStyle name="Финансовый 2 8 2 6 4 3" xfId="15452" xr:uid="{00000000-0005-0000-0000-0000A4340000}"/>
    <cellStyle name="Финансовый 2 8 2 6 4 3 2" xfId="30690" xr:uid="{F469A78C-FC97-4E35-B950-C38992614E6A}"/>
    <cellStyle name="Финансовый 2 8 2 6 4 4" xfId="20538" xr:uid="{AEA710AE-1F45-451D-94FB-BF0D16CE8269}"/>
    <cellStyle name="Финансовый 2 8 2 6 5" xfId="6570" xr:uid="{00000000-0005-0000-0000-0000A5340000}"/>
    <cellStyle name="Финансовый 2 8 2 6 5 2" xfId="21815" xr:uid="{44601905-ECB5-4144-9D90-DB13E8AE86CD}"/>
    <cellStyle name="Финансовый 2 8 2 6 6" xfId="11653" xr:uid="{00000000-0005-0000-0000-0000A6340000}"/>
    <cellStyle name="Финансовый 2 8 2 6 6 2" xfId="26891" xr:uid="{E1921D73-6436-40E7-BD98-98B27F2C7560}"/>
    <cellStyle name="Финансовый 2 8 2 6 7" xfId="16739" xr:uid="{E9496141-21AA-4F97-9677-B6FABC353F83}"/>
    <cellStyle name="Финансовый 2 8 3" xfId="288" xr:uid="{00000000-0005-0000-0000-0000A7340000}"/>
    <cellStyle name="Финансовый 2 8 3 2" xfId="444" xr:uid="{00000000-0005-0000-0000-0000A8340000}"/>
    <cellStyle name="Финансовый 2 8 3 2 2" xfId="1008" xr:uid="{00000000-0005-0000-0000-0000A9340000}"/>
    <cellStyle name="Финансовый 2 8 3 2 2 2" xfId="2286" xr:uid="{00000000-0005-0000-0000-0000AA340000}"/>
    <cellStyle name="Финансовый 2 8 3 2 2 2 2" xfId="7390" xr:uid="{00000000-0005-0000-0000-0000AB340000}"/>
    <cellStyle name="Финансовый 2 8 3 2 2 2 2 2" xfId="22630" xr:uid="{E2B15EDD-0A4D-4EFA-B528-8A6F99B4946D}"/>
    <cellStyle name="Финансовый 2 8 3 2 2 2 3" xfId="12468" xr:uid="{00000000-0005-0000-0000-0000AC340000}"/>
    <cellStyle name="Финансовый 2 8 3 2 2 2 3 2" xfId="27706" xr:uid="{A447990F-64F7-4255-9DFB-8C7E3C2D3221}"/>
    <cellStyle name="Финансовый 2 8 3 2 2 2 4" xfId="17554" xr:uid="{6CBBBC25-4138-4787-9ED8-415AA646271F}"/>
    <cellStyle name="Финансовый 2 8 3 2 2 3" xfId="3564" xr:uid="{00000000-0005-0000-0000-0000AD340000}"/>
    <cellStyle name="Финансовый 2 8 3 2 2 3 2" xfId="8650" xr:uid="{00000000-0005-0000-0000-0000AE340000}"/>
    <cellStyle name="Финансовый 2 8 3 2 2 3 2 2" xfId="23890" xr:uid="{05DBE704-0C7D-48B0-BF17-1F0197CD04EC}"/>
    <cellStyle name="Финансовый 2 8 3 2 2 3 3" xfId="13728" xr:uid="{00000000-0005-0000-0000-0000AF340000}"/>
    <cellStyle name="Финансовый 2 8 3 2 2 3 3 2" xfId="28966" xr:uid="{B0753ECF-4897-487B-B3CE-80CA32C3ED84}"/>
    <cellStyle name="Финансовый 2 8 3 2 2 3 4" xfId="18814" xr:uid="{940433EF-47FB-4C04-B99A-DF3C9C0ED403}"/>
    <cellStyle name="Финансовый 2 8 3 2 2 4" xfId="4836" xr:uid="{00000000-0005-0000-0000-0000B0340000}"/>
    <cellStyle name="Финансовый 2 8 3 2 2 4 2" xfId="9917" xr:uid="{00000000-0005-0000-0000-0000B1340000}"/>
    <cellStyle name="Финансовый 2 8 3 2 2 4 2 2" xfId="25157" xr:uid="{C25D686D-135A-4F6E-A774-8C8E76D5A9CC}"/>
    <cellStyle name="Финансовый 2 8 3 2 2 4 3" xfId="14995" xr:uid="{00000000-0005-0000-0000-0000B2340000}"/>
    <cellStyle name="Финансовый 2 8 3 2 2 4 3 2" xfId="30233" xr:uid="{39BCE4FA-4F14-41BB-BD0C-3343D178C64F}"/>
    <cellStyle name="Финансовый 2 8 3 2 2 4 4" xfId="20081" xr:uid="{5AAF86E5-1ADE-4829-B332-FE7BAB883249}"/>
    <cellStyle name="Финансовый 2 8 3 2 2 5" xfId="6113" xr:uid="{00000000-0005-0000-0000-0000B3340000}"/>
    <cellStyle name="Финансовый 2 8 3 2 2 5 2" xfId="21358" xr:uid="{1B5555F0-8BEA-4405-8853-5010D8BBBBB4}"/>
    <cellStyle name="Финансовый 2 8 3 2 2 6" xfId="11196" xr:uid="{00000000-0005-0000-0000-0000B4340000}"/>
    <cellStyle name="Финансовый 2 8 3 2 2 6 2" xfId="26434" xr:uid="{0D82C1B2-EF60-45EB-AE92-E05A2EE1F105}"/>
    <cellStyle name="Финансовый 2 8 3 2 2 7" xfId="16282" xr:uid="{D353C839-01D3-43C8-8680-60F0F7E88C53}"/>
    <cellStyle name="Финансовый 2 8 3 2 3" xfId="1722" xr:uid="{00000000-0005-0000-0000-0000B5340000}"/>
    <cellStyle name="Финансовый 2 8 3 2 3 2" xfId="6826" xr:uid="{00000000-0005-0000-0000-0000B6340000}"/>
    <cellStyle name="Финансовый 2 8 3 2 3 2 2" xfId="22066" xr:uid="{C79025AB-B37E-4D89-ADED-948B535405AF}"/>
    <cellStyle name="Финансовый 2 8 3 2 3 3" xfId="11904" xr:uid="{00000000-0005-0000-0000-0000B7340000}"/>
    <cellStyle name="Финансовый 2 8 3 2 3 3 2" xfId="27142" xr:uid="{3017700F-8C5B-46BB-90F3-3BFEE7B853D2}"/>
    <cellStyle name="Финансовый 2 8 3 2 3 4" xfId="16990" xr:uid="{EFB74DB6-0560-432C-B394-3BDC1EFFED13}"/>
    <cellStyle name="Финансовый 2 8 3 2 4" xfId="3008" xr:uid="{00000000-0005-0000-0000-0000B8340000}"/>
    <cellStyle name="Финансовый 2 8 3 2 4 2" xfId="8094" xr:uid="{00000000-0005-0000-0000-0000B9340000}"/>
    <cellStyle name="Финансовый 2 8 3 2 4 2 2" xfId="23334" xr:uid="{521DBEE4-DC15-4940-8C6B-D41F0A41E074}"/>
    <cellStyle name="Финансовый 2 8 3 2 4 3" xfId="13172" xr:uid="{00000000-0005-0000-0000-0000BA340000}"/>
    <cellStyle name="Финансовый 2 8 3 2 4 3 2" xfId="28410" xr:uid="{44951F5E-A33C-4F5A-806C-234D2DAD1F0E}"/>
    <cellStyle name="Финансовый 2 8 3 2 4 4" xfId="18258" xr:uid="{19D60F76-D805-4EDE-9D5B-4106C87F48C1}"/>
    <cellStyle name="Финансовый 2 8 3 2 5" xfId="4272" xr:uid="{00000000-0005-0000-0000-0000BB340000}"/>
    <cellStyle name="Финансовый 2 8 3 2 5 2" xfId="9353" xr:uid="{00000000-0005-0000-0000-0000BC340000}"/>
    <cellStyle name="Финансовый 2 8 3 2 5 2 2" xfId="24593" xr:uid="{66D8BC94-BAE8-4C7F-92A1-2F85890003DC}"/>
    <cellStyle name="Финансовый 2 8 3 2 5 3" xfId="14431" xr:uid="{00000000-0005-0000-0000-0000BD340000}"/>
    <cellStyle name="Финансовый 2 8 3 2 5 3 2" xfId="29669" xr:uid="{E1FEF29E-6643-4EF4-9571-460FCB216A4F}"/>
    <cellStyle name="Финансовый 2 8 3 2 5 4" xfId="19517" xr:uid="{25DCEA9C-EAA9-4EBD-A758-E3F1AF1BCAEA}"/>
    <cellStyle name="Финансовый 2 8 3 2 6" xfId="5549" xr:uid="{00000000-0005-0000-0000-0000BE340000}"/>
    <cellStyle name="Финансовый 2 8 3 2 6 2" xfId="20794" xr:uid="{054CDFDF-6BA5-4ECD-B836-EDB4BFE62846}"/>
    <cellStyle name="Финансовый 2 8 3 2 7" xfId="10632" xr:uid="{00000000-0005-0000-0000-0000BF340000}"/>
    <cellStyle name="Финансовый 2 8 3 2 7 2" xfId="25870" xr:uid="{CE42DF07-3FE4-4864-9B54-423BCF2429AB}"/>
    <cellStyle name="Финансовый 2 8 3 2 8" xfId="15718" xr:uid="{8CBE28E8-6E1B-4091-88F8-1DEB87A65262}"/>
    <cellStyle name="Финансовый 2 8 3 3" xfId="868" xr:uid="{00000000-0005-0000-0000-0000C0340000}"/>
    <cellStyle name="Финансовый 2 8 3 3 2" xfId="2146" xr:uid="{00000000-0005-0000-0000-0000C1340000}"/>
    <cellStyle name="Финансовый 2 8 3 3 2 2" xfId="7250" xr:uid="{00000000-0005-0000-0000-0000C2340000}"/>
    <cellStyle name="Финансовый 2 8 3 3 2 2 2" xfId="22490" xr:uid="{1B624959-A8F6-4418-BCF6-B67777983D0A}"/>
    <cellStyle name="Финансовый 2 8 3 3 2 3" xfId="12328" xr:uid="{00000000-0005-0000-0000-0000C3340000}"/>
    <cellStyle name="Финансовый 2 8 3 3 2 3 2" xfId="27566" xr:uid="{3371EFE4-B4CE-41A4-B019-2637FE3CD634}"/>
    <cellStyle name="Финансовый 2 8 3 3 2 4" xfId="17414" xr:uid="{52359F85-4C5A-4C4D-B073-F38131AC3173}"/>
    <cellStyle name="Финансовый 2 8 3 3 3" xfId="3426" xr:uid="{00000000-0005-0000-0000-0000C4340000}"/>
    <cellStyle name="Финансовый 2 8 3 3 3 2" xfId="8512" xr:uid="{00000000-0005-0000-0000-0000C5340000}"/>
    <cellStyle name="Финансовый 2 8 3 3 3 2 2" xfId="23752" xr:uid="{4C127464-68E0-476E-8192-0F4188FF7C42}"/>
    <cellStyle name="Финансовый 2 8 3 3 3 3" xfId="13590" xr:uid="{00000000-0005-0000-0000-0000C6340000}"/>
    <cellStyle name="Финансовый 2 8 3 3 3 3 2" xfId="28828" xr:uid="{F1C2A9FE-BF8C-459C-8905-FF3670F31A1E}"/>
    <cellStyle name="Финансовый 2 8 3 3 3 4" xfId="18676" xr:uid="{56B9AA37-D1EE-4BF6-8C4E-D4091979AC25}"/>
    <cellStyle name="Финансовый 2 8 3 3 4" xfId="4696" xr:uid="{00000000-0005-0000-0000-0000C7340000}"/>
    <cellStyle name="Финансовый 2 8 3 3 4 2" xfId="9777" xr:uid="{00000000-0005-0000-0000-0000C8340000}"/>
    <cellStyle name="Финансовый 2 8 3 3 4 2 2" xfId="25017" xr:uid="{B02D0D55-F66E-4C49-89F9-397C61C1B21E}"/>
    <cellStyle name="Финансовый 2 8 3 3 4 3" xfId="14855" xr:uid="{00000000-0005-0000-0000-0000C9340000}"/>
    <cellStyle name="Финансовый 2 8 3 3 4 3 2" xfId="30093" xr:uid="{B5F9A666-E07A-4ECF-801A-5A58BEF87CAE}"/>
    <cellStyle name="Финансовый 2 8 3 3 4 4" xfId="19941" xr:uid="{2B94A9B0-C932-4D87-B402-D7F79F47E9FD}"/>
    <cellStyle name="Финансовый 2 8 3 3 5" xfId="5973" xr:uid="{00000000-0005-0000-0000-0000CA340000}"/>
    <cellStyle name="Финансовый 2 8 3 3 5 2" xfId="21218" xr:uid="{827891E9-9706-451E-970F-0D9A07256D41}"/>
    <cellStyle name="Финансовый 2 8 3 3 6" xfId="11056" xr:uid="{00000000-0005-0000-0000-0000CB340000}"/>
    <cellStyle name="Финансовый 2 8 3 3 6 2" xfId="26294" xr:uid="{9FE060CB-0334-4D53-9A50-E4340BCFF695}"/>
    <cellStyle name="Финансовый 2 8 3 3 7" xfId="16142" xr:uid="{8AA43748-B7F3-4B24-BA90-E522E01BB526}"/>
    <cellStyle name="Финансовый 2 8 3 4" xfId="1582" xr:uid="{00000000-0005-0000-0000-0000CC340000}"/>
    <cellStyle name="Финансовый 2 8 3 4 2" xfId="6686" xr:uid="{00000000-0005-0000-0000-0000CD340000}"/>
    <cellStyle name="Финансовый 2 8 3 4 2 2" xfId="21926" xr:uid="{0619DAC5-E729-4591-A9D9-BDBA29E00A4F}"/>
    <cellStyle name="Финансовый 2 8 3 4 3" xfId="11764" xr:uid="{00000000-0005-0000-0000-0000CE340000}"/>
    <cellStyle name="Финансовый 2 8 3 4 3 2" xfId="27002" xr:uid="{4A21D650-95A6-4C03-97D4-AA86FC20D2AD}"/>
    <cellStyle name="Финансовый 2 8 3 4 4" xfId="16850" xr:uid="{4D632697-4C2A-477A-BC24-8C785A001895}"/>
    <cellStyle name="Финансовый 2 8 3 5" xfId="2856" xr:uid="{00000000-0005-0000-0000-0000CF340000}"/>
    <cellStyle name="Финансовый 2 8 3 5 2" xfId="7956" xr:uid="{00000000-0005-0000-0000-0000D0340000}"/>
    <cellStyle name="Финансовый 2 8 3 5 2 2" xfId="23196" xr:uid="{DE577F30-338F-4958-A389-82F0B20ACFE6}"/>
    <cellStyle name="Финансовый 2 8 3 5 3" xfId="13034" xr:uid="{00000000-0005-0000-0000-0000D1340000}"/>
    <cellStyle name="Финансовый 2 8 3 5 3 2" xfId="28272" xr:uid="{739F0A6F-1529-4644-8D97-AA1C109A3A4B}"/>
    <cellStyle name="Финансовый 2 8 3 5 4" xfId="18120" xr:uid="{68E38A97-48F6-444C-A34B-8E1180CE69B4}"/>
    <cellStyle name="Финансовый 2 8 3 6" xfId="4132" xr:uid="{00000000-0005-0000-0000-0000D2340000}"/>
    <cellStyle name="Финансовый 2 8 3 6 2" xfId="9213" xr:uid="{00000000-0005-0000-0000-0000D3340000}"/>
    <cellStyle name="Финансовый 2 8 3 6 2 2" xfId="24453" xr:uid="{2FEEBA7E-F220-4C93-9C15-DA8F4F6C0D48}"/>
    <cellStyle name="Финансовый 2 8 3 6 3" xfId="14291" xr:uid="{00000000-0005-0000-0000-0000D4340000}"/>
    <cellStyle name="Финансовый 2 8 3 6 3 2" xfId="29529" xr:uid="{9D645B00-0D9E-40EC-A8AB-517E2D84AAA4}"/>
    <cellStyle name="Финансовый 2 8 3 6 4" xfId="19377" xr:uid="{71EBE483-8B51-459D-AA02-4805F5C39FA4}"/>
    <cellStyle name="Финансовый 2 8 3 7" xfId="5409" xr:uid="{00000000-0005-0000-0000-0000D5340000}"/>
    <cellStyle name="Финансовый 2 8 3 7 2" xfId="20654" xr:uid="{61CAE08E-6CBE-4614-941D-C20D3A57ADD7}"/>
    <cellStyle name="Финансовый 2 8 3 8" xfId="10492" xr:uid="{00000000-0005-0000-0000-0000D6340000}"/>
    <cellStyle name="Финансовый 2 8 3 8 2" xfId="25730" xr:uid="{BEE612DF-3694-43D2-B127-98B637EF22D1}"/>
    <cellStyle name="Финансовый 2 8 3 9" xfId="15578" xr:uid="{CE5D659A-1BE8-4452-B764-90AA7F0825FE}"/>
    <cellStyle name="Финансовый 2 8 4" xfId="584" xr:uid="{00000000-0005-0000-0000-0000D7340000}"/>
    <cellStyle name="Финансовый 2 8 4 2" xfId="1148" xr:uid="{00000000-0005-0000-0000-0000D8340000}"/>
    <cellStyle name="Финансовый 2 8 4 2 2" xfId="2426" xr:uid="{00000000-0005-0000-0000-0000D9340000}"/>
    <cellStyle name="Финансовый 2 8 4 2 2 2" xfId="7530" xr:uid="{00000000-0005-0000-0000-0000DA340000}"/>
    <cellStyle name="Финансовый 2 8 4 2 2 2 2" xfId="22770" xr:uid="{A0F38E26-9558-45C4-A29C-717882C7AEFB}"/>
    <cellStyle name="Финансовый 2 8 4 2 2 3" xfId="12608" xr:uid="{00000000-0005-0000-0000-0000DB340000}"/>
    <cellStyle name="Финансовый 2 8 4 2 2 3 2" xfId="27846" xr:uid="{5F761BC1-A0BD-4D7D-8BDD-209B1F351F72}"/>
    <cellStyle name="Финансовый 2 8 4 2 2 4" xfId="17694" xr:uid="{9F5930D0-0ED5-4057-8E2F-6164A271FB2F}"/>
    <cellStyle name="Финансовый 2 8 4 2 3" xfId="3702" xr:uid="{00000000-0005-0000-0000-0000DC340000}"/>
    <cellStyle name="Финансовый 2 8 4 2 3 2" xfId="8788" xr:uid="{00000000-0005-0000-0000-0000DD340000}"/>
    <cellStyle name="Финансовый 2 8 4 2 3 2 2" xfId="24028" xr:uid="{818EC13A-CC8B-454D-B309-3B92FDF69DDD}"/>
    <cellStyle name="Финансовый 2 8 4 2 3 3" xfId="13866" xr:uid="{00000000-0005-0000-0000-0000DE340000}"/>
    <cellStyle name="Финансовый 2 8 4 2 3 3 2" xfId="29104" xr:uid="{346C2E18-9458-41EE-B698-9380934FC4C1}"/>
    <cellStyle name="Финансовый 2 8 4 2 3 4" xfId="18952" xr:uid="{C5FD0610-5164-4D3A-B7FE-B3E5735FCD95}"/>
    <cellStyle name="Финансовый 2 8 4 2 4" xfId="4976" xr:uid="{00000000-0005-0000-0000-0000DF340000}"/>
    <cellStyle name="Финансовый 2 8 4 2 4 2" xfId="10057" xr:uid="{00000000-0005-0000-0000-0000E0340000}"/>
    <cellStyle name="Финансовый 2 8 4 2 4 2 2" xfId="25297" xr:uid="{81CA1196-6F18-4545-BBCE-6B63E794172E}"/>
    <cellStyle name="Финансовый 2 8 4 2 4 3" xfId="15135" xr:uid="{00000000-0005-0000-0000-0000E1340000}"/>
    <cellStyle name="Финансовый 2 8 4 2 4 3 2" xfId="30373" xr:uid="{9592EB22-C804-45D9-B4FE-659E0D738057}"/>
    <cellStyle name="Финансовый 2 8 4 2 4 4" xfId="20221" xr:uid="{10B9218F-C2D2-4A80-B497-EA14271C8F2A}"/>
    <cellStyle name="Финансовый 2 8 4 2 5" xfId="6253" xr:uid="{00000000-0005-0000-0000-0000E2340000}"/>
    <cellStyle name="Финансовый 2 8 4 2 5 2" xfId="21498" xr:uid="{6653C4B1-CAEF-47FE-B6AA-7498F3DAAA53}"/>
    <cellStyle name="Финансовый 2 8 4 2 6" xfId="11336" xr:uid="{00000000-0005-0000-0000-0000E3340000}"/>
    <cellStyle name="Финансовый 2 8 4 2 6 2" xfId="26574" xr:uid="{00565A7D-8510-43C3-9424-D73E3716E608}"/>
    <cellStyle name="Финансовый 2 8 4 2 7" xfId="16422" xr:uid="{896BDD4B-4D74-44F4-8E35-8AF14EFD677C}"/>
    <cellStyle name="Финансовый 2 8 4 3" xfId="1862" xr:uid="{00000000-0005-0000-0000-0000E4340000}"/>
    <cellStyle name="Финансовый 2 8 4 3 2" xfId="6966" xr:uid="{00000000-0005-0000-0000-0000E5340000}"/>
    <cellStyle name="Финансовый 2 8 4 3 2 2" xfId="22206" xr:uid="{76985D1F-DB7F-4D15-A236-D683A9542B78}"/>
    <cellStyle name="Финансовый 2 8 4 3 3" xfId="12044" xr:uid="{00000000-0005-0000-0000-0000E6340000}"/>
    <cellStyle name="Финансовый 2 8 4 3 3 2" xfId="27282" xr:uid="{B8EA6B60-CE9C-46B3-B123-07CAA5D6204B}"/>
    <cellStyle name="Финансовый 2 8 4 3 4" xfId="17130" xr:uid="{FAA24C05-DDD1-408B-9AAE-EF6470E45646}"/>
    <cellStyle name="Финансовый 2 8 4 4" xfId="3146" xr:uid="{00000000-0005-0000-0000-0000E7340000}"/>
    <cellStyle name="Финансовый 2 8 4 4 2" xfId="8232" xr:uid="{00000000-0005-0000-0000-0000E8340000}"/>
    <cellStyle name="Финансовый 2 8 4 4 2 2" xfId="23472" xr:uid="{7477BC2C-2F3C-4E35-BD6B-07ED362EC872}"/>
    <cellStyle name="Финансовый 2 8 4 4 3" xfId="13310" xr:uid="{00000000-0005-0000-0000-0000E9340000}"/>
    <cellStyle name="Финансовый 2 8 4 4 3 2" xfId="28548" xr:uid="{1664E9F6-3C1F-47DE-A108-9B65A9F67D40}"/>
    <cellStyle name="Финансовый 2 8 4 4 4" xfId="18396" xr:uid="{0A639B07-86D4-4354-ACE5-D7A217304F08}"/>
    <cellStyle name="Финансовый 2 8 4 5" xfId="4412" xr:uid="{00000000-0005-0000-0000-0000EA340000}"/>
    <cellStyle name="Финансовый 2 8 4 5 2" xfId="9493" xr:uid="{00000000-0005-0000-0000-0000EB340000}"/>
    <cellStyle name="Финансовый 2 8 4 5 2 2" xfId="24733" xr:uid="{106CB538-88FD-41DB-965B-0DAF16392DAF}"/>
    <cellStyle name="Финансовый 2 8 4 5 3" xfId="14571" xr:uid="{00000000-0005-0000-0000-0000EC340000}"/>
    <cellStyle name="Финансовый 2 8 4 5 3 2" xfId="29809" xr:uid="{A9A0E073-15D7-482B-9BB8-6C42CEFC60EE}"/>
    <cellStyle name="Финансовый 2 8 4 5 4" xfId="19657" xr:uid="{86A9BDF7-1086-497C-9AF6-4389E6B7AF59}"/>
    <cellStyle name="Финансовый 2 8 4 6" xfId="5689" xr:uid="{00000000-0005-0000-0000-0000ED340000}"/>
    <cellStyle name="Финансовый 2 8 4 6 2" xfId="20934" xr:uid="{CB73A073-7D1A-43EE-8886-005CF4179872}"/>
    <cellStyle name="Финансовый 2 8 4 7" xfId="10772" xr:uid="{00000000-0005-0000-0000-0000EE340000}"/>
    <cellStyle name="Финансовый 2 8 4 7 2" xfId="26010" xr:uid="{89467AC5-FC54-41E9-85F9-F858B9FDA32E}"/>
    <cellStyle name="Финансовый 2 8 4 8" xfId="15858" xr:uid="{98925E7A-AEAB-4B3B-9247-877667CF4616}"/>
    <cellStyle name="Финансовый 2 8 5" xfId="728" xr:uid="{00000000-0005-0000-0000-0000EF340000}"/>
    <cellStyle name="Финансовый 2 8 5 2" xfId="2006" xr:uid="{00000000-0005-0000-0000-0000F0340000}"/>
    <cellStyle name="Финансовый 2 8 5 2 2" xfId="7110" xr:uid="{00000000-0005-0000-0000-0000F1340000}"/>
    <cellStyle name="Финансовый 2 8 5 2 2 2" xfId="22350" xr:uid="{E2EA6300-67F7-4A2B-A192-F01810EF4E2C}"/>
    <cellStyle name="Финансовый 2 8 5 2 3" xfId="12188" xr:uid="{00000000-0005-0000-0000-0000F2340000}"/>
    <cellStyle name="Финансовый 2 8 5 2 3 2" xfId="27426" xr:uid="{35D9CCBB-40AA-43E4-80B1-D100A67205F3}"/>
    <cellStyle name="Финансовый 2 8 5 2 4" xfId="17274" xr:uid="{774D5E62-982E-46F2-AC53-346640124588}"/>
    <cellStyle name="Финансовый 2 8 5 3" xfId="3288" xr:uid="{00000000-0005-0000-0000-0000F3340000}"/>
    <cellStyle name="Финансовый 2 8 5 3 2" xfId="8374" xr:uid="{00000000-0005-0000-0000-0000F4340000}"/>
    <cellStyle name="Финансовый 2 8 5 3 2 2" xfId="23614" xr:uid="{B5B385C1-CAB0-44C0-B700-6D390467109E}"/>
    <cellStyle name="Финансовый 2 8 5 3 3" xfId="13452" xr:uid="{00000000-0005-0000-0000-0000F5340000}"/>
    <cellStyle name="Финансовый 2 8 5 3 3 2" xfId="28690" xr:uid="{0E424432-2DCE-4D1B-8B92-EC7E9B65BD2B}"/>
    <cellStyle name="Финансовый 2 8 5 3 4" xfId="18538" xr:uid="{FFB318E6-917E-43F9-B7D9-57DC473728F4}"/>
    <cellStyle name="Финансовый 2 8 5 4" xfId="4556" xr:uid="{00000000-0005-0000-0000-0000F6340000}"/>
    <cellStyle name="Финансовый 2 8 5 4 2" xfId="9637" xr:uid="{00000000-0005-0000-0000-0000F7340000}"/>
    <cellStyle name="Финансовый 2 8 5 4 2 2" xfId="24877" xr:uid="{EBDE5CD4-B746-41ED-91D7-82AE9247CDBE}"/>
    <cellStyle name="Финансовый 2 8 5 4 3" xfId="14715" xr:uid="{00000000-0005-0000-0000-0000F8340000}"/>
    <cellStyle name="Финансовый 2 8 5 4 3 2" xfId="29953" xr:uid="{199E5EF7-E291-494C-9BA8-0C7D2ED9053B}"/>
    <cellStyle name="Финансовый 2 8 5 4 4" xfId="19801" xr:uid="{CBCD189B-BF5C-486A-98ED-8EB94867B72F}"/>
    <cellStyle name="Финансовый 2 8 5 5" xfId="5833" xr:uid="{00000000-0005-0000-0000-0000F9340000}"/>
    <cellStyle name="Финансовый 2 8 5 5 2" xfId="21078" xr:uid="{18DBBA47-4CED-473E-A4D0-5108E15DAD37}"/>
    <cellStyle name="Финансовый 2 8 5 6" xfId="10916" xr:uid="{00000000-0005-0000-0000-0000FA340000}"/>
    <cellStyle name="Финансовый 2 8 5 6 2" xfId="26154" xr:uid="{930DC0CE-45B8-4A49-9280-982077169AAA}"/>
    <cellStyle name="Финансовый 2 8 5 7" xfId="16002" xr:uid="{9DAEA2A0-E433-4AE4-A15C-D3206531E22C}"/>
    <cellStyle name="Финансовый 2 8 6" xfId="1293" xr:uid="{00000000-0005-0000-0000-0000FB340000}"/>
    <cellStyle name="Финансовый 2 8 6 2" xfId="2571" xr:uid="{00000000-0005-0000-0000-0000FC340000}"/>
    <cellStyle name="Финансовый 2 8 6 2 2" xfId="7675" xr:uid="{00000000-0005-0000-0000-0000FD340000}"/>
    <cellStyle name="Финансовый 2 8 6 2 2 2" xfId="22915" xr:uid="{B0F77050-85BC-44C3-8D40-A0E347B3294F}"/>
    <cellStyle name="Финансовый 2 8 6 2 3" xfId="12753" xr:uid="{00000000-0005-0000-0000-0000FE340000}"/>
    <cellStyle name="Финансовый 2 8 6 2 3 2" xfId="27991" xr:uid="{C4EDE5C6-CD5A-424B-A37A-75F873B902C8}"/>
    <cellStyle name="Финансовый 2 8 6 2 4" xfId="17839" xr:uid="{F14E2873-48F9-4B74-ABF9-3D3E51281DA8}"/>
    <cellStyle name="Финансовый 2 8 6 3" xfId="3845" xr:uid="{00000000-0005-0000-0000-0000FF340000}"/>
    <cellStyle name="Финансовый 2 8 6 3 2" xfId="8931" xr:uid="{00000000-0005-0000-0000-000000350000}"/>
    <cellStyle name="Финансовый 2 8 6 3 2 2" xfId="24171" xr:uid="{0D256606-90B0-416A-B4E7-EE97D1F5FF40}"/>
    <cellStyle name="Финансовый 2 8 6 3 3" xfId="14009" xr:uid="{00000000-0005-0000-0000-000001350000}"/>
    <cellStyle name="Финансовый 2 8 6 3 3 2" xfId="29247" xr:uid="{5132414C-B779-48E9-BDB6-914A3E8459CB}"/>
    <cellStyle name="Финансовый 2 8 6 3 4" xfId="19095" xr:uid="{CCD8FADB-0DB5-4749-9426-5051EF23A1BE}"/>
    <cellStyle name="Финансовый 2 8 6 4" xfId="5121" xr:uid="{00000000-0005-0000-0000-000002350000}"/>
    <cellStyle name="Финансовый 2 8 6 4 2" xfId="10202" xr:uid="{00000000-0005-0000-0000-000003350000}"/>
    <cellStyle name="Финансовый 2 8 6 4 2 2" xfId="25442" xr:uid="{06170034-66C4-40BC-8C8D-BEA717F2F0F6}"/>
    <cellStyle name="Финансовый 2 8 6 4 3" xfId="15280" xr:uid="{00000000-0005-0000-0000-000004350000}"/>
    <cellStyle name="Финансовый 2 8 6 4 3 2" xfId="30518" xr:uid="{1DD97780-1FCA-48E0-87A3-D5DFC9D78FD8}"/>
    <cellStyle name="Финансовый 2 8 6 4 4" xfId="20366" xr:uid="{650F2A99-49EE-43F9-84BF-F4E33687F3D8}"/>
    <cellStyle name="Финансовый 2 8 6 5" xfId="6398" xr:uid="{00000000-0005-0000-0000-000005350000}"/>
    <cellStyle name="Финансовый 2 8 6 5 2" xfId="21643" xr:uid="{F46367A5-CC56-4085-8C3E-DA936E37BA99}"/>
    <cellStyle name="Финансовый 2 8 6 6" xfId="11481" xr:uid="{00000000-0005-0000-0000-000006350000}"/>
    <cellStyle name="Финансовый 2 8 6 6 2" xfId="26719" xr:uid="{D02F6326-080F-4344-90F5-C68D37AA49E8}"/>
    <cellStyle name="Финансовый 2 8 6 7" xfId="16567" xr:uid="{12CC03D4-739C-47FF-9252-92A641B5871B}"/>
    <cellStyle name="Финансовый 2 8 7" xfId="1433" xr:uid="{00000000-0005-0000-0000-000007350000}"/>
    <cellStyle name="Финансовый 2 8 7 2" xfId="2711" xr:uid="{00000000-0005-0000-0000-000008350000}"/>
    <cellStyle name="Финансовый 2 8 7 2 2" xfId="7815" xr:uid="{00000000-0005-0000-0000-000009350000}"/>
    <cellStyle name="Финансовый 2 8 7 2 2 2" xfId="23055" xr:uid="{01FC558D-C0F2-4D17-847A-5DBB2211C33A}"/>
    <cellStyle name="Финансовый 2 8 7 2 3" xfId="12893" xr:uid="{00000000-0005-0000-0000-00000A350000}"/>
    <cellStyle name="Финансовый 2 8 7 2 3 2" xfId="28131" xr:uid="{C7C11723-EC5F-4DCD-A863-1EB5A1959210}"/>
    <cellStyle name="Финансовый 2 8 7 2 4" xfId="17979" xr:uid="{5873286D-191C-4284-92BB-1301FE5F478A}"/>
    <cellStyle name="Финансовый 2 8 7 3" xfId="3983" xr:uid="{00000000-0005-0000-0000-00000B350000}"/>
    <cellStyle name="Финансовый 2 8 7 3 2" xfId="9069" xr:uid="{00000000-0005-0000-0000-00000C350000}"/>
    <cellStyle name="Финансовый 2 8 7 3 2 2" xfId="24309" xr:uid="{F4DAC9AB-D5C3-4692-AAC9-9A5588186CF3}"/>
    <cellStyle name="Финансовый 2 8 7 3 3" xfId="14147" xr:uid="{00000000-0005-0000-0000-00000D350000}"/>
    <cellStyle name="Финансовый 2 8 7 3 3 2" xfId="29385" xr:uid="{1D017058-E9D5-4569-A80D-F8930F28BB47}"/>
    <cellStyle name="Финансовый 2 8 7 3 4" xfId="19233" xr:uid="{564454D1-893A-48F1-BBDA-4728D6B7D7A2}"/>
    <cellStyle name="Финансовый 2 8 7 4" xfId="5261" xr:uid="{00000000-0005-0000-0000-00000E350000}"/>
    <cellStyle name="Финансовый 2 8 7 4 2" xfId="10342" xr:uid="{00000000-0005-0000-0000-00000F350000}"/>
    <cellStyle name="Финансовый 2 8 7 4 2 2" xfId="25582" xr:uid="{165CB80A-D8E1-4FEC-8DDF-169D014DD324}"/>
    <cellStyle name="Финансовый 2 8 7 4 3" xfId="15420" xr:uid="{00000000-0005-0000-0000-000010350000}"/>
    <cellStyle name="Финансовый 2 8 7 4 3 2" xfId="30658" xr:uid="{B61C3C6C-95C1-4659-AC64-F1576EBF9084}"/>
    <cellStyle name="Финансовый 2 8 7 4 4" xfId="20506" xr:uid="{EF011E5B-864E-4FF9-AB6B-BDE4AF6C5EF5}"/>
    <cellStyle name="Финансовый 2 8 7 5" xfId="6538" xr:uid="{00000000-0005-0000-0000-000011350000}"/>
    <cellStyle name="Финансовый 2 8 7 5 2" xfId="21783" xr:uid="{40275A85-E34F-49CB-8804-F037D164A60D}"/>
    <cellStyle name="Финансовый 2 8 7 6" xfId="11621" xr:uid="{00000000-0005-0000-0000-000012350000}"/>
    <cellStyle name="Финансовый 2 8 7 6 2" xfId="26859" xr:uid="{C54833EE-DA2C-480E-8C0C-380F9753BCF5}"/>
    <cellStyle name="Финансовый 2 8 7 7" xfId="16707" xr:uid="{7408AFB2-D22A-4218-8FD2-C9AF78093E38}"/>
    <cellStyle name="Финансовый 2 9" xfId="214" xr:uid="{00000000-0005-0000-0000-000013350000}"/>
    <cellStyle name="Финансовый 2 9 2" xfId="215" xr:uid="{00000000-0005-0000-0000-000014350000}"/>
    <cellStyle name="Финансовый 2 9 2 2" xfId="328" xr:uid="{00000000-0005-0000-0000-000015350000}"/>
    <cellStyle name="Финансовый 2 9 2 2 2" xfId="480" xr:uid="{00000000-0005-0000-0000-000016350000}"/>
    <cellStyle name="Финансовый 2 9 2 2 2 2" xfId="1044" xr:uid="{00000000-0005-0000-0000-000017350000}"/>
    <cellStyle name="Финансовый 2 9 2 2 2 2 2" xfId="2322" xr:uid="{00000000-0005-0000-0000-000018350000}"/>
    <cellStyle name="Финансовый 2 9 2 2 2 2 2 2" xfId="7426" xr:uid="{00000000-0005-0000-0000-000019350000}"/>
    <cellStyle name="Финансовый 2 9 2 2 2 2 2 2 2" xfId="22666" xr:uid="{3C375AE4-427F-4063-B5AE-02A151B73618}"/>
    <cellStyle name="Финансовый 2 9 2 2 2 2 2 3" xfId="12504" xr:uid="{00000000-0005-0000-0000-00001A350000}"/>
    <cellStyle name="Финансовый 2 9 2 2 2 2 2 3 2" xfId="27742" xr:uid="{409DB25B-2477-4B1D-AB25-9E2DE7B0D0D8}"/>
    <cellStyle name="Финансовый 2 9 2 2 2 2 2 4" xfId="17590" xr:uid="{9C6035D3-6B10-4188-BEB2-34949A5900D0}"/>
    <cellStyle name="Финансовый 2 9 2 2 2 2 3" xfId="3600" xr:uid="{00000000-0005-0000-0000-00001B350000}"/>
    <cellStyle name="Финансовый 2 9 2 2 2 2 3 2" xfId="8686" xr:uid="{00000000-0005-0000-0000-00001C350000}"/>
    <cellStyle name="Финансовый 2 9 2 2 2 2 3 2 2" xfId="23926" xr:uid="{59C5F247-75BF-44B7-B021-0FBB7B32334A}"/>
    <cellStyle name="Финансовый 2 9 2 2 2 2 3 3" xfId="13764" xr:uid="{00000000-0005-0000-0000-00001D350000}"/>
    <cellStyle name="Финансовый 2 9 2 2 2 2 3 3 2" xfId="29002" xr:uid="{65C4E0D0-EA33-48CD-AE3F-5B275C4DED8A}"/>
    <cellStyle name="Финансовый 2 9 2 2 2 2 3 4" xfId="18850" xr:uid="{C1341D4A-A2FA-4565-8F4F-3C0223509BCF}"/>
    <cellStyle name="Финансовый 2 9 2 2 2 2 4" xfId="4872" xr:uid="{00000000-0005-0000-0000-00001E350000}"/>
    <cellStyle name="Финансовый 2 9 2 2 2 2 4 2" xfId="9953" xr:uid="{00000000-0005-0000-0000-00001F350000}"/>
    <cellStyle name="Финансовый 2 9 2 2 2 2 4 2 2" xfId="25193" xr:uid="{061DC741-A407-4E83-8580-81EEB24D8D04}"/>
    <cellStyle name="Финансовый 2 9 2 2 2 2 4 3" xfId="15031" xr:uid="{00000000-0005-0000-0000-000020350000}"/>
    <cellStyle name="Финансовый 2 9 2 2 2 2 4 3 2" xfId="30269" xr:uid="{1A9D268A-35E3-4BCC-B275-96A92523A2C1}"/>
    <cellStyle name="Финансовый 2 9 2 2 2 2 4 4" xfId="20117" xr:uid="{D8BCEE60-C8CF-4B22-A2A7-65E368A368F6}"/>
    <cellStyle name="Финансовый 2 9 2 2 2 2 5" xfId="6149" xr:uid="{00000000-0005-0000-0000-000021350000}"/>
    <cellStyle name="Финансовый 2 9 2 2 2 2 5 2" xfId="21394" xr:uid="{00552FB1-5ACC-4F7C-A589-B9C51F85494B}"/>
    <cellStyle name="Финансовый 2 9 2 2 2 2 6" xfId="11232" xr:uid="{00000000-0005-0000-0000-000022350000}"/>
    <cellStyle name="Финансовый 2 9 2 2 2 2 6 2" xfId="26470" xr:uid="{25F01988-6667-47D4-B766-1C18A77CBDF3}"/>
    <cellStyle name="Финансовый 2 9 2 2 2 2 7" xfId="16318" xr:uid="{DBCF1F0D-D09C-4C94-A631-A3838D8FC3EA}"/>
    <cellStyle name="Финансовый 2 9 2 2 2 3" xfId="1758" xr:uid="{00000000-0005-0000-0000-000023350000}"/>
    <cellStyle name="Финансовый 2 9 2 2 2 3 2" xfId="6862" xr:uid="{00000000-0005-0000-0000-000024350000}"/>
    <cellStyle name="Финансовый 2 9 2 2 2 3 2 2" xfId="22102" xr:uid="{9C6C3DFC-865C-443F-A572-96AAF6BE05D2}"/>
    <cellStyle name="Финансовый 2 9 2 2 2 3 3" xfId="11940" xr:uid="{00000000-0005-0000-0000-000025350000}"/>
    <cellStyle name="Финансовый 2 9 2 2 2 3 3 2" xfId="27178" xr:uid="{F2DB8D9F-BA27-4FF4-BE47-7C26489A1C68}"/>
    <cellStyle name="Финансовый 2 9 2 2 2 3 4" xfId="17026" xr:uid="{B91ADDD1-F782-4888-BD82-FB49F7B5EF97}"/>
    <cellStyle name="Финансовый 2 9 2 2 2 4" xfId="3044" xr:uid="{00000000-0005-0000-0000-000026350000}"/>
    <cellStyle name="Финансовый 2 9 2 2 2 4 2" xfId="8130" xr:uid="{00000000-0005-0000-0000-000027350000}"/>
    <cellStyle name="Финансовый 2 9 2 2 2 4 2 2" xfId="23370" xr:uid="{D208C6EF-0C5B-4D18-9C6C-7B398B2127A0}"/>
    <cellStyle name="Финансовый 2 9 2 2 2 4 3" xfId="13208" xr:uid="{00000000-0005-0000-0000-000028350000}"/>
    <cellStyle name="Финансовый 2 9 2 2 2 4 3 2" xfId="28446" xr:uid="{8A9C1CDF-476B-4E2C-82FB-2898B13436BB}"/>
    <cellStyle name="Финансовый 2 9 2 2 2 4 4" xfId="18294" xr:uid="{E07158A4-EC41-454F-854D-9B408CDCCA35}"/>
    <cellStyle name="Финансовый 2 9 2 2 2 5" xfId="4308" xr:uid="{00000000-0005-0000-0000-000029350000}"/>
    <cellStyle name="Финансовый 2 9 2 2 2 5 2" xfId="9389" xr:uid="{00000000-0005-0000-0000-00002A350000}"/>
    <cellStyle name="Финансовый 2 9 2 2 2 5 2 2" xfId="24629" xr:uid="{4C974203-37B6-40AD-8AFC-A42DA6A50269}"/>
    <cellStyle name="Финансовый 2 9 2 2 2 5 3" xfId="14467" xr:uid="{00000000-0005-0000-0000-00002B350000}"/>
    <cellStyle name="Финансовый 2 9 2 2 2 5 3 2" xfId="29705" xr:uid="{155FDF2C-CE60-41CA-BD54-729FED1C41A4}"/>
    <cellStyle name="Финансовый 2 9 2 2 2 5 4" xfId="19553" xr:uid="{4B429883-C569-4988-BF04-DB0DECFBA468}"/>
    <cellStyle name="Финансовый 2 9 2 2 2 6" xfId="5585" xr:uid="{00000000-0005-0000-0000-00002C350000}"/>
    <cellStyle name="Финансовый 2 9 2 2 2 6 2" xfId="20830" xr:uid="{D0528B04-A5A1-4E52-B8B0-BD717DADE18B}"/>
    <cellStyle name="Финансовый 2 9 2 2 2 7" xfId="10668" xr:uid="{00000000-0005-0000-0000-00002D350000}"/>
    <cellStyle name="Финансовый 2 9 2 2 2 7 2" xfId="25906" xr:uid="{AFE9679D-D3A1-452C-B77B-2F10B6F30B53}"/>
    <cellStyle name="Финансовый 2 9 2 2 2 8" xfId="15754" xr:uid="{AD499F3D-71C9-4A1A-B542-95BC9E30F7E5}"/>
    <cellStyle name="Финансовый 2 9 2 2 3" xfId="904" xr:uid="{00000000-0005-0000-0000-00002E350000}"/>
    <cellStyle name="Финансовый 2 9 2 2 3 2" xfId="2182" xr:uid="{00000000-0005-0000-0000-00002F350000}"/>
    <cellStyle name="Финансовый 2 9 2 2 3 2 2" xfId="7286" xr:uid="{00000000-0005-0000-0000-000030350000}"/>
    <cellStyle name="Финансовый 2 9 2 2 3 2 2 2" xfId="22526" xr:uid="{25FA4F01-C007-44AC-997B-B973B467DA31}"/>
    <cellStyle name="Финансовый 2 9 2 2 3 2 3" xfId="12364" xr:uid="{00000000-0005-0000-0000-000031350000}"/>
    <cellStyle name="Финансовый 2 9 2 2 3 2 3 2" xfId="27602" xr:uid="{D329A330-2C06-415C-8002-D5A6FF2DF9C0}"/>
    <cellStyle name="Финансовый 2 9 2 2 3 2 4" xfId="17450" xr:uid="{A79C7B59-2DD0-4C37-A7AA-E4BFDB75B04C}"/>
    <cellStyle name="Финансовый 2 9 2 2 3 3" xfId="3462" xr:uid="{00000000-0005-0000-0000-000032350000}"/>
    <cellStyle name="Финансовый 2 9 2 2 3 3 2" xfId="8548" xr:uid="{00000000-0005-0000-0000-000033350000}"/>
    <cellStyle name="Финансовый 2 9 2 2 3 3 2 2" xfId="23788" xr:uid="{5439075C-6633-4C42-8AE6-35A1912B1E7D}"/>
    <cellStyle name="Финансовый 2 9 2 2 3 3 3" xfId="13626" xr:uid="{00000000-0005-0000-0000-000034350000}"/>
    <cellStyle name="Финансовый 2 9 2 2 3 3 3 2" xfId="28864" xr:uid="{B35B6019-24B7-4134-8012-8928E0C8A1AE}"/>
    <cellStyle name="Финансовый 2 9 2 2 3 3 4" xfId="18712" xr:uid="{D4F190E3-EAFB-4811-8B39-023DF126A9E0}"/>
    <cellStyle name="Финансовый 2 9 2 2 3 4" xfId="4732" xr:uid="{00000000-0005-0000-0000-000035350000}"/>
    <cellStyle name="Финансовый 2 9 2 2 3 4 2" xfId="9813" xr:uid="{00000000-0005-0000-0000-000036350000}"/>
    <cellStyle name="Финансовый 2 9 2 2 3 4 2 2" xfId="25053" xr:uid="{FAEEABC5-1855-4D03-9E42-A237A7207714}"/>
    <cellStyle name="Финансовый 2 9 2 2 3 4 3" xfId="14891" xr:uid="{00000000-0005-0000-0000-000037350000}"/>
    <cellStyle name="Финансовый 2 9 2 2 3 4 3 2" xfId="30129" xr:uid="{C187E4FA-5F27-4FF8-BB9F-050C30118A56}"/>
    <cellStyle name="Финансовый 2 9 2 2 3 4 4" xfId="19977" xr:uid="{968B6684-9A7C-46AB-8A24-180A110EDA73}"/>
    <cellStyle name="Финансовый 2 9 2 2 3 5" xfId="6009" xr:uid="{00000000-0005-0000-0000-000038350000}"/>
    <cellStyle name="Финансовый 2 9 2 2 3 5 2" xfId="21254" xr:uid="{083A0E45-D7CA-4557-8EFF-24B7195FB76F}"/>
    <cellStyle name="Финансовый 2 9 2 2 3 6" xfId="11092" xr:uid="{00000000-0005-0000-0000-000039350000}"/>
    <cellStyle name="Финансовый 2 9 2 2 3 6 2" xfId="26330" xr:uid="{C7EE53DF-4144-425D-A9E6-6BC508DEFA12}"/>
    <cellStyle name="Финансовый 2 9 2 2 3 7" xfId="16178" xr:uid="{BF8DE96A-5886-4C90-8169-C43F8CC0AD3D}"/>
    <cellStyle name="Финансовый 2 9 2 2 4" xfId="1618" xr:uid="{00000000-0005-0000-0000-00003A350000}"/>
    <cellStyle name="Финансовый 2 9 2 2 4 2" xfId="6722" xr:uid="{00000000-0005-0000-0000-00003B350000}"/>
    <cellStyle name="Финансовый 2 9 2 2 4 2 2" xfId="21962" xr:uid="{2C17058A-AA7B-4A0D-AA37-A2EA8756E689}"/>
    <cellStyle name="Финансовый 2 9 2 2 4 3" xfId="11800" xr:uid="{00000000-0005-0000-0000-00003C350000}"/>
    <cellStyle name="Финансовый 2 9 2 2 4 3 2" xfId="27038" xr:uid="{FDEB1737-66B3-4EAB-9E67-5B3215A73247}"/>
    <cellStyle name="Финансовый 2 9 2 2 4 4" xfId="16886" xr:uid="{2DF16F7E-8A7A-4468-B3E5-321CA6DA7238}"/>
    <cellStyle name="Финансовый 2 9 2 2 5" xfId="2894" xr:uid="{00000000-0005-0000-0000-00003D350000}"/>
    <cellStyle name="Финансовый 2 9 2 2 5 2" xfId="7992" xr:uid="{00000000-0005-0000-0000-00003E350000}"/>
    <cellStyle name="Финансовый 2 9 2 2 5 2 2" xfId="23232" xr:uid="{D0B6A97E-C9B0-43A8-8B9D-DB0184946D0F}"/>
    <cellStyle name="Финансовый 2 9 2 2 5 3" xfId="13070" xr:uid="{00000000-0005-0000-0000-00003F350000}"/>
    <cellStyle name="Финансовый 2 9 2 2 5 3 2" xfId="28308" xr:uid="{16C76F44-7B13-4346-9437-8216498B2A71}"/>
    <cellStyle name="Финансовый 2 9 2 2 5 4" xfId="18156" xr:uid="{137A8BC6-7F9B-4FC6-9167-C05867EC6DB9}"/>
    <cellStyle name="Финансовый 2 9 2 2 6" xfId="4168" xr:uid="{00000000-0005-0000-0000-000040350000}"/>
    <cellStyle name="Финансовый 2 9 2 2 6 2" xfId="9249" xr:uid="{00000000-0005-0000-0000-000041350000}"/>
    <cellStyle name="Финансовый 2 9 2 2 6 2 2" xfId="24489" xr:uid="{CBADC01A-E526-4287-A88B-ADECCD4D7634}"/>
    <cellStyle name="Финансовый 2 9 2 2 6 3" xfId="14327" xr:uid="{00000000-0005-0000-0000-000042350000}"/>
    <cellStyle name="Финансовый 2 9 2 2 6 3 2" xfId="29565" xr:uid="{C12A1BA0-3B99-46EC-8F1C-372724E76A87}"/>
    <cellStyle name="Финансовый 2 9 2 2 6 4" xfId="19413" xr:uid="{DA382D1E-E281-4ED1-B2CB-5780D5DBAAEF}"/>
    <cellStyle name="Финансовый 2 9 2 2 7" xfId="5445" xr:uid="{00000000-0005-0000-0000-000043350000}"/>
    <cellStyle name="Финансовый 2 9 2 2 7 2" xfId="20690" xr:uid="{28D0C2BC-492D-4027-BE0F-633C4899CD5D}"/>
    <cellStyle name="Финансовый 2 9 2 2 8" xfId="10528" xr:uid="{00000000-0005-0000-0000-000044350000}"/>
    <cellStyle name="Финансовый 2 9 2 2 8 2" xfId="25766" xr:uid="{F32CF6DB-A67F-4488-A736-DE1DEBCFCCA1}"/>
    <cellStyle name="Финансовый 2 9 2 2 9" xfId="15614" xr:uid="{3D313A52-CF94-455A-AB16-8E8FBD5E8F9B}"/>
    <cellStyle name="Финансовый 2 9 2 3" xfId="620" xr:uid="{00000000-0005-0000-0000-000045350000}"/>
    <cellStyle name="Финансовый 2 9 2 3 2" xfId="1184" xr:uid="{00000000-0005-0000-0000-000046350000}"/>
    <cellStyle name="Финансовый 2 9 2 3 2 2" xfId="2462" xr:uid="{00000000-0005-0000-0000-000047350000}"/>
    <cellStyle name="Финансовый 2 9 2 3 2 2 2" xfId="7566" xr:uid="{00000000-0005-0000-0000-000048350000}"/>
    <cellStyle name="Финансовый 2 9 2 3 2 2 2 2" xfId="22806" xr:uid="{83CB318A-41EB-4276-8795-832541B6798C}"/>
    <cellStyle name="Финансовый 2 9 2 3 2 2 3" xfId="12644" xr:uid="{00000000-0005-0000-0000-000049350000}"/>
    <cellStyle name="Финансовый 2 9 2 3 2 2 3 2" xfId="27882" xr:uid="{17F13CC8-347B-4498-AB38-1D18FD487AA4}"/>
    <cellStyle name="Финансовый 2 9 2 3 2 2 4" xfId="17730" xr:uid="{FF46A76F-A8DD-464B-A135-7EC6CE520F65}"/>
    <cellStyle name="Финансовый 2 9 2 3 2 3" xfId="3738" xr:uid="{00000000-0005-0000-0000-00004A350000}"/>
    <cellStyle name="Финансовый 2 9 2 3 2 3 2" xfId="8824" xr:uid="{00000000-0005-0000-0000-00004B350000}"/>
    <cellStyle name="Финансовый 2 9 2 3 2 3 2 2" xfId="24064" xr:uid="{8C2F7F6F-E18C-41F4-858B-2C915F4F16DF}"/>
    <cellStyle name="Финансовый 2 9 2 3 2 3 3" xfId="13902" xr:uid="{00000000-0005-0000-0000-00004C350000}"/>
    <cellStyle name="Финансовый 2 9 2 3 2 3 3 2" xfId="29140" xr:uid="{F1E7D0F2-7452-4D03-9CF4-78527903AB24}"/>
    <cellStyle name="Финансовый 2 9 2 3 2 3 4" xfId="18988" xr:uid="{D4B98B8F-EA25-421F-808C-C0AF03684E4C}"/>
    <cellStyle name="Финансовый 2 9 2 3 2 4" xfId="5012" xr:uid="{00000000-0005-0000-0000-00004D350000}"/>
    <cellStyle name="Финансовый 2 9 2 3 2 4 2" xfId="10093" xr:uid="{00000000-0005-0000-0000-00004E350000}"/>
    <cellStyle name="Финансовый 2 9 2 3 2 4 2 2" xfId="25333" xr:uid="{8B2C8905-AD2E-4921-B77B-C6F030BE9CD7}"/>
    <cellStyle name="Финансовый 2 9 2 3 2 4 3" xfId="15171" xr:uid="{00000000-0005-0000-0000-00004F350000}"/>
    <cellStyle name="Финансовый 2 9 2 3 2 4 3 2" xfId="30409" xr:uid="{5A9D2610-38E4-4514-A6CB-02D8BBE9CD35}"/>
    <cellStyle name="Финансовый 2 9 2 3 2 4 4" xfId="20257" xr:uid="{0A781CF4-E242-4DC4-8330-FA4898278EA3}"/>
    <cellStyle name="Финансовый 2 9 2 3 2 5" xfId="6289" xr:uid="{00000000-0005-0000-0000-000050350000}"/>
    <cellStyle name="Финансовый 2 9 2 3 2 5 2" xfId="21534" xr:uid="{E29FA3F4-769A-4704-814B-2D5850E07BA2}"/>
    <cellStyle name="Финансовый 2 9 2 3 2 6" xfId="11372" xr:uid="{00000000-0005-0000-0000-000051350000}"/>
    <cellStyle name="Финансовый 2 9 2 3 2 6 2" xfId="26610" xr:uid="{2682B40C-4500-4D64-AC12-5ACB1FE2AA32}"/>
    <cellStyle name="Финансовый 2 9 2 3 2 7" xfId="16458" xr:uid="{C661856D-BB5E-427B-A647-864B89D43227}"/>
    <cellStyle name="Финансовый 2 9 2 3 3" xfId="1898" xr:uid="{00000000-0005-0000-0000-000052350000}"/>
    <cellStyle name="Финансовый 2 9 2 3 3 2" xfId="7002" xr:uid="{00000000-0005-0000-0000-000053350000}"/>
    <cellStyle name="Финансовый 2 9 2 3 3 2 2" xfId="22242" xr:uid="{FF48F803-66BD-44B1-A910-37263939A8A5}"/>
    <cellStyle name="Финансовый 2 9 2 3 3 3" xfId="12080" xr:uid="{00000000-0005-0000-0000-000054350000}"/>
    <cellStyle name="Финансовый 2 9 2 3 3 3 2" xfId="27318" xr:uid="{5E6B8858-4CC9-4541-8943-5A36A247BAC5}"/>
    <cellStyle name="Финансовый 2 9 2 3 3 4" xfId="17166" xr:uid="{6844F24E-EADE-482E-AA4E-DFC3B3475BC9}"/>
    <cellStyle name="Финансовый 2 9 2 3 4" xfId="3182" xr:uid="{00000000-0005-0000-0000-000055350000}"/>
    <cellStyle name="Финансовый 2 9 2 3 4 2" xfId="8268" xr:uid="{00000000-0005-0000-0000-000056350000}"/>
    <cellStyle name="Финансовый 2 9 2 3 4 2 2" xfId="23508" xr:uid="{A2014740-C27C-4DBD-BE5B-FC69B026ABF4}"/>
    <cellStyle name="Финансовый 2 9 2 3 4 3" xfId="13346" xr:uid="{00000000-0005-0000-0000-000057350000}"/>
    <cellStyle name="Финансовый 2 9 2 3 4 3 2" xfId="28584" xr:uid="{82A6ED40-F5BC-4444-8704-EE95461A784B}"/>
    <cellStyle name="Финансовый 2 9 2 3 4 4" xfId="18432" xr:uid="{EC94DCD4-1457-4DE6-985B-69096FA5A0F0}"/>
    <cellStyle name="Финансовый 2 9 2 3 5" xfId="4448" xr:uid="{00000000-0005-0000-0000-000058350000}"/>
    <cellStyle name="Финансовый 2 9 2 3 5 2" xfId="9529" xr:uid="{00000000-0005-0000-0000-000059350000}"/>
    <cellStyle name="Финансовый 2 9 2 3 5 2 2" xfId="24769" xr:uid="{1D9716B3-CB5B-47A1-8117-32F5D668201A}"/>
    <cellStyle name="Финансовый 2 9 2 3 5 3" xfId="14607" xr:uid="{00000000-0005-0000-0000-00005A350000}"/>
    <cellStyle name="Финансовый 2 9 2 3 5 3 2" xfId="29845" xr:uid="{EDC22065-28A6-4681-927D-18A039DC47D5}"/>
    <cellStyle name="Финансовый 2 9 2 3 5 4" xfId="19693" xr:uid="{3E8295B5-2868-4222-9EF2-FC34E144B555}"/>
    <cellStyle name="Финансовый 2 9 2 3 6" xfId="5725" xr:uid="{00000000-0005-0000-0000-00005B350000}"/>
    <cellStyle name="Финансовый 2 9 2 3 6 2" xfId="20970" xr:uid="{258A0360-3CB7-4BD0-AF61-4E7C385D45A3}"/>
    <cellStyle name="Финансовый 2 9 2 3 7" xfId="10808" xr:uid="{00000000-0005-0000-0000-00005C350000}"/>
    <cellStyle name="Финансовый 2 9 2 3 7 2" xfId="26046" xr:uid="{57B1C56F-1895-474E-A52C-3D5B28524610}"/>
    <cellStyle name="Финансовый 2 9 2 3 8" xfId="15894" xr:uid="{808D0D94-B292-458D-BDBA-1FCED50E3658}"/>
    <cellStyle name="Финансовый 2 9 2 4" xfId="764" xr:uid="{00000000-0005-0000-0000-00005D350000}"/>
    <cellStyle name="Финансовый 2 9 2 4 2" xfId="2042" xr:uid="{00000000-0005-0000-0000-00005E350000}"/>
    <cellStyle name="Финансовый 2 9 2 4 2 2" xfId="7146" xr:uid="{00000000-0005-0000-0000-00005F350000}"/>
    <cellStyle name="Финансовый 2 9 2 4 2 2 2" xfId="22386" xr:uid="{124A656D-8A76-486B-80EB-A7245A439FB6}"/>
    <cellStyle name="Финансовый 2 9 2 4 2 3" xfId="12224" xr:uid="{00000000-0005-0000-0000-000060350000}"/>
    <cellStyle name="Финансовый 2 9 2 4 2 3 2" xfId="27462" xr:uid="{5AFFC61D-662C-4F21-8606-14F9A22543B0}"/>
    <cellStyle name="Финансовый 2 9 2 4 2 4" xfId="17310" xr:uid="{71040C66-D1DC-4A6C-834C-53D16DCFF25E}"/>
    <cellStyle name="Финансовый 2 9 2 4 3" xfId="3324" xr:uid="{00000000-0005-0000-0000-000061350000}"/>
    <cellStyle name="Финансовый 2 9 2 4 3 2" xfId="8410" xr:uid="{00000000-0005-0000-0000-000062350000}"/>
    <cellStyle name="Финансовый 2 9 2 4 3 2 2" xfId="23650" xr:uid="{BC6EF25F-1965-4CC8-916A-05639609C5C2}"/>
    <cellStyle name="Финансовый 2 9 2 4 3 3" xfId="13488" xr:uid="{00000000-0005-0000-0000-000063350000}"/>
    <cellStyle name="Финансовый 2 9 2 4 3 3 2" xfId="28726" xr:uid="{D452240D-6007-484C-849A-83C87A0ECB7F}"/>
    <cellStyle name="Финансовый 2 9 2 4 3 4" xfId="18574" xr:uid="{82D0BB11-947E-42CC-91E3-0723919FFF08}"/>
    <cellStyle name="Финансовый 2 9 2 4 4" xfId="4592" xr:uid="{00000000-0005-0000-0000-000064350000}"/>
    <cellStyle name="Финансовый 2 9 2 4 4 2" xfId="9673" xr:uid="{00000000-0005-0000-0000-000065350000}"/>
    <cellStyle name="Финансовый 2 9 2 4 4 2 2" xfId="24913" xr:uid="{C66C5564-E946-494D-B4E8-2AAFA4C8D1DA}"/>
    <cellStyle name="Финансовый 2 9 2 4 4 3" xfId="14751" xr:uid="{00000000-0005-0000-0000-000066350000}"/>
    <cellStyle name="Финансовый 2 9 2 4 4 3 2" xfId="29989" xr:uid="{3196A124-FBC6-4EFD-829E-6CE8A18E2DFE}"/>
    <cellStyle name="Финансовый 2 9 2 4 4 4" xfId="19837" xr:uid="{4AF741E9-403B-4C7D-8070-60A9A116B812}"/>
    <cellStyle name="Финансовый 2 9 2 4 5" xfId="5869" xr:uid="{00000000-0005-0000-0000-000067350000}"/>
    <cellStyle name="Финансовый 2 9 2 4 5 2" xfId="21114" xr:uid="{84232737-D41B-4425-A43F-9A80F3912B50}"/>
    <cellStyle name="Финансовый 2 9 2 4 6" xfId="10952" xr:uid="{00000000-0005-0000-0000-000068350000}"/>
    <cellStyle name="Финансовый 2 9 2 4 6 2" xfId="26190" xr:uid="{2D8B8428-E10D-46FF-800E-51D627A7C91F}"/>
    <cellStyle name="Финансовый 2 9 2 4 7" xfId="16038" xr:uid="{0B2A80EB-EB15-46E4-9A79-3615BE17848E}"/>
    <cellStyle name="Финансовый 2 9 2 5" xfId="1329" xr:uid="{00000000-0005-0000-0000-000069350000}"/>
    <cellStyle name="Финансовый 2 9 2 5 2" xfId="2607" xr:uid="{00000000-0005-0000-0000-00006A350000}"/>
    <cellStyle name="Финансовый 2 9 2 5 2 2" xfId="7711" xr:uid="{00000000-0005-0000-0000-00006B350000}"/>
    <cellStyle name="Финансовый 2 9 2 5 2 2 2" xfId="22951" xr:uid="{D610270C-251F-4662-8C2E-DD5184D50457}"/>
    <cellStyle name="Финансовый 2 9 2 5 2 3" xfId="12789" xr:uid="{00000000-0005-0000-0000-00006C350000}"/>
    <cellStyle name="Финансовый 2 9 2 5 2 3 2" xfId="28027" xr:uid="{7D62763D-854D-4A92-A00B-22DD088060FB}"/>
    <cellStyle name="Финансовый 2 9 2 5 2 4" xfId="17875" xr:uid="{EB97304C-EE69-47D6-B980-00D83F66498C}"/>
    <cellStyle name="Финансовый 2 9 2 5 3" xfId="3881" xr:uid="{00000000-0005-0000-0000-00006D350000}"/>
    <cellStyle name="Финансовый 2 9 2 5 3 2" xfId="8967" xr:uid="{00000000-0005-0000-0000-00006E350000}"/>
    <cellStyle name="Финансовый 2 9 2 5 3 2 2" xfId="24207" xr:uid="{807CCCF4-E5EB-430A-A402-0A9B7AC7F494}"/>
    <cellStyle name="Финансовый 2 9 2 5 3 3" xfId="14045" xr:uid="{00000000-0005-0000-0000-00006F350000}"/>
    <cellStyle name="Финансовый 2 9 2 5 3 3 2" xfId="29283" xr:uid="{566A1C5B-63A4-4755-8DB6-C2B695349FB4}"/>
    <cellStyle name="Финансовый 2 9 2 5 3 4" xfId="19131" xr:uid="{FA682724-6977-4EBE-8158-1629D1083011}"/>
    <cellStyle name="Финансовый 2 9 2 5 4" xfId="5157" xr:uid="{00000000-0005-0000-0000-000070350000}"/>
    <cellStyle name="Финансовый 2 9 2 5 4 2" xfId="10238" xr:uid="{00000000-0005-0000-0000-000071350000}"/>
    <cellStyle name="Финансовый 2 9 2 5 4 2 2" xfId="25478" xr:uid="{B50A0E30-AD4C-4CB5-BA72-49BA8AAEAF88}"/>
    <cellStyle name="Финансовый 2 9 2 5 4 3" xfId="15316" xr:uid="{00000000-0005-0000-0000-000072350000}"/>
    <cellStyle name="Финансовый 2 9 2 5 4 3 2" xfId="30554" xr:uid="{7F0FF883-5F24-4697-92A9-56F8F18C54FF}"/>
    <cellStyle name="Финансовый 2 9 2 5 4 4" xfId="20402" xr:uid="{7FC4F907-A9E7-4576-BEF7-D8DA769BC950}"/>
    <cellStyle name="Финансовый 2 9 2 5 5" xfId="6434" xr:uid="{00000000-0005-0000-0000-000073350000}"/>
    <cellStyle name="Финансовый 2 9 2 5 5 2" xfId="21679" xr:uid="{451B5E70-C1D5-41CE-9527-93C33677837C}"/>
    <cellStyle name="Финансовый 2 9 2 5 6" xfId="11517" xr:uid="{00000000-0005-0000-0000-000074350000}"/>
    <cellStyle name="Финансовый 2 9 2 5 6 2" xfId="26755" xr:uid="{B34E8961-6026-45F1-BDB1-648214692311}"/>
    <cellStyle name="Финансовый 2 9 2 5 7" xfId="16603" xr:uid="{E0450F01-2201-45E0-A299-6A500932309B}"/>
    <cellStyle name="Финансовый 2 9 2 6" xfId="1469" xr:uid="{00000000-0005-0000-0000-000075350000}"/>
    <cellStyle name="Финансовый 2 9 2 6 2" xfId="2747" xr:uid="{00000000-0005-0000-0000-000076350000}"/>
    <cellStyle name="Финансовый 2 9 2 6 2 2" xfId="7851" xr:uid="{00000000-0005-0000-0000-000077350000}"/>
    <cellStyle name="Финансовый 2 9 2 6 2 2 2" xfId="23091" xr:uid="{A65177D9-01B6-489E-9AD8-2CF1E06E4041}"/>
    <cellStyle name="Финансовый 2 9 2 6 2 3" xfId="12929" xr:uid="{00000000-0005-0000-0000-000078350000}"/>
    <cellStyle name="Финансовый 2 9 2 6 2 3 2" xfId="28167" xr:uid="{31FECF98-F170-4705-8CFE-8E9B2029FDA8}"/>
    <cellStyle name="Финансовый 2 9 2 6 2 4" xfId="18015" xr:uid="{099D066A-5262-47BC-9208-B6D2FAA7E77F}"/>
    <cellStyle name="Финансовый 2 9 2 6 3" xfId="4019" xr:uid="{00000000-0005-0000-0000-000079350000}"/>
    <cellStyle name="Финансовый 2 9 2 6 3 2" xfId="9105" xr:uid="{00000000-0005-0000-0000-00007A350000}"/>
    <cellStyle name="Финансовый 2 9 2 6 3 2 2" xfId="24345" xr:uid="{E5C116DC-C26A-43F7-BFFF-926C314E60E9}"/>
    <cellStyle name="Финансовый 2 9 2 6 3 3" xfId="14183" xr:uid="{00000000-0005-0000-0000-00007B350000}"/>
    <cellStyle name="Финансовый 2 9 2 6 3 3 2" xfId="29421" xr:uid="{31AB057A-5A2B-49A5-8777-F772B55E22B9}"/>
    <cellStyle name="Финансовый 2 9 2 6 3 4" xfId="19269" xr:uid="{5810CCF4-D9ED-4BA7-A6F8-EC19EA39D8AE}"/>
    <cellStyle name="Финансовый 2 9 2 6 4" xfId="5297" xr:uid="{00000000-0005-0000-0000-00007C350000}"/>
    <cellStyle name="Финансовый 2 9 2 6 4 2" xfId="10378" xr:uid="{00000000-0005-0000-0000-00007D350000}"/>
    <cellStyle name="Финансовый 2 9 2 6 4 2 2" xfId="25618" xr:uid="{29F2F0B8-222F-4786-9E29-F5414CF5E34F}"/>
    <cellStyle name="Финансовый 2 9 2 6 4 3" xfId="15456" xr:uid="{00000000-0005-0000-0000-00007E350000}"/>
    <cellStyle name="Финансовый 2 9 2 6 4 3 2" xfId="30694" xr:uid="{8854A11C-7046-4165-B252-5F784AF3D13E}"/>
    <cellStyle name="Финансовый 2 9 2 6 4 4" xfId="20542" xr:uid="{FB1DFAEE-9A02-47DC-829C-27785D0C0B1B}"/>
    <cellStyle name="Финансовый 2 9 2 6 5" xfId="6574" xr:uid="{00000000-0005-0000-0000-00007F350000}"/>
    <cellStyle name="Финансовый 2 9 2 6 5 2" xfId="21819" xr:uid="{4B50C3C2-A698-4398-8872-936BC460853C}"/>
    <cellStyle name="Финансовый 2 9 2 6 6" xfId="11657" xr:uid="{00000000-0005-0000-0000-000080350000}"/>
    <cellStyle name="Финансовый 2 9 2 6 6 2" xfId="26895" xr:uid="{9B3C1C76-3441-4D35-8FE6-AA093A85749A}"/>
    <cellStyle name="Финансовый 2 9 2 6 7" xfId="16743" xr:uid="{F4272E85-C8FF-476C-B988-513A490BB397}"/>
    <cellStyle name="Финансовый 2 9 3" xfId="293" xr:uid="{00000000-0005-0000-0000-000081350000}"/>
    <cellStyle name="Финансовый 2 9 3 2" xfId="448" xr:uid="{00000000-0005-0000-0000-000082350000}"/>
    <cellStyle name="Финансовый 2 9 3 2 2" xfId="1012" xr:uid="{00000000-0005-0000-0000-000083350000}"/>
    <cellStyle name="Финансовый 2 9 3 2 2 2" xfId="2290" xr:uid="{00000000-0005-0000-0000-000084350000}"/>
    <cellStyle name="Финансовый 2 9 3 2 2 2 2" xfId="7394" xr:uid="{00000000-0005-0000-0000-000085350000}"/>
    <cellStyle name="Финансовый 2 9 3 2 2 2 2 2" xfId="22634" xr:uid="{2ED30607-9C23-4D13-B297-22931B3CEB71}"/>
    <cellStyle name="Финансовый 2 9 3 2 2 2 3" xfId="12472" xr:uid="{00000000-0005-0000-0000-000086350000}"/>
    <cellStyle name="Финансовый 2 9 3 2 2 2 3 2" xfId="27710" xr:uid="{293B3621-4D5F-4063-A599-9BCA42D075CE}"/>
    <cellStyle name="Финансовый 2 9 3 2 2 2 4" xfId="17558" xr:uid="{4968B0CC-8332-4EE6-B89B-B174D0CBB2A8}"/>
    <cellStyle name="Финансовый 2 9 3 2 2 3" xfId="3568" xr:uid="{00000000-0005-0000-0000-000087350000}"/>
    <cellStyle name="Финансовый 2 9 3 2 2 3 2" xfId="8654" xr:uid="{00000000-0005-0000-0000-000088350000}"/>
    <cellStyle name="Финансовый 2 9 3 2 2 3 2 2" xfId="23894" xr:uid="{97620FEA-7563-4D78-AB87-675783CC19AC}"/>
    <cellStyle name="Финансовый 2 9 3 2 2 3 3" xfId="13732" xr:uid="{00000000-0005-0000-0000-000089350000}"/>
    <cellStyle name="Финансовый 2 9 3 2 2 3 3 2" xfId="28970" xr:uid="{751A4172-1362-4273-B1D2-3572194FF21C}"/>
    <cellStyle name="Финансовый 2 9 3 2 2 3 4" xfId="18818" xr:uid="{A23EF3EE-21B3-4E42-9494-00B832DCA196}"/>
    <cellStyle name="Финансовый 2 9 3 2 2 4" xfId="4840" xr:uid="{00000000-0005-0000-0000-00008A350000}"/>
    <cellStyle name="Финансовый 2 9 3 2 2 4 2" xfId="9921" xr:uid="{00000000-0005-0000-0000-00008B350000}"/>
    <cellStyle name="Финансовый 2 9 3 2 2 4 2 2" xfId="25161" xr:uid="{7C1D625E-C2BB-468E-B1E2-30E3FCE11733}"/>
    <cellStyle name="Финансовый 2 9 3 2 2 4 3" xfId="14999" xr:uid="{00000000-0005-0000-0000-00008C350000}"/>
    <cellStyle name="Финансовый 2 9 3 2 2 4 3 2" xfId="30237" xr:uid="{73AF23D8-3661-4C13-BEEB-797AEBE9D1DD}"/>
    <cellStyle name="Финансовый 2 9 3 2 2 4 4" xfId="20085" xr:uid="{EB5918EE-97FD-44AF-82FD-9403FEE9A3FB}"/>
    <cellStyle name="Финансовый 2 9 3 2 2 5" xfId="6117" xr:uid="{00000000-0005-0000-0000-00008D350000}"/>
    <cellStyle name="Финансовый 2 9 3 2 2 5 2" xfId="21362" xr:uid="{9C58B6BD-2F3F-4A6C-9A3B-ED4AAB89711A}"/>
    <cellStyle name="Финансовый 2 9 3 2 2 6" xfId="11200" xr:uid="{00000000-0005-0000-0000-00008E350000}"/>
    <cellStyle name="Финансовый 2 9 3 2 2 6 2" xfId="26438" xr:uid="{D5DAF929-8B30-4CA2-8682-D9358550E6C9}"/>
    <cellStyle name="Финансовый 2 9 3 2 2 7" xfId="16286" xr:uid="{B3EF34A3-5A0C-4195-8BE8-213141BFAC77}"/>
    <cellStyle name="Финансовый 2 9 3 2 3" xfId="1726" xr:uid="{00000000-0005-0000-0000-00008F350000}"/>
    <cellStyle name="Финансовый 2 9 3 2 3 2" xfId="6830" xr:uid="{00000000-0005-0000-0000-000090350000}"/>
    <cellStyle name="Финансовый 2 9 3 2 3 2 2" xfId="22070" xr:uid="{EBB4FA12-9DC4-40C6-A2D6-DE29F9B3E433}"/>
    <cellStyle name="Финансовый 2 9 3 2 3 3" xfId="11908" xr:uid="{00000000-0005-0000-0000-000091350000}"/>
    <cellStyle name="Финансовый 2 9 3 2 3 3 2" xfId="27146" xr:uid="{867E1A23-E5F4-4F91-A564-2DD8B87DC69C}"/>
    <cellStyle name="Финансовый 2 9 3 2 3 4" xfId="16994" xr:uid="{9C400C60-57CD-411C-AE17-D36B8510D701}"/>
    <cellStyle name="Финансовый 2 9 3 2 4" xfId="3012" xr:uid="{00000000-0005-0000-0000-000092350000}"/>
    <cellStyle name="Финансовый 2 9 3 2 4 2" xfId="8098" xr:uid="{00000000-0005-0000-0000-000093350000}"/>
    <cellStyle name="Финансовый 2 9 3 2 4 2 2" xfId="23338" xr:uid="{E81E9517-CD30-4F14-84B9-2D4095B03D4B}"/>
    <cellStyle name="Финансовый 2 9 3 2 4 3" xfId="13176" xr:uid="{00000000-0005-0000-0000-000094350000}"/>
    <cellStyle name="Финансовый 2 9 3 2 4 3 2" xfId="28414" xr:uid="{3FFF6ED1-8391-43E7-B0E2-DC02F00992FD}"/>
    <cellStyle name="Финансовый 2 9 3 2 4 4" xfId="18262" xr:uid="{369D3D96-C487-4800-8FBD-A9BD6C3CB18A}"/>
    <cellStyle name="Финансовый 2 9 3 2 5" xfId="4276" xr:uid="{00000000-0005-0000-0000-000095350000}"/>
    <cellStyle name="Финансовый 2 9 3 2 5 2" xfId="9357" xr:uid="{00000000-0005-0000-0000-000096350000}"/>
    <cellStyle name="Финансовый 2 9 3 2 5 2 2" xfId="24597" xr:uid="{705B1DD9-4124-4E46-A89B-74F79311C914}"/>
    <cellStyle name="Финансовый 2 9 3 2 5 3" xfId="14435" xr:uid="{00000000-0005-0000-0000-000097350000}"/>
    <cellStyle name="Финансовый 2 9 3 2 5 3 2" xfId="29673" xr:uid="{B29302DD-9912-4975-904A-E87CCDAEBE76}"/>
    <cellStyle name="Финансовый 2 9 3 2 5 4" xfId="19521" xr:uid="{45FF5EE6-7919-4F6C-8EE8-87BF953E835B}"/>
    <cellStyle name="Финансовый 2 9 3 2 6" xfId="5553" xr:uid="{00000000-0005-0000-0000-000098350000}"/>
    <cellStyle name="Финансовый 2 9 3 2 6 2" xfId="20798" xr:uid="{940B4C29-825C-428C-B1DF-E9EE09FC3658}"/>
    <cellStyle name="Финансовый 2 9 3 2 7" xfId="10636" xr:uid="{00000000-0005-0000-0000-000099350000}"/>
    <cellStyle name="Финансовый 2 9 3 2 7 2" xfId="25874" xr:uid="{B84F963E-5824-44B8-B30E-697FE5D9ADC7}"/>
    <cellStyle name="Финансовый 2 9 3 2 8" xfId="15722" xr:uid="{54C61202-E353-4DB7-9E4C-71001EA27556}"/>
    <cellStyle name="Финансовый 2 9 3 3" xfId="872" xr:uid="{00000000-0005-0000-0000-00009A350000}"/>
    <cellStyle name="Финансовый 2 9 3 3 2" xfId="2150" xr:uid="{00000000-0005-0000-0000-00009B350000}"/>
    <cellStyle name="Финансовый 2 9 3 3 2 2" xfId="7254" xr:uid="{00000000-0005-0000-0000-00009C350000}"/>
    <cellStyle name="Финансовый 2 9 3 3 2 2 2" xfId="22494" xr:uid="{976B09EF-F6A2-4F40-93DF-A74F063CC728}"/>
    <cellStyle name="Финансовый 2 9 3 3 2 3" xfId="12332" xr:uid="{00000000-0005-0000-0000-00009D350000}"/>
    <cellStyle name="Финансовый 2 9 3 3 2 3 2" xfId="27570" xr:uid="{6625505C-B772-41DF-BBAB-1FFF4555D22A}"/>
    <cellStyle name="Финансовый 2 9 3 3 2 4" xfId="17418" xr:uid="{C00F6FED-FCFC-4EE1-8C50-A31198284A92}"/>
    <cellStyle name="Финансовый 2 9 3 3 3" xfId="3430" xr:uid="{00000000-0005-0000-0000-00009E350000}"/>
    <cellStyle name="Финансовый 2 9 3 3 3 2" xfId="8516" xr:uid="{00000000-0005-0000-0000-00009F350000}"/>
    <cellStyle name="Финансовый 2 9 3 3 3 2 2" xfId="23756" xr:uid="{C64E0A3A-5EBB-489E-9451-689C24ED7EF3}"/>
    <cellStyle name="Финансовый 2 9 3 3 3 3" xfId="13594" xr:uid="{00000000-0005-0000-0000-0000A0350000}"/>
    <cellStyle name="Финансовый 2 9 3 3 3 3 2" xfId="28832" xr:uid="{7F021A90-CADD-4CC7-B1EA-572090C55C1D}"/>
    <cellStyle name="Финансовый 2 9 3 3 3 4" xfId="18680" xr:uid="{1A4855A4-6542-480C-9CE6-301A0E47FB69}"/>
    <cellStyle name="Финансовый 2 9 3 3 4" xfId="4700" xr:uid="{00000000-0005-0000-0000-0000A1350000}"/>
    <cellStyle name="Финансовый 2 9 3 3 4 2" xfId="9781" xr:uid="{00000000-0005-0000-0000-0000A2350000}"/>
    <cellStyle name="Финансовый 2 9 3 3 4 2 2" xfId="25021" xr:uid="{1181F5DF-B71C-4C0B-AF14-876314A0CDA9}"/>
    <cellStyle name="Финансовый 2 9 3 3 4 3" xfId="14859" xr:uid="{00000000-0005-0000-0000-0000A3350000}"/>
    <cellStyle name="Финансовый 2 9 3 3 4 3 2" xfId="30097" xr:uid="{1E7BC3C0-8E6B-4485-87FB-A1C01951BE19}"/>
    <cellStyle name="Финансовый 2 9 3 3 4 4" xfId="19945" xr:uid="{666DEFB9-F102-4ECD-B6C6-83171190CE7F}"/>
    <cellStyle name="Финансовый 2 9 3 3 5" xfId="5977" xr:uid="{00000000-0005-0000-0000-0000A4350000}"/>
    <cellStyle name="Финансовый 2 9 3 3 5 2" xfId="21222" xr:uid="{11526D3F-7915-416C-8946-096CF5967798}"/>
    <cellStyle name="Финансовый 2 9 3 3 6" xfId="11060" xr:uid="{00000000-0005-0000-0000-0000A5350000}"/>
    <cellStyle name="Финансовый 2 9 3 3 6 2" xfId="26298" xr:uid="{6D05D2AD-AD7A-430C-9679-9371C0A26B8D}"/>
    <cellStyle name="Финансовый 2 9 3 3 7" xfId="16146" xr:uid="{3CBAEBD4-127E-48A3-B371-AD660CB59977}"/>
    <cellStyle name="Финансовый 2 9 3 4" xfId="1586" xr:uid="{00000000-0005-0000-0000-0000A6350000}"/>
    <cellStyle name="Финансовый 2 9 3 4 2" xfId="6690" xr:uid="{00000000-0005-0000-0000-0000A7350000}"/>
    <cellStyle name="Финансовый 2 9 3 4 2 2" xfId="21930" xr:uid="{D7503FFF-0A2C-4960-9571-02EBDB850D1D}"/>
    <cellStyle name="Финансовый 2 9 3 4 3" xfId="11768" xr:uid="{00000000-0005-0000-0000-0000A8350000}"/>
    <cellStyle name="Финансовый 2 9 3 4 3 2" xfId="27006" xr:uid="{E0DD0226-4396-4033-94EF-91D0A0C62C42}"/>
    <cellStyle name="Финансовый 2 9 3 4 4" xfId="16854" xr:uid="{BA47BDC6-6569-432D-B419-1DD50ECDAE79}"/>
    <cellStyle name="Финансовый 2 9 3 5" xfId="2860" xr:uid="{00000000-0005-0000-0000-0000A9350000}"/>
    <cellStyle name="Финансовый 2 9 3 5 2" xfId="7960" xr:uid="{00000000-0005-0000-0000-0000AA350000}"/>
    <cellStyle name="Финансовый 2 9 3 5 2 2" xfId="23200" xr:uid="{2A11519F-0C0C-45C4-98BB-075847AEADFA}"/>
    <cellStyle name="Финансовый 2 9 3 5 3" xfId="13038" xr:uid="{00000000-0005-0000-0000-0000AB350000}"/>
    <cellStyle name="Финансовый 2 9 3 5 3 2" xfId="28276" xr:uid="{BD676016-8BBB-4FD2-9C5A-AF285FD3972C}"/>
    <cellStyle name="Финансовый 2 9 3 5 4" xfId="18124" xr:uid="{44FFE93E-BB96-4E0F-A489-6853DB37EA58}"/>
    <cellStyle name="Финансовый 2 9 3 6" xfId="4136" xr:uid="{00000000-0005-0000-0000-0000AC350000}"/>
    <cellStyle name="Финансовый 2 9 3 6 2" xfId="9217" xr:uid="{00000000-0005-0000-0000-0000AD350000}"/>
    <cellStyle name="Финансовый 2 9 3 6 2 2" xfId="24457" xr:uid="{4C714B17-496A-4341-A2ED-8F5C32A3648F}"/>
    <cellStyle name="Финансовый 2 9 3 6 3" xfId="14295" xr:uid="{00000000-0005-0000-0000-0000AE350000}"/>
    <cellStyle name="Финансовый 2 9 3 6 3 2" xfId="29533" xr:uid="{F512BEDF-5FB4-483B-8E86-77E0398E0951}"/>
    <cellStyle name="Финансовый 2 9 3 6 4" xfId="19381" xr:uid="{BF05E5CE-D6D1-464D-A984-D9C11B9F891C}"/>
    <cellStyle name="Финансовый 2 9 3 7" xfId="5413" xr:uid="{00000000-0005-0000-0000-0000AF350000}"/>
    <cellStyle name="Финансовый 2 9 3 7 2" xfId="20658" xr:uid="{01451D14-ECC6-465F-9A87-9B4B88881754}"/>
    <cellStyle name="Финансовый 2 9 3 8" xfId="10496" xr:uid="{00000000-0005-0000-0000-0000B0350000}"/>
    <cellStyle name="Финансовый 2 9 3 8 2" xfId="25734" xr:uid="{586DA2C0-3DB4-40FF-AA4F-A850373F2014}"/>
    <cellStyle name="Финансовый 2 9 3 9" xfId="15582" xr:uid="{1C57951F-A6AA-4340-A0DF-9D02E2FA0020}"/>
    <cellStyle name="Финансовый 2 9 4" xfId="588" xr:uid="{00000000-0005-0000-0000-0000B1350000}"/>
    <cellStyle name="Финансовый 2 9 4 2" xfId="1152" xr:uid="{00000000-0005-0000-0000-0000B2350000}"/>
    <cellStyle name="Финансовый 2 9 4 2 2" xfId="2430" xr:uid="{00000000-0005-0000-0000-0000B3350000}"/>
    <cellStyle name="Финансовый 2 9 4 2 2 2" xfId="7534" xr:uid="{00000000-0005-0000-0000-0000B4350000}"/>
    <cellStyle name="Финансовый 2 9 4 2 2 2 2" xfId="22774" xr:uid="{EB26C4EC-CF15-4C4D-86A3-FAEC4F53EE97}"/>
    <cellStyle name="Финансовый 2 9 4 2 2 3" xfId="12612" xr:uid="{00000000-0005-0000-0000-0000B5350000}"/>
    <cellStyle name="Финансовый 2 9 4 2 2 3 2" xfId="27850" xr:uid="{03709338-3DB9-43E2-AB22-289778C3FA97}"/>
    <cellStyle name="Финансовый 2 9 4 2 2 4" xfId="17698" xr:uid="{707E077C-AFE2-4386-B757-C86167568C7D}"/>
    <cellStyle name="Финансовый 2 9 4 2 3" xfId="3706" xr:uid="{00000000-0005-0000-0000-0000B6350000}"/>
    <cellStyle name="Финансовый 2 9 4 2 3 2" xfId="8792" xr:uid="{00000000-0005-0000-0000-0000B7350000}"/>
    <cellStyle name="Финансовый 2 9 4 2 3 2 2" xfId="24032" xr:uid="{684CFEE5-7DE6-4193-A4E1-6CB2DF7B26CC}"/>
    <cellStyle name="Финансовый 2 9 4 2 3 3" xfId="13870" xr:uid="{00000000-0005-0000-0000-0000B8350000}"/>
    <cellStyle name="Финансовый 2 9 4 2 3 3 2" xfId="29108" xr:uid="{CFC7BAB0-8617-4A75-BCA9-4A75103BCD68}"/>
    <cellStyle name="Финансовый 2 9 4 2 3 4" xfId="18956" xr:uid="{329ABEBE-AF2F-4A81-980A-174239854113}"/>
    <cellStyle name="Финансовый 2 9 4 2 4" xfId="4980" xr:uid="{00000000-0005-0000-0000-0000B9350000}"/>
    <cellStyle name="Финансовый 2 9 4 2 4 2" xfId="10061" xr:uid="{00000000-0005-0000-0000-0000BA350000}"/>
    <cellStyle name="Финансовый 2 9 4 2 4 2 2" xfId="25301" xr:uid="{42A826EB-8CFF-42B4-8213-C5103021994B}"/>
    <cellStyle name="Финансовый 2 9 4 2 4 3" xfId="15139" xr:uid="{00000000-0005-0000-0000-0000BB350000}"/>
    <cellStyle name="Финансовый 2 9 4 2 4 3 2" xfId="30377" xr:uid="{78AE7FD2-331F-419B-A034-5CB8D8B7A13D}"/>
    <cellStyle name="Финансовый 2 9 4 2 4 4" xfId="20225" xr:uid="{9700304E-044C-42D0-97CE-36227E211A09}"/>
    <cellStyle name="Финансовый 2 9 4 2 5" xfId="6257" xr:uid="{00000000-0005-0000-0000-0000BC350000}"/>
    <cellStyle name="Финансовый 2 9 4 2 5 2" xfId="21502" xr:uid="{29AEC68A-A987-443A-B4CC-9420622D3AA6}"/>
    <cellStyle name="Финансовый 2 9 4 2 6" xfId="11340" xr:uid="{00000000-0005-0000-0000-0000BD350000}"/>
    <cellStyle name="Финансовый 2 9 4 2 6 2" xfId="26578" xr:uid="{2C4740D2-4ED8-4D5B-93D3-9A3A22AE300E}"/>
    <cellStyle name="Финансовый 2 9 4 2 7" xfId="16426" xr:uid="{71EAD743-0E19-4AB6-845E-933B71D2C3DD}"/>
    <cellStyle name="Финансовый 2 9 4 3" xfId="1866" xr:uid="{00000000-0005-0000-0000-0000BE350000}"/>
    <cellStyle name="Финансовый 2 9 4 3 2" xfId="6970" xr:uid="{00000000-0005-0000-0000-0000BF350000}"/>
    <cellStyle name="Финансовый 2 9 4 3 2 2" xfId="22210" xr:uid="{10D9F813-739C-4E05-A28B-3D8E66B628A8}"/>
    <cellStyle name="Финансовый 2 9 4 3 3" xfId="12048" xr:uid="{00000000-0005-0000-0000-0000C0350000}"/>
    <cellStyle name="Финансовый 2 9 4 3 3 2" xfId="27286" xr:uid="{37EAE8E9-C4DA-4166-88D1-9127BAC3C1CB}"/>
    <cellStyle name="Финансовый 2 9 4 3 4" xfId="17134" xr:uid="{F7B61916-5450-4CFE-BEDD-13D7CC85B5A9}"/>
    <cellStyle name="Финансовый 2 9 4 4" xfId="3150" xr:uid="{00000000-0005-0000-0000-0000C1350000}"/>
    <cellStyle name="Финансовый 2 9 4 4 2" xfId="8236" xr:uid="{00000000-0005-0000-0000-0000C2350000}"/>
    <cellStyle name="Финансовый 2 9 4 4 2 2" xfId="23476" xr:uid="{AF7B131E-AFBB-44D4-9C96-1FECC7C5C44E}"/>
    <cellStyle name="Финансовый 2 9 4 4 3" xfId="13314" xr:uid="{00000000-0005-0000-0000-0000C3350000}"/>
    <cellStyle name="Финансовый 2 9 4 4 3 2" xfId="28552" xr:uid="{0101D59E-9C96-4CF0-89CC-644B84BFA887}"/>
    <cellStyle name="Финансовый 2 9 4 4 4" xfId="18400" xr:uid="{A64FD1C6-DF1C-4221-BDC8-2B6C4B4838CA}"/>
    <cellStyle name="Финансовый 2 9 4 5" xfId="4416" xr:uid="{00000000-0005-0000-0000-0000C4350000}"/>
    <cellStyle name="Финансовый 2 9 4 5 2" xfId="9497" xr:uid="{00000000-0005-0000-0000-0000C5350000}"/>
    <cellStyle name="Финансовый 2 9 4 5 2 2" xfId="24737" xr:uid="{5855B25F-4D86-4084-9921-EFFDF3C717C6}"/>
    <cellStyle name="Финансовый 2 9 4 5 3" xfId="14575" xr:uid="{00000000-0005-0000-0000-0000C6350000}"/>
    <cellStyle name="Финансовый 2 9 4 5 3 2" xfId="29813" xr:uid="{CB1BD978-6304-46A9-8941-0A8F166C97BD}"/>
    <cellStyle name="Финансовый 2 9 4 5 4" xfId="19661" xr:uid="{CDD9FC23-BDE6-4B3E-BB17-6276C68B2558}"/>
    <cellStyle name="Финансовый 2 9 4 6" xfId="5693" xr:uid="{00000000-0005-0000-0000-0000C7350000}"/>
    <cellStyle name="Финансовый 2 9 4 6 2" xfId="20938" xr:uid="{93FBE987-6F7A-4923-9D8B-B018CC8B1A58}"/>
    <cellStyle name="Финансовый 2 9 4 7" xfId="10776" xr:uid="{00000000-0005-0000-0000-0000C8350000}"/>
    <cellStyle name="Финансовый 2 9 4 7 2" xfId="26014" xr:uid="{2F6F9337-A995-4D39-8A87-BE69A3BBA1C0}"/>
    <cellStyle name="Финансовый 2 9 4 8" xfId="15862" xr:uid="{E205CE27-CDAB-4E40-B7E3-AC3C47B1831B}"/>
    <cellStyle name="Финансовый 2 9 5" xfId="732" xr:uid="{00000000-0005-0000-0000-0000C9350000}"/>
    <cellStyle name="Финансовый 2 9 5 2" xfId="2010" xr:uid="{00000000-0005-0000-0000-0000CA350000}"/>
    <cellStyle name="Финансовый 2 9 5 2 2" xfId="7114" xr:uid="{00000000-0005-0000-0000-0000CB350000}"/>
    <cellStyle name="Финансовый 2 9 5 2 2 2" xfId="22354" xr:uid="{CCC6F71C-3AD7-4239-ACD6-A5E2FA4ACE20}"/>
    <cellStyle name="Финансовый 2 9 5 2 3" xfId="12192" xr:uid="{00000000-0005-0000-0000-0000CC350000}"/>
    <cellStyle name="Финансовый 2 9 5 2 3 2" xfId="27430" xr:uid="{7D519CA7-D403-41A4-BD26-5D3970E5C44F}"/>
    <cellStyle name="Финансовый 2 9 5 2 4" xfId="17278" xr:uid="{BA13FDF1-809F-4F6E-93B9-0B52BA69BDE8}"/>
    <cellStyle name="Финансовый 2 9 5 3" xfId="3292" xr:uid="{00000000-0005-0000-0000-0000CD350000}"/>
    <cellStyle name="Финансовый 2 9 5 3 2" xfId="8378" xr:uid="{00000000-0005-0000-0000-0000CE350000}"/>
    <cellStyle name="Финансовый 2 9 5 3 2 2" xfId="23618" xr:uid="{94370948-2056-47DD-B274-660D15A02168}"/>
    <cellStyle name="Финансовый 2 9 5 3 3" xfId="13456" xr:uid="{00000000-0005-0000-0000-0000CF350000}"/>
    <cellStyle name="Финансовый 2 9 5 3 3 2" xfId="28694" xr:uid="{5B7989E5-4D01-4ABD-9BF6-B81B6AFEE831}"/>
    <cellStyle name="Финансовый 2 9 5 3 4" xfId="18542" xr:uid="{1733AA44-E2D9-46A2-8C2B-A5F2BB013307}"/>
    <cellStyle name="Финансовый 2 9 5 4" xfId="4560" xr:uid="{00000000-0005-0000-0000-0000D0350000}"/>
    <cellStyle name="Финансовый 2 9 5 4 2" xfId="9641" xr:uid="{00000000-0005-0000-0000-0000D1350000}"/>
    <cellStyle name="Финансовый 2 9 5 4 2 2" xfId="24881" xr:uid="{1B5DAB47-3018-4B77-9745-D411C946FA5F}"/>
    <cellStyle name="Финансовый 2 9 5 4 3" xfId="14719" xr:uid="{00000000-0005-0000-0000-0000D2350000}"/>
    <cellStyle name="Финансовый 2 9 5 4 3 2" xfId="29957" xr:uid="{6E29A5FA-C275-424D-A721-FB7F52B3C48A}"/>
    <cellStyle name="Финансовый 2 9 5 4 4" xfId="19805" xr:uid="{5DE0F021-198A-4DAE-8B36-5A0E5C096FB1}"/>
    <cellStyle name="Финансовый 2 9 5 5" xfId="5837" xr:uid="{00000000-0005-0000-0000-0000D3350000}"/>
    <cellStyle name="Финансовый 2 9 5 5 2" xfId="21082" xr:uid="{BD6DF583-0636-47E5-91BB-DA76C294A1E0}"/>
    <cellStyle name="Финансовый 2 9 5 6" xfId="10920" xr:uid="{00000000-0005-0000-0000-0000D4350000}"/>
    <cellStyle name="Финансовый 2 9 5 6 2" xfId="26158" xr:uid="{2246FA51-AF5B-4054-8E3D-59ED22CFB19A}"/>
    <cellStyle name="Финансовый 2 9 5 7" xfId="16006" xr:uid="{68F56400-F1F5-4C3D-9D59-C727D80C85CB}"/>
    <cellStyle name="Финансовый 2 9 6" xfId="1297" xr:uid="{00000000-0005-0000-0000-0000D5350000}"/>
    <cellStyle name="Финансовый 2 9 6 2" xfId="2575" xr:uid="{00000000-0005-0000-0000-0000D6350000}"/>
    <cellStyle name="Финансовый 2 9 6 2 2" xfId="7679" xr:uid="{00000000-0005-0000-0000-0000D7350000}"/>
    <cellStyle name="Финансовый 2 9 6 2 2 2" xfId="22919" xr:uid="{052ED5D8-F0E0-48F0-AC61-57D8533B0CC5}"/>
    <cellStyle name="Финансовый 2 9 6 2 3" xfId="12757" xr:uid="{00000000-0005-0000-0000-0000D8350000}"/>
    <cellStyle name="Финансовый 2 9 6 2 3 2" xfId="27995" xr:uid="{A5519705-6491-43FE-9544-30A09297DBB0}"/>
    <cellStyle name="Финансовый 2 9 6 2 4" xfId="17843" xr:uid="{A374E24D-98B0-4685-898C-365CBC8E9E93}"/>
    <cellStyle name="Финансовый 2 9 6 3" xfId="3849" xr:uid="{00000000-0005-0000-0000-0000D9350000}"/>
    <cellStyle name="Финансовый 2 9 6 3 2" xfId="8935" xr:uid="{00000000-0005-0000-0000-0000DA350000}"/>
    <cellStyle name="Финансовый 2 9 6 3 2 2" xfId="24175" xr:uid="{0EADB17D-AE86-49BE-B127-3041D1B0B618}"/>
    <cellStyle name="Финансовый 2 9 6 3 3" xfId="14013" xr:uid="{00000000-0005-0000-0000-0000DB350000}"/>
    <cellStyle name="Финансовый 2 9 6 3 3 2" xfId="29251" xr:uid="{EC4C1409-C14C-4A69-BC85-059177E2DBD9}"/>
    <cellStyle name="Финансовый 2 9 6 3 4" xfId="19099" xr:uid="{F39BD697-6301-49E0-A6B0-521045EC11CF}"/>
    <cellStyle name="Финансовый 2 9 6 4" xfId="5125" xr:uid="{00000000-0005-0000-0000-0000DC350000}"/>
    <cellStyle name="Финансовый 2 9 6 4 2" xfId="10206" xr:uid="{00000000-0005-0000-0000-0000DD350000}"/>
    <cellStyle name="Финансовый 2 9 6 4 2 2" xfId="25446" xr:uid="{86065E03-D5CB-41A2-876D-87D6335C5E14}"/>
    <cellStyle name="Финансовый 2 9 6 4 3" xfId="15284" xr:uid="{00000000-0005-0000-0000-0000DE350000}"/>
    <cellStyle name="Финансовый 2 9 6 4 3 2" xfId="30522" xr:uid="{904BBDAE-0B8C-43C1-AF0A-9D3F8CDD203B}"/>
    <cellStyle name="Финансовый 2 9 6 4 4" xfId="20370" xr:uid="{30705C3D-8F66-4B3F-A35F-7D47A76F048B}"/>
    <cellStyle name="Финансовый 2 9 6 5" xfId="6402" xr:uid="{00000000-0005-0000-0000-0000DF350000}"/>
    <cellStyle name="Финансовый 2 9 6 5 2" xfId="21647" xr:uid="{B242FBA9-1625-4B95-A2DD-BEB243DEA4C0}"/>
    <cellStyle name="Финансовый 2 9 6 6" xfId="11485" xr:uid="{00000000-0005-0000-0000-0000E0350000}"/>
    <cellStyle name="Финансовый 2 9 6 6 2" xfId="26723" xr:uid="{D83F37C1-B5BC-48A7-9AAA-6EE8255186DE}"/>
    <cellStyle name="Финансовый 2 9 6 7" xfId="16571" xr:uid="{3C07A65D-21A1-425B-8C9B-EF6EB0EF8F8A}"/>
    <cellStyle name="Финансовый 2 9 7" xfId="1437" xr:uid="{00000000-0005-0000-0000-0000E1350000}"/>
    <cellStyle name="Финансовый 2 9 7 2" xfId="2715" xr:uid="{00000000-0005-0000-0000-0000E2350000}"/>
    <cellStyle name="Финансовый 2 9 7 2 2" xfId="7819" xr:uid="{00000000-0005-0000-0000-0000E3350000}"/>
    <cellStyle name="Финансовый 2 9 7 2 2 2" xfId="23059" xr:uid="{F921CAC2-7F55-47AE-9F78-AD12377DFAE9}"/>
    <cellStyle name="Финансовый 2 9 7 2 3" xfId="12897" xr:uid="{00000000-0005-0000-0000-0000E4350000}"/>
    <cellStyle name="Финансовый 2 9 7 2 3 2" xfId="28135" xr:uid="{38624AE7-FDE7-4044-8DDB-AE8049B06DE0}"/>
    <cellStyle name="Финансовый 2 9 7 2 4" xfId="17983" xr:uid="{548A5EC4-A007-4002-BDFC-E179A61E4E57}"/>
    <cellStyle name="Финансовый 2 9 7 3" xfId="3987" xr:uid="{00000000-0005-0000-0000-0000E5350000}"/>
    <cellStyle name="Финансовый 2 9 7 3 2" xfId="9073" xr:uid="{00000000-0005-0000-0000-0000E6350000}"/>
    <cellStyle name="Финансовый 2 9 7 3 2 2" xfId="24313" xr:uid="{79E1ED9D-22A2-4BC4-9B40-AC7CB5BD0A30}"/>
    <cellStyle name="Финансовый 2 9 7 3 3" xfId="14151" xr:uid="{00000000-0005-0000-0000-0000E7350000}"/>
    <cellStyle name="Финансовый 2 9 7 3 3 2" xfId="29389" xr:uid="{09D9EA46-2C91-4157-A7E2-D39CCFB19617}"/>
    <cellStyle name="Финансовый 2 9 7 3 4" xfId="19237" xr:uid="{C5EF1C37-F3D6-4A6E-8D40-58AA24E467C4}"/>
    <cellStyle name="Финансовый 2 9 7 4" xfId="5265" xr:uid="{00000000-0005-0000-0000-0000E8350000}"/>
    <cellStyle name="Финансовый 2 9 7 4 2" xfId="10346" xr:uid="{00000000-0005-0000-0000-0000E9350000}"/>
    <cellStyle name="Финансовый 2 9 7 4 2 2" xfId="25586" xr:uid="{52E999C5-9D53-429C-A995-BE994C127940}"/>
    <cellStyle name="Финансовый 2 9 7 4 3" xfId="15424" xr:uid="{00000000-0005-0000-0000-0000EA350000}"/>
    <cellStyle name="Финансовый 2 9 7 4 3 2" xfId="30662" xr:uid="{69678507-09A0-401B-9DBB-9596DD10CCDF}"/>
    <cellStyle name="Финансовый 2 9 7 4 4" xfId="20510" xr:uid="{C7286A6B-7F7D-4560-8C28-846EFFCBA405}"/>
    <cellStyle name="Финансовый 2 9 7 5" xfId="6542" xr:uid="{00000000-0005-0000-0000-0000EB350000}"/>
    <cellStyle name="Финансовый 2 9 7 5 2" xfId="21787" xr:uid="{2EB58360-2BD9-4F06-A073-9D1568B4BE33}"/>
    <cellStyle name="Финансовый 2 9 7 6" xfId="11625" xr:uid="{00000000-0005-0000-0000-0000EC350000}"/>
    <cellStyle name="Финансовый 2 9 7 6 2" xfId="26863" xr:uid="{496465A4-6F95-436C-9C6B-795220353A39}"/>
    <cellStyle name="Финансовый 2 9 7 7" xfId="16711" xr:uid="{19FDD6DF-3B04-4685-99D0-58FAF36CF436}"/>
    <cellStyle name="Финансовый 3" xfId="216" xr:uid="{00000000-0005-0000-0000-0000ED350000}"/>
    <cellStyle name="Финансовый 3 10" xfId="557" xr:uid="{00000000-0005-0000-0000-0000EE350000}"/>
    <cellStyle name="Финансовый 3 10 2" xfId="1121" xr:uid="{00000000-0005-0000-0000-0000EF350000}"/>
    <cellStyle name="Финансовый 3 10 2 2" xfId="2399" xr:uid="{00000000-0005-0000-0000-0000F0350000}"/>
    <cellStyle name="Финансовый 3 10 2 2 2" xfId="7503" xr:uid="{00000000-0005-0000-0000-0000F1350000}"/>
    <cellStyle name="Финансовый 3 10 2 2 2 2" xfId="22743" xr:uid="{25F295C2-9EE8-4CAD-A399-70FD2A5B7ED4}"/>
    <cellStyle name="Финансовый 3 10 2 2 3" xfId="12581" xr:uid="{00000000-0005-0000-0000-0000F2350000}"/>
    <cellStyle name="Финансовый 3 10 2 2 3 2" xfId="27819" xr:uid="{269B73E6-C60B-41DE-9C0E-C3AA5135F670}"/>
    <cellStyle name="Финансовый 3 10 2 2 4" xfId="17667" xr:uid="{379FADDF-2A5C-412D-B2BC-F9FE5F37EDBE}"/>
    <cellStyle name="Финансовый 3 10 2 3" xfId="3675" xr:uid="{00000000-0005-0000-0000-0000F3350000}"/>
    <cellStyle name="Финансовый 3 10 2 3 2" xfId="8761" xr:uid="{00000000-0005-0000-0000-0000F4350000}"/>
    <cellStyle name="Финансовый 3 10 2 3 2 2" xfId="24001" xr:uid="{A855C6DC-8CBA-463C-A46F-2587CA430533}"/>
    <cellStyle name="Финансовый 3 10 2 3 3" xfId="13839" xr:uid="{00000000-0005-0000-0000-0000F5350000}"/>
    <cellStyle name="Финансовый 3 10 2 3 3 2" xfId="29077" xr:uid="{6EA21033-233A-4278-9F77-E7E7485EBF96}"/>
    <cellStyle name="Финансовый 3 10 2 3 4" xfId="18925" xr:uid="{238229CC-2DAD-426A-86B2-AF6DCFCE76CC}"/>
    <cellStyle name="Финансовый 3 10 2 4" xfId="4949" xr:uid="{00000000-0005-0000-0000-0000F6350000}"/>
    <cellStyle name="Финансовый 3 10 2 4 2" xfId="10030" xr:uid="{00000000-0005-0000-0000-0000F7350000}"/>
    <cellStyle name="Финансовый 3 10 2 4 2 2" xfId="25270" xr:uid="{0FF749BC-A3C5-4FCE-AAAE-35BBC99AEE66}"/>
    <cellStyle name="Финансовый 3 10 2 4 3" xfId="15108" xr:uid="{00000000-0005-0000-0000-0000F8350000}"/>
    <cellStyle name="Финансовый 3 10 2 4 3 2" xfId="30346" xr:uid="{31283487-6162-4CB1-8D6E-738759050E7B}"/>
    <cellStyle name="Финансовый 3 10 2 4 4" xfId="20194" xr:uid="{F7C0E04C-E00F-42F8-8997-5FF3776604E7}"/>
    <cellStyle name="Финансовый 3 10 2 5" xfId="6226" xr:uid="{00000000-0005-0000-0000-0000F9350000}"/>
    <cellStyle name="Финансовый 3 10 2 5 2" xfId="21471" xr:uid="{6FC05AC3-DEE2-4533-AE88-69B3A4EAC02A}"/>
    <cellStyle name="Финансовый 3 10 2 6" xfId="11309" xr:uid="{00000000-0005-0000-0000-0000FA350000}"/>
    <cellStyle name="Финансовый 3 10 2 6 2" xfId="26547" xr:uid="{E41A4946-6C61-4F45-9E9E-8859FA7455A9}"/>
    <cellStyle name="Финансовый 3 10 2 7" xfId="16395" xr:uid="{CA5E2301-96AF-49A4-B1CA-9C016DA4FF85}"/>
    <cellStyle name="Финансовый 3 10 3" xfId="1835" xr:uid="{00000000-0005-0000-0000-0000FB350000}"/>
    <cellStyle name="Финансовый 3 10 3 2" xfId="6939" xr:uid="{00000000-0005-0000-0000-0000FC350000}"/>
    <cellStyle name="Финансовый 3 10 3 2 2" xfId="22179" xr:uid="{7DBA81A7-3484-4AA2-84A9-2188BAE63A9F}"/>
    <cellStyle name="Финансовый 3 10 3 3" xfId="12017" xr:uid="{00000000-0005-0000-0000-0000FD350000}"/>
    <cellStyle name="Финансовый 3 10 3 3 2" xfId="27255" xr:uid="{A29A0683-B1AF-42EB-9DAC-EA1124D4F2BC}"/>
    <cellStyle name="Финансовый 3 10 3 4" xfId="17103" xr:uid="{7C49589A-48B6-4F60-94FD-099C8C370FA1}"/>
    <cellStyle name="Финансовый 3 10 4" xfId="3119" xr:uid="{00000000-0005-0000-0000-0000FE350000}"/>
    <cellStyle name="Финансовый 3 10 4 2" xfId="8205" xr:uid="{00000000-0005-0000-0000-0000FF350000}"/>
    <cellStyle name="Финансовый 3 10 4 2 2" xfId="23445" xr:uid="{601FBAC6-9E52-47B5-BE3E-8F22577EACC3}"/>
    <cellStyle name="Финансовый 3 10 4 3" xfId="13283" xr:uid="{00000000-0005-0000-0000-000000360000}"/>
    <cellStyle name="Финансовый 3 10 4 3 2" xfId="28521" xr:uid="{D91D29CE-3CEB-44AA-909A-2F4AAC50FE44}"/>
    <cellStyle name="Финансовый 3 10 4 4" xfId="18369" xr:uid="{99376B25-458F-43A4-85A9-3A0BB78B15A6}"/>
    <cellStyle name="Финансовый 3 10 5" xfId="4385" xr:uid="{00000000-0005-0000-0000-000001360000}"/>
    <cellStyle name="Финансовый 3 10 5 2" xfId="9466" xr:uid="{00000000-0005-0000-0000-000002360000}"/>
    <cellStyle name="Финансовый 3 10 5 2 2" xfId="24706" xr:uid="{C36F51A1-A9B8-43AE-8A39-4FFACD8F78E9}"/>
    <cellStyle name="Финансовый 3 10 5 3" xfId="14544" xr:uid="{00000000-0005-0000-0000-000003360000}"/>
    <cellStyle name="Финансовый 3 10 5 3 2" xfId="29782" xr:uid="{B225554A-C809-461D-9788-C76006DFB246}"/>
    <cellStyle name="Финансовый 3 10 5 4" xfId="19630" xr:uid="{D9A6DBAE-7F6E-48B9-AAEA-D4796D19DE99}"/>
    <cellStyle name="Финансовый 3 10 6" xfId="5662" xr:uid="{00000000-0005-0000-0000-000004360000}"/>
    <cellStyle name="Финансовый 3 10 6 2" xfId="20907" xr:uid="{0225DB37-D34E-4BF7-A1AD-37338A1B108A}"/>
    <cellStyle name="Финансовый 3 10 7" xfId="10745" xr:uid="{00000000-0005-0000-0000-000005360000}"/>
    <cellStyle name="Финансовый 3 10 7 2" xfId="25983" xr:uid="{83F9ACA1-E2BF-4CF4-9E3B-231E4E0730E9}"/>
    <cellStyle name="Финансовый 3 10 8" xfId="15831" xr:uid="{A022555C-58D4-46F0-AF61-0767FD1360AC}"/>
    <cellStyle name="Финансовый 3 11" xfId="701" xr:uid="{00000000-0005-0000-0000-000006360000}"/>
    <cellStyle name="Финансовый 3 11 2" xfId="1979" xr:uid="{00000000-0005-0000-0000-000007360000}"/>
    <cellStyle name="Финансовый 3 11 2 2" xfId="7083" xr:uid="{00000000-0005-0000-0000-000008360000}"/>
    <cellStyle name="Финансовый 3 11 2 2 2" xfId="22323" xr:uid="{A12F1BF3-4B71-4357-85CC-3CAF63DC6341}"/>
    <cellStyle name="Финансовый 3 11 2 3" xfId="12161" xr:uid="{00000000-0005-0000-0000-000009360000}"/>
    <cellStyle name="Финансовый 3 11 2 3 2" xfId="27399" xr:uid="{0FC5E70C-D8A7-4E5C-9A40-2A3CC8BE153C}"/>
    <cellStyle name="Финансовый 3 11 2 4" xfId="17247" xr:uid="{7521B315-0754-422F-812F-9F8906000F27}"/>
    <cellStyle name="Финансовый 3 11 3" xfId="3261" xr:uid="{00000000-0005-0000-0000-00000A360000}"/>
    <cellStyle name="Финансовый 3 11 3 2" xfId="8347" xr:uid="{00000000-0005-0000-0000-00000B360000}"/>
    <cellStyle name="Финансовый 3 11 3 2 2" xfId="23587" xr:uid="{F1F9B9F3-CAC2-477B-8537-363685F7DD5A}"/>
    <cellStyle name="Финансовый 3 11 3 3" xfId="13425" xr:uid="{00000000-0005-0000-0000-00000C360000}"/>
    <cellStyle name="Финансовый 3 11 3 3 2" xfId="28663" xr:uid="{27D27EAD-5453-474C-99AF-965F22B80B3C}"/>
    <cellStyle name="Финансовый 3 11 3 4" xfId="18511" xr:uid="{F278C4BC-C551-4372-8819-83416CEBAD24}"/>
    <cellStyle name="Финансовый 3 11 4" xfId="4529" xr:uid="{00000000-0005-0000-0000-00000D360000}"/>
    <cellStyle name="Финансовый 3 11 4 2" xfId="9610" xr:uid="{00000000-0005-0000-0000-00000E360000}"/>
    <cellStyle name="Финансовый 3 11 4 2 2" xfId="24850" xr:uid="{2898BBB6-049E-4505-A9C0-1E73FAF9BD86}"/>
    <cellStyle name="Финансовый 3 11 4 3" xfId="14688" xr:uid="{00000000-0005-0000-0000-00000F360000}"/>
    <cellStyle name="Финансовый 3 11 4 3 2" xfId="29926" xr:uid="{9084A736-6155-488D-A374-8033AA24FD28}"/>
    <cellStyle name="Финансовый 3 11 4 4" xfId="19774" xr:uid="{55040EE9-16AF-438A-BABB-56BAB78D0749}"/>
    <cellStyle name="Финансовый 3 11 5" xfId="5806" xr:uid="{00000000-0005-0000-0000-000010360000}"/>
    <cellStyle name="Финансовый 3 11 5 2" xfId="21051" xr:uid="{85945DF1-9731-441A-83A8-BDB4C84B1A89}"/>
    <cellStyle name="Финансовый 3 11 6" xfId="10889" xr:uid="{00000000-0005-0000-0000-000011360000}"/>
    <cellStyle name="Финансовый 3 11 6 2" xfId="26127" xr:uid="{4548298C-898A-489E-9A6F-0C1B89D77DA1}"/>
    <cellStyle name="Финансовый 3 11 7" xfId="15975" xr:uid="{F6C1C3E9-3830-4132-90B5-2CEEC5C8F25E}"/>
    <cellStyle name="Финансовый 3 12" xfId="1266" xr:uid="{00000000-0005-0000-0000-000012360000}"/>
    <cellStyle name="Финансовый 3 12 2" xfId="2544" xr:uid="{00000000-0005-0000-0000-000013360000}"/>
    <cellStyle name="Финансовый 3 12 2 2" xfId="7648" xr:uid="{00000000-0005-0000-0000-000014360000}"/>
    <cellStyle name="Финансовый 3 12 2 2 2" xfId="22888" xr:uid="{0D11D462-24B5-4EEE-8918-D11BDE262035}"/>
    <cellStyle name="Финансовый 3 12 2 3" xfId="12726" xr:uid="{00000000-0005-0000-0000-000015360000}"/>
    <cellStyle name="Финансовый 3 12 2 3 2" xfId="27964" xr:uid="{F3BA48BF-7CFB-4921-8110-A1F38D63965B}"/>
    <cellStyle name="Финансовый 3 12 2 4" xfId="17812" xr:uid="{3A7DD196-6318-486A-ABD6-42C54129FA4E}"/>
    <cellStyle name="Финансовый 3 12 3" xfId="3818" xr:uid="{00000000-0005-0000-0000-000016360000}"/>
    <cellStyle name="Финансовый 3 12 3 2" xfId="8904" xr:uid="{00000000-0005-0000-0000-000017360000}"/>
    <cellStyle name="Финансовый 3 12 3 2 2" xfId="24144" xr:uid="{85B4A146-C085-436A-84A9-893BBE437E20}"/>
    <cellStyle name="Финансовый 3 12 3 3" xfId="13982" xr:uid="{00000000-0005-0000-0000-000018360000}"/>
    <cellStyle name="Финансовый 3 12 3 3 2" xfId="29220" xr:uid="{87255100-F23A-44BE-AF88-47670EC5F127}"/>
    <cellStyle name="Финансовый 3 12 3 4" xfId="19068" xr:uid="{3D025F75-D2C3-4203-94A4-D3A2BAF2D042}"/>
    <cellStyle name="Финансовый 3 12 4" xfId="5094" xr:uid="{00000000-0005-0000-0000-000019360000}"/>
    <cellStyle name="Финансовый 3 12 4 2" xfId="10175" xr:uid="{00000000-0005-0000-0000-00001A360000}"/>
    <cellStyle name="Финансовый 3 12 4 2 2" xfId="25415" xr:uid="{AD7AE26F-5299-4C3A-B3DE-2EFFB9F4B706}"/>
    <cellStyle name="Финансовый 3 12 4 3" xfId="15253" xr:uid="{00000000-0005-0000-0000-00001B360000}"/>
    <cellStyle name="Финансовый 3 12 4 3 2" xfId="30491" xr:uid="{EBE95D93-B888-4F16-9041-CF629BF0CBB5}"/>
    <cellStyle name="Финансовый 3 12 4 4" xfId="20339" xr:uid="{B41303A5-428D-44CB-BE27-A8A4BE5E42C0}"/>
    <cellStyle name="Финансовый 3 12 5" xfId="6371" xr:uid="{00000000-0005-0000-0000-00001C360000}"/>
    <cellStyle name="Финансовый 3 12 5 2" xfId="21616" xr:uid="{52BD883A-432C-4AA9-9AAB-AD55837F1BD8}"/>
    <cellStyle name="Финансовый 3 12 6" xfId="11454" xr:uid="{00000000-0005-0000-0000-00001D360000}"/>
    <cellStyle name="Финансовый 3 12 6 2" xfId="26692" xr:uid="{79AD8034-A394-48E7-A506-75A0F6E69F03}"/>
    <cellStyle name="Финансовый 3 12 7" xfId="16540" xr:uid="{BC1CB3CF-691A-4593-8092-CB6A0C731327}"/>
    <cellStyle name="Финансовый 3 13" xfId="1406" xr:uid="{00000000-0005-0000-0000-00001E360000}"/>
    <cellStyle name="Финансовый 3 13 2" xfId="2684" xr:uid="{00000000-0005-0000-0000-00001F360000}"/>
    <cellStyle name="Финансовый 3 13 2 2" xfId="7788" xr:uid="{00000000-0005-0000-0000-000020360000}"/>
    <cellStyle name="Финансовый 3 13 2 2 2" xfId="23028" xr:uid="{6F4C1925-84CB-4A63-BB44-34229955408E}"/>
    <cellStyle name="Финансовый 3 13 2 3" xfId="12866" xr:uid="{00000000-0005-0000-0000-000021360000}"/>
    <cellStyle name="Финансовый 3 13 2 3 2" xfId="28104" xr:uid="{457F9224-F477-4958-B89A-2970747B8A6C}"/>
    <cellStyle name="Финансовый 3 13 2 4" xfId="17952" xr:uid="{B688331C-5BF7-4910-9E76-343F4742FBD0}"/>
    <cellStyle name="Финансовый 3 13 3" xfId="3956" xr:uid="{00000000-0005-0000-0000-000022360000}"/>
    <cellStyle name="Финансовый 3 13 3 2" xfId="9042" xr:uid="{00000000-0005-0000-0000-000023360000}"/>
    <cellStyle name="Финансовый 3 13 3 2 2" xfId="24282" xr:uid="{F12DF9E9-B427-4B50-9CFA-C6A18EAC73E9}"/>
    <cellStyle name="Финансовый 3 13 3 3" xfId="14120" xr:uid="{00000000-0005-0000-0000-000024360000}"/>
    <cellStyle name="Финансовый 3 13 3 3 2" xfId="29358" xr:uid="{D57D42CC-BD75-4E86-B373-5ADA18B5AB15}"/>
    <cellStyle name="Финансовый 3 13 3 4" xfId="19206" xr:uid="{EED43D58-10DD-473F-B0EE-B282C8F68503}"/>
    <cellStyle name="Финансовый 3 13 4" xfId="5234" xr:uid="{00000000-0005-0000-0000-000025360000}"/>
    <cellStyle name="Финансовый 3 13 4 2" xfId="10315" xr:uid="{00000000-0005-0000-0000-000026360000}"/>
    <cellStyle name="Финансовый 3 13 4 2 2" xfId="25555" xr:uid="{61089E64-D613-46BC-A6BA-B71894321E63}"/>
    <cellStyle name="Финансовый 3 13 4 3" xfId="15393" xr:uid="{00000000-0005-0000-0000-000027360000}"/>
    <cellStyle name="Финансовый 3 13 4 3 2" xfId="30631" xr:uid="{D41CF457-BB50-4EB4-BBE5-0E2BF919DFC3}"/>
    <cellStyle name="Финансовый 3 13 4 4" xfId="20479" xr:uid="{FE4A1DDF-FE04-4FFE-BD4A-DD9D29A6B10C}"/>
    <cellStyle name="Финансовый 3 13 5" xfId="6511" xr:uid="{00000000-0005-0000-0000-000028360000}"/>
    <cellStyle name="Финансовый 3 13 5 2" xfId="21756" xr:uid="{6D326E4C-1F17-47F6-9CEA-CF93DF343DC4}"/>
    <cellStyle name="Финансовый 3 13 6" xfId="11594" xr:uid="{00000000-0005-0000-0000-000029360000}"/>
    <cellStyle name="Финансовый 3 13 6 2" xfId="26832" xr:uid="{84A75A34-DB74-468D-B900-D545022A6FB2}"/>
    <cellStyle name="Финансовый 3 13 7" xfId="16680" xr:uid="{854E8244-2DB5-4CB5-B35E-0A748E7882E9}"/>
    <cellStyle name="Финансовый 3 2" xfId="217" xr:uid="{00000000-0005-0000-0000-00002A360000}"/>
    <cellStyle name="Финансовый 3 2 2" xfId="218" xr:uid="{00000000-0005-0000-0000-00002B360000}"/>
    <cellStyle name="Финансовый 3 2 2 2" xfId="219" xr:uid="{00000000-0005-0000-0000-00002C360000}"/>
    <cellStyle name="Финансовый 3 2 2 2 2" xfId="345" xr:uid="{00000000-0005-0000-0000-00002D360000}"/>
    <cellStyle name="Финансовый 3 2 2 2 2 2" xfId="2909" xr:uid="{00000000-0005-0000-0000-00002E360000}"/>
    <cellStyle name="Финансовый 3 2 2 3" xfId="220" xr:uid="{00000000-0005-0000-0000-00002F360000}"/>
    <cellStyle name="Финансовый 3 2 2 3 2" xfId="381" xr:uid="{00000000-0005-0000-0000-000030360000}"/>
    <cellStyle name="Финансовый 3 2 2 3 2 2" xfId="2945" xr:uid="{00000000-0005-0000-0000-000031360000}"/>
    <cellStyle name="Финансовый 3 2 2 4" xfId="271" xr:uid="{00000000-0005-0000-0000-000032360000}"/>
    <cellStyle name="Финансовый 3 2 2 4 2" xfId="2839" xr:uid="{00000000-0005-0000-0000-000033360000}"/>
    <cellStyle name="Финансовый 3 2 3" xfId="221" xr:uid="{00000000-0005-0000-0000-000034360000}"/>
    <cellStyle name="Финансовый 3 2 3 2" xfId="222" xr:uid="{00000000-0005-0000-0000-000035360000}"/>
    <cellStyle name="Финансовый 3 2 3 2 2" xfId="359" xr:uid="{00000000-0005-0000-0000-000036360000}"/>
    <cellStyle name="Финансовый 3 2 3 2 2 2" xfId="2923" xr:uid="{00000000-0005-0000-0000-000037360000}"/>
    <cellStyle name="Финансовый 3 2 3 3" xfId="223" xr:uid="{00000000-0005-0000-0000-000038360000}"/>
    <cellStyle name="Финансовый 3 2 3 3 2" xfId="395" xr:uid="{00000000-0005-0000-0000-000039360000}"/>
    <cellStyle name="Финансовый 3 2 3 3 2 2" xfId="2959" xr:uid="{00000000-0005-0000-0000-00003A360000}"/>
    <cellStyle name="Финансовый 3 2 3 4" xfId="301" xr:uid="{00000000-0005-0000-0000-00003B360000}"/>
    <cellStyle name="Финансовый 3 2 3 4 2" xfId="2868" xr:uid="{00000000-0005-0000-0000-00003C360000}"/>
    <cellStyle name="Финансовый 3 2 4" xfId="224" xr:uid="{00000000-0005-0000-0000-00003D360000}"/>
    <cellStyle name="Финансовый 3 2 4 2" xfId="340" xr:uid="{00000000-0005-0000-0000-00003E360000}"/>
    <cellStyle name="Финансовый 3 2 4 2 2" xfId="2904" xr:uid="{00000000-0005-0000-0000-00003F360000}"/>
    <cellStyle name="Финансовый 3 2 5" xfId="225" xr:uid="{00000000-0005-0000-0000-000040360000}"/>
    <cellStyle name="Финансовый 3 2 5 2" xfId="376" xr:uid="{00000000-0005-0000-0000-000041360000}"/>
    <cellStyle name="Финансовый 3 2 5 2 2" xfId="2940" xr:uid="{00000000-0005-0000-0000-000042360000}"/>
    <cellStyle name="Финансовый 3 2 6" xfId="226" xr:uid="{00000000-0005-0000-0000-000043360000}"/>
    <cellStyle name="Финансовый 3 2 7" xfId="259" xr:uid="{00000000-0005-0000-0000-000044360000}"/>
    <cellStyle name="Финансовый 3 2 7 2" xfId="2828" xr:uid="{00000000-0005-0000-0000-000045360000}"/>
    <cellStyle name="Финансовый 3 3" xfId="227" xr:uid="{00000000-0005-0000-0000-000046360000}"/>
    <cellStyle name="Финансовый 3 3 2" xfId="228" xr:uid="{00000000-0005-0000-0000-000047360000}"/>
    <cellStyle name="Финансовый 3 3 2 2" xfId="342" xr:uid="{00000000-0005-0000-0000-000048360000}"/>
    <cellStyle name="Финансовый 3 3 2 2 2" xfId="492" xr:uid="{00000000-0005-0000-0000-000049360000}"/>
    <cellStyle name="Финансовый 3 3 2 2 2 2" xfId="1056" xr:uid="{00000000-0005-0000-0000-00004A360000}"/>
    <cellStyle name="Финансовый 3 3 2 2 2 2 2" xfId="2334" xr:uid="{00000000-0005-0000-0000-00004B360000}"/>
    <cellStyle name="Финансовый 3 3 2 2 2 2 2 2" xfId="7438" xr:uid="{00000000-0005-0000-0000-00004C360000}"/>
    <cellStyle name="Финансовый 3 3 2 2 2 2 2 2 2" xfId="22678" xr:uid="{C12DEBAA-76DB-491A-BE5A-DD7A11594AAD}"/>
    <cellStyle name="Финансовый 3 3 2 2 2 2 2 3" xfId="12516" xr:uid="{00000000-0005-0000-0000-00004D360000}"/>
    <cellStyle name="Финансовый 3 3 2 2 2 2 2 3 2" xfId="27754" xr:uid="{0C5CCCCB-9E96-4896-B122-62160860B2E5}"/>
    <cellStyle name="Финансовый 3 3 2 2 2 2 2 4" xfId="17602" xr:uid="{70D8FC61-773A-4079-8E62-BFF77E7B55E5}"/>
    <cellStyle name="Финансовый 3 3 2 2 2 2 3" xfId="3610" xr:uid="{00000000-0005-0000-0000-00004E360000}"/>
    <cellStyle name="Финансовый 3 3 2 2 2 2 3 2" xfId="8696" xr:uid="{00000000-0005-0000-0000-00004F360000}"/>
    <cellStyle name="Финансовый 3 3 2 2 2 2 3 2 2" xfId="23936" xr:uid="{F16D4085-AE04-45E0-A9F9-D023BC0C6AC4}"/>
    <cellStyle name="Финансовый 3 3 2 2 2 2 3 3" xfId="13774" xr:uid="{00000000-0005-0000-0000-000050360000}"/>
    <cellStyle name="Финансовый 3 3 2 2 2 2 3 3 2" xfId="29012" xr:uid="{C6361740-D900-418B-A59D-AF3EA923AA42}"/>
    <cellStyle name="Финансовый 3 3 2 2 2 2 3 4" xfId="18860" xr:uid="{EE1A263D-172E-4506-8BC3-5242CCB5DBC0}"/>
    <cellStyle name="Финансовый 3 3 2 2 2 2 4" xfId="4884" xr:uid="{00000000-0005-0000-0000-000051360000}"/>
    <cellStyle name="Финансовый 3 3 2 2 2 2 4 2" xfId="9965" xr:uid="{00000000-0005-0000-0000-000052360000}"/>
    <cellStyle name="Финансовый 3 3 2 2 2 2 4 2 2" xfId="25205" xr:uid="{C04565A7-2F4E-47B0-BEB4-C6781AEB84DD}"/>
    <cellStyle name="Финансовый 3 3 2 2 2 2 4 3" xfId="15043" xr:uid="{00000000-0005-0000-0000-000053360000}"/>
    <cellStyle name="Финансовый 3 3 2 2 2 2 4 3 2" xfId="30281" xr:uid="{0C9DAC83-C364-4861-9C47-4F02FF14AE60}"/>
    <cellStyle name="Финансовый 3 3 2 2 2 2 4 4" xfId="20129" xr:uid="{104163A3-9613-43A8-A8F4-9298AA750C5B}"/>
    <cellStyle name="Финансовый 3 3 2 2 2 2 5" xfId="6161" xr:uid="{00000000-0005-0000-0000-000054360000}"/>
    <cellStyle name="Финансовый 3 3 2 2 2 2 5 2" xfId="21406" xr:uid="{51DFABD2-4D6B-4C42-97EF-B42913167903}"/>
    <cellStyle name="Финансовый 3 3 2 2 2 2 6" xfId="11244" xr:uid="{00000000-0005-0000-0000-000055360000}"/>
    <cellStyle name="Финансовый 3 3 2 2 2 2 6 2" xfId="26482" xr:uid="{2935DBF1-9AE5-48C1-BBEC-6E171184AE39}"/>
    <cellStyle name="Финансовый 3 3 2 2 2 2 7" xfId="16330" xr:uid="{3B8F3EBE-CB39-47AC-87EF-BCC685818CA9}"/>
    <cellStyle name="Финансовый 3 3 2 2 2 3" xfId="1770" xr:uid="{00000000-0005-0000-0000-000056360000}"/>
    <cellStyle name="Финансовый 3 3 2 2 2 3 2" xfId="6874" xr:uid="{00000000-0005-0000-0000-000057360000}"/>
    <cellStyle name="Финансовый 3 3 2 2 2 3 2 2" xfId="22114" xr:uid="{B9B8FD77-F8FE-4281-A8E8-72137D178C85}"/>
    <cellStyle name="Финансовый 3 3 2 2 2 3 3" xfId="11952" xr:uid="{00000000-0005-0000-0000-000058360000}"/>
    <cellStyle name="Финансовый 3 3 2 2 2 3 3 2" xfId="27190" xr:uid="{6A2899F1-9957-450A-9ED0-AE5DDBEFF2BF}"/>
    <cellStyle name="Финансовый 3 3 2 2 2 3 4" xfId="17038" xr:uid="{AEB00E9B-4FC0-416D-9D23-E63FD46AC07D}"/>
    <cellStyle name="Финансовый 3 3 2 2 2 4" xfId="3054" xr:uid="{00000000-0005-0000-0000-000059360000}"/>
    <cellStyle name="Финансовый 3 3 2 2 2 4 2" xfId="8140" xr:uid="{00000000-0005-0000-0000-00005A360000}"/>
    <cellStyle name="Финансовый 3 3 2 2 2 4 2 2" xfId="23380" xr:uid="{3323D160-8507-4C32-9A05-9E62448612B8}"/>
    <cellStyle name="Финансовый 3 3 2 2 2 4 3" xfId="13218" xr:uid="{00000000-0005-0000-0000-00005B360000}"/>
    <cellStyle name="Финансовый 3 3 2 2 2 4 3 2" xfId="28456" xr:uid="{51495A1F-A454-4289-A7ED-996644519D2D}"/>
    <cellStyle name="Финансовый 3 3 2 2 2 4 4" xfId="18304" xr:uid="{7BDDD18C-340C-4306-85BA-3E30E428C918}"/>
    <cellStyle name="Финансовый 3 3 2 2 2 5" xfId="4320" xr:uid="{00000000-0005-0000-0000-00005C360000}"/>
    <cellStyle name="Финансовый 3 3 2 2 2 5 2" xfId="9401" xr:uid="{00000000-0005-0000-0000-00005D360000}"/>
    <cellStyle name="Финансовый 3 3 2 2 2 5 2 2" xfId="24641" xr:uid="{9AF95FB0-FDF4-4892-A791-9EEF96B62C97}"/>
    <cellStyle name="Финансовый 3 3 2 2 2 5 3" xfId="14479" xr:uid="{00000000-0005-0000-0000-00005E360000}"/>
    <cellStyle name="Финансовый 3 3 2 2 2 5 3 2" xfId="29717" xr:uid="{15D37822-B76D-4D25-A4DF-AA43E58C67A0}"/>
    <cellStyle name="Финансовый 3 3 2 2 2 5 4" xfId="19565" xr:uid="{18EC03EA-E8DB-4CEC-9381-09D03A0EFBD2}"/>
    <cellStyle name="Финансовый 3 3 2 2 2 6" xfId="5597" xr:uid="{00000000-0005-0000-0000-00005F360000}"/>
    <cellStyle name="Финансовый 3 3 2 2 2 6 2" xfId="20842" xr:uid="{CAB9C611-A65C-438E-98FC-18C4D406C44D}"/>
    <cellStyle name="Финансовый 3 3 2 2 2 7" xfId="10680" xr:uid="{00000000-0005-0000-0000-000060360000}"/>
    <cellStyle name="Финансовый 3 3 2 2 2 7 2" xfId="25918" xr:uid="{422B073E-282A-48F4-8911-793C7D958DCC}"/>
    <cellStyle name="Финансовый 3 3 2 2 2 8" xfId="15766" xr:uid="{537A8837-4DF4-4AB9-A58F-5163BED15152}"/>
    <cellStyle name="Финансовый 3 3 2 2 3" xfId="916" xr:uid="{00000000-0005-0000-0000-000061360000}"/>
    <cellStyle name="Финансовый 3 3 2 2 3 2" xfId="2194" xr:uid="{00000000-0005-0000-0000-000062360000}"/>
    <cellStyle name="Финансовый 3 3 2 2 3 2 2" xfId="7298" xr:uid="{00000000-0005-0000-0000-000063360000}"/>
    <cellStyle name="Финансовый 3 3 2 2 3 2 2 2" xfId="22538" xr:uid="{2DD48359-A7EB-4C82-B066-DD25113D8425}"/>
    <cellStyle name="Финансовый 3 3 2 2 3 2 3" xfId="12376" xr:uid="{00000000-0005-0000-0000-000064360000}"/>
    <cellStyle name="Финансовый 3 3 2 2 3 2 3 2" xfId="27614" xr:uid="{32009DDE-11CF-44F0-88B7-F0D732657DB1}"/>
    <cellStyle name="Финансовый 3 3 2 2 3 2 4" xfId="17462" xr:uid="{642D84D2-8184-4347-8E5A-C544A157F103}"/>
    <cellStyle name="Финансовый 3 3 2 2 3 3" xfId="3472" xr:uid="{00000000-0005-0000-0000-000065360000}"/>
    <cellStyle name="Финансовый 3 3 2 2 3 3 2" xfId="8558" xr:uid="{00000000-0005-0000-0000-000066360000}"/>
    <cellStyle name="Финансовый 3 3 2 2 3 3 2 2" xfId="23798" xr:uid="{E8583214-C56A-40C7-A481-8B5E2E116EAA}"/>
    <cellStyle name="Финансовый 3 3 2 2 3 3 3" xfId="13636" xr:uid="{00000000-0005-0000-0000-000067360000}"/>
    <cellStyle name="Финансовый 3 3 2 2 3 3 3 2" xfId="28874" xr:uid="{CEF9B6EC-9611-4E7F-8C4A-686262C4CFCC}"/>
    <cellStyle name="Финансовый 3 3 2 2 3 3 4" xfId="18722" xr:uid="{FCDB607F-5A21-447A-A0CF-83C18616D6E9}"/>
    <cellStyle name="Финансовый 3 3 2 2 3 4" xfId="4744" xr:uid="{00000000-0005-0000-0000-000068360000}"/>
    <cellStyle name="Финансовый 3 3 2 2 3 4 2" xfId="9825" xr:uid="{00000000-0005-0000-0000-000069360000}"/>
    <cellStyle name="Финансовый 3 3 2 2 3 4 2 2" xfId="25065" xr:uid="{4C738F45-0BCE-466A-B6F3-844BB2B7309B}"/>
    <cellStyle name="Финансовый 3 3 2 2 3 4 3" xfId="14903" xr:uid="{00000000-0005-0000-0000-00006A360000}"/>
    <cellStyle name="Финансовый 3 3 2 2 3 4 3 2" xfId="30141" xr:uid="{31639ED1-4E85-462A-979C-703D555D740D}"/>
    <cellStyle name="Финансовый 3 3 2 2 3 4 4" xfId="19989" xr:uid="{48667EA3-E556-44D9-8A2B-A2863C1474C3}"/>
    <cellStyle name="Финансовый 3 3 2 2 3 5" xfId="6021" xr:uid="{00000000-0005-0000-0000-00006B360000}"/>
    <cellStyle name="Финансовый 3 3 2 2 3 5 2" xfId="21266" xr:uid="{79376EF0-0239-4651-9E51-DADB443DC29C}"/>
    <cellStyle name="Финансовый 3 3 2 2 3 6" xfId="11104" xr:uid="{00000000-0005-0000-0000-00006C360000}"/>
    <cellStyle name="Финансовый 3 3 2 2 3 6 2" xfId="26342" xr:uid="{8624BE8F-DAC7-4E63-9AD5-EBE163251DEA}"/>
    <cellStyle name="Финансовый 3 3 2 2 3 7" xfId="16190" xr:uid="{A3FF5ADD-CC1E-42BF-A5EE-181A05B01038}"/>
    <cellStyle name="Финансовый 3 3 2 2 4" xfId="1630" xr:uid="{00000000-0005-0000-0000-00006D360000}"/>
    <cellStyle name="Финансовый 3 3 2 2 4 2" xfId="6734" xr:uid="{00000000-0005-0000-0000-00006E360000}"/>
    <cellStyle name="Финансовый 3 3 2 2 4 2 2" xfId="21974" xr:uid="{4401DF84-86CA-4455-8D2F-DC8988B678D0}"/>
    <cellStyle name="Финансовый 3 3 2 2 4 3" xfId="11812" xr:uid="{00000000-0005-0000-0000-00006F360000}"/>
    <cellStyle name="Финансовый 3 3 2 2 4 3 2" xfId="27050" xr:uid="{384361AE-69CA-487A-AACD-8CC5615B32AD}"/>
    <cellStyle name="Финансовый 3 3 2 2 4 4" xfId="16898" xr:uid="{1CEB2C5B-71A2-406C-AF86-B3BBCC95B128}"/>
    <cellStyle name="Финансовый 3 3 2 2 5" xfId="2906" xr:uid="{00000000-0005-0000-0000-000070360000}"/>
    <cellStyle name="Финансовый 3 3 2 2 5 2" xfId="8002" xr:uid="{00000000-0005-0000-0000-000071360000}"/>
    <cellStyle name="Финансовый 3 3 2 2 5 2 2" xfId="23242" xr:uid="{ED8F3FAE-DA69-43DF-8370-374A439ADBB9}"/>
    <cellStyle name="Финансовый 3 3 2 2 5 3" xfId="13080" xr:uid="{00000000-0005-0000-0000-000072360000}"/>
    <cellStyle name="Финансовый 3 3 2 2 5 3 2" xfId="28318" xr:uid="{C8BE316A-497C-4F40-9DD8-E1FE8339B828}"/>
    <cellStyle name="Финансовый 3 3 2 2 5 4" xfId="18166" xr:uid="{F6944E7D-561A-4777-88F9-CBF0723A29B3}"/>
    <cellStyle name="Финансовый 3 3 2 2 6" xfId="4180" xr:uid="{00000000-0005-0000-0000-000073360000}"/>
    <cellStyle name="Финансовый 3 3 2 2 6 2" xfId="9261" xr:uid="{00000000-0005-0000-0000-000074360000}"/>
    <cellStyle name="Финансовый 3 3 2 2 6 2 2" xfId="24501" xr:uid="{523EE5A1-BABC-4D6B-BBA5-4DFA9DCF92F7}"/>
    <cellStyle name="Финансовый 3 3 2 2 6 3" xfId="14339" xr:uid="{00000000-0005-0000-0000-000075360000}"/>
    <cellStyle name="Финансовый 3 3 2 2 6 3 2" xfId="29577" xr:uid="{6090CBC9-B058-442C-97FC-988B51FF807A}"/>
    <cellStyle name="Финансовый 3 3 2 2 6 4" xfId="19425" xr:uid="{E5B374F5-2E2E-4C48-9F7C-CB28E0AD15F6}"/>
    <cellStyle name="Финансовый 3 3 2 2 7" xfId="5457" xr:uid="{00000000-0005-0000-0000-000076360000}"/>
    <cellStyle name="Финансовый 3 3 2 2 7 2" xfId="20702" xr:uid="{6176A1A4-2F47-4DD8-B581-FB70520E588E}"/>
    <cellStyle name="Финансовый 3 3 2 2 8" xfId="10540" xr:uid="{00000000-0005-0000-0000-000077360000}"/>
    <cellStyle name="Финансовый 3 3 2 2 8 2" xfId="25778" xr:uid="{2A1C73CA-357A-4538-838B-F59F36C17892}"/>
    <cellStyle name="Финансовый 3 3 2 2 9" xfId="15626" xr:uid="{64656FCA-075C-46C9-AB24-94B2CDDF414C}"/>
    <cellStyle name="Финансовый 3 3 2 3" xfId="632" xr:uid="{00000000-0005-0000-0000-000078360000}"/>
    <cellStyle name="Финансовый 3 3 2 3 2" xfId="1196" xr:uid="{00000000-0005-0000-0000-000079360000}"/>
    <cellStyle name="Финансовый 3 3 2 3 2 2" xfId="2474" xr:uid="{00000000-0005-0000-0000-00007A360000}"/>
    <cellStyle name="Финансовый 3 3 2 3 2 2 2" xfId="7578" xr:uid="{00000000-0005-0000-0000-00007B360000}"/>
    <cellStyle name="Финансовый 3 3 2 3 2 2 2 2" xfId="22818" xr:uid="{ACF1D0BD-C437-48BD-A9B0-A6E8CC659930}"/>
    <cellStyle name="Финансовый 3 3 2 3 2 2 3" xfId="12656" xr:uid="{00000000-0005-0000-0000-00007C360000}"/>
    <cellStyle name="Финансовый 3 3 2 3 2 2 3 2" xfId="27894" xr:uid="{AADB4B3B-87FE-4E60-8F28-950D87AE44FD}"/>
    <cellStyle name="Финансовый 3 3 2 3 2 2 4" xfId="17742" xr:uid="{4E952D90-DD03-4A2F-BAF0-39FB9CDC1952}"/>
    <cellStyle name="Финансовый 3 3 2 3 2 3" xfId="3748" xr:uid="{00000000-0005-0000-0000-00007D360000}"/>
    <cellStyle name="Финансовый 3 3 2 3 2 3 2" xfId="8834" xr:uid="{00000000-0005-0000-0000-00007E360000}"/>
    <cellStyle name="Финансовый 3 3 2 3 2 3 2 2" xfId="24074" xr:uid="{A149E84D-841B-4BF9-A5C8-D6027C172062}"/>
    <cellStyle name="Финансовый 3 3 2 3 2 3 3" xfId="13912" xr:uid="{00000000-0005-0000-0000-00007F360000}"/>
    <cellStyle name="Финансовый 3 3 2 3 2 3 3 2" xfId="29150" xr:uid="{0BDA2B90-65DB-4F45-A41E-4E184E393A68}"/>
    <cellStyle name="Финансовый 3 3 2 3 2 3 4" xfId="18998" xr:uid="{6D1B85CF-B581-4992-822A-FA1BCC8ABCD4}"/>
    <cellStyle name="Финансовый 3 3 2 3 2 4" xfId="5024" xr:uid="{00000000-0005-0000-0000-000080360000}"/>
    <cellStyle name="Финансовый 3 3 2 3 2 4 2" xfId="10105" xr:uid="{00000000-0005-0000-0000-000081360000}"/>
    <cellStyle name="Финансовый 3 3 2 3 2 4 2 2" xfId="25345" xr:uid="{4200F95C-172B-44C9-9CBC-EEC1CE78F533}"/>
    <cellStyle name="Финансовый 3 3 2 3 2 4 3" xfId="15183" xr:uid="{00000000-0005-0000-0000-000082360000}"/>
    <cellStyle name="Финансовый 3 3 2 3 2 4 3 2" xfId="30421" xr:uid="{D657598A-A631-4FF3-ABA0-760CBBBF3E3C}"/>
    <cellStyle name="Финансовый 3 3 2 3 2 4 4" xfId="20269" xr:uid="{CC3A77D4-00F4-4FC5-8310-C629E8C537F7}"/>
    <cellStyle name="Финансовый 3 3 2 3 2 5" xfId="6301" xr:uid="{00000000-0005-0000-0000-000083360000}"/>
    <cellStyle name="Финансовый 3 3 2 3 2 5 2" xfId="21546" xr:uid="{B7995FD1-0BFF-4234-A38A-DEBC8A072239}"/>
    <cellStyle name="Финансовый 3 3 2 3 2 6" xfId="11384" xr:uid="{00000000-0005-0000-0000-000084360000}"/>
    <cellStyle name="Финансовый 3 3 2 3 2 6 2" xfId="26622" xr:uid="{0443A9C5-8B77-43C2-9D84-E49B7A7F709C}"/>
    <cellStyle name="Финансовый 3 3 2 3 2 7" xfId="16470" xr:uid="{19C5A385-B785-4C85-9A4B-C109B77D2BFD}"/>
    <cellStyle name="Финансовый 3 3 2 3 3" xfId="1910" xr:uid="{00000000-0005-0000-0000-000085360000}"/>
    <cellStyle name="Финансовый 3 3 2 3 3 2" xfId="7014" xr:uid="{00000000-0005-0000-0000-000086360000}"/>
    <cellStyle name="Финансовый 3 3 2 3 3 2 2" xfId="22254" xr:uid="{85455FE4-CBD1-49A6-B3B3-104E53C57439}"/>
    <cellStyle name="Финансовый 3 3 2 3 3 3" xfId="12092" xr:uid="{00000000-0005-0000-0000-000087360000}"/>
    <cellStyle name="Финансовый 3 3 2 3 3 3 2" xfId="27330" xr:uid="{6F6DF035-5194-413D-9CD6-64A1D6754621}"/>
    <cellStyle name="Финансовый 3 3 2 3 3 4" xfId="17178" xr:uid="{696ADCBB-E00D-4521-9340-01C20F760CF2}"/>
    <cellStyle name="Финансовый 3 3 2 3 4" xfId="3192" xr:uid="{00000000-0005-0000-0000-000088360000}"/>
    <cellStyle name="Финансовый 3 3 2 3 4 2" xfId="8278" xr:uid="{00000000-0005-0000-0000-000089360000}"/>
    <cellStyle name="Финансовый 3 3 2 3 4 2 2" xfId="23518" xr:uid="{5927326F-04FA-4E62-A503-1F5F2882F6F7}"/>
    <cellStyle name="Финансовый 3 3 2 3 4 3" xfId="13356" xr:uid="{00000000-0005-0000-0000-00008A360000}"/>
    <cellStyle name="Финансовый 3 3 2 3 4 3 2" xfId="28594" xr:uid="{5C9B541A-1534-4A6E-B000-54D668427E80}"/>
    <cellStyle name="Финансовый 3 3 2 3 4 4" xfId="18442" xr:uid="{6A65AB2B-76BA-45F7-AFF6-B4E44BE1512E}"/>
    <cellStyle name="Финансовый 3 3 2 3 5" xfId="4460" xr:uid="{00000000-0005-0000-0000-00008B360000}"/>
    <cellStyle name="Финансовый 3 3 2 3 5 2" xfId="9541" xr:uid="{00000000-0005-0000-0000-00008C360000}"/>
    <cellStyle name="Финансовый 3 3 2 3 5 2 2" xfId="24781" xr:uid="{60FF8E1F-CC71-4087-B598-44CC30C746B9}"/>
    <cellStyle name="Финансовый 3 3 2 3 5 3" xfId="14619" xr:uid="{00000000-0005-0000-0000-00008D360000}"/>
    <cellStyle name="Финансовый 3 3 2 3 5 3 2" xfId="29857" xr:uid="{45EA4181-71C0-4BD0-A8E2-A3FFA56CCEC8}"/>
    <cellStyle name="Финансовый 3 3 2 3 5 4" xfId="19705" xr:uid="{AE28D59E-C10E-42E4-B1A8-354A69FB483F}"/>
    <cellStyle name="Финансовый 3 3 2 3 6" xfId="5737" xr:uid="{00000000-0005-0000-0000-00008E360000}"/>
    <cellStyle name="Финансовый 3 3 2 3 6 2" xfId="20982" xr:uid="{4C2AF083-B1CF-4F67-9B4B-72C9E85EC015}"/>
    <cellStyle name="Финансовый 3 3 2 3 7" xfId="10820" xr:uid="{00000000-0005-0000-0000-00008F360000}"/>
    <cellStyle name="Финансовый 3 3 2 3 7 2" xfId="26058" xr:uid="{0D1EDC13-B0E2-4A31-A9C7-13A2E4A4C090}"/>
    <cellStyle name="Финансовый 3 3 2 3 8" xfId="15906" xr:uid="{B4AAB15B-42F5-4A5A-9D5D-1CB534408F5F}"/>
    <cellStyle name="Финансовый 3 3 2 4" xfId="776" xr:uid="{00000000-0005-0000-0000-000090360000}"/>
    <cellStyle name="Финансовый 3 3 2 4 2" xfId="2054" xr:uid="{00000000-0005-0000-0000-000091360000}"/>
    <cellStyle name="Финансовый 3 3 2 4 2 2" xfId="7158" xr:uid="{00000000-0005-0000-0000-000092360000}"/>
    <cellStyle name="Финансовый 3 3 2 4 2 2 2" xfId="22398" xr:uid="{D4809EDF-2F60-454B-BC50-528DC4681A40}"/>
    <cellStyle name="Финансовый 3 3 2 4 2 3" xfId="12236" xr:uid="{00000000-0005-0000-0000-000093360000}"/>
    <cellStyle name="Финансовый 3 3 2 4 2 3 2" xfId="27474" xr:uid="{A6B6BBC8-6B81-455E-BE88-F46EFF6569B2}"/>
    <cellStyle name="Финансовый 3 3 2 4 2 4" xfId="17322" xr:uid="{FEDE0611-C92A-44DA-8C59-18A3DB683FF1}"/>
    <cellStyle name="Финансовый 3 3 2 4 3" xfId="3334" xr:uid="{00000000-0005-0000-0000-000094360000}"/>
    <cellStyle name="Финансовый 3 3 2 4 3 2" xfId="8420" xr:uid="{00000000-0005-0000-0000-000095360000}"/>
    <cellStyle name="Финансовый 3 3 2 4 3 2 2" xfId="23660" xr:uid="{956D35D4-9833-4EA6-8704-088D4E9E658B}"/>
    <cellStyle name="Финансовый 3 3 2 4 3 3" xfId="13498" xr:uid="{00000000-0005-0000-0000-000096360000}"/>
    <cellStyle name="Финансовый 3 3 2 4 3 3 2" xfId="28736" xr:uid="{992BFCD0-C831-41F4-94A3-6D6B863C67D1}"/>
    <cellStyle name="Финансовый 3 3 2 4 3 4" xfId="18584" xr:uid="{AE23B2E0-A126-4AAB-A9C6-C9228DE5E0D2}"/>
    <cellStyle name="Финансовый 3 3 2 4 4" xfId="4604" xr:uid="{00000000-0005-0000-0000-000097360000}"/>
    <cellStyle name="Финансовый 3 3 2 4 4 2" xfId="9685" xr:uid="{00000000-0005-0000-0000-000098360000}"/>
    <cellStyle name="Финансовый 3 3 2 4 4 2 2" xfId="24925" xr:uid="{156B0401-9E50-4092-9F38-9C25713F51B3}"/>
    <cellStyle name="Финансовый 3 3 2 4 4 3" xfId="14763" xr:uid="{00000000-0005-0000-0000-000099360000}"/>
    <cellStyle name="Финансовый 3 3 2 4 4 3 2" xfId="30001" xr:uid="{CF3B2A35-1F43-4027-83D5-95EA4A7011A6}"/>
    <cellStyle name="Финансовый 3 3 2 4 4 4" xfId="19849" xr:uid="{8780444A-7314-47A3-867E-4E02E0AAC824}"/>
    <cellStyle name="Финансовый 3 3 2 4 5" xfId="5881" xr:uid="{00000000-0005-0000-0000-00009A360000}"/>
    <cellStyle name="Финансовый 3 3 2 4 5 2" xfId="21126" xr:uid="{67ADD3BB-43D2-44DE-B8EB-7A313F3500B8}"/>
    <cellStyle name="Финансовый 3 3 2 4 6" xfId="10964" xr:uid="{00000000-0005-0000-0000-00009B360000}"/>
    <cellStyle name="Финансовый 3 3 2 4 6 2" xfId="26202" xr:uid="{6ED44E2A-727E-44EA-A86C-533446449AF1}"/>
    <cellStyle name="Финансовый 3 3 2 4 7" xfId="16050" xr:uid="{9583720C-DA60-48E0-8D3D-F34CEECCF2D4}"/>
    <cellStyle name="Финансовый 3 3 2 5" xfId="1341" xr:uid="{00000000-0005-0000-0000-00009C360000}"/>
    <cellStyle name="Финансовый 3 3 2 5 2" xfId="2619" xr:uid="{00000000-0005-0000-0000-00009D360000}"/>
    <cellStyle name="Финансовый 3 3 2 5 2 2" xfId="7723" xr:uid="{00000000-0005-0000-0000-00009E360000}"/>
    <cellStyle name="Финансовый 3 3 2 5 2 2 2" xfId="22963" xr:uid="{D5160429-AED7-44F5-B320-C334DE886414}"/>
    <cellStyle name="Финансовый 3 3 2 5 2 3" xfId="12801" xr:uid="{00000000-0005-0000-0000-00009F360000}"/>
    <cellStyle name="Финансовый 3 3 2 5 2 3 2" xfId="28039" xr:uid="{0DEB5554-630A-49C7-8A7E-C809B7B2B120}"/>
    <cellStyle name="Финансовый 3 3 2 5 2 4" xfId="17887" xr:uid="{B67A38F0-90FB-4E53-816B-B7647E30E639}"/>
    <cellStyle name="Финансовый 3 3 2 5 3" xfId="3891" xr:uid="{00000000-0005-0000-0000-0000A0360000}"/>
    <cellStyle name="Финансовый 3 3 2 5 3 2" xfId="8977" xr:uid="{00000000-0005-0000-0000-0000A1360000}"/>
    <cellStyle name="Финансовый 3 3 2 5 3 2 2" xfId="24217" xr:uid="{74927C41-8DF4-4EE4-8A31-27C12CAFDE8B}"/>
    <cellStyle name="Финансовый 3 3 2 5 3 3" xfId="14055" xr:uid="{00000000-0005-0000-0000-0000A2360000}"/>
    <cellStyle name="Финансовый 3 3 2 5 3 3 2" xfId="29293" xr:uid="{AFFD56A0-ED2A-415F-8233-DDDB4084AD70}"/>
    <cellStyle name="Финансовый 3 3 2 5 3 4" xfId="19141" xr:uid="{6193F34C-0E05-4875-8E0F-616511D7250D}"/>
    <cellStyle name="Финансовый 3 3 2 5 4" xfId="5169" xr:uid="{00000000-0005-0000-0000-0000A3360000}"/>
    <cellStyle name="Финансовый 3 3 2 5 4 2" xfId="10250" xr:uid="{00000000-0005-0000-0000-0000A4360000}"/>
    <cellStyle name="Финансовый 3 3 2 5 4 2 2" xfId="25490" xr:uid="{932B0CF4-C24F-48C4-9299-35F1B7586F1B}"/>
    <cellStyle name="Финансовый 3 3 2 5 4 3" xfId="15328" xr:uid="{00000000-0005-0000-0000-0000A5360000}"/>
    <cellStyle name="Финансовый 3 3 2 5 4 3 2" xfId="30566" xr:uid="{FF14D3DB-81BC-4090-A270-DE2D09549462}"/>
    <cellStyle name="Финансовый 3 3 2 5 4 4" xfId="20414" xr:uid="{70C83165-960B-4B30-B04D-D00CACB2558A}"/>
    <cellStyle name="Финансовый 3 3 2 5 5" xfId="6446" xr:uid="{00000000-0005-0000-0000-0000A6360000}"/>
    <cellStyle name="Финансовый 3 3 2 5 5 2" xfId="21691" xr:uid="{A13E9366-8FE7-4941-9BD6-6413433BF5CB}"/>
    <cellStyle name="Финансовый 3 3 2 5 6" xfId="11529" xr:uid="{00000000-0005-0000-0000-0000A7360000}"/>
    <cellStyle name="Финансовый 3 3 2 5 6 2" xfId="26767" xr:uid="{90CA1CB1-CBDC-4DB3-BABD-69118D898383}"/>
    <cellStyle name="Финансовый 3 3 2 5 7" xfId="16615" xr:uid="{23D27C87-5C57-4B16-84B4-5FEC4A0E6733}"/>
    <cellStyle name="Финансовый 3 3 2 6" xfId="1481" xr:uid="{00000000-0005-0000-0000-0000A8360000}"/>
    <cellStyle name="Финансовый 3 3 2 6 2" xfId="2759" xr:uid="{00000000-0005-0000-0000-0000A9360000}"/>
    <cellStyle name="Финансовый 3 3 2 6 2 2" xfId="7863" xr:uid="{00000000-0005-0000-0000-0000AA360000}"/>
    <cellStyle name="Финансовый 3 3 2 6 2 2 2" xfId="23103" xr:uid="{425A46EC-2B64-4F02-A9DF-D75DBC43BB85}"/>
    <cellStyle name="Финансовый 3 3 2 6 2 3" xfId="12941" xr:uid="{00000000-0005-0000-0000-0000AB360000}"/>
    <cellStyle name="Финансовый 3 3 2 6 2 3 2" xfId="28179" xr:uid="{27A0F4E1-6D0F-417E-8213-B8F5A47F5E55}"/>
    <cellStyle name="Финансовый 3 3 2 6 2 4" xfId="18027" xr:uid="{D3941683-F8E9-4BC7-9223-5A770E81248C}"/>
    <cellStyle name="Финансовый 3 3 2 6 3" xfId="4029" xr:uid="{00000000-0005-0000-0000-0000AC360000}"/>
    <cellStyle name="Финансовый 3 3 2 6 3 2" xfId="9115" xr:uid="{00000000-0005-0000-0000-0000AD360000}"/>
    <cellStyle name="Финансовый 3 3 2 6 3 2 2" xfId="24355" xr:uid="{B9501C28-1128-446F-9059-0B1497EA703E}"/>
    <cellStyle name="Финансовый 3 3 2 6 3 3" xfId="14193" xr:uid="{00000000-0005-0000-0000-0000AE360000}"/>
    <cellStyle name="Финансовый 3 3 2 6 3 3 2" xfId="29431" xr:uid="{BBDC8DD6-2A49-4B05-B74F-AD3FF3E52A5D}"/>
    <cellStyle name="Финансовый 3 3 2 6 3 4" xfId="19279" xr:uid="{0939345C-1E8A-40B8-97A1-2168449C9E83}"/>
    <cellStyle name="Финансовый 3 3 2 6 4" xfId="5309" xr:uid="{00000000-0005-0000-0000-0000AF360000}"/>
    <cellStyle name="Финансовый 3 3 2 6 4 2" xfId="10390" xr:uid="{00000000-0005-0000-0000-0000B0360000}"/>
    <cellStyle name="Финансовый 3 3 2 6 4 2 2" xfId="25630" xr:uid="{92A3C445-6638-4EBC-A60D-9F13AFD60D00}"/>
    <cellStyle name="Финансовый 3 3 2 6 4 3" xfId="15468" xr:uid="{00000000-0005-0000-0000-0000B1360000}"/>
    <cellStyle name="Финансовый 3 3 2 6 4 3 2" xfId="30706" xr:uid="{29186422-B96B-43BB-BEDE-3EF7CB6202AD}"/>
    <cellStyle name="Финансовый 3 3 2 6 4 4" xfId="20554" xr:uid="{7FDADE5B-574E-41F2-8183-500C5AAC9185}"/>
    <cellStyle name="Финансовый 3 3 2 6 5" xfId="6586" xr:uid="{00000000-0005-0000-0000-0000B2360000}"/>
    <cellStyle name="Финансовый 3 3 2 6 5 2" xfId="21831" xr:uid="{6BA6D2B0-4F39-4D70-882D-FC4CCDC07624}"/>
    <cellStyle name="Финансовый 3 3 2 6 6" xfId="11669" xr:uid="{00000000-0005-0000-0000-0000B3360000}"/>
    <cellStyle name="Финансовый 3 3 2 6 6 2" xfId="26907" xr:uid="{E7573557-37CF-4634-A8DB-A8EB07405839}"/>
    <cellStyle name="Финансовый 3 3 2 6 7" xfId="16755" xr:uid="{CEB3FD68-ADBC-47CB-945F-0729A582DE4E}"/>
    <cellStyle name="Финансовый 3 3 3" xfId="229" xr:uid="{00000000-0005-0000-0000-0000B4360000}"/>
    <cellStyle name="Финансовый 3 3 3 2" xfId="378" xr:uid="{00000000-0005-0000-0000-0000B5360000}"/>
    <cellStyle name="Финансовый 3 3 3 2 2" xfId="522" xr:uid="{00000000-0005-0000-0000-0000B6360000}"/>
    <cellStyle name="Финансовый 3 3 3 2 2 2" xfId="1086" xr:uid="{00000000-0005-0000-0000-0000B7360000}"/>
    <cellStyle name="Финансовый 3 3 3 2 2 2 2" xfId="2364" xr:uid="{00000000-0005-0000-0000-0000B8360000}"/>
    <cellStyle name="Финансовый 3 3 3 2 2 2 2 2" xfId="7468" xr:uid="{00000000-0005-0000-0000-0000B9360000}"/>
    <cellStyle name="Финансовый 3 3 3 2 2 2 2 2 2" xfId="22708" xr:uid="{ABB56E4A-9A01-4287-AAA2-36B1C38A9863}"/>
    <cellStyle name="Финансовый 3 3 3 2 2 2 2 3" xfId="12546" xr:uid="{00000000-0005-0000-0000-0000BA360000}"/>
    <cellStyle name="Финансовый 3 3 3 2 2 2 2 3 2" xfId="27784" xr:uid="{423B4510-157B-4942-8463-470E1687BA79}"/>
    <cellStyle name="Финансовый 3 3 3 2 2 2 2 4" xfId="17632" xr:uid="{0838415B-B49D-4722-AFED-D1AC355D5588}"/>
    <cellStyle name="Финансовый 3 3 3 2 2 2 3" xfId="3640" xr:uid="{00000000-0005-0000-0000-0000BB360000}"/>
    <cellStyle name="Финансовый 3 3 3 2 2 2 3 2" xfId="8726" xr:uid="{00000000-0005-0000-0000-0000BC360000}"/>
    <cellStyle name="Финансовый 3 3 3 2 2 2 3 2 2" xfId="23966" xr:uid="{77412626-D43F-4C7E-BD55-E710FAF8EFC3}"/>
    <cellStyle name="Финансовый 3 3 3 2 2 2 3 3" xfId="13804" xr:uid="{00000000-0005-0000-0000-0000BD360000}"/>
    <cellStyle name="Финансовый 3 3 3 2 2 2 3 3 2" xfId="29042" xr:uid="{B7678F4C-D3B3-46D1-8708-7592C6C46743}"/>
    <cellStyle name="Финансовый 3 3 3 2 2 2 3 4" xfId="18890" xr:uid="{6A3CB2BF-6985-435F-8090-A936728F1521}"/>
    <cellStyle name="Финансовый 3 3 3 2 2 2 4" xfId="4914" xr:uid="{00000000-0005-0000-0000-0000BE360000}"/>
    <cellStyle name="Финансовый 3 3 3 2 2 2 4 2" xfId="9995" xr:uid="{00000000-0005-0000-0000-0000BF360000}"/>
    <cellStyle name="Финансовый 3 3 3 2 2 2 4 2 2" xfId="25235" xr:uid="{2A36C70F-B1E6-43F9-9B0B-5286B8CB292F}"/>
    <cellStyle name="Финансовый 3 3 3 2 2 2 4 3" xfId="15073" xr:uid="{00000000-0005-0000-0000-0000C0360000}"/>
    <cellStyle name="Финансовый 3 3 3 2 2 2 4 3 2" xfId="30311" xr:uid="{96A3266A-8742-4DA6-B612-8C0A5BC876CD}"/>
    <cellStyle name="Финансовый 3 3 3 2 2 2 4 4" xfId="20159" xr:uid="{FFD511BB-134D-439F-924E-924C40CAF9F7}"/>
    <cellStyle name="Финансовый 3 3 3 2 2 2 5" xfId="6191" xr:uid="{00000000-0005-0000-0000-0000C1360000}"/>
    <cellStyle name="Финансовый 3 3 3 2 2 2 5 2" xfId="21436" xr:uid="{8A1C7E8A-191D-408C-A674-1102151FFB35}"/>
    <cellStyle name="Финансовый 3 3 3 2 2 2 6" xfId="11274" xr:uid="{00000000-0005-0000-0000-0000C2360000}"/>
    <cellStyle name="Финансовый 3 3 3 2 2 2 6 2" xfId="26512" xr:uid="{B1910077-DC9D-4F0B-9D09-27C69D160FE6}"/>
    <cellStyle name="Финансовый 3 3 3 2 2 2 7" xfId="16360" xr:uid="{2781A2FA-86FF-46AA-BCA2-158602A4F141}"/>
    <cellStyle name="Финансовый 3 3 3 2 2 3" xfId="1800" xr:uid="{00000000-0005-0000-0000-0000C3360000}"/>
    <cellStyle name="Финансовый 3 3 3 2 2 3 2" xfId="6904" xr:uid="{00000000-0005-0000-0000-0000C4360000}"/>
    <cellStyle name="Финансовый 3 3 3 2 2 3 2 2" xfId="22144" xr:uid="{0048384D-9B2F-435E-8819-6FF48E3D07B4}"/>
    <cellStyle name="Финансовый 3 3 3 2 2 3 3" xfId="11982" xr:uid="{00000000-0005-0000-0000-0000C5360000}"/>
    <cellStyle name="Финансовый 3 3 3 2 2 3 3 2" xfId="27220" xr:uid="{4A1C58BE-9E8A-457C-AC7E-7F51DA5C6941}"/>
    <cellStyle name="Финансовый 3 3 3 2 2 3 4" xfId="17068" xr:uid="{F1686034-0FF8-4312-8803-78B122D7C004}"/>
    <cellStyle name="Финансовый 3 3 3 2 2 4" xfId="3084" xr:uid="{00000000-0005-0000-0000-0000C6360000}"/>
    <cellStyle name="Финансовый 3 3 3 2 2 4 2" xfId="8170" xr:uid="{00000000-0005-0000-0000-0000C7360000}"/>
    <cellStyle name="Финансовый 3 3 3 2 2 4 2 2" xfId="23410" xr:uid="{A0035250-8BA6-44BB-A868-7EDB7E0405FB}"/>
    <cellStyle name="Финансовый 3 3 3 2 2 4 3" xfId="13248" xr:uid="{00000000-0005-0000-0000-0000C8360000}"/>
    <cellStyle name="Финансовый 3 3 3 2 2 4 3 2" xfId="28486" xr:uid="{C86D241A-C4B3-4592-9F71-BFA7C5AEEBB6}"/>
    <cellStyle name="Финансовый 3 3 3 2 2 4 4" xfId="18334" xr:uid="{F2B2B591-80DD-49D7-B650-29E012B99E7F}"/>
    <cellStyle name="Финансовый 3 3 3 2 2 5" xfId="4350" xr:uid="{00000000-0005-0000-0000-0000C9360000}"/>
    <cellStyle name="Финансовый 3 3 3 2 2 5 2" xfId="9431" xr:uid="{00000000-0005-0000-0000-0000CA360000}"/>
    <cellStyle name="Финансовый 3 3 3 2 2 5 2 2" xfId="24671" xr:uid="{18586AD3-7502-4FDE-A639-75F9062E2530}"/>
    <cellStyle name="Финансовый 3 3 3 2 2 5 3" xfId="14509" xr:uid="{00000000-0005-0000-0000-0000CB360000}"/>
    <cellStyle name="Финансовый 3 3 3 2 2 5 3 2" xfId="29747" xr:uid="{4E97D9A9-9E12-4683-B63B-351105ED098E}"/>
    <cellStyle name="Финансовый 3 3 3 2 2 5 4" xfId="19595" xr:uid="{11EA93F7-D32D-40EA-83FA-E464B6DDF052}"/>
    <cellStyle name="Финансовый 3 3 3 2 2 6" xfId="5627" xr:uid="{00000000-0005-0000-0000-0000CC360000}"/>
    <cellStyle name="Финансовый 3 3 3 2 2 6 2" xfId="20872" xr:uid="{3C85966A-CC6A-4843-9D50-FCAB3688E2C7}"/>
    <cellStyle name="Финансовый 3 3 3 2 2 7" xfId="10710" xr:uid="{00000000-0005-0000-0000-0000CD360000}"/>
    <cellStyle name="Финансовый 3 3 3 2 2 7 2" xfId="25948" xr:uid="{674A633F-E2A9-45C7-93DF-E83A8C1FDD3F}"/>
    <cellStyle name="Финансовый 3 3 3 2 2 8" xfId="15796" xr:uid="{FE51D2C0-C901-4AB1-B0CF-6567FC3ACD00}"/>
    <cellStyle name="Финансовый 3 3 3 2 3" xfId="946" xr:uid="{00000000-0005-0000-0000-0000CE360000}"/>
    <cellStyle name="Финансовый 3 3 3 2 3 2" xfId="2224" xr:uid="{00000000-0005-0000-0000-0000CF360000}"/>
    <cellStyle name="Финансовый 3 3 3 2 3 2 2" xfId="7328" xr:uid="{00000000-0005-0000-0000-0000D0360000}"/>
    <cellStyle name="Финансовый 3 3 3 2 3 2 2 2" xfId="22568" xr:uid="{FA31B0A2-9DF0-4E46-8780-50DAD84261D0}"/>
    <cellStyle name="Финансовый 3 3 3 2 3 2 3" xfId="12406" xr:uid="{00000000-0005-0000-0000-0000D1360000}"/>
    <cellStyle name="Финансовый 3 3 3 2 3 2 3 2" xfId="27644" xr:uid="{4D9F6590-67EF-43CD-93DB-5A61277A0BA1}"/>
    <cellStyle name="Финансовый 3 3 3 2 3 2 4" xfId="17492" xr:uid="{B9C60611-0C3E-4E7C-8951-97F3C5D24C18}"/>
    <cellStyle name="Финансовый 3 3 3 2 3 3" xfId="3502" xr:uid="{00000000-0005-0000-0000-0000D2360000}"/>
    <cellStyle name="Финансовый 3 3 3 2 3 3 2" xfId="8588" xr:uid="{00000000-0005-0000-0000-0000D3360000}"/>
    <cellStyle name="Финансовый 3 3 3 2 3 3 2 2" xfId="23828" xr:uid="{836C4414-450B-42E1-8D53-6AACBF50C9B0}"/>
    <cellStyle name="Финансовый 3 3 3 2 3 3 3" xfId="13666" xr:uid="{00000000-0005-0000-0000-0000D4360000}"/>
    <cellStyle name="Финансовый 3 3 3 2 3 3 3 2" xfId="28904" xr:uid="{4A944848-EBBC-4486-A940-B8250FB524CA}"/>
    <cellStyle name="Финансовый 3 3 3 2 3 3 4" xfId="18752" xr:uid="{99DDF4D6-0469-438E-9726-63B3C55ADA16}"/>
    <cellStyle name="Финансовый 3 3 3 2 3 4" xfId="4774" xr:uid="{00000000-0005-0000-0000-0000D5360000}"/>
    <cellStyle name="Финансовый 3 3 3 2 3 4 2" xfId="9855" xr:uid="{00000000-0005-0000-0000-0000D6360000}"/>
    <cellStyle name="Финансовый 3 3 3 2 3 4 2 2" xfId="25095" xr:uid="{0F434886-5AEE-450E-A436-95EA030587A8}"/>
    <cellStyle name="Финансовый 3 3 3 2 3 4 3" xfId="14933" xr:uid="{00000000-0005-0000-0000-0000D7360000}"/>
    <cellStyle name="Финансовый 3 3 3 2 3 4 3 2" xfId="30171" xr:uid="{010BB5C8-11EB-4FC1-B599-B03BE7699C24}"/>
    <cellStyle name="Финансовый 3 3 3 2 3 4 4" xfId="20019" xr:uid="{BCD6808E-F156-421D-B4AF-4B00081F4D3B}"/>
    <cellStyle name="Финансовый 3 3 3 2 3 5" xfId="6051" xr:uid="{00000000-0005-0000-0000-0000D8360000}"/>
    <cellStyle name="Финансовый 3 3 3 2 3 5 2" xfId="21296" xr:uid="{131A57C1-57AB-4762-B3F5-3624CE65460A}"/>
    <cellStyle name="Финансовый 3 3 3 2 3 6" xfId="11134" xr:uid="{00000000-0005-0000-0000-0000D9360000}"/>
    <cellStyle name="Финансовый 3 3 3 2 3 6 2" xfId="26372" xr:uid="{7A55FDEE-7371-4A75-A0EB-52063AC8C18F}"/>
    <cellStyle name="Финансовый 3 3 3 2 3 7" xfId="16220" xr:uid="{77E0FF70-98F7-4C1F-AFBD-2D3A0FEE6CE5}"/>
    <cellStyle name="Финансовый 3 3 3 2 4" xfId="1660" xr:uid="{00000000-0005-0000-0000-0000DA360000}"/>
    <cellStyle name="Финансовый 3 3 3 2 4 2" xfId="6764" xr:uid="{00000000-0005-0000-0000-0000DB360000}"/>
    <cellStyle name="Финансовый 3 3 3 2 4 2 2" xfId="22004" xr:uid="{9CE0F65F-FEC8-43E3-824E-C70A5D0DFEAC}"/>
    <cellStyle name="Финансовый 3 3 3 2 4 3" xfId="11842" xr:uid="{00000000-0005-0000-0000-0000DC360000}"/>
    <cellStyle name="Финансовый 3 3 3 2 4 3 2" xfId="27080" xr:uid="{7269B42C-C197-401C-BED1-B5AC7F6EE587}"/>
    <cellStyle name="Финансовый 3 3 3 2 4 4" xfId="16928" xr:uid="{87AD0A4C-EFA1-4150-8EE7-5FC5E50E2C00}"/>
    <cellStyle name="Финансовый 3 3 3 2 5" xfId="2942" xr:uid="{00000000-0005-0000-0000-0000DD360000}"/>
    <cellStyle name="Финансовый 3 3 3 2 5 2" xfId="8032" xr:uid="{00000000-0005-0000-0000-0000DE360000}"/>
    <cellStyle name="Финансовый 3 3 3 2 5 2 2" xfId="23272" xr:uid="{BDCFED83-22CA-4427-91C9-15FA01288D4A}"/>
    <cellStyle name="Финансовый 3 3 3 2 5 3" xfId="13110" xr:uid="{00000000-0005-0000-0000-0000DF360000}"/>
    <cellStyle name="Финансовый 3 3 3 2 5 3 2" xfId="28348" xr:uid="{131E7D19-6F6F-4012-BBCD-02ABBD92F7CA}"/>
    <cellStyle name="Финансовый 3 3 3 2 5 4" xfId="18196" xr:uid="{99557D61-EB4A-43B4-9839-9DDF4C91B970}"/>
    <cellStyle name="Финансовый 3 3 3 2 6" xfId="4210" xr:uid="{00000000-0005-0000-0000-0000E0360000}"/>
    <cellStyle name="Финансовый 3 3 3 2 6 2" xfId="9291" xr:uid="{00000000-0005-0000-0000-0000E1360000}"/>
    <cellStyle name="Финансовый 3 3 3 2 6 2 2" xfId="24531" xr:uid="{2A671BF9-AE53-4200-B169-CEC1009D349D}"/>
    <cellStyle name="Финансовый 3 3 3 2 6 3" xfId="14369" xr:uid="{00000000-0005-0000-0000-0000E2360000}"/>
    <cellStyle name="Финансовый 3 3 3 2 6 3 2" xfId="29607" xr:uid="{4A84CB61-BA5F-4F82-B83E-00348C895F50}"/>
    <cellStyle name="Финансовый 3 3 3 2 6 4" xfId="19455" xr:uid="{22D04A50-335F-4C67-8988-9CAFC08937EA}"/>
    <cellStyle name="Финансовый 3 3 3 2 7" xfId="5487" xr:uid="{00000000-0005-0000-0000-0000E3360000}"/>
    <cellStyle name="Финансовый 3 3 3 2 7 2" xfId="20732" xr:uid="{91D42F07-F2E4-4952-AF15-AB5077619549}"/>
    <cellStyle name="Финансовый 3 3 3 2 8" xfId="10570" xr:uid="{00000000-0005-0000-0000-0000E4360000}"/>
    <cellStyle name="Финансовый 3 3 3 2 8 2" xfId="25808" xr:uid="{BBC6D88F-E060-4079-895C-7079D648DB34}"/>
    <cellStyle name="Финансовый 3 3 3 2 9" xfId="15656" xr:uid="{A3B3FF49-8447-41AE-A920-16DD696AF8D5}"/>
    <cellStyle name="Финансовый 3 3 3 3" xfId="662" xr:uid="{00000000-0005-0000-0000-0000E5360000}"/>
    <cellStyle name="Финансовый 3 3 3 3 2" xfId="1226" xr:uid="{00000000-0005-0000-0000-0000E6360000}"/>
    <cellStyle name="Финансовый 3 3 3 3 2 2" xfId="2504" xr:uid="{00000000-0005-0000-0000-0000E7360000}"/>
    <cellStyle name="Финансовый 3 3 3 3 2 2 2" xfId="7608" xr:uid="{00000000-0005-0000-0000-0000E8360000}"/>
    <cellStyle name="Финансовый 3 3 3 3 2 2 2 2" xfId="22848" xr:uid="{05C68BC0-7374-4BF3-8C2F-800EFB5CAB5D}"/>
    <cellStyle name="Финансовый 3 3 3 3 2 2 3" xfId="12686" xr:uid="{00000000-0005-0000-0000-0000E9360000}"/>
    <cellStyle name="Финансовый 3 3 3 3 2 2 3 2" xfId="27924" xr:uid="{ECBBC10E-5E36-4777-9869-8181E4F3300B}"/>
    <cellStyle name="Финансовый 3 3 3 3 2 2 4" xfId="17772" xr:uid="{9FABED86-FC18-482E-ADBA-10D3D3C9B8AB}"/>
    <cellStyle name="Финансовый 3 3 3 3 2 3" xfId="3778" xr:uid="{00000000-0005-0000-0000-0000EA360000}"/>
    <cellStyle name="Финансовый 3 3 3 3 2 3 2" xfId="8864" xr:uid="{00000000-0005-0000-0000-0000EB360000}"/>
    <cellStyle name="Финансовый 3 3 3 3 2 3 2 2" xfId="24104" xr:uid="{FE6EA5A6-1B64-4E49-8C9E-700AB163DC67}"/>
    <cellStyle name="Финансовый 3 3 3 3 2 3 3" xfId="13942" xr:uid="{00000000-0005-0000-0000-0000EC360000}"/>
    <cellStyle name="Финансовый 3 3 3 3 2 3 3 2" xfId="29180" xr:uid="{D56076F9-C9FA-41D5-9F56-0CAB91F2CC8D}"/>
    <cellStyle name="Финансовый 3 3 3 3 2 3 4" xfId="19028" xr:uid="{4970D066-3AC2-4A73-9791-042EB6F93B61}"/>
    <cellStyle name="Финансовый 3 3 3 3 2 4" xfId="5054" xr:uid="{00000000-0005-0000-0000-0000ED360000}"/>
    <cellStyle name="Финансовый 3 3 3 3 2 4 2" xfId="10135" xr:uid="{00000000-0005-0000-0000-0000EE360000}"/>
    <cellStyle name="Финансовый 3 3 3 3 2 4 2 2" xfId="25375" xr:uid="{C460ABD7-EDA5-47A0-A221-6C3952EC51C8}"/>
    <cellStyle name="Финансовый 3 3 3 3 2 4 3" xfId="15213" xr:uid="{00000000-0005-0000-0000-0000EF360000}"/>
    <cellStyle name="Финансовый 3 3 3 3 2 4 3 2" xfId="30451" xr:uid="{8B1877DC-83DC-4181-8723-656A79715ACB}"/>
    <cellStyle name="Финансовый 3 3 3 3 2 4 4" xfId="20299" xr:uid="{0F7275DD-DE17-4F90-A9B5-E4E02A0F5E17}"/>
    <cellStyle name="Финансовый 3 3 3 3 2 5" xfId="6331" xr:uid="{00000000-0005-0000-0000-0000F0360000}"/>
    <cellStyle name="Финансовый 3 3 3 3 2 5 2" xfId="21576" xr:uid="{0A433026-C2F7-46BE-81AC-BB18532428C3}"/>
    <cellStyle name="Финансовый 3 3 3 3 2 6" xfId="11414" xr:uid="{00000000-0005-0000-0000-0000F1360000}"/>
    <cellStyle name="Финансовый 3 3 3 3 2 6 2" xfId="26652" xr:uid="{CC8B0E03-5E10-4526-88DC-2EE7EB7F5C25}"/>
    <cellStyle name="Финансовый 3 3 3 3 2 7" xfId="16500" xr:uid="{035B4A48-C742-4219-BC16-B503C582338A}"/>
    <cellStyle name="Финансовый 3 3 3 3 3" xfId="1940" xr:uid="{00000000-0005-0000-0000-0000F2360000}"/>
    <cellStyle name="Финансовый 3 3 3 3 3 2" xfId="7044" xr:uid="{00000000-0005-0000-0000-0000F3360000}"/>
    <cellStyle name="Финансовый 3 3 3 3 3 2 2" xfId="22284" xr:uid="{EA1F1D2C-68B6-4618-9A64-F99C82C5DC8B}"/>
    <cellStyle name="Финансовый 3 3 3 3 3 3" xfId="12122" xr:uid="{00000000-0005-0000-0000-0000F4360000}"/>
    <cellStyle name="Финансовый 3 3 3 3 3 3 2" xfId="27360" xr:uid="{BF3AD446-3A6C-4EDB-A78E-81D1F7213975}"/>
    <cellStyle name="Финансовый 3 3 3 3 3 4" xfId="17208" xr:uid="{1C896D6E-93D1-476E-8705-775013FB6BA3}"/>
    <cellStyle name="Финансовый 3 3 3 3 4" xfId="3222" xr:uid="{00000000-0005-0000-0000-0000F5360000}"/>
    <cellStyle name="Финансовый 3 3 3 3 4 2" xfId="8308" xr:uid="{00000000-0005-0000-0000-0000F6360000}"/>
    <cellStyle name="Финансовый 3 3 3 3 4 2 2" xfId="23548" xr:uid="{DF1C98C2-E6F8-425B-97EE-E4379FF2C046}"/>
    <cellStyle name="Финансовый 3 3 3 3 4 3" xfId="13386" xr:uid="{00000000-0005-0000-0000-0000F7360000}"/>
    <cellStyle name="Финансовый 3 3 3 3 4 3 2" xfId="28624" xr:uid="{CD4635FF-4294-4104-B558-BE8124D3DD4C}"/>
    <cellStyle name="Финансовый 3 3 3 3 4 4" xfId="18472" xr:uid="{AA6AD123-5BA0-4B76-AEF7-15C8CF503479}"/>
    <cellStyle name="Финансовый 3 3 3 3 5" xfId="4490" xr:uid="{00000000-0005-0000-0000-0000F8360000}"/>
    <cellStyle name="Финансовый 3 3 3 3 5 2" xfId="9571" xr:uid="{00000000-0005-0000-0000-0000F9360000}"/>
    <cellStyle name="Финансовый 3 3 3 3 5 2 2" xfId="24811" xr:uid="{8F3310AA-27A7-4995-888F-F7A8BD4E7253}"/>
    <cellStyle name="Финансовый 3 3 3 3 5 3" xfId="14649" xr:uid="{00000000-0005-0000-0000-0000FA360000}"/>
    <cellStyle name="Финансовый 3 3 3 3 5 3 2" xfId="29887" xr:uid="{CEBB2499-4452-4E2E-BC9B-5C37CEC0D7D9}"/>
    <cellStyle name="Финансовый 3 3 3 3 5 4" xfId="19735" xr:uid="{45420A97-452B-4F6E-B858-333F2423B3DB}"/>
    <cellStyle name="Финансовый 3 3 3 3 6" xfId="5767" xr:uid="{00000000-0005-0000-0000-0000FB360000}"/>
    <cellStyle name="Финансовый 3 3 3 3 6 2" xfId="21012" xr:uid="{830B794E-018D-4F21-A2A2-CFC82A859AEF}"/>
    <cellStyle name="Финансовый 3 3 3 3 7" xfId="10850" xr:uid="{00000000-0005-0000-0000-0000FC360000}"/>
    <cellStyle name="Финансовый 3 3 3 3 7 2" xfId="26088" xr:uid="{2E4E9EB7-8487-4D15-AC13-7109944DDE3E}"/>
    <cellStyle name="Финансовый 3 3 3 3 8" xfId="15936" xr:uid="{9A8EA937-A261-46C7-BF0B-7E70F46B526E}"/>
    <cellStyle name="Финансовый 3 3 3 4" xfId="806" xr:uid="{00000000-0005-0000-0000-0000FD360000}"/>
    <cellStyle name="Финансовый 3 3 3 4 2" xfId="2084" xr:uid="{00000000-0005-0000-0000-0000FE360000}"/>
    <cellStyle name="Финансовый 3 3 3 4 2 2" xfId="7188" xr:uid="{00000000-0005-0000-0000-0000FF360000}"/>
    <cellStyle name="Финансовый 3 3 3 4 2 2 2" xfId="22428" xr:uid="{DD1092FC-1C75-405B-9BF1-3FB780CB5F24}"/>
    <cellStyle name="Финансовый 3 3 3 4 2 3" xfId="12266" xr:uid="{00000000-0005-0000-0000-000000370000}"/>
    <cellStyle name="Финансовый 3 3 3 4 2 3 2" xfId="27504" xr:uid="{EF0FD93D-2EAE-44C4-9063-9E2F7E82C698}"/>
    <cellStyle name="Финансовый 3 3 3 4 2 4" xfId="17352" xr:uid="{0F1BD4A8-4A2A-4CE5-AE0B-6E5125E15E68}"/>
    <cellStyle name="Финансовый 3 3 3 4 3" xfId="3364" xr:uid="{00000000-0005-0000-0000-000001370000}"/>
    <cellStyle name="Финансовый 3 3 3 4 3 2" xfId="8450" xr:uid="{00000000-0005-0000-0000-000002370000}"/>
    <cellStyle name="Финансовый 3 3 3 4 3 2 2" xfId="23690" xr:uid="{1770E60D-8BED-40FA-85EF-468F75138EEC}"/>
    <cellStyle name="Финансовый 3 3 3 4 3 3" xfId="13528" xr:uid="{00000000-0005-0000-0000-000003370000}"/>
    <cellStyle name="Финансовый 3 3 3 4 3 3 2" xfId="28766" xr:uid="{DF3F3BDF-321D-4E8B-9736-74F7EF26395B}"/>
    <cellStyle name="Финансовый 3 3 3 4 3 4" xfId="18614" xr:uid="{65C89494-E1BF-4FFC-945B-6E5C8F5FB13B}"/>
    <cellStyle name="Финансовый 3 3 3 4 4" xfId="4634" xr:uid="{00000000-0005-0000-0000-000004370000}"/>
    <cellStyle name="Финансовый 3 3 3 4 4 2" xfId="9715" xr:uid="{00000000-0005-0000-0000-000005370000}"/>
    <cellStyle name="Финансовый 3 3 3 4 4 2 2" xfId="24955" xr:uid="{09DF49A4-A1B5-4E54-A276-9972297FC8B6}"/>
    <cellStyle name="Финансовый 3 3 3 4 4 3" xfId="14793" xr:uid="{00000000-0005-0000-0000-000006370000}"/>
    <cellStyle name="Финансовый 3 3 3 4 4 3 2" xfId="30031" xr:uid="{26884DC4-5024-4085-880A-5E90970D4C96}"/>
    <cellStyle name="Финансовый 3 3 3 4 4 4" xfId="19879" xr:uid="{244B09EC-83F9-40D4-BCF5-55A8726D4478}"/>
    <cellStyle name="Финансовый 3 3 3 4 5" xfId="5911" xr:uid="{00000000-0005-0000-0000-000007370000}"/>
    <cellStyle name="Финансовый 3 3 3 4 5 2" xfId="21156" xr:uid="{177E29B4-3692-45B3-9FBB-E00311A4B9C9}"/>
    <cellStyle name="Финансовый 3 3 3 4 6" xfId="10994" xr:uid="{00000000-0005-0000-0000-000008370000}"/>
    <cellStyle name="Финансовый 3 3 3 4 6 2" xfId="26232" xr:uid="{AF951BE3-BD86-4464-B4F3-8FCB574AF06C}"/>
    <cellStyle name="Финансовый 3 3 3 4 7" xfId="16080" xr:uid="{11797D85-CBA4-4EB3-BA28-E37EC7DB6B87}"/>
    <cellStyle name="Финансовый 3 3 3 5" xfId="1371" xr:uid="{00000000-0005-0000-0000-000009370000}"/>
    <cellStyle name="Финансовый 3 3 3 5 2" xfId="2649" xr:uid="{00000000-0005-0000-0000-00000A370000}"/>
    <cellStyle name="Финансовый 3 3 3 5 2 2" xfId="7753" xr:uid="{00000000-0005-0000-0000-00000B370000}"/>
    <cellStyle name="Финансовый 3 3 3 5 2 2 2" xfId="22993" xr:uid="{4084EBEA-AC5C-4976-8AEB-33E75E11183B}"/>
    <cellStyle name="Финансовый 3 3 3 5 2 3" xfId="12831" xr:uid="{00000000-0005-0000-0000-00000C370000}"/>
    <cellStyle name="Финансовый 3 3 3 5 2 3 2" xfId="28069" xr:uid="{AAF31628-6449-4CF9-AD2C-1D328C882199}"/>
    <cellStyle name="Финансовый 3 3 3 5 2 4" xfId="17917" xr:uid="{D83DF094-949D-435E-9DDA-7D1C4D658CC7}"/>
    <cellStyle name="Финансовый 3 3 3 5 3" xfId="3921" xr:uid="{00000000-0005-0000-0000-00000D370000}"/>
    <cellStyle name="Финансовый 3 3 3 5 3 2" xfId="9007" xr:uid="{00000000-0005-0000-0000-00000E370000}"/>
    <cellStyle name="Финансовый 3 3 3 5 3 2 2" xfId="24247" xr:uid="{E228DA3F-5C75-409C-A223-2EB58BAA2FFE}"/>
    <cellStyle name="Финансовый 3 3 3 5 3 3" xfId="14085" xr:uid="{00000000-0005-0000-0000-00000F370000}"/>
    <cellStyle name="Финансовый 3 3 3 5 3 3 2" xfId="29323" xr:uid="{1A00AC27-0448-45CC-9CC6-CA3B281E1274}"/>
    <cellStyle name="Финансовый 3 3 3 5 3 4" xfId="19171" xr:uid="{1A5F277F-A0C2-4147-A00B-02E2075177D3}"/>
    <cellStyle name="Финансовый 3 3 3 5 4" xfId="5199" xr:uid="{00000000-0005-0000-0000-000010370000}"/>
    <cellStyle name="Финансовый 3 3 3 5 4 2" xfId="10280" xr:uid="{00000000-0005-0000-0000-000011370000}"/>
    <cellStyle name="Финансовый 3 3 3 5 4 2 2" xfId="25520" xr:uid="{6456FDC8-9B5A-4E7C-ACD9-3094D7544D42}"/>
    <cellStyle name="Финансовый 3 3 3 5 4 3" xfId="15358" xr:uid="{00000000-0005-0000-0000-000012370000}"/>
    <cellStyle name="Финансовый 3 3 3 5 4 3 2" xfId="30596" xr:uid="{E3C0C558-B4E0-461A-87AB-902163C35F78}"/>
    <cellStyle name="Финансовый 3 3 3 5 4 4" xfId="20444" xr:uid="{253B05E8-CC2A-4E4E-B235-705EC06998C0}"/>
    <cellStyle name="Финансовый 3 3 3 5 5" xfId="6476" xr:uid="{00000000-0005-0000-0000-000013370000}"/>
    <cellStyle name="Финансовый 3 3 3 5 5 2" xfId="21721" xr:uid="{CE089217-A028-44AE-9BD3-E773589B30BB}"/>
    <cellStyle name="Финансовый 3 3 3 5 6" xfId="11559" xr:uid="{00000000-0005-0000-0000-000014370000}"/>
    <cellStyle name="Финансовый 3 3 3 5 6 2" xfId="26797" xr:uid="{2F980A2E-1453-4893-8FAE-E0654EC87408}"/>
    <cellStyle name="Финансовый 3 3 3 5 7" xfId="16645" xr:uid="{81979ED7-D7AD-4EEE-A200-2E14461B72B4}"/>
    <cellStyle name="Финансовый 3 3 3 6" xfId="1511" xr:uid="{00000000-0005-0000-0000-000015370000}"/>
    <cellStyle name="Финансовый 3 3 3 6 2" xfId="2789" xr:uid="{00000000-0005-0000-0000-000016370000}"/>
    <cellStyle name="Финансовый 3 3 3 6 2 2" xfId="7893" xr:uid="{00000000-0005-0000-0000-000017370000}"/>
    <cellStyle name="Финансовый 3 3 3 6 2 2 2" xfId="23133" xr:uid="{7B562A73-A5C3-4F3B-B755-50F67CF5AC59}"/>
    <cellStyle name="Финансовый 3 3 3 6 2 3" xfId="12971" xr:uid="{00000000-0005-0000-0000-000018370000}"/>
    <cellStyle name="Финансовый 3 3 3 6 2 3 2" xfId="28209" xr:uid="{7A9A3006-040C-4EE7-A7CF-B47CD0201A21}"/>
    <cellStyle name="Финансовый 3 3 3 6 2 4" xfId="18057" xr:uid="{E07CC57F-D548-42DF-8B0F-912DB7360D04}"/>
    <cellStyle name="Финансовый 3 3 3 6 3" xfId="4059" xr:uid="{00000000-0005-0000-0000-000019370000}"/>
    <cellStyle name="Финансовый 3 3 3 6 3 2" xfId="9145" xr:uid="{00000000-0005-0000-0000-00001A370000}"/>
    <cellStyle name="Финансовый 3 3 3 6 3 2 2" xfId="24385" xr:uid="{5C47A8F0-63D0-47A4-AF3A-9285A04C2315}"/>
    <cellStyle name="Финансовый 3 3 3 6 3 3" xfId="14223" xr:uid="{00000000-0005-0000-0000-00001B370000}"/>
    <cellStyle name="Финансовый 3 3 3 6 3 3 2" xfId="29461" xr:uid="{42D6F087-F7CB-4844-9910-648C4BD0ECF5}"/>
    <cellStyle name="Финансовый 3 3 3 6 3 4" xfId="19309" xr:uid="{2FF97BB9-E97B-4518-BD0A-81A4BDE1C0ED}"/>
    <cellStyle name="Финансовый 3 3 3 6 4" xfId="5339" xr:uid="{00000000-0005-0000-0000-00001C370000}"/>
    <cellStyle name="Финансовый 3 3 3 6 4 2" xfId="10420" xr:uid="{00000000-0005-0000-0000-00001D370000}"/>
    <cellStyle name="Финансовый 3 3 3 6 4 2 2" xfId="25660" xr:uid="{851BEBE4-F958-4EA3-AB80-DA26F0185C54}"/>
    <cellStyle name="Финансовый 3 3 3 6 4 3" xfId="15498" xr:uid="{00000000-0005-0000-0000-00001E370000}"/>
    <cellStyle name="Финансовый 3 3 3 6 4 3 2" xfId="30736" xr:uid="{D52D120B-342F-4DE5-A516-5FC431DDC156}"/>
    <cellStyle name="Финансовый 3 3 3 6 4 4" xfId="20584" xr:uid="{51BBC608-0AC2-4744-855F-330226315D12}"/>
    <cellStyle name="Финансовый 3 3 3 6 5" xfId="6616" xr:uid="{00000000-0005-0000-0000-00001F370000}"/>
    <cellStyle name="Финансовый 3 3 3 6 5 2" xfId="21861" xr:uid="{E31E02A5-C177-439A-A0FD-5B27DC721F95}"/>
    <cellStyle name="Финансовый 3 3 3 6 6" xfId="11699" xr:uid="{00000000-0005-0000-0000-000020370000}"/>
    <cellStyle name="Финансовый 3 3 3 6 6 2" xfId="26937" xr:uid="{9FA56564-73AF-438C-A7F1-9F9394E48A20}"/>
    <cellStyle name="Финансовый 3 3 3 6 7" xfId="16785" xr:uid="{0E4FF136-5B48-4F95-A10C-CDA58BE92A83}"/>
    <cellStyle name="Финансовый 3 3 4" xfId="268" xr:uid="{00000000-0005-0000-0000-000021370000}"/>
    <cellStyle name="Финансовый 3 3 4 2" xfId="426" xr:uid="{00000000-0005-0000-0000-000022370000}"/>
    <cellStyle name="Финансовый 3 3 4 2 2" xfId="990" xr:uid="{00000000-0005-0000-0000-000023370000}"/>
    <cellStyle name="Финансовый 3 3 4 2 2 2" xfId="2268" xr:uid="{00000000-0005-0000-0000-000024370000}"/>
    <cellStyle name="Финансовый 3 3 4 2 2 2 2" xfId="7372" xr:uid="{00000000-0005-0000-0000-000025370000}"/>
    <cellStyle name="Финансовый 3 3 4 2 2 2 2 2" xfId="22612" xr:uid="{7388010B-60D2-491D-8734-0826527635B0}"/>
    <cellStyle name="Финансовый 3 3 4 2 2 2 3" xfId="12450" xr:uid="{00000000-0005-0000-0000-000026370000}"/>
    <cellStyle name="Финансовый 3 3 4 2 2 2 3 2" xfId="27688" xr:uid="{988262F2-B14C-4D89-99A5-9B1E83C1B1E1}"/>
    <cellStyle name="Финансовый 3 3 4 2 2 2 4" xfId="17536" xr:uid="{3FF106DC-8A8A-4A9C-93E5-81F3B6395735}"/>
    <cellStyle name="Финансовый 3 3 4 2 2 3" xfId="3546" xr:uid="{00000000-0005-0000-0000-000027370000}"/>
    <cellStyle name="Финансовый 3 3 4 2 2 3 2" xfId="8632" xr:uid="{00000000-0005-0000-0000-000028370000}"/>
    <cellStyle name="Финансовый 3 3 4 2 2 3 2 2" xfId="23872" xr:uid="{0DF2EA0A-F033-44D1-88D9-B623A12312E4}"/>
    <cellStyle name="Финансовый 3 3 4 2 2 3 3" xfId="13710" xr:uid="{00000000-0005-0000-0000-000029370000}"/>
    <cellStyle name="Финансовый 3 3 4 2 2 3 3 2" xfId="28948" xr:uid="{0A95231B-887E-43FB-A900-02BAAA3BD344}"/>
    <cellStyle name="Финансовый 3 3 4 2 2 3 4" xfId="18796" xr:uid="{91A10BE7-55A6-499F-9C4F-D948EDE64D25}"/>
    <cellStyle name="Финансовый 3 3 4 2 2 4" xfId="4818" xr:uid="{00000000-0005-0000-0000-00002A370000}"/>
    <cellStyle name="Финансовый 3 3 4 2 2 4 2" xfId="9899" xr:uid="{00000000-0005-0000-0000-00002B370000}"/>
    <cellStyle name="Финансовый 3 3 4 2 2 4 2 2" xfId="25139" xr:uid="{529DDC25-1CCC-4C55-8B15-873BA935C7C6}"/>
    <cellStyle name="Финансовый 3 3 4 2 2 4 3" xfId="14977" xr:uid="{00000000-0005-0000-0000-00002C370000}"/>
    <cellStyle name="Финансовый 3 3 4 2 2 4 3 2" xfId="30215" xr:uid="{5E2BC5A6-15C4-4DFD-8563-5B35E201C370}"/>
    <cellStyle name="Финансовый 3 3 4 2 2 4 4" xfId="20063" xr:uid="{01669C1E-F182-4343-BBA7-715FE4CF2718}"/>
    <cellStyle name="Финансовый 3 3 4 2 2 5" xfId="6095" xr:uid="{00000000-0005-0000-0000-00002D370000}"/>
    <cellStyle name="Финансовый 3 3 4 2 2 5 2" xfId="21340" xr:uid="{C7B7DBF6-DB39-41BB-BD66-78D9A40E7D37}"/>
    <cellStyle name="Финансовый 3 3 4 2 2 6" xfId="11178" xr:uid="{00000000-0005-0000-0000-00002E370000}"/>
    <cellStyle name="Финансовый 3 3 4 2 2 6 2" xfId="26416" xr:uid="{7370CC6B-205D-4417-A803-6D86B5D73650}"/>
    <cellStyle name="Финансовый 3 3 4 2 2 7" xfId="16264" xr:uid="{4492521B-D6DF-4303-9726-1FB5FB4006D5}"/>
    <cellStyle name="Финансовый 3 3 4 2 3" xfId="1704" xr:uid="{00000000-0005-0000-0000-00002F370000}"/>
    <cellStyle name="Финансовый 3 3 4 2 3 2" xfId="6808" xr:uid="{00000000-0005-0000-0000-000030370000}"/>
    <cellStyle name="Финансовый 3 3 4 2 3 2 2" xfId="22048" xr:uid="{A46F0F45-180F-4FF2-AFAA-F98775596B5C}"/>
    <cellStyle name="Финансовый 3 3 4 2 3 3" xfId="11886" xr:uid="{00000000-0005-0000-0000-000031370000}"/>
    <cellStyle name="Финансовый 3 3 4 2 3 3 2" xfId="27124" xr:uid="{9A7478C4-3353-49C1-A81F-BA940B8DBFA2}"/>
    <cellStyle name="Финансовый 3 3 4 2 3 4" xfId="16972" xr:uid="{C88C44EB-143B-4D63-B4B5-6DF5A3423A52}"/>
    <cellStyle name="Финансовый 3 3 4 2 4" xfId="2990" xr:uid="{00000000-0005-0000-0000-000032370000}"/>
    <cellStyle name="Финансовый 3 3 4 2 4 2" xfId="8076" xr:uid="{00000000-0005-0000-0000-000033370000}"/>
    <cellStyle name="Финансовый 3 3 4 2 4 2 2" xfId="23316" xr:uid="{DD103254-F787-4041-9ACD-3984D066B9E5}"/>
    <cellStyle name="Финансовый 3 3 4 2 4 3" xfId="13154" xr:uid="{00000000-0005-0000-0000-000034370000}"/>
    <cellStyle name="Финансовый 3 3 4 2 4 3 2" xfId="28392" xr:uid="{BDFD39EC-52D4-429F-9DAB-4693C1AD1241}"/>
    <cellStyle name="Финансовый 3 3 4 2 4 4" xfId="18240" xr:uid="{3ECF2919-CED1-45A0-B77F-39669ABB78E1}"/>
    <cellStyle name="Финансовый 3 3 4 2 5" xfId="4254" xr:uid="{00000000-0005-0000-0000-000035370000}"/>
    <cellStyle name="Финансовый 3 3 4 2 5 2" xfId="9335" xr:uid="{00000000-0005-0000-0000-000036370000}"/>
    <cellStyle name="Финансовый 3 3 4 2 5 2 2" xfId="24575" xr:uid="{829EA6EB-14B7-4EC6-A60E-E4349B5432B0}"/>
    <cellStyle name="Финансовый 3 3 4 2 5 3" xfId="14413" xr:uid="{00000000-0005-0000-0000-000037370000}"/>
    <cellStyle name="Финансовый 3 3 4 2 5 3 2" xfId="29651" xr:uid="{5AA2E942-9323-4354-B5F0-5BF5054D37E5}"/>
    <cellStyle name="Финансовый 3 3 4 2 5 4" xfId="19499" xr:uid="{57058035-1BA6-4CF2-9696-D85366EA920D}"/>
    <cellStyle name="Финансовый 3 3 4 2 6" xfId="5531" xr:uid="{00000000-0005-0000-0000-000038370000}"/>
    <cellStyle name="Финансовый 3 3 4 2 6 2" xfId="20776" xr:uid="{34F11E1C-3EE0-4C07-96BF-C6F1CCC45D39}"/>
    <cellStyle name="Финансовый 3 3 4 2 7" xfId="10614" xr:uid="{00000000-0005-0000-0000-000039370000}"/>
    <cellStyle name="Финансовый 3 3 4 2 7 2" xfId="25852" xr:uid="{FD9D87E1-29A4-4D6F-B162-4774299CEB11}"/>
    <cellStyle name="Финансовый 3 3 4 2 8" xfId="15700" xr:uid="{1E509A00-CAF5-471A-A6F4-D0AF44BEA07B}"/>
    <cellStyle name="Финансовый 3 3 4 3" xfId="850" xr:uid="{00000000-0005-0000-0000-00003A370000}"/>
    <cellStyle name="Финансовый 3 3 4 3 2" xfId="2128" xr:uid="{00000000-0005-0000-0000-00003B370000}"/>
    <cellStyle name="Финансовый 3 3 4 3 2 2" xfId="7232" xr:uid="{00000000-0005-0000-0000-00003C370000}"/>
    <cellStyle name="Финансовый 3 3 4 3 2 2 2" xfId="22472" xr:uid="{8B558FB3-F37C-48E0-BCFC-9B8B321B3AF4}"/>
    <cellStyle name="Финансовый 3 3 4 3 2 3" xfId="12310" xr:uid="{00000000-0005-0000-0000-00003D370000}"/>
    <cellStyle name="Финансовый 3 3 4 3 2 3 2" xfId="27548" xr:uid="{76910EA5-A2B2-4B66-9B0D-9D1DFDF6100D}"/>
    <cellStyle name="Финансовый 3 3 4 3 2 4" xfId="17396" xr:uid="{1F053F93-EA9D-473E-9BF3-1878A9540736}"/>
    <cellStyle name="Финансовый 3 3 4 3 3" xfId="3408" xr:uid="{00000000-0005-0000-0000-00003E370000}"/>
    <cellStyle name="Финансовый 3 3 4 3 3 2" xfId="8494" xr:uid="{00000000-0005-0000-0000-00003F370000}"/>
    <cellStyle name="Финансовый 3 3 4 3 3 2 2" xfId="23734" xr:uid="{53357E30-A21B-4343-8F23-7D2C9DCD272A}"/>
    <cellStyle name="Финансовый 3 3 4 3 3 3" xfId="13572" xr:uid="{00000000-0005-0000-0000-000040370000}"/>
    <cellStyle name="Финансовый 3 3 4 3 3 3 2" xfId="28810" xr:uid="{321E1541-BEDA-49D2-A5B3-9D7AEDAD92E9}"/>
    <cellStyle name="Финансовый 3 3 4 3 3 4" xfId="18658" xr:uid="{B363FF26-1473-42ED-9BD1-6AF4D24918FA}"/>
    <cellStyle name="Финансовый 3 3 4 3 4" xfId="4678" xr:uid="{00000000-0005-0000-0000-000041370000}"/>
    <cellStyle name="Финансовый 3 3 4 3 4 2" xfId="9759" xr:uid="{00000000-0005-0000-0000-000042370000}"/>
    <cellStyle name="Финансовый 3 3 4 3 4 2 2" xfId="24999" xr:uid="{C567BD78-4B38-43A1-AD61-7E623C58285C}"/>
    <cellStyle name="Финансовый 3 3 4 3 4 3" xfId="14837" xr:uid="{00000000-0005-0000-0000-000043370000}"/>
    <cellStyle name="Финансовый 3 3 4 3 4 3 2" xfId="30075" xr:uid="{141130C5-A3B9-4B4D-B53B-66FA66E2D29E}"/>
    <cellStyle name="Финансовый 3 3 4 3 4 4" xfId="19923" xr:uid="{591B4D70-5E8B-4887-A69D-EC468A449E62}"/>
    <cellStyle name="Финансовый 3 3 4 3 5" xfId="5955" xr:uid="{00000000-0005-0000-0000-000044370000}"/>
    <cellStyle name="Финансовый 3 3 4 3 5 2" xfId="21200" xr:uid="{E8A92E5B-EC5D-4283-87EB-2CDB983263E4}"/>
    <cellStyle name="Финансовый 3 3 4 3 6" xfId="11038" xr:uid="{00000000-0005-0000-0000-000045370000}"/>
    <cellStyle name="Финансовый 3 3 4 3 6 2" xfId="26276" xr:uid="{41543447-2CFF-4A6A-A3A0-505259E2D2D9}"/>
    <cellStyle name="Финансовый 3 3 4 3 7" xfId="16124" xr:uid="{88C23332-AF9B-47C0-A914-E1FC01DA3E20}"/>
    <cellStyle name="Финансовый 3 3 4 4" xfId="1564" xr:uid="{00000000-0005-0000-0000-000046370000}"/>
    <cellStyle name="Финансовый 3 3 4 4 2" xfId="6668" xr:uid="{00000000-0005-0000-0000-000047370000}"/>
    <cellStyle name="Финансовый 3 3 4 4 2 2" xfId="21908" xr:uid="{87559CAC-2164-4D2C-9F00-4A87C737349E}"/>
    <cellStyle name="Финансовый 3 3 4 4 3" xfId="11746" xr:uid="{00000000-0005-0000-0000-000048370000}"/>
    <cellStyle name="Финансовый 3 3 4 4 3 2" xfId="26984" xr:uid="{C46C8463-A92E-455B-9B34-8BACBB36E0FC}"/>
    <cellStyle name="Финансовый 3 3 4 4 4" xfId="16832" xr:uid="{B5BD330C-18FE-4585-9E4F-D9BF59022966}"/>
    <cellStyle name="Финансовый 3 3 4 5" xfId="2836" xr:uid="{00000000-0005-0000-0000-000049370000}"/>
    <cellStyle name="Финансовый 3 3 4 5 2" xfId="7938" xr:uid="{00000000-0005-0000-0000-00004A370000}"/>
    <cellStyle name="Финансовый 3 3 4 5 2 2" xfId="23178" xr:uid="{2E2FACE3-44C4-4F25-9CAE-7C0FCF2EB75F}"/>
    <cellStyle name="Финансовый 3 3 4 5 3" xfId="13016" xr:uid="{00000000-0005-0000-0000-00004B370000}"/>
    <cellStyle name="Финансовый 3 3 4 5 3 2" xfId="28254" xr:uid="{7039302A-3ACA-4B9A-AA10-1ABAEBAC8488}"/>
    <cellStyle name="Финансовый 3 3 4 5 4" xfId="18102" xr:uid="{778C0F1D-98CC-4DCF-80BD-7DD1969C4760}"/>
    <cellStyle name="Финансовый 3 3 4 6" xfId="4114" xr:uid="{00000000-0005-0000-0000-00004C370000}"/>
    <cellStyle name="Финансовый 3 3 4 6 2" xfId="9195" xr:uid="{00000000-0005-0000-0000-00004D370000}"/>
    <cellStyle name="Финансовый 3 3 4 6 2 2" xfId="24435" xr:uid="{3F8BEC54-0E11-4DCE-BB53-2990D4F2B731}"/>
    <cellStyle name="Финансовый 3 3 4 6 3" xfId="14273" xr:uid="{00000000-0005-0000-0000-00004E370000}"/>
    <cellStyle name="Финансовый 3 3 4 6 3 2" xfId="29511" xr:uid="{17A298D2-04DE-492F-A97A-91F52AEB3ACF}"/>
    <cellStyle name="Финансовый 3 3 4 6 4" xfId="19359" xr:uid="{3C753F11-9265-461B-BD7E-F9760CB8B8F7}"/>
    <cellStyle name="Финансовый 3 3 4 7" xfId="5391" xr:uid="{00000000-0005-0000-0000-00004F370000}"/>
    <cellStyle name="Финансовый 3 3 4 7 2" xfId="20636" xr:uid="{784B243A-9BBB-479C-880B-B1F5E106F495}"/>
    <cellStyle name="Финансовый 3 3 4 8" xfId="10474" xr:uid="{00000000-0005-0000-0000-000050370000}"/>
    <cellStyle name="Финансовый 3 3 4 8 2" xfId="25712" xr:uid="{2E34D5B2-46BC-4929-B253-A8B9697D95F9}"/>
    <cellStyle name="Финансовый 3 3 4 9" xfId="15560" xr:uid="{5A8A8D7B-6575-4011-BC29-365BB9430DB2}"/>
    <cellStyle name="Финансовый 3 3 5" xfId="566" xr:uid="{00000000-0005-0000-0000-000051370000}"/>
    <cellStyle name="Финансовый 3 3 5 2" xfId="1130" xr:uid="{00000000-0005-0000-0000-000052370000}"/>
    <cellStyle name="Финансовый 3 3 5 2 2" xfId="2408" xr:uid="{00000000-0005-0000-0000-000053370000}"/>
    <cellStyle name="Финансовый 3 3 5 2 2 2" xfId="7512" xr:uid="{00000000-0005-0000-0000-000054370000}"/>
    <cellStyle name="Финансовый 3 3 5 2 2 2 2" xfId="22752" xr:uid="{F675EA2A-E5F4-461B-A2C9-8121047D748E}"/>
    <cellStyle name="Финансовый 3 3 5 2 2 3" xfId="12590" xr:uid="{00000000-0005-0000-0000-000055370000}"/>
    <cellStyle name="Финансовый 3 3 5 2 2 3 2" xfId="27828" xr:uid="{97D1D55A-04DF-4B4A-814D-4236FEB35AFA}"/>
    <cellStyle name="Финансовый 3 3 5 2 2 4" xfId="17676" xr:uid="{74D74A4A-1BE8-48A2-AB26-A68680D8A238}"/>
    <cellStyle name="Финансовый 3 3 5 2 3" xfId="3684" xr:uid="{00000000-0005-0000-0000-000056370000}"/>
    <cellStyle name="Финансовый 3 3 5 2 3 2" xfId="8770" xr:uid="{00000000-0005-0000-0000-000057370000}"/>
    <cellStyle name="Финансовый 3 3 5 2 3 2 2" xfId="24010" xr:uid="{C570D762-DE47-4891-A5F6-8905983684BE}"/>
    <cellStyle name="Финансовый 3 3 5 2 3 3" xfId="13848" xr:uid="{00000000-0005-0000-0000-000058370000}"/>
    <cellStyle name="Финансовый 3 3 5 2 3 3 2" xfId="29086" xr:uid="{7599AC99-87C2-4BB0-A23F-BB1295571120}"/>
    <cellStyle name="Финансовый 3 3 5 2 3 4" xfId="18934" xr:uid="{E872BBE2-8058-49D5-8050-AECF883052B4}"/>
    <cellStyle name="Финансовый 3 3 5 2 4" xfId="4958" xr:uid="{00000000-0005-0000-0000-000059370000}"/>
    <cellStyle name="Финансовый 3 3 5 2 4 2" xfId="10039" xr:uid="{00000000-0005-0000-0000-00005A370000}"/>
    <cellStyle name="Финансовый 3 3 5 2 4 2 2" xfId="25279" xr:uid="{7193558D-95A6-4E18-BFC6-564DE11414CF}"/>
    <cellStyle name="Финансовый 3 3 5 2 4 3" xfId="15117" xr:uid="{00000000-0005-0000-0000-00005B370000}"/>
    <cellStyle name="Финансовый 3 3 5 2 4 3 2" xfId="30355" xr:uid="{135E767A-47B8-4046-9EF6-77BCDBAB7FFD}"/>
    <cellStyle name="Финансовый 3 3 5 2 4 4" xfId="20203" xr:uid="{3A6CDFCC-0AB3-46C8-B56C-C16F8C6A56F0}"/>
    <cellStyle name="Финансовый 3 3 5 2 5" xfId="6235" xr:uid="{00000000-0005-0000-0000-00005C370000}"/>
    <cellStyle name="Финансовый 3 3 5 2 5 2" xfId="21480" xr:uid="{80DF7B73-9DB8-4FC4-BA71-61630122778C}"/>
    <cellStyle name="Финансовый 3 3 5 2 6" xfId="11318" xr:uid="{00000000-0005-0000-0000-00005D370000}"/>
    <cellStyle name="Финансовый 3 3 5 2 6 2" xfId="26556" xr:uid="{FA888D2B-23CF-4D7B-8E7D-9BFAD6A063AD}"/>
    <cellStyle name="Финансовый 3 3 5 2 7" xfId="16404" xr:uid="{F4D45064-9C1B-4A2E-847A-53744EB45FD3}"/>
    <cellStyle name="Финансовый 3 3 5 3" xfId="1844" xr:uid="{00000000-0005-0000-0000-00005E370000}"/>
    <cellStyle name="Финансовый 3 3 5 3 2" xfId="6948" xr:uid="{00000000-0005-0000-0000-00005F370000}"/>
    <cellStyle name="Финансовый 3 3 5 3 2 2" xfId="22188" xr:uid="{D25EBFA4-EBB1-46EE-9A6A-6F59FB39C7DD}"/>
    <cellStyle name="Финансовый 3 3 5 3 3" xfId="12026" xr:uid="{00000000-0005-0000-0000-000060370000}"/>
    <cellStyle name="Финансовый 3 3 5 3 3 2" xfId="27264" xr:uid="{517C363C-3AAA-42B9-B17C-01C120CD6B36}"/>
    <cellStyle name="Финансовый 3 3 5 3 4" xfId="17112" xr:uid="{764ADCB8-3F52-41E7-82E5-9E1C3D4F4B8B}"/>
    <cellStyle name="Финансовый 3 3 5 4" xfId="3128" xr:uid="{00000000-0005-0000-0000-000061370000}"/>
    <cellStyle name="Финансовый 3 3 5 4 2" xfId="8214" xr:uid="{00000000-0005-0000-0000-000062370000}"/>
    <cellStyle name="Финансовый 3 3 5 4 2 2" xfId="23454" xr:uid="{69AD3ED6-D734-4CFE-97D1-244174FF1565}"/>
    <cellStyle name="Финансовый 3 3 5 4 3" xfId="13292" xr:uid="{00000000-0005-0000-0000-000063370000}"/>
    <cellStyle name="Финансовый 3 3 5 4 3 2" xfId="28530" xr:uid="{584A5534-D3F4-42EA-A28F-48412CFB167C}"/>
    <cellStyle name="Финансовый 3 3 5 4 4" xfId="18378" xr:uid="{037BDC32-9ED2-4798-9E32-285F17E23A90}"/>
    <cellStyle name="Финансовый 3 3 5 5" xfId="4394" xr:uid="{00000000-0005-0000-0000-000064370000}"/>
    <cellStyle name="Финансовый 3 3 5 5 2" xfId="9475" xr:uid="{00000000-0005-0000-0000-000065370000}"/>
    <cellStyle name="Финансовый 3 3 5 5 2 2" xfId="24715" xr:uid="{4C70341E-B900-4143-9CDA-BB8F45CF593B}"/>
    <cellStyle name="Финансовый 3 3 5 5 3" xfId="14553" xr:uid="{00000000-0005-0000-0000-000066370000}"/>
    <cellStyle name="Финансовый 3 3 5 5 3 2" xfId="29791" xr:uid="{0745AF67-23F6-4A8D-9AA3-988EF3C7D0B3}"/>
    <cellStyle name="Финансовый 3 3 5 5 4" xfId="19639" xr:uid="{48AD57E4-E366-467F-8504-E316A368A961}"/>
    <cellStyle name="Финансовый 3 3 5 6" xfId="5671" xr:uid="{00000000-0005-0000-0000-000067370000}"/>
    <cellStyle name="Финансовый 3 3 5 6 2" xfId="20916" xr:uid="{2E440B97-4B3C-4B52-B874-3ECBECFD31D8}"/>
    <cellStyle name="Финансовый 3 3 5 7" xfId="10754" xr:uid="{00000000-0005-0000-0000-000068370000}"/>
    <cellStyle name="Финансовый 3 3 5 7 2" xfId="25992" xr:uid="{BF89ADE3-8B33-499F-8CDD-3B4C85D37F64}"/>
    <cellStyle name="Финансовый 3 3 5 8" xfId="15840" xr:uid="{5BEA9F88-C17E-43BC-A096-0ABF0B6AFB81}"/>
    <cellStyle name="Финансовый 3 3 6" xfId="710" xr:uid="{00000000-0005-0000-0000-000069370000}"/>
    <cellStyle name="Финансовый 3 3 6 2" xfId="1988" xr:uid="{00000000-0005-0000-0000-00006A370000}"/>
    <cellStyle name="Финансовый 3 3 6 2 2" xfId="7092" xr:uid="{00000000-0005-0000-0000-00006B370000}"/>
    <cellStyle name="Финансовый 3 3 6 2 2 2" xfId="22332" xr:uid="{516DA9E3-E2DF-4709-877E-5DD383324AE3}"/>
    <cellStyle name="Финансовый 3 3 6 2 3" xfId="12170" xr:uid="{00000000-0005-0000-0000-00006C370000}"/>
    <cellStyle name="Финансовый 3 3 6 2 3 2" xfId="27408" xr:uid="{40F05A70-653E-42D6-AF44-E9168178DFF2}"/>
    <cellStyle name="Финансовый 3 3 6 2 4" xfId="17256" xr:uid="{A86B3C72-F57F-486D-8DEF-49183AFC70D6}"/>
    <cellStyle name="Финансовый 3 3 6 3" xfId="3270" xr:uid="{00000000-0005-0000-0000-00006D370000}"/>
    <cellStyle name="Финансовый 3 3 6 3 2" xfId="8356" xr:uid="{00000000-0005-0000-0000-00006E370000}"/>
    <cellStyle name="Финансовый 3 3 6 3 2 2" xfId="23596" xr:uid="{03EF74A3-93E2-4075-B1EB-07E48A8B5733}"/>
    <cellStyle name="Финансовый 3 3 6 3 3" xfId="13434" xr:uid="{00000000-0005-0000-0000-00006F370000}"/>
    <cellStyle name="Финансовый 3 3 6 3 3 2" xfId="28672" xr:uid="{BC443B64-4F4E-4C40-944D-A489E90DE611}"/>
    <cellStyle name="Финансовый 3 3 6 3 4" xfId="18520" xr:uid="{5E391A7F-B8F3-4A50-8E86-430A5023A52E}"/>
    <cellStyle name="Финансовый 3 3 6 4" xfId="4538" xr:uid="{00000000-0005-0000-0000-000070370000}"/>
    <cellStyle name="Финансовый 3 3 6 4 2" xfId="9619" xr:uid="{00000000-0005-0000-0000-000071370000}"/>
    <cellStyle name="Финансовый 3 3 6 4 2 2" xfId="24859" xr:uid="{8FD3A9A0-1EEA-4948-8203-4DDE3BCE971D}"/>
    <cellStyle name="Финансовый 3 3 6 4 3" xfId="14697" xr:uid="{00000000-0005-0000-0000-000072370000}"/>
    <cellStyle name="Финансовый 3 3 6 4 3 2" xfId="29935" xr:uid="{7AE2861A-8840-4AFD-980A-692F2EF55A60}"/>
    <cellStyle name="Финансовый 3 3 6 4 4" xfId="19783" xr:uid="{B85FDFEE-34ED-477D-B5D8-3DBBCA097972}"/>
    <cellStyle name="Финансовый 3 3 6 5" xfId="5815" xr:uid="{00000000-0005-0000-0000-000073370000}"/>
    <cellStyle name="Финансовый 3 3 6 5 2" xfId="21060" xr:uid="{B9876979-B34B-4B79-B84B-C75ACBBC503E}"/>
    <cellStyle name="Финансовый 3 3 6 6" xfId="10898" xr:uid="{00000000-0005-0000-0000-000074370000}"/>
    <cellStyle name="Финансовый 3 3 6 6 2" xfId="26136" xr:uid="{D97AD933-31FA-4761-AAA3-87305220595B}"/>
    <cellStyle name="Финансовый 3 3 6 7" xfId="15984" xr:uid="{84A7EFC8-A7C7-4B63-B978-4C23EFB3A7AA}"/>
    <cellStyle name="Финансовый 3 3 7" xfId="1275" xr:uid="{00000000-0005-0000-0000-000075370000}"/>
    <cellStyle name="Финансовый 3 3 7 2" xfId="2553" xr:uid="{00000000-0005-0000-0000-000076370000}"/>
    <cellStyle name="Финансовый 3 3 7 2 2" xfId="7657" xr:uid="{00000000-0005-0000-0000-000077370000}"/>
    <cellStyle name="Финансовый 3 3 7 2 2 2" xfId="22897" xr:uid="{DE67C013-7706-47D1-8348-557496F00447}"/>
    <cellStyle name="Финансовый 3 3 7 2 3" xfId="12735" xr:uid="{00000000-0005-0000-0000-000078370000}"/>
    <cellStyle name="Финансовый 3 3 7 2 3 2" xfId="27973" xr:uid="{E70E4E1D-8D6E-4AB9-9010-D7483E39351C}"/>
    <cellStyle name="Финансовый 3 3 7 2 4" xfId="17821" xr:uid="{09D8E25C-8247-43CE-8C78-0964C0ABBA0C}"/>
    <cellStyle name="Финансовый 3 3 7 3" xfId="3827" xr:uid="{00000000-0005-0000-0000-000079370000}"/>
    <cellStyle name="Финансовый 3 3 7 3 2" xfId="8913" xr:uid="{00000000-0005-0000-0000-00007A370000}"/>
    <cellStyle name="Финансовый 3 3 7 3 2 2" xfId="24153" xr:uid="{9665162A-F96B-496C-92B3-DDE32B02109E}"/>
    <cellStyle name="Финансовый 3 3 7 3 3" xfId="13991" xr:uid="{00000000-0005-0000-0000-00007B370000}"/>
    <cellStyle name="Финансовый 3 3 7 3 3 2" xfId="29229" xr:uid="{B51F9F47-A4D5-42BD-86F6-C881BC1A51DF}"/>
    <cellStyle name="Финансовый 3 3 7 3 4" xfId="19077" xr:uid="{51C19B8F-3A3B-4F9D-B6C5-1D05777AC865}"/>
    <cellStyle name="Финансовый 3 3 7 4" xfId="5103" xr:uid="{00000000-0005-0000-0000-00007C370000}"/>
    <cellStyle name="Финансовый 3 3 7 4 2" xfId="10184" xr:uid="{00000000-0005-0000-0000-00007D370000}"/>
    <cellStyle name="Финансовый 3 3 7 4 2 2" xfId="25424" xr:uid="{44AEBB2A-1CE5-4D46-A1AA-D85C61D66682}"/>
    <cellStyle name="Финансовый 3 3 7 4 3" xfId="15262" xr:uid="{00000000-0005-0000-0000-00007E370000}"/>
    <cellStyle name="Финансовый 3 3 7 4 3 2" xfId="30500" xr:uid="{072D5048-0093-4960-9512-6E929498B885}"/>
    <cellStyle name="Финансовый 3 3 7 4 4" xfId="20348" xr:uid="{5BC004AB-0195-4C0E-810C-16FB216B4BDD}"/>
    <cellStyle name="Финансовый 3 3 7 5" xfId="6380" xr:uid="{00000000-0005-0000-0000-00007F370000}"/>
    <cellStyle name="Финансовый 3 3 7 5 2" xfId="21625" xr:uid="{AEC4328B-DAD6-49F8-A895-35B3F3545077}"/>
    <cellStyle name="Финансовый 3 3 7 6" xfId="11463" xr:uid="{00000000-0005-0000-0000-000080370000}"/>
    <cellStyle name="Финансовый 3 3 7 6 2" xfId="26701" xr:uid="{E428BC86-B3F1-4145-A51B-0A7786DF51B7}"/>
    <cellStyle name="Финансовый 3 3 7 7" xfId="16549" xr:uid="{13C6B5D3-A5F5-4AAE-8D44-05F3788E91A4}"/>
    <cellStyle name="Финансовый 3 3 8" xfId="1415" xr:uid="{00000000-0005-0000-0000-000081370000}"/>
    <cellStyle name="Финансовый 3 3 8 2" xfId="2693" xr:uid="{00000000-0005-0000-0000-000082370000}"/>
    <cellStyle name="Финансовый 3 3 8 2 2" xfId="7797" xr:uid="{00000000-0005-0000-0000-000083370000}"/>
    <cellStyle name="Финансовый 3 3 8 2 2 2" xfId="23037" xr:uid="{3153A7E6-A203-4E4B-8F07-300597F90DC8}"/>
    <cellStyle name="Финансовый 3 3 8 2 3" xfId="12875" xr:uid="{00000000-0005-0000-0000-000084370000}"/>
    <cellStyle name="Финансовый 3 3 8 2 3 2" xfId="28113" xr:uid="{75200861-81E2-420C-A732-3CC02FFD1076}"/>
    <cellStyle name="Финансовый 3 3 8 2 4" xfId="17961" xr:uid="{5837EC35-D534-43A6-A43D-4F0610BF15EC}"/>
    <cellStyle name="Финансовый 3 3 8 3" xfId="3965" xr:uid="{00000000-0005-0000-0000-000085370000}"/>
    <cellStyle name="Финансовый 3 3 8 3 2" xfId="9051" xr:uid="{00000000-0005-0000-0000-000086370000}"/>
    <cellStyle name="Финансовый 3 3 8 3 2 2" xfId="24291" xr:uid="{7ACF27D4-4AA9-41DA-A1BB-CBA5EF6F6615}"/>
    <cellStyle name="Финансовый 3 3 8 3 3" xfId="14129" xr:uid="{00000000-0005-0000-0000-000087370000}"/>
    <cellStyle name="Финансовый 3 3 8 3 3 2" xfId="29367" xr:uid="{A37CD001-E8AA-4CB8-88C9-B9F86EB0D14D}"/>
    <cellStyle name="Финансовый 3 3 8 3 4" xfId="19215" xr:uid="{1259E98E-10DD-466A-A486-1155BEB349C6}"/>
    <cellStyle name="Финансовый 3 3 8 4" xfId="5243" xr:uid="{00000000-0005-0000-0000-000088370000}"/>
    <cellStyle name="Финансовый 3 3 8 4 2" xfId="10324" xr:uid="{00000000-0005-0000-0000-000089370000}"/>
    <cellStyle name="Финансовый 3 3 8 4 2 2" xfId="25564" xr:uid="{03271FEF-B2B8-4E1F-97BD-5FEE95843637}"/>
    <cellStyle name="Финансовый 3 3 8 4 3" xfId="15402" xr:uid="{00000000-0005-0000-0000-00008A370000}"/>
    <cellStyle name="Финансовый 3 3 8 4 3 2" xfId="30640" xr:uid="{D61E7AF9-4622-4136-AFB9-1CEA1187ABC8}"/>
    <cellStyle name="Финансовый 3 3 8 4 4" xfId="20488" xr:uid="{0059B1BB-4944-487B-92FF-DE279DECB66A}"/>
    <cellStyle name="Финансовый 3 3 8 5" xfId="6520" xr:uid="{00000000-0005-0000-0000-00008B370000}"/>
    <cellStyle name="Финансовый 3 3 8 5 2" xfId="21765" xr:uid="{8C7647EE-2093-461D-84A0-5CCE74113CD1}"/>
    <cellStyle name="Финансовый 3 3 8 6" xfId="11603" xr:uid="{00000000-0005-0000-0000-00008C370000}"/>
    <cellStyle name="Финансовый 3 3 8 6 2" xfId="26841" xr:uid="{BE8DEB40-4B55-43CB-A0D8-48779BFED8C4}"/>
    <cellStyle name="Финансовый 3 3 8 7" xfId="16689" xr:uid="{3BBBDB87-6FF7-44D2-9ACB-B1B2E86F50B3}"/>
    <cellStyle name="Финансовый 3 4" xfId="230" xr:uid="{00000000-0005-0000-0000-00008D370000}"/>
    <cellStyle name="Финансовый 3 4 2" xfId="231" xr:uid="{00000000-0005-0000-0000-00008E370000}"/>
    <cellStyle name="Финансовый 3 4 2 2" xfId="356" xr:uid="{00000000-0005-0000-0000-00008F370000}"/>
    <cellStyle name="Финансовый 3 4 2 2 2" xfId="504" xr:uid="{00000000-0005-0000-0000-000090370000}"/>
    <cellStyle name="Финансовый 3 4 2 2 2 2" xfId="1068" xr:uid="{00000000-0005-0000-0000-000091370000}"/>
    <cellStyle name="Финансовый 3 4 2 2 2 2 2" xfId="2346" xr:uid="{00000000-0005-0000-0000-000092370000}"/>
    <cellStyle name="Финансовый 3 4 2 2 2 2 2 2" xfId="7450" xr:uid="{00000000-0005-0000-0000-000093370000}"/>
    <cellStyle name="Финансовый 3 4 2 2 2 2 2 2 2" xfId="22690" xr:uid="{55415A34-BF6D-4D31-80C0-AF7009131B90}"/>
    <cellStyle name="Финансовый 3 4 2 2 2 2 2 3" xfId="12528" xr:uid="{00000000-0005-0000-0000-000094370000}"/>
    <cellStyle name="Финансовый 3 4 2 2 2 2 2 3 2" xfId="27766" xr:uid="{C8060A89-D303-4D0B-B3D5-1DB97E2F2CB4}"/>
    <cellStyle name="Финансовый 3 4 2 2 2 2 2 4" xfId="17614" xr:uid="{1E425444-91E9-4449-89B3-07B35E98AD37}"/>
    <cellStyle name="Финансовый 3 4 2 2 2 2 3" xfId="3622" xr:uid="{00000000-0005-0000-0000-000095370000}"/>
    <cellStyle name="Финансовый 3 4 2 2 2 2 3 2" xfId="8708" xr:uid="{00000000-0005-0000-0000-000096370000}"/>
    <cellStyle name="Финансовый 3 4 2 2 2 2 3 2 2" xfId="23948" xr:uid="{48379573-EC6B-4006-B6D9-D9A758C30668}"/>
    <cellStyle name="Финансовый 3 4 2 2 2 2 3 3" xfId="13786" xr:uid="{00000000-0005-0000-0000-000097370000}"/>
    <cellStyle name="Финансовый 3 4 2 2 2 2 3 3 2" xfId="29024" xr:uid="{34AB05BA-73E9-4AB9-96BB-1FE4992EF962}"/>
    <cellStyle name="Финансовый 3 4 2 2 2 2 3 4" xfId="18872" xr:uid="{D3F4D9FD-1DAE-4CD8-AED3-2B5765AA889F}"/>
    <cellStyle name="Финансовый 3 4 2 2 2 2 4" xfId="4896" xr:uid="{00000000-0005-0000-0000-000098370000}"/>
    <cellStyle name="Финансовый 3 4 2 2 2 2 4 2" xfId="9977" xr:uid="{00000000-0005-0000-0000-000099370000}"/>
    <cellStyle name="Финансовый 3 4 2 2 2 2 4 2 2" xfId="25217" xr:uid="{ED473BD4-AFAE-4288-B2A6-8CC04A761F83}"/>
    <cellStyle name="Финансовый 3 4 2 2 2 2 4 3" xfId="15055" xr:uid="{00000000-0005-0000-0000-00009A370000}"/>
    <cellStyle name="Финансовый 3 4 2 2 2 2 4 3 2" xfId="30293" xr:uid="{AAA7CFC0-BBBF-4D32-B22F-FAC234D0B14B}"/>
    <cellStyle name="Финансовый 3 4 2 2 2 2 4 4" xfId="20141" xr:uid="{0638BAD6-C4F5-4765-AB75-B0BEB3775593}"/>
    <cellStyle name="Финансовый 3 4 2 2 2 2 5" xfId="6173" xr:uid="{00000000-0005-0000-0000-00009B370000}"/>
    <cellStyle name="Финансовый 3 4 2 2 2 2 5 2" xfId="21418" xr:uid="{3E364206-DC39-45C8-BC84-844968C94F99}"/>
    <cellStyle name="Финансовый 3 4 2 2 2 2 6" xfId="11256" xr:uid="{00000000-0005-0000-0000-00009C370000}"/>
    <cellStyle name="Финансовый 3 4 2 2 2 2 6 2" xfId="26494" xr:uid="{D3C1956C-8BD9-492C-B1AC-D84E8C547BD6}"/>
    <cellStyle name="Финансовый 3 4 2 2 2 2 7" xfId="16342" xr:uid="{22F58C2A-5056-4537-9A48-C0D2CAF071A8}"/>
    <cellStyle name="Финансовый 3 4 2 2 2 3" xfId="1782" xr:uid="{00000000-0005-0000-0000-00009D370000}"/>
    <cellStyle name="Финансовый 3 4 2 2 2 3 2" xfId="6886" xr:uid="{00000000-0005-0000-0000-00009E370000}"/>
    <cellStyle name="Финансовый 3 4 2 2 2 3 2 2" xfId="22126" xr:uid="{E875FAB8-14EE-4A7E-82E8-37FB78C2AF4E}"/>
    <cellStyle name="Финансовый 3 4 2 2 2 3 3" xfId="11964" xr:uid="{00000000-0005-0000-0000-00009F370000}"/>
    <cellStyle name="Финансовый 3 4 2 2 2 3 3 2" xfId="27202" xr:uid="{4E88822A-9EC7-4D43-B9B5-A30957F0AC6A}"/>
    <cellStyle name="Финансовый 3 4 2 2 2 3 4" xfId="17050" xr:uid="{83D444BF-309B-4726-8DEF-A2A7AFF22557}"/>
    <cellStyle name="Финансовый 3 4 2 2 2 4" xfId="3066" xr:uid="{00000000-0005-0000-0000-0000A0370000}"/>
    <cellStyle name="Финансовый 3 4 2 2 2 4 2" xfId="8152" xr:uid="{00000000-0005-0000-0000-0000A1370000}"/>
    <cellStyle name="Финансовый 3 4 2 2 2 4 2 2" xfId="23392" xr:uid="{8E90638C-CCEC-49DF-8506-76634104A1EE}"/>
    <cellStyle name="Финансовый 3 4 2 2 2 4 3" xfId="13230" xr:uid="{00000000-0005-0000-0000-0000A2370000}"/>
    <cellStyle name="Финансовый 3 4 2 2 2 4 3 2" xfId="28468" xr:uid="{793C3802-EA37-494F-A474-3F13814DD133}"/>
    <cellStyle name="Финансовый 3 4 2 2 2 4 4" xfId="18316" xr:uid="{47077A79-EECC-41BC-9596-880A2798920D}"/>
    <cellStyle name="Финансовый 3 4 2 2 2 5" xfId="4332" xr:uid="{00000000-0005-0000-0000-0000A3370000}"/>
    <cellStyle name="Финансовый 3 4 2 2 2 5 2" xfId="9413" xr:uid="{00000000-0005-0000-0000-0000A4370000}"/>
    <cellStyle name="Финансовый 3 4 2 2 2 5 2 2" xfId="24653" xr:uid="{6AB2F2A9-30D1-43AC-9C0A-28E689D14F4F}"/>
    <cellStyle name="Финансовый 3 4 2 2 2 5 3" xfId="14491" xr:uid="{00000000-0005-0000-0000-0000A5370000}"/>
    <cellStyle name="Финансовый 3 4 2 2 2 5 3 2" xfId="29729" xr:uid="{CCB281CB-8534-4D06-B73F-351ABCFEF4F5}"/>
    <cellStyle name="Финансовый 3 4 2 2 2 5 4" xfId="19577" xr:uid="{BBED7B4B-87F1-4D08-AB4E-ED759FE4BC56}"/>
    <cellStyle name="Финансовый 3 4 2 2 2 6" xfId="5609" xr:uid="{00000000-0005-0000-0000-0000A6370000}"/>
    <cellStyle name="Финансовый 3 4 2 2 2 6 2" xfId="20854" xr:uid="{7898F287-EBC9-4BCC-A111-9F753A5D0482}"/>
    <cellStyle name="Финансовый 3 4 2 2 2 7" xfId="10692" xr:uid="{00000000-0005-0000-0000-0000A7370000}"/>
    <cellStyle name="Финансовый 3 4 2 2 2 7 2" xfId="25930" xr:uid="{606F9FE0-E265-4745-B01B-F98C1FC8FC33}"/>
    <cellStyle name="Финансовый 3 4 2 2 2 8" xfId="15778" xr:uid="{DC561BD9-68FA-4A6C-B359-1AEA69D42743}"/>
    <cellStyle name="Финансовый 3 4 2 2 3" xfId="928" xr:uid="{00000000-0005-0000-0000-0000A8370000}"/>
    <cellStyle name="Финансовый 3 4 2 2 3 2" xfId="2206" xr:uid="{00000000-0005-0000-0000-0000A9370000}"/>
    <cellStyle name="Финансовый 3 4 2 2 3 2 2" xfId="7310" xr:uid="{00000000-0005-0000-0000-0000AA370000}"/>
    <cellStyle name="Финансовый 3 4 2 2 3 2 2 2" xfId="22550" xr:uid="{D6FF6483-8570-4C56-B7C9-6849139D733B}"/>
    <cellStyle name="Финансовый 3 4 2 2 3 2 3" xfId="12388" xr:uid="{00000000-0005-0000-0000-0000AB370000}"/>
    <cellStyle name="Финансовый 3 4 2 2 3 2 3 2" xfId="27626" xr:uid="{86E2FEAD-D853-4469-8B1F-4651AA22B5A9}"/>
    <cellStyle name="Финансовый 3 4 2 2 3 2 4" xfId="17474" xr:uid="{8642BFEB-2410-4A97-850C-C8BB0DE8A884}"/>
    <cellStyle name="Финансовый 3 4 2 2 3 3" xfId="3484" xr:uid="{00000000-0005-0000-0000-0000AC370000}"/>
    <cellStyle name="Финансовый 3 4 2 2 3 3 2" xfId="8570" xr:uid="{00000000-0005-0000-0000-0000AD370000}"/>
    <cellStyle name="Финансовый 3 4 2 2 3 3 2 2" xfId="23810" xr:uid="{8FF2DFEF-B93A-405A-A0C3-E135AB6AB675}"/>
    <cellStyle name="Финансовый 3 4 2 2 3 3 3" xfId="13648" xr:uid="{00000000-0005-0000-0000-0000AE370000}"/>
    <cellStyle name="Финансовый 3 4 2 2 3 3 3 2" xfId="28886" xr:uid="{FAE675A0-1590-479E-A59D-AD5A78F639FA}"/>
    <cellStyle name="Финансовый 3 4 2 2 3 3 4" xfId="18734" xr:uid="{35DDBB32-26F4-4C67-8C12-1F8DCA717E98}"/>
    <cellStyle name="Финансовый 3 4 2 2 3 4" xfId="4756" xr:uid="{00000000-0005-0000-0000-0000AF370000}"/>
    <cellStyle name="Финансовый 3 4 2 2 3 4 2" xfId="9837" xr:uid="{00000000-0005-0000-0000-0000B0370000}"/>
    <cellStyle name="Финансовый 3 4 2 2 3 4 2 2" xfId="25077" xr:uid="{1E2C6BB5-4E7E-47DB-9029-C853AB5D6E6D}"/>
    <cellStyle name="Финансовый 3 4 2 2 3 4 3" xfId="14915" xr:uid="{00000000-0005-0000-0000-0000B1370000}"/>
    <cellStyle name="Финансовый 3 4 2 2 3 4 3 2" xfId="30153" xr:uid="{9C4B37D0-7E19-4B75-92FB-987135A8CAD1}"/>
    <cellStyle name="Финансовый 3 4 2 2 3 4 4" xfId="20001" xr:uid="{BC4F4056-D577-45EF-AA69-ADBD71AF666E}"/>
    <cellStyle name="Финансовый 3 4 2 2 3 5" xfId="6033" xr:uid="{00000000-0005-0000-0000-0000B2370000}"/>
    <cellStyle name="Финансовый 3 4 2 2 3 5 2" xfId="21278" xr:uid="{D72654A5-1276-4D8B-8B19-E20F49FFD272}"/>
    <cellStyle name="Финансовый 3 4 2 2 3 6" xfId="11116" xr:uid="{00000000-0005-0000-0000-0000B3370000}"/>
    <cellStyle name="Финансовый 3 4 2 2 3 6 2" xfId="26354" xr:uid="{1ABBE9E8-2725-4738-8177-82A1F868F752}"/>
    <cellStyle name="Финансовый 3 4 2 2 3 7" xfId="16202" xr:uid="{2177E82C-227E-4C64-B122-E1A010A513BD}"/>
    <cellStyle name="Финансовый 3 4 2 2 4" xfId="1642" xr:uid="{00000000-0005-0000-0000-0000B4370000}"/>
    <cellStyle name="Финансовый 3 4 2 2 4 2" xfId="6746" xr:uid="{00000000-0005-0000-0000-0000B5370000}"/>
    <cellStyle name="Финансовый 3 4 2 2 4 2 2" xfId="21986" xr:uid="{A37336D5-5722-4B86-90F1-937B1C4A6CC2}"/>
    <cellStyle name="Финансовый 3 4 2 2 4 3" xfId="11824" xr:uid="{00000000-0005-0000-0000-0000B6370000}"/>
    <cellStyle name="Финансовый 3 4 2 2 4 3 2" xfId="27062" xr:uid="{17C3D241-800B-4540-9450-172C6E823127}"/>
    <cellStyle name="Финансовый 3 4 2 2 4 4" xfId="16910" xr:uid="{FBB3D2F7-8580-457E-B35D-F649401B5360}"/>
    <cellStyle name="Финансовый 3 4 2 2 5" xfId="2920" xr:uid="{00000000-0005-0000-0000-0000B7370000}"/>
    <cellStyle name="Финансовый 3 4 2 2 5 2" xfId="8014" xr:uid="{00000000-0005-0000-0000-0000B8370000}"/>
    <cellStyle name="Финансовый 3 4 2 2 5 2 2" xfId="23254" xr:uid="{7D5E4337-EEE1-4363-9ED0-1196A2C072C1}"/>
    <cellStyle name="Финансовый 3 4 2 2 5 3" xfId="13092" xr:uid="{00000000-0005-0000-0000-0000B9370000}"/>
    <cellStyle name="Финансовый 3 4 2 2 5 3 2" xfId="28330" xr:uid="{0B890B20-B8B4-4675-B777-1F3B4A034591}"/>
    <cellStyle name="Финансовый 3 4 2 2 5 4" xfId="18178" xr:uid="{90BAD6FC-256F-47E7-B570-31899A626E46}"/>
    <cellStyle name="Финансовый 3 4 2 2 6" xfId="4192" xr:uid="{00000000-0005-0000-0000-0000BA370000}"/>
    <cellStyle name="Финансовый 3 4 2 2 6 2" xfId="9273" xr:uid="{00000000-0005-0000-0000-0000BB370000}"/>
    <cellStyle name="Финансовый 3 4 2 2 6 2 2" xfId="24513" xr:uid="{44C1328B-65C9-4F8B-B05D-BECBB509A229}"/>
    <cellStyle name="Финансовый 3 4 2 2 6 3" xfId="14351" xr:uid="{00000000-0005-0000-0000-0000BC370000}"/>
    <cellStyle name="Финансовый 3 4 2 2 6 3 2" xfId="29589" xr:uid="{8CA22C47-DF2C-43EA-A2E1-6E4C418B009A}"/>
    <cellStyle name="Финансовый 3 4 2 2 6 4" xfId="19437" xr:uid="{18F694AD-77A7-4B0C-993E-A2FB6D431C6E}"/>
    <cellStyle name="Финансовый 3 4 2 2 7" xfId="5469" xr:uid="{00000000-0005-0000-0000-0000BD370000}"/>
    <cellStyle name="Финансовый 3 4 2 2 7 2" xfId="20714" xr:uid="{45F43C70-ECDF-4375-9C32-F199246B8673}"/>
    <cellStyle name="Финансовый 3 4 2 2 8" xfId="10552" xr:uid="{00000000-0005-0000-0000-0000BE370000}"/>
    <cellStyle name="Финансовый 3 4 2 2 8 2" xfId="25790" xr:uid="{B9D81027-A6F3-44A6-A009-905ACC227F36}"/>
    <cellStyle name="Финансовый 3 4 2 2 9" xfId="15638" xr:uid="{4D5D8061-7D36-44CD-A447-113A29BBA9AF}"/>
    <cellStyle name="Финансовый 3 4 2 3" xfId="644" xr:uid="{00000000-0005-0000-0000-0000BF370000}"/>
    <cellStyle name="Финансовый 3 4 2 3 2" xfId="1208" xr:uid="{00000000-0005-0000-0000-0000C0370000}"/>
    <cellStyle name="Финансовый 3 4 2 3 2 2" xfId="2486" xr:uid="{00000000-0005-0000-0000-0000C1370000}"/>
    <cellStyle name="Финансовый 3 4 2 3 2 2 2" xfId="7590" xr:uid="{00000000-0005-0000-0000-0000C2370000}"/>
    <cellStyle name="Финансовый 3 4 2 3 2 2 2 2" xfId="22830" xr:uid="{8BAF6BC9-97B2-4433-AC06-387FA3D91DE6}"/>
    <cellStyle name="Финансовый 3 4 2 3 2 2 3" xfId="12668" xr:uid="{00000000-0005-0000-0000-0000C3370000}"/>
    <cellStyle name="Финансовый 3 4 2 3 2 2 3 2" xfId="27906" xr:uid="{1538B36C-3792-4CE1-A452-DD905B1C2A38}"/>
    <cellStyle name="Финансовый 3 4 2 3 2 2 4" xfId="17754" xr:uid="{C6F14F5F-D9DA-4E25-9DE8-26D459D1B554}"/>
    <cellStyle name="Финансовый 3 4 2 3 2 3" xfId="3760" xr:uid="{00000000-0005-0000-0000-0000C4370000}"/>
    <cellStyle name="Финансовый 3 4 2 3 2 3 2" xfId="8846" xr:uid="{00000000-0005-0000-0000-0000C5370000}"/>
    <cellStyle name="Финансовый 3 4 2 3 2 3 2 2" xfId="24086" xr:uid="{B47F9437-00C6-4E56-A4BA-ADA926ED78D7}"/>
    <cellStyle name="Финансовый 3 4 2 3 2 3 3" xfId="13924" xr:uid="{00000000-0005-0000-0000-0000C6370000}"/>
    <cellStyle name="Финансовый 3 4 2 3 2 3 3 2" xfId="29162" xr:uid="{70C1E3F1-C4F5-4D8E-A438-6308B5D98C4D}"/>
    <cellStyle name="Финансовый 3 4 2 3 2 3 4" xfId="19010" xr:uid="{56B7092E-E6BB-43D9-AC13-5AEE5498E760}"/>
    <cellStyle name="Финансовый 3 4 2 3 2 4" xfId="5036" xr:uid="{00000000-0005-0000-0000-0000C7370000}"/>
    <cellStyle name="Финансовый 3 4 2 3 2 4 2" xfId="10117" xr:uid="{00000000-0005-0000-0000-0000C8370000}"/>
    <cellStyle name="Финансовый 3 4 2 3 2 4 2 2" xfId="25357" xr:uid="{63E59325-1077-4C8C-94FE-DDEE51E989C4}"/>
    <cellStyle name="Финансовый 3 4 2 3 2 4 3" xfId="15195" xr:uid="{00000000-0005-0000-0000-0000C9370000}"/>
    <cellStyle name="Финансовый 3 4 2 3 2 4 3 2" xfId="30433" xr:uid="{AFAC8ED8-15BD-41F7-AD2A-22552C776EA3}"/>
    <cellStyle name="Финансовый 3 4 2 3 2 4 4" xfId="20281" xr:uid="{8D45B426-09F5-4BF7-BB98-848D3CAA292C}"/>
    <cellStyle name="Финансовый 3 4 2 3 2 5" xfId="6313" xr:uid="{00000000-0005-0000-0000-0000CA370000}"/>
    <cellStyle name="Финансовый 3 4 2 3 2 5 2" xfId="21558" xr:uid="{238E4A22-117D-446C-B9DD-86FE37C8E1D2}"/>
    <cellStyle name="Финансовый 3 4 2 3 2 6" xfId="11396" xr:uid="{00000000-0005-0000-0000-0000CB370000}"/>
    <cellStyle name="Финансовый 3 4 2 3 2 6 2" xfId="26634" xr:uid="{193DEA43-5891-42E4-B57E-47FC1BDBBE79}"/>
    <cellStyle name="Финансовый 3 4 2 3 2 7" xfId="16482" xr:uid="{0D728993-E1B3-4BE5-9BCF-3D3011CE097E}"/>
    <cellStyle name="Финансовый 3 4 2 3 3" xfId="1922" xr:uid="{00000000-0005-0000-0000-0000CC370000}"/>
    <cellStyle name="Финансовый 3 4 2 3 3 2" xfId="7026" xr:uid="{00000000-0005-0000-0000-0000CD370000}"/>
    <cellStyle name="Финансовый 3 4 2 3 3 2 2" xfId="22266" xr:uid="{B3D4E536-BEB3-45A2-9EFD-48D4830AEECD}"/>
    <cellStyle name="Финансовый 3 4 2 3 3 3" xfId="12104" xr:uid="{00000000-0005-0000-0000-0000CE370000}"/>
    <cellStyle name="Финансовый 3 4 2 3 3 3 2" xfId="27342" xr:uid="{44DBCD9A-3464-4E68-ADF8-8AFBA0B83053}"/>
    <cellStyle name="Финансовый 3 4 2 3 3 4" xfId="17190" xr:uid="{0F7E1866-D2DC-483A-B1D3-C07FC4622CBD}"/>
    <cellStyle name="Финансовый 3 4 2 3 4" xfId="3204" xr:uid="{00000000-0005-0000-0000-0000CF370000}"/>
    <cellStyle name="Финансовый 3 4 2 3 4 2" xfId="8290" xr:uid="{00000000-0005-0000-0000-0000D0370000}"/>
    <cellStyle name="Финансовый 3 4 2 3 4 2 2" xfId="23530" xr:uid="{72FCEB44-5D9A-4E7F-A336-FE6C0CF199E5}"/>
    <cellStyle name="Финансовый 3 4 2 3 4 3" xfId="13368" xr:uid="{00000000-0005-0000-0000-0000D1370000}"/>
    <cellStyle name="Финансовый 3 4 2 3 4 3 2" xfId="28606" xr:uid="{02177CE5-E150-4C51-9677-E7CC8B811E96}"/>
    <cellStyle name="Финансовый 3 4 2 3 4 4" xfId="18454" xr:uid="{EADB9446-7B5A-4989-9AF5-84A87A9FE827}"/>
    <cellStyle name="Финансовый 3 4 2 3 5" xfId="4472" xr:uid="{00000000-0005-0000-0000-0000D2370000}"/>
    <cellStyle name="Финансовый 3 4 2 3 5 2" xfId="9553" xr:uid="{00000000-0005-0000-0000-0000D3370000}"/>
    <cellStyle name="Финансовый 3 4 2 3 5 2 2" xfId="24793" xr:uid="{B61F3A49-F1D1-43DD-9E28-69BF2E97C9CC}"/>
    <cellStyle name="Финансовый 3 4 2 3 5 3" xfId="14631" xr:uid="{00000000-0005-0000-0000-0000D4370000}"/>
    <cellStyle name="Финансовый 3 4 2 3 5 3 2" xfId="29869" xr:uid="{790A7A67-296B-4515-9978-52B375D3BA3F}"/>
    <cellStyle name="Финансовый 3 4 2 3 5 4" xfId="19717" xr:uid="{44F5A509-E469-4DAF-855C-04141E647CE9}"/>
    <cellStyle name="Финансовый 3 4 2 3 6" xfId="5749" xr:uid="{00000000-0005-0000-0000-0000D5370000}"/>
    <cellStyle name="Финансовый 3 4 2 3 6 2" xfId="20994" xr:uid="{C635ABC9-5FEB-4086-B55C-640715EFA638}"/>
    <cellStyle name="Финансовый 3 4 2 3 7" xfId="10832" xr:uid="{00000000-0005-0000-0000-0000D6370000}"/>
    <cellStyle name="Финансовый 3 4 2 3 7 2" xfId="26070" xr:uid="{9A79C539-8B44-4178-8C98-667CDAAA8E9F}"/>
    <cellStyle name="Финансовый 3 4 2 3 8" xfId="15918" xr:uid="{DCF3A081-2EA7-4C6E-B9CF-933A481D46C8}"/>
    <cellStyle name="Финансовый 3 4 2 4" xfId="788" xr:uid="{00000000-0005-0000-0000-0000D7370000}"/>
    <cellStyle name="Финансовый 3 4 2 4 2" xfId="2066" xr:uid="{00000000-0005-0000-0000-0000D8370000}"/>
    <cellStyle name="Финансовый 3 4 2 4 2 2" xfId="7170" xr:uid="{00000000-0005-0000-0000-0000D9370000}"/>
    <cellStyle name="Финансовый 3 4 2 4 2 2 2" xfId="22410" xr:uid="{5671526F-FA3C-4FFD-951F-848F05EAD790}"/>
    <cellStyle name="Финансовый 3 4 2 4 2 3" xfId="12248" xr:uid="{00000000-0005-0000-0000-0000DA370000}"/>
    <cellStyle name="Финансовый 3 4 2 4 2 3 2" xfId="27486" xr:uid="{E8592F66-CBDD-4FF7-971D-BACAC06CA695}"/>
    <cellStyle name="Финансовый 3 4 2 4 2 4" xfId="17334" xr:uid="{9BD1EBCF-7309-4728-B6B5-18BACAF8EADC}"/>
    <cellStyle name="Финансовый 3 4 2 4 3" xfId="3346" xr:uid="{00000000-0005-0000-0000-0000DB370000}"/>
    <cellStyle name="Финансовый 3 4 2 4 3 2" xfId="8432" xr:uid="{00000000-0005-0000-0000-0000DC370000}"/>
    <cellStyle name="Финансовый 3 4 2 4 3 2 2" xfId="23672" xr:uid="{86C2252C-A52D-4D7C-A557-04C29CBCF4B9}"/>
    <cellStyle name="Финансовый 3 4 2 4 3 3" xfId="13510" xr:uid="{00000000-0005-0000-0000-0000DD370000}"/>
    <cellStyle name="Финансовый 3 4 2 4 3 3 2" xfId="28748" xr:uid="{212B266B-BE46-40BA-A1F7-661E6B7425FA}"/>
    <cellStyle name="Финансовый 3 4 2 4 3 4" xfId="18596" xr:uid="{DA4FEAAE-0783-4342-8F64-7E9EC973929B}"/>
    <cellStyle name="Финансовый 3 4 2 4 4" xfId="4616" xr:uid="{00000000-0005-0000-0000-0000DE370000}"/>
    <cellStyle name="Финансовый 3 4 2 4 4 2" xfId="9697" xr:uid="{00000000-0005-0000-0000-0000DF370000}"/>
    <cellStyle name="Финансовый 3 4 2 4 4 2 2" xfId="24937" xr:uid="{D7F16A5F-1360-47E5-85E4-93342C222904}"/>
    <cellStyle name="Финансовый 3 4 2 4 4 3" xfId="14775" xr:uid="{00000000-0005-0000-0000-0000E0370000}"/>
    <cellStyle name="Финансовый 3 4 2 4 4 3 2" xfId="30013" xr:uid="{4DE351D1-9A27-4D49-9554-2E9952F476D2}"/>
    <cellStyle name="Финансовый 3 4 2 4 4 4" xfId="19861" xr:uid="{B9EB3BA6-A654-4CE8-920F-0D25C81C14A5}"/>
    <cellStyle name="Финансовый 3 4 2 4 5" xfId="5893" xr:uid="{00000000-0005-0000-0000-0000E1370000}"/>
    <cellStyle name="Финансовый 3 4 2 4 5 2" xfId="21138" xr:uid="{F3FBFEC2-F476-4E5B-838F-76A9E5FA7FB4}"/>
    <cellStyle name="Финансовый 3 4 2 4 6" xfId="10976" xr:uid="{00000000-0005-0000-0000-0000E2370000}"/>
    <cellStyle name="Финансовый 3 4 2 4 6 2" xfId="26214" xr:uid="{3CD13499-B442-4DD8-A856-A44CF9CE5866}"/>
    <cellStyle name="Финансовый 3 4 2 4 7" xfId="16062" xr:uid="{098C2ADC-BB08-4C90-8F37-D20185BACC7F}"/>
    <cellStyle name="Финансовый 3 4 2 5" xfId="1353" xr:uid="{00000000-0005-0000-0000-0000E3370000}"/>
    <cellStyle name="Финансовый 3 4 2 5 2" xfId="2631" xr:uid="{00000000-0005-0000-0000-0000E4370000}"/>
    <cellStyle name="Финансовый 3 4 2 5 2 2" xfId="7735" xr:uid="{00000000-0005-0000-0000-0000E5370000}"/>
    <cellStyle name="Финансовый 3 4 2 5 2 2 2" xfId="22975" xr:uid="{E97B0A2F-AA21-4572-A7BE-356A060BB23D}"/>
    <cellStyle name="Финансовый 3 4 2 5 2 3" xfId="12813" xr:uid="{00000000-0005-0000-0000-0000E6370000}"/>
    <cellStyle name="Финансовый 3 4 2 5 2 3 2" xfId="28051" xr:uid="{6C661920-6A6B-4670-9889-FE6014EC7759}"/>
    <cellStyle name="Финансовый 3 4 2 5 2 4" xfId="17899" xr:uid="{B39CB163-CA37-4938-9F70-5128A422AFE6}"/>
    <cellStyle name="Финансовый 3 4 2 5 3" xfId="3903" xr:uid="{00000000-0005-0000-0000-0000E7370000}"/>
    <cellStyle name="Финансовый 3 4 2 5 3 2" xfId="8989" xr:uid="{00000000-0005-0000-0000-0000E8370000}"/>
    <cellStyle name="Финансовый 3 4 2 5 3 2 2" xfId="24229" xr:uid="{A0C3BFA7-E071-4DD9-9CBF-73D585BBE6BB}"/>
    <cellStyle name="Финансовый 3 4 2 5 3 3" xfId="14067" xr:uid="{00000000-0005-0000-0000-0000E9370000}"/>
    <cellStyle name="Финансовый 3 4 2 5 3 3 2" xfId="29305" xr:uid="{0F3480C5-39CA-4B06-9D7C-E9F0855AD9DB}"/>
    <cellStyle name="Финансовый 3 4 2 5 3 4" xfId="19153" xr:uid="{74A2A9D4-7624-4A5B-9E46-BE0606539A73}"/>
    <cellStyle name="Финансовый 3 4 2 5 4" xfId="5181" xr:uid="{00000000-0005-0000-0000-0000EA370000}"/>
    <cellStyle name="Финансовый 3 4 2 5 4 2" xfId="10262" xr:uid="{00000000-0005-0000-0000-0000EB370000}"/>
    <cellStyle name="Финансовый 3 4 2 5 4 2 2" xfId="25502" xr:uid="{87A0C9F8-06B2-49AB-9976-DFE71920BBFB}"/>
    <cellStyle name="Финансовый 3 4 2 5 4 3" xfId="15340" xr:uid="{00000000-0005-0000-0000-0000EC370000}"/>
    <cellStyle name="Финансовый 3 4 2 5 4 3 2" xfId="30578" xr:uid="{7AA50873-550E-42E1-86C0-19A49A1C979C}"/>
    <cellStyle name="Финансовый 3 4 2 5 4 4" xfId="20426" xr:uid="{2B69954F-D85F-4A80-BBD3-C17B00389A94}"/>
    <cellStyle name="Финансовый 3 4 2 5 5" xfId="6458" xr:uid="{00000000-0005-0000-0000-0000ED370000}"/>
    <cellStyle name="Финансовый 3 4 2 5 5 2" xfId="21703" xr:uid="{AE273950-5707-412C-B6D4-4F93A941DBD8}"/>
    <cellStyle name="Финансовый 3 4 2 5 6" xfId="11541" xr:uid="{00000000-0005-0000-0000-0000EE370000}"/>
    <cellStyle name="Финансовый 3 4 2 5 6 2" xfId="26779" xr:uid="{E3177FBC-79C0-4CDD-B47B-5C8150389D89}"/>
    <cellStyle name="Финансовый 3 4 2 5 7" xfId="16627" xr:uid="{BE09844B-D7A5-44B8-8B6D-12CF6DC3063E}"/>
    <cellStyle name="Финансовый 3 4 2 6" xfId="1493" xr:uid="{00000000-0005-0000-0000-0000EF370000}"/>
    <cellStyle name="Финансовый 3 4 2 6 2" xfId="2771" xr:uid="{00000000-0005-0000-0000-0000F0370000}"/>
    <cellStyle name="Финансовый 3 4 2 6 2 2" xfId="7875" xr:uid="{00000000-0005-0000-0000-0000F1370000}"/>
    <cellStyle name="Финансовый 3 4 2 6 2 2 2" xfId="23115" xr:uid="{9D900DD1-D70C-4D1F-AE50-25AE7137F9E6}"/>
    <cellStyle name="Финансовый 3 4 2 6 2 3" xfId="12953" xr:uid="{00000000-0005-0000-0000-0000F2370000}"/>
    <cellStyle name="Финансовый 3 4 2 6 2 3 2" xfId="28191" xr:uid="{640CD688-7797-4385-A530-204A47C0BDBD}"/>
    <cellStyle name="Финансовый 3 4 2 6 2 4" xfId="18039" xr:uid="{D7F04058-6A8E-451E-978A-21294F2095AC}"/>
    <cellStyle name="Финансовый 3 4 2 6 3" xfId="4041" xr:uid="{00000000-0005-0000-0000-0000F3370000}"/>
    <cellStyle name="Финансовый 3 4 2 6 3 2" xfId="9127" xr:uid="{00000000-0005-0000-0000-0000F4370000}"/>
    <cellStyle name="Финансовый 3 4 2 6 3 2 2" xfId="24367" xr:uid="{C57C97E8-58A6-4AF2-BA52-AB7D0D23F54E}"/>
    <cellStyle name="Финансовый 3 4 2 6 3 3" xfId="14205" xr:uid="{00000000-0005-0000-0000-0000F5370000}"/>
    <cellStyle name="Финансовый 3 4 2 6 3 3 2" xfId="29443" xr:uid="{93395CFA-F8E1-44A5-94AF-41279BF1E122}"/>
    <cellStyle name="Финансовый 3 4 2 6 3 4" xfId="19291" xr:uid="{5DC21713-3E8E-4479-A7BE-31BBCD29B45C}"/>
    <cellStyle name="Финансовый 3 4 2 6 4" xfId="5321" xr:uid="{00000000-0005-0000-0000-0000F6370000}"/>
    <cellStyle name="Финансовый 3 4 2 6 4 2" xfId="10402" xr:uid="{00000000-0005-0000-0000-0000F7370000}"/>
    <cellStyle name="Финансовый 3 4 2 6 4 2 2" xfId="25642" xr:uid="{0C3FC098-51C6-4318-9752-FB975D06288E}"/>
    <cellStyle name="Финансовый 3 4 2 6 4 3" xfId="15480" xr:uid="{00000000-0005-0000-0000-0000F8370000}"/>
    <cellStyle name="Финансовый 3 4 2 6 4 3 2" xfId="30718" xr:uid="{8CD3FC5F-D349-4372-AED8-CC3BD9F45B71}"/>
    <cellStyle name="Финансовый 3 4 2 6 4 4" xfId="20566" xr:uid="{A398D5DD-05CB-4429-9EA7-003C9D0F1099}"/>
    <cellStyle name="Финансовый 3 4 2 6 5" xfId="6598" xr:uid="{00000000-0005-0000-0000-0000F9370000}"/>
    <cellStyle name="Финансовый 3 4 2 6 5 2" xfId="21843" xr:uid="{8BC3A184-0D7B-4EA8-A3C8-2AC9A631E1EC}"/>
    <cellStyle name="Финансовый 3 4 2 6 6" xfId="11681" xr:uid="{00000000-0005-0000-0000-0000FA370000}"/>
    <cellStyle name="Финансовый 3 4 2 6 6 2" xfId="26919" xr:uid="{44AF9912-7FD2-4DF1-9551-8FDBA109C00D}"/>
    <cellStyle name="Финансовый 3 4 2 6 7" xfId="16767" xr:uid="{2482DF7C-68F9-4195-A58F-6C8A12436DCC}"/>
    <cellStyle name="Финансовый 3 4 3" xfId="232" xr:uid="{00000000-0005-0000-0000-0000FB370000}"/>
    <cellStyle name="Финансовый 3 4 3 2" xfId="392" xr:uid="{00000000-0005-0000-0000-0000FC370000}"/>
    <cellStyle name="Финансовый 3 4 3 2 2" xfId="534" xr:uid="{00000000-0005-0000-0000-0000FD370000}"/>
    <cellStyle name="Финансовый 3 4 3 2 2 2" xfId="1098" xr:uid="{00000000-0005-0000-0000-0000FE370000}"/>
    <cellStyle name="Финансовый 3 4 3 2 2 2 2" xfId="2376" xr:uid="{00000000-0005-0000-0000-0000FF370000}"/>
    <cellStyle name="Финансовый 3 4 3 2 2 2 2 2" xfId="7480" xr:uid="{00000000-0005-0000-0000-000000380000}"/>
    <cellStyle name="Финансовый 3 4 3 2 2 2 2 2 2" xfId="22720" xr:uid="{771CF1D0-E4FA-4893-B0EA-B7DADCC66390}"/>
    <cellStyle name="Финансовый 3 4 3 2 2 2 2 3" xfId="12558" xr:uid="{00000000-0005-0000-0000-000001380000}"/>
    <cellStyle name="Финансовый 3 4 3 2 2 2 2 3 2" xfId="27796" xr:uid="{053EA1D3-0091-4EF5-AF74-AEDAA32CD4C2}"/>
    <cellStyle name="Финансовый 3 4 3 2 2 2 2 4" xfId="17644" xr:uid="{67C4C2A6-6B51-4F8D-8B44-D957941CF962}"/>
    <cellStyle name="Финансовый 3 4 3 2 2 2 3" xfId="3652" xr:uid="{00000000-0005-0000-0000-000002380000}"/>
    <cellStyle name="Финансовый 3 4 3 2 2 2 3 2" xfId="8738" xr:uid="{00000000-0005-0000-0000-000003380000}"/>
    <cellStyle name="Финансовый 3 4 3 2 2 2 3 2 2" xfId="23978" xr:uid="{990BF62B-7EDE-4D76-BA2B-C82FF4BB6F51}"/>
    <cellStyle name="Финансовый 3 4 3 2 2 2 3 3" xfId="13816" xr:uid="{00000000-0005-0000-0000-000004380000}"/>
    <cellStyle name="Финансовый 3 4 3 2 2 2 3 3 2" xfId="29054" xr:uid="{A34116ED-8C86-4AF0-868B-2CDCF33561BF}"/>
    <cellStyle name="Финансовый 3 4 3 2 2 2 3 4" xfId="18902" xr:uid="{25093660-96BF-4BEB-9E09-9E021957CD38}"/>
    <cellStyle name="Финансовый 3 4 3 2 2 2 4" xfId="4926" xr:uid="{00000000-0005-0000-0000-000005380000}"/>
    <cellStyle name="Финансовый 3 4 3 2 2 2 4 2" xfId="10007" xr:uid="{00000000-0005-0000-0000-000006380000}"/>
    <cellStyle name="Финансовый 3 4 3 2 2 2 4 2 2" xfId="25247" xr:uid="{1829CB92-274B-4C91-BCB5-C7D0FAAEB92F}"/>
    <cellStyle name="Финансовый 3 4 3 2 2 2 4 3" xfId="15085" xr:uid="{00000000-0005-0000-0000-000007380000}"/>
    <cellStyle name="Финансовый 3 4 3 2 2 2 4 3 2" xfId="30323" xr:uid="{D5A94D17-6503-4F37-A8BA-E20988308DBB}"/>
    <cellStyle name="Финансовый 3 4 3 2 2 2 4 4" xfId="20171" xr:uid="{7AAC04BC-A8BD-435E-8EBB-F570D52923A7}"/>
    <cellStyle name="Финансовый 3 4 3 2 2 2 5" xfId="6203" xr:uid="{00000000-0005-0000-0000-000008380000}"/>
    <cellStyle name="Финансовый 3 4 3 2 2 2 5 2" xfId="21448" xr:uid="{3E23D53C-148F-4A2F-AFE0-BDE5454B197A}"/>
    <cellStyle name="Финансовый 3 4 3 2 2 2 6" xfId="11286" xr:uid="{00000000-0005-0000-0000-000009380000}"/>
    <cellStyle name="Финансовый 3 4 3 2 2 2 6 2" xfId="26524" xr:uid="{84D25A75-C8C4-4279-B12D-ED63F29E9783}"/>
    <cellStyle name="Финансовый 3 4 3 2 2 2 7" xfId="16372" xr:uid="{7C9B2FAA-6276-42AA-8BEC-5CA03F91ED26}"/>
    <cellStyle name="Финансовый 3 4 3 2 2 3" xfId="1812" xr:uid="{00000000-0005-0000-0000-00000A380000}"/>
    <cellStyle name="Финансовый 3 4 3 2 2 3 2" xfId="6916" xr:uid="{00000000-0005-0000-0000-00000B380000}"/>
    <cellStyle name="Финансовый 3 4 3 2 2 3 2 2" xfId="22156" xr:uid="{C2FD37E7-3A7E-4FC4-A974-F89602913208}"/>
    <cellStyle name="Финансовый 3 4 3 2 2 3 3" xfId="11994" xr:uid="{00000000-0005-0000-0000-00000C380000}"/>
    <cellStyle name="Финансовый 3 4 3 2 2 3 3 2" xfId="27232" xr:uid="{50B57B1C-3EAE-4130-AD6C-539E526EE44F}"/>
    <cellStyle name="Финансовый 3 4 3 2 2 3 4" xfId="17080" xr:uid="{4D33C40C-8170-4342-A7C1-7D10982FB5E1}"/>
    <cellStyle name="Финансовый 3 4 3 2 2 4" xfId="3096" xr:uid="{00000000-0005-0000-0000-00000D380000}"/>
    <cellStyle name="Финансовый 3 4 3 2 2 4 2" xfId="8182" xr:uid="{00000000-0005-0000-0000-00000E380000}"/>
    <cellStyle name="Финансовый 3 4 3 2 2 4 2 2" xfId="23422" xr:uid="{04A65EE9-0C79-413E-AACF-B9CAC07B879E}"/>
    <cellStyle name="Финансовый 3 4 3 2 2 4 3" xfId="13260" xr:uid="{00000000-0005-0000-0000-00000F380000}"/>
    <cellStyle name="Финансовый 3 4 3 2 2 4 3 2" xfId="28498" xr:uid="{FD4D99F6-B818-4070-9133-3DBF45867BF0}"/>
    <cellStyle name="Финансовый 3 4 3 2 2 4 4" xfId="18346" xr:uid="{01ABB4E6-325F-4F11-88B4-BA573DBC033B}"/>
    <cellStyle name="Финансовый 3 4 3 2 2 5" xfId="4362" xr:uid="{00000000-0005-0000-0000-000010380000}"/>
    <cellStyle name="Финансовый 3 4 3 2 2 5 2" xfId="9443" xr:uid="{00000000-0005-0000-0000-000011380000}"/>
    <cellStyle name="Финансовый 3 4 3 2 2 5 2 2" xfId="24683" xr:uid="{62E343F7-025A-4F69-A696-86D28A05DFC6}"/>
    <cellStyle name="Финансовый 3 4 3 2 2 5 3" xfId="14521" xr:uid="{00000000-0005-0000-0000-000012380000}"/>
    <cellStyle name="Финансовый 3 4 3 2 2 5 3 2" xfId="29759" xr:uid="{E14332BF-1CEA-4F19-98F4-94E05DB6E500}"/>
    <cellStyle name="Финансовый 3 4 3 2 2 5 4" xfId="19607" xr:uid="{34B1F84E-4C24-4D3C-AE31-7AC25DA18AD6}"/>
    <cellStyle name="Финансовый 3 4 3 2 2 6" xfId="5639" xr:uid="{00000000-0005-0000-0000-000013380000}"/>
    <cellStyle name="Финансовый 3 4 3 2 2 6 2" xfId="20884" xr:uid="{BF3EC002-5655-4545-8998-85D2933151D8}"/>
    <cellStyle name="Финансовый 3 4 3 2 2 7" xfId="10722" xr:uid="{00000000-0005-0000-0000-000014380000}"/>
    <cellStyle name="Финансовый 3 4 3 2 2 7 2" xfId="25960" xr:uid="{10FCAA52-44E3-4BEB-9449-D2E75733554F}"/>
    <cellStyle name="Финансовый 3 4 3 2 2 8" xfId="15808" xr:uid="{F6B33661-5994-4559-BDDD-FD42B4E8851A}"/>
    <cellStyle name="Финансовый 3 4 3 2 3" xfId="958" xr:uid="{00000000-0005-0000-0000-000015380000}"/>
    <cellStyle name="Финансовый 3 4 3 2 3 2" xfId="2236" xr:uid="{00000000-0005-0000-0000-000016380000}"/>
    <cellStyle name="Финансовый 3 4 3 2 3 2 2" xfId="7340" xr:uid="{00000000-0005-0000-0000-000017380000}"/>
    <cellStyle name="Финансовый 3 4 3 2 3 2 2 2" xfId="22580" xr:uid="{D319B3A2-EA8D-4AB9-BC3B-FE043E735695}"/>
    <cellStyle name="Финансовый 3 4 3 2 3 2 3" xfId="12418" xr:uid="{00000000-0005-0000-0000-000018380000}"/>
    <cellStyle name="Финансовый 3 4 3 2 3 2 3 2" xfId="27656" xr:uid="{3F7878F2-F573-4164-A4C8-F7166E8D7747}"/>
    <cellStyle name="Финансовый 3 4 3 2 3 2 4" xfId="17504" xr:uid="{418CFD32-50B9-45A3-BF39-A31FAD288615}"/>
    <cellStyle name="Финансовый 3 4 3 2 3 3" xfId="3514" xr:uid="{00000000-0005-0000-0000-000019380000}"/>
    <cellStyle name="Финансовый 3 4 3 2 3 3 2" xfId="8600" xr:uid="{00000000-0005-0000-0000-00001A380000}"/>
    <cellStyle name="Финансовый 3 4 3 2 3 3 2 2" xfId="23840" xr:uid="{F5EE5113-E229-48B0-9BF3-B8C1EBCBE237}"/>
    <cellStyle name="Финансовый 3 4 3 2 3 3 3" xfId="13678" xr:uid="{00000000-0005-0000-0000-00001B380000}"/>
    <cellStyle name="Финансовый 3 4 3 2 3 3 3 2" xfId="28916" xr:uid="{0B86EA90-70B4-4279-AEF7-0347BA484320}"/>
    <cellStyle name="Финансовый 3 4 3 2 3 3 4" xfId="18764" xr:uid="{38572843-CABA-49D2-ABA3-5CD661B2551D}"/>
    <cellStyle name="Финансовый 3 4 3 2 3 4" xfId="4786" xr:uid="{00000000-0005-0000-0000-00001C380000}"/>
    <cellStyle name="Финансовый 3 4 3 2 3 4 2" xfId="9867" xr:uid="{00000000-0005-0000-0000-00001D380000}"/>
    <cellStyle name="Финансовый 3 4 3 2 3 4 2 2" xfId="25107" xr:uid="{5EB5307B-48B7-41E8-A76A-854F10367B1E}"/>
    <cellStyle name="Финансовый 3 4 3 2 3 4 3" xfId="14945" xr:uid="{00000000-0005-0000-0000-00001E380000}"/>
    <cellStyle name="Финансовый 3 4 3 2 3 4 3 2" xfId="30183" xr:uid="{4C707F72-2C5A-4BCD-8FB0-9B0EA71C6049}"/>
    <cellStyle name="Финансовый 3 4 3 2 3 4 4" xfId="20031" xr:uid="{0F5F0435-0754-4330-826C-C67182BD602F}"/>
    <cellStyle name="Финансовый 3 4 3 2 3 5" xfId="6063" xr:uid="{00000000-0005-0000-0000-00001F380000}"/>
    <cellStyle name="Финансовый 3 4 3 2 3 5 2" xfId="21308" xr:uid="{8BFA54F0-1EEB-4A3B-A8DB-C53A97DC3B3D}"/>
    <cellStyle name="Финансовый 3 4 3 2 3 6" xfId="11146" xr:uid="{00000000-0005-0000-0000-000020380000}"/>
    <cellStyle name="Финансовый 3 4 3 2 3 6 2" xfId="26384" xr:uid="{0E5FEE13-7B03-4412-91B4-42F7B8FF733C}"/>
    <cellStyle name="Финансовый 3 4 3 2 3 7" xfId="16232" xr:uid="{ACF8FD33-E8E2-4958-9412-CCB26D40D0D2}"/>
    <cellStyle name="Финансовый 3 4 3 2 4" xfId="1672" xr:uid="{00000000-0005-0000-0000-000021380000}"/>
    <cellStyle name="Финансовый 3 4 3 2 4 2" xfId="6776" xr:uid="{00000000-0005-0000-0000-000022380000}"/>
    <cellStyle name="Финансовый 3 4 3 2 4 2 2" xfId="22016" xr:uid="{96AF58B7-729D-43DA-8CDD-AA1F85904F45}"/>
    <cellStyle name="Финансовый 3 4 3 2 4 3" xfId="11854" xr:uid="{00000000-0005-0000-0000-000023380000}"/>
    <cellStyle name="Финансовый 3 4 3 2 4 3 2" xfId="27092" xr:uid="{EC08502C-66BE-40EC-B6C3-7EAE7C9B3D99}"/>
    <cellStyle name="Финансовый 3 4 3 2 4 4" xfId="16940" xr:uid="{6B229D4A-F642-4CD1-93D9-5A8FCDE8DDC0}"/>
    <cellStyle name="Финансовый 3 4 3 2 5" xfId="2956" xr:uid="{00000000-0005-0000-0000-000024380000}"/>
    <cellStyle name="Финансовый 3 4 3 2 5 2" xfId="8044" xr:uid="{00000000-0005-0000-0000-000025380000}"/>
    <cellStyle name="Финансовый 3 4 3 2 5 2 2" xfId="23284" xr:uid="{3EE3E91F-A3D8-4B4A-B7D3-BDF66193554D}"/>
    <cellStyle name="Финансовый 3 4 3 2 5 3" xfId="13122" xr:uid="{00000000-0005-0000-0000-000026380000}"/>
    <cellStyle name="Финансовый 3 4 3 2 5 3 2" xfId="28360" xr:uid="{005308C6-5700-46B0-9EC4-8C2CC4876D2D}"/>
    <cellStyle name="Финансовый 3 4 3 2 5 4" xfId="18208" xr:uid="{DEEB02F0-FCB8-48E8-B1BC-CA98468F3EA4}"/>
    <cellStyle name="Финансовый 3 4 3 2 6" xfId="4222" xr:uid="{00000000-0005-0000-0000-000027380000}"/>
    <cellStyle name="Финансовый 3 4 3 2 6 2" xfId="9303" xr:uid="{00000000-0005-0000-0000-000028380000}"/>
    <cellStyle name="Финансовый 3 4 3 2 6 2 2" xfId="24543" xr:uid="{094DC18A-25B1-4E0C-BB7B-38CA6480F3B4}"/>
    <cellStyle name="Финансовый 3 4 3 2 6 3" xfId="14381" xr:uid="{00000000-0005-0000-0000-000029380000}"/>
    <cellStyle name="Финансовый 3 4 3 2 6 3 2" xfId="29619" xr:uid="{D0F123B3-B34C-4CD5-9ABC-0F7E9C87610E}"/>
    <cellStyle name="Финансовый 3 4 3 2 6 4" xfId="19467" xr:uid="{8F347E9C-04F8-4888-88C5-1540266060CC}"/>
    <cellStyle name="Финансовый 3 4 3 2 7" xfId="5499" xr:uid="{00000000-0005-0000-0000-00002A380000}"/>
    <cellStyle name="Финансовый 3 4 3 2 7 2" xfId="20744" xr:uid="{24F85748-003C-4213-9072-3D46468BB4D8}"/>
    <cellStyle name="Финансовый 3 4 3 2 8" xfId="10582" xr:uid="{00000000-0005-0000-0000-00002B380000}"/>
    <cellStyle name="Финансовый 3 4 3 2 8 2" xfId="25820" xr:uid="{42008A5C-7542-4312-9642-76EB1327A5E1}"/>
    <cellStyle name="Финансовый 3 4 3 2 9" xfId="15668" xr:uid="{33EED98E-2311-4DB0-B55F-328939FDF2C8}"/>
    <cellStyle name="Финансовый 3 4 3 3" xfId="674" xr:uid="{00000000-0005-0000-0000-00002C380000}"/>
    <cellStyle name="Финансовый 3 4 3 3 2" xfId="1238" xr:uid="{00000000-0005-0000-0000-00002D380000}"/>
    <cellStyle name="Финансовый 3 4 3 3 2 2" xfId="2516" xr:uid="{00000000-0005-0000-0000-00002E380000}"/>
    <cellStyle name="Финансовый 3 4 3 3 2 2 2" xfId="7620" xr:uid="{00000000-0005-0000-0000-00002F380000}"/>
    <cellStyle name="Финансовый 3 4 3 3 2 2 2 2" xfId="22860" xr:uid="{71A4ED10-950A-443A-84E0-A4B079888AFD}"/>
    <cellStyle name="Финансовый 3 4 3 3 2 2 3" xfId="12698" xr:uid="{00000000-0005-0000-0000-000030380000}"/>
    <cellStyle name="Финансовый 3 4 3 3 2 2 3 2" xfId="27936" xr:uid="{B0794063-4978-4EB9-A714-810283FF2E70}"/>
    <cellStyle name="Финансовый 3 4 3 3 2 2 4" xfId="17784" xr:uid="{0E9C01F9-E235-47FA-A05C-422442C523CC}"/>
    <cellStyle name="Финансовый 3 4 3 3 2 3" xfId="3790" xr:uid="{00000000-0005-0000-0000-000031380000}"/>
    <cellStyle name="Финансовый 3 4 3 3 2 3 2" xfId="8876" xr:uid="{00000000-0005-0000-0000-000032380000}"/>
    <cellStyle name="Финансовый 3 4 3 3 2 3 2 2" xfId="24116" xr:uid="{938F02F1-EDB8-499A-8FA0-756E9CA2D035}"/>
    <cellStyle name="Финансовый 3 4 3 3 2 3 3" xfId="13954" xr:uid="{00000000-0005-0000-0000-000033380000}"/>
    <cellStyle name="Финансовый 3 4 3 3 2 3 3 2" xfId="29192" xr:uid="{0B943093-3A8D-4B2B-AB0A-48F10ED6BF02}"/>
    <cellStyle name="Финансовый 3 4 3 3 2 3 4" xfId="19040" xr:uid="{DF27EE3F-4F15-40B4-A219-860E8BA5C970}"/>
    <cellStyle name="Финансовый 3 4 3 3 2 4" xfId="5066" xr:uid="{00000000-0005-0000-0000-000034380000}"/>
    <cellStyle name="Финансовый 3 4 3 3 2 4 2" xfId="10147" xr:uid="{00000000-0005-0000-0000-000035380000}"/>
    <cellStyle name="Финансовый 3 4 3 3 2 4 2 2" xfId="25387" xr:uid="{7B087C96-AE90-416C-8ABA-C9A20AC01240}"/>
    <cellStyle name="Финансовый 3 4 3 3 2 4 3" xfId="15225" xr:uid="{00000000-0005-0000-0000-000036380000}"/>
    <cellStyle name="Финансовый 3 4 3 3 2 4 3 2" xfId="30463" xr:uid="{D582D9FD-8D3C-4C76-B612-C18510464502}"/>
    <cellStyle name="Финансовый 3 4 3 3 2 4 4" xfId="20311" xr:uid="{2F5A4F6D-6870-4797-88EF-AD498A25EAF8}"/>
    <cellStyle name="Финансовый 3 4 3 3 2 5" xfId="6343" xr:uid="{00000000-0005-0000-0000-000037380000}"/>
    <cellStyle name="Финансовый 3 4 3 3 2 5 2" xfId="21588" xr:uid="{788A4B1A-6E2B-4F1A-B357-BE3AF5DCF136}"/>
    <cellStyle name="Финансовый 3 4 3 3 2 6" xfId="11426" xr:uid="{00000000-0005-0000-0000-000038380000}"/>
    <cellStyle name="Финансовый 3 4 3 3 2 6 2" xfId="26664" xr:uid="{044A32B4-4151-44A4-92D5-9094CD71B6EF}"/>
    <cellStyle name="Финансовый 3 4 3 3 2 7" xfId="16512" xr:uid="{13644F7D-989A-4CDB-AD11-269578AED27B}"/>
    <cellStyle name="Финансовый 3 4 3 3 3" xfId="1952" xr:uid="{00000000-0005-0000-0000-000039380000}"/>
    <cellStyle name="Финансовый 3 4 3 3 3 2" xfId="7056" xr:uid="{00000000-0005-0000-0000-00003A380000}"/>
    <cellStyle name="Финансовый 3 4 3 3 3 2 2" xfId="22296" xr:uid="{76D88140-EA75-4436-ABEA-946A2C9F6F60}"/>
    <cellStyle name="Финансовый 3 4 3 3 3 3" xfId="12134" xr:uid="{00000000-0005-0000-0000-00003B380000}"/>
    <cellStyle name="Финансовый 3 4 3 3 3 3 2" xfId="27372" xr:uid="{166D711F-84F8-4095-B503-EDFE5DEEE3EB}"/>
    <cellStyle name="Финансовый 3 4 3 3 3 4" xfId="17220" xr:uid="{32BFD50D-1E26-43F8-80E1-6571808CADEB}"/>
    <cellStyle name="Финансовый 3 4 3 3 4" xfId="3234" xr:uid="{00000000-0005-0000-0000-00003C380000}"/>
    <cellStyle name="Финансовый 3 4 3 3 4 2" xfId="8320" xr:uid="{00000000-0005-0000-0000-00003D380000}"/>
    <cellStyle name="Финансовый 3 4 3 3 4 2 2" xfId="23560" xr:uid="{29686768-AAC2-4423-A133-7B4C4514902D}"/>
    <cellStyle name="Финансовый 3 4 3 3 4 3" xfId="13398" xr:uid="{00000000-0005-0000-0000-00003E380000}"/>
    <cellStyle name="Финансовый 3 4 3 3 4 3 2" xfId="28636" xr:uid="{B92B9DAC-2F54-4D3E-9C1D-DA23C5860158}"/>
    <cellStyle name="Финансовый 3 4 3 3 4 4" xfId="18484" xr:uid="{FC6D653F-6F8F-466D-8D01-D980251069F4}"/>
    <cellStyle name="Финансовый 3 4 3 3 5" xfId="4502" xr:uid="{00000000-0005-0000-0000-00003F380000}"/>
    <cellStyle name="Финансовый 3 4 3 3 5 2" xfId="9583" xr:uid="{00000000-0005-0000-0000-000040380000}"/>
    <cellStyle name="Финансовый 3 4 3 3 5 2 2" xfId="24823" xr:uid="{5F311DD1-B4D3-45A8-9A4A-9A1198CBA16A}"/>
    <cellStyle name="Финансовый 3 4 3 3 5 3" xfId="14661" xr:uid="{00000000-0005-0000-0000-000041380000}"/>
    <cellStyle name="Финансовый 3 4 3 3 5 3 2" xfId="29899" xr:uid="{F6C0541E-BC51-475F-8161-1D7FE0420A24}"/>
    <cellStyle name="Финансовый 3 4 3 3 5 4" xfId="19747" xr:uid="{43A69FB3-58C4-4FF4-AEC9-8702908ADD2C}"/>
    <cellStyle name="Финансовый 3 4 3 3 6" xfId="5779" xr:uid="{00000000-0005-0000-0000-000042380000}"/>
    <cellStyle name="Финансовый 3 4 3 3 6 2" xfId="21024" xr:uid="{71C5537A-9B12-4BEF-B138-A61DB392223F}"/>
    <cellStyle name="Финансовый 3 4 3 3 7" xfId="10862" xr:uid="{00000000-0005-0000-0000-000043380000}"/>
    <cellStyle name="Финансовый 3 4 3 3 7 2" xfId="26100" xr:uid="{05EE64E0-5C13-4164-BB73-2BC8EAF10DE1}"/>
    <cellStyle name="Финансовый 3 4 3 3 8" xfId="15948" xr:uid="{3E685F5C-783A-43B5-8219-9402113C1CED}"/>
    <cellStyle name="Финансовый 3 4 3 4" xfId="818" xr:uid="{00000000-0005-0000-0000-000044380000}"/>
    <cellStyle name="Финансовый 3 4 3 4 2" xfId="2096" xr:uid="{00000000-0005-0000-0000-000045380000}"/>
    <cellStyle name="Финансовый 3 4 3 4 2 2" xfId="7200" xr:uid="{00000000-0005-0000-0000-000046380000}"/>
    <cellStyle name="Финансовый 3 4 3 4 2 2 2" xfId="22440" xr:uid="{1D3EE316-3644-4951-9954-0775158A1E9C}"/>
    <cellStyle name="Финансовый 3 4 3 4 2 3" xfId="12278" xr:uid="{00000000-0005-0000-0000-000047380000}"/>
    <cellStyle name="Финансовый 3 4 3 4 2 3 2" xfId="27516" xr:uid="{6118BEFE-5B0E-4943-BB87-C8A539D8F8D6}"/>
    <cellStyle name="Финансовый 3 4 3 4 2 4" xfId="17364" xr:uid="{C4876034-AA34-4D50-9FE3-3BC094603258}"/>
    <cellStyle name="Финансовый 3 4 3 4 3" xfId="3376" xr:uid="{00000000-0005-0000-0000-000048380000}"/>
    <cellStyle name="Финансовый 3 4 3 4 3 2" xfId="8462" xr:uid="{00000000-0005-0000-0000-000049380000}"/>
    <cellStyle name="Финансовый 3 4 3 4 3 2 2" xfId="23702" xr:uid="{4B0A94D8-AEF1-44F7-81E1-6971A65372DD}"/>
    <cellStyle name="Финансовый 3 4 3 4 3 3" xfId="13540" xr:uid="{00000000-0005-0000-0000-00004A380000}"/>
    <cellStyle name="Финансовый 3 4 3 4 3 3 2" xfId="28778" xr:uid="{9710D82A-1EAE-47C2-A47E-8095EDE7199F}"/>
    <cellStyle name="Финансовый 3 4 3 4 3 4" xfId="18626" xr:uid="{C9D8C9CB-BF5A-4779-BCA2-D9C2D46F558A}"/>
    <cellStyle name="Финансовый 3 4 3 4 4" xfId="4646" xr:uid="{00000000-0005-0000-0000-00004B380000}"/>
    <cellStyle name="Финансовый 3 4 3 4 4 2" xfId="9727" xr:uid="{00000000-0005-0000-0000-00004C380000}"/>
    <cellStyle name="Финансовый 3 4 3 4 4 2 2" xfId="24967" xr:uid="{FE827FAC-3C67-49D4-892C-E56A6E25E38A}"/>
    <cellStyle name="Финансовый 3 4 3 4 4 3" xfId="14805" xr:uid="{00000000-0005-0000-0000-00004D380000}"/>
    <cellStyle name="Финансовый 3 4 3 4 4 3 2" xfId="30043" xr:uid="{BD52262D-D731-48C4-A969-004C4731DD4C}"/>
    <cellStyle name="Финансовый 3 4 3 4 4 4" xfId="19891" xr:uid="{0C76ACBB-4F56-4A16-BC1F-496D078E29DF}"/>
    <cellStyle name="Финансовый 3 4 3 4 5" xfId="5923" xr:uid="{00000000-0005-0000-0000-00004E380000}"/>
    <cellStyle name="Финансовый 3 4 3 4 5 2" xfId="21168" xr:uid="{E55B384C-E74E-40B9-93F5-D78D69BFFAA7}"/>
    <cellStyle name="Финансовый 3 4 3 4 6" xfId="11006" xr:uid="{00000000-0005-0000-0000-00004F380000}"/>
    <cellStyle name="Финансовый 3 4 3 4 6 2" xfId="26244" xr:uid="{C6BFD326-3470-495B-8A37-1722889B0E78}"/>
    <cellStyle name="Финансовый 3 4 3 4 7" xfId="16092" xr:uid="{A166397E-7A42-444C-8798-60AE967844B6}"/>
    <cellStyle name="Финансовый 3 4 3 5" xfId="1383" xr:uid="{00000000-0005-0000-0000-000050380000}"/>
    <cellStyle name="Финансовый 3 4 3 5 2" xfId="2661" xr:uid="{00000000-0005-0000-0000-000051380000}"/>
    <cellStyle name="Финансовый 3 4 3 5 2 2" xfId="7765" xr:uid="{00000000-0005-0000-0000-000052380000}"/>
    <cellStyle name="Финансовый 3 4 3 5 2 2 2" xfId="23005" xr:uid="{B7521F6A-7B06-4E91-BC8E-35869DB04A5F}"/>
    <cellStyle name="Финансовый 3 4 3 5 2 3" xfId="12843" xr:uid="{00000000-0005-0000-0000-000053380000}"/>
    <cellStyle name="Финансовый 3 4 3 5 2 3 2" xfId="28081" xr:uid="{CE5695B9-D617-4F4C-BD16-78C5F31086AC}"/>
    <cellStyle name="Финансовый 3 4 3 5 2 4" xfId="17929" xr:uid="{924AF5CC-FEAA-4A48-B15E-A2D0DED1CB91}"/>
    <cellStyle name="Финансовый 3 4 3 5 3" xfId="3933" xr:uid="{00000000-0005-0000-0000-000054380000}"/>
    <cellStyle name="Финансовый 3 4 3 5 3 2" xfId="9019" xr:uid="{00000000-0005-0000-0000-000055380000}"/>
    <cellStyle name="Финансовый 3 4 3 5 3 2 2" xfId="24259" xr:uid="{A1A38A85-772A-47CE-86A7-223936BD88D0}"/>
    <cellStyle name="Финансовый 3 4 3 5 3 3" xfId="14097" xr:uid="{00000000-0005-0000-0000-000056380000}"/>
    <cellStyle name="Финансовый 3 4 3 5 3 3 2" xfId="29335" xr:uid="{18E657AC-17C6-4796-93CC-3B5226F2E1F7}"/>
    <cellStyle name="Финансовый 3 4 3 5 3 4" xfId="19183" xr:uid="{689C8A6C-06D7-46C9-99E5-FD9BAADBD89C}"/>
    <cellStyle name="Финансовый 3 4 3 5 4" xfId="5211" xr:uid="{00000000-0005-0000-0000-000057380000}"/>
    <cellStyle name="Финансовый 3 4 3 5 4 2" xfId="10292" xr:uid="{00000000-0005-0000-0000-000058380000}"/>
    <cellStyle name="Финансовый 3 4 3 5 4 2 2" xfId="25532" xr:uid="{64E6295C-3F1B-4E6D-B7BA-537AA7721543}"/>
    <cellStyle name="Финансовый 3 4 3 5 4 3" xfId="15370" xr:uid="{00000000-0005-0000-0000-000059380000}"/>
    <cellStyle name="Финансовый 3 4 3 5 4 3 2" xfId="30608" xr:uid="{D12D98DC-7B01-4418-B709-6999439C6E69}"/>
    <cellStyle name="Финансовый 3 4 3 5 4 4" xfId="20456" xr:uid="{0DA4A9C3-6C17-4851-8726-E833E69A0ECD}"/>
    <cellStyle name="Финансовый 3 4 3 5 5" xfId="6488" xr:uid="{00000000-0005-0000-0000-00005A380000}"/>
    <cellStyle name="Финансовый 3 4 3 5 5 2" xfId="21733" xr:uid="{7CA1780C-A322-4A67-B2CD-1858B2A4C1AA}"/>
    <cellStyle name="Финансовый 3 4 3 5 6" xfId="11571" xr:uid="{00000000-0005-0000-0000-00005B380000}"/>
    <cellStyle name="Финансовый 3 4 3 5 6 2" xfId="26809" xr:uid="{48973A5D-3519-4761-8E44-EA2375111383}"/>
    <cellStyle name="Финансовый 3 4 3 5 7" xfId="16657" xr:uid="{342611E4-0569-44B0-9610-3B08CD833CCF}"/>
    <cellStyle name="Финансовый 3 4 3 6" xfId="1523" xr:uid="{00000000-0005-0000-0000-00005C380000}"/>
    <cellStyle name="Финансовый 3 4 3 6 2" xfId="2801" xr:uid="{00000000-0005-0000-0000-00005D380000}"/>
    <cellStyle name="Финансовый 3 4 3 6 2 2" xfId="7905" xr:uid="{00000000-0005-0000-0000-00005E380000}"/>
    <cellStyle name="Финансовый 3 4 3 6 2 2 2" xfId="23145" xr:uid="{0373DD36-30B0-4708-84D8-6B1D01E0F716}"/>
    <cellStyle name="Финансовый 3 4 3 6 2 3" xfId="12983" xr:uid="{00000000-0005-0000-0000-00005F380000}"/>
    <cellStyle name="Финансовый 3 4 3 6 2 3 2" xfId="28221" xr:uid="{653CEC3E-900A-4D11-BB7F-AB7684DA788F}"/>
    <cellStyle name="Финансовый 3 4 3 6 2 4" xfId="18069" xr:uid="{4C2BAB1F-4F72-4634-8BAA-0952B6906774}"/>
    <cellStyle name="Финансовый 3 4 3 6 3" xfId="4071" xr:uid="{00000000-0005-0000-0000-000060380000}"/>
    <cellStyle name="Финансовый 3 4 3 6 3 2" xfId="9157" xr:uid="{00000000-0005-0000-0000-000061380000}"/>
    <cellStyle name="Финансовый 3 4 3 6 3 2 2" xfId="24397" xr:uid="{8BBED2BE-6BBE-4064-BAD5-B2C048EC940A}"/>
    <cellStyle name="Финансовый 3 4 3 6 3 3" xfId="14235" xr:uid="{00000000-0005-0000-0000-000062380000}"/>
    <cellStyle name="Финансовый 3 4 3 6 3 3 2" xfId="29473" xr:uid="{90A2F0E5-923E-4CF3-9504-BCB1426E9FB4}"/>
    <cellStyle name="Финансовый 3 4 3 6 3 4" xfId="19321" xr:uid="{68AE66F8-3F0A-48A6-BD62-A3670313E8EC}"/>
    <cellStyle name="Финансовый 3 4 3 6 4" xfId="5351" xr:uid="{00000000-0005-0000-0000-000063380000}"/>
    <cellStyle name="Финансовый 3 4 3 6 4 2" xfId="10432" xr:uid="{00000000-0005-0000-0000-000064380000}"/>
    <cellStyle name="Финансовый 3 4 3 6 4 2 2" xfId="25672" xr:uid="{3BAD4989-D8A2-4753-B166-FF92381ACB87}"/>
    <cellStyle name="Финансовый 3 4 3 6 4 3" xfId="15510" xr:uid="{00000000-0005-0000-0000-000065380000}"/>
    <cellStyle name="Финансовый 3 4 3 6 4 3 2" xfId="30748" xr:uid="{F4CC397F-76D8-4A9A-9F20-CBF4C16E2658}"/>
    <cellStyle name="Финансовый 3 4 3 6 4 4" xfId="20596" xr:uid="{98AC0A7B-C477-4EAD-AC1C-E5933CECA53F}"/>
    <cellStyle name="Финансовый 3 4 3 6 5" xfId="6628" xr:uid="{00000000-0005-0000-0000-000066380000}"/>
    <cellStyle name="Финансовый 3 4 3 6 5 2" xfId="21873" xr:uid="{CA0B3234-88E3-482A-A763-72C70DF0822B}"/>
    <cellStyle name="Финансовый 3 4 3 6 6" xfId="11711" xr:uid="{00000000-0005-0000-0000-000067380000}"/>
    <cellStyle name="Финансовый 3 4 3 6 6 2" xfId="26949" xr:uid="{49C79A2F-04F5-464F-B489-558634BD6B3D}"/>
    <cellStyle name="Финансовый 3 4 3 6 7" xfId="16797" xr:uid="{853A6F87-BE71-46A4-8E58-A75B5A872171}"/>
    <cellStyle name="Финансовый 3 4 4" xfId="298" xr:uid="{00000000-0005-0000-0000-000068380000}"/>
    <cellStyle name="Финансовый 3 4 4 2" xfId="453" xr:uid="{00000000-0005-0000-0000-000069380000}"/>
    <cellStyle name="Финансовый 3 4 4 2 2" xfId="1017" xr:uid="{00000000-0005-0000-0000-00006A380000}"/>
    <cellStyle name="Финансовый 3 4 4 2 2 2" xfId="2295" xr:uid="{00000000-0005-0000-0000-00006B380000}"/>
    <cellStyle name="Финансовый 3 4 4 2 2 2 2" xfId="7399" xr:uid="{00000000-0005-0000-0000-00006C380000}"/>
    <cellStyle name="Финансовый 3 4 4 2 2 2 2 2" xfId="22639" xr:uid="{14486326-FDA8-4C95-86BC-CBF5745F8DF5}"/>
    <cellStyle name="Финансовый 3 4 4 2 2 2 3" xfId="12477" xr:uid="{00000000-0005-0000-0000-00006D380000}"/>
    <cellStyle name="Финансовый 3 4 4 2 2 2 3 2" xfId="27715" xr:uid="{1666A077-DED7-43CE-9ECF-857E36DBE136}"/>
    <cellStyle name="Финансовый 3 4 4 2 2 2 4" xfId="17563" xr:uid="{DCAA5340-D910-440E-8587-E308C63F7672}"/>
    <cellStyle name="Финансовый 3 4 4 2 2 3" xfId="3573" xr:uid="{00000000-0005-0000-0000-00006E380000}"/>
    <cellStyle name="Финансовый 3 4 4 2 2 3 2" xfId="8659" xr:uid="{00000000-0005-0000-0000-00006F380000}"/>
    <cellStyle name="Финансовый 3 4 4 2 2 3 2 2" xfId="23899" xr:uid="{04AD9B00-2A5B-4C8D-BA35-83E811A61E0D}"/>
    <cellStyle name="Финансовый 3 4 4 2 2 3 3" xfId="13737" xr:uid="{00000000-0005-0000-0000-000070380000}"/>
    <cellStyle name="Финансовый 3 4 4 2 2 3 3 2" xfId="28975" xr:uid="{8A8BD747-A9BD-4E2C-8F6C-F1D951E3B61E}"/>
    <cellStyle name="Финансовый 3 4 4 2 2 3 4" xfId="18823" xr:uid="{FD849045-79EB-4108-A8ED-D08CFE13B29D}"/>
    <cellStyle name="Финансовый 3 4 4 2 2 4" xfId="4845" xr:uid="{00000000-0005-0000-0000-000071380000}"/>
    <cellStyle name="Финансовый 3 4 4 2 2 4 2" xfId="9926" xr:uid="{00000000-0005-0000-0000-000072380000}"/>
    <cellStyle name="Финансовый 3 4 4 2 2 4 2 2" xfId="25166" xr:uid="{1324FF00-C3A6-432A-9C17-03FD9A971822}"/>
    <cellStyle name="Финансовый 3 4 4 2 2 4 3" xfId="15004" xr:uid="{00000000-0005-0000-0000-000073380000}"/>
    <cellStyle name="Финансовый 3 4 4 2 2 4 3 2" xfId="30242" xr:uid="{4B41257C-3013-482F-AE17-A294907A43A8}"/>
    <cellStyle name="Финансовый 3 4 4 2 2 4 4" xfId="20090" xr:uid="{9995C117-ACDB-4541-9E7E-CD6E0BB05EFA}"/>
    <cellStyle name="Финансовый 3 4 4 2 2 5" xfId="6122" xr:uid="{00000000-0005-0000-0000-000074380000}"/>
    <cellStyle name="Финансовый 3 4 4 2 2 5 2" xfId="21367" xr:uid="{733918B3-3EAB-484B-AFD1-AAE2390EBD70}"/>
    <cellStyle name="Финансовый 3 4 4 2 2 6" xfId="11205" xr:uid="{00000000-0005-0000-0000-000075380000}"/>
    <cellStyle name="Финансовый 3 4 4 2 2 6 2" xfId="26443" xr:uid="{78696803-56B9-4C30-B596-AE84DCC72418}"/>
    <cellStyle name="Финансовый 3 4 4 2 2 7" xfId="16291" xr:uid="{B9D41074-27C2-4819-8C97-69F5C7020CBD}"/>
    <cellStyle name="Финансовый 3 4 4 2 3" xfId="1731" xr:uid="{00000000-0005-0000-0000-000076380000}"/>
    <cellStyle name="Финансовый 3 4 4 2 3 2" xfId="6835" xr:uid="{00000000-0005-0000-0000-000077380000}"/>
    <cellStyle name="Финансовый 3 4 4 2 3 2 2" xfId="22075" xr:uid="{FB2E9D7F-0A48-4770-BC7B-25BDB288F714}"/>
    <cellStyle name="Финансовый 3 4 4 2 3 3" xfId="11913" xr:uid="{00000000-0005-0000-0000-000078380000}"/>
    <cellStyle name="Финансовый 3 4 4 2 3 3 2" xfId="27151" xr:uid="{FB2524F9-DED8-43CA-987B-2340D7210A6C}"/>
    <cellStyle name="Финансовый 3 4 4 2 3 4" xfId="16999" xr:uid="{5C015BC2-1320-40D5-A5C0-DC5FE15A6E76}"/>
    <cellStyle name="Финансовый 3 4 4 2 4" xfId="3017" xr:uid="{00000000-0005-0000-0000-000079380000}"/>
    <cellStyle name="Финансовый 3 4 4 2 4 2" xfId="8103" xr:uid="{00000000-0005-0000-0000-00007A380000}"/>
    <cellStyle name="Финансовый 3 4 4 2 4 2 2" xfId="23343" xr:uid="{71C701FD-4C67-4AE7-AC67-2098F753940D}"/>
    <cellStyle name="Финансовый 3 4 4 2 4 3" xfId="13181" xr:uid="{00000000-0005-0000-0000-00007B380000}"/>
    <cellStyle name="Финансовый 3 4 4 2 4 3 2" xfId="28419" xr:uid="{9D490C6A-61F9-46A6-AC4D-2975CC22C758}"/>
    <cellStyle name="Финансовый 3 4 4 2 4 4" xfId="18267" xr:uid="{361A3506-4330-4B30-B030-CC20C2C1E2F6}"/>
    <cellStyle name="Финансовый 3 4 4 2 5" xfId="4281" xr:uid="{00000000-0005-0000-0000-00007C380000}"/>
    <cellStyle name="Финансовый 3 4 4 2 5 2" xfId="9362" xr:uid="{00000000-0005-0000-0000-00007D380000}"/>
    <cellStyle name="Финансовый 3 4 4 2 5 2 2" xfId="24602" xr:uid="{085CC17F-99B5-4304-B073-DB7B1E6526D4}"/>
    <cellStyle name="Финансовый 3 4 4 2 5 3" xfId="14440" xr:uid="{00000000-0005-0000-0000-00007E380000}"/>
    <cellStyle name="Финансовый 3 4 4 2 5 3 2" xfId="29678" xr:uid="{3C0964E3-5496-480E-8A9D-703034C680D5}"/>
    <cellStyle name="Финансовый 3 4 4 2 5 4" xfId="19526" xr:uid="{C3AF10B0-671C-40B7-99CF-0608F7C9E2E1}"/>
    <cellStyle name="Финансовый 3 4 4 2 6" xfId="5558" xr:uid="{00000000-0005-0000-0000-00007F380000}"/>
    <cellStyle name="Финансовый 3 4 4 2 6 2" xfId="20803" xr:uid="{F1E95D32-632B-4730-A129-A4D011D84489}"/>
    <cellStyle name="Финансовый 3 4 4 2 7" xfId="10641" xr:uid="{00000000-0005-0000-0000-000080380000}"/>
    <cellStyle name="Финансовый 3 4 4 2 7 2" xfId="25879" xr:uid="{72DFC33A-D071-4450-88E4-EBA1B66112F7}"/>
    <cellStyle name="Финансовый 3 4 4 2 8" xfId="15727" xr:uid="{42652D2A-7B7D-4EAE-BCE3-2481A0C03298}"/>
    <cellStyle name="Финансовый 3 4 4 3" xfId="877" xr:uid="{00000000-0005-0000-0000-000081380000}"/>
    <cellStyle name="Финансовый 3 4 4 3 2" xfId="2155" xr:uid="{00000000-0005-0000-0000-000082380000}"/>
    <cellStyle name="Финансовый 3 4 4 3 2 2" xfId="7259" xr:uid="{00000000-0005-0000-0000-000083380000}"/>
    <cellStyle name="Финансовый 3 4 4 3 2 2 2" xfId="22499" xr:uid="{4BBE151B-37A4-4E34-AAB5-9ECE241EAD07}"/>
    <cellStyle name="Финансовый 3 4 4 3 2 3" xfId="12337" xr:uid="{00000000-0005-0000-0000-000084380000}"/>
    <cellStyle name="Финансовый 3 4 4 3 2 3 2" xfId="27575" xr:uid="{35AC6511-A8CB-49D5-A9B9-8DEEDDC8617D}"/>
    <cellStyle name="Финансовый 3 4 4 3 2 4" xfId="17423" xr:uid="{F5C27683-84F5-4BB2-A385-0D1FC9FFAEC7}"/>
    <cellStyle name="Финансовый 3 4 4 3 3" xfId="3435" xr:uid="{00000000-0005-0000-0000-000085380000}"/>
    <cellStyle name="Финансовый 3 4 4 3 3 2" xfId="8521" xr:uid="{00000000-0005-0000-0000-000086380000}"/>
    <cellStyle name="Финансовый 3 4 4 3 3 2 2" xfId="23761" xr:uid="{9D2F01D8-7A1A-41A9-8244-BAA8416EBB4D}"/>
    <cellStyle name="Финансовый 3 4 4 3 3 3" xfId="13599" xr:uid="{00000000-0005-0000-0000-000087380000}"/>
    <cellStyle name="Финансовый 3 4 4 3 3 3 2" xfId="28837" xr:uid="{A5199EEA-B3E3-48A7-A55D-9EE129E541B6}"/>
    <cellStyle name="Финансовый 3 4 4 3 3 4" xfId="18685" xr:uid="{54EAB59D-45BD-4822-B0C6-F77DB39A0F6F}"/>
    <cellStyle name="Финансовый 3 4 4 3 4" xfId="4705" xr:uid="{00000000-0005-0000-0000-000088380000}"/>
    <cellStyle name="Финансовый 3 4 4 3 4 2" xfId="9786" xr:uid="{00000000-0005-0000-0000-000089380000}"/>
    <cellStyle name="Финансовый 3 4 4 3 4 2 2" xfId="25026" xr:uid="{5E36F424-CD77-4560-8437-10738A5D318C}"/>
    <cellStyle name="Финансовый 3 4 4 3 4 3" xfId="14864" xr:uid="{00000000-0005-0000-0000-00008A380000}"/>
    <cellStyle name="Финансовый 3 4 4 3 4 3 2" xfId="30102" xr:uid="{753859DE-D983-47F0-968F-8F56AD25107A}"/>
    <cellStyle name="Финансовый 3 4 4 3 4 4" xfId="19950" xr:uid="{2368F2C0-3060-44DE-A94A-E5ADB91B29A8}"/>
    <cellStyle name="Финансовый 3 4 4 3 5" xfId="5982" xr:uid="{00000000-0005-0000-0000-00008B380000}"/>
    <cellStyle name="Финансовый 3 4 4 3 5 2" xfId="21227" xr:uid="{653F3118-C2DF-4D52-A206-F57A7D73F24E}"/>
    <cellStyle name="Финансовый 3 4 4 3 6" xfId="11065" xr:uid="{00000000-0005-0000-0000-00008C380000}"/>
    <cellStyle name="Финансовый 3 4 4 3 6 2" xfId="26303" xr:uid="{F140A5AB-D6E4-4B5F-8434-0C7B975B4A8A}"/>
    <cellStyle name="Финансовый 3 4 4 3 7" xfId="16151" xr:uid="{2E9A88AA-9DDE-473A-B8DA-1815D48FCD93}"/>
    <cellStyle name="Финансовый 3 4 4 4" xfId="1591" xr:uid="{00000000-0005-0000-0000-00008D380000}"/>
    <cellStyle name="Финансовый 3 4 4 4 2" xfId="6695" xr:uid="{00000000-0005-0000-0000-00008E380000}"/>
    <cellStyle name="Финансовый 3 4 4 4 2 2" xfId="21935" xr:uid="{6FD119D4-F6F4-4714-B488-FF2807C158AE}"/>
    <cellStyle name="Финансовый 3 4 4 4 3" xfId="11773" xr:uid="{00000000-0005-0000-0000-00008F380000}"/>
    <cellStyle name="Финансовый 3 4 4 4 3 2" xfId="27011" xr:uid="{FEBDCA39-ADAA-4BED-A160-A057A5503DA1}"/>
    <cellStyle name="Финансовый 3 4 4 4 4" xfId="16859" xr:uid="{AC8D1BC3-C3BB-48D3-94E0-6A46118C92D6}"/>
    <cellStyle name="Финансовый 3 4 4 5" xfId="2865" xr:uid="{00000000-0005-0000-0000-000090380000}"/>
    <cellStyle name="Финансовый 3 4 4 5 2" xfId="7965" xr:uid="{00000000-0005-0000-0000-000091380000}"/>
    <cellStyle name="Финансовый 3 4 4 5 2 2" xfId="23205" xr:uid="{99CEB6B3-3251-4A08-82A2-386FE6B4ACDD}"/>
    <cellStyle name="Финансовый 3 4 4 5 3" xfId="13043" xr:uid="{00000000-0005-0000-0000-000092380000}"/>
    <cellStyle name="Финансовый 3 4 4 5 3 2" xfId="28281" xr:uid="{E908C944-2B44-4E14-9C2D-7851D3C5957A}"/>
    <cellStyle name="Финансовый 3 4 4 5 4" xfId="18129" xr:uid="{03BF4770-9B19-4B38-9A2D-A955F9704016}"/>
    <cellStyle name="Финансовый 3 4 4 6" xfId="4141" xr:uid="{00000000-0005-0000-0000-000093380000}"/>
    <cellStyle name="Финансовый 3 4 4 6 2" xfId="9222" xr:uid="{00000000-0005-0000-0000-000094380000}"/>
    <cellStyle name="Финансовый 3 4 4 6 2 2" xfId="24462" xr:uid="{2F647605-7FC4-4E5F-85A5-64C6F1C73F1F}"/>
    <cellStyle name="Финансовый 3 4 4 6 3" xfId="14300" xr:uid="{00000000-0005-0000-0000-000095380000}"/>
    <cellStyle name="Финансовый 3 4 4 6 3 2" xfId="29538" xr:uid="{8B14B384-EA23-4B25-8B7A-A26447BC1FB6}"/>
    <cellStyle name="Финансовый 3 4 4 6 4" xfId="19386" xr:uid="{84A667A8-EDCF-4A79-843C-699F480693B6}"/>
    <cellStyle name="Финансовый 3 4 4 7" xfId="5418" xr:uid="{00000000-0005-0000-0000-000096380000}"/>
    <cellStyle name="Финансовый 3 4 4 7 2" xfId="20663" xr:uid="{27EF8381-8B2C-4A69-853E-91E5EDAFB346}"/>
    <cellStyle name="Финансовый 3 4 4 8" xfId="10501" xr:uid="{00000000-0005-0000-0000-000097380000}"/>
    <cellStyle name="Финансовый 3 4 4 8 2" xfId="25739" xr:uid="{77683BA4-E390-448A-9DAF-1649824A1040}"/>
    <cellStyle name="Финансовый 3 4 4 9" xfId="15587" xr:uid="{AFD14C60-2C37-4E8B-9895-85A50602D97C}"/>
    <cellStyle name="Финансовый 3 4 5" xfId="593" xr:uid="{00000000-0005-0000-0000-000098380000}"/>
    <cellStyle name="Финансовый 3 4 5 2" xfId="1157" xr:uid="{00000000-0005-0000-0000-000099380000}"/>
    <cellStyle name="Финансовый 3 4 5 2 2" xfId="2435" xr:uid="{00000000-0005-0000-0000-00009A380000}"/>
    <cellStyle name="Финансовый 3 4 5 2 2 2" xfId="7539" xr:uid="{00000000-0005-0000-0000-00009B380000}"/>
    <cellStyle name="Финансовый 3 4 5 2 2 2 2" xfId="22779" xr:uid="{0894E38F-7973-463C-BCBF-BC9CDC11E453}"/>
    <cellStyle name="Финансовый 3 4 5 2 2 3" xfId="12617" xr:uid="{00000000-0005-0000-0000-00009C380000}"/>
    <cellStyle name="Финансовый 3 4 5 2 2 3 2" xfId="27855" xr:uid="{CE7C27A7-A65C-4E5F-A064-BDE822FA0EB4}"/>
    <cellStyle name="Финансовый 3 4 5 2 2 4" xfId="17703" xr:uid="{2B74D7A8-9D5C-480B-B650-6B785CC09257}"/>
    <cellStyle name="Финансовый 3 4 5 2 3" xfId="3711" xr:uid="{00000000-0005-0000-0000-00009D380000}"/>
    <cellStyle name="Финансовый 3 4 5 2 3 2" xfId="8797" xr:uid="{00000000-0005-0000-0000-00009E380000}"/>
    <cellStyle name="Финансовый 3 4 5 2 3 2 2" xfId="24037" xr:uid="{A0BB317E-7EF5-40C7-A12F-65912BBD1785}"/>
    <cellStyle name="Финансовый 3 4 5 2 3 3" xfId="13875" xr:uid="{00000000-0005-0000-0000-00009F380000}"/>
    <cellStyle name="Финансовый 3 4 5 2 3 3 2" xfId="29113" xr:uid="{95A3B87B-2462-489C-9F00-9F54D17F38E7}"/>
    <cellStyle name="Финансовый 3 4 5 2 3 4" xfId="18961" xr:uid="{CB891A14-CDAB-4AF8-A2F2-083EEEF7C31D}"/>
    <cellStyle name="Финансовый 3 4 5 2 4" xfId="4985" xr:uid="{00000000-0005-0000-0000-0000A0380000}"/>
    <cellStyle name="Финансовый 3 4 5 2 4 2" xfId="10066" xr:uid="{00000000-0005-0000-0000-0000A1380000}"/>
    <cellStyle name="Финансовый 3 4 5 2 4 2 2" xfId="25306" xr:uid="{C12F1F49-1F15-468A-8EF5-07BAC985A478}"/>
    <cellStyle name="Финансовый 3 4 5 2 4 3" xfId="15144" xr:uid="{00000000-0005-0000-0000-0000A2380000}"/>
    <cellStyle name="Финансовый 3 4 5 2 4 3 2" xfId="30382" xr:uid="{139A8978-6309-45BC-81D3-6F79CD0818CD}"/>
    <cellStyle name="Финансовый 3 4 5 2 4 4" xfId="20230" xr:uid="{A3FEE75F-2F91-48AA-8A28-815B460348E0}"/>
    <cellStyle name="Финансовый 3 4 5 2 5" xfId="6262" xr:uid="{00000000-0005-0000-0000-0000A3380000}"/>
    <cellStyle name="Финансовый 3 4 5 2 5 2" xfId="21507" xr:uid="{13447A3F-027A-4E74-9DDC-7CD94651644E}"/>
    <cellStyle name="Финансовый 3 4 5 2 6" xfId="11345" xr:uid="{00000000-0005-0000-0000-0000A4380000}"/>
    <cellStyle name="Финансовый 3 4 5 2 6 2" xfId="26583" xr:uid="{E2FB10C4-1B04-4C81-82A1-0B7B209AD71A}"/>
    <cellStyle name="Финансовый 3 4 5 2 7" xfId="16431" xr:uid="{8DF2FA31-CE9E-447F-8B5F-B19D12639713}"/>
    <cellStyle name="Финансовый 3 4 5 3" xfId="1871" xr:uid="{00000000-0005-0000-0000-0000A5380000}"/>
    <cellStyle name="Финансовый 3 4 5 3 2" xfId="6975" xr:uid="{00000000-0005-0000-0000-0000A6380000}"/>
    <cellStyle name="Финансовый 3 4 5 3 2 2" xfId="22215" xr:uid="{3B27A264-C7A5-4B1E-AEF2-AF0BCB949E50}"/>
    <cellStyle name="Финансовый 3 4 5 3 3" xfId="12053" xr:uid="{00000000-0005-0000-0000-0000A7380000}"/>
    <cellStyle name="Финансовый 3 4 5 3 3 2" xfId="27291" xr:uid="{FB7A064A-ABA3-4614-9674-6EDFD900E1CA}"/>
    <cellStyle name="Финансовый 3 4 5 3 4" xfId="17139" xr:uid="{9F4DF1FC-4E7B-4DC2-BD8D-720C5B6B803F}"/>
    <cellStyle name="Финансовый 3 4 5 4" xfId="3155" xr:uid="{00000000-0005-0000-0000-0000A8380000}"/>
    <cellStyle name="Финансовый 3 4 5 4 2" xfId="8241" xr:uid="{00000000-0005-0000-0000-0000A9380000}"/>
    <cellStyle name="Финансовый 3 4 5 4 2 2" xfId="23481" xr:uid="{FB0A1F49-CB39-4432-915D-9EFEBEF7C3DD}"/>
    <cellStyle name="Финансовый 3 4 5 4 3" xfId="13319" xr:uid="{00000000-0005-0000-0000-0000AA380000}"/>
    <cellStyle name="Финансовый 3 4 5 4 3 2" xfId="28557" xr:uid="{B71A102D-7539-41A5-8314-66016698F079}"/>
    <cellStyle name="Финансовый 3 4 5 4 4" xfId="18405" xr:uid="{3BF4D75A-2A5E-4F66-97CD-535084FCCD1C}"/>
    <cellStyle name="Финансовый 3 4 5 5" xfId="4421" xr:uid="{00000000-0005-0000-0000-0000AB380000}"/>
    <cellStyle name="Финансовый 3 4 5 5 2" xfId="9502" xr:uid="{00000000-0005-0000-0000-0000AC380000}"/>
    <cellStyle name="Финансовый 3 4 5 5 2 2" xfId="24742" xr:uid="{AF1CE722-965D-48A1-89E3-CD69C25B2B03}"/>
    <cellStyle name="Финансовый 3 4 5 5 3" xfId="14580" xr:uid="{00000000-0005-0000-0000-0000AD380000}"/>
    <cellStyle name="Финансовый 3 4 5 5 3 2" xfId="29818" xr:uid="{C4F6D760-6342-48F9-A22F-4A3E195E75AE}"/>
    <cellStyle name="Финансовый 3 4 5 5 4" xfId="19666" xr:uid="{CFAB8EAA-D096-479F-86A9-4ED0A29B1B70}"/>
    <cellStyle name="Финансовый 3 4 5 6" xfId="5698" xr:uid="{00000000-0005-0000-0000-0000AE380000}"/>
    <cellStyle name="Финансовый 3 4 5 6 2" xfId="20943" xr:uid="{8DF9577D-4241-44B9-9E9B-450ABCA3479F}"/>
    <cellStyle name="Финансовый 3 4 5 7" xfId="10781" xr:uid="{00000000-0005-0000-0000-0000AF380000}"/>
    <cellStyle name="Финансовый 3 4 5 7 2" xfId="26019" xr:uid="{7D6E3D29-B064-4059-9802-2B3024CC1643}"/>
    <cellStyle name="Финансовый 3 4 5 8" xfId="15867" xr:uid="{C2719400-5A79-460E-A3DB-BB3385191F82}"/>
    <cellStyle name="Финансовый 3 4 6" xfId="737" xr:uid="{00000000-0005-0000-0000-0000B0380000}"/>
    <cellStyle name="Финансовый 3 4 6 2" xfId="2015" xr:uid="{00000000-0005-0000-0000-0000B1380000}"/>
    <cellStyle name="Финансовый 3 4 6 2 2" xfId="7119" xr:uid="{00000000-0005-0000-0000-0000B2380000}"/>
    <cellStyle name="Финансовый 3 4 6 2 2 2" xfId="22359" xr:uid="{814B7028-E02F-426F-ABB1-8ECEBC5FBD8E}"/>
    <cellStyle name="Финансовый 3 4 6 2 3" xfId="12197" xr:uid="{00000000-0005-0000-0000-0000B3380000}"/>
    <cellStyle name="Финансовый 3 4 6 2 3 2" xfId="27435" xr:uid="{BE8C71FA-437A-4BDB-BDCF-2D3673CEB733}"/>
    <cellStyle name="Финансовый 3 4 6 2 4" xfId="17283" xr:uid="{43EF08AB-B623-48E6-947A-BDA3428B7993}"/>
    <cellStyle name="Финансовый 3 4 6 3" xfId="3297" xr:uid="{00000000-0005-0000-0000-0000B4380000}"/>
    <cellStyle name="Финансовый 3 4 6 3 2" xfId="8383" xr:uid="{00000000-0005-0000-0000-0000B5380000}"/>
    <cellStyle name="Финансовый 3 4 6 3 2 2" xfId="23623" xr:uid="{385206E2-D56B-4484-A6AB-B0093A4863B8}"/>
    <cellStyle name="Финансовый 3 4 6 3 3" xfId="13461" xr:uid="{00000000-0005-0000-0000-0000B6380000}"/>
    <cellStyle name="Финансовый 3 4 6 3 3 2" xfId="28699" xr:uid="{B8288FDD-27C5-4CCD-A54E-06F463DD5914}"/>
    <cellStyle name="Финансовый 3 4 6 3 4" xfId="18547" xr:uid="{8C63D50E-0EE4-43A0-9406-8F717E62F22B}"/>
    <cellStyle name="Финансовый 3 4 6 4" xfId="4565" xr:uid="{00000000-0005-0000-0000-0000B7380000}"/>
    <cellStyle name="Финансовый 3 4 6 4 2" xfId="9646" xr:uid="{00000000-0005-0000-0000-0000B8380000}"/>
    <cellStyle name="Финансовый 3 4 6 4 2 2" xfId="24886" xr:uid="{D50A40FE-1D55-4E5D-9591-AD57D71459F5}"/>
    <cellStyle name="Финансовый 3 4 6 4 3" xfId="14724" xr:uid="{00000000-0005-0000-0000-0000B9380000}"/>
    <cellStyle name="Финансовый 3 4 6 4 3 2" xfId="29962" xr:uid="{B7FDC2A6-5CE4-477D-859C-C0D45AD1D9FE}"/>
    <cellStyle name="Финансовый 3 4 6 4 4" xfId="19810" xr:uid="{92D92399-B57F-46CB-A569-558302DD079B}"/>
    <cellStyle name="Финансовый 3 4 6 5" xfId="5842" xr:uid="{00000000-0005-0000-0000-0000BA380000}"/>
    <cellStyle name="Финансовый 3 4 6 5 2" xfId="21087" xr:uid="{E80CDD8C-9555-447A-AE2F-A3877EB6E405}"/>
    <cellStyle name="Финансовый 3 4 6 6" xfId="10925" xr:uid="{00000000-0005-0000-0000-0000BB380000}"/>
    <cellStyle name="Финансовый 3 4 6 6 2" xfId="26163" xr:uid="{616B6C17-AB25-4B78-A8B5-E9A8BB78B7E6}"/>
    <cellStyle name="Финансовый 3 4 6 7" xfId="16011" xr:uid="{575DDA69-B7F3-46C7-9464-B48F2B217307}"/>
    <cellStyle name="Финансовый 3 4 7" xfId="1302" xr:uid="{00000000-0005-0000-0000-0000BC380000}"/>
    <cellStyle name="Финансовый 3 4 7 2" xfId="2580" xr:uid="{00000000-0005-0000-0000-0000BD380000}"/>
    <cellStyle name="Финансовый 3 4 7 2 2" xfId="7684" xr:uid="{00000000-0005-0000-0000-0000BE380000}"/>
    <cellStyle name="Финансовый 3 4 7 2 2 2" xfId="22924" xr:uid="{1C090494-A743-49DC-9FB9-C444BE4E72C3}"/>
    <cellStyle name="Финансовый 3 4 7 2 3" xfId="12762" xr:uid="{00000000-0005-0000-0000-0000BF380000}"/>
    <cellStyle name="Финансовый 3 4 7 2 3 2" xfId="28000" xr:uid="{76FCE2F7-0530-4C48-9A86-F2CC9759999B}"/>
    <cellStyle name="Финансовый 3 4 7 2 4" xfId="17848" xr:uid="{C427CF64-94DC-43F9-9334-229F6CCDB925}"/>
    <cellStyle name="Финансовый 3 4 7 3" xfId="3854" xr:uid="{00000000-0005-0000-0000-0000C0380000}"/>
    <cellStyle name="Финансовый 3 4 7 3 2" xfId="8940" xr:uid="{00000000-0005-0000-0000-0000C1380000}"/>
    <cellStyle name="Финансовый 3 4 7 3 2 2" xfId="24180" xr:uid="{44723102-E7F9-403A-B565-B286D3946F27}"/>
    <cellStyle name="Финансовый 3 4 7 3 3" xfId="14018" xr:uid="{00000000-0005-0000-0000-0000C2380000}"/>
    <cellStyle name="Финансовый 3 4 7 3 3 2" xfId="29256" xr:uid="{22636B1E-6A11-4ABC-B207-15254F121C8A}"/>
    <cellStyle name="Финансовый 3 4 7 3 4" xfId="19104" xr:uid="{9AA1503C-19DA-46C5-BEE4-F36B4E8F984F}"/>
    <cellStyle name="Финансовый 3 4 7 4" xfId="5130" xr:uid="{00000000-0005-0000-0000-0000C3380000}"/>
    <cellStyle name="Финансовый 3 4 7 4 2" xfId="10211" xr:uid="{00000000-0005-0000-0000-0000C4380000}"/>
    <cellStyle name="Финансовый 3 4 7 4 2 2" xfId="25451" xr:uid="{C767CD98-1270-4A85-924C-72349C42A977}"/>
    <cellStyle name="Финансовый 3 4 7 4 3" xfId="15289" xr:uid="{00000000-0005-0000-0000-0000C5380000}"/>
    <cellStyle name="Финансовый 3 4 7 4 3 2" xfId="30527" xr:uid="{75552DE7-99FF-4F5F-A89B-F2B57DD86E16}"/>
    <cellStyle name="Финансовый 3 4 7 4 4" xfId="20375" xr:uid="{FBDDFC31-9A77-412C-BE95-67D2A9C8FC5E}"/>
    <cellStyle name="Финансовый 3 4 7 5" xfId="6407" xr:uid="{00000000-0005-0000-0000-0000C6380000}"/>
    <cellStyle name="Финансовый 3 4 7 5 2" xfId="21652" xr:uid="{21782071-0E24-47BF-ABCA-A19100F9EB4A}"/>
    <cellStyle name="Финансовый 3 4 7 6" xfId="11490" xr:uid="{00000000-0005-0000-0000-0000C7380000}"/>
    <cellStyle name="Финансовый 3 4 7 6 2" xfId="26728" xr:uid="{D2A94905-FA50-4410-B5A1-5EE6AB5E3D80}"/>
    <cellStyle name="Финансовый 3 4 7 7" xfId="16576" xr:uid="{F78B53FB-F58D-4AC5-A35A-D045DBCFF9E0}"/>
    <cellStyle name="Финансовый 3 4 8" xfId="1442" xr:uid="{00000000-0005-0000-0000-0000C8380000}"/>
    <cellStyle name="Финансовый 3 4 8 2" xfId="2720" xr:uid="{00000000-0005-0000-0000-0000C9380000}"/>
    <cellStyle name="Финансовый 3 4 8 2 2" xfId="7824" xr:uid="{00000000-0005-0000-0000-0000CA380000}"/>
    <cellStyle name="Финансовый 3 4 8 2 2 2" xfId="23064" xr:uid="{D67D34BD-381F-4CCA-AB28-5C1F1C866D1F}"/>
    <cellStyle name="Финансовый 3 4 8 2 3" xfId="12902" xr:uid="{00000000-0005-0000-0000-0000CB380000}"/>
    <cellStyle name="Финансовый 3 4 8 2 3 2" xfId="28140" xr:uid="{06ADEC57-E66D-42D5-BF79-FEEA9521CFCD}"/>
    <cellStyle name="Финансовый 3 4 8 2 4" xfId="17988" xr:uid="{AB05D20B-8093-40D7-85D2-5D30C6D8B4BF}"/>
    <cellStyle name="Финансовый 3 4 8 3" xfId="3992" xr:uid="{00000000-0005-0000-0000-0000CC380000}"/>
    <cellStyle name="Финансовый 3 4 8 3 2" xfId="9078" xr:uid="{00000000-0005-0000-0000-0000CD380000}"/>
    <cellStyle name="Финансовый 3 4 8 3 2 2" xfId="24318" xr:uid="{7CB928DC-85E2-4D3E-BEBD-36493DF45D51}"/>
    <cellStyle name="Финансовый 3 4 8 3 3" xfId="14156" xr:uid="{00000000-0005-0000-0000-0000CE380000}"/>
    <cellStyle name="Финансовый 3 4 8 3 3 2" xfId="29394" xr:uid="{203E02F8-07D8-4012-A5EF-140A063924CF}"/>
    <cellStyle name="Финансовый 3 4 8 3 4" xfId="19242" xr:uid="{3B683B73-76EC-482F-8B6D-11F50AD0486B}"/>
    <cellStyle name="Финансовый 3 4 8 4" xfId="5270" xr:uid="{00000000-0005-0000-0000-0000CF380000}"/>
    <cellStyle name="Финансовый 3 4 8 4 2" xfId="10351" xr:uid="{00000000-0005-0000-0000-0000D0380000}"/>
    <cellStyle name="Финансовый 3 4 8 4 2 2" xfId="25591" xr:uid="{3A8C3100-EFC9-4637-AE85-27AF89A42C03}"/>
    <cellStyle name="Финансовый 3 4 8 4 3" xfId="15429" xr:uid="{00000000-0005-0000-0000-0000D1380000}"/>
    <cellStyle name="Финансовый 3 4 8 4 3 2" xfId="30667" xr:uid="{2ECF06C6-EB40-4343-A7E0-BE81D86751FD}"/>
    <cellStyle name="Финансовый 3 4 8 4 4" xfId="20515" xr:uid="{CC2DD41A-A3CE-44FD-B216-E2F35ED0F94E}"/>
    <cellStyle name="Финансовый 3 4 8 5" xfId="6547" xr:uid="{00000000-0005-0000-0000-0000D2380000}"/>
    <cellStyle name="Финансовый 3 4 8 5 2" xfId="21792" xr:uid="{3507040A-41D7-427F-9D97-5C0EB8086D1C}"/>
    <cellStyle name="Финансовый 3 4 8 6" xfId="11630" xr:uid="{00000000-0005-0000-0000-0000D3380000}"/>
    <cellStyle name="Финансовый 3 4 8 6 2" xfId="26868" xr:uid="{DBE52459-B69B-4BC3-9D06-FD188AEC168B}"/>
    <cellStyle name="Финансовый 3 4 8 7" xfId="16716" xr:uid="{ADB789B3-9AEA-4A07-BE1B-5668D952E627}"/>
    <cellStyle name="Финансовый 3 5" xfId="233" xr:uid="{00000000-0005-0000-0000-0000D4380000}"/>
    <cellStyle name="Финансовый 3 5 2" xfId="333" xr:uid="{00000000-0005-0000-0000-0000D5380000}"/>
    <cellStyle name="Финансовый 3 5 2 2" xfId="485" xr:uid="{00000000-0005-0000-0000-0000D6380000}"/>
    <cellStyle name="Финансовый 3 5 2 2 2" xfId="1049" xr:uid="{00000000-0005-0000-0000-0000D7380000}"/>
    <cellStyle name="Финансовый 3 5 2 2 2 2" xfId="2327" xr:uid="{00000000-0005-0000-0000-0000D8380000}"/>
    <cellStyle name="Финансовый 3 5 2 2 2 2 2" xfId="7431" xr:uid="{00000000-0005-0000-0000-0000D9380000}"/>
    <cellStyle name="Финансовый 3 5 2 2 2 2 2 2" xfId="22671" xr:uid="{04AFEA27-E82D-4067-9F23-94620F973E08}"/>
    <cellStyle name="Финансовый 3 5 2 2 2 2 3" xfId="12509" xr:uid="{00000000-0005-0000-0000-0000DA380000}"/>
    <cellStyle name="Финансовый 3 5 2 2 2 2 3 2" xfId="27747" xr:uid="{8CE56E34-2371-4A50-B666-2183C4FB27AB}"/>
    <cellStyle name="Финансовый 3 5 2 2 2 2 4" xfId="17595" xr:uid="{817F9CED-6AE9-426E-991E-E3DB51C17523}"/>
    <cellStyle name="Финансовый 3 5 2 2 2 3" xfId="4877" xr:uid="{00000000-0005-0000-0000-0000DB380000}"/>
    <cellStyle name="Финансовый 3 5 2 2 2 3 2" xfId="9958" xr:uid="{00000000-0005-0000-0000-0000DC380000}"/>
    <cellStyle name="Финансовый 3 5 2 2 2 3 2 2" xfId="25198" xr:uid="{C1A45954-2BA4-4DB3-84C5-DBAECC71A0A3}"/>
    <cellStyle name="Финансовый 3 5 2 2 2 3 3" xfId="15036" xr:uid="{00000000-0005-0000-0000-0000DD380000}"/>
    <cellStyle name="Финансовый 3 5 2 2 2 3 3 2" xfId="30274" xr:uid="{CE020CEF-8B5F-44DD-9A97-84F7DCACA777}"/>
    <cellStyle name="Финансовый 3 5 2 2 2 3 4" xfId="20122" xr:uid="{6EDCF4DD-FDD8-48E7-98DE-352FB1966E8F}"/>
    <cellStyle name="Финансовый 3 5 2 2 2 4" xfId="6154" xr:uid="{00000000-0005-0000-0000-0000DE380000}"/>
    <cellStyle name="Финансовый 3 5 2 2 2 4 2" xfId="21399" xr:uid="{27870276-A6F0-4F32-B0FA-F003221D00C1}"/>
    <cellStyle name="Финансовый 3 5 2 2 2 5" xfId="11237" xr:uid="{00000000-0005-0000-0000-0000DF380000}"/>
    <cellStyle name="Финансовый 3 5 2 2 2 5 2" xfId="26475" xr:uid="{DF48FEAE-5973-4BB4-A60F-DC8A4CDD7964}"/>
    <cellStyle name="Финансовый 3 5 2 2 2 6" xfId="16323" xr:uid="{56EA932A-9829-4E5A-9141-D6FBF5AE9996}"/>
    <cellStyle name="Финансовый 3 5 2 2 3" xfId="1763" xr:uid="{00000000-0005-0000-0000-0000E0380000}"/>
    <cellStyle name="Финансовый 3 5 2 2 3 2" xfId="6867" xr:uid="{00000000-0005-0000-0000-0000E1380000}"/>
    <cellStyle name="Финансовый 3 5 2 2 3 2 2" xfId="22107" xr:uid="{3DC4D047-72A2-402E-919F-4A0A096E919A}"/>
    <cellStyle name="Финансовый 3 5 2 2 3 3" xfId="11945" xr:uid="{00000000-0005-0000-0000-0000E2380000}"/>
    <cellStyle name="Финансовый 3 5 2 2 3 3 2" xfId="27183" xr:uid="{EEF7AAB8-15EC-4371-8ACF-2EB1FAD4E5E0}"/>
    <cellStyle name="Финансовый 3 5 2 2 3 4" xfId="17031" xr:uid="{C8D1C737-F64B-4C6A-9D98-241ACDB463DE}"/>
    <cellStyle name="Финансовый 3 5 2 2 4" xfId="4313" xr:uid="{00000000-0005-0000-0000-0000E3380000}"/>
    <cellStyle name="Финансовый 3 5 2 2 4 2" xfId="9394" xr:uid="{00000000-0005-0000-0000-0000E4380000}"/>
    <cellStyle name="Финансовый 3 5 2 2 4 2 2" xfId="24634" xr:uid="{4FF4B1E0-3881-42F9-85F1-B5F828C6925A}"/>
    <cellStyle name="Финансовый 3 5 2 2 4 3" xfId="14472" xr:uid="{00000000-0005-0000-0000-0000E5380000}"/>
    <cellStyle name="Финансовый 3 5 2 2 4 3 2" xfId="29710" xr:uid="{0AAEF6AE-11D4-4D50-9843-2BFA1C06C265}"/>
    <cellStyle name="Финансовый 3 5 2 2 4 4" xfId="19558" xr:uid="{8BD7B5DF-F075-4573-AD8B-17BEC5E04295}"/>
    <cellStyle name="Финансовый 3 5 2 2 5" xfId="5590" xr:uid="{00000000-0005-0000-0000-0000E6380000}"/>
    <cellStyle name="Финансовый 3 5 2 2 5 2" xfId="20835" xr:uid="{2720DB8E-50CF-460F-AEC6-A07E2C692C60}"/>
    <cellStyle name="Финансовый 3 5 2 2 6" xfId="10673" xr:uid="{00000000-0005-0000-0000-0000E7380000}"/>
    <cellStyle name="Финансовый 3 5 2 2 6 2" xfId="25911" xr:uid="{26E6ACE9-AE22-4D46-A010-5CF182D9C8E6}"/>
    <cellStyle name="Финансовый 3 5 2 2 7" xfId="15759" xr:uid="{8AFB812E-436B-4707-83F6-8F67E0E7F2C1}"/>
    <cellStyle name="Финансовый 3 5 2 3" xfId="909" xr:uid="{00000000-0005-0000-0000-0000E8380000}"/>
    <cellStyle name="Финансовый 3 5 2 3 2" xfId="2187" xr:uid="{00000000-0005-0000-0000-0000E9380000}"/>
    <cellStyle name="Финансовый 3 5 2 3 2 2" xfId="7291" xr:uid="{00000000-0005-0000-0000-0000EA380000}"/>
    <cellStyle name="Финансовый 3 5 2 3 2 2 2" xfId="22531" xr:uid="{106FF4B0-082D-4072-A013-048CF1882B93}"/>
    <cellStyle name="Финансовый 3 5 2 3 2 3" xfId="12369" xr:uid="{00000000-0005-0000-0000-0000EB380000}"/>
    <cellStyle name="Финансовый 3 5 2 3 2 3 2" xfId="27607" xr:uid="{CBF89EFE-8E8B-4306-BAE5-F240F047A2FB}"/>
    <cellStyle name="Финансовый 3 5 2 3 2 4" xfId="17455" xr:uid="{11F40ED0-5040-4DC8-953E-797F990A4204}"/>
    <cellStyle name="Финансовый 3 5 2 3 3" xfId="4737" xr:uid="{00000000-0005-0000-0000-0000EC380000}"/>
    <cellStyle name="Финансовый 3 5 2 3 3 2" xfId="9818" xr:uid="{00000000-0005-0000-0000-0000ED380000}"/>
    <cellStyle name="Финансовый 3 5 2 3 3 2 2" xfId="25058" xr:uid="{4BB599F1-E514-4486-B60D-AB5AC9AE1581}"/>
    <cellStyle name="Финансовый 3 5 2 3 3 3" xfId="14896" xr:uid="{00000000-0005-0000-0000-0000EE380000}"/>
    <cellStyle name="Финансовый 3 5 2 3 3 3 2" xfId="30134" xr:uid="{382EBAA3-EC4C-4EAB-B05D-339BB1C39F4E}"/>
    <cellStyle name="Финансовый 3 5 2 3 3 4" xfId="19982" xr:uid="{47DB7754-CA09-4DCE-9941-C01AFB894701}"/>
    <cellStyle name="Финансовый 3 5 2 3 4" xfId="6014" xr:uid="{00000000-0005-0000-0000-0000EF380000}"/>
    <cellStyle name="Финансовый 3 5 2 3 4 2" xfId="21259" xr:uid="{2B0B8201-249B-4C8D-8736-05D48DABFA9F}"/>
    <cellStyle name="Финансовый 3 5 2 3 5" xfId="11097" xr:uid="{00000000-0005-0000-0000-0000F0380000}"/>
    <cellStyle name="Финансовый 3 5 2 3 5 2" xfId="26335" xr:uid="{E771C60E-AC6A-483A-AF64-33990F7E68C7}"/>
    <cellStyle name="Финансовый 3 5 2 3 6" xfId="16183" xr:uid="{72DF1B35-1679-43E1-BB88-B0B548F21A03}"/>
    <cellStyle name="Финансовый 3 5 2 4" xfId="1623" xr:uid="{00000000-0005-0000-0000-0000F1380000}"/>
    <cellStyle name="Финансовый 3 5 2 4 2" xfId="6727" xr:uid="{00000000-0005-0000-0000-0000F2380000}"/>
    <cellStyle name="Финансовый 3 5 2 4 2 2" xfId="21967" xr:uid="{E2CC12CC-7144-44DA-813B-B44393E1788B}"/>
    <cellStyle name="Финансовый 3 5 2 4 3" xfId="11805" xr:uid="{00000000-0005-0000-0000-0000F3380000}"/>
    <cellStyle name="Финансовый 3 5 2 4 3 2" xfId="27043" xr:uid="{E8006BF3-BD28-42DF-A260-9E355F2B8D02}"/>
    <cellStyle name="Финансовый 3 5 2 4 4" xfId="16891" xr:uid="{129805D1-F871-4594-AE27-39E1494B5300}"/>
    <cellStyle name="Финансовый 3 5 2 5" xfId="4173" xr:uid="{00000000-0005-0000-0000-0000F4380000}"/>
    <cellStyle name="Финансовый 3 5 2 5 2" xfId="9254" xr:uid="{00000000-0005-0000-0000-0000F5380000}"/>
    <cellStyle name="Финансовый 3 5 2 5 2 2" xfId="24494" xr:uid="{3EAF913A-DA6B-4AC5-9BD1-7A983D05B863}"/>
    <cellStyle name="Финансовый 3 5 2 5 3" xfId="14332" xr:uid="{00000000-0005-0000-0000-0000F6380000}"/>
    <cellStyle name="Финансовый 3 5 2 5 3 2" xfId="29570" xr:uid="{083CA1AE-0043-424A-9849-B131601D69B7}"/>
    <cellStyle name="Финансовый 3 5 2 5 4" xfId="19418" xr:uid="{646D4992-AB5D-48CF-B83E-D1AF62AC9274}"/>
    <cellStyle name="Финансовый 3 5 2 6" xfId="5450" xr:uid="{00000000-0005-0000-0000-0000F7380000}"/>
    <cellStyle name="Финансовый 3 5 2 6 2" xfId="20695" xr:uid="{BC4E0CAF-FF7B-4AC0-B38D-E78BE0F283FC}"/>
    <cellStyle name="Финансовый 3 5 2 7" xfId="10533" xr:uid="{00000000-0005-0000-0000-0000F8380000}"/>
    <cellStyle name="Финансовый 3 5 2 7 2" xfId="25771" xr:uid="{AD59C0F5-F83D-445B-89B5-2241992021D3}"/>
    <cellStyle name="Финансовый 3 5 2 8" xfId="15619" xr:uid="{075819C9-0C92-458F-9FDA-232B857EB673}"/>
    <cellStyle name="Финансовый 3 5 3" xfId="625" xr:uid="{00000000-0005-0000-0000-0000F9380000}"/>
    <cellStyle name="Финансовый 3 5 3 2" xfId="1189" xr:uid="{00000000-0005-0000-0000-0000FA380000}"/>
    <cellStyle name="Финансовый 3 5 3 2 2" xfId="2467" xr:uid="{00000000-0005-0000-0000-0000FB380000}"/>
    <cellStyle name="Финансовый 3 5 3 2 2 2" xfId="7571" xr:uid="{00000000-0005-0000-0000-0000FC380000}"/>
    <cellStyle name="Финансовый 3 5 3 2 2 2 2" xfId="22811" xr:uid="{ADB20E8D-2A0F-48DF-8625-460158688B1C}"/>
    <cellStyle name="Финансовый 3 5 3 2 2 3" xfId="12649" xr:uid="{00000000-0005-0000-0000-0000FD380000}"/>
    <cellStyle name="Финансовый 3 5 3 2 2 3 2" xfId="27887" xr:uid="{A3B1F9E2-2AA1-4892-86F7-CF9CDB9139A7}"/>
    <cellStyle name="Финансовый 3 5 3 2 2 4" xfId="17735" xr:uid="{E89B3B49-9AF5-4ACC-9968-EEAB58F0CB73}"/>
    <cellStyle name="Финансовый 3 5 3 2 3" xfId="5017" xr:uid="{00000000-0005-0000-0000-0000FE380000}"/>
    <cellStyle name="Финансовый 3 5 3 2 3 2" xfId="10098" xr:uid="{00000000-0005-0000-0000-0000FF380000}"/>
    <cellStyle name="Финансовый 3 5 3 2 3 2 2" xfId="25338" xr:uid="{A50ACA8F-EEF1-49AD-AD3F-148686C53C29}"/>
    <cellStyle name="Финансовый 3 5 3 2 3 3" xfId="15176" xr:uid="{00000000-0005-0000-0000-000000390000}"/>
    <cellStyle name="Финансовый 3 5 3 2 3 3 2" xfId="30414" xr:uid="{CDB70174-ABEC-402F-A4CF-B2F4611BE42A}"/>
    <cellStyle name="Финансовый 3 5 3 2 3 4" xfId="20262" xr:uid="{AC6427FF-38F8-4DC2-B3AD-42524E0E83D4}"/>
    <cellStyle name="Финансовый 3 5 3 2 4" xfId="6294" xr:uid="{00000000-0005-0000-0000-000001390000}"/>
    <cellStyle name="Финансовый 3 5 3 2 4 2" xfId="21539" xr:uid="{019E0F58-5607-4A29-9C75-0CE0FAEF572D}"/>
    <cellStyle name="Финансовый 3 5 3 2 5" xfId="11377" xr:uid="{00000000-0005-0000-0000-000002390000}"/>
    <cellStyle name="Финансовый 3 5 3 2 5 2" xfId="26615" xr:uid="{C6185B75-DF08-4FAA-BECF-E5D65F80FEEE}"/>
    <cellStyle name="Финансовый 3 5 3 2 6" xfId="16463" xr:uid="{BCF84CE6-1641-4ADE-B887-083E23B5410E}"/>
    <cellStyle name="Финансовый 3 5 3 3" xfId="1903" xr:uid="{00000000-0005-0000-0000-000003390000}"/>
    <cellStyle name="Финансовый 3 5 3 3 2" xfId="7007" xr:uid="{00000000-0005-0000-0000-000004390000}"/>
    <cellStyle name="Финансовый 3 5 3 3 2 2" xfId="22247" xr:uid="{6AAB4F74-7035-4EA2-AD74-17785AD20F0F}"/>
    <cellStyle name="Финансовый 3 5 3 3 3" xfId="12085" xr:uid="{00000000-0005-0000-0000-000005390000}"/>
    <cellStyle name="Финансовый 3 5 3 3 3 2" xfId="27323" xr:uid="{50067D79-6A44-494F-8476-99A0813AC365}"/>
    <cellStyle name="Финансовый 3 5 3 3 4" xfId="17171" xr:uid="{5C31B91C-1F25-4330-81B7-5B5221E4DD46}"/>
    <cellStyle name="Финансовый 3 5 3 4" xfId="4453" xr:uid="{00000000-0005-0000-0000-000006390000}"/>
    <cellStyle name="Финансовый 3 5 3 4 2" xfId="9534" xr:uid="{00000000-0005-0000-0000-000007390000}"/>
    <cellStyle name="Финансовый 3 5 3 4 2 2" xfId="24774" xr:uid="{E8D74421-8FA9-41DA-9E98-67BA51AD49A6}"/>
    <cellStyle name="Финансовый 3 5 3 4 3" xfId="14612" xr:uid="{00000000-0005-0000-0000-000008390000}"/>
    <cellStyle name="Финансовый 3 5 3 4 3 2" xfId="29850" xr:uid="{6FFBA77E-425D-4291-8CC7-A07568A22A71}"/>
    <cellStyle name="Финансовый 3 5 3 4 4" xfId="19698" xr:uid="{7E81B189-B750-47D4-BC3D-80282A7A77EE}"/>
    <cellStyle name="Финансовый 3 5 3 5" xfId="5730" xr:uid="{00000000-0005-0000-0000-000009390000}"/>
    <cellStyle name="Финансовый 3 5 3 5 2" xfId="20975" xr:uid="{8AC64FD1-637C-4D1B-BFCF-59576FC04067}"/>
    <cellStyle name="Финансовый 3 5 3 6" xfId="10813" xr:uid="{00000000-0005-0000-0000-00000A390000}"/>
    <cellStyle name="Финансовый 3 5 3 6 2" xfId="26051" xr:uid="{B56E213F-0B3D-4DD3-96BD-0DBB9037161C}"/>
    <cellStyle name="Финансовый 3 5 3 7" xfId="15899" xr:uid="{CF934EFC-2F03-4F0B-88A6-84BDB94E8203}"/>
    <cellStyle name="Финансовый 3 5 4" xfId="769" xr:uid="{00000000-0005-0000-0000-00000B390000}"/>
    <cellStyle name="Финансовый 3 5 4 2" xfId="2047" xr:uid="{00000000-0005-0000-0000-00000C390000}"/>
    <cellStyle name="Финансовый 3 5 4 2 2" xfId="7151" xr:uid="{00000000-0005-0000-0000-00000D390000}"/>
    <cellStyle name="Финансовый 3 5 4 2 2 2" xfId="22391" xr:uid="{65C41076-39B2-41D4-BC5D-C715C8207F99}"/>
    <cellStyle name="Финансовый 3 5 4 2 3" xfId="12229" xr:uid="{00000000-0005-0000-0000-00000E390000}"/>
    <cellStyle name="Финансовый 3 5 4 2 3 2" xfId="27467" xr:uid="{A3846684-C2BC-42CA-A848-AC60EFB7B013}"/>
    <cellStyle name="Финансовый 3 5 4 2 4" xfId="17315" xr:uid="{CFC62F3C-F713-48F2-B096-F1B9D3EC0F19}"/>
    <cellStyle name="Финансовый 3 5 4 3" xfId="4597" xr:uid="{00000000-0005-0000-0000-00000F390000}"/>
    <cellStyle name="Финансовый 3 5 4 3 2" xfId="9678" xr:uid="{00000000-0005-0000-0000-000010390000}"/>
    <cellStyle name="Финансовый 3 5 4 3 2 2" xfId="24918" xr:uid="{451F5516-3303-4C32-9BAD-DE6E8ED868EE}"/>
    <cellStyle name="Финансовый 3 5 4 3 3" xfId="14756" xr:uid="{00000000-0005-0000-0000-000011390000}"/>
    <cellStyle name="Финансовый 3 5 4 3 3 2" xfId="29994" xr:uid="{C253AD6E-8E13-418E-BA6C-D0223FDDCE67}"/>
    <cellStyle name="Финансовый 3 5 4 3 4" xfId="19842" xr:uid="{93ED2E5A-04D6-43E5-BF72-0450437EC67A}"/>
    <cellStyle name="Финансовый 3 5 4 4" xfId="5874" xr:uid="{00000000-0005-0000-0000-000012390000}"/>
    <cellStyle name="Финансовый 3 5 4 4 2" xfId="21119" xr:uid="{529B58FF-E922-4B6D-9297-51994BADF21A}"/>
    <cellStyle name="Финансовый 3 5 4 5" xfId="10957" xr:uid="{00000000-0005-0000-0000-000013390000}"/>
    <cellStyle name="Финансовый 3 5 4 5 2" xfId="26195" xr:uid="{F5CB1034-BD87-460F-BDDB-CF096409234E}"/>
    <cellStyle name="Финансовый 3 5 4 6" xfId="16043" xr:uid="{656D7614-BA80-4220-A28A-079BABCB826B}"/>
    <cellStyle name="Финансовый 3 5 5" xfId="1334" xr:uid="{00000000-0005-0000-0000-000014390000}"/>
    <cellStyle name="Финансовый 3 5 5 2" xfId="2612" xr:uid="{00000000-0005-0000-0000-000015390000}"/>
    <cellStyle name="Финансовый 3 5 5 2 2" xfId="7716" xr:uid="{00000000-0005-0000-0000-000016390000}"/>
    <cellStyle name="Финансовый 3 5 5 2 2 2" xfId="22956" xr:uid="{3C420F2D-BB97-4BEB-A2EE-ADACDCB70FE2}"/>
    <cellStyle name="Финансовый 3 5 5 2 3" xfId="12794" xr:uid="{00000000-0005-0000-0000-000017390000}"/>
    <cellStyle name="Финансовый 3 5 5 2 3 2" xfId="28032" xr:uid="{930B5674-11AD-484B-A707-FD0AECA71CC6}"/>
    <cellStyle name="Финансовый 3 5 5 2 4" xfId="17880" xr:uid="{F98AF002-D3D8-4375-B55E-E1A991FE3764}"/>
    <cellStyle name="Финансовый 3 5 5 3" xfId="5162" xr:uid="{00000000-0005-0000-0000-000018390000}"/>
    <cellStyle name="Финансовый 3 5 5 3 2" xfId="10243" xr:uid="{00000000-0005-0000-0000-000019390000}"/>
    <cellStyle name="Финансовый 3 5 5 3 2 2" xfId="25483" xr:uid="{92B09381-7130-4F7B-A74F-DDB658FF91D9}"/>
    <cellStyle name="Финансовый 3 5 5 3 3" xfId="15321" xr:uid="{00000000-0005-0000-0000-00001A390000}"/>
    <cellStyle name="Финансовый 3 5 5 3 3 2" xfId="30559" xr:uid="{565DF3C5-4DCE-4BC4-9CBC-F3FBF65B5E26}"/>
    <cellStyle name="Финансовый 3 5 5 3 4" xfId="20407" xr:uid="{037CD7D2-5508-4DAC-9E2E-1AC3C75BAC43}"/>
    <cellStyle name="Финансовый 3 5 5 4" xfId="6439" xr:uid="{00000000-0005-0000-0000-00001B390000}"/>
    <cellStyle name="Финансовый 3 5 5 4 2" xfId="21684" xr:uid="{3C086491-FA26-4E34-B26E-B73984A7D501}"/>
    <cellStyle name="Финансовый 3 5 5 5" xfId="11522" xr:uid="{00000000-0005-0000-0000-00001C390000}"/>
    <cellStyle name="Финансовый 3 5 5 5 2" xfId="26760" xr:uid="{D65BFE13-6689-4C91-9458-72B9F4CB0AE9}"/>
    <cellStyle name="Финансовый 3 5 5 6" xfId="16608" xr:uid="{74F079F5-3627-41A1-BF8E-EF687792ABBC}"/>
    <cellStyle name="Финансовый 3 5 6" xfId="1474" xr:uid="{00000000-0005-0000-0000-00001D390000}"/>
    <cellStyle name="Финансовый 3 5 6 2" xfId="2752" xr:uid="{00000000-0005-0000-0000-00001E390000}"/>
    <cellStyle name="Финансовый 3 5 6 2 2" xfId="7856" xr:uid="{00000000-0005-0000-0000-00001F390000}"/>
    <cellStyle name="Финансовый 3 5 6 2 2 2" xfId="23096" xr:uid="{7A703DEA-650F-4E4D-B007-0E75DC9B2DC4}"/>
    <cellStyle name="Финансовый 3 5 6 2 3" xfId="12934" xr:uid="{00000000-0005-0000-0000-000020390000}"/>
    <cellStyle name="Финансовый 3 5 6 2 3 2" xfId="28172" xr:uid="{B420968A-D5F2-4970-B413-2DE4D2D6444D}"/>
    <cellStyle name="Финансовый 3 5 6 2 4" xfId="18020" xr:uid="{95BE9FEB-E020-414D-AB19-2B4119C7EED3}"/>
    <cellStyle name="Финансовый 3 5 6 3" xfId="5302" xr:uid="{00000000-0005-0000-0000-000021390000}"/>
    <cellStyle name="Финансовый 3 5 6 3 2" xfId="10383" xr:uid="{00000000-0005-0000-0000-000022390000}"/>
    <cellStyle name="Финансовый 3 5 6 3 2 2" xfId="25623" xr:uid="{FD055F23-5F1A-4609-BCC7-12A5BC59FF61}"/>
    <cellStyle name="Финансовый 3 5 6 3 3" xfId="15461" xr:uid="{00000000-0005-0000-0000-000023390000}"/>
    <cellStyle name="Финансовый 3 5 6 3 3 2" xfId="30699" xr:uid="{E95AE096-EFC7-4139-A582-4EE534B6967D}"/>
    <cellStyle name="Финансовый 3 5 6 3 4" xfId="20547" xr:uid="{1CC73073-0D86-45A8-870F-49DD8095A92C}"/>
    <cellStyle name="Финансовый 3 5 6 4" xfId="6579" xr:uid="{00000000-0005-0000-0000-000024390000}"/>
    <cellStyle name="Финансовый 3 5 6 4 2" xfId="21824" xr:uid="{D3DA8D47-9BCA-4894-B122-3FB1798A7C35}"/>
    <cellStyle name="Финансовый 3 5 6 5" xfId="11662" xr:uid="{00000000-0005-0000-0000-000025390000}"/>
    <cellStyle name="Финансовый 3 5 6 5 2" xfId="26900" xr:uid="{8B6E53D1-7D19-4412-AF89-4EEC40154C3A}"/>
    <cellStyle name="Финансовый 3 5 6 6" xfId="16748" xr:uid="{A7EF0DF3-C51F-4C77-9BF8-6007FFAABFF5}"/>
    <cellStyle name="Финансовый 3 6" xfId="234" xr:uid="{00000000-0005-0000-0000-000026390000}"/>
    <cellStyle name="Финансовый 3 6 2" xfId="337" xr:uid="{00000000-0005-0000-0000-000027390000}"/>
    <cellStyle name="Финансовый 3 6 2 2" xfId="489" xr:uid="{00000000-0005-0000-0000-000028390000}"/>
    <cellStyle name="Финансовый 3 6 2 2 2" xfId="1053" xr:uid="{00000000-0005-0000-0000-000029390000}"/>
    <cellStyle name="Финансовый 3 6 2 2 2 2" xfId="2331" xr:uid="{00000000-0005-0000-0000-00002A390000}"/>
    <cellStyle name="Финансовый 3 6 2 2 2 2 2" xfId="7435" xr:uid="{00000000-0005-0000-0000-00002B390000}"/>
    <cellStyle name="Финансовый 3 6 2 2 2 2 2 2" xfId="22675" xr:uid="{AC7A46E3-B856-4292-972D-42E015F9D3F5}"/>
    <cellStyle name="Финансовый 3 6 2 2 2 2 3" xfId="12513" xr:uid="{00000000-0005-0000-0000-00002C390000}"/>
    <cellStyle name="Финансовый 3 6 2 2 2 2 3 2" xfId="27751" xr:uid="{8F189C4D-90CA-460F-AC4F-A3E370A9ADCE}"/>
    <cellStyle name="Финансовый 3 6 2 2 2 2 4" xfId="17599" xr:uid="{C34925EF-1E44-4719-BEDA-7A7E5599EDF6}"/>
    <cellStyle name="Финансовый 3 6 2 2 2 3" xfId="3607" xr:uid="{00000000-0005-0000-0000-00002D390000}"/>
    <cellStyle name="Финансовый 3 6 2 2 2 3 2" xfId="8693" xr:uid="{00000000-0005-0000-0000-00002E390000}"/>
    <cellStyle name="Финансовый 3 6 2 2 2 3 2 2" xfId="23933" xr:uid="{F1BC06CE-D21C-4C9F-A49F-6BD6DEB4D6AC}"/>
    <cellStyle name="Финансовый 3 6 2 2 2 3 3" xfId="13771" xr:uid="{00000000-0005-0000-0000-00002F390000}"/>
    <cellStyle name="Финансовый 3 6 2 2 2 3 3 2" xfId="29009" xr:uid="{7508BA3A-DB08-402A-B6A2-46379FFFCB63}"/>
    <cellStyle name="Финансовый 3 6 2 2 2 3 4" xfId="18857" xr:uid="{7A665A02-3A4F-426C-A1B4-821C95203174}"/>
    <cellStyle name="Финансовый 3 6 2 2 2 4" xfId="4881" xr:uid="{00000000-0005-0000-0000-000030390000}"/>
    <cellStyle name="Финансовый 3 6 2 2 2 4 2" xfId="9962" xr:uid="{00000000-0005-0000-0000-000031390000}"/>
    <cellStyle name="Финансовый 3 6 2 2 2 4 2 2" xfId="25202" xr:uid="{965FB9B5-EEFB-4EB3-B1FE-FAAE79E6FC35}"/>
    <cellStyle name="Финансовый 3 6 2 2 2 4 3" xfId="15040" xr:uid="{00000000-0005-0000-0000-000032390000}"/>
    <cellStyle name="Финансовый 3 6 2 2 2 4 3 2" xfId="30278" xr:uid="{ECC5F17D-EB93-4EA9-9CF5-97E508C5BE77}"/>
    <cellStyle name="Финансовый 3 6 2 2 2 4 4" xfId="20126" xr:uid="{8B045B53-2B5D-4893-9192-96132B308081}"/>
    <cellStyle name="Финансовый 3 6 2 2 2 5" xfId="6158" xr:uid="{00000000-0005-0000-0000-000033390000}"/>
    <cellStyle name="Финансовый 3 6 2 2 2 5 2" xfId="21403" xr:uid="{28697DF5-E77C-4010-9FC5-E7EDD0743C06}"/>
    <cellStyle name="Финансовый 3 6 2 2 2 6" xfId="11241" xr:uid="{00000000-0005-0000-0000-000034390000}"/>
    <cellStyle name="Финансовый 3 6 2 2 2 6 2" xfId="26479" xr:uid="{77CBDC65-7F4E-4B78-BC83-8075441B41A8}"/>
    <cellStyle name="Финансовый 3 6 2 2 2 7" xfId="16327" xr:uid="{13EA505E-24C8-402B-B56D-E706672D6B75}"/>
    <cellStyle name="Финансовый 3 6 2 2 3" xfId="1767" xr:uid="{00000000-0005-0000-0000-000035390000}"/>
    <cellStyle name="Финансовый 3 6 2 2 3 2" xfId="6871" xr:uid="{00000000-0005-0000-0000-000036390000}"/>
    <cellStyle name="Финансовый 3 6 2 2 3 2 2" xfId="22111" xr:uid="{FEE1FDFF-2BCF-45EB-80E2-C4FEFF8A484C}"/>
    <cellStyle name="Финансовый 3 6 2 2 3 3" xfId="11949" xr:uid="{00000000-0005-0000-0000-000037390000}"/>
    <cellStyle name="Финансовый 3 6 2 2 3 3 2" xfId="27187" xr:uid="{1007A3F8-5599-4146-8C46-621259619DC3}"/>
    <cellStyle name="Финансовый 3 6 2 2 3 4" xfId="17035" xr:uid="{377689C8-AD9B-4F7A-8A78-CDC43C5DE598}"/>
    <cellStyle name="Финансовый 3 6 2 2 4" xfId="3051" xr:uid="{00000000-0005-0000-0000-000038390000}"/>
    <cellStyle name="Финансовый 3 6 2 2 4 2" xfId="8137" xr:uid="{00000000-0005-0000-0000-000039390000}"/>
    <cellStyle name="Финансовый 3 6 2 2 4 2 2" xfId="23377" xr:uid="{78402709-BC14-4119-8BC6-5AF5B5F55115}"/>
    <cellStyle name="Финансовый 3 6 2 2 4 3" xfId="13215" xr:uid="{00000000-0005-0000-0000-00003A390000}"/>
    <cellStyle name="Финансовый 3 6 2 2 4 3 2" xfId="28453" xr:uid="{CF2F4F19-1145-4FE2-B6D3-306BF475B83E}"/>
    <cellStyle name="Финансовый 3 6 2 2 4 4" xfId="18301" xr:uid="{D5D44F8E-7A04-440E-BEF1-A5CB0DDDFCA3}"/>
    <cellStyle name="Финансовый 3 6 2 2 5" xfId="4317" xr:uid="{00000000-0005-0000-0000-00003B390000}"/>
    <cellStyle name="Финансовый 3 6 2 2 5 2" xfId="9398" xr:uid="{00000000-0005-0000-0000-00003C390000}"/>
    <cellStyle name="Финансовый 3 6 2 2 5 2 2" xfId="24638" xr:uid="{C182CF7A-DB69-49A4-A640-9D33D30AD358}"/>
    <cellStyle name="Финансовый 3 6 2 2 5 3" xfId="14476" xr:uid="{00000000-0005-0000-0000-00003D390000}"/>
    <cellStyle name="Финансовый 3 6 2 2 5 3 2" xfId="29714" xr:uid="{2D6BFEC3-669E-47B2-BB05-552441BBF49A}"/>
    <cellStyle name="Финансовый 3 6 2 2 5 4" xfId="19562" xr:uid="{B4ADFED9-C78B-412F-9C7A-8C60092052FF}"/>
    <cellStyle name="Финансовый 3 6 2 2 6" xfId="5594" xr:uid="{00000000-0005-0000-0000-00003E390000}"/>
    <cellStyle name="Финансовый 3 6 2 2 6 2" xfId="20839" xr:uid="{0B5C0094-2249-482B-99B7-E1747A480E61}"/>
    <cellStyle name="Финансовый 3 6 2 2 7" xfId="10677" xr:uid="{00000000-0005-0000-0000-00003F390000}"/>
    <cellStyle name="Финансовый 3 6 2 2 7 2" xfId="25915" xr:uid="{75DD8414-075D-4074-B726-6994184E00C1}"/>
    <cellStyle name="Финансовый 3 6 2 2 8" xfId="15763" xr:uid="{92B9492D-C462-446C-82F0-91A5220FDBE2}"/>
    <cellStyle name="Финансовый 3 6 2 3" xfId="913" xr:uid="{00000000-0005-0000-0000-000040390000}"/>
    <cellStyle name="Финансовый 3 6 2 3 2" xfId="2191" xr:uid="{00000000-0005-0000-0000-000041390000}"/>
    <cellStyle name="Финансовый 3 6 2 3 2 2" xfId="7295" xr:uid="{00000000-0005-0000-0000-000042390000}"/>
    <cellStyle name="Финансовый 3 6 2 3 2 2 2" xfId="22535" xr:uid="{5BAA6699-6D92-47E7-A782-1E5DA0BE5FF9}"/>
    <cellStyle name="Финансовый 3 6 2 3 2 3" xfId="12373" xr:uid="{00000000-0005-0000-0000-000043390000}"/>
    <cellStyle name="Финансовый 3 6 2 3 2 3 2" xfId="27611" xr:uid="{39F43D93-11C5-46A0-ABAC-82B018AC203B}"/>
    <cellStyle name="Финансовый 3 6 2 3 2 4" xfId="17459" xr:uid="{DAD72F27-01DD-4B88-A76A-169B139ED825}"/>
    <cellStyle name="Финансовый 3 6 2 3 3" xfId="3469" xr:uid="{00000000-0005-0000-0000-000044390000}"/>
    <cellStyle name="Финансовый 3 6 2 3 3 2" xfId="8555" xr:uid="{00000000-0005-0000-0000-000045390000}"/>
    <cellStyle name="Финансовый 3 6 2 3 3 2 2" xfId="23795" xr:uid="{6B320506-D8C4-48AB-AFC8-EC194AFEC242}"/>
    <cellStyle name="Финансовый 3 6 2 3 3 3" xfId="13633" xr:uid="{00000000-0005-0000-0000-000046390000}"/>
    <cellStyle name="Финансовый 3 6 2 3 3 3 2" xfId="28871" xr:uid="{C604825E-A689-43CA-955B-8E44FDA6D44F}"/>
    <cellStyle name="Финансовый 3 6 2 3 3 4" xfId="18719" xr:uid="{468103B1-31FB-4AC2-ADA2-F9BE2DBAD472}"/>
    <cellStyle name="Финансовый 3 6 2 3 4" xfId="4741" xr:uid="{00000000-0005-0000-0000-000047390000}"/>
    <cellStyle name="Финансовый 3 6 2 3 4 2" xfId="9822" xr:uid="{00000000-0005-0000-0000-000048390000}"/>
    <cellStyle name="Финансовый 3 6 2 3 4 2 2" xfId="25062" xr:uid="{B7CA525D-673C-441A-BF13-389109DA3BDA}"/>
    <cellStyle name="Финансовый 3 6 2 3 4 3" xfId="14900" xr:uid="{00000000-0005-0000-0000-000049390000}"/>
    <cellStyle name="Финансовый 3 6 2 3 4 3 2" xfId="30138" xr:uid="{6082BE9B-8FD3-4339-AB68-8330AE6E4D7D}"/>
    <cellStyle name="Финансовый 3 6 2 3 4 4" xfId="19986" xr:uid="{939F4DD9-82CE-4FD8-B33A-0854F191B4E5}"/>
    <cellStyle name="Финансовый 3 6 2 3 5" xfId="6018" xr:uid="{00000000-0005-0000-0000-00004A390000}"/>
    <cellStyle name="Финансовый 3 6 2 3 5 2" xfId="21263" xr:uid="{37396CA8-B6A0-4BA3-832D-B88F169A5640}"/>
    <cellStyle name="Финансовый 3 6 2 3 6" xfId="11101" xr:uid="{00000000-0005-0000-0000-00004B390000}"/>
    <cellStyle name="Финансовый 3 6 2 3 6 2" xfId="26339" xr:uid="{804DE583-91DF-43EC-8877-AFD48D64194C}"/>
    <cellStyle name="Финансовый 3 6 2 3 7" xfId="16187" xr:uid="{C43E9D30-723D-4B7A-ADB4-626A293DCD48}"/>
    <cellStyle name="Финансовый 3 6 2 4" xfId="1627" xr:uid="{00000000-0005-0000-0000-00004C390000}"/>
    <cellStyle name="Финансовый 3 6 2 4 2" xfId="6731" xr:uid="{00000000-0005-0000-0000-00004D390000}"/>
    <cellStyle name="Финансовый 3 6 2 4 2 2" xfId="21971" xr:uid="{A4D9BDA6-9DB4-4361-8D63-C550C47B6DB5}"/>
    <cellStyle name="Финансовый 3 6 2 4 3" xfId="11809" xr:uid="{00000000-0005-0000-0000-00004E390000}"/>
    <cellStyle name="Финансовый 3 6 2 4 3 2" xfId="27047" xr:uid="{94E2114E-391C-42A4-80D8-2C21EB3F81C9}"/>
    <cellStyle name="Финансовый 3 6 2 4 4" xfId="16895" xr:uid="{755CC470-23AB-44E0-8CDA-F8BA45095953}"/>
    <cellStyle name="Финансовый 3 6 2 5" xfId="2901" xr:uid="{00000000-0005-0000-0000-00004F390000}"/>
    <cellStyle name="Финансовый 3 6 2 5 2" xfId="7999" xr:uid="{00000000-0005-0000-0000-000050390000}"/>
    <cellStyle name="Финансовый 3 6 2 5 2 2" xfId="23239" xr:uid="{68892D51-0BEC-402C-945A-462B05AB39FE}"/>
    <cellStyle name="Финансовый 3 6 2 5 3" xfId="13077" xr:uid="{00000000-0005-0000-0000-000051390000}"/>
    <cellStyle name="Финансовый 3 6 2 5 3 2" xfId="28315" xr:uid="{7EEE310E-57EF-4F4D-83BD-F4F8A5B8FAE6}"/>
    <cellStyle name="Финансовый 3 6 2 5 4" xfId="18163" xr:uid="{8FA1CB60-48B9-4E64-811D-83A7E2F0564B}"/>
    <cellStyle name="Финансовый 3 6 2 6" xfId="4177" xr:uid="{00000000-0005-0000-0000-000052390000}"/>
    <cellStyle name="Финансовый 3 6 2 6 2" xfId="9258" xr:uid="{00000000-0005-0000-0000-000053390000}"/>
    <cellStyle name="Финансовый 3 6 2 6 2 2" xfId="24498" xr:uid="{9DA4B998-0C3F-4EFE-B203-7B5111C8CB99}"/>
    <cellStyle name="Финансовый 3 6 2 6 3" xfId="14336" xr:uid="{00000000-0005-0000-0000-000054390000}"/>
    <cellStyle name="Финансовый 3 6 2 6 3 2" xfId="29574" xr:uid="{E9A4915C-1663-4F2B-B381-9A3118ACCF67}"/>
    <cellStyle name="Финансовый 3 6 2 6 4" xfId="19422" xr:uid="{55205535-1E51-40A3-9CAC-036E2B7AAC0E}"/>
    <cellStyle name="Финансовый 3 6 2 7" xfId="5454" xr:uid="{00000000-0005-0000-0000-000055390000}"/>
    <cellStyle name="Финансовый 3 6 2 7 2" xfId="20699" xr:uid="{37CC8122-1673-4558-A340-4F8721DD0A66}"/>
    <cellStyle name="Финансовый 3 6 2 8" xfId="10537" xr:uid="{00000000-0005-0000-0000-000056390000}"/>
    <cellStyle name="Финансовый 3 6 2 8 2" xfId="25775" xr:uid="{E89BC6A1-26B0-456C-9911-A3862239DB63}"/>
    <cellStyle name="Финансовый 3 6 2 9" xfId="15623" xr:uid="{6B182128-C526-4FE5-A4A8-0FA2E1691723}"/>
    <cellStyle name="Финансовый 3 6 3" xfId="629" xr:uid="{00000000-0005-0000-0000-000057390000}"/>
    <cellStyle name="Финансовый 3 6 3 2" xfId="1193" xr:uid="{00000000-0005-0000-0000-000058390000}"/>
    <cellStyle name="Финансовый 3 6 3 2 2" xfId="2471" xr:uid="{00000000-0005-0000-0000-000059390000}"/>
    <cellStyle name="Финансовый 3 6 3 2 2 2" xfId="7575" xr:uid="{00000000-0005-0000-0000-00005A390000}"/>
    <cellStyle name="Финансовый 3 6 3 2 2 2 2" xfId="22815" xr:uid="{05E57DC2-2543-431B-AE4D-3749B0067C3C}"/>
    <cellStyle name="Финансовый 3 6 3 2 2 3" xfId="12653" xr:uid="{00000000-0005-0000-0000-00005B390000}"/>
    <cellStyle name="Финансовый 3 6 3 2 2 3 2" xfId="27891" xr:uid="{1C807623-27C5-4C09-A9EB-B9F3D8149E50}"/>
    <cellStyle name="Финансовый 3 6 3 2 2 4" xfId="17739" xr:uid="{37E88859-1AB6-482C-9CEF-12F6F80CE378}"/>
    <cellStyle name="Финансовый 3 6 3 2 3" xfId="3745" xr:uid="{00000000-0005-0000-0000-00005C390000}"/>
    <cellStyle name="Финансовый 3 6 3 2 3 2" xfId="8831" xr:uid="{00000000-0005-0000-0000-00005D390000}"/>
    <cellStyle name="Финансовый 3 6 3 2 3 2 2" xfId="24071" xr:uid="{D23146B0-7DA7-418E-BC7A-1E152B4DBEF0}"/>
    <cellStyle name="Финансовый 3 6 3 2 3 3" xfId="13909" xr:uid="{00000000-0005-0000-0000-00005E390000}"/>
    <cellStyle name="Финансовый 3 6 3 2 3 3 2" xfId="29147" xr:uid="{8FE5D4EA-DBDB-46F4-876E-22194EB9EA12}"/>
    <cellStyle name="Финансовый 3 6 3 2 3 4" xfId="18995" xr:uid="{58D7A036-B048-4D7F-AC92-9708FE2ED1D3}"/>
    <cellStyle name="Финансовый 3 6 3 2 4" xfId="5021" xr:uid="{00000000-0005-0000-0000-00005F390000}"/>
    <cellStyle name="Финансовый 3 6 3 2 4 2" xfId="10102" xr:uid="{00000000-0005-0000-0000-000060390000}"/>
    <cellStyle name="Финансовый 3 6 3 2 4 2 2" xfId="25342" xr:uid="{17785113-75D7-45D4-B186-8D429A45CA46}"/>
    <cellStyle name="Финансовый 3 6 3 2 4 3" xfId="15180" xr:uid="{00000000-0005-0000-0000-000061390000}"/>
    <cellStyle name="Финансовый 3 6 3 2 4 3 2" xfId="30418" xr:uid="{77EEA3EB-B5CE-473E-9E9B-D6CF23D77EA0}"/>
    <cellStyle name="Финансовый 3 6 3 2 4 4" xfId="20266" xr:uid="{454727DA-D0D3-418E-93CE-71499321F7EC}"/>
    <cellStyle name="Финансовый 3 6 3 2 5" xfId="6298" xr:uid="{00000000-0005-0000-0000-000062390000}"/>
    <cellStyle name="Финансовый 3 6 3 2 5 2" xfId="21543" xr:uid="{25E46509-EA48-4ECB-9E0C-BBF9401E170C}"/>
    <cellStyle name="Финансовый 3 6 3 2 6" xfId="11381" xr:uid="{00000000-0005-0000-0000-000063390000}"/>
    <cellStyle name="Финансовый 3 6 3 2 6 2" xfId="26619" xr:uid="{3B831741-F937-40E5-A88E-80A3FDF7DBC8}"/>
    <cellStyle name="Финансовый 3 6 3 2 7" xfId="16467" xr:uid="{5CB9209B-DFE6-4A20-AA94-AF7C3BDF1554}"/>
    <cellStyle name="Финансовый 3 6 3 3" xfId="1907" xr:uid="{00000000-0005-0000-0000-000064390000}"/>
    <cellStyle name="Финансовый 3 6 3 3 2" xfId="7011" xr:uid="{00000000-0005-0000-0000-000065390000}"/>
    <cellStyle name="Финансовый 3 6 3 3 2 2" xfId="22251" xr:uid="{E0FCCB83-0AAF-4474-BFD9-46712BE5D2BA}"/>
    <cellStyle name="Финансовый 3 6 3 3 3" xfId="12089" xr:uid="{00000000-0005-0000-0000-000066390000}"/>
    <cellStyle name="Финансовый 3 6 3 3 3 2" xfId="27327" xr:uid="{8D2E3C78-F6C9-44D3-B4FB-F152126FB8C0}"/>
    <cellStyle name="Финансовый 3 6 3 3 4" xfId="17175" xr:uid="{64805941-A197-4A8E-AC66-BB8D227C94F7}"/>
    <cellStyle name="Финансовый 3 6 3 4" xfId="3189" xr:uid="{00000000-0005-0000-0000-000067390000}"/>
    <cellStyle name="Финансовый 3 6 3 4 2" xfId="8275" xr:uid="{00000000-0005-0000-0000-000068390000}"/>
    <cellStyle name="Финансовый 3 6 3 4 2 2" xfId="23515" xr:uid="{11350906-B12C-4E75-A75A-C1D95A654E7C}"/>
    <cellStyle name="Финансовый 3 6 3 4 3" xfId="13353" xr:uid="{00000000-0005-0000-0000-000069390000}"/>
    <cellStyle name="Финансовый 3 6 3 4 3 2" xfId="28591" xr:uid="{AD68316E-230F-44C0-80C4-AFD98B540220}"/>
    <cellStyle name="Финансовый 3 6 3 4 4" xfId="18439" xr:uid="{4150BA6D-2816-4BCB-B503-28B13F2B4883}"/>
    <cellStyle name="Финансовый 3 6 3 5" xfId="4457" xr:uid="{00000000-0005-0000-0000-00006A390000}"/>
    <cellStyle name="Финансовый 3 6 3 5 2" xfId="9538" xr:uid="{00000000-0005-0000-0000-00006B390000}"/>
    <cellStyle name="Финансовый 3 6 3 5 2 2" xfId="24778" xr:uid="{03818012-C886-47D2-82D8-39D521760E36}"/>
    <cellStyle name="Финансовый 3 6 3 5 3" xfId="14616" xr:uid="{00000000-0005-0000-0000-00006C390000}"/>
    <cellStyle name="Финансовый 3 6 3 5 3 2" xfId="29854" xr:uid="{05BDBBEE-3605-48C3-B56E-B9819B40640F}"/>
    <cellStyle name="Финансовый 3 6 3 5 4" xfId="19702" xr:uid="{3FABF010-FB59-49F1-9C47-EA582A1CD499}"/>
    <cellStyle name="Финансовый 3 6 3 6" xfId="5734" xr:uid="{00000000-0005-0000-0000-00006D390000}"/>
    <cellStyle name="Финансовый 3 6 3 6 2" xfId="20979" xr:uid="{9E9D7E18-4C6E-4E81-970B-99E00F839291}"/>
    <cellStyle name="Финансовый 3 6 3 7" xfId="10817" xr:uid="{00000000-0005-0000-0000-00006E390000}"/>
    <cellStyle name="Финансовый 3 6 3 7 2" xfId="26055" xr:uid="{0FDCC8C1-872C-41B8-972F-C4C39635D748}"/>
    <cellStyle name="Финансовый 3 6 3 8" xfId="15903" xr:uid="{A328355C-134C-472D-9CE0-A0CE1447D8DC}"/>
    <cellStyle name="Финансовый 3 6 4" xfId="773" xr:uid="{00000000-0005-0000-0000-00006F390000}"/>
    <cellStyle name="Финансовый 3 6 4 2" xfId="2051" xr:uid="{00000000-0005-0000-0000-000070390000}"/>
    <cellStyle name="Финансовый 3 6 4 2 2" xfId="7155" xr:uid="{00000000-0005-0000-0000-000071390000}"/>
    <cellStyle name="Финансовый 3 6 4 2 2 2" xfId="22395" xr:uid="{19687CCF-3B76-45F4-817F-074B0D3ADEA4}"/>
    <cellStyle name="Финансовый 3 6 4 2 3" xfId="12233" xr:uid="{00000000-0005-0000-0000-000072390000}"/>
    <cellStyle name="Финансовый 3 6 4 2 3 2" xfId="27471" xr:uid="{7288BE30-29CB-41E0-B584-7C85C038321C}"/>
    <cellStyle name="Финансовый 3 6 4 2 4" xfId="17319" xr:uid="{6C48C4B7-0C38-4248-B070-AEE957A7DE6F}"/>
    <cellStyle name="Финансовый 3 6 4 3" xfId="3331" xr:uid="{00000000-0005-0000-0000-000073390000}"/>
    <cellStyle name="Финансовый 3 6 4 3 2" xfId="8417" xr:uid="{00000000-0005-0000-0000-000074390000}"/>
    <cellStyle name="Финансовый 3 6 4 3 2 2" xfId="23657" xr:uid="{53EC103A-934C-4A96-B1D5-76DDE76DD7DF}"/>
    <cellStyle name="Финансовый 3 6 4 3 3" xfId="13495" xr:uid="{00000000-0005-0000-0000-000075390000}"/>
    <cellStyle name="Финансовый 3 6 4 3 3 2" xfId="28733" xr:uid="{968DBE49-3AFC-48C3-8D8C-A656AE7EE542}"/>
    <cellStyle name="Финансовый 3 6 4 3 4" xfId="18581" xr:uid="{EF9E4F2E-F922-4F56-A948-0DED8D9F33C7}"/>
    <cellStyle name="Финансовый 3 6 4 4" xfId="4601" xr:uid="{00000000-0005-0000-0000-000076390000}"/>
    <cellStyle name="Финансовый 3 6 4 4 2" xfId="9682" xr:uid="{00000000-0005-0000-0000-000077390000}"/>
    <cellStyle name="Финансовый 3 6 4 4 2 2" xfId="24922" xr:uid="{81A07EBF-B897-4A4D-A92B-F131E6BF9548}"/>
    <cellStyle name="Финансовый 3 6 4 4 3" xfId="14760" xr:uid="{00000000-0005-0000-0000-000078390000}"/>
    <cellStyle name="Финансовый 3 6 4 4 3 2" xfId="29998" xr:uid="{90596F8E-50BD-4625-87AD-EDECA8D47950}"/>
    <cellStyle name="Финансовый 3 6 4 4 4" xfId="19846" xr:uid="{D18C2396-CEFB-48FE-B139-4C5943BFC9D6}"/>
    <cellStyle name="Финансовый 3 6 4 5" xfId="5878" xr:uid="{00000000-0005-0000-0000-000079390000}"/>
    <cellStyle name="Финансовый 3 6 4 5 2" xfId="21123" xr:uid="{09EF14CD-3BE6-4A24-AE67-FB44572E1F8E}"/>
    <cellStyle name="Финансовый 3 6 4 6" xfId="10961" xr:uid="{00000000-0005-0000-0000-00007A390000}"/>
    <cellStyle name="Финансовый 3 6 4 6 2" xfId="26199" xr:uid="{C00FAFCD-E8B5-40EA-8DDC-9107C02DA3A9}"/>
    <cellStyle name="Финансовый 3 6 4 7" xfId="16047" xr:uid="{637E085B-9781-4721-BB73-9454CB02AED1}"/>
    <cellStyle name="Финансовый 3 6 5" xfId="1338" xr:uid="{00000000-0005-0000-0000-00007B390000}"/>
    <cellStyle name="Финансовый 3 6 5 2" xfId="2616" xr:uid="{00000000-0005-0000-0000-00007C390000}"/>
    <cellStyle name="Финансовый 3 6 5 2 2" xfId="7720" xr:uid="{00000000-0005-0000-0000-00007D390000}"/>
    <cellStyle name="Финансовый 3 6 5 2 2 2" xfId="22960" xr:uid="{D2DA7A36-854B-4A31-9F47-21D1968FC1E3}"/>
    <cellStyle name="Финансовый 3 6 5 2 3" xfId="12798" xr:uid="{00000000-0005-0000-0000-00007E390000}"/>
    <cellStyle name="Финансовый 3 6 5 2 3 2" xfId="28036" xr:uid="{D8C45B77-A551-4DCB-9AE5-353A6372F959}"/>
    <cellStyle name="Финансовый 3 6 5 2 4" xfId="17884" xr:uid="{6EE21C00-161E-4B89-816A-5682C7AA1D05}"/>
    <cellStyle name="Финансовый 3 6 5 3" xfId="3888" xr:uid="{00000000-0005-0000-0000-00007F390000}"/>
    <cellStyle name="Финансовый 3 6 5 3 2" xfId="8974" xr:uid="{00000000-0005-0000-0000-000080390000}"/>
    <cellStyle name="Финансовый 3 6 5 3 2 2" xfId="24214" xr:uid="{E44918C4-70CB-4536-93FE-0E001FB9DD33}"/>
    <cellStyle name="Финансовый 3 6 5 3 3" xfId="14052" xr:uid="{00000000-0005-0000-0000-000081390000}"/>
    <cellStyle name="Финансовый 3 6 5 3 3 2" xfId="29290" xr:uid="{F8B9C2CE-D756-4FCC-96E1-62B353054FF3}"/>
    <cellStyle name="Финансовый 3 6 5 3 4" xfId="19138" xr:uid="{E9F9113F-ABDB-4AC4-9A62-FF403D9E9404}"/>
    <cellStyle name="Финансовый 3 6 5 4" xfId="5166" xr:uid="{00000000-0005-0000-0000-000082390000}"/>
    <cellStyle name="Финансовый 3 6 5 4 2" xfId="10247" xr:uid="{00000000-0005-0000-0000-000083390000}"/>
    <cellStyle name="Финансовый 3 6 5 4 2 2" xfId="25487" xr:uid="{42928D9D-BF16-492E-A30A-47DBC8993C95}"/>
    <cellStyle name="Финансовый 3 6 5 4 3" xfId="15325" xr:uid="{00000000-0005-0000-0000-000084390000}"/>
    <cellStyle name="Финансовый 3 6 5 4 3 2" xfId="30563" xr:uid="{FB4E4CB7-C8ED-447C-A3FE-42A9037A8958}"/>
    <cellStyle name="Финансовый 3 6 5 4 4" xfId="20411" xr:uid="{9D37DE38-CFE4-4035-9CE7-20A28E5DE3E8}"/>
    <cellStyle name="Финансовый 3 6 5 5" xfId="6443" xr:uid="{00000000-0005-0000-0000-000085390000}"/>
    <cellStyle name="Финансовый 3 6 5 5 2" xfId="21688" xr:uid="{AC38AAAD-37CF-4610-BFAB-665283B58937}"/>
    <cellStyle name="Финансовый 3 6 5 6" xfId="11526" xr:uid="{00000000-0005-0000-0000-000086390000}"/>
    <cellStyle name="Финансовый 3 6 5 6 2" xfId="26764" xr:uid="{56B1B4F5-5E43-4456-A244-2C0814DF4567}"/>
    <cellStyle name="Финансовый 3 6 5 7" xfId="16612" xr:uid="{27B89603-D280-4714-A7B1-302130BA28F1}"/>
    <cellStyle name="Финансовый 3 6 6" xfId="1478" xr:uid="{00000000-0005-0000-0000-000087390000}"/>
    <cellStyle name="Финансовый 3 6 6 2" xfId="2756" xr:uid="{00000000-0005-0000-0000-000088390000}"/>
    <cellStyle name="Финансовый 3 6 6 2 2" xfId="7860" xr:uid="{00000000-0005-0000-0000-000089390000}"/>
    <cellStyle name="Финансовый 3 6 6 2 2 2" xfId="23100" xr:uid="{7E818091-46C5-4FBF-96CD-6B0A73F2CAB2}"/>
    <cellStyle name="Финансовый 3 6 6 2 3" xfId="12938" xr:uid="{00000000-0005-0000-0000-00008A390000}"/>
    <cellStyle name="Финансовый 3 6 6 2 3 2" xfId="28176" xr:uid="{9829EBBC-6D3E-4807-84CF-421723048900}"/>
    <cellStyle name="Финансовый 3 6 6 2 4" xfId="18024" xr:uid="{E43F0F57-F048-466D-A1EF-E4AFA091BA6B}"/>
    <cellStyle name="Финансовый 3 6 6 3" xfId="4026" xr:uid="{00000000-0005-0000-0000-00008B390000}"/>
    <cellStyle name="Финансовый 3 6 6 3 2" xfId="9112" xr:uid="{00000000-0005-0000-0000-00008C390000}"/>
    <cellStyle name="Финансовый 3 6 6 3 2 2" xfId="24352" xr:uid="{A7D6FEB9-001C-4E18-9205-3E32EF305F53}"/>
    <cellStyle name="Финансовый 3 6 6 3 3" xfId="14190" xr:uid="{00000000-0005-0000-0000-00008D390000}"/>
    <cellStyle name="Финансовый 3 6 6 3 3 2" xfId="29428" xr:uid="{4FE50F5D-45CC-4517-BC64-269379BFD17B}"/>
    <cellStyle name="Финансовый 3 6 6 3 4" xfId="19276" xr:uid="{11294735-2D5E-4AA1-B5D4-F9905BC18768}"/>
    <cellStyle name="Финансовый 3 6 6 4" xfId="5306" xr:uid="{00000000-0005-0000-0000-00008E390000}"/>
    <cellStyle name="Финансовый 3 6 6 4 2" xfId="10387" xr:uid="{00000000-0005-0000-0000-00008F390000}"/>
    <cellStyle name="Финансовый 3 6 6 4 2 2" xfId="25627" xr:uid="{A187DF37-EA23-4B9B-967D-E02BF174187B}"/>
    <cellStyle name="Финансовый 3 6 6 4 3" xfId="15465" xr:uid="{00000000-0005-0000-0000-000090390000}"/>
    <cellStyle name="Финансовый 3 6 6 4 3 2" xfId="30703" xr:uid="{8066964A-92FC-4BE5-AFDF-FC5E26C6AE11}"/>
    <cellStyle name="Финансовый 3 6 6 4 4" xfId="20551" xr:uid="{712B81F8-07E8-4F41-8FF3-C5DEDC528EA4}"/>
    <cellStyle name="Финансовый 3 6 6 5" xfId="6583" xr:uid="{00000000-0005-0000-0000-000091390000}"/>
    <cellStyle name="Финансовый 3 6 6 5 2" xfId="21828" xr:uid="{A2500BAD-44CF-4A85-ACB4-299BD57A0F3C}"/>
    <cellStyle name="Финансовый 3 6 6 6" xfId="11666" xr:uid="{00000000-0005-0000-0000-000092390000}"/>
    <cellStyle name="Финансовый 3 6 6 6 2" xfId="26904" xr:uid="{EF81D17A-16A6-47C6-B127-088D0D6B8046}"/>
    <cellStyle name="Финансовый 3 6 6 7" xfId="16752" xr:uid="{BC30460E-7893-41E3-856A-3218461E7D16}"/>
    <cellStyle name="Финансовый 3 7" xfId="235" xr:uid="{00000000-0005-0000-0000-000093390000}"/>
    <cellStyle name="Финансовый 3 7 2" xfId="373" xr:uid="{00000000-0005-0000-0000-000094390000}"/>
    <cellStyle name="Финансовый 3 7 2 2" xfId="519" xr:uid="{00000000-0005-0000-0000-000095390000}"/>
    <cellStyle name="Финансовый 3 7 2 2 2" xfId="1083" xr:uid="{00000000-0005-0000-0000-000096390000}"/>
    <cellStyle name="Финансовый 3 7 2 2 2 2" xfId="2361" xr:uid="{00000000-0005-0000-0000-000097390000}"/>
    <cellStyle name="Финансовый 3 7 2 2 2 2 2" xfId="7465" xr:uid="{00000000-0005-0000-0000-000098390000}"/>
    <cellStyle name="Финансовый 3 7 2 2 2 2 2 2" xfId="22705" xr:uid="{43A49978-464E-4546-A2EF-546D74D81016}"/>
    <cellStyle name="Финансовый 3 7 2 2 2 2 3" xfId="12543" xr:uid="{00000000-0005-0000-0000-000099390000}"/>
    <cellStyle name="Финансовый 3 7 2 2 2 2 3 2" xfId="27781" xr:uid="{ABDE9ABB-C82B-42E0-B8D9-5F4563436EAC}"/>
    <cellStyle name="Финансовый 3 7 2 2 2 2 4" xfId="17629" xr:uid="{9BEF5188-881D-4D53-B8EF-D80D68E51A38}"/>
    <cellStyle name="Финансовый 3 7 2 2 2 3" xfId="3637" xr:uid="{00000000-0005-0000-0000-00009A390000}"/>
    <cellStyle name="Финансовый 3 7 2 2 2 3 2" xfId="8723" xr:uid="{00000000-0005-0000-0000-00009B390000}"/>
    <cellStyle name="Финансовый 3 7 2 2 2 3 2 2" xfId="23963" xr:uid="{FE82D931-1406-4642-83E4-A85B8C721809}"/>
    <cellStyle name="Финансовый 3 7 2 2 2 3 3" xfId="13801" xr:uid="{00000000-0005-0000-0000-00009C390000}"/>
    <cellStyle name="Финансовый 3 7 2 2 2 3 3 2" xfId="29039" xr:uid="{1213E20D-EF37-464E-831E-F2A1836A59E9}"/>
    <cellStyle name="Финансовый 3 7 2 2 2 3 4" xfId="18887" xr:uid="{06D25744-8013-4602-AC83-B1DB6732676A}"/>
    <cellStyle name="Финансовый 3 7 2 2 2 4" xfId="4911" xr:uid="{00000000-0005-0000-0000-00009D390000}"/>
    <cellStyle name="Финансовый 3 7 2 2 2 4 2" xfId="9992" xr:uid="{00000000-0005-0000-0000-00009E390000}"/>
    <cellStyle name="Финансовый 3 7 2 2 2 4 2 2" xfId="25232" xr:uid="{6939886A-5D00-4F96-BEB2-3EEF257CEB40}"/>
    <cellStyle name="Финансовый 3 7 2 2 2 4 3" xfId="15070" xr:uid="{00000000-0005-0000-0000-00009F390000}"/>
    <cellStyle name="Финансовый 3 7 2 2 2 4 3 2" xfId="30308" xr:uid="{F66601F0-B537-4D9F-8570-E17E5E2E71F2}"/>
    <cellStyle name="Финансовый 3 7 2 2 2 4 4" xfId="20156" xr:uid="{A62D2106-5F04-443C-A18A-4B2318BF2D7C}"/>
    <cellStyle name="Финансовый 3 7 2 2 2 5" xfId="6188" xr:uid="{00000000-0005-0000-0000-0000A0390000}"/>
    <cellStyle name="Финансовый 3 7 2 2 2 5 2" xfId="21433" xr:uid="{BA94F2C9-6CCF-4764-B003-E31295EFE1C6}"/>
    <cellStyle name="Финансовый 3 7 2 2 2 6" xfId="11271" xr:uid="{00000000-0005-0000-0000-0000A1390000}"/>
    <cellStyle name="Финансовый 3 7 2 2 2 6 2" xfId="26509" xr:uid="{3BF0273C-449E-4637-A8B3-0D570903AAEF}"/>
    <cellStyle name="Финансовый 3 7 2 2 2 7" xfId="16357" xr:uid="{8C90FC3E-0B83-43F1-970E-97C3FCCC109F}"/>
    <cellStyle name="Финансовый 3 7 2 2 3" xfId="1797" xr:uid="{00000000-0005-0000-0000-0000A2390000}"/>
    <cellStyle name="Финансовый 3 7 2 2 3 2" xfId="6901" xr:uid="{00000000-0005-0000-0000-0000A3390000}"/>
    <cellStyle name="Финансовый 3 7 2 2 3 2 2" xfId="22141" xr:uid="{D75324CF-DC7F-4BB4-B2E9-D1D95A9B518A}"/>
    <cellStyle name="Финансовый 3 7 2 2 3 3" xfId="11979" xr:uid="{00000000-0005-0000-0000-0000A4390000}"/>
    <cellStyle name="Финансовый 3 7 2 2 3 3 2" xfId="27217" xr:uid="{D1123D3F-E733-4D23-BEB7-849DC71F0D37}"/>
    <cellStyle name="Финансовый 3 7 2 2 3 4" xfId="17065" xr:uid="{7FECEB21-58E5-43ED-8CD2-51674EC452F0}"/>
    <cellStyle name="Финансовый 3 7 2 2 4" xfId="3081" xr:uid="{00000000-0005-0000-0000-0000A5390000}"/>
    <cellStyle name="Финансовый 3 7 2 2 4 2" xfId="8167" xr:uid="{00000000-0005-0000-0000-0000A6390000}"/>
    <cellStyle name="Финансовый 3 7 2 2 4 2 2" xfId="23407" xr:uid="{EF4545CE-CE93-43B0-AE41-3F5EC346F8E6}"/>
    <cellStyle name="Финансовый 3 7 2 2 4 3" xfId="13245" xr:uid="{00000000-0005-0000-0000-0000A7390000}"/>
    <cellStyle name="Финансовый 3 7 2 2 4 3 2" xfId="28483" xr:uid="{EC324C7C-5143-4972-B961-0E97471F1358}"/>
    <cellStyle name="Финансовый 3 7 2 2 4 4" xfId="18331" xr:uid="{D829FCF9-8E01-41C7-B5D2-C7B85550FDCA}"/>
    <cellStyle name="Финансовый 3 7 2 2 5" xfId="4347" xr:uid="{00000000-0005-0000-0000-0000A8390000}"/>
    <cellStyle name="Финансовый 3 7 2 2 5 2" xfId="9428" xr:uid="{00000000-0005-0000-0000-0000A9390000}"/>
    <cellStyle name="Финансовый 3 7 2 2 5 2 2" xfId="24668" xr:uid="{F931BBC9-10C1-47DD-BE4F-C593DBF1AFC2}"/>
    <cellStyle name="Финансовый 3 7 2 2 5 3" xfId="14506" xr:uid="{00000000-0005-0000-0000-0000AA390000}"/>
    <cellStyle name="Финансовый 3 7 2 2 5 3 2" xfId="29744" xr:uid="{FB4BF0E9-BF6D-4AB3-B2C7-A7AE0C5CDE69}"/>
    <cellStyle name="Финансовый 3 7 2 2 5 4" xfId="19592" xr:uid="{9FFFD72A-1DF2-42DF-9914-AAA6636FDC4F}"/>
    <cellStyle name="Финансовый 3 7 2 2 6" xfId="5624" xr:uid="{00000000-0005-0000-0000-0000AB390000}"/>
    <cellStyle name="Финансовый 3 7 2 2 6 2" xfId="20869" xr:uid="{5003093D-9DD6-4D9D-AE8F-050A447BA673}"/>
    <cellStyle name="Финансовый 3 7 2 2 7" xfId="10707" xr:uid="{00000000-0005-0000-0000-0000AC390000}"/>
    <cellStyle name="Финансовый 3 7 2 2 7 2" xfId="25945" xr:uid="{F8809785-FC3D-49CF-A7A6-214038357FFA}"/>
    <cellStyle name="Финансовый 3 7 2 2 8" xfId="15793" xr:uid="{A6CAC094-1E98-41D6-BDD4-948B3940AF38}"/>
    <cellStyle name="Финансовый 3 7 2 3" xfId="943" xr:uid="{00000000-0005-0000-0000-0000AD390000}"/>
    <cellStyle name="Финансовый 3 7 2 3 2" xfId="2221" xr:uid="{00000000-0005-0000-0000-0000AE390000}"/>
    <cellStyle name="Финансовый 3 7 2 3 2 2" xfId="7325" xr:uid="{00000000-0005-0000-0000-0000AF390000}"/>
    <cellStyle name="Финансовый 3 7 2 3 2 2 2" xfId="22565" xr:uid="{3025D840-6DF6-4002-BDA1-419290A2A67A}"/>
    <cellStyle name="Финансовый 3 7 2 3 2 3" xfId="12403" xr:uid="{00000000-0005-0000-0000-0000B0390000}"/>
    <cellStyle name="Финансовый 3 7 2 3 2 3 2" xfId="27641" xr:uid="{FB8C5CA1-0D58-4067-9581-34C5715CD97F}"/>
    <cellStyle name="Финансовый 3 7 2 3 2 4" xfId="17489" xr:uid="{D625F060-E81D-43CD-A696-F88AA5BDD9DD}"/>
    <cellStyle name="Финансовый 3 7 2 3 3" xfId="3499" xr:uid="{00000000-0005-0000-0000-0000B1390000}"/>
    <cellStyle name="Финансовый 3 7 2 3 3 2" xfId="8585" xr:uid="{00000000-0005-0000-0000-0000B2390000}"/>
    <cellStyle name="Финансовый 3 7 2 3 3 2 2" xfId="23825" xr:uid="{95B23864-1650-4C31-A7DD-AF9E10635DA4}"/>
    <cellStyle name="Финансовый 3 7 2 3 3 3" xfId="13663" xr:uid="{00000000-0005-0000-0000-0000B3390000}"/>
    <cellStyle name="Финансовый 3 7 2 3 3 3 2" xfId="28901" xr:uid="{E075E389-4ACB-4633-A551-8960572AA035}"/>
    <cellStyle name="Финансовый 3 7 2 3 3 4" xfId="18749" xr:uid="{5B054E2E-5EB4-4CB2-AA4E-528880BB7C0D}"/>
    <cellStyle name="Финансовый 3 7 2 3 4" xfId="4771" xr:uid="{00000000-0005-0000-0000-0000B4390000}"/>
    <cellStyle name="Финансовый 3 7 2 3 4 2" xfId="9852" xr:uid="{00000000-0005-0000-0000-0000B5390000}"/>
    <cellStyle name="Финансовый 3 7 2 3 4 2 2" xfId="25092" xr:uid="{2D85D3C7-4ED2-4128-88DA-44123F3BD564}"/>
    <cellStyle name="Финансовый 3 7 2 3 4 3" xfId="14930" xr:uid="{00000000-0005-0000-0000-0000B6390000}"/>
    <cellStyle name="Финансовый 3 7 2 3 4 3 2" xfId="30168" xr:uid="{8AE05BFC-EC21-4C9F-A23C-C77F5155B662}"/>
    <cellStyle name="Финансовый 3 7 2 3 4 4" xfId="20016" xr:uid="{586948DC-ACBF-4329-AB71-080C81F8202D}"/>
    <cellStyle name="Финансовый 3 7 2 3 5" xfId="6048" xr:uid="{00000000-0005-0000-0000-0000B7390000}"/>
    <cellStyle name="Финансовый 3 7 2 3 5 2" xfId="21293" xr:uid="{4537D223-A04A-4CCD-81E7-3F98329F5249}"/>
    <cellStyle name="Финансовый 3 7 2 3 6" xfId="11131" xr:uid="{00000000-0005-0000-0000-0000B8390000}"/>
    <cellStyle name="Финансовый 3 7 2 3 6 2" xfId="26369" xr:uid="{507E134C-060B-467B-BCC0-76F99A591B8D}"/>
    <cellStyle name="Финансовый 3 7 2 3 7" xfId="16217" xr:uid="{FFD3FD93-28E5-4C5B-BC21-F6066469AF9A}"/>
    <cellStyle name="Финансовый 3 7 2 4" xfId="1657" xr:uid="{00000000-0005-0000-0000-0000B9390000}"/>
    <cellStyle name="Финансовый 3 7 2 4 2" xfId="6761" xr:uid="{00000000-0005-0000-0000-0000BA390000}"/>
    <cellStyle name="Финансовый 3 7 2 4 2 2" xfId="22001" xr:uid="{D43CD5EB-8345-4BF6-BD45-C3C5F8C2BF28}"/>
    <cellStyle name="Финансовый 3 7 2 4 3" xfId="11839" xr:uid="{00000000-0005-0000-0000-0000BB390000}"/>
    <cellStyle name="Финансовый 3 7 2 4 3 2" xfId="27077" xr:uid="{A5EB3211-C900-4D00-AA5B-69CBEC47C35B}"/>
    <cellStyle name="Финансовый 3 7 2 4 4" xfId="16925" xr:uid="{C1983FFD-E9B9-445F-BA7A-532EC5E57A22}"/>
    <cellStyle name="Финансовый 3 7 2 5" xfId="2937" xr:uid="{00000000-0005-0000-0000-0000BC390000}"/>
    <cellStyle name="Финансовый 3 7 2 5 2" xfId="8029" xr:uid="{00000000-0005-0000-0000-0000BD390000}"/>
    <cellStyle name="Финансовый 3 7 2 5 2 2" xfId="23269" xr:uid="{BFFBBF1C-DB6C-4F22-BF97-9E8D6AA45D1B}"/>
    <cellStyle name="Финансовый 3 7 2 5 3" xfId="13107" xr:uid="{00000000-0005-0000-0000-0000BE390000}"/>
    <cellStyle name="Финансовый 3 7 2 5 3 2" xfId="28345" xr:uid="{4F92ED00-A30D-4C9A-8D48-AC34B567812B}"/>
    <cellStyle name="Финансовый 3 7 2 5 4" xfId="18193" xr:uid="{2A9D17C5-422F-4205-8914-9CAB5DF03CBD}"/>
    <cellStyle name="Финансовый 3 7 2 6" xfId="4207" xr:uid="{00000000-0005-0000-0000-0000BF390000}"/>
    <cellStyle name="Финансовый 3 7 2 6 2" xfId="9288" xr:uid="{00000000-0005-0000-0000-0000C0390000}"/>
    <cellStyle name="Финансовый 3 7 2 6 2 2" xfId="24528" xr:uid="{0C736023-1BE2-46DF-A9EC-F2BC8EC1002F}"/>
    <cellStyle name="Финансовый 3 7 2 6 3" xfId="14366" xr:uid="{00000000-0005-0000-0000-0000C1390000}"/>
    <cellStyle name="Финансовый 3 7 2 6 3 2" xfId="29604" xr:uid="{D09CC5F5-97CE-41A3-A187-6949094C2C2C}"/>
    <cellStyle name="Финансовый 3 7 2 6 4" xfId="19452" xr:uid="{F844B0F3-BACB-481F-AB52-C6DF520CF6E5}"/>
    <cellStyle name="Финансовый 3 7 2 7" xfId="5484" xr:uid="{00000000-0005-0000-0000-0000C2390000}"/>
    <cellStyle name="Финансовый 3 7 2 7 2" xfId="20729" xr:uid="{C278A7B9-D2C3-43F6-80C8-7A42C4334D8C}"/>
    <cellStyle name="Финансовый 3 7 2 8" xfId="10567" xr:uid="{00000000-0005-0000-0000-0000C3390000}"/>
    <cellStyle name="Финансовый 3 7 2 8 2" xfId="25805" xr:uid="{1FA959D5-6BAC-4170-AF69-E72635E61CEA}"/>
    <cellStyle name="Финансовый 3 7 2 9" xfId="15653" xr:uid="{8C17B874-2ED0-419D-856C-6CF90CD5A0CE}"/>
    <cellStyle name="Финансовый 3 7 3" xfId="659" xr:uid="{00000000-0005-0000-0000-0000C4390000}"/>
    <cellStyle name="Финансовый 3 7 3 2" xfId="1223" xr:uid="{00000000-0005-0000-0000-0000C5390000}"/>
    <cellStyle name="Финансовый 3 7 3 2 2" xfId="2501" xr:uid="{00000000-0005-0000-0000-0000C6390000}"/>
    <cellStyle name="Финансовый 3 7 3 2 2 2" xfId="7605" xr:uid="{00000000-0005-0000-0000-0000C7390000}"/>
    <cellStyle name="Финансовый 3 7 3 2 2 2 2" xfId="22845" xr:uid="{FBB7AC2F-4020-41A8-B729-724857BD8D15}"/>
    <cellStyle name="Финансовый 3 7 3 2 2 3" xfId="12683" xr:uid="{00000000-0005-0000-0000-0000C8390000}"/>
    <cellStyle name="Финансовый 3 7 3 2 2 3 2" xfId="27921" xr:uid="{36C0EC66-7192-45D0-A29A-B261F5B9BA56}"/>
    <cellStyle name="Финансовый 3 7 3 2 2 4" xfId="17769" xr:uid="{9AF40B6C-C92F-494D-AFA2-38D900C27069}"/>
    <cellStyle name="Финансовый 3 7 3 2 3" xfId="3775" xr:uid="{00000000-0005-0000-0000-0000C9390000}"/>
    <cellStyle name="Финансовый 3 7 3 2 3 2" xfId="8861" xr:uid="{00000000-0005-0000-0000-0000CA390000}"/>
    <cellStyle name="Финансовый 3 7 3 2 3 2 2" xfId="24101" xr:uid="{6AE5ACBE-6F29-4F51-9D98-2B47BAB99BBD}"/>
    <cellStyle name="Финансовый 3 7 3 2 3 3" xfId="13939" xr:uid="{00000000-0005-0000-0000-0000CB390000}"/>
    <cellStyle name="Финансовый 3 7 3 2 3 3 2" xfId="29177" xr:uid="{ACDB3606-67C5-482A-90AA-9352E90857DB}"/>
    <cellStyle name="Финансовый 3 7 3 2 3 4" xfId="19025" xr:uid="{17327CAD-35ED-452D-88A2-3E4AF11533EC}"/>
    <cellStyle name="Финансовый 3 7 3 2 4" xfId="5051" xr:uid="{00000000-0005-0000-0000-0000CC390000}"/>
    <cellStyle name="Финансовый 3 7 3 2 4 2" xfId="10132" xr:uid="{00000000-0005-0000-0000-0000CD390000}"/>
    <cellStyle name="Финансовый 3 7 3 2 4 2 2" xfId="25372" xr:uid="{BDBF0306-AB1A-44E5-8A6B-9606FF989CDA}"/>
    <cellStyle name="Финансовый 3 7 3 2 4 3" xfId="15210" xr:uid="{00000000-0005-0000-0000-0000CE390000}"/>
    <cellStyle name="Финансовый 3 7 3 2 4 3 2" xfId="30448" xr:uid="{4B04B77A-5374-46C7-A605-669FAA662409}"/>
    <cellStyle name="Финансовый 3 7 3 2 4 4" xfId="20296" xr:uid="{1AD1C543-E967-43E3-8BB1-23B9532FDE4E}"/>
    <cellStyle name="Финансовый 3 7 3 2 5" xfId="6328" xr:uid="{00000000-0005-0000-0000-0000CF390000}"/>
    <cellStyle name="Финансовый 3 7 3 2 5 2" xfId="21573" xr:uid="{BEAB6B90-1201-4DE2-B8CE-EA49EDF29475}"/>
    <cellStyle name="Финансовый 3 7 3 2 6" xfId="11411" xr:uid="{00000000-0005-0000-0000-0000D0390000}"/>
    <cellStyle name="Финансовый 3 7 3 2 6 2" xfId="26649" xr:uid="{22D90449-CDC6-4614-B48B-CA5B965BE4F4}"/>
    <cellStyle name="Финансовый 3 7 3 2 7" xfId="16497" xr:uid="{8569B726-737E-465A-9FB2-B708F15998A6}"/>
    <cellStyle name="Финансовый 3 7 3 3" xfId="1937" xr:uid="{00000000-0005-0000-0000-0000D1390000}"/>
    <cellStyle name="Финансовый 3 7 3 3 2" xfId="7041" xr:uid="{00000000-0005-0000-0000-0000D2390000}"/>
    <cellStyle name="Финансовый 3 7 3 3 2 2" xfId="22281" xr:uid="{B331A7EB-C68D-4C60-AB18-C82A51B1AECB}"/>
    <cellStyle name="Финансовый 3 7 3 3 3" xfId="12119" xr:uid="{00000000-0005-0000-0000-0000D3390000}"/>
    <cellStyle name="Финансовый 3 7 3 3 3 2" xfId="27357" xr:uid="{9527B470-D817-4832-B0CF-0D2B56EA036B}"/>
    <cellStyle name="Финансовый 3 7 3 3 4" xfId="17205" xr:uid="{601AD4DC-D485-4933-8A66-9E4EAAEC08B6}"/>
    <cellStyle name="Финансовый 3 7 3 4" xfId="3219" xr:uid="{00000000-0005-0000-0000-0000D4390000}"/>
    <cellStyle name="Финансовый 3 7 3 4 2" xfId="8305" xr:uid="{00000000-0005-0000-0000-0000D5390000}"/>
    <cellStyle name="Финансовый 3 7 3 4 2 2" xfId="23545" xr:uid="{28E56010-336E-40C5-9262-BDE777864423}"/>
    <cellStyle name="Финансовый 3 7 3 4 3" xfId="13383" xr:uid="{00000000-0005-0000-0000-0000D6390000}"/>
    <cellStyle name="Финансовый 3 7 3 4 3 2" xfId="28621" xr:uid="{2FCD4F91-7C3A-4004-821C-B18F91EAD022}"/>
    <cellStyle name="Финансовый 3 7 3 4 4" xfId="18469" xr:uid="{A67B452C-838E-467D-807F-7EAD0708538B}"/>
    <cellStyle name="Финансовый 3 7 3 5" xfId="4487" xr:uid="{00000000-0005-0000-0000-0000D7390000}"/>
    <cellStyle name="Финансовый 3 7 3 5 2" xfId="9568" xr:uid="{00000000-0005-0000-0000-0000D8390000}"/>
    <cellStyle name="Финансовый 3 7 3 5 2 2" xfId="24808" xr:uid="{FE67B071-F8E2-4E8A-A162-092D854E4D77}"/>
    <cellStyle name="Финансовый 3 7 3 5 3" xfId="14646" xr:uid="{00000000-0005-0000-0000-0000D9390000}"/>
    <cellStyle name="Финансовый 3 7 3 5 3 2" xfId="29884" xr:uid="{70BDDEF1-9276-4B32-B700-2BCA53753433}"/>
    <cellStyle name="Финансовый 3 7 3 5 4" xfId="19732" xr:uid="{01AF68B9-552F-463E-9B0F-3EF8B5DB68C1}"/>
    <cellStyle name="Финансовый 3 7 3 6" xfId="5764" xr:uid="{00000000-0005-0000-0000-0000DA390000}"/>
    <cellStyle name="Финансовый 3 7 3 6 2" xfId="21009" xr:uid="{69522BFD-7E21-49C0-B8AC-87A894BC396B}"/>
    <cellStyle name="Финансовый 3 7 3 7" xfId="10847" xr:uid="{00000000-0005-0000-0000-0000DB390000}"/>
    <cellStyle name="Финансовый 3 7 3 7 2" xfId="26085" xr:uid="{960F29E0-85BC-4228-BB91-8F8036E7189F}"/>
    <cellStyle name="Финансовый 3 7 3 8" xfId="15933" xr:uid="{24B84731-63E6-466E-968C-6205783929EC}"/>
    <cellStyle name="Финансовый 3 7 4" xfId="803" xr:uid="{00000000-0005-0000-0000-0000DC390000}"/>
    <cellStyle name="Финансовый 3 7 4 2" xfId="2081" xr:uid="{00000000-0005-0000-0000-0000DD390000}"/>
    <cellStyle name="Финансовый 3 7 4 2 2" xfId="7185" xr:uid="{00000000-0005-0000-0000-0000DE390000}"/>
    <cellStyle name="Финансовый 3 7 4 2 2 2" xfId="22425" xr:uid="{DEEB6038-B1BE-4D59-BE29-D85B8167AE5E}"/>
    <cellStyle name="Финансовый 3 7 4 2 3" xfId="12263" xr:uid="{00000000-0005-0000-0000-0000DF390000}"/>
    <cellStyle name="Финансовый 3 7 4 2 3 2" xfId="27501" xr:uid="{11E90AD3-4158-47A2-894C-0014332AF335}"/>
    <cellStyle name="Финансовый 3 7 4 2 4" xfId="17349" xr:uid="{583ED349-DE51-4EBD-853E-8E6AE7E1B512}"/>
    <cellStyle name="Финансовый 3 7 4 3" xfId="3361" xr:uid="{00000000-0005-0000-0000-0000E0390000}"/>
    <cellStyle name="Финансовый 3 7 4 3 2" xfId="8447" xr:uid="{00000000-0005-0000-0000-0000E1390000}"/>
    <cellStyle name="Финансовый 3 7 4 3 2 2" xfId="23687" xr:uid="{C0DA989F-1A33-4433-B073-CC949B4768DB}"/>
    <cellStyle name="Финансовый 3 7 4 3 3" xfId="13525" xr:uid="{00000000-0005-0000-0000-0000E2390000}"/>
    <cellStyle name="Финансовый 3 7 4 3 3 2" xfId="28763" xr:uid="{E5705264-9374-491C-9A7A-38C2DD3814AC}"/>
    <cellStyle name="Финансовый 3 7 4 3 4" xfId="18611" xr:uid="{ED199FA3-E6CC-4FBD-8AED-627A60EBBAA3}"/>
    <cellStyle name="Финансовый 3 7 4 4" xfId="4631" xr:uid="{00000000-0005-0000-0000-0000E3390000}"/>
    <cellStyle name="Финансовый 3 7 4 4 2" xfId="9712" xr:uid="{00000000-0005-0000-0000-0000E4390000}"/>
    <cellStyle name="Финансовый 3 7 4 4 2 2" xfId="24952" xr:uid="{F268CD76-786C-4210-A8DE-463C8868B2E7}"/>
    <cellStyle name="Финансовый 3 7 4 4 3" xfId="14790" xr:uid="{00000000-0005-0000-0000-0000E5390000}"/>
    <cellStyle name="Финансовый 3 7 4 4 3 2" xfId="30028" xr:uid="{55BB0D24-FE4C-45FE-920E-EDB5C967E175}"/>
    <cellStyle name="Финансовый 3 7 4 4 4" xfId="19876" xr:uid="{7FE3B37F-9D4F-4A57-8E7A-4758B4BD16FD}"/>
    <cellStyle name="Финансовый 3 7 4 5" xfId="5908" xr:uid="{00000000-0005-0000-0000-0000E6390000}"/>
    <cellStyle name="Финансовый 3 7 4 5 2" xfId="21153" xr:uid="{3017F7E1-996B-4294-8EC1-4634A49C29FC}"/>
    <cellStyle name="Финансовый 3 7 4 6" xfId="10991" xr:uid="{00000000-0005-0000-0000-0000E7390000}"/>
    <cellStyle name="Финансовый 3 7 4 6 2" xfId="26229" xr:uid="{12E3D523-C5BB-4FB3-BC67-D27758B075C2}"/>
    <cellStyle name="Финансовый 3 7 4 7" xfId="16077" xr:uid="{4425C9BB-E752-4404-97A2-9427E82B936C}"/>
    <cellStyle name="Финансовый 3 7 5" xfId="1368" xr:uid="{00000000-0005-0000-0000-0000E8390000}"/>
    <cellStyle name="Финансовый 3 7 5 2" xfId="2646" xr:uid="{00000000-0005-0000-0000-0000E9390000}"/>
    <cellStyle name="Финансовый 3 7 5 2 2" xfId="7750" xr:uid="{00000000-0005-0000-0000-0000EA390000}"/>
    <cellStyle name="Финансовый 3 7 5 2 2 2" xfId="22990" xr:uid="{07CEA0BD-CD29-464F-84CB-D73AA2E2B013}"/>
    <cellStyle name="Финансовый 3 7 5 2 3" xfId="12828" xr:uid="{00000000-0005-0000-0000-0000EB390000}"/>
    <cellStyle name="Финансовый 3 7 5 2 3 2" xfId="28066" xr:uid="{1A6DAB08-FD28-4C90-8B2C-E6E55F5C1B7B}"/>
    <cellStyle name="Финансовый 3 7 5 2 4" xfId="17914" xr:uid="{B2A7F708-BD08-43EC-98AA-0D848D8600CD}"/>
    <cellStyle name="Финансовый 3 7 5 3" xfId="3918" xr:uid="{00000000-0005-0000-0000-0000EC390000}"/>
    <cellStyle name="Финансовый 3 7 5 3 2" xfId="9004" xr:uid="{00000000-0005-0000-0000-0000ED390000}"/>
    <cellStyle name="Финансовый 3 7 5 3 2 2" xfId="24244" xr:uid="{C4852EAB-3C44-46CE-9516-6A8BDE3A9EDB}"/>
    <cellStyle name="Финансовый 3 7 5 3 3" xfId="14082" xr:uid="{00000000-0005-0000-0000-0000EE390000}"/>
    <cellStyle name="Финансовый 3 7 5 3 3 2" xfId="29320" xr:uid="{FFC08466-E66D-4A57-865F-4E9F21BC556B}"/>
    <cellStyle name="Финансовый 3 7 5 3 4" xfId="19168" xr:uid="{8DE58C44-8FDC-4FC6-A70B-7D1930DABF5A}"/>
    <cellStyle name="Финансовый 3 7 5 4" xfId="5196" xr:uid="{00000000-0005-0000-0000-0000EF390000}"/>
    <cellStyle name="Финансовый 3 7 5 4 2" xfId="10277" xr:uid="{00000000-0005-0000-0000-0000F0390000}"/>
    <cellStyle name="Финансовый 3 7 5 4 2 2" xfId="25517" xr:uid="{64F8635F-1FD0-4DD4-9CBA-E5B195E08BE7}"/>
    <cellStyle name="Финансовый 3 7 5 4 3" xfId="15355" xr:uid="{00000000-0005-0000-0000-0000F1390000}"/>
    <cellStyle name="Финансовый 3 7 5 4 3 2" xfId="30593" xr:uid="{E82B207D-9197-4738-BAD5-985510BD72BC}"/>
    <cellStyle name="Финансовый 3 7 5 4 4" xfId="20441" xr:uid="{8A0ED295-E4EB-47DC-A46A-75BD3AAAE88B}"/>
    <cellStyle name="Финансовый 3 7 5 5" xfId="6473" xr:uid="{00000000-0005-0000-0000-0000F2390000}"/>
    <cellStyle name="Финансовый 3 7 5 5 2" xfId="21718" xr:uid="{15AE9A15-788E-40B2-9583-FEC22BF9F8FE}"/>
    <cellStyle name="Финансовый 3 7 5 6" xfId="11556" xr:uid="{00000000-0005-0000-0000-0000F3390000}"/>
    <cellStyle name="Финансовый 3 7 5 6 2" xfId="26794" xr:uid="{6662BF19-437C-4ABB-B14D-287E0A2BDEF4}"/>
    <cellStyle name="Финансовый 3 7 5 7" xfId="16642" xr:uid="{E71086F1-8B8F-41B5-BDE1-798E8A4A48D3}"/>
    <cellStyle name="Финансовый 3 7 6" xfId="1508" xr:uid="{00000000-0005-0000-0000-0000F4390000}"/>
    <cellStyle name="Финансовый 3 7 6 2" xfId="2786" xr:uid="{00000000-0005-0000-0000-0000F5390000}"/>
    <cellStyle name="Финансовый 3 7 6 2 2" xfId="7890" xr:uid="{00000000-0005-0000-0000-0000F6390000}"/>
    <cellStyle name="Финансовый 3 7 6 2 2 2" xfId="23130" xr:uid="{D707AECF-58BF-42FE-9A4A-51DAB3CDF46C}"/>
    <cellStyle name="Финансовый 3 7 6 2 3" xfId="12968" xr:uid="{00000000-0005-0000-0000-0000F7390000}"/>
    <cellStyle name="Финансовый 3 7 6 2 3 2" xfId="28206" xr:uid="{6A4B7D21-A48E-4FDA-9D00-B0ECF975D267}"/>
    <cellStyle name="Финансовый 3 7 6 2 4" xfId="18054" xr:uid="{5C01297E-6A5E-471E-82C1-B80B6CFFB317}"/>
    <cellStyle name="Финансовый 3 7 6 3" xfId="4056" xr:uid="{00000000-0005-0000-0000-0000F8390000}"/>
    <cellStyle name="Финансовый 3 7 6 3 2" xfId="9142" xr:uid="{00000000-0005-0000-0000-0000F9390000}"/>
    <cellStyle name="Финансовый 3 7 6 3 2 2" xfId="24382" xr:uid="{9ADAB863-18E0-4131-A328-AA6175FC2D09}"/>
    <cellStyle name="Финансовый 3 7 6 3 3" xfId="14220" xr:uid="{00000000-0005-0000-0000-0000FA390000}"/>
    <cellStyle name="Финансовый 3 7 6 3 3 2" xfId="29458" xr:uid="{772FB8F1-AE72-4488-9024-CB4F02E25C37}"/>
    <cellStyle name="Финансовый 3 7 6 3 4" xfId="19306" xr:uid="{1E186BD1-F382-4045-BC45-F8512E775C36}"/>
    <cellStyle name="Финансовый 3 7 6 4" xfId="5336" xr:uid="{00000000-0005-0000-0000-0000FB390000}"/>
    <cellStyle name="Финансовый 3 7 6 4 2" xfId="10417" xr:uid="{00000000-0005-0000-0000-0000FC390000}"/>
    <cellStyle name="Финансовый 3 7 6 4 2 2" xfId="25657" xr:uid="{BEB1700E-4C9D-4546-B68C-A5D606CFEB8C}"/>
    <cellStyle name="Финансовый 3 7 6 4 3" xfId="15495" xr:uid="{00000000-0005-0000-0000-0000FD390000}"/>
    <cellStyle name="Финансовый 3 7 6 4 3 2" xfId="30733" xr:uid="{B3FAC41D-2DD1-4618-AAB3-94E006ED7145}"/>
    <cellStyle name="Финансовый 3 7 6 4 4" xfId="20581" xr:uid="{6C2B4129-EF49-434F-B343-4C45F869C0E4}"/>
    <cellStyle name="Финансовый 3 7 6 5" xfId="6613" xr:uid="{00000000-0005-0000-0000-0000FE390000}"/>
    <cellStyle name="Финансовый 3 7 6 5 2" xfId="21858" xr:uid="{3D976515-4FAE-4CCA-B484-0909F122CDE0}"/>
    <cellStyle name="Финансовый 3 7 6 6" xfId="11696" xr:uid="{00000000-0005-0000-0000-0000FF390000}"/>
    <cellStyle name="Финансовый 3 7 6 6 2" xfId="26934" xr:uid="{2707E4B6-D94E-4901-ADBF-3608C263B679}"/>
    <cellStyle name="Финансовый 3 7 6 7" xfId="16782" xr:uid="{3AE75B47-3B6E-4D99-B0D4-11E5D649FB05}"/>
    <cellStyle name="Финансовый 3 8" xfId="236" xr:uid="{00000000-0005-0000-0000-0000003A0000}"/>
    <cellStyle name="Финансовый 3 9" xfId="253" xr:uid="{00000000-0005-0000-0000-0000013A0000}"/>
    <cellStyle name="Финансовый 3 9 2" xfId="417" xr:uid="{00000000-0005-0000-0000-0000023A0000}"/>
    <cellStyle name="Финансовый 3 9 2 2" xfId="981" xr:uid="{00000000-0005-0000-0000-0000033A0000}"/>
    <cellStyle name="Финансовый 3 9 2 2 2" xfId="2259" xr:uid="{00000000-0005-0000-0000-0000043A0000}"/>
    <cellStyle name="Финансовый 3 9 2 2 2 2" xfId="7363" xr:uid="{00000000-0005-0000-0000-0000053A0000}"/>
    <cellStyle name="Финансовый 3 9 2 2 2 2 2" xfId="22603" xr:uid="{17B2766A-1019-4526-AA80-B56D5C2EC2CF}"/>
    <cellStyle name="Финансовый 3 9 2 2 2 3" xfId="12441" xr:uid="{00000000-0005-0000-0000-0000063A0000}"/>
    <cellStyle name="Финансовый 3 9 2 2 2 3 2" xfId="27679" xr:uid="{C0C529B8-2A8C-459B-9AA4-4F2A21EB1213}"/>
    <cellStyle name="Финансовый 3 9 2 2 2 4" xfId="17527" xr:uid="{E574B8D8-1E41-460A-BF5A-306028CABD13}"/>
    <cellStyle name="Финансовый 3 9 2 2 3" xfId="3537" xr:uid="{00000000-0005-0000-0000-0000073A0000}"/>
    <cellStyle name="Финансовый 3 9 2 2 3 2" xfId="8623" xr:uid="{00000000-0005-0000-0000-0000083A0000}"/>
    <cellStyle name="Финансовый 3 9 2 2 3 2 2" xfId="23863" xr:uid="{6996EB79-F2F9-40E6-9D39-A5ADBD2D44CC}"/>
    <cellStyle name="Финансовый 3 9 2 2 3 3" xfId="13701" xr:uid="{00000000-0005-0000-0000-0000093A0000}"/>
    <cellStyle name="Финансовый 3 9 2 2 3 3 2" xfId="28939" xr:uid="{960CA94E-C1DF-41E2-8471-7A13B70BD24E}"/>
    <cellStyle name="Финансовый 3 9 2 2 3 4" xfId="18787" xr:uid="{6930D7CE-9672-48A0-8591-9B5E8805CF62}"/>
    <cellStyle name="Финансовый 3 9 2 2 4" xfId="4809" xr:uid="{00000000-0005-0000-0000-00000A3A0000}"/>
    <cellStyle name="Финансовый 3 9 2 2 4 2" xfId="9890" xr:uid="{00000000-0005-0000-0000-00000B3A0000}"/>
    <cellStyle name="Финансовый 3 9 2 2 4 2 2" xfId="25130" xr:uid="{2AB5D983-3786-44C0-9B8B-06D06C49F5C1}"/>
    <cellStyle name="Финансовый 3 9 2 2 4 3" xfId="14968" xr:uid="{00000000-0005-0000-0000-00000C3A0000}"/>
    <cellStyle name="Финансовый 3 9 2 2 4 3 2" xfId="30206" xr:uid="{581E27C0-C2AA-4F27-BB03-11D7A8202D87}"/>
    <cellStyle name="Финансовый 3 9 2 2 4 4" xfId="20054" xr:uid="{8AA219D7-5EB6-4A79-A9DE-F0E17333C0A8}"/>
    <cellStyle name="Финансовый 3 9 2 2 5" xfId="6086" xr:uid="{00000000-0005-0000-0000-00000D3A0000}"/>
    <cellStyle name="Финансовый 3 9 2 2 5 2" xfId="21331" xr:uid="{F314E672-C73C-4AB0-AD7D-C3601E73D434}"/>
    <cellStyle name="Финансовый 3 9 2 2 6" xfId="11169" xr:uid="{00000000-0005-0000-0000-00000E3A0000}"/>
    <cellStyle name="Финансовый 3 9 2 2 6 2" xfId="26407" xr:uid="{54E7C96E-7B31-4417-9BB1-B56EBBE08D91}"/>
    <cellStyle name="Финансовый 3 9 2 2 7" xfId="16255" xr:uid="{4380ED70-2F8D-48BE-8D65-A8B2D4124EC4}"/>
    <cellStyle name="Финансовый 3 9 2 3" xfId="1695" xr:uid="{00000000-0005-0000-0000-00000F3A0000}"/>
    <cellStyle name="Финансовый 3 9 2 3 2" xfId="6799" xr:uid="{00000000-0005-0000-0000-0000103A0000}"/>
    <cellStyle name="Финансовый 3 9 2 3 2 2" xfId="22039" xr:uid="{3D0C7615-7905-4D76-A794-96443CA5C2AD}"/>
    <cellStyle name="Финансовый 3 9 2 3 3" xfId="11877" xr:uid="{00000000-0005-0000-0000-0000113A0000}"/>
    <cellStyle name="Финансовый 3 9 2 3 3 2" xfId="27115" xr:uid="{FFDE2DC9-2A2E-4BF6-A9EC-A9E3A56E90B5}"/>
    <cellStyle name="Финансовый 3 9 2 3 4" xfId="16963" xr:uid="{7A0645CF-F9A6-47CE-8947-C779FB336C40}"/>
    <cellStyle name="Финансовый 3 9 2 4" xfId="2981" xr:uid="{00000000-0005-0000-0000-0000123A0000}"/>
    <cellStyle name="Финансовый 3 9 2 4 2" xfId="8067" xr:uid="{00000000-0005-0000-0000-0000133A0000}"/>
    <cellStyle name="Финансовый 3 9 2 4 2 2" xfId="23307" xr:uid="{A86D2A17-85EA-4613-9852-84EF7CE26B3D}"/>
    <cellStyle name="Финансовый 3 9 2 4 3" xfId="13145" xr:uid="{00000000-0005-0000-0000-0000143A0000}"/>
    <cellStyle name="Финансовый 3 9 2 4 3 2" xfId="28383" xr:uid="{4CCF53F0-0906-4252-817F-E77B65346B13}"/>
    <cellStyle name="Финансовый 3 9 2 4 4" xfId="18231" xr:uid="{2398C9E8-70F6-4059-839B-64CD6F36B5E4}"/>
    <cellStyle name="Финансовый 3 9 2 5" xfId="4245" xr:uid="{00000000-0005-0000-0000-0000153A0000}"/>
    <cellStyle name="Финансовый 3 9 2 5 2" xfId="9326" xr:uid="{00000000-0005-0000-0000-0000163A0000}"/>
    <cellStyle name="Финансовый 3 9 2 5 2 2" xfId="24566" xr:uid="{1DF5BC81-728A-4450-BE55-C11B807957CB}"/>
    <cellStyle name="Финансовый 3 9 2 5 3" xfId="14404" xr:uid="{00000000-0005-0000-0000-0000173A0000}"/>
    <cellStyle name="Финансовый 3 9 2 5 3 2" xfId="29642" xr:uid="{EB89C888-4E0D-45CB-862B-8F1ED4E3816B}"/>
    <cellStyle name="Финансовый 3 9 2 5 4" xfId="19490" xr:uid="{4C63A8D1-EC6D-4C0B-B9AD-697CC2374A16}"/>
    <cellStyle name="Финансовый 3 9 2 6" xfId="5522" xr:uid="{00000000-0005-0000-0000-0000183A0000}"/>
    <cellStyle name="Финансовый 3 9 2 6 2" xfId="20767" xr:uid="{672660B8-A084-4ECB-AF6C-D4F652E3EC49}"/>
    <cellStyle name="Финансовый 3 9 2 7" xfId="10605" xr:uid="{00000000-0005-0000-0000-0000193A0000}"/>
    <cellStyle name="Финансовый 3 9 2 7 2" xfId="25843" xr:uid="{FD8D1F41-4000-4DD8-9A58-1F79B75DA80A}"/>
    <cellStyle name="Финансовый 3 9 2 8" xfId="15691" xr:uid="{C8A29FBC-7C4A-4796-8ABC-5857B008CCFB}"/>
    <cellStyle name="Финансовый 3 9 3" xfId="841" xr:uid="{00000000-0005-0000-0000-00001A3A0000}"/>
    <cellStyle name="Финансовый 3 9 3 2" xfId="2119" xr:uid="{00000000-0005-0000-0000-00001B3A0000}"/>
    <cellStyle name="Финансовый 3 9 3 2 2" xfId="7223" xr:uid="{00000000-0005-0000-0000-00001C3A0000}"/>
    <cellStyle name="Финансовый 3 9 3 2 2 2" xfId="22463" xr:uid="{31F0AA01-90F7-4EE9-A8A2-51A5B2BA48F2}"/>
    <cellStyle name="Финансовый 3 9 3 2 3" xfId="12301" xr:uid="{00000000-0005-0000-0000-00001D3A0000}"/>
    <cellStyle name="Финансовый 3 9 3 2 3 2" xfId="27539" xr:uid="{65459B54-FDE1-4B69-89E4-B6D31ED22C09}"/>
    <cellStyle name="Финансовый 3 9 3 2 4" xfId="17387" xr:uid="{400E2DC3-5607-4457-9BF1-6720CBE1DC71}"/>
    <cellStyle name="Финансовый 3 9 3 3" xfId="3399" xr:uid="{00000000-0005-0000-0000-00001E3A0000}"/>
    <cellStyle name="Финансовый 3 9 3 3 2" xfId="8485" xr:uid="{00000000-0005-0000-0000-00001F3A0000}"/>
    <cellStyle name="Финансовый 3 9 3 3 2 2" xfId="23725" xr:uid="{0BB022FD-6825-4867-8766-C6960BE3EF65}"/>
    <cellStyle name="Финансовый 3 9 3 3 3" xfId="13563" xr:uid="{00000000-0005-0000-0000-0000203A0000}"/>
    <cellStyle name="Финансовый 3 9 3 3 3 2" xfId="28801" xr:uid="{DE420923-1765-467F-B8B6-C58DD37EC912}"/>
    <cellStyle name="Финансовый 3 9 3 3 4" xfId="18649" xr:uid="{AB53891E-6190-4D4F-957F-ECEC93DD8A75}"/>
    <cellStyle name="Финансовый 3 9 3 4" xfId="4669" xr:uid="{00000000-0005-0000-0000-0000213A0000}"/>
    <cellStyle name="Финансовый 3 9 3 4 2" xfId="9750" xr:uid="{00000000-0005-0000-0000-0000223A0000}"/>
    <cellStyle name="Финансовый 3 9 3 4 2 2" xfId="24990" xr:uid="{DA747671-73C9-48B5-B39F-69C934C89AD5}"/>
    <cellStyle name="Финансовый 3 9 3 4 3" xfId="14828" xr:uid="{00000000-0005-0000-0000-0000233A0000}"/>
    <cellStyle name="Финансовый 3 9 3 4 3 2" xfId="30066" xr:uid="{96E75845-5054-47BF-872D-D5072A1D936D}"/>
    <cellStyle name="Финансовый 3 9 3 4 4" xfId="19914" xr:uid="{B1D4D223-498F-4D0D-BC37-71B39237F251}"/>
    <cellStyle name="Финансовый 3 9 3 5" xfId="5946" xr:uid="{00000000-0005-0000-0000-0000243A0000}"/>
    <cellStyle name="Финансовый 3 9 3 5 2" xfId="21191" xr:uid="{E5AAB6DB-7C08-46D4-8D20-C5BEF607120D}"/>
    <cellStyle name="Финансовый 3 9 3 6" xfId="11029" xr:uid="{00000000-0005-0000-0000-0000253A0000}"/>
    <cellStyle name="Финансовый 3 9 3 6 2" xfId="26267" xr:uid="{D6C70099-8560-4D90-A9A0-B3A084310D4D}"/>
    <cellStyle name="Финансовый 3 9 3 7" xfId="16115" xr:uid="{2CE53559-38A4-4B63-90DD-E6FEB9A6FAEA}"/>
    <cellStyle name="Финансовый 3 9 4" xfId="1555" xr:uid="{00000000-0005-0000-0000-0000263A0000}"/>
    <cellStyle name="Финансовый 3 9 4 2" xfId="6659" xr:uid="{00000000-0005-0000-0000-0000273A0000}"/>
    <cellStyle name="Финансовый 3 9 4 2 2" xfId="21899" xr:uid="{FB496435-E76B-492F-B87E-D68195C10D89}"/>
    <cellStyle name="Финансовый 3 9 4 3" xfId="11737" xr:uid="{00000000-0005-0000-0000-0000283A0000}"/>
    <cellStyle name="Финансовый 3 9 4 3 2" xfId="26975" xr:uid="{21C5F851-DCBC-4794-A3FF-2D0DCD53A556}"/>
    <cellStyle name="Финансовый 3 9 4 4" xfId="16823" xr:uid="{DEA4F09C-0EEE-4857-9A20-025B5204CAC7}"/>
    <cellStyle name="Финансовый 3 9 5" xfId="2825" xr:uid="{00000000-0005-0000-0000-0000293A0000}"/>
    <cellStyle name="Финансовый 3 9 5 2" xfId="7929" xr:uid="{00000000-0005-0000-0000-00002A3A0000}"/>
    <cellStyle name="Финансовый 3 9 5 2 2" xfId="23169" xr:uid="{39DC4FF5-6BC5-4E38-B529-4120D6D20C4A}"/>
    <cellStyle name="Финансовый 3 9 5 3" xfId="13007" xr:uid="{00000000-0005-0000-0000-00002B3A0000}"/>
    <cellStyle name="Финансовый 3 9 5 3 2" xfId="28245" xr:uid="{0216832D-81B7-4234-B6CE-733A411504C6}"/>
    <cellStyle name="Финансовый 3 9 5 4" xfId="18093" xr:uid="{9346B68E-7B70-4B6B-A33B-17C3CE8CEB2B}"/>
    <cellStyle name="Финансовый 3 9 6" xfId="4105" xr:uid="{00000000-0005-0000-0000-00002C3A0000}"/>
    <cellStyle name="Финансовый 3 9 6 2" xfId="9186" xr:uid="{00000000-0005-0000-0000-00002D3A0000}"/>
    <cellStyle name="Финансовый 3 9 6 2 2" xfId="24426" xr:uid="{C7E87F5D-4E46-4861-9E2E-293C64BF40B9}"/>
    <cellStyle name="Финансовый 3 9 6 3" xfId="14264" xr:uid="{00000000-0005-0000-0000-00002E3A0000}"/>
    <cellStyle name="Финансовый 3 9 6 3 2" xfId="29502" xr:uid="{57DE70A6-AA92-446D-97B2-D70287474AF5}"/>
    <cellStyle name="Финансовый 3 9 6 4" xfId="19350" xr:uid="{ED82FDAE-C681-428A-BE7F-016B35E67397}"/>
    <cellStyle name="Финансовый 3 9 7" xfId="5382" xr:uid="{00000000-0005-0000-0000-00002F3A0000}"/>
    <cellStyle name="Финансовый 3 9 7 2" xfId="20627" xr:uid="{8330C33A-BFE2-43FA-8A81-2EB6924B09E8}"/>
    <cellStyle name="Финансовый 3 9 8" xfId="10464" xr:uid="{00000000-0005-0000-0000-0000303A0000}"/>
    <cellStyle name="Финансовый 3 9 8 2" xfId="25703" xr:uid="{3AF0445D-64B6-4416-96F8-F377780AB0CA}"/>
    <cellStyle name="Финансовый 3 9 9" xfId="15551" xr:uid="{0F141D93-227A-47D3-A0A5-A34AEF914022}"/>
    <cellStyle name="Финансовый 4" xfId="237" xr:uid="{00000000-0005-0000-0000-0000313A0000}"/>
    <cellStyle name="Финансовый 4 2" xfId="238" xr:uid="{00000000-0005-0000-0000-0000323A0000}"/>
    <cellStyle name="Финансовый 4 2 2" xfId="355" xr:uid="{00000000-0005-0000-0000-0000333A0000}"/>
    <cellStyle name="Финансовый 4 2 2 2" xfId="503" xr:uid="{00000000-0005-0000-0000-0000343A0000}"/>
    <cellStyle name="Финансовый 4 2 2 2 2" xfId="1067" xr:uid="{00000000-0005-0000-0000-0000353A0000}"/>
    <cellStyle name="Финансовый 4 2 2 2 2 2" xfId="2345" xr:uid="{00000000-0005-0000-0000-0000363A0000}"/>
    <cellStyle name="Финансовый 4 2 2 2 2 2 2" xfId="7449" xr:uid="{00000000-0005-0000-0000-0000373A0000}"/>
    <cellStyle name="Финансовый 4 2 2 2 2 2 2 2" xfId="22689" xr:uid="{6B7DE6BD-B59F-4A8F-A8A7-982E2133223E}"/>
    <cellStyle name="Финансовый 4 2 2 2 2 2 3" xfId="12527" xr:uid="{00000000-0005-0000-0000-0000383A0000}"/>
    <cellStyle name="Финансовый 4 2 2 2 2 2 3 2" xfId="27765" xr:uid="{E0302699-9901-4CD1-9FD5-036571BE8157}"/>
    <cellStyle name="Финансовый 4 2 2 2 2 2 4" xfId="17613" xr:uid="{81D6DD43-3D0D-4D79-BAF7-DB0F6618F303}"/>
    <cellStyle name="Финансовый 4 2 2 2 2 3" xfId="3621" xr:uid="{00000000-0005-0000-0000-0000393A0000}"/>
    <cellStyle name="Финансовый 4 2 2 2 2 3 2" xfId="8707" xr:uid="{00000000-0005-0000-0000-00003A3A0000}"/>
    <cellStyle name="Финансовый 4 2 2 2 2 3 2 2" xfId="23947" xr:uid="{9773E82C-0206-4EA9-BA8A-301C331D5470}"/>
    <cellStyle name="Финансовый 4 2 2 2 2 3 3" xfId="13785" xr:uid="{00000000-0005-0000-0000-00003B3A0000}"/>
    <cellStyle name="Финансовый 4 2 2 2 2 3 3 2" xfId="29023" xr:uid="{53BB6DD9-A356-4E11-94FA-C3DA0E7512CC}"/>
    <cellStyle name="Финансовый 4 2 2 2 2 3 4" xfId="18871" xr:uid="{A536868E-8953-49D3-9ABD-EE82C57563EC}"/>
    <cellStyle name="Финансовый 4 2 2 2 2 4" xfId="4895" xr:uid="{00000000-0005-0000-0000-00003C3A0000}"/>
    <cellStyle name="Финансовый 4 2 2 2 2 4 2" xfId="9976" xr:uid="{00000000-0005-0000-0000-00003D3A0000}"/>
    <cellStyle name="Финансовый 4 2 2 2 2 4 2 2" xfId="25216" xr:uid="{F6F607A1-77FE-43A0-9C74-F09E77438A8D}"/>
    <cellStyle name="Финансовый 4 2 2 2 2 4 3" xfId="15054" xr:uid="{00000000-0005-0000-0000-00003E3A0000}"/>
    <cellStyle name="Финансовый 4 2 2 2 2 4 3 2" xfId="30292" xr:uid="{12569DA8-CDEC-453A-8F89-3C21CCED8743}"/>
    <cellStyle name="Финансовый 4 2 2 2 2 4 4" xfId="20140" xr:uid="{55BF5B19-D004-4DC0-9D39-68A1584329A6}"/>
    <cellStyle name="Финансовый 4 2 2 2 2 5" xfId="6172" xr:uid="{00000000-0005-0000-0000-00003F3A0000}"/>
    <cellStyle name="Финансовый 4 2 2 2 2 5 2" xfId="21417" xr:uid="{0B99354A-7323-407F-A3D3-16F8CAC24055}"/>
    <cellStyle name="Финансовый 4 2 2 2 2 6" xfId="11255" xr:uid="{00000000-0005-0000-0000-0000403A0000}"/>
    <cellStyle name="Финансовый 4 2 2 2 2 6 2" xfId="26493" xr:uid="{D8532761-65E2-4C75-86FE-0015DFF89A36}"/>
    <cellStyle name="Финансовый 4 2 2 2 2 7" xfId="16341" xr:uid="{BAF11B30-4FED-4416-A153-3FB129627509}"/>
    <cellStyle name="Финансовый 4 2 2 2 3" xfId="1781" xr:uid="{00000000-0005-0000-0000-0000413A0000}"/>
    <cellStyle name="Финансовый 4 2 2 2 3 2" xfId="6885" xr:uid="{00000000-0005-0000-0000-0000423A0000}"/>
    <cellStyle name="Финансовый 4 2 2 2 3 2 2" xfId="22125" xr:uid="{547554CE-0D83-4B09-B2B1-9F0A37DDC0B2}"/>
    <cellStyle name="Финансовый 4 2 2 2 3 3" xfId="11963" xr:uid="{00000000-0005-0000-0000-0000433A0000}"/>
    <cellStyle name="Финансовый 4 2 2 2 3 3 2" xfId="27201" xr:uid="{F0412950-8CE9-4DB8-BB74-9F80A7E6B92A}"/>
    <cellStyle name="Финансовый 4 2 2 2 3 4" xfId="17049" xr:uid="{B631C831-A922-4320-AA42-B70F1AAD2D43}"/>
    <cellStyle name="Финансовый 4 2 2 2 4" xfId="3065" xr:uid="{00000000-0005-0000-0000-0000443A0000}"/>
    <cellStyle name="Финансовый 4 2 2 2 4 2" xfId="8151" xr:uid="{00000000-0005-0000-0000-0000453A0000}"/>
    <cellStyle name="Финансовый 4 2 2 2 4 2 2" xfId="23391" xr:uid="{14BC7384-0FA1-4F27-9679-E82C95845B86}"/>
    <cellStyle name="Финансовый 4 2 2 2 4 3" xfId="13229" xr:uid="{00000000-0005-0000-0000-0000463A0000}"/>
    <cellStyle name="Финансовый 4 2 2 2 4 3 2" xfId="28467" xr:uid="{7158B48E-CC17-4C63-8D80-9550FA7776EF}"/>
    <cellStyle name="Финансовый 4 2 2 2 4 4" xfId="18315" xr:uid="{BBE6B11F-46A2-4AC5-BF9C-8278AA482ADA}"/>
    <cellStyle name="Финансовый 4 2 2 2 5" xfId="4331" xr:uid="{00000000-0005-0000-0000-0000473A0000}"/>
    <cellStyle name="Финансовый 4 2 2 2 5 2" xfId="9412" xr:uid="{00000000-0005-0000-0000-0000483A0000}"/>
    <cellStyle name="Финансовый 4 2 2 2 5 2 2" xfId="24652" xr:uid="{4FD72DD1-04B6-4B37-98B3-CA9FDFB1E4D2}"/>
    <cellStyle name="Финансовый 4 2 2 2 5 3" xfId="14490" xr:uid="{00000000-0005-0000-0000-0000493A0000}"/>
    <cellStyle name="Финансовый 4 2 2 2 5 3 2" xfId="29728" xr:uid="{04062EB5-97C3-400A-BA4E-4D016A0736D3}"/>
    <cellStyle name="Финансовый 4 2 2 2 5 4" xfId="19576" xr:uid="{BE774928-E93A-4B5A-9BAF-AC8890002813}"/>
    <cellStyle name="Финансовый 4 2 2 2 6" xfId="5608" xr:uid="{00000000-0005-0000-0000-00004A3A0000}"/>
    <cellStyle name="Финансовый 4 2 2 2 6 2" xfId="20853" xr:uid="{34691F54-61F4-41A1-BD66-3304A7F7AA49}"/>
    <cellStyle name="Финансовый 4 2 2 2 7" xfId="10691" xr:uid="{00000000-0005-0000-0000-00004B3A0000}"/>
    <cellStyle name="Финансовый 4 2 2 2 7 2" xfId="25929" xr:uid="{F1811AB5-624D-449A-8936-6398F51CA085}"/>
    <cellStyle name="Финансовый 4 2 2 2 8" xfId="15777" xr:uid="{E433842E-0C21-4549-A65B-9AF5051A6009}"/>
    <cellStyle name="Финансовый 4 2 2 3" xfId="927" xr:uid="{00000000-0005-0000-0000-00004C3A0000}"/>
    <cellStyle name="Финансовый 4 2 2 3 2" xfId="2205" xr:uid="{00000000-0005-0000-0000-00004D3A0000}"/>
    <cellStyle name="Финансовый 4 2 2 3 2 2" xfId="7309" xr:uid="{00000000-0005-0000-0000-00004E3A0000}"/>
    <cellStyle name="Финансовый 4 2 2 3 2 2 2" xfId="22549" xr:uid="{1A78F2DA-CB56-475B-847F-5A52AF97ECAB}"/>
    <cellStyle name="Финансовый 4 2 2 3 2 3" xfId="12387" xr:uid="{00000000-0005-0000-0000-00004F3A0000}"/>
    <cellStyle name="Финансовый 4 2 2 3 2 3 2" xfId="27625" xr:uid="{86A08715-FBA4-42BD-BCFC-B9A7C04FEBD0}"/>
    <cellStyle name="Финансовый 4 2 2 3 2 4" xfId="17473" xr:uid="{5B934BF6-B331-4654-8893-AEA922709AC7}"/>
    <cellStyle name="Финансовый 4 2 2 3 3" xfId="3483" xr:uid="{00000000-0005-0000-0000-0000503A0000}"/>
    <cellStyle name="Финансовый 4 2 2 3 3 2" xfId="8569" xr:uid="{00000000-0005-0000-0000-0000513A0000}"/>
    <cellStyle name="Финансовый 4 2 2 3 3 2 2" xfId="23809" xr:uid="{425F5BE3-9A5E-4F93-A3E4-28593C3B219B}"/>
    <cellStyle name="Финансовый 4 2 2 3 3 3" xfId="13647" xr:uid="{00000000-0005-0000-0000-0000523A0000}"/>
    <cellStyle name="Финансовый 4 2 2 3 3 3 2" xfId="28885" xr:uid="{604E452D-FFEF-44FB-8588-DFE6F92ABEB0}"/>
    <cellStyle name="Финансовый 4 2 2 3 3 4" xfId="18733" xr:uid="{D559B20F-06E5-4805-AA77-DD8138E9E54F}"/>
    <cellStyle name="Финансовый 4 2 2 3 4" xfId="4755" xr:uid="{00000000-0005-0000-0000-0000533A0000}"/>
    <cellStyle name="Финансовый 4 2 2 3 4 2" xfId="9836" xr:uid="{00000000-0005-0000-0000-0000543A0000}"/>
    <cellStyle name="Финансовый 4 2 2 3 4 2 2" xfId="25076" xr:uid="{2CE79BF8-3032-4A2B-A7F8-A18521F7CFB1}"/>
    <cellStyle name="Финансовый 4 2 2 3 4 3" xfId="14914" xr:uid="{00000000-0005-0000-0000-0000553A0000}"/>
    <cellStyle name="Финансовый 4 2 2 3 4 3 2" xfId="30152" xr:uid="{7E575D02-B534-4BE5-BC4C-549E39FF4F08}"/>
    <cellStyle name="Финансовый 4 2 2 3 4 4" xfId="20000" xr:uid="{61B22019-BB83-4407-8433-F3577463CB71}"/>
    <cellStyle name="Финансовый 4 2 2 3 5" xfId="6032" xr:uid="{00000000-0005-0000-0000-0000563A0000}"/>
    <cellStyle name="Финансовый 4 2 2 3 5 2" xfId="21277" xr:uid="{5C7A3D41-0481-4BD8-B52D-83214E72D449}"/>
    <cellStyle name="Финансовый 4 2 2 3 6" xfId="11115" xr:uid="{00000000-0005-0000-0000-0000573A0000}"/>
    <cellStyle name="Финансовый 4 2 2 3 6 2" xfId="26353" xr:uid="{147F8AF6-983D-4581-8C7C-A9947805714A}"/>
    <cellStyle name="Финансовый 4 2 2 3 7" xfId="16201" xr:uid="{373A46CE-0C80-4079-8620-5D70AD728B01}"/>
    <cellStyle name="Финансовый 4 2 2 4" xfId="1641" xr:uid="{00000000-0005-0000-0000-0000583A0000}"/>
    <cellStyle name="Финансовый 4 2 2 4 2" xfId="6745" xr:uid="{00000000-0005-0000-0000-0000593A0000}"/>
    <cellStyle name="Финансовый 4 2 2 4 2 2" xfId="21985" xr:uid="{35493483-0424-4E93-9726-F92C2B62AD7A}"/>
    <cellStyle name="Финансовый 4 2 2 4 3" xfId="11823" xr:uid="{00000000-0005-0000-0000-00005A3A0000}"/>
    <cellStyle name="Финансовый 4 2 2 4 3 2" xfId="27061" xr:uid="{2A847D45-1F58-4696-ABE5-185A6A5FB1FD}"/>
    <cellStyle name="Финансовый 4 2 2 4 4" xfId="16909" xr:uid="{C086B04B-43F1-4F97-A6E3-6A3EC25F2AD4}"/>
    <cellStyle name="Финансовый 4 2 2 5" xfId="2919" xr:uid="{00000000-0005-0000-0000-00005B3A0000}"/>
    <cellStyle name="Финансовый 4 2 2 5 2" xfId="8013" xr:uid="{00000000-0005-0000-0000-00005C3A0000}"/>
    <cellStyle name="Финансовый 4 2 2 5 2 2" xfId="23253" xr:uid="{F11333B5-1A90-4404-A3CC-0A40E7A96A30}"/>
    <cellStyle name="Финансовый 4 2 2 5 3" xfId="13091" xr:uid="{00000000-0005-0000-0000-00005D3A0000}"/>
    <cellStyle name="Финансовый 4 2 2 5 3 2" xfId="28329" xr:uid="{4F38D320-B8A1-4862-8111-7EAAA379E633}"/>
    <cellStyle name="Финансовый 4 2 2 5 4" xfId="18177" xr:uid="{78A4D31C-CAFE-4268-B3A1-8A714127CBE9}"/>
    <cellStyle name="Финансовый 4 2 2 6" xfId="4191" xr:uid="{00000000-0005-0000-0000-00005E3A0000}"/>
    <cellStyle name="Финансовый 4 2 2 6 2" xfId="9272" xr:uid="{00000000-0005-0000-0000-00005F3A0000}"/>
    <cellStyle name="Финансовый 4 2 2 6 2 2" xfId="24512" xr:uid="{B4DA3BCD-A9D1-44AC-96F8-651B1C7D8D91}"/>
    <cellStyle name="Финансовый 4 2 2 6 3" xfId="14350" xr:uid="{00000000-0005-0000-0000-0000603A0000}"/>
    <cellStyle name="Финансовый 4 2 2 6 3 2" xfId="29588" xr:uid="{6EDF0FCA-8698-4B66-8C2B-BF9523785D56}"/>
    <cellStyle name="Финансовый 4 2 2 6 4" xfId="19436" xr:uid="{4C0AB524-FC92-42E7-8082-53B798CB4D7C}"/>
    <cellStyle name="Финансовый 4 2 2 7" xfId="5468" xr:uid="{00000000-0005-0000-0000-0000613A0000}"/>
    <cellStyle name="Финансовый 4 2 2 7 2" xfId="20713" xr:uid="{09BDF16D-9379-42D0-9447-190642DFAC25}"/>
    <cellStyle name="Финансовый 4 2 2 8" xfId="10551" xr:uid="{00000000-0005-0000-0000-0000623A0000}"/>
    <cellStyle name="Финансовый 4 2 2 8 2" xfId="25789" xr:uid="{156C36E0-CEA2-41FE-A603-54DC0B5217A3}"/>
    <cellStyle name="Финансовый 4 2 2 9" xfId="15637" xr:uid="{C33ADB4C-0347-4F7C-B389-90A070C9780A}"/>
    <cellStyle name="Финансовый 4 2 3" xfId="643" xr:uid="{00000000-0005-0000-0000-0000633A0000}"/>
    <cellStyle name="Финансовый 4 2 3 2" xfId="1207" xr:uid="{00000000-0005-0000-0000-0000643A0000}"/>
    <cellStyle name="Финансовый 4 2 3 2 2" xfId="2485" xr:uid="{00000000-0005-0000-0000-0000653A0000}"/>
    <cellStyle name="Финансовый 4 2 3 2 2 2" xfId="7589" xr:uid="{00000000-0005-0000-0000-0000663A0000}"/>
    <cellStyle name="Финансовый 4 2 3 2 2 2 2" xfId="22829" xr:uid="{E4315EB4-4B66-479F-9798-AE815D01F685}"/>
    <cellStyle name="Финансовый 4 2 3 2 2 3" xfId="12667" xr:uid="{00000000-0005-0000-0000-0000673A0000}"/>
    <cellStyle name="Финансовый 4 2 3 2 2 3 2" xfId="27905" xr:uid="{2CC15391-AB4E-4BE6-B7E5-B611E0134370}"/>
    <cellStyle name="Финансовый 4 2 3 2 2 4" xfId="17753" xr:uid="{3C4D444B-7277-4796-AA6A-26F9FC4239C0}"/>
    <cellStyle name="Финансовый 4 2 3 2 3" xfId="3759" xr:uid="{00000000-0005-0000-0000-0000683A0000}"/>
    <cellStyle name="Финансовый 4 2 3 2 3 2" xfId="8845" xr:uid="{00000000-0005-0000-0000-0000693A0000}"/>
    <cellStyle name="Финансовый 4 2 3 2 3 2 2" xfId="24085" xr:uid="{3601EDAD-3438-4486-80C8-B45AD5A6EA4A}"/>
    <cellStyle name="Финансовый 4 2 3 2 3 3" xfId="13923" xr:uid="{00000000-0005-0000-0000-00006A3A0000}"/>
    <cellStyle name="Финансовый 4 2 3 2 3 3 2" xfId="29161" xr:uid="{1216BDF1-C57B-4E2B-950F-53B61AED2D69}"/>
    <cellStyle name="Финансовый 4 2 3 2 3 4" xfId="19009" xr:uid="{1FB1FEB1-3CC1-4537-9850-4BA7A711695D}"/>
    <cellStyle name="Финансовый 4 2 3 2 4" xfId="5035" xr:uid="{00000000-0005-0000-0000-00006B3A0000}"/>
    <cellStyle name="Финансовый 4 2 3 2 4 2" xfId="10116" xr:uid="{00000000-0005-0000-0000-00006C3A0000}"/>
    <cellStyle name="Финансовый 4 2 3 2 4 2 2" xfId="25356" xr:uid="{7EDD4053-6125-4E21-A5DE-37AF18DAF16F}"/>
    <cellStyle name="Финансовый 4 2 3 2 4 3" xfId="15194" xr:uid="{00000000-0005-0000-0000-00006D3A0000}"/>
    <cellStyle name="Финансовый 4 2 3 2 4 3 2" xfId="30432" xr:uid="{A6D527F5-B9FD-41ED-B09D-16FCD6D48F4A}"/>
    <cellStyle name="Финансовый 4 2 3 2 4 4" xfId="20280" xr:uid="{0820A27E-4CA0-4935-B3CA-E7A83651678E}"/>
    <cellStyle name="Финансовый 4 2 3 2 5" xfId="6312" xr:uid="{00000000-0005-0000-0000-00006E3A0000}"/>
    <cellStyle name="Финансовый 4 2 3 2 5 2" xfId="21557" xr:uid="{6539C569-5044-4831-9B71-DA5B8C50DADF}"/>
    <cellStyle name="Финансовый 4 2 3 2 6" xfId="11395" xr:uid="{00000000-0005-0000-0000-00006F3A0000}"/>
    <cellStyle name="Финансовый 4 2 3 2 6 2" xfId="26633" xr:uid="{95591BDF-126A-46F8-9BFB-23F5837D8F99}"/>
    <cellStyle name="Финансовый 4 2 3 2 7" xfId="16481" xr:uid="{725B1A12-CAB3-4E65-BDD1-BB2A14D13215}"/>
    <cellStyle name="Финансовый 4 2 3 3" xfId="1921" xr:uid="{00000000-0005-0000-0000-0000703A0000}"/>
    <cellStyle name="Финансовый 4 2 3 3 2" xfId="7025" xr:uid="{00000000-0005-0000-0000-0000713A0000}"/>
    <cellStyle name="Финансовый 4 2 3 3 2 2" xfId="22265" xr:uid="{E753BF26-14A3-44A7-BEB3-4B42D4B512E2}"/>
    <cellStyle name="Финансовый 4 2 3 3 3" xfId="12103" xr:uid="{00000000-0005-0000-0000-0000723A0000}"/>
    <cellStyle name="Финансовый 4 2 3 3 3 2" xfId="27341" xr:uid="{A08D330E-0961-435F-B360-92CA2D7FB9B6}"/>
    <cellStyle name="Финансовый 4 2 3 3 4" xfId="17189" xr:uid="{8B5FB15D-E05E-4A7A-A876-323B1351A364}"/>
    <cellStyle name="Финансовый 4 2 3 4" xfId="3203" xr:uid="{00000000-0005-0000-0000-0000733A0000}"/>
    <cellStyle name="Финансовый 4 2 3 4 2" xfId="8289" xr:uid="{00000000-0005-0000-0000-0000743A0000}"/>
    <cellStyle name="Финансовый 4 2 3 4 2 2" xfId="23529" xr:uid="{302491DC-BB0B-4741-94FA-926FFAE5D4B1}"/>
    <cellStyle name="Финансовый 4 2 3 4 3" xfId="13367" xr:uid="{00000000-0005-0000-0000-0000753A0000}"/>
    <cellStyle name="Финансовый 4 2 3 4 3 2" xfId="28605" xr:uid="{18366BD2-565F-4FB4-94FE-6BD91B876917}"/>
    <cellStyle name="Финансовый 4 2 3 4 4" xfId="18453" xr:uid="{F5217FA6-1F7B-42CB-BFE4-48A936D1E24E}"/>
    <cellStyle name="Финансовый 4 2 3 5" xfId="4471" xr:uid="{00000000-0005-0000-0000-0000763A0000}"/>
    <cellStyle name="Финансовый 4 2 3 5 2" xfId="9552" xr:uid="{00000000-0005-0000-0000-0000773A0000}"/>
    <cellStyle name="Финансовый 4 2 3 5 2 2" xfId="24792" xr:uid="{0AD8BF0E-B516-42CB-83D3-A952FFEBCB9E}"/>
    <cellStyle name="Финансовый 4 2 3 5 3" xfId="14630" xr:uid="{00000000-0005-0000-0000-0000783A0000}"/>
    <cellStyle name="Финансовый 4 2 3 5 3 2" xfId="29868" xr:uid="{C001C8E3-4B80-477F-A394-43CF5955574B}"/>
    <cellStyle name="Финансовый 4 2 3 5 4" xfId="19716" xr:uid="{6E43F859-ECE0-4435-9EEC-819CC7168AFB}"/>
    <cellStyle name="Финансовый 4 2 3 6" xfId="5748" xr:uid="{00000000-0005-0000-0000-0000793A0000}"/>
    <cellStyle name="Финансовый 4 2 3 6 2" xfId="20993" xr:uid="{4922782D-A9AA-4EFB-ACC8-33C15F87787C}"/>
    <cellStyle name="Финансовый 4 2 3 7" xfId="10831" xr:uid="{00000000-0005-0000-0000-00007A3A0000}"/>
    <cellStyle name="Финансовый 4 2 3 7 2" xfId="26069" xr:uid="{01A329BF-CC66-459D-8943-0350BCC8907D}"/>
    <cellStyle name="Финансовый 4 2 3 8" xfId="15917" xr:uid="{60BEF857-658F-4F15-BFDF-9F9B80C13609}"/>
    <cellStyle name="Финансовый 4 2 4" xfId="787" xr:uid="{00000000-0005-0000-0000-00007B3A0000}"/>
    <cellStyle name="Финансовый 4 2 4 2" xfId="2065" xr:uid="{00000000-0005-0000-0000-00007C3A0000}"/>
    <cellStyle name="Финансовый 4 2 4 2 2" xfId="7169" xr:uid="{00000000-0005-0000-0000-00007D3A0000}"/>
    <cellStyle name="Финансовый 4 2 4 2 2 2" xfId="22409" xr:uid="{0ED898B7-5AB5-43C6-B231-DA74553D708C}"/>
    <cellStyle name="Финансовый 4 2 4 2 3" xfId="12247" xr:uid="{00000000-0005-0000-0000-00007E3A0000}"/>
    <cellStyle name="Финансовый 4 2 4 2 3 2" xfId="27485" xr:uid="{4AA91960-F191-4BB6-9680-FE3189134116}"/>
    <cellStyle name="Финансовый 4 2 4 2 4" xfId="17333" xr:uid="{E8F6EC93-8815-4926-B577-A8573CFFE227}"/>
    <cellStyle name="Финансовый 4 2 4 3" xfId="3345" xr:uid="{00000000-0005-0000-0000-00007F3A0000}"/>
    <cellStyle name="Финансовый 4 2 4 3 2" xfId="8431" xr:uid="{00000000-0005-0000-0000-0000803A0000}"/>
    <cellStyle name="Финансовый 4 2 4 3 2 2" xfId="23671" xr:uid="{B9871A15-5E0E-4113-BB2A-93CD3827E2FB}"/>
    <cellStyle name="Финансовый 4 2 4 3 3" xfId="13509" xr:uid="{00000000-0005-0000-0000-0000813A0000}"/>
    <cellStyle name="Финансовый 4 2 4 3 3 2" xfId="28747" xr:uid="{864475C5-0C12-4AEB-9234-7849368A11FC}"/>
    <cellStyle name="Финансовый 4 2 4 3 4" xfId="18595" xr:uid="{A8E1E279-9CF2-4137-A330-DBCD0C67497F}"/>
    <cellStyle name="Финансовый 4 2 4 4" xfId="4615" xr:uid="{00000000-0005-0000-0000-0000823A0000}"/>
    <cellStyle name="Финансовый 4 2 4 4 2" xfId="9696" xr:uid="{00000000-0005-0000-0000-0000833A0000}"/>
    <cellStyle name="Финансовый 4 2 4 4 2 2" xfId="24936" xr:uid="{26C23501-35F3-4678-89D1-43ECA1939FF2}"/>
    <cellStyle name="Финансовый 4 2 4 4 3" xfId="14774" xr:uid="{00000000-0005-0000-0000-0000843A0000}"/>
    <cellStyle name="Финансовый 4 2 4 4 3 2" xfId="30012" xr:uid="{CDACA393-0272-4C78-8FE0-ECAC7E852F43}"/>
    <cellStyle name="Финансовый 4 2 4 4 4" xfId="19860" xr:uid="{7665F82F-88E1-459F-9E80-01BE2C31F77D}"/>
    <cellStyle name="Финансовый 4 2 4 5" xfId="5892" xr:uid="{00000000-0005-0000-0000-0000853A0000}"/>
    <cellStyle name="Финансовый 4 2 4 5 2" xfId="21137" xr:uid="{3D719A62-858F-4595-9AEE-48AC21E93D9A}"/>
    <cellStyle name="Финансовый 4 2 4 6" xfId="10975" xr:uid="{00000000-0005-0000-0000-0000863A0000}"/>
    <cellStyle name="Финансовый 4 2 4 6 2" xfId="26213" xr:uid="{441779AB-8EBB-4C85-9187-3DD9C5753F61}"/>
    <cellStyle name="Финансовый 4 2 4 7" xfId="16061" xr:uid="{26AB1E03-E06C-4773-ADFF-F357A631481D}"/>
    <cellStyle name="Финансовый 4 2 5" xfId="1352" xr:uid="{00000000-0005-0000-0000-0000873A0000}"/>
    <cellStyle name="Финансовый 4 2 5 2" xfId="2630" xr:uid="{00000000-0005-0000-0000-0000883A0000}"/>
    <cellStyle name="Финансовый 4 2 5 2 2" xfId="7734" xr:uid="{00000000-0005-0000-0000-0000893A0000}"/>
    <cellStyle name="Финансовый 4 2 5 2 2 2" xfId="22974" xr:uid="{6832C347-6615-4C17-A5BA-C8B6B5F87677}"/>
    <cellStyle name="Финансовый 4 2 5 2 3" xfId="12812" xr:uid="{00000000-0005-0000-0000-00008A3A0000}"/>
    <cellStyle name="Финансовый 4 2 5 2 3 2" xfId="28050" xr:uid="{6B4007CD-F091-4D9A-B602-0B27C5814800}"/>
    <cellStyle name="Финансовый 4 2 5 2 4" xfId="17898" xr:uid="{7A0C7524-5B85-4B1F-9F5E-2E69CAF2E3C7}"/>
    <cellStyle name="Финансовый 4 2 5 3" xfId="3902" xr:uid="{00000000-0005-0000-0000-00008B3A0000}"/>
    <cellStyle name="Финансовый 4 2 5 3 2" xfId="8988" xr:uid="{00000000-0005-0000-0000-00008C3A0000}"/>
    <cellStyle name="Финансовый 4 2 5 3 2 2" xfId="24228" xr:uid="{A0113FE5-DFEF-4D93-83BB-3FD0EDFDF4AC}"/>
    <cellStyle name="Финансовый 4 2 5 3 3" xfId="14066" xr:uid="{00000000-0005-0000-0000-00008D3A0000}"/>
    <cellStyle name="Финансовый 4 2 5 3 3 2" xfId="29304" xr:uid="{216E2614-1768-42CF-854F-00408ADCB87E}"/>
    <cellStyle name="Финансовый 4 2 5 3 4" xfId="19152" xr:uid="{D6EAB676-E1EE-4417-A899-016498264D00}"/>
    <cellStyle name="Финансовый 4 2 5 4" xfId="5180" xr:uid="{00000000-0005-0000-0000-00008E3A0000}"/>
    <cellStyle name="Финансовый 4 2 5 4 2" xfId="10261" xr:uid="{00000000-0005-0000-0000-00008F3A0000}"/>
    <cellStyle name="Финансовый 4 2 5 4 2 2" xfId="25501" xr:uid="{B9D9C52D-FB59-43A4-AAA4-048A7AC10168}"/>
    <cellStyle name="Финансовый 4 2 5 4 3" xfId="15339" xr:uid="{00000000-0005-0000-0000-0000903A0000}"/>
    <cellStyle name="Финансовый 4 2 5 4 3 2" xfId="30577" xr:uid="{6AA4FB2C-F7E5-49EE-BA4B-EBAA99DE89B2}"/>
    <cellStyle name="Финансовый 4 2 5 4 4" xfId="20425" xr:uid="{1DCD8C77-8033-4589-AB32-305DADF8586B}"/>
    <cellStyle name="Финансовый 4 2 5 5" xfId="6457" xr:uid="{00000000-0005-0000-0000-0000913A0000}"/>
    <cellStyle name="Финансовый 4 2 5 5 2" xfId="21702" xr:uid="{F9589E6D-1AED-40E4-B726-064FC04AD271}"/>
    <cellStyle name="Финансовый 4 2 5 6" xfId="11540" xr:uid="{00000000-0005-0000-0000-0000923A0000}"/>
    <cellStyle name="Финансовый 4 2 5 6 2" xfId="26778" xr:uid="{27234394-C12B-4879-85E4-2F5E2731CB89}"/>
    <cellStyle name="Финансовый 4 2 5 7" xfId="16626" xr:uid="{0E3435B9-5348-44D6-9F33-F2F027B095A4}"/>
    <cellStyle name="Финансовый 4 2 6" xfId="1492" xr:uid="{00000000-0005-0000-0000-0000933A0000}"/>
    <cellStyle name="Финансовый 4 2 6 2" xfId="2770" xr:uid="{00000000-0005-0000-0000-0000943A0000}"/>
    <cellStyle name="Финансовый 4 2 6 2 2" xfId="7874" xr:uid="{00000000-0005-0000-0000-0000953A0000}"/>
    <cellStyle name="Финансовый 4 2 6 2 2 2" xfId="23114" xr:uid="{2C6BC017-67B0-494C-88CA-41853FC837F9}"/>
    <cellStyle name="Финансовый 4 2 6 2 3" xfId="12952" xr:uid="{00000000-0005-0000-0000-0000963A0000}"/>
    <cellStyle name="Финансовый 4 2 6 2 3 2" xfId="28190" xr:uid="{E8D25C35-59F0-4B36-B03C-B7F7C33017D3}"/>
    <cellStyle name="Финансовый 4 2 6 2 4" xfId="18038" xr:uid="{C2B68B1A-96B9-4AE2-A783-EC1682323F71}"/>
    <cellStyle name="Финансовый 4 2 6 3" xfId="4040" xr:uid="{00000000-0005-0000-0000-0000973A0000}"/>
    <cellStyle name="Финансовый 4 2 6 3 2" xfId="9126" xr:uid="{00000000-0005-0000-0000-0000983A0000}"/>
    <cellStyle name="Финансовый 4 2 6 3 2 2" xfId="24366" xr:uid="{36A3A8F1-28AD-4BC9-87F0-7E550A6A68F3}"/>
    <cellStyle name="Финансовый 4 2 6 3 3" xfId="14204" xr:uid="{00000000-0005-0000-0000-0000993A0000}"/>
    <cellStyle name="Финансовый 4 2 6 3 3 2" xfId="29442" xr:uid="{7DA67800-F898-4EB6-B5E6-8A9E52F2DA12}"/>
    <cellStyle name="Финансовый 4 2 6 3 4" xfId="19290" xr:uid="{5D47F0BE-3068-467F-9CAE-4FD2423C38ED}"/>
    <cellStyle name="Финансовый 4 2 6 4" xfId="5320" xr:uid="{00000000-0005-0000-0000-00009A3A0000}"/>
    <cellStyle name="Финансовый 4 2 6 4 2" xfId="10401" xr:uid="{00000000-0005-0000-0000-00009B3A0000}"/>
    <cellStyle name="Финансовый 4 2 6 4 2 2" xfId="25641" xr:uid="{224386C1-C3DF-476C-B225-F19317D6E8C5}"/>
    <cellStyle name="Финансовый 4 2 6 4 3" xfId="15479" xr:uid="{00000000-0005-0000-0000-00009C3A0000}"/>
    <cellStyle name="Финансовый 4 2 6 4 3 2" xfId="30717" xr:uid="{17CFFC2E-0AE2-4C9F-A65D-6203DCE68272}"/>
    <cellStyle name="Финансовый 4 2 6 4 4" xfId="20565" xr:uid="{82BFB1BC-3862-49EE-8F3D-FE5C69488D90}"/>
    <cellStyle name="Финансовый 4 2 6 5" xfId="6597" xr:uid="{00000000-0005-0000-0000-00009D3A0000}"/>
    <cellStyle name="Финансовый 4 2 6 5 2" xfId="21842" xr:uid="{F2BF8C67-7F67-48EA-B937-A65CE9B3ABAC}"/>
    <cellStyle name="Финансовый 4 2 6 6" xfId="11680" xr:uid="{00000000-0005-0000-0000-00009E3A0000}"/>
    <cellStyle name="Финансовый 4 2 6 6 2" xfId="26918" xr:uid="{BA6BC1D7-8BC1-45B7-8028-1D3179B9DA88}"/>
    <cellStyle name="Финансовый 4 2 6 7" xfId="16766" xr:uid="{D1E224BD-6108-4307-AAAA-7F0327EB3CEA}"/>
    <cellStyle name="Финансовый 4 3" xfId="239" xr:uid="{00000000-0005-0000-0000-00009F3A0000}"/>
    <cellStyle name="Финансовый 4 3 2" xfId="391" xr:uid="{00000000-0005-0000-0000-0000A03A0000}"/>
    <cellStyle name="Финансовый 4 3 2 2" xfId="533" xr:uid="{00000000-0005-0000-0000-0000A13A0000}"/>
    <cellStyle name="Финансовый 4 3 2 2 2" xfId="1097" xr:uid="{00000000-0005-0000-0000-0000A23A0000}"/>
    <cellStyle name="Финансовый 4 3 2 2 2 2" xfId="2375" xr:uid="{00000000-0005-0000-0000-0000A33A0000}"/>
    <cellStyle name="Финансовый 4 3 2 2 2 2 2" xfId="7479" xr:uid="{00000000-0005-0000-0000-0000A43A0000}"/>
    <cellStyle name="Финансовый 4 3 2 2 2 2 2 2" xfId="22719" xr:uid="{45E15726-8016-4EE6-9F8F-8A90BC4C193B}"/>
    <cellStyle name="Финансовый 4 3 2 2 2 2 3" xfId="12557" xr:uid="{00000000-0005-0000-0000-0000A53A0000}"/>
    <cellStyle name="Финансовый 4 3 2 2 2 2 3 2" xfId="27795" xr:uid="{DE451C1A-269D-438E-B55C-998471C8719F}"/>
    <cellStyle name="Финансовый 4 3 2 2 2 2 4" xfId="17643" xr:uid="{5552F4A0-0DA0-46DD-A5F3-4E27F0AF6C9A}"/>
    <cellStyle name="Финансовый 4 3 2 2 2 3" xfId="3651" xr:uid="{00000000-0005-0000-0000-0000A63A0000}"/>
    <cellStyle name="Финансовый 4 3 2 2 2 3 2" xfId="8737" xr:uid="{00000000-0005-0000-0000-0000A73A0000}"/>
    <cellStyle name="Финансовый 4 3 2 2 2 3 2 2" xfId="23977" xr:uid="{89ED8717-FD69-4477-B242-2E8DCB4CD048}"/>
    <cellStyle name="Финансовый 4 3 2 2 2 3 3" xfId="13815" xr:uid="{00000000-0005-0000-0000-0000A83A0000}"/>
    <cellStyle name="Финансовый 4 3 2 2 2 3 3 2" xfId="29053" xr:uid="{508AD6EA-4430-462C-8E6A-E2E739BDB470}"/>
    <cellStyle name="Финансовый 4 3 2 2 2 3 4" xfId="18901" xr:uid="{65E3E5B4-A3F3-48FA-8E4F-5443178A370F}"/>
    <cellStyle name="Финансовый 4 3 2 2 2 4" xfId="4925" xr:uid="{00000000-0005-0000-0000-0000A93A0000}"/>
    <cellStyle name="Финансовый 4 3 2 2 2 4 2" xfId="10006" xr:uid="{00000000-0005-0000-0000-0000AA3A0000}"/>
    <cellStyle name="Финансовый 4 3 2 2 2 4 2 2" xfId="25246" xr:uid="{BD8C8A82-0091-434D-8CB8-0876F6C55F6F}"/>
    <cellStyle name="Финансовый 4 3 2 2 2 4 3" xfId="15084" xr:uid="{00000000-0005-0000-0000-0000AB3A0000}"/>
    <cellStyle name="Финансовый 4 3 2 2 2 4 3 2" xfId="30322" xr:uid="{6BB7624C-1BC9-4B74-ACAE-A00D9F93899D}"/>
    <cellStyle name="Финансовый 4 3 2 2 2 4 4" xfId="20170" xr:uid="{DD88C32E-4AF4-4891-81B2-1550DD0C5427}"/>
    <cellStyle name="Финансовый 4 3 2 2 2 5" xfId="6202" xr:uid="{00000000-0005-0000-0000-0000AC3A0000}"/>
    <cellStyle name="Финансовый 4 3 2 2 2 5 2" xfId="21447" xr:uid="{95C1D548-6D09-48CA-B5F1-66737A33C797}"/>
    <cellStyle name="Финансовый 4 3 2 2 2 6" xfId="11285" xr:uid="{00000000-0005-0000-0000-0000AD3A0000}"/>
    <cellStyle name="Финансовый 4 3 2 2 2 6 2" xfId="26523" xr:uid="{49A49EE6-B326-4575-ABD6-0810AEEBCBD0}"/>
    <cellStyle name="Финансовый 4 3 2 2 2 7" xfId="16371" xr:uid="{CFC75C43-8ACF-494E-854B-3EA750828122}"/>
    <cellStyle name="Финансовый 4 3 2 2 3" xfId="1811" xr:uid="{00000000-0005-0000-0000-0000AE3A0000}"/>
    <cellStyle name="Финансовый 4 3 2 2 3 2" xfId="6915" xr:uid="{00000000-0005-0000-0000-0000AF3A0000}"/>
    <cellStyle name="Финансовый 4 3 2 2 3 2 2" xfId="22155" xr:uid="{1C13DFDF-50A3-4741-860D-1CB1DB85CA1A}"/>
    <cellStyle name="Финансовый 4 3 2 2 3 3" xfId="11993" xr:uid="{00000000-0005-0000-0000-0000B03A0000}"/>
    <cellStyle name="Финансовый 4 3 2 2 3 3 2" xfId="27231" xr:uid="{E3CA9E34-5965-4FFA-8893-31E9ACE01826}"/>
    <cellStyle name="Финансовый 4 3 2 2 3 4" xfId="17079" xr:uid="{ED4753B1-177C-49D2-A8E9-04230B649094}"/>
    <cellStyle name="Финансовый 4 3 2 2 4" xfId="3095" xr:uid="{00000000-0005-0000-0000-0000B13A0000}"/>
    <cellStyle name="Финансовый 4 3 2 2 4 2" xfId="8181" xr:uid="{00000000-0005-0000-0000-0000B23A0000}"/>
    <cellStyle name="Финансовый 4 3 2 2 4 2 2" xfId="23421" xr:uid="{32812640-B61D-4D78-9A79-EDE356A65867}"/>
    <cellStyle name="Финансовый 4 3 2 2 4 3" xfId="13259" xr:uid="{00000000-0005-0000-0000-0000B33A0000}"/>
    <cellStyle name="Финансовый 4 3 2 2 4 3 2" xfId="28497" xr:uid="{342B3F15-E65C-4FF2-9723-303CA3136720}"/>
    <cellStyle name="Финансовый 4 3 2 2 4 4" xfId="18345" xr:uid="{B74A6B85-B9CC-4810-A5EF-3B2FE78A008C}"/>
    <cellStyle name="Финансовый 4 3 2 2 5" xfId="4361" xr:uid="{00000000-0005-0000-0000-0000B43A0000}"/>
    <cellStyle name="Финансовый 4 3 2 2 5 2" xfId="9442" xr:uid="{00000000-0005-0000-0000-0000B53A0000}"/>
    <cellStyle name="Финансовый 4 3 2 2 5 2 2" xfId="24682" xr:uid="{89105D42-FE66-46CF-A7AF-680AFDDE5D17}"/>
    <cellStyle name="Финансовый 4 3 2 2 5 3" xfId="14520" xr:uid="{00000000-0005-0000-0000-0000B63A0000}"/>
    <cellStyle name="Финансовый 4 3 2 2 5 3 2" xfId="29758" xr:uid="{F8D1D156-EA2F-4F8B-B0E2-0B292DF210C1}"/>
    <cellStyle name="Финансовый 4 3 2 2 5 4" xfId="19606" xr:uid="{9E920C2A-2FA9-45BA-B73B-574F09C166B0}"/>
    <cellStyle name="Финансовый 4 3 2 2 6" xfId="5638" xr:uid="{00000000-0005-0000-0000-0000B73A0000}"/>
    <cellStyle name="Финансовый 4 3 2 2 6 2" xfId="20883" xr:uid="{23BA23A0-533D-4CF9-B6A4-77553A282FE7}"/>
    <cellStyle name="Финансовый 4 3 2 2 7" xfId="10721" xr:uid="{00000000-0005-0000-0000-0000B83A0000}"/>
    <cellStyle name="Финансовый 4 3 2 2 7 2" xfId="25959" xr:uid="{CBA878AD-C7DF-48C0-AF25-6132A1F596B1}"/>
    <cellStyle name="Финансовый 4 3 2 2 8" xfId="15807" xr:uid="{920F857F-F599-456E-8C08-CC185052F8CD}"/>
    <cellStyle name="Финансовый 4 3 2 3" xfId="957" xr:uid="{00000000-0005-0000-0000-0000B93A0000}"/>
    <cellStyle name="Финансовый 4 3 2 3 2" xfId="2235" xr:uid="{00000000-0005-0000-0000-0000BA3A0000}"/>
    <cellStyle name="Финансовый 4 3 2 3 2 2" xfId="7339" xr:uid="{00000000-0005-0000-0000-0000BB3A0000}"/>
    <cellStyle name="Финансовый 4 3 2 3 2 2 2" xfId="22579" xr:uid="{452F66DA-4B38-4561-9392-C85A01114EF8}"/>
    <cellStyle name="Финансовый 4 3 2 3 2 3" xfId="12417" xr:uid="{00000000-0005-0000-0000-0000BC3A0000}"/>
    <cellStyle name="Финансовый 4 3 2 3 2 3 2" xfId="27655" xr:uid="{DFB828AC-80D5-46A3-804E-740756E6801B}"/>
    <cellStyle name="Финансовый 4 3 2 3 2 4" xfId="17503" xr:uid="{C5F6DCA9-3AC3-414A-BF1D-AD94E09C3EDF}"/>
    <cellStyle name="Финансовый 4 3 2 3 3" xfId="3513" xr:uid="{00000000-0005-0000-0000-0000BD3A0000}"/>
    <cellStyle name="Финансовый 4 3 2 3 3 2" xfId="8599" xr:uid="{00000000-0005-0000-0000-0000BE3A0000}"/>
    <cellStyle name="Финансовый 4 3 2 3 3 2 2" xfId="23839" xr:uid="{A88F0E43-6FD1-4764-963C-96112933D3EF}"/>
    <cellStyle name="Финансовый 4 3 2 3 3 3" xfId="13677" xr:uid="{00000000-0005-0000-0000-0000BF3A0000}"/>
    <cellStyle name="Финансовый 4 3 2 3 3 3 2" xfId="28915" xr:uid="{7A16705A-2498-4456-8124-45B884D915D5}"/>
    <cellStyle name="Финансовый 4 3 2 3 3 4" xfId="18763" xr:uid="{6C7690B7-0B73-48E4-A3E9-7A7539123DB8}"/>
    <cellStyle name="Финансовый 4 3 2 3 4" xfId="4785" xr:uid="{00000000-0005-0000-0000-0000C03A0000}"/>
    <cellStyle name="Финансовый 4 3 2 3 4 2" xfId="9866" xr:uid="{00000000-0005-0000-0000-0000C13A0000}"/>
    <cellStyle name="Финансовый 4 3 2 3 4 2 2" xfId="25106" xr:uid="{D36E68EF-9EE4-4A48-BB05-3586CF55FA43}"/>
    <cellStyle name="Финансовый 4 3 2 3 4 3" xfId="14944" xr:uid="{00000000-0005-0000-0000-0000C23A0000}"/>
    <cellStyle name="Финансовый 4 3 2 3 4 3 2" xfId="30182" xr:uid="{D8F4F431-844C-4089-AB65-28F423640D27}"/>
    <cellStyle name="Финансовый 4 3 2 3 4 4" xfId="20030" xr:uid="{2325646A-8084-4000-8DD2-D248C881F516}"/>
    <cellStyle name="Финансовый 4 3 2 3 5" xfId="6062" xr:uid="{00000000-0005-0000-0000-0000C33A0000}"/>
    <cellStyle name="Финансовый 4 3 2 3 5 2" xfId="21307" xr:uid="{59A3A0BE-4802-4FC1-9D7F-48CA2683C36F}"/>
    <cellStyle name="Финансовый 4 3 2 3 6" xfId="11145" xr:uid="{00000000-0005-0000-0000-0000C43A0000}"/>
    <cellStyle name="Финансовый 4 3 2 3 6 2" xfId="26383" xr:uid="{36CDEE52-4729-4B96-920F-20E46955E4F6}"/>
    <cellStyle name="Финансовый 4 3 2 3 7" xfId="16231" xr:uid="{B24464F9-224C-4FCF-B83B-D054AE4BDFF9}"/>
    <cellStyle name="Финансовый 4 3 2 4" xfId="1671" xr:uid="{00000000-0005-0000-0000-0000C53A0000}"/>
    <cellStyle name="Финансовый 4 3 2 4 2" xfId="6775" xr:uid="{00000000-0005-0000-0000-0000C63A0000}"/>
    <cellStyle name="Финансовый 4 3 2 4 2 2" xfId="22015" xr:uid="{BB86DDD8-570E-48DE-8EFF-520BCEC9DB2F}"/>
    <cellStyle name="Финансовый 4 3 2 4 3" xfId="11853" xr:uid="{00000000-0005-0000-0000-0000C73A0000}"/>
    <cellStyle name="Финансовый 4 3 2 4 3 2" xfId="27091" xr:uid="{E3413641-910F-40E1-8C23-1633628E47FB}"/>
    <cellStyle name="Финансовый 4 3 2 4 4" xfId="16939" xr:uid="{743C4523-6B13-4B50-9B9D-083C14E3E78A}"/>
    <cellStyle name="Финансовый 4 3 2 5" xfId="2955" xr:uid="{00000000-0005-0000-0000-0000C83A0000}"/>
    <cellStyle name="Финансовый 4 3 2 5 2" xfId="8043" xr:uid="{00000000-0005-0000-0000-0000C93A0000}"/>
    <cellStyle name="Финансовый 4 3 2 5 2 2" xfId="23283" xr:uid="{0F93F4DB-CDDD-4781-B328-C6E336E0D9BB}"/>
    <cellStyle name="Финансовый 4 3 2 5 3" xfId="13121" xr:uid="{00000000-0005-0000-0000-0000CA3A0000}"/>
    <cellStyle name="Финансовый 4 3 2 5 3 2" xfId="28359" xr:uid="{22173375-5F53-48B5-A567-958843A78BD6}"/>
    <cellStyle name="Финансовый 4 3 2 5 4" xfId="18207" xr:uid="{DE5DB1FB-078C-4CE8-ADF0-D0D77359F26C}"/>
    <cellStyle name="Финансовый 4 3 2 6" xfId="4221" xr:uid="{00000000-0005-0000-0000-0000CB3A0000}"/>
    <cellStyle name="Финансовый 4 3 2 6 2" xfId="9302" xr:uid="{00000000-0005-0000-0000-0000CC3A0000}"/>
    <cellStyle name="Финансовый 4 3 2 6 2 2" xfId="24542" xr:uid="{197628A3-17CB-452E-9F9F-22A19269F0D2}"/>
    <cellStyle name="Финансовый 4 3 2 6 3" xfId="14380" xr:uid="{00000000-0005-0000-0000-0000CD3A0000}"/>
    <cellStyle name="Финансовый 4 3 2 6 3 2" xfId="29618" xr:uid="{FB80F5B7-2F0A-4B4F-80CC-0A975C77A5B2}"/>
    <cellStyle name="Финансовый 4 3 2 6 4" xfId="19466" xr:uid="{41084F63-62F9-4383-BE51-757CA160F15D}"/>
    <cellStyle name="Финансовый 4 3 2 7" xfId="5498" xr:uid="{00000000-0005-0000-0000-0000CE3A0000}"/>
    <cellStyle name="Финансовый 4 3 2 7 2" xfId="20743" xr:uid="{EFA7CC01-C5AB-495D-8418-E92CEEFADCB5}"/>
    <cellStyle name="Финансовый 4 3 2 8" xfId="10581" xr:uid="{00000000-0005-0000-0000-0000CF3A0000}"/>
    <cellStyle name="Финансовый 4 3 2 8 2" xfId="25819" xr:uid="{0C62FF65-0957-43BF-8D06-B3BFA9DE0DF0}"/>
    <cellStyle name="Финансовый 4 3 2 9" xfId="15667" xr:uid="{CFCB3CDF-235C-4B00-8AD5-64598283D740}"/>
    <cellStyle name="Финансовый 4 3 3" xfId="673" xr:uid="{00000000-0005-0000-0000-0000D03A0000}"/>
    <cellStyle name="Финансовый 4 3 3 2" xfId="1237" xr:uid="{00000000-0005-0000-0000-0000D13A0000}"/>
    <cellStyle name="Финансовый 4 3 3 2 2" xfId="2515" xr:uid="{00000000-0005-0000-0000-0000D23A0000}"/>
    <cellStyle name="Финансовый 4 3 3 2 2 2" xfId="7619" xr:uid="{00000000-0005-0000-0000-0000D33A0000}"/>
    <cellStyle name="Финансовый 4 3 3 2 2 2 2" xfId="22859" xr:uid="{0CFB3C62-6E6B-4DDA-A998-475C881C28D6}"/>
    <cellStyle name="Финансовый 4 3 3 2 2 3" xfId="12697" xr:uid="{00000000-0005-0000-0000-0000D43A0000}"/>
    <cellStyle name="Финансовый 4 3 3 2 2 3 2" xfId="27935" xr:uid="{09755CA5-8955-4401-B603-8E6BCF7CBD47}"/>
    <cellStyle name="Финансовый 4 3 3 2 2 4" xfId="17783" xr:uid="{9392A642-D193-4D72-874E-1C20AD10AADC}"/>
    <cellStyle name="Финансовый 4 3 3 2 3" xfId="3789" xr:uid="{00000000-0005-0000-0000-0000D53A0000}"/>
    <cellStyle name="Финансовый 4 3 3 2 3 2" xfId="8875" xr:uid="{00000000-0005-0000-0000-0000D63A0000}"/>
    <cellStyle name="Финансовый 4 3 3 2 3 2 2" xfId="24115" xr:uid="{043C28EF-E985-4269-A4DE-579A4ACD9DDE}"/>
    <cellStyle name="Финансовый 4 3 3 2 3 3" xfId="13953" xr:uid="{00000000-0005-0000-0000-0000D73A0000}"/>
    <cellStyle name="Финансовый 4 3 3 2 3 3 2" xfId="29191" xr:uid="{B0E63D16-7455-45E7-A374-1935EB513258}"/>
    <cellStyle name="Финансовый 4 3 3 2 3 4" xfId="19039" xr:uid="{7BC933ED-17D4-421F-8D5E-D821807CF13B}"/>
    <cellStyle name="Финансовый 4 3 3 2 4" xfId="5065" xr:uid="{00000000-0005-0000-0000-0000D83A0000}"/>
    <cellStyle name="Финансовый 4 3 3 2 4 2" xfId="10146" xr:uid="{00000000-0005-0000-0000-0000D93A0000}"/>
    <cellStyle name="Финансовый 4 3 3 2 4 2 2" xfId="25386" xr:uid="{8348E49E-BC84-40EC-9486-009A0170834D}"/>
    <cellStyle name="Финансовый 4 3 3 2 4 3" xfId="15224" xr:uid="{00000000-0005-0000-0000-0000DA3A0000}"/>
    <cellStyle name="Финансовый 4 3 3 2 4 3 2" xfId="30462" xr:uid="{5B0539E3-2EDE-4A6C-AF1B-2C8AEF2DD598}"/>
    <cellStyle name="Финансовый 4 3 3 2 4 4" xfId="20310" xr:uid="{CA825D08-B4DA-4755-B634-EC1B2CD4649B}"/>
    <cellStyle name="Финансовый 4 3 3 2 5" xfId="6342" xr:uid="{00000000-0005-0000-0000-0000DB3A0000}"/>
    <cellStyle name="Финансовый 4 3 3 2 5 2" xfId="21587" xr:uid="{4C71871C-5486-4E48-AEF0-5FCA30D17EDF}"/>
    <cellStyle name="Финансовый 4 3 3 2 6" xfId="11425" xr:uid="{00000000-0005-0000-0000-0000DC3A0000}"/>
    <cellStyle name="Финансовый 4 3 3 2 6 2" xfId="26663" xr:uid="{A31EA244-BA0E-49AB-8FCA-7BF42EFF216F}"/>
    <cellStyle name="Финансовый 4 3 3 2 7" xfId="16511" xr:uid="{2436F91F-1239-487D-A3F1-4A9CE295E34D}"/>
    <cellStyle name="Финансовый 4 3 3 3" xfId="1951" xr:uid="{00000000-0005-0000-0000-0000DD3A0000}"/>
    <cellStyle name="Финансовый 4 3 3 3 2" xfId="7055" xr:uid="{00000000-0005-0000-0000-0000DE3A0000}"/>
    <cellStyle name="Финансовый 4 3 3 3 2 2" xfId="22295" xr:uid="{2CE51651-C45B-4436-A493-664A53416DBE}"/>
    <cellStyle name="Финансовый 4 3 3 3 3" xfId="12133" xr:uid="{00000000-0005-0000-0000-0000DF3A0000}"/>
    <cellStyle name="Финансовый 4 3 3 3 3 2" xfId="27371" xr:uid="{47892214-F618-4B8A-89FE-233DE12F692C}"/>
    <cellStyle name="Финансовый 4 3 3 3 4" xfId="17219" xr:uid="{F70F2E4B-D386-4657-A25A-4A49793EE82C}"/>
    <cellStyle name="Финансовый 4 3 3 4" xfId="3233" xr:uid="{00000000-0005-0000-0000-0000E03A0000}"/>
    <cellStyle name="Финансовый 4 3 3 4 2" xfId="8319" xr:uid="{00000000-0005-0000-0000-0000E13A0000}"/>
    <cellStyle name="Финансовый 4 3 3 4 2 2" xfId="23559" xr:uid="{03B7462C-ADF6-42D7-9FA3-FB333717A1FD}"/>
    <cellStyle name="Финансовый 4 3 3 4 3" xfId="13397" xr:uid="{00000000-0005-0000-0000-0000E23A0000}"/>
    <cellStyle name="Финансовый 4 3 3 4 3 2" xfId="28635" xr:uid="{FC2D1CE8-C06B-4263-AE07-97B36E200389}"/>
    <cellStyle name="Финансовый 4 3 3 4 4" xfId="18483" xr:uid="{1615D61E-6B23-4D3E-B28F-30C68CEBF29F}"/>
    <cellStyle name="Финансовый 4 3 3 5" xfId="4501" xr:uid="{00000000-0005-0000-0000-0000E33A0000}"/>
    <cellStyle name="Финансовый 4 3 3 5 2" xfId="9582" xr:uid="{00000000-0005-0000-0000-0000E43A0000}"/>
    <cellStyle name="Финансовый 4 3 3 5 2 2" xfId="24822" xr:uid="{FC264F99-9C9C-4543-B4D0-3286B39F03F6}"/>
    <cellStyle name="Финансовый 4 3 3 5 3" xfId="14660" xr:uid="{00000000-0005-0000-0000-0000E53A0000}"/>
    <cellStyle name="Финансовый 4 3 3 5 3 2" xfId="29898" xr:uid="{DD74705B-9337-4EEC-9248-923BFEA68392}"/>
    <cellStyle name="Финансовый 4 3 3 5 4" xfId="19746" xr:uid="{A9AAC096-925D-4DB3-9DE0-6E8A746E4FD0}"/>
    <cellStyle name="Финансовый 4 3 3 6" xfId="5778" xr:uid="{00000000-0005-0000-0000-0000E63A0000}"/>
    <cellStyle name="Финансовый 4 3 3 6 2" xfId="21023" xr:uid="{F9C77364-8D19-4DDC-A0CE-9D3FAE502092}"/>
    <cellStyle name="Финансовый 4 3 3 7" xfId="10861" xr:uid="{00000000-0005-0000-0000-0000E73A0000}"/>
    <cellStyle name="Финансовый 4 3 3 7 2" xfId="26099" xr:uid="{4048B758-1E37-41A0-894D-BB8416C0620C}"/>
    <cellStyle name="Финансовый 4 3 3 8" xfId="15947" xr:uid="{AF2D9C47-1061-46D0-860C-823832F127E7}"/>
    <cellStyle name="Финансовый 4 3 4" xfId="817" xr:uid="{00000000-0005-0000-0000-0000E83A0000}"/>
    <cellStyle name="Финансовый 4 3 4 2" xfId="2095" xr:uid="{00000000-0005-0000-0000-0000E93A0000}"/>
    <cellStyle name="Финансовый 4 3 4 2 2" xfId="7199" xr:uid="{00000000-0005-0000-0000-0000EA3A0000}"/>
    <cellStyle name="Финансовый 4 3 4 2 2 2" xfId="22439" xr:uid="{DBC2D518-FDD9-4D5E-B7C0-5069AC53B553}"/>
    <cellStyle name="Финансовый 4 3 4 2 3" xfId="12277" xr:uid="{00000000-0005-0000-0000-0000EB3A0000}"/>
    <cellStyle name="Финансовый 4 3 4 2 3 2" xfId="27515" xr:uid="{099446DC-5C79-474A-AA7A-B59F8EB94D7E}"/>
    <cellStyle name="Финансовый 4 3 4 2 4" xfId="17363" xr:uid="{FFB58D4E-EEC8-42F5-9130-9DE058F3DA1C}"/>
    <cellStyle name="Финансовый 4 3 4 3" xfId="3375" xr:uid="{00000000-0005-0000-0000-0000EC3A0000}"/>
    <cellStyle name="Финансовый 4 3 4 3 2" xfId="8461" xr:uid="{00000000-0005-0000-0000-0000ED3A0000}"/>
    <cellStyle name="Финансовый 4 3 4 3 2 2" xfId="23701" xr:uid="{21E3F470-9B21-4787-AE59-63B0273B7894}"/>
    <cellStyle name="Финансовый 4 3 4 3 3" xfId="13539" xr:uid="{00000000-0005-0000-0000-0000EE3A0000}"/>
    <cellStyle name="Финансовый 4 3 4 3 3 2" xfId="28777" xr:uid="{BC7C9662-A701-444F-B475-32462C08A531}"/>
    <cellStyle name="Финансовый 4 3 4 3 4" xfId="18625" xr:uid="{9502D31D-C4B2-4A76-A3E7-EB62A4E0E83E}"/>
    <cellStyle name="Финансовый 4 3 4 4" xfId="4645" xr:uid="{00000000-0005-0000-0000-0000EF3A0000}"/>
    <cellStyle name="Финансовый 4 3 4 4 2" xfId="9726" xr:uid="{00000000-0005-0000-0000-0000F03A0000}"/>
    <cellStyle name="Финансовый 4 3 4 4 2 2" xfId="24966" xr:uid="{82BB8CFA-A50B-4EAD-A68C-3D5614C37C90}"/>
    <cellStyle name="Финансовый 4 3 4 4 3" xfId="14804" xr:uid="{00000000-0005-0000-0000-0000F13A0000}"/>
    <cellStyle name="Финансовый 4 3 4 4 3 2" xfId="30042" xr:uid="{84192482-7F02-4370-A3E6-3B9998E9342F}"/>
    <cellStyle name="Финансовый 4 3 4 4 4" xfId="19890" xr:uid="{EC028249-DF70-4ABC-AB5F-EC1F49746254}"/>
    <cellStyle name="Финансовый 4 3 4 5" xfId="5922" xr:uid="{00000000-0005-0000-0000-0000F23A0000}"/>
    <cellStyle name="Финансовый 4 3 4 5 2" xfId="21167" xr:uid="{94B078C5-C4B2-45E3-A669-0C9F0EBAB133}"/>
    <cellStyle name="Финансовый 4 3 4 6" xfId="11005" xr:uid="{00000000-0005-0000-0000-0000F33A0000}"/>
    <cellStyle name="Финансовый 4 3 4 6 2" xfId="26243" xr:uid="{7F72274F-670E-4326-AD29-5151CBA26309}"/>
    <cellStyle name="Финансовый 4 3 4 7" xfId="16091" xr:uid="{46C2001E-D2F1-4DEA-873D-CFB88F340E06}"/>
    <cellStyle name="Финансовый 4 3 5" xfId="1382" xr:uid="{00000000-0005-0000-0000-0000F43A0000}"/>
    <cellStyle name="Финансовый 4 3 5 2" xfId="2660" xr:uid="{00000000-0005-0000-0000-0000F53A0000}"/>
    <cellStyle name="Финансовый 4 3 5 2 2" xfId="7764" xr:uid="{00000000-0005-0000-0000-0000F63A0000}"/>
    <cellStyle name="Финансовый 4 3 5 2 2 2" xfId="23004" xr:uid="{7F26672A-384E-4408-A4EC-978008DBE6C4}"/>
    <cellStyle name="Финансовый 4 3 5 2 3" xfId="12842" xr:uid="{00000000-0005-0000-0000-0000F73A0000}"/>
    <cellStyle name="Финансовый 4 3 5 2 3 2" xfId="28080" xr:uid="{24824822-2DC0-4D6A-9D50-A2D7C5FFE9E0}"/>
    <cellStyle name="Финансовый 4 3 5 2 4" xfId="17928" xr:uid="{4CDB1EE5-FCBD-40FD-9E3D-2116A782813C}"/>
    <cellStyle name="Финансовый 4 3 5 3" xfId="3932" xr:uid="{00000000-0005-0000-0000-0000F83A0000}"/>
    <cellStyle name="Финансовый 4 3 5 3 2" xfId="9018" xr:uid="{00000000-0005-0000-0000-0000F93A0000}"/>
    <cellStyle name="Финансовый 4 3 5 3 2 2" xfId="24258" xr:uid="{10F43F23-068C-4D8A-952C-19ABF51B6269}"/>
    <cellStyle name="Финансовый 4 3 5 3 3" xfId="14096" xr:uid="{00000000-0005-0000-0000-0000FA3A0000}"/>
    <cellStyle name="Финансовый 4 3 5 3 3 2" xfId="29334" xr:uid="{19869A6C-A52B-4D60-AA46-026E4862A717}"/>
    <cellStyle name="Финансовый 4 3 5 3 4" xfId="19182" xr:uid="{7F905A06-25DC-4247-A1F8-D3A521660B85}"/>
    <cellStyle name="Финансовый 4 3 5 4" xfId="5210" xr:uid="{00000000-0005-0000-0000-0000FB3A0000}"/>
    <cellStyle name="Финансовый 4 3 5 4 2" xfId="10291" xr:uid="{00000000-0005-0000-0000-0000FC3A0000}"/>
    <cellStyle name="Финансовый 4 3 5 4 2 2" xfId="25531" xr:uid="{6C41EB6B-DDD2-420A-B687-95B03270DEC1}"/>
    <cellStyle name="Финансовый 4 3 5 4 3" xfId="15369" xr:uid="{00000000-0005-0000-0000-0000FD3A0000}"/>
    <cellStyle name="Финансовый 4 3 5 4 3 2" xfId="30607" xr:uid="{CA8D1790-B10B-43CF-8F25-3E70338CCAD0}"/>
    <cellStyle name="Финансовый 4 3 5 4 4" xfId="20455" xr:uid="{5E0736A4-C9B6-4FC7-891E-A1FFB9B9BF0E}"/>
    <cellStyle name="Финансовый 4 3 5 5" xfId="6487" xr:uid="{00000000-0005-0000-0000-0000FE3A0000}"/>
    <cellStyle name="Финансовый 4 3 5 5 2" xfId="21732" xr:uid="{EE9ECC86-375E-47D0-93A4-DC4AEA389E3C}"/>
    <cellStyle name="Финансовый 4 3 5 6" xfId="11570" xr:uid="{00000000-0005-0000-0000-0000FF3A0000}"/>
    <cellStyle name="Финансовый 4 3 5 6 2" xfId="26808" xr:uid="{1606A476-EB65-4C27-8E61-C3957E2B4AEE}"/>
    <cellStyle name="Финансовый 4 3 5 7" xfId="16656" xr:uid="{FAAF0632-1BDD-41BE-A68C-AF855786B739}"/>
    <cellStyle name="Финансовый 4 3 6" xfId="1522" xr:uid="{00000000-0005-0000-0000-0000003B0000}"/>
    <cellStyle name="Финансовый 4 3 6 2" xfId="2800" xr:uid="{00000000-0005-0000-0000-0000013B0000}"/>
    <cellStyle name="Финансовый 4 3 6 2 2" xfId="7904" xr:uid="{00000000-0005-0000-0000-0000023B0000}"/>
    <cellStyle name="Финансовый 4 3 6 2 2 2" xfId="23144" xr:uid="{ED4EAD09-4503-4AD4-B2AE-E403EBB20FB7}"/>
    <cellStyle name="Финансовый 4 3 6 2 3" xfId="12982" xr:uid="{00000000-0005-0000-0000-0000033B0000}"/>
    <cellStyle name="Финансовый 4 3 6 2 3 2" xfId="28220" xr:uid="{C20BAD62-261D-41A5-AD60-45A9AC41CF19}"/>
    <cellStyle name="Финансовый 4 3 6 2 4" xfId="18068" xr:uid="{249DE426-3E91-4D08-B3D3-F0211BDFAE3E}"/>
    <cellStyle name="Финансовый 4 3 6 3" xfId="4070" xr:uid="{00000000-0005-0000-0000-0000043B0000}"/>
    <cellStyle name="Финансовый 4 3 6 3 2" xfId="9156" xr:uid="{00000000-0005-0000-0000-0000053B0000}"/>
    <cellStyle name="Финансовый 4 3 6 3 2 2" xfId="24396" xr:uid="{735D3A0E-AE47-4F2D-ABD9-E8C8FCB5C21A}"/>
    <cellStyle name="Финансовый 4 3 6 3 3" xfId="14234" xr:uid="{00000000-0005-0000-0000-0000063B0000}"/>
    <cellStyle name="Финансовый 4 3 6 3 3 2" xfId="29472" xr:uid="{01629FBD-BB90-4E11-8315-6E667B9E7B63}"/>
    <cellStyle name="Финансовый 4 3 6 3 4" xfId="19320" xr:uid="{93745256-1B23-4C13-8FEE-68EF1AADEAF0}"/>
    <cellStyle name="Финансовый 4 3 6 4" xfId="5350" xr:uid="{00000000-0005-0000-0000-0000073B0000}"/>
    <cellStyle name="Финансовый 4 3 6 4 2" xfId="10431" xr:uid="{00000000-0005-0000-0000-0000083B0000}"/>
    <cellStyle name="Финансовый 4 3 6 4 2 2" xfId="25671" xr:uid="{E2F4B63D-818C-4B51-BC47-38E2E39BBFB5}"/>
    <cellStyle name="Финансовый 4 3 6 4 3" xfId="15509" xr:uid="{00000000-0005-0000-0000-0000093B0000}"/>
    <cellStyle name="Финансовый 4 3 6 4 3 2" xfId="30747" xr:uid="{ED909FEB-00AF-42DC-B65D-A1791119A430}"/>
    <cellStyle name="Финансовый 4 3 6 4 4" xfId="20595" xr:uid="{6EB2E6D3-1434-4CC4-8160-1B9FDCAEFD2F}"/>
    <cellStyle name="Финансовый 4 3 6 5" xfId="6627" xr:uid="{00000000-0005-0000-0000-00000A3B0000}"/>
    <cellStyle name="Финансовый 4 3 6 5 2" xfId="21872" xr:uid="{343BE739-B409-4580-846A-29653CB36787}"/>
    <cellStyle name="Финансовый 4 3 6 6" xfId="11710" xr:uid="{00000000-0005-0000-0000-00000B3B0000}"/>
    <cellStyle name="Финансовый 4 3 6 6 2" xfId="26948" xr:uid="{BA820F9F-9578-45EF-BD73-AB3C8D5F7282}"/>
    <cellStyle name="Финансовый 4 3 6 7" xfId="16796" xr:uid="{FA2A61D1-2194-447F-8CE5-FA7CEF290395}"/>
    <cellStyle name="Финансовый 4 4" xfId="297" xr:uid="{00000000-0005-0000-0000-00000C3B0000}"/>
    <cellStyle name="Финансовый 4 4 2" xfId="452" xr:uid="{00000000-0005-0000-0000-00000D3B0000}"/>
    <cellStyle name="Финансовый 4 4 2 2" xfId="1016" xr:uid="{00000000-0005-0000-0000-00000E3B0000}"/>
    <cellStyle name="Финансовый 4 4 2 2 2" xfId="2294" xr:uid="{00000000-0005-0000-0000-00000F3B0000}"/>
    <cellStyle name="Финансовый 4 4 2 2 2 2" xfId="7398" xr:uid="{00000000-0005-0000-0000-0000103B0000}"/>
    <cellStyle name="Финансовый 4 4 2 2 2 2 2" xfId="22638" xr:uid="{98CB5099-F7EB-4EE7-9455-A2687D33CAAC}"/>
    <cellStyle name="Финансовый 4 4 2 2 2 3" xfId="12476" xr:uid="{00000000-0005-0000-0000-0000113B0000}"/>
    <cellStyle name="Финансовый 4 4 2 2 2 3 2" xfId="27714" xr:uid="{54F004D4-A722-4E9F-862F-5DFB6B39654D}"/>
    <cellStyle name="Финансовый 4 4 2 2 2 4" xfId="17562" xr:uid="{A8284A71-0209-4D0C-8103-DA4EC1D51884}"/>
    <cellStyle name="Финансовый 4 4 2 2 3" xfId="3572" xr:uid="{00000000-0005-0000-0000-0000123B0000}"/>
    <cellStyle name="Финансовый 4 4 2 2 3 2" xfId="8658" xr:uid="{00000000-0005-0000-0000-0000133B0000}"/>
    <cellStyle name="Финансовый 4 4 2 2 3 2 2" xfId="23898" xr:uid="{15A0187B-FAFC-4C6E-B090-2E7DB51B2534}"/>
    <cellStyle name="Финансовый 4 4 2 2 3 3" xfId="13736" xr:uid="{00000000-0005-0000-0000-0000143B0000}"/>
    <cellStyle name="Финансовый 4 4 2 2 3 3 2" xfId="28974" xr:uid="{781C1BCC-C4ED-4A72-8D8C-42F0E95C4387}"/>
    <cellStyle name="Финансовый 4 4 2 2 3 4" xfId="18822" xr:uid="{ACC2C225-0AF9-41E6-862F-C7A5994458D9}"/>
    <cellStyle name="Финансовый 4 4 2 2 4" xfId="4844" xr:uid="{00000000-0005-0000-0000-0000153B0000}"/>
    <cellStyle name="Финансовый 4 4 2 2 4 2" xfId="9925" xr:uid="{00000000-0005-0000-0000-0000163B0000}"/>
    <cellStyle name="Финансовый 4 4 2 2 4 2 2" xfId="25165" xr:uid="{5B550BCC-342C-4F11-A6DD-CF6D0F845D70}"/>
    <cellStyle name="Финансовый 4 4 2 2 4 3" xfId="15003" xr:uid="{00000000-0005-0000-0000-0000173B0000}"/>
    <cellStyle name="Финансовый 4 4 2 2 4 3 2" xfId="30241" xr:uid="{C881F8B1-1EBA-4078-AC5D-002244EF6608}"/>
    <cellStyle name="Финансовый 4 4 2 2 4 4" xfId="20089" xr:uid="{F64D4422-6FC9-45B3-BF1A-DD35EC504122}"/>
    <cellStyle name="Финансовый 4 4 2 2 5" xfId="6121" xr:uid="{00000000-0005-0000-0000-0000183B0000}"/>
    <cellStyle name="Финансовый 4 4 2 2 5 2" xfId="21366" xr:uid="{A31894B6-0E83-43CE-A40C-D08CEAD8DFC1}"/>
    <cellStyle name="Финансовый 4 4 2 2 6" xfId="11204" xr:uid="{00000000-0005-0000-0000-0000193B0000}"/>
    <cellStyle name="Финансовый 4 4 2 2 6 2" xfId="26442" xr:uid="{4FE70468-E3A7-48AE-B5AB-979C3237E678}"/>
    <cellStyle name="Финансовый 4 4 2 2 7" xfId="16290" xr:uid="{1484CCC6-DF35-4ACE-AB16-7CC682E1170E}"/>
    <cellStyle name="Финансовый 4 4 2 3" xfId="1730" xr:uid="{00000000-0005-0000-0000-00001A3B0000}"/>
    <cellStyle name="Финансовый 4 4 2 3 2" xfId="6834" xr:uid="{00000000-0005-0000-0000-00001B3B0000}"/>
    <cellStyle name="Финансовый 4 4 2 3 2 2" xfId="22074" xr:uid="{9942E470-7740-48B3-BD7C-64409A2BE990}"/>
    <cellStyle name="Финансовый 4 4 2 3 3" xfId="11912" xr:uid="{00000000-0005-0000-0000-00001C3B0000}"/>
    <cellStyle name="Финансовый 4 4 2 3 3 2" xfId="27150" xr:uid="{9B4A091E-CE91-48A3-A5C7-DC58D237D692}"/>
    <cellStyle name="Финансовый 4 4 2 3 4" xfId="16998" xr:uid="{2131C4A4-15C9-4A25-8116-879B40752579}"/>
    <cellStyle name="Финансовый 4 4 2 4" xfId="3016" xr:uid="{00000000-0005-0000-0000-00001D3B0000}"/>
    <cellStyle name="Финансовый 4 4 2 4 2" xfId="8102" xr:uid="{00000000-0005-0000-0000-00001E3B0000}"/>
    <cellStyle name="Финансовый 4 4 2 4 2 2" xfId="23342" xr:uid="{D7C8F6A1-C679-4900-80EC-29BC16D3BFC5}"/>
    <cellStyle name="Финансовый 4 4 2 4 3" xfId="13180" xr:uid="{00000000-0005-0000-0000-00001F3B0000}"/>
    <cellStyle name="Финансовый 4 4 2 4 3 2" xfId="28418" xr:uid="{2151D12C-1562-4824-AB01-6FFC0E7A2BA0}"/>
    <cellStyle name="Финансовый 4 4 2 4 4" xfId="18266" xr:uid="{0AD2A891-E6A3-4287-86FA-DC4018C38F1C}"/>
    <cellStyle name="Финансовый 4 4 2 5" xfId="4280" xr:uid="{00000000-0005-0000-0000-0000203B0000}"/>
    <cellStyle name="Финансовый 4 4 2 5 2" xfId="9361" xr:uid="{00000000-0005-0000-0000-0000213B0000}"/>
    <cellStyle name="Финансовый 4 4 2 5 2 2" xfId="24601" xr:uid="{2ADFC416-68FF-4A49-BE04-5826D0417F00}"/>
    <cellStyle name="Финансовый 4 4 2 5 3" xfId="14439" xr:uid="{00000000-0005-0000-0000-0000223B0000}"/>
    <cellStyle name="Финансовый 4 4 2 5 3 2" xfId="29677" xr:uid="{B587FE17-8645-470C-8E43-33F893EBF654}"/>
    <cellStyle name="Финансовый 4 4 2 5 4" xfId="19525" xr:uid="{22666371-081D-4A09-8383-12AC3E0CF7DA}"/>
    <cellStyle name="Финансовый 4 4 2 6" xfId="5557" xr:uid="{00000000-0005-0000-0000-0000233B0000}"/>
    <cellStyle name="Финансовый 4 4 2 6 2" xfId="20802" xr:uid="{61592966-3051-4B1A-87D8-6CB699AA88E1}"/>
    <cellStyle name="Финансовый 4 4 2 7" xfId="10640" xr:uid="{00000000-0005-0000-0000-0000243B0000}"/>
    <cellStyle name="Финансовый 4 4 2 7 2" xfId="25878" xr:uid="{8002C479-FD40-480B-A9BB-BAC71E970AC4}"/>
    <cellStyle name="Финансовый 4 4 2 8" xfId="15726" xr:uid="{2971327C-1E3F-49AC-BC32-3D898DB577F9}"/>
    <cellStyle name="Финансовый 4 4 3" xfId="876" xr:uid="{00000000-0005-0000-0000-0000253B0000}"/>
    <cellStyle name="Финансовый 4 4 3 2" xfId="2154" xr:uid="{00000000-0005-0000-0000-0000263B0000}"/>
    <cellStyle name="Финансовый 4 4 3 2 2" xfId="7258" xr:uid="{00000000-0005-0000-0000-0000273B0000}"/>
    <cellStyle name="Финансовый 4 4 3 2 2 2" xfId="22498" xr:uid="{CD6D9291-0B18-4C35-BEDC-312655700172}"/>
    <cellStyle name="Финансовый 4 4 3 2 3" xfId="12336" xr:uid="{00000000-0005-0000-0000-0000283B0000}"/>
    <cellStyle name="Финансовый 4 4 3 2 3 2" xfId="27574" xr:uid="{65722E22-4647-4328-92F9-8BEE7C39C8E1}"/>
    <cellStyle name="Финансовый 4 4 3 2 4" xfId="17422" xr:uid="{51B9C2EC-2260-45B9-8146-7CA8E37E9453}"/>
    <cellStyle name="Финансовый 4 4 3 3" xfId="3434" xr:uid="{00000000-0005-0000-0000-0000293B0000}"/>
    <cellStyle name="Финансовый 4 4 3 3 2" xfId="8520" xr:uid="{00000000-0005-0000-0000-00002A3B0000}"/>
    <cellStyle name="Финансовый 4 4 3 3 2 2" xfId="23760" xr:uid="{930B0F10-7E7B-4D59-9862-DAAD85B1737F}"/>
    <cellStyle name="Финансовый 4 4 3 3 3" xfId="13598" xr:uid="{00000000-0005-0000-0000-00002B3B0000}"/>
    <cellStyle name="Финансовый 4 4 3 3 3 2" xfId="28836" xr:uid="{57BE2817-5E08-4CDA-9C8D-32C668232577}"/>
    <cellStyle name="Финансовый 4 4 3 3 4" xfId="18684" xr:uid="{16D1B65A-6C3F-483E-9668-E9D2B453E815}"/>
    <cellStyle name="Финансовый 4 4 3 4" xfId="4704" xr:uid="{00000000-0005-0000-0000-00002C3B0000}"/>
    <cellStyle name="Финансовый 4 4 3 4 2" xfId="9785" xr:uid="{00000000-0005-0000-0000-00002D3B0000}"/>
    <cellStyle name="Финансовый 4 4 3 4 2 2" xfId="25025" xr:uid="{8B557E94-54FF-473B-A937-CE3B5A527604}"/>
    <cellStyle name="Финансовый 4 4 3 4 3" xfId="14863" xr:uid="{00000000-0005-0000-0000-00002E3B0000}"/>
    <cellStyle name="Финансовый 4 4 3 4 3 2" xfId="30101" xr:uid="{75B1B915-D27A-4863-8D22-6EE00684465C}"/>
    <cellStyle name="Финансовый 4 4 3 4 4" xfId="19949" xr:uid="{90A029E9-2ACB-4A87-A264-BE15C0D34FED}"/>
    <cellStyle name="Финансовый 4 4 3 5" xfId="5981" xr:uid="{00000000-0005-0000-0000-00002F3B0000}"/>
    <cellStyle name="Финансовый 4 4 3 5 2" xfId="21226" xr:uid="{644BC6E5-3F7F-48FF-B5D6-05816686BC42}"/>
    <cellStyle name="Финансовый 4 4 3 6" xfId="11064" xr:uid="{00000000-0005-0000-0000-0000303B0000}"/>
    <cellStyle name="Финансовый 4 4 3 6 2" xfId="26302" xr:uid="{ED906392-FBB9-4B2E-B4D2-67713A2B9B47}"/>
    <cellStyle name="Финансовый 4 4 3 7" xfId="16150" xr:uid="{BB9B4761-B726-4954-8736-3B4F4AB75A0F}"/>
    <cellStyle name="Финансовый 4 4 4" xfId="1590" xr:uid="{00000000-0005-0000-0000-0000313B0000}"/>
    <cellStyle name="Финансовый 4 4 4 2" xfId="6694" xr:uid="{00000000-0005-0000-0000-0000323B0000}"/>
    <cellStyle name="Финансовый 4 4 4 2 2" xfId="21934" xr:uid="{16487447-6C1F-4D1B-B7EC-0F9424FF8C45}"/>
    <cellStyle name="Финансовый 4 4 4 3" xfId="11772" xr:uid="{00000000-0005-0000-0000-0000333B0000}"/>
    <cellStyle name="Финансовый 4 4 4 3 2" xfId="27010" xr:uid="{F1FBDA5B-7735-42E9-870C-9CD03FAC05BE}"/>
    <cellStyle name="Финансовый 4 4 4 4" xfId="16858" xr:uid="{947B0D21-5DC5-48A8-AB53-0DE25C8AD983}"/>
    <cellStyle name="Финансовый 4 4 5" xfId="2864" xr:uid="{00000000-0005-0000-0000-0000343B0000}"/>
    <cellStyle name="Финансовый 4 4 5 2" xfId="7964" xr:uid="{00000000-0005-0000-0000-0000353B0000}"/>
    <cellStyle name="Финансовый 4 4 5 2 2" xfId="23204" xr:uid="{7555B8F7-62FA-4EF5-9B5F-ECE253C0D111}"/>
    <cellStyle name="Финансовый 4 4 5 3" xfId="13042" xr:uid="{00000000-0005-0000-0000-0000363B0000}"/>
    <cellStyle name="Финансовый 4 4 5 3 2" xfId="28280" xr:uid="{FD1840C4-65D1-4CC4-9C0F-22B13AE6AEDA}"/>
    <cellStyle name="Финансовый 4 4 5 4" xfId="18128" xr:uid="{4907333F-22E4-45A3-A8B2-737920D5A766}"/>
    <cellStyle name="Финансовый 4 4 6" xfId="4140" xr:uid="{00000000-0005-0000-0000-0000373B0000}"/>
    <cellStyle name="Финансовый 4 4 6 2" xfId="9221" xr:uid="{00000000-0005-0000-0000-0000383B0000}"/>
    <cellStyle name="Финансовый 4 4 6 2 2" xfId="24461" xr:uid="{F81E161C-DD6C-4F5D-9778-1873F3F694FA}"/>
    <cellStyle name="Финансовый 4 4 6 3" xfId="14299" xr:uid="{00000000-0005-0000-0000-0000393B0000}"/>
    <cellStyle name="Финансовый 4 4 6 3 2" xfId="29537" xr:uid="{1AE5C3EB-6FFF-4165-B6F3-B5C43F2E1847}"/>
    <cellStyle name="Финансовый 4 4 6 4" xfId="19385" xr:uid="{D73684C9-DDE8-4A88-ADD1-A633ED6D20E4}"/>
    <cellStyle name="Финансовый 4 4 7" xfId="5417" xr:uid="{00000000-0005-0000-0000-00003A3B0000}"/>
    <cellStyle name="Финансовый 4 4 7 2" xfId="20662" xr:uid="{AB169B8E-3380-429F-B452-723C35F71C6F}"/>
    <cellStyle name="Финансовый 4 4 8" xfId="10500" xr:uid="{00000000-0005-0000-0000-00003B3B0000}"/>
    <cellStyle name="Финансовый 4 4 8 2" xfId="25738" xr:uid="{A1BBB80F-470D-48D0-B401-AB0793F9EF32}"/>
    <cellStyle name="Финансовый 4 4 9" xfId="15586" xr:uid="{BBD40A57-0B10-4B36-BD4C-09BD8021A5C8}"/>
    <cellStyle name="Финансовый 4 5" xfId="592" xr:uid="{00000000-0005-0000-0000-00003C3B0000}"/>
    <cellStyle name="Финансовый 4 5 2" xfId="1156" xr:uid="{00000000-0005-0000-0000-00003D3B0000}"/>
    <cellStyle name="Финансовый 4 5 2 2" xfId="2434" xr:uid="{00000000-0005-0000-0000-00003E3B0000}"/>
    <cellStyle name="Финансовый 4 5 2 2 2" xfId="7538" xr:uid="{00000000-0005-0000-0000-00003F3B0000}"/>
    <cellStyle name="Финансовый 4 5 2 2 2 2" xfId="22778" xr:uid="{2BDF00EA-1705-41A3-9E39-7EFE799040FA}"/>
    <cellStyle name="Финансовый 4 5 2 2 3" xfId="12616" xr:uid="{00000000-0005-0000-0000-0000403B0000}"/>
    <cellStyle name="Финансовый 4 5 2 2 3 2" xfId="27854" xr:uid="{B0CCBB03-19CC-4A1B-885F-BC173D6AAABD}"/>
    <cellStyle name="Финансовый 4 5 2 2 4" xfId="17702" xr:uid="{E3887ECF-153B-464E-BD82-9FB5E2218692}"/>
    <cellStyle name="Финансовый 4 5 2 3" xfId="3710" xr:uid="{00000000-0005-0000-0000-0000413B0000}"/>
    <cellStyle name="Финансовый 4 5 2 3 2" xfId="8796" xr:uid="{00000000-0005-0000-0000-0000423B0000}"/>
    <cellStyle name="Финансовый 4 5 2 3 2 2" xfId="24036" xr:uid="{13673372-AAA0-420F-9BE7-99FEC73FE73E}"/>
    <cellStyle name="Финансовый 4 5 2 3 3" xfId="13874" xr:uid="{00000000-0005-0000-0000-0000433B0000}"/>
    <cellStyle name="Финансовый 4 5 2 3 3 2" xfId="29112" xr:uid="{83EBA61F-F35E-498E-855D-734D43BF7E67}"/>
    <cellStyle name="Финансовый 4 5 2 3 4" xfId="18960" xr:uid="{DD825943-CD82-4A1F-8DDC-A0CBD721C51C}"/>
    <cellStyle name="Финансовый 4 5 2 4" xfId="4984" xr:uid="{00000000-0005-0000-0000-0000443B0000}"/>
    <cellStyle name="Финансовый 4 5 2 4 2" xfId="10065" xr:uid="{00000000-0005-0000-0000-0000453B0000}"/>
    <cellStyle name="Финансовый 4 5 2 4 2 2" xfId="25305" xr:uid="{BF15A193-3E79-4082-B5F2-830CD7667806}"/>
    <cellStyle name="Финансовый 4 5 2 4 3" xfId="15143" xr:uid="{00000000-0005-0000-0000-0000463B0000}"/>
    <cellStyle name="Финансовый 4 5 2 4 3 2" xfId="30381" xr:uid="{0028C956-3CDA-4BEE-A1ED-516EF746FAC4}"/>
    <cellStyle name="Финансовый 4 5 2 4 4" xfId="20229" xr:uid="{B15E5648-8383-4AD9-BA44-43067A33DB54}"/>
    <cellStyle name="Финансовый 4 5 2 5" xfId="6261" xr:uid="{00000000-0005-0000-0000-0000473B0000}"/>
    <cellStyle name="Финансовый 4 5 2 5 2" xfId="21506" xr:uid="{9B11CEBB-B449-46CE-A3D5-5080CBAF647E}"/>
    <cellStyle name="Финансовый 4 5 2 6" xfId="11344" xr:uid="{00000000-0005-0000-0000-0000483B0000}"/>
    <cellStyle name="Финансовый 4 5 2 6 2" xfId="26582" xr:uid="{EA073E0B-083B-41AA-863C-2A27DE94E8B2}"/>
    <cellStyle name="Финансовый 4 5 2 7" xfId="16430" xr:uid="{F0D94233-46FB-42F5-9EDD-DC80D8384E33}"/>
    <cellStyle name="Финансовый 4 5 3" xfId="1870" xr:uid="{00000000-0005-0000-0000-0000493B0000}"/>
    <cellStyle name="Финансовый 4 5 3 2" xfId="6974" xr:uid="{00000000-0005-0000-0000-00004A3B0000}"/>
    <cellStyle name="Финансовый 4 5 3 2 2" xfId="22214" xr:uid="{E8254F33-A6B8-4EB1-B0B4-24FDCCF5E34E}"/>
    <cellStyle name="Финансовый 4 5 3 3" xfId="12052" xr:uid="{00000000-0005-0000-0000-00004B3B0000}"/>
    <cellStyle name="Финансовый 4 5 3 3 2" xfId="27290" xr:uid="{C5E901A1-9A28-45BC-8B77-55CA2CF6292E}"/>
    <cellStyle name="Финансовый 4 5 3 4" xfId="17138" xr:uid="{F4CDAAAE-FC4F-4160-B18C-7C9E86861CC2}"/>
    <cellStyle name="Финансовый 4 5 4" xfId="3154" xr:uid="{00000000-0005-0000-0000-00004C3B0000}"/>
    <cellStyle name="Финансовый 4 5 4 2" xfId="8240" xr:uid="{00000000-0005-0000-0000-00004D3B0000}"/>
    <cellStyle name="Финансовый 4 5 4 2 2" xfId="23480" xr:uid="{7F89D5E6-4FDE-4BED-BD29-197E44750B6F}"/>
    <cellStyle name="Финансовый 4 5 4 3" xfId="13318" xr:uid="{00000000-0005-0000-0000-00004E3B0000}"/>
    <cellStyle name="Финансовый 4 5 4 3 2" xfId="28556" xr:uid="{5DB0F80A-F9B6-401C-B3C0-9123BBCBBE88}"/>
    <cellStyle name="Финансовый 4 5 4 4" xfId="18404" xr:uid="{E139AC73-F079-460A-B39D-DCCF8141620B}"/>
    <cellStyle name="Финансовый 4 5 5" xfId="4420" xr:uid="{00000000-0005-0000-0000-00004F3B0000}"/>
    <cellStyle name="Финансовый 4 5 5 2" xfId="9501" xr:uid="{00000000-0005-0000-0000-0000503B0000}"/>
    <cellStyle name="Финансовый 4 5 5 2 2" xfId="24741" xr:uid="{6506AA94-153D-406D-AA93-0DF233A6F0E5}"/>
    <cellStyle name="Финансовый 4 5 5 3" xfId="14579" xr:uid="{00000000-0005-0000-0000-0000513B0000}"/>
    <cellStyle name="Финансовый 4 5 5 3 2" xfId="29817" xr:uid="{AB1117F4-123D-4A59-98DA-B906578B924F}"/>
    <cellStyle name="Финансовый 4 5 5 4" xfId="19665" xr:uid="{63D54418-B6A6-4D2C-B8CA-C0A486CE55BC}"/>
    <cellStyle name="Финансовый 4 5 6" xfId="5697" xr:uid="{00000000-0005-0000-0000-0000523B0000}"/>
    <cellStyle name="Финансовый 4 5 6 2" xfId="20942" xr:uid="{1C750818-C2B5-4E8C-A3A5-B4A9F34ACF68}"/>
    <cellStyle name="Финансовый 4 5 7" xfId="10780" xr:uid="{00000000-0005-0000-0000-0000533B0000}"/>
    <cellStyle name="Финансовый 4 5 7 2" xfId="26018" xr:uid="{E1128BB9-1F73-460C-BC12-F6FDDCB462C3}"/>
    <cellStyle name="Финансовый 4 5 8" xfId="15866" xr:uid="{F1F28F09-B0E2-4824-80BB-2B7C9893AD79}"/>
    <cellStyle name="Финансовый 4 6" xfId="736" xr:uid="{00000000-0005-0000-0000-0000543B0000}"/>
    <cellStyle name="Финансовый 4 6 2" xfId="2014" xr:uid="{00000000-0005-0000-0000-0000553B0000}"/>
    <cellStyle name="Финансовый 4 6 2 2" xfId="7118" xr:uid="{00000000-0005-0000-0000-0000563B0000}"/>
    <cellStyle name="Финансовый 4 6 2 2 2" xfId="22358" xr:uid="{72DA756D-9576-4A53-AE96-43D24F5C0D9F}"/>
    <cellStyle name="Финансовый 4 6 2 3" xfId="12196" xr:uid="{00000000-0005-0000-0000-0000573B0000}"/>
    <cellStyle name="Финансовый 4 6 2 3 2" xfId="27434" xr:uid="{E9FDD974-1DE9-4548-80CA-4606F1BAAA6F}"/>
    <cellStyle name="Финансовый 4 6 2 4" xfId="17282" xr:uid="{68E10A75-52E3-491E-B984-F5AAE56AC58B}"/>
    <cellStyle name="Финансовый 4 6 3" xfId="3296" xr:uid="{00000000-0005-0000-0000-0000583B0000}"/>
    <cellStyle name="Финансовый 4 6 3 2" xfId="8382" xr:uid="{00000000-0005-0000-0000-0000593B0000}"/>
    <cellStyle name="Финансовый 4 6 3 2 2" xfId="23622" xr:uid="{0CD64BEC-F6D8-4441-9EE7-8BEF07ABAF43}"/>
    <cellStyle name="Финансовый 4 6 3 3" xfId="13460" xr:uid="{00000000-0005-0000-0000-00005A3B0000}"/>
    <cellStyle name="Финансовый 4 6 3 3 2" xfId="28698" xr:uid="{82362F99-78E3-4C8F-AB0D-5D6A59F842DD}"/>
    <cellStyle name="Финансовый 4 6 3 4" xfId="18546" xr:uid="{ECD1B580-F23E-4697-960C-72FF83C190C9}"/>
    <cellStyle name="Финансовый 4 6 4" xfId="4564" xr:uid="{00000000-0005-0000-0000-00005B3B0000}"/>
    <cellStyle name="Финансовый 4 6 4 2" xfId="9645" xr:uid="{00000000-0005-0000-0000-00005C3B0000}"/>
    <cellStyle name="Финансовый 4 6 4 2 2" xfId="24885" xr:uid="{BF0F5416-5250-47AA-8340-D90B17A66ACD}"/>
    <cellStyle name="Финансовый 4 6 4 3" xfId="14723" xr:uid="{00000000-0005-0000-0000-00005D3B0000}"/>
    <cellStyle name="Финансовый 4 6 4 3 2" xfId="29961" xr:uid="{CF2ABFE5-41D6-4FF4-B186-70CABA20683B}"/>
    <cellStyle name="Финансовый 4 6 4 4" xfId="19809" xr:uid="{CC5199FA-F922-4D50-9BDD-207E9577949B}"/>
    <cellStyle name="Финансовый 4 6 5" xfId="5841" xr:uid="{00000000-0005-0000-0000-00005E3B0000}"/>
    <cellStyle name="Финансовый 4 6 5 2" xfId="21086" xr:uid="{857B6398-C0AD-4651-9D2B-7E3C2DA61273}"/>
    <cellStyle name="Финансовый 4 6 6" xfId="10924" xr:uid="{00000000-0005-0000-0000-00005F3B0000}"/>
    <cellStyle name="Финансовый 4 6 6 2" xfId="26162" xr:uid="{C6F13468-9F06-4827-8F56-8FFC60401F4E}"/>
    <cellStyle name="Финансовый 4 6 7" xfId="16010" xr:uid="{BD077AA4-F70B-493F-906B-B885FD9A1F4C}"/>
    <cellStyle name="Финансовый 4 7" xfId="1301" xr:uid="{00000000-0005-0000-0000-0000603B0000}"/>
    <cellStyle name="Финансовый 4 7 2" xfId="2579" xr:uid="{00000000-0005-0000-0000-0000613B0000}"/>
    <cellStyle name="Финансовый 4 7 2 2" xfId="7683" xr:uid="{00000000-0005-0000-0000-0000623B0000}"/>
    <cellStyle name="Финансовый 4 7 2 2 2" xfId="22923" xr:uid="{3D760C28-54DC-4330-A98B-EC02B1329B83}"/>
    <cellStyle name="Финансовый 4 7 2 3" xfId="12761" xr:uid="{00000000-0005-0000-0000-0000633B0000}"/>
    <cellStyle name="Финансовый 4 7 2 3 2" xfId="27999" xr:uid="{3D867220-C1EE-4E82-B598-7D6191EEB5C8}"/>
    <cellStyle name="Финансовый 4 7 2 4" xfId="17847" xr:uid="{9EC0763B-DACD-4E25-B565-BDB1C7FED9C0}"/>
    <cellStyle name="Финансовый 4 7 3" xfId="3853" xr:uid="{00000000-0005-0000-0000-0000643B0000}"/>
    <cellStyle name="Финансовый 4 7 3 2" xfId="8939" xr:uid="{00000000-0005-0000-0000-0000653B0000}"/>
    <cellStyle name="Финансовый 4 7 3 2 2" xfId="24179" xr:uid="{313709B8-F313-4BB2-BD0A-1FE53359064D}"/>
    <cellStyle name="Финансовый 4 7 3 3" xfId="14017" xr:uid="{00000000-0005-0000-0000-0000663B0000}"/>
    <cellStyle name="Финансовый 4 7 3 3 2" xfId="29255" xr:uid="{812A16FB-F880-4B12-9441-F6ABA857C987}"/>
    <cellStyle name="Финансовый 4 7 3 4" xfId="19103" xr:uid="{12371D1C-7E4E-4BEA-B4E1-C7A9AD2F6E28}"/>
    <cellStyle name="Финансовый 4 7 4" xfId="5129" xr:uid="{00000000-0005-0000-0000-0000673B0000}"/>
    <cellStyle name="Финансовый 4 7 4 2" xfId="10210" xr:uid="{00000000-0005-0000-0000-0000683B0000}"/>
    <cellStyle name="Финансовый 4 7 4 2 2" xfId="25450" xr:uid="{FBCE2A16-20A1-4D48-90BC-C4CABCFBAE1A}"/>
    <cellStyle name="Финансовый 4 7 4 3" xfId="15288" xr:uid="{00000000-0005-0000-0000-0000693B0000}"/>
    <cellStyle name="Финансовый 4 7 4 3 2" xfId="30526" xr:uid="{D5F0B3FA-202D-4E39-9846-DAFAF65DBA50}"/>
    <cellStyle name="Финансовый 4 7 4 4" xfId="20374" xr:uid="{68C3D000-8D49-4640-88CE-9467DF18831F}"/>
    <cellStyle name="Финансовый 4 7 5" xfId="6406" xr:uid="{00000000-0005-0000-0000-00006A3B0000}"/>
    <cellStyle name="Финансовый 4 7 5 2" xfId="21651" xr:uid="{C98C4733-9414-4257-8CCB-CCD842646443}"/>
    <cellStyle name="Финансовый 4 7 6" xfId="11489" xr:uid="{00000000-0005-0000-0000-00006B3B0000}"/>
    <cellStyle name="Финансовый 4 7 6 2" xfId="26727" xr:uid="{BC298756-D3FC-471E-9F49-11C905EA2C4E}"/>
    <cellStyle name="Финансовый 4 7 7" xfId="16575" xr:uid="{5DC1C791-822B-4863-B903-6AB94BAA7D18}"/>
    <cellStyle name="Финансовый 4 8" xfId="1441" xr:uid="{00000000-0005-0000-0000-00006C3B0000}"/>
    <cellStyle name="Финансовый 4 8 2" xfId="2719" xr:uid="{00000000-0005-0000-0000-00006D3B0000}"/>
    <cellStyle name="Финансовый 4 8 2 2" xfId="7823" xr:uid="{00000000-0005-0000-0000-00006E3B0000}"/>
    <cellStyle name="Финансовый 4 8 2 2 2" xfId="23063" xr:uid="{AB33EE93-A0E7-4614-AE56-F0A1304E2D43}"/>
    <cellStyle name="Финансовый 4 8 2 3" xfId="12901" xr:uid="{00000000-0005-0000-0000-00006F3B0000}"/>
    <cellStyle name="Финансовый 4 8 2 3 2" xfId="28139" xr:uid="{9407B0AA-3466-4DBE-B7AC-4CB1051B7D68}"/>
    <cellStyle name="Финансовый 4 8 2 4" xfId="17987" xr:uid="{5123C6C1-9E77-4028-9E39-FC9AE80A83BF}"/>
    <cellStyle name="Финансовый 4 8 3" xfId="3991" xr:uid="{00000000-0005-0000-0000-0000703B0000}"/>
    <cellStyle name="Финансовый 4 8 3 2" xfId="9077" xr:uid="{00000000-0005-0000-0000-0000713B0000}"/>
    <cellStyle name="Финансовый 4 8 3 2 2" xfId="24317" xr:uid="{004791C8-CED2-413B-8546-8FACDA5315D8}"/>
    <cellStyle name="Финансовый 4 8 3 3" xfId="14155" xr:uid="{00000000-0005-0000-0000-0000723B0000}"/>
    <cellStyle name="Финансовый 4 8 3 3 2" xfId="29393" xr:uid="{F679A3EA-E4CE-4118-A696-54E697D0C82E}"/>
    <cellStyle name="Финансовый 4 8 3 4" xfId="19241" xr:uid="{4E41B127-0791-407A-AEA7-39F618877423}"/>
    <cellStyle name="Финансовый 4 8 4" xfId="5269" xr:uid="{00000000-0005-0000-0000-0000733B0000}"/>
    <cellStyle name="Финансовый 4 8 4 2" xfId="10350" xr:uid="{00000000-0005-0000-0000-0000743B0000}"/>
    <cellStyle name="Финансовый 4 8 4 2 2" xfId="25590" xr:uid="{B15D5372-5212-4244-A646-26ACAC056B1A}"/>
    <cellStyle name="Финансовый 4 8 4 3" xfId="15428" xr:uid="{00000000-0005-0000-0000-0000753B0000}"/>
    <cellStyle name="Финансовый 4 8 4 3 2" xfId="30666" xr:uid="{1434F422-5D2B-44CF-BDC2-D6EA46B21BA0}"/>
    <cellStyle name="Финансовый 4 8 4 4" xfId="20514" xr:uid="{EB9D9C4C-E4EF-4A59-AF6F-394BC91A9C5C}"/>
    <cellStyle name="Финансовый 4 8 5" xfId="6546" xr:uid="{00000000-0005-0000-0000-0000763B0000}"/>
    <cellStyle name="Финансовый 4 8 5 2" xfId="21791" xr:uid="{9F45B264-F685-4265-915C-8452DA160974}"/>
    <cellStyle name="Финансовый 4 8 6" xfId="11629" xr:uid="{00000000-0005-0000-0000-0000773B0000}"/>
    <cellStyle name="Финансовый 4 8 6 2" xfId="26867" xr:uid="{EB35F2A9-ABD7-426D-8EED-A39C888004B9}"/>
    <cellStyle name="Финансовый 4 8 7" xfId="16715" xr:uid="{23C216FA-34C4-4A56-A602-3581849C7AA5}"/>
    <cellStyle name="Финансовый 5" xfId="240" xr:uid="{00000000-0005-0000-0000-0000783B0000}"/>
    <cellStyle name="Финансовый 5 2" xfId="336" xr:uid="{00000000-0005-0000-0000-0000793B0000}"/>
    <cellStyle name="Финансовый 5 2 2" xfId="488" xr:uid="{00000000-0005-0000-0000-00007A3B0000}"/>
    <cellStyle name="Финансовый 5 2 2 2" xfId="1052" xr:uid="{00000000-0005-0000-0000-00007B3B0000}"/>
    <cellStyle name="Финансовый 5 2 2 2 2" xfId="2330" xr:uid="{00000000-0005-0000-0000-00007C3B0000}"/>
    <cellStyle name="Финансовый 5 2 2 2 2 2" xfId="7434" xr:uid="{00000000-0005-0000-0000-00007D3B0000}"/>
    <cellStyle name="Финансовый 5 2 2 2 2 2 2" xfId="22674" xr:uid="{FDF7EEB5-2CF7-4D79-8CCA-BBD0CE6FEA57}"/>
    <cellStyle name="Финансовый 5 2 2 2 2 3" xfId="12512" xr:uid="{00000000-0005-0000-0000-00007E3B0000}"/>
    <cellStyle name="Финансовый 5 2 2 2 2 3 2" xfId="27750" xr:uid="{767F52F0-9210-480A-9491-10E3924B1B11}"/>
    <cellStyle name="Финансовый 5 2 2 2 2 4" xfId="17598" xr:uid="{B01A998B-A6F4-406F-B2EC-A28E25980F7D}"/>
    <cellStyle name="Финансовый 5 2 2 2 3" xfId="3606" xr:uid="{00000000-0005-0000-0000-00007F3B0000}"/>
    <cellStyle name="Финансовый 5 2 2 2 3 2" xfId="8692" xr:uid="{00000000-0005-0000-0000-0000803B0000}"/>
    <cellStyle name="Финансовый 5 2 2 2 3 2 2" xfId="23932" xr:uid="{CF21D40F-A618-4D24-94F2-5BD561C72E73}"/>
    <cellStyle name="Финансовый 5 2 2 2 3 3" xfId="13770" xr:uid="{00000000-0005-0000-0000-0000813B0000}"/>
    <cellStyle name="Финансовый 5 2 2 2 3 3 2" xfId="29008" xr:uid="{28DF2157-2926-4978-837D-93C085EC37C1}"/>
    <cellStyle name="Финансовый 5 2 2 2 3 4" xfId="18856" xr:uid="{403C9742-D5C5-4FFC-AFB8-0615A6466F21}"/>
    <cellStyle name="Финансовый 5 2 2 2 4" xfId="4880" xr:uid="{00000000-0005-0000-0000-0000823B0000}"/>
    <cellStyle name="Финансовый 5 2 2 2 4 2" xfId="9961" xr:uid="{00000000-0005-0000-0000-0000833B0000}"/>
    <cellStyle name="Финансовый 5 2 2 2 4 2 2" xfId="25201" xr:uid="{A32AD86E-6B7B-457A-A19C-97D868DD0E68}"/>
    <cellStyle name="Финансовый 5 2 2 2 4 3" xfId="15039" xr:uid="{00000000-0005-0000-0000-0000843B0000}"/>
    <cellStyle name="Финансовый 5 2 2 2 4 3 2" xfId="30277" xr:uid="{27AB6EDC-827F-48F0-A0D1-75660375A5D6}"/>
    <cellStyle name="Финансовый 5 2 2 2 4 4" xfId="20125" xr:uid="{A9D8AD58-0CBF-4C47-A900-AA722B785D1F}"/>
    <cellStyle name="Финансовый 5 2 2 2 5" xfId="6157" xr:uid="{00000000-0005-0000-0000-0000853B0000}"/>
    <cellStyle name="Финансовый 5 2 2 2 5 2" xfId="21402" xr:uid="{8B3D79E0-A29F-4C2C-BF53-074D0EC87D7D}"/>
    <cellStyle name="Финансовый 5 2 2 2 6" xfId="11240" xr:uid="{00000000-0005-0000-0000-0000863B0000}"/>
    <cellStyle name="Финансовый 5 2 2 2 6 2" xfId="26478" xr:uid="{23333BD1-5413-4A18-BCBE-54E68487B07C}"/>
    <cellStyle name="Финансовый 5 2 2 2 7" xfId="16326" xr:uid="{7ABA9DC4-1C20-460F-AB95-78EEBCB7E12D}"/>
    <cellStyle name="Финансовый 5 2 2 3" xfId="1766" xr:uid="{00000000-0005-0000-0000-0000873B0000}"/>
    <cellStyle name="Финансовый 5 2 2 3 2" xfId="6870" xr:uid="{00000000-0005-0000-0000-0000883B0000}"/>
    <cellStyle name="Финансовый 5 2 2 3 2 2" xfId="22110" xr:uid="{F3862EB7-FB0C-4F50-B511-AA5FF6AAF56E}"/>
    <cellStyle name="Финансовый 5 2 2 3 3" xfId="11948" xr:uid="{00000000-0005-0000-0000-0000893B0000}"/>
    <cellStyle name="Финансовый 5 2 2 3 3 2" xfId="27186" xr:uid="{93467415-F213-4C09-B7B4-249BCCB49C04}"/>
    <cellStyle name="Финансовый 5 2 2 3 4" xfId="17034" xr:uid="{AA9ADDA0-6F7A-4897-BE14-50B63EDF4641}"/>
    <cellStyle name="Финансовый 5 2 2 4" xfId="3050" xr:uid="{00000000-0005-0000-0000-00008A3B0000}"/>
    <cellStyle name="Финансовый 5 2 2 4 2" xfId="8136" xr:uid="{00000000-0005-0000-0000-00008B3B0000}"/>
    <cellStyle name="Финансовый 5 2 2 4 2 2" xfId="23376" xr:uid="{495D8228-56C2-4A32-94BD-FC3869410B98}"/>
    <cellStyle name="Финансовый 5 2 2 4 3" xfId="13214" xr:uid="{00000000-0005-0000-0000-00008C3B0000}"/>
    <cellStyle name="Финансовый 5 2 2 4 3 2" xfId="28452" xr:uid="{4523C4C1-F139-4705-AEBE-F1773045584F}"/>
    <cellStyle name="Финансовый 5 2 2 4 4" xfId="18300" xr:uid="{D73139AC-7FA5-4220-BF8E-E2A151C93A10}"/>
    <cellStyle name="Финансовый 5 2 2 5" xfId="4316" xr:uid="{00000000-0005-0000-0000-00008D3B0000}"/>
    <cellStyle name="Финансовый 5 2 2 5 2" xfId="9397" xr:uid="{00000000-0005-0000-0000-00008E3B0000}"/>
    <cellStyle name="Финансовый 5 2 2 5 2 2" xfId="24637" xr:uid="{92547F3D-6238-4578-ADF7-BD4FCB470DB6}"/>
    <cellStyle name="Финансовый 5 2 2 5 3" xfId="14475" xr:uid="{00000000-0005-0000-0000-00008F3B0000}"/>
    <cellStyle name="Финансовый 5 2 2 5 3 2" xfId="29713" xr:uid="{BF5E9B22-E903-4F4B-99C3-3F5F66C5CAA6}"/>
    <cellStyle name="Финансовый 5 2 2 5 4" xfId="19561" xr:uid="{458D12E9-FB3F-4711-8FC5-663724873F4F}"/>
    <cellStyle name="Финансовый 5 2 2 6" xfId="5593" xr:uid="{00000000-0005-0000-0000-0000903B0000}"/>
    <cellStyle name="Финансовый 5 2 2 6 2" xfId="20838" xr:uid="{E40F1FDF-30DC-4B9A-83FD-D8EAAAD0D4A5}"/>
    <cellStyle name="Финансовый 5 2 2 7" xfId="10676" xr:uid="{00000000-0005-0000-0000-0000913B0000}"/>
    <cellStyle name="Финансовый 5 2 2 7 2" xfId="25914" xr:uid="{07A0E687-2FEC-430F-8E91-3F82B2784A2C}"/>
    <cellStyle name="Финансовый 5 2 2 8" xfId="15762" xr:uid="{B57D0E32-8A47-4A3D-B94F-BE0B351BE0BB}"/>
    <cellStyle name="Финансовый 5 2 3" xfId="912" xr:uid="{00000000-0005-0000-0000-0000923B0000}"/>
    <cellStyle name="Финансовый 5 2 3 2" xfId="2190" xr:uid="{00000000-0005-0000-0000-0000933B0000}"/>
    <cellStyle name="Финансовый 5 2 3 2 2" xfId="7294" xr:uid="{00000000-0005-0000-0000-0000943B0000}"/>
    <cellStyle name="Финансовый 5 2 3 2 2 2" xfId="22534" xr:uid="{A0CF17BA-8776-416B-96EE-721B009F99BC}"/>
    <cellStyle name="Финансовый 5 2 3 2 3" xfId="12372" xr:uid="{00000000-0005-0000-0000-0000953B0000}"/>
    <cellStyle name="Финансовый 5 2 3 2 3 2" xfId="27610" xr:uid="{88980FD7-0C29-4D07-961B-390355DCBFD7}"/>
    <cellStyle name="Финансовый 5 2 3 2 4" xfId="17458" xr:uid="{06905724-2A6B-43F8-A97B-7609F7F78060}"/>
    <cellStyle name="Финансовый 5 2 3 3" xfId="3468" xr:uid="{00000000-0005-0000-0000-0000963B0000}"/>
    <cellStyle name="Финансовый 5 2 3 3 2" xfId="8554" xr:uid="{00000000-0005-0000-0000-0000973B0000}"/>
    <cellStyle name="Финансовый 5 2 3 3 2 2" xfId="23794" xr:uid="{4D36C766-87B8-4D4D-8FC3-41243BE64B77}"/>
    <cellStyle name="Финансовый 5 2 3 3 3" xfId="13632" xr:uid="{00000000-0005-0000-0000-0000983B0000}"/>
    <cellStyle name="Финансовый 5 2 3 3 3 2" xfId="28870" xr:uid="{71C37955-2ADD-4634-AEB2-E9AC05964896}"/>
    <cellStyle name="Финансовый 5 2 3 3 4" xfId="18718" xr:uid="{6F41F0FB-1A5C-443F-8751-BC86C642DB1E}"/>
    <cellStyle name="Финансовый 5 2 3 4" xfId="4740" xr:uid="{00000000-0005-0000-0000-0000993B0000}"/>
    <cellStyle name="Финансовый 5 2 3 4 2" xfId="9821" xr:uid="{00000000-0005-0000-0000-00009A3B0000}"/>
    <cellStyle name="Финансовый 5 2 3 4 2 2" xfId="25061" xr:uid="{124B809A-03E9-43D3-8B46-EC41BD6DC702}"/>
    <cellStyle name="Финансовый 5 2 3 4 3" xfId="14899" xr:uid="{00000000-0005-0000-0000-00009B3B0000}"/>
    <cellStyle name="Финансовый 5 2 3 4 3 2" xfId="30137" xr:uid="{CF24C233-EB63-41A7-9952-CA88A4401CD0}"/>
    <cellStyle name="Финансовый 5 2 3 4 4" xfId="19985" xr:uid="{FB5983B5-7FBD-4465-BB3C-8799AA4AEB30}"/>
    <cellStyle name="Финансовый 5 2 3 5" xfId="6017" xr:uid="{00000000-0005-0000-0000-00009C3B0000}"/>
    <cellStyle name="Финансовый 5 2 3 5 2" xfId="21262" xr:uid="{1F6B27F6-C381-4D5E-8765-F6C076CE55C8}"/>
    <cellStyle name="Финансовый 5 2 3 6" xfId="11100" xr:uid="{00000000-0005-0000-0000-00009D3B0000}"/>
    <cellStyle name="Финансовый 5 2 3 6 2" xfId="26338" xr:uid="{BD928C79-4931-4288-9C32-537114137604}"/>
    <cellStyle name="Финансовый 5 2 3 7" xfId="16186" xr:uid="{A1227FA5-1C05-4431-9A6F-915C8D3C612C}"/>
    <cellStyle name="Финансовый 5 2 4" xfId="1626" xr:uid="{00000000-0005-0000-0000-00009E3B0000}"/>
    <cellStyle name="Финансовый 5 2 4 2" xfId="6730" xr:uid="{00000000-0005-0000-0000-00009F3B0000}"/>
    <cellStyle name="Финансовый 5 2 4 2 2" xfId="21970" xr:uid="{F1D05037-46B2-43D5-8D47-C8296038576F}"/>
    <cellStyle name="Финансовый 5 2 4 3" xfId="11808" xr:uid="{00000000-0005-0000-0000-0000A03B0000}"/>
    <cellStyle name="Финансовый 5 2 4 3 2" xfId="27046" xr:uid="{B1AD2DCB-5F1D-42B5-AF9D-B7F88861AB97}"/>
    <cellStyle name="Финансовый 5 2 4 4" xfId="16894" xr:uid="{DDE41135-6C90-43DE-BD9D-56A252B0552A}"/>
    <cellStyle name="Финансовый 5 2 5" xfId="2900" xr:uid="{00000000-0005-0000-0000-0000A13B0000}"/>
    <cellStyle name="Финансовый 5 2 5 2" xfId="7998" xr:uid="{00000000-0005-0000-0000-0000A23B0000}"/>
    <cellStyle name="Финансовый 5 2 5 2 2" xfId="23238" xr:uid="{82BD5EE6-4657-4526-B991-639CCB59F3C3}"/>
    <cellStyle name="Финансовый 5 2 5 3" xfId="13076" xr:uid="{00000000-0005-0000-0000-0000A33B0000}"/>
    <cellStyle name="Финансовый 5 2 5 3 2" xfId="28314" xr:uid="{0E9A48B8-51B3-4704-A278-466E8D4E1090}"/>
    <cellStyle name="Финансовый 5 2 5 4" xfId="18162" xr:uid="{6906C37F-902E-40E6-B7EC-1C64EEA42AD3}"/>
    <cellStyle name="Финансовый 5 2 6" xfId="4176" xr:uid="{00000000-0005-0000-0000-0000A43B0000}"/>
    <cellStyle name="Финансовый 5 2 6 2" xfId="9257" xr:uid="{00000000-0005-0000-0000-0000A53B0000}"/>
    <cellStyle name="Финансовый 5 2 6 2 2" xfId="24497" xr:uid="{AE15DE2E-0C65-4E42-A069-1AB60A642B95}"/>
    <cellStyle name="Финансовый 5 2 6 3" xfId="14335" xr:uid="{00000000-0005-0000-0000-0000A63B0000}"/>
    <cellStyle name="Финансовый 5 2 6 3 2" xfId="29573" xr:uid="{36E5E19D-2A96-4716-BD1B-BA0998F4FBA9}"/>
    <cellStyle name="Финансовый 5 2 6 4" xfId="19421" xr:uid="{B3675B3C-5C27-40C3-9039-15C5914B022D}"/>
    <cellStyle name="Финансовый 5 2 7" xfId="5453" xr:uid="{00000000-0005-0000-0000-0000A73B0000}"/>
    <cellStyle name="Финансовый 5 2 7 2" xfId="20698" xr:uid="{EEF36CBB-ABAF-4F78-AE84-00E0A4D51C05}"/>
    <cellStyle name="Финансовый 5 2 8" xfId="10536" xr:uid="{00000000-0005-0000-0000-0000A83B0000}"/>
    <cellStyle name="Финансовый 5 2 8 2" xfId="25774" xr:uid="{284B35C0-D531-49F3-ACE8-FEB0DDE303D6}"/>
    <cellStyle name="Финансовый 5 2 9" xfId="15622" xr:uid="{E6EB6DD7-6198-49A3-BDA0-7643B77143AB}"/>
    <cellStyle name="Финансовый 5 3" xfId="628" xr:uid="{00000000-0005-0000-0000-0000A93B0000}"/>
    <cellStyle name="Финансовый 5 3 2" xfId="1192" xr:uid="{00000000-0005-0000-0000-0000AA3B0000}"/>
    <cellStyle name="Финансовый 5 3 2 2" xfId="2470" xr:uid="{00000000-0005-0000-0000-0000AB3B0000}"/>
    <cellStyle name="Финансовый 5 3 2 2 2" xfId="7574" xr:uid="{00000000-0005-0000-0000-0000AC3B0000}"/>
    <cellStyle name="Финансовый 5 3 2 2 2 2" xfId="22814" xr:uid="{47B78F3A-6254-426C-8A6D-36EBF69A2184}"/>
    <cellStyle name="Финансовый 5 3 2 2 3" xfId="12652" xr:uid="{00000000-0005-0000-0000-0000AD3B0000}"/>
    <cellStyle name="Финансовый 5 3 2 2 3 2" xfId="27890" xr:uid="{9807F53A-E409-47C9-9A5B-997598636888}"/>
    <cellStyle name="Финансовый 5 3 2 2 4" xfId="17738" xr:uid="{10DBB66D-9EC8-43A9-89D6-D387E063C255}"/>
    <cellStyle name="Финансовый 5 3 2 3" xfId="3744" xr:uid="{00000000-0005-0000-0000-0000AE3B0000}"/>
    <cellStyle name="Финансовый 5 3 2 3 2" xfId="8830" xr:uid="{00000000-0005-0000-0000-0000AF3B0000}"/>
    <cellStyle name="Финансовый 5 3 2 3 2 2" xfId="24070" xr:uid="{00273273-E9C7-40C9-BCC0-C33A80AFBFD3}"/>
    <cellStyle name="Финансовый 5 3 2 3 3" xfId="13908" xr:uid="{00000000-0005-0000-0000-0000B03B0000}"/>
    <cellStyle name="Финансовый 5 3 2 3 3 2" xfId="29146" xr:uid="{D59E347D-8991-4CDC-815A-C562FC6B612F}"/>
    <cellStyle name="Финансовый 5 3 2 3 4" xfId="18994" xr:uid="{79BF6B15-2B3A-4AD0-A54C-8FC42BE11903}"/>
    <cellStyle name="Финансовый 5 3 2 4" xfId="5020" xr:uid="{00000000-0005-0000-0000-0000B13B0000}"/>
    <cellStyle name="Финансовый 5 3 2 4 2" xfId="10101" xr:uid="{00000000-0005-0000-0000-0000B23B0000}"/>
    <cellStyle name="Финансовый 5 3 2 4 2 2" xfId="25341" xr:uid="{E5BC0C2B-872F-477A-9BF2-16383F1A9B03}"/>
    <cellStyle name="Финансовый 5 3 2 4 3" xfId="15179" xr:uid="{00000000-0005-0000-0000-0000B33B0000}"/>
    <cellStyle name="Финансовый 5 3 2 4 3 2" xfId="30417" xr:uid="{7CEF771B-7979-4EEF-86F9-2C4DE54CC65D}"/>
    <cellStyle name="Финансовый 5 3 2 4 4" xfId="20265" xr:uid="{F752536E-A110-4DC4-AA86-464018347DF1}"/>
    <cellStyle name="Финансовый 5 3 2 5" xfId="6297" xr:uid="{00000000-0005-0000-0000-0000B43B0000}"/>
    <cellStyle name="Финансовый 5 3 2 5 2" xfId="21542" xr:uid="{7690B301-B8BD-49D4-B1F5-D0F6B4E161F1}"/>
    <cellStyle name="Финансовый 5 3 2 6" xfId="11380" xr:uid="{00000000-0005-0000-0000-0000B53B0000}"/>
    <cellStyle name="Финансовый 5 3 2 6 2" xfId="26618" xr:uid="{871C4F25-8446-4F27-9B65-35829B58B5F5}"/>
    <cellStyle name="Финансовый 5 3 2 7" xfId="16466" xr:uid="{676EAAE4-3B96-4C33-91A0-722B88A2D480}"/>
    <cellStyle name="Финансовый 5 3 3" xfId="1906" xr:uid="{00000000-0005-0000-0000-0000B63B0000}"/>
    <cellStyle name="Финансовый 5 3 3 2" xfId="7010" xr:uid="{00000000-0005-0000-0000-0000B73B0000}"/>
    <cellStyle name="Финансовый 5 3 3 2 2" xfId="22250" xr:uid="{EBBC8062-5764-4BA4-B944-D7F90D2A0D13}"/>
    <cellStyle name="Финансовый 5 3 3 3" xfId="12088" xr:uid="{00000000-0005-0000-0000-0000B83B0000}"/>
    <cellStyle name="Финансовый 5 3 3 3 2" xfId="27326" xr:uid="{35E6B05E-7EB2-4DF9-BB98-FA3A5D69BCEA}"/>
    <cellStyle name="Финансовый 5 3 3 4" xfId="17174" xr:uid="{F77A5E24-1F15-4591-BB0D-59FC0D40D1FE}"/>
    <cellStyle name="Финансовый 5 3 4" xfId="3188" xr:uid="{00000000-0005-0000-0000-0000B93B0000}"/>
    <cellStyle name="Финансовый 5 3 4 2" xfId="8274" xr:uid="{00000000-0005-0000-0000-0000BA3B0000}"/>
    <cellStyle name="Финансовый 5 3 4 2 2" xfId="23514" xr:uid="{F057CAE0-4955-472A-BC0E-D812BEF4B661}"/>
    <cellStyle name="Финансовый 5 3 4 3" xfId="13352" xr:uid="{00000000-0005-0000-0000-0000BB3B0000}"/>
    <cellStyle name="Финансовый 5 3 4 3 2" xfId="28590" xr:uid="{0289EDAC-72B3-48A7-B92C-DDA7F63D33AB}"/>
    <cellStyle name="Финансовый 5 3 4 4" xfId="18438" xr:uid="{505A629D-7D04-4325-905D-6D7A23B572CB}"/>
    <cellStyle name="Финансовый 5 3 5" xfId="4456" xr:uid="{00000000-0005-0000-0000-0000BC3B0000}"/>
    <cellStyle name="Финансовый 5 3 5 2" xfId="9537" xr:uid="{00000000-0005-0000-0000-0000BD3B0000}"/>
    <cellStyle name="Финансовый 5 3 5 2 2" xfId="24777" xr:uid="{8C082C7E-37D9-41EF-A94B-0FCFE01FD295}"/>
    <cellStyle name="Финансовый 5 3 5 3" xfId="14615" xr:uid="{00000000-0005-0000-0000-0000BE3B0000}"/>
    <cellStyle name="Финансовый 5 3 5 3 2" xfId="29853" xr:uid="{39EE1C56-AE38-4A4E-9117-67A52DF91CEC}"/>
    <cellStyle name="Финансовый 5 3 5 4" xfId="19701" xr:uid="{A7148EDE-BDDE-4C5A-A81A-BAA99C54BBC1}"/>
    <cellStyle name="Финансовый 5 3 6" xfId="5733" xr:uid="{00000000-0005-0000-0000-0000BF3B0000}"/>
    <cellStyle name="Финансовый 5 3 6 2" xfId="20978" xr:uid="{3B214A3B-7AF9-48DF-994A-6E71C783BEF6}"/>
    <cellStyle name="Финансовый 5 3 7" xfId="10816" xr:uid="{00000000-0005-0000-0000-0000C03B0000}"/>
    <cellStyle name="Финансовый 5 3 7 2" xfId="26054" xr:uid="{36274075-67DF-423B-9C21-6D116289342B}"/>
    <cellStyle name="Финансовый 5 3 8" xfId="15902" xr:uid="{51474924-03A5-4706-A53A-38D8FC876E3E}"/>
    <cellStyle name="Финансовый 5 4" xfId="772" xr:uid="{00000000-0005-0000-0000-0000C13B0000}"/>
    <cellStyle name="Финансовый 5 4 2" xfId="2050" xr:uid="{00000000-0005-0000-0000-0000C23B0000}"/>
    <cellStyle name="Финансовый 5 4 2 2" xfId="7154" xr:uid="{00000000-0005-0000-0000-0000C33B0000}"/>
    <cellStyle name="Финансовый 5 4 2 2 2" xfId="22394" xr:uid="{ED253B69-9CA9-4E8B-B58E-FAAFEF5886DB}"/>
    <cellStyle name="Финансовый 5 4 2 3" xfId="12232" xr:uid="{00000000-0005-0000-0000-0000C43B0000}"/>
    <cellStyle name="Финансовый 5 4 2 3 2" xfId="27470" xr:uid="{F71BDBFA-7C18-43BE-B849-09493E7B6209}"/>
    <cellStyle name="Финансовый 5 4 2 4" xfId="17318" xr:uid="{164C7EB0-2EF8-4B52-B18A-3147416F12B5}"/>
    <cellStyle name="Финансовый 5 4 3" xfId="3330" xr:uid="{00000000-0005-0000-0000-0000C53B0000}"/>
    <cellStyle name="Финансовый 5 4 3 2" xfId="8416" xr:uid="{00000000-0005-0000-0000-0000C63B0000}"/>
    <cellStyle name="Финансовый 5 4 3 2 2" xfId="23656" xr:uid="{993E0418-D02D-47EB-BB32-7FB88658EE8D}"/>
    <cellStyle name="Финансовый 5 4 3 3" xfId="13494" xr:uid="{00000000-0005-0000-0000-0000C73B0000}"/>
    <cellStyle name="Финансовый 5 4 3 3 2" xfId="28732" xr:uid="{E5507887-F0C1-4D15-A848-B724E5042E03}"/>
    <cellStyle name="Финансовый 5 4 3 4" xfId="18580" xr:uid="{AEE3A59D-B931-4662-AA66-3CCFB86C3276}"/>
    <cellStyle name="Финансовый 5 4 4" xfId="4600" xr:uid="{00000000-0005-0000-0000-0000C83B0000}"/>
    <cellStyle name="Финансовый 5 4 4 2" xfId="9681" xr:uid="{00000000-0005-0000-0000-0000C93B0000}"/>
    <cellStyle name="Финансовый 5 4 4 2 2" xfId="24921" xr:uid="{09D1208C-7740-4A91-8CC6-F0799F190C91}"/>
    <cellStyle name="Финансовый 5 4 4 3" xfId="14759" xr:uid="{00000000-0005-0000-0000-0000CA3B0000}"/>
    <cellStyle name="Финансовый 5 4 4 3 2" xfId="29997" xr:uid="{5642EFA7-0280-4DFD-935F-89C085A92696}"/>
    <cellStyle name="Финансовый 5 4 4 4" xfId="19845" xr:uid="{84167BF5-757E-4822-A6EB-E1F8BDEC58DD}"/>
    <cellStyle name="Финансовый 5 4 5" xfId="5877" xr:uid="{00000000-0005-0000-0000-0000CB3B0000}"/>
    <cellStyle name="Финансовый 5 4 5 2" xfId="21122" xr:uid="{8D91EED9-CBC8-48F9-92D3-48DF29EC4699}"/>
    <cellStyle name="Финансовый 5 4 6" xfId="10960" xr:uid="{00000000-0005-0000-0000-0000CC3B0000}"/>
    <cellStyle name="Финансовый 5 4 6 2" xfId="26198" xr:uid="{1ACFAD68-BED4-47D0-B08B-46DE89283702}"/>
    <cellStyle name="Финансовый 5 4 7" xfId="16046" xr:uid="{06A78549-CDFA-403B-BB07-3811BCFEAC1B}"/>
    <cellStyle name="Финансовый 5 5" xfId="1337" xr:uid="{00000000-0005-0000-0000-0000CD3B0000}"/>
    <cellStyle name="Финансовый 5 5 2" xfId="2615" xr:uid="{00000000-0005-0000-0000-0000CE3B0000}"/>
    <cellStyle name="Финансовый 5 5 2 2" xfId="7719" xr:uid="{00000000-0005-0000-0000-0000CF3B0000}"/>
    <cellStyle name="Финансовый 5 5 2 2 2" xfId="22959" xr:uid="{61BB6110-9684-4C4E-B8F6-9C41BF5C2685}"/>
    <cellStyle name="Финансовый 5 5 2 3" xfId="12797" xr:uid="{00000000-0005-0000-0000-0000D03B0000}"/>
    <cellStyle name="Финансовый 5 5 2 3 2" xfId="28035" xr:uid="{2E506555-D92E-4426-9458-B290AD4BB439}"/>
    <cellStyle name="Финансовый 5 5 2 4" xfId="17883" xr:uid="{BAE5A0B5-35EF-444D-BCD6-457453DD24CD}"/>
    <cellStyle name="Финансовый 5 5 3" xfId="3887" xr:uid="{00000000-0005-0000-0000-0000D13B0000}"/>
    <cellStyle name="Финансовый 5 5 3 2" xfId="8973" xr:uid="{00000000-0005-0000-0000-0000D23B0000}"/>
    <cellStyle name="Финансовый 5 5 3 2 2" xfId="24213" xr:uid="{84B53F0E-D5F0-489F-842F-D279DAB0F207}"/>
    <cellStyle name="Финансовый 5 5 3 3" xfId="14051" xr:uid="{00000000-0005-0000-0000-0000D33B0000}"/>
    <cellStyle name="Финансовый 5 5 3 3 2" xfId="29289" xr:uid="{7B5908E3-DA06-4CDE-9CA4-17C76A9AE775}"/>
    <cellStyle name="Финансовый 5 5 3 4" xfId="19137" xr:uid="{D0F21174-6673-4F22-87CE-F0FD60148E1D}"/>
    <cellStyle name="Финансовый 5 5 4" xfId="5165" xr:uid="{00000000-0005-0000-0000-0000D43B0000}"/>
    <cellStyle name="Финансовый 5 5 4 2" xfId="10246" xr:uid="{00000000-0005-0000-0000-0000D53B0000}"/>
    <cellStyle name="Финансовый 5 5 4 2 2" xfId="25486" xr:uid="{0D3074C2-7A61-4C4D-8134-1EAA4515F635}"/>
    <cellStyle name="Финансовый 5 5 4 3" xfId="15324" xr:uid="{00000000-0005-0000-0000-0000D63B0000}"/>
    <cellStyle name="Финансовый 5 5 4 3 2" xfId="30562" xr:uid="{E86974CD-88D8-4AF3-A1BF-0E1B13EC219F}"/>
    <cellStyle name="Финансовый 5 5 4 4" xfId="20410" xr:uid="{69CFA1C3-11B5-4C46-8E38-CB4334D4062C}"/>
    <cellStyle name="Финансовый 5 5 5" xfId="6442" xr:uid="{00000000-0005-0000-0000-0000D73B0000}"/>
    <cellStyle name="Финансовый 5 5 5 2" xfId="21687" xr:uid="{801D4451-1CEB-4954-8E6F-A41D10EA91C0}"/>
    <cellStyle name="Финансовый 5 5 6" xfId="11525" xr:uid="{00000000-0005-0000-0000-0000D83B0000}"/>
    <cellStyle name="Финансовый 5 5 6 2" xfId="26763" xr:uid="{22B0371B-E15E-46C4-BB2F-30B6B9D6766F}"/>
    <cellStyle name="Финансовый 5 5 7" xfId="16611" xr:uid="{026E7009-73F0-45B2-B077-4C873CB2CAE8}"/>
    <cellStyle name="Финансовый 5 6" xfId="1477" xr:uid="{00000000-0005-0000-0000-0000D93B0000}"/>
    <cellStyle name="Финансовый 5 6 2" xfId="2755" xr:uid="{00000000-0005-0000-0000-0000DA3B0000}"/>
    <cellStyle name="Финансовый 5 6 2 2" xfId="7859" xr:uid="{00000000-0005-0000-0000-0000DB3B0000}"/>
    <cellStyle name="Финансовый 5 6 2 2 2" xfId="23099" xr:uid="{22BB3879-ADD2-43E9-82FB-A664FBFBC686}"/>
    <cellStyle name="Финансовый 5 6 2 3" xfId="12937" xr:uid="{00000000-0005-0000-0000-0000DC3B0000}"/>
    <cellStyle name="Финансовый 5 6 2 3 2" xfId="28175" xr:uid="{8508DECB-4AB4-4683-8A01-D029AA0F63F0}"/>
    <cellStyle name="Финансовый 5 6 2 4" xfId="18023" xr:uid="{F5A323F0-7E11-4C34-B70C-118B3EF28ED9}"/>
    <cellStyle name="Финансовый 5 6 3" xfId="4025" xr:uid="{00000000-0005-0000-0000-0000DD3B0000}"/>
    <cellStyle name="Финансовый 5 6 3 2" xfId="9111" xr:uid="{00000000-0005-0000-0000-0000DE3B0000}"/>
    <cellStyle name="Финансовый 5 6 3 2 2" xfId="24351" xr:uid="{2463498B-9B0B-4717-8C66-81AA878590E3}"/>
    <cellStyle name="Финансовый 5 6 3 3" xfId="14189" xr:uid="{00000000-0005-0000-0000-0000DF3B0000}"/>
    <cellStyle name="Финансовый 5 6 3 3 2" xfId="29427" xr:uid="{F7DD9A11-9FBF-40BF-ACFE-A2F3E1A84737}"/>
    <cellStyle name="Финансовый 5 6 3 4" xfId="19275" xr:uid="{CF0FAFDA-9705-4D42-8623-011F01CBACF1}"/>
    <cellStyle name="Финансовый 5 6 4" xfId="5305" xr:uid="{00000000-0005-0000-0000-0000E03B0000}"/>
    <cellStyle name="Финансовый 5 6 4 2" xfId="10386" xr:uid="{00000000-0005-0000-0000-0000E13B0000}"/>
    <cellStyle name="Финансовый 5 6 4 2 2" xfId="25626" xr:uid="{9F05D2E1-4B6E-4D63-A2EF-E8FBCEE191C1}"/>
    <cellStyle name="Финансовый 5 6 4 3" xfId="15464" xr:uid="{00000000-0005-0000-0000-0000E23B0000}"/>
    <cellStyle name="Финансовый 5 6 4 3 2" xfId="30702" xr:uid="{4B860627-5D64-4FBE-9819-0819F102B8DB}"/>
    <cellStyle name="Финансовый 5 6 4 4" xfId="20550" xr:uid="{AAFD69D8-C610-4BD4-ABBC-176AFCD3FF5E}"/>
    <cellStyle name="Финансовый 5 6 5" xfId="6582" xr:uid="{00000000-0005-0000-0000-0000E33B0000}"/>
    <cellStyle name="Финансовый 5 6 5 2" xfId="21827" xr:uid="{762AB6D1-1D09-4782-B50A-7AAF39AA06EC}"/>
    <cellStyle name="Финансовый 5 6 6" xfId="11665" xr:uid="{00000000-0005-0000-0000-0000E43B0000}"/>
    <cellStyle name="Финансовый 5 6 6 2" xfId="26903" xr:uid="{D967BC14-EC25-41FA-9576-A3BAFD57B3B7}"/>
    <cellStyle name="Финансовый 5 6 7" xfId="16751" xr:uid="{D309690A-8898-4334-B87A-2C1690DB2ED2}"/>
    <cellStyle name="Финансовый 6" xfId="241" xr:uid="{00000000-0005-0000-0000-0000E53B0000}"/>
    <cellStyle name="Финансовый 6 2" xfId="372" xr:uid="{00000000-0005-0000-0000-0000E63B0000}"/>
    <cellStyle name="Финансовый 6 2 2" xfId="518" xr:uid="{00000000-0005-0000-0000-0000E73B0000}"/>
    <cellStyle name="Финансовый 6 2 2 2" xfId="1082" xr:uid="{00000000-0005-0000-0000-0000E83B0000}"/>
    <cellStyle name="Финансовый 6 2 2 2 2" xfId="2360" xr:uid="{00000000-0005-0000-0000-0000E93B0000}"/>
    <cellStyle name="Финансовый 6 2 2 2 2 2" xfId="7464" xr:uid="{00000000-0005-0000-0000-0000EA3B0000}"/>
    <cellStyle name="Финансовый 6 2 2 2 2 2 2" xfId="22704" xr:uid="{AE58F1B4-9C4B-4F31-9496-1AF3C1651D2A}"/>
    <cellStyle name="Финансовый 6 2 2 2 2 3" xfId="12542" xr:uid="{00000000-0005-0000-0000-0000EB3B0000}"/>
    <cellStyle name="Финансовый 6 2 2 2 2 3 2" xfId="27780" xr:uid="{C036FD22-D383-404D-922E-B01D444923D6}"/>
    <cellStyle name="Финансовый 6 2 2 2 2 4" xfId="17628" xr:uid="{0F43CD0A-A97F-4B1A-BF6F-E693EE10F2AA}"/>
    <cellStyle name="Финансовый 6 2 2 2 3" xfId="3636" xr:uid="{00000000-0005-0000-0000-0000EC3B0000}"/>
    <cellStyle name="Финансовый 6 2 2 2 3 2" xfId="8722" xr:uid="{00000000-0005-0000-0000-0000ED3B0000}"/>
    <cellStyle name="Финансовый 6 2 2 2 3 2 2" xfId="23962" xr:uid="{6BE63610-F875-45A0-B66A-AED71BF5AD4F}"/>
    <cellStyle name="Финансовый 6 2 2 2 3 3" xfId="13800" xr:uid="{00000000-0005-0000-0000-0000EE3B0000}"/>
    <cellStyle name="Финансовый 6 2 2 2 3 3 2" xfId="29038" xr:uid="{A09EC1CA-8610-4F8D-A293-DCEE02A27C22}"/>
    <cellStyle name="Финансовый 6 2 2 2 3 4" xfId="18886" xr:uid="{2485EEAE-0E44-4F98-92F5-72EF7D21DE2C}"/>
    <cellStyle name="Финансовый 6 2 2 2 4" xfId="4910" xr:uid="{00000000-0005-0000-0000-0000EF3B0000}"/>
    <cellStyle name="Финансовый 6 2 2 2 4 2" xfId="9991" xr:uid="{00000000-0005-0000-0000-0000F03B0000}"/>
    <cellStyle name="Финансовый 6 2 2 2 4 2 2" xfId="25231" xr:uid="{2788E0FB-3529-4623-9CB5-DF76223EF521}"/>
    <cellStyle name="Финансовый 6 2 2 2 4 3" xfId="15069" xr:uid="{00000000-0005-0000-0000-0000F13B0000}"/>
    <cellStyle name="Финансовый 6 2 2 2 4 3 2" xfId="30307" xr:uid="{F198D9D0-DD8A-4553-878E-F5312EC03D18}"/>
    <cellStyle name="Финансовый 6 2 2 2 4 4" xfId="20155" xr:uid="{10AA39E1-FF08-4283-A7B7-2AD9378F1616}"/>
    <cellStyle name="Финансовый 6 2 2 2 5" xfId="6187" xr:uid="{00000000-0005-0000-0000-0000F23B0000}"/>
    <cellStyle name="Финансовый 6 2 2 2 5 2" xfId="21432" xr:uid="{B47FAA17-0AA6-44CF-93EC-B172B04ACB8D}"/>
    <cellStyle name="Финансовый 6 2 2 2 6" xfId="11270" xr:uid="{00000000-0005-0000-0000-0000F33B0000}"/>
    <cellStyle name="Финансовый 6 2 2 2 6 2" xfId="26508" xr:uid="{CE015055-6ED0-4CD6-AE79-95C5CFBD9075}"/>
    <cellStyle name="Финансовый 6 2 2 2 7" xfId="16356" xr:uid="{60F30EFD-B6F4-4BF2-AF7A-FA26745D3F77}"/>
    <cellStyle name="Финансовый 6 2 2 3" xfId="1796" xr:uid="{00000000-0005-0000-0000-0000F43B0000}"/>
    <cellStyle name="Финансовый 6 2 2 3 2" xfId="6900" xr:uid="{00000000-0005-0000-0000-0000F53B0000}"/>
    <cellStyle name="Финансовый 6 2 2 3 2 2" xfId="22140" xr:uid="{EDA85379-D8F1-44BB-865A-43A41E0D1A2B}"/>
    <cellStyle name="Финансовый 6 2 2 3 3" xfId="11978" xr:uid="{00000000-0005-0000-0000-0000F63B0000}"/>
    <cellStyle name="Финансовый 6 2 2 3 3 2" xfId="27216" xr:uid="{90F65456-E9EC-4EDA-ABCA-3DF07058AD80}"/>
    <cellStyle name="Финансовый 6 2 2 3 4" xfId="17064" xr:uid="{6305C58C-DF70-4D30-A088-8349B4953CE6}"/>
    <cellStyle name="Финансовый 6 2 2 4" xfId="3080" xr:uid="{00000000-0005-0000-0000-0000F73B0000}"/>
    <cellStyle name="Финансовый 6 2 2 4 2" xfId="8166" xr:uid="{00000000-0005-0000-0000-0000F83B0000}"/>
    <cellStyle name="Финансовый 6 2 2 4 2 2" xfId="23406" xr:uid="{5837946E-1F93-488C-81BC-174B1CF28179}"/>
    <cellStyle name="Финансовый 6 2 2 4 3" xfId="13244" xr:uid="{00000000-0005-0000-0000-0000F93B0000}"/>
    <cellStyle name="Финансовый 6 2 2 4 3 2" xfId="28482" xr:uid="{CB683238-60F1-4C9E-901B-57CEC1D0A2A0}"/>
    <cellStyle name="Финансовый 6 2 2 4 4" xfId="18330" xr:uid="{312E7E2A-D118-4603-9EBF-5B1C76E0B6E8}"/>
    <cellStyle name="Финансовый 6 2 2 5" xfId="4346" xr:uid="{00000000-0005-0000-0000-0000FA3B0000}"/>
    <cellStyle name="Финансовый 6 2 2 5 2" xfId="9427" xr:uid="{00000000-0005-0000-0000-0000FB3B0000}"/>
    <cellStyle name="Финансовый 6 2 2 5 2 2" xfId="24667" xr:uid="{48348C63-DF33-48D9-9B0B-0B512BD46FA5}"/>
    <cellStyle name="Финансовый 6 2 2 5 3" xfId="14505" xr:uid="{00000000-0005-0000-0000-0000FC3B0000}"/>
    <cellStyle name="Финансовый 6 2 2 5 3 2" xfId="29743" xr:uid="{25ABBAB1-7434-4C1A-B58F-72C053082A67}"/>
    <cellStyle name="Финансовый 6 2 2 5 4" xfId="19591" xr:uid="{C9C720DA-8AE2-4F17-86D7-43A26E1900E0}"/>
    <cellStyle name="Финансовый 6 2 2 6" xfId="5623" xr:uid="{00000000-0005-0000-0000-0000FD3B0000}"/>
    <cellStyle name="Финансовый 6 2 2 6 2" xfId="20868" xr:uid="{67A47C68-A55F-4B90-AD34-61FA546C1AEC}"/>
    <cellStyle name="Финансовый 6 2 2 7" xfId="10706" xr:uid="{00000000-0005-0000-0000-0000FE3B0000}"/>
    <cellStyle name="Финансовый 6 2 2 7 2" xfId="25944" xr:uid="{F41BB69B-B402-4650-B4B3-9E8F66D21F73}"/>
    <cellStyle name="Финансовый 6 2 2 8" xfId="15792" xr:uid="{4C915CF1-135B-49B9-AEFC-F25FB17AEA60}"/>
    <cellStyle name="Финансовый 6 2 3" xfId="942" xr:uid="{00000000-0005-0000-0000-0000FF3B0000}"/>
    <cellStyle name="Финансовый 6 2 3 2" xfId="2220" xr:uid="{00000000-0005-0000-0000-0000003C0000}"/>
    <cellStyle name="Финансовый 6 2 3 2 2" xfId="7324" xr:uid="{00000000-0005-0000-0000-0000013C0000}"/>
    <cellStyle name="Финансовый 6 2 3 2 2 2" xfId="22564" xr:uid="{3E9D9F0B-E4AB-416B-B696-52E2A74DC35A}"/>
    <cellStyle name="Финансовый 6 2 3 2 3" xfId="12402" xr:uid="{00000000-0005-0000-0000-0000023C0000}"/>
    <cellStyle name="Финансовый 6 2 3 2 3 2" xfId="27640" xr:uid="{7CE225F0-4964-4567-86EF-AC657850F781}"/>
    <cellStyle name="Финансовый 6 2 3 2 4" xfId="17488" xr:uid="{5EF65376-301F-4E95-A911-E38A858E22AB}"/>
    <cellStyle name="Финансовый 6 2 3 3" xfId="3498" xr:uid="{00000000-0005-0000-0000-0000033C0000}"/>
    <cellStyle name="Финансовый 6 2 3 3 2" xfId="8584" xr:uid="{00000000-0005-0000-0000-0000043C0000}"/>
    <cellStyle name="Финансовый 6 2 3 3 2 2" xfId="23824" xr:uid="{ADFEA1F5-9C1E-4FF9-A3DE-DCF8D55D90EB}"/>
    <cellStyle name="Финансовый 6 2 3 3 3" xfId="13662" xr:uid="{00000000-0005-0000-0000-0000053C0000}"/>
    <cellStyle name="Финансовый 6 2 3 3 3 2" xfId="28900" xr:uid="{A52E4EC6-0934-4CFC-9EA8-0AE7FC8195B4}"/>
    <cellStyle name="Финансовый 6 2 3 3 4" xfId="18748" xr:uid="{FD0BD914-FB5D-46D4-AF61-1DDBFF8CD074}"/>
    <cellStyle name="Финансовый 6 2 3 4" xfId="4770" xr:uid="{00000000-0005-0000-0000-0000063C0000}"/>
    <cellStyle name="Финансовый 6 2 3 4 2" xfId="9851" xr:uid="{00000000-0005-0000-0000-0000073C0000}"/>
    <cellStyle name="Финансовый 6 2 3 4 2 2" xfId="25091" xr:uid="{51B31BF2-BADC-4775-841F-806E1A56E193}"/>
    <cellStyle name="Финансовый 6 2 3 4 3" xfId="14929" xr:uid="{00000000-0005-0000-0000-0000083C0000}"/>
    <cellStyle name="Финансовый 6 2 3 4 3 2" xfId="30167" xr:uid="{B296C858-885A-4B33-8DB2-A00884D9F87E}"/>
    <cellStyle name="Финансовый 6 2 3 4 4" xfId="20015" xr:uid="{2A8B72BA-E205-4CEE-89DE-4725E710B73F}"/>
    <cellStyle name="Финансовый 6 2 3 5" xfId="6047" xr:uid="{00000000-0005-0000-0000-0000093C0000}"/>
    <cellStyle name="Финансовый 6 2 3 5 2" xfId="21292" xr:uid="{99D57BEE-3EB8-44E6-97D6-04F82C2F1614}"/>
    <cellStyle name="Финансовый 6 2 3 6" xfId="11130" xr:uid="{00000000-0005-0000-0000-00000A3C0000}"/>
    <cellStyle name="Финансовый 6 2 3 6 2" xfId="26368" xr:uid="{485AB188-7768-4656-B1CD-0917EA945588}"/>
    <cellStyle name="Финансовый 6 2 3 7" xfId="16216" xr:uid="{2393820E-9C92-4384-B823-663F5B580C61}"/>
    <cellStyle name="Финансовый 6 2 4" xfId="1656" xr:uid="{00000000-0005-0000-0000-00000B3C0000}"/>
    <cellStyle name="Финансовый 6 2 4 2" xfId="6760" xr:uid="{00000000-0005-0000-0000-00000C3C0000}"/>
    <cellStyle name="Финансовый 6 2 4 2 2" xfId="22000" xr:uid="{0C6CC415-6CCB-4BC8-8AFE-BC839985653D}"/>
    <cellStyle name="Финансовый 6 2 4 3" xfId="11838" xr:uid="{00000000-0005-0000-0000-00000D3C0000}"/>
    <cellStyle name="Финансовый 6 2 4 3 2" xfId="27076" xr:uid="{A315F255-2BC9-41BA-9353-D0812F1452F3}"/>
    <cellStyle name="Финансовый 6 2 4 4" xfId="16924" xr:uid="{B6F585BD-D3B5-4FD6-ADE8-FD5464F75B1A}"/>
    <cellStyle name="Финансовый 6 2 5" xfId="2936" xr:uid="{00000000-0005-0000-0000-00000E3C0000}"/>
    <cellStyle name="Финансовый 6 2 5 2" xfId="8028" xr:uid="{00000000-0005-0000-0000-00000F3C0000}"/>
    <cellStyle name="Финансовый 6 2 5 2 2" xfId="23268" xr:uid="{8B19E153-EFF8-4510-B351-3F49D0F22688}"/>
    <cellStyle name="Финансовый 6 2 5 3" xfId="13106" xr:uid="{00000000-0005-0000-0000-0000103C0000}"/>
    <cellStyle name="Финансовый 6 2 5 3 2" xfId="28344" xr:uid="{C6C3BCC5-44AC-42A8-9546-A07DE569781E}"/>
    <cellStyle name="Финансовый 6 2 5 4" xfId="18192" xr:uid="{51DAC4BF-A3B7-46CD-924F-BAB77D353851}"/>
    <cellStyle name="Финансовый 6 2 6" xfId="4206" xr:uid="{00000000-0005-0000-0000-0000113C0000}"/>
    <cellStyle name="Финансовый 6 2 6 2" xfId="9287" xr:uid="{00000000-0005-0000-0000-0000123C0000}"/>
    <cellStyle name="Финансовый 6 2 6 2 2" xfId="24527" xr:uid="{F43713C7-2E52-425A-B621-FEF3486D7399}"/>
    <cellStyle name="Финансовый 6 2 6 3" xfId="14365" xr:uid="{00000000-0005-0000-0000-0000133C0000}"/>
    <cellStyle name="Финансовый 6 2 6 3 2" xfId="29603" xr:uid="{0CCE958D-5AAF-4539-B6AB-4A4EC02D41BA}"/>
    <cellStyle name="Финансовый 6 2 6 4" xfId="19451" xr:uid="{88CB5B1E-1D1B-4FC5-9129-33D07449262A}"/>
    <cellStyle name="Финансовый 6 2 7" xfId="5483" xr:uid="{00000000-0005-0000-0000-0000143C0000}"/>
    <cellStyle name="Финансовый 6 2 7 2" xfId="20728" xr:uid="{2600327B-9655-424E-B985-2CA084020EC6}"/>
    <cellStyle name="Финансовый 6 2 8" xfId="10566" xr:uid="{00000000-0005-0000-0000-0000153C0000}"/>
    <cellStyle name="Финансовый 6 2 8 2" xfId="25804" xr:uid="{23D6DCA0-2B4D-4490-A9CB-21F05A24B711}"/>
    <cellStyle name="Финансовый 6 2 9" xfId="15652" xr:uid="{9AF54C62-50A6-45CC-9501-32754766B7A0}"/>
    <cellStyle name="Финансовый 6 3" xfId="658" xr:uid="{00000000-0005-0000-0000-0000163C0000}"/>
    <cellStyle name="Финансовый 6 3 2" xfId="1222" xr:uid="{00000000-0005-0000-0000-0000173C0000}"/>
    <cellStyle name="Финансовый 6 3 2 2" xfId="2500" xr:uid="{00000000-0005-0000-0000-0000183C0000}"/>
    <cellStyle name="Финансовый 6 3 2 2 2" xfId="7604" xr:uid="{00000000-0005-0000-0000-0000193C0000}"/>
    <cellStyle name="Финансовый 6 3 2 2 2 2" xfId="22844" xr:uid="{9F34DE4E-E67B-44C6-BE29-106536271138}"/>
    <cellStyle name="Финансовый 6 3 2 2 3" xfId="12682" xr:uid="{00000000-0005-0000-0000-00001A3C0000}"/>
    <cellStyle name="Финансовый 6 3 2 2 3 2" xfId="27920" xr:uid="{1859BF0B-9D06-4396-AA45-68E92D52C06A}"/>
    <cellStyle name="Финансовый 6 3 2 2 4" xfId="17768" xr:uid="{98A11131-5EB2-48A6-BED3-EE908B61B45D}"/>
    <cellStyle name="Финансовый 6 3 2 3" xfId="3774" xr:uid="{00000000-0005-0000-0000-00001B3C0000}"/>
    <cellStyle name="Финансовый 6 3 2 3 2" xfId="8860" xr:uid="{00000000-0005-0000-0000-00001C3C0000}"/>
    <cellStyle name="Финансовый 6 3 2 3 2 2" xfId="24100" xr:uid="{CFAD6D69-BBB8-47AD-A96D-201C9EC09E93}"/>
    <cellStyle name="Финансовый 6 3 2 3 3" xfId="13938" xr:uid="{00000000-0005-0000-0000-00001D3C0000}"/>
    <cellStyle name="Финансовый 6 3 2 3 3 2" xfId="29176" xr:uid="{23D8C1B5-B264-44CD-BD8B-94FCAA5C177D}"/>
    <cellStyle name="Финансовый 6 3 2 3 4" xfId="19024" xr:uid="{C0121385-A3A1-41BB-8570-08BA2B70BB56}"/>
    <cellStyle name="Финансовый 6 3 2 4" xfId="5050" xr:uid="{00000000-0005-0000-0000-00001E3C0000}"/>
    <cellStyle name="Финансовый 6 3 2 4 2" xfId="10131" xr:uid="{00000000-0005-0000-0000-00001F3C0000}"/>
    <cellStyle name="Финансовый 6 3 2 4 2 2" xfId="25371" xr:uid="{41479F20-FC02-42BE-88C3-2041B642A002}"/>
    <cellStyle name="Финансовый 6 3 2 4 3" xfId="15209" xr:uid="{00000000-0005-0000-0000-0000203C0000}"/>
    <cellStyle name="Финансовый 6 3 2 4 3 2" xfId="30447" xr:uid="{2932979F-1872-49E5-BEA0-15183230AFC4}"/>
    <cellStyle name="Финансовый 6 3 2 4 4" xfId="20295" xr:uid="{E3A24E79-2D23-4845-AE5E-0746FBA03484}"/>
    <cellStyle name="Финансовый 6 3 2 5" xfId="6327" xr:uid="{00000000-0005-0000-0000-0000213C0000}"/>
    <cellStyle name="Финансовый 6 3 2 5 2" xfId="21572" xr:uid="{FE186232-463F-46AD-9E92-8CBED295848F}"/>
    <cellStyle name="Финансовый 6 3 2 6" xfId="11410" xr:uid="{00000000-0005-0000-0000-0000223C0000}"/>
    <cellStyle name="Финансовый 6 3 2 6 2" xfId="26648" xr:uid="{E3B2D755-D872-43B6-BA0E-949795545ED1}"/>
    <cellStyle name="Финансовый 6 3 2 7" xfId="16496" xr:uid="{81101E9D-710F-450A-BF45-EB4200546134}"/>
    <cellStyle name="Финансовый 6 3 3" xfId="1936" xr:uid="{00000000-0005-0000-0000-0000233C0000}"/>
    <cellStyle name="Финансовый 6 3 3 2" xfId="7040" xr:uid="{00000000-0005-0000-0000-0000243C0000}"/>
    <cellStyle name="Финансовый 6 3 3 2 2" xfId="22280" xr:uid="{7B53905A-86F9-4682-A556-48CD52E380EC}"/>
    <cellStyle name="Финансовый 6 3 3 3" xfId="12118" xr:uid="{00000000-0005-0000-0000-0000253C0000}"/>
    <cellStyle name="Финансовый 6 3 3 3 2" xfId="27356" xr:uid="{B47F7EE4-365E-4E10-B690-66FAA146DD54}"/>
    <cellStyle name="Финансовый 6 3 3 4" xfId="17204" xr:uid="{B85D40D4-9C07-4919-86E0-6E550BB579B9}"/>
    <cellStyle name="Финансовый 6 3 4" xfId="3218" xr:uid="{00000000-0005-0000-0000-0000263C0000}"/>
    <cellStyle name="Финансовый 6 3 4 2" xfId="8304" xr:uid="{00000000-0005-0000-0000-0000273C0000}"/>
    <cellStyle name="Финансовый 6 3 4 2 2" xfId="23544" xr:uid="{1F407929-7ED5-4713-A504-46981BDE7250}"/>
    <cellStyle name="Финансовый 6 3 4 3" xfId="13382" xr:uid="{00000000-0005-0000-0000-0000283C0000}"/>
    <cellStyle name="Финансовый 6 3 4 3 2" xfId="28620" xr:uid="{B08925B8-0A02-4796-B95D-DA7D26B03E28}"/>
    <cellStyle name="Финансовый 6 3 4 4" xfId="18468" xr:uid="{C4DB7883-176F-4835-B82B-6C81EC0A75B9}"/>
    <cellStyle name="Финансовый 6 3 5" xfId="4486" xr:uid="{00000000-0005-0000-0000-0000293C0000}"/>
    <cellStyle name="Финансовый 6 3 5 2" xfId="9567" xr:uid="{00000000-0005-0000-0000-00002A3C0000}"/>
    <cellStyle name="Финансовый 6 3 5 2 2" xfId="24807" xr:uid="{5A1FE292-5DFB-496D-AA10-255D63AB7EC2}"/>
    <cellStyle name="Финансовый 6 3 5 3" xfId="14645" xr:uid="{00000000-0005-0000-0000-00002B3C0000}"/>
    <cellStyle name="Финансовый 6 3 5 3 2" xfId="29883" xr:uid="{0BF775DF-566C-4825-899E-48EE859DA189}"/>
    <cellStyle name="Финансовый 6 3 5 4" xfId="19731" xr:uid="{7317FE8A-2DB1-441D-AE38-0BFE0F2402BA}"/>
    <cellStyle name="Финансовый 6 3 6" xfId="5763" xr:uid="{00000000-0005-0000-0000-00002C3C0000}"/>
    <cellStyle name="Финансовый 6 3 6 2" xfId="21008" xr:uid="{A0D2EDE5-7C91-4626-9EF2-C9AA4237EDA7}"/>
    <cellStyle name="Финансовый 6 3 7" xfId="10846" xr:uid="{00000000-0005-0000-0000-00002D3C0000}"/>
    <cellStyle name="Финансовый 6 3 7 2" xfId="26084" xr:uid="{1A81E881-78C9-42DA-A01D-DD7C2E20D9A4}"/>
    <cellStyle name="Финансовый 6 3 8" xfId="15932" xr:uid="{AAC222D7-0861-4324-8221-A490C05BB9C4}"/>
    <cellStyle name="Финансовый 6 4" xfId="802" xr:uid="{00000000-0005-0000-0000-00002E3C0000}"/>
    <cellStyle name="Финансовый 6 4 2" xfId="2080" xr:uid="{00000000-0005-0000-0000-00002F3C0000}"/>
    <cellStyle name="Финансовый 6 4 2 2" xfId="7184" xr:uid="{00000000-0005-0000-0000-0000303C0000}"/>
    <cellStyle name="Финансовый 6 4 2 2 2" xfId="22424" xr:uid="{4B9B73D5-5221-41C7-BA16-E814126451B6}"/>
    <cellStyle name="Финансовый 6 4 2 3" xfId="12262" xr:uid="{00000000-0005-0000-0000-0000313C0000}"/>
    <cellStyle name="Финансовый 6 4 2 3 2" xfId="27500" xr:uid="{CA03E536-6B46-4622-8447-847DC502A17E}"/>
    <cellStyle name="Финансовый 6 4 2 4" xfId="17348" xr:uid="{1E1CD95A-8B15-44A3-B9D3-3E275C9BF7C2}"/>
    <cellStyle name="Финансовый 6 4 3" xfId="3360" xr:uid="{00000000-0005-0000-0000-0000323C0000}"/>
    <cellStyle name="Финансовый 6 4 3 2" xfId="8446" xr:uid="{00000000-0005-0000-0000-0000333C0000}"/>
    <cellStyle name="Финансовый 6 4 3 2 2" xfId="23686" xr:uid="{2EF1A38E-D40C-4689-B4F6-597003A7A352}"/>
    <cellStyle name="Финансовый 6 4 3 3" xfId="13524" xr:uid="{00000000-0005-0000-0000-0000343C0000}"/>
    <cellStyle name="Финансовый 6 4 3 3 2" xfId="28762" xr:uid="{68D2450F-4342-4143-9021-2E835B8DA97D}"/>
    <cellStyle name="Финансовый 6 4 3 4" xfId="18610" xr:uid="{E2F803B5-EA35-4870-9E0E-20DA4350BAC6}"/>
    <cellStyle name="Финансовый 6 4 4" xfId="4630" xr:uid="{00000000-0005-0000-0000-0000353C0000}"/>
    <cellStyle name="Финансовый 6 4 4 2" xfId="9711" xr:uid="{00000000-0005-0000-0000-0000363C0000}"/>
    <cellStyle name="Финансовый 6 4 4 2 2" xfId="24951" xr:uid="{500B108A-DA71-4935-A596-D754BA96D8DD}"/>
    <cellStyle name="Финансовый 6 4 4 3" xfId="14789" xr:uid="{00000000-0005-0000-0000-0000373C0000}"/>
    <cellStyle name="Финансовый 6 4 4 3 2" xfId="30027" xr:uid="{9603AC0D-2ADD-40B1-AA4A-10008DA07F46}"/>
    <cellStyle name="Финансовый 6 4 4 4" xfId="19875" xr:uid="{A045C7C5-EDF2-49A6-A2D2-0C207D9DAEF9}"/>
    <cellStyle name="Финансовый 6 4 5" xfId="5907" xr:uid="{00000000-0005-0000-0000-0000383C0000}"/>
    <cellStyle name="Финансовый 6 4 5 2" xfId="21152" xr:uid="{BBBCC02C-5A16-44AF-AE5C-61635702CE1D}"/>
    <cellStyle name="Финансовый 6 4 6" xfId="10990" xr:uid="{00000000-0005-0000-0000-0000393C0000}"/>
    <cellStyle name="Финансовый 6 4 6 2" xfId="26228" xr:uid="{1A78F794-996B-4A5C-B1FD-89CCA0C2D254}"/>
    <cellStyle name="Финансовый 6 4 7" xfId="16076" xr:uid="{B80FB50E-8369-4AB9-9B8E-DC5C00411220}"/>
    <cellStyle name="Финансовый 6 5" xfId="1367" xr:uid="{00000000-0005-0000-0000-00003A3C0000}"/>
    <cellStyle name="Финансовый 6 5 2" xfId="2645" xr:uid="{00000000-0005-0000-0000-00003B3C0000}"/>
    <cellStyle name="Финансовый 6 5 2 2" xfId="7749" xr:uid="{00000000-0005-0000-0000-00003C3C0000}"/>
    <cellStyle name="Финансовый 6 5 2 2 2" xfId="22989" xr:uid="{13472B77-E700-4486-B69B-F522F33E48AA}"/>
    <cellStyle name="Финансовый 6 5 2 3" xfId="12827" xr:uid="{00000000-0005-0000-0000-00003D3C0000}"/>
    <cellStyle name="Финансовый 6 5 2 3 2" xfId="28065" xr:uid="{A7545E51-4406-40F8-8152-91A186E85694}"/>
    <cellStyle name="Финансовый 6 5 2 4" xfId="17913" xr:uid="{D3EB2CC6-B3A9-4FFF-97BA-DF99B58A22B2}"/>
    <cellStyle name="Финансовый 6 5 3" xfId="3917" xr:uid="{00000000-0005-0000-0000-00003E3C0000}"/>
    <cellStyle name="Финансовый 6 5 3 2" xfId="9003" xr:uid="{00000000-0005-0000-0000-00003F3C0000}"/>
    <cellStyle name="Финансовый 6 5 3 2 2" xfId="24243" xr:uid="{3676E7CA-C057-4FE4-ADD0-2BCFA6799728}"/>
    <cellStyle name="Финансовый 6 5 3 3" xfId="14081" xr:uid="{00000000-0005-0000-0000-0000403C0000}"/>
    <cellStyle name="Финансовый 6 5 3 3 2" xfId="29319" xr:uid="{BD89537C-6333-4794-A6EE-552ECD2ACB02}"/>
    <cellStyle name="Финансовый 6 5 3 4" xfId="19167" xr:uid="{F6E19A40-3F67-4BF7-A5FB-269FE51D4B3D}"/>
    <cellStyle name="Финансовый 6 5 4" xfId="5195" xr:uid="{00000000-0005-0000-0000-0000413C0000}"/>
    <cellStyle name="Финансовый 6 5 4 2" xfId="10276" xr:uid="{00000000-0005-0000-0000-0000423C0000}"/>
    <cellStyle name="Финансовый 6 5 4 2 2" xfId="25516" xr:uid="{02FC84EA-E3D8-474F-8B84-42F03506ED2D}"/>
    <cellStyle name="Финансовый 6 5 4 3" xfId="15354" xr:uid="{00000000-0005-0000-0000-0000433C0000}"/>
    <cellStyle name="Финансовый 6 5 4 3 2" xfId="30592" xr:uid="{159221C2-11D9-425A-BABE-B55815CAA8B3}"/>
    <cellStyle name="Финансовый 6 5 4 4" xfId="20440" xr:uid="{D03E29E2-BF01-48C1-9FA0-102EE620D26B}"/>
    <cellStyle name="Финансовый 6 5 5" xfId="6472" xr:uid="{00000000-0005-0000-0000-0000443C0000}"/>
    <cellStyle name="Финансовый 6 5 5 2" xfId="21717" xr:uid="{24881901-D78F-47AA-9B0D-B8F55BC560EB}"/>
    <cellStyle name="Финансовый 6 5 6" xfId="11555" xr:uid="{00000000-0005-0000-0000-0000453C0000}"/>
    <cellStyle name="Финансовый 6 5 6 2" xfId="26793" xr:uid="{403950A3-29B9-459C-B106-1D8AC0C51C8B}"/>
    <cellStyle name="Финансовый 6 5 7" xfId="16641" xr:uid="{280D1601-3145-4198-B7F1-3D2F484DADD7}"/>
    <cellStyle name="Финансовый 6 6" xfId="1507" xr:uid="{00000000-0005-0000-0000-0000463C0000}"/>
    <cellStyle name="Финансовый 6 6 2" xfId="2785" xr:uid="{00000000-0005-0000-0000-0000473C0000}"/>
    <cellStyle name="Финансовый 6 6 2 2" xfId="7889" xr:uid="{00000000-0005-0000-0000-0000483C0000}"/>
    <cellStyle name="Финансовый 6 6 2 2 2" xfId="23129" xr:uid="{F7E6F28B-A51A-4FAD-A930-EC35B46B481C}"/>
    <cellStyle name="Финансовый 6 6 2 3" xfId="12967" xr:uid="{00000000-0005-0000-0000-0000493C0000}"/>
    <cellStyle name="Финансовый 6 6 2 3 2" xfId="28205" xr:uid="{E4E16EE5-9E99-47FC-BD9D-0A53B055C325}"/>
    <cellStyle name="Финансовый 6 6 2 4" xfId="18053" xr:uid="{19531A7D-E70F-4CBC-958E-9E2416DFB702}"/>
    <cellStyle name="Финансовый 6 6 3" xfId="4055" xr:uid="{00000000-0005-0000-0000-00004A3C0000}"/>
    <cellStyle name="Финансовый 6 6 3 2" xfId="9141" xr:uid="{00000000-0005-0000-0000-00004B3C0000}"/>
    <cellStyle name="Финансовый 6 6 3 2 2" xfId="24381" xr:uid="{3DEAE578-4193-4AAF-9BFD-7483F99EE0D7}"/>
    <cellStyle name="Финансовый 6 6 3 3" xfId="14219" xr:uid="{00000000-0005-0000-0000-00004C3C0000}"/>
    <cellStyle name="Финансовый 6 6 3 3 2" xfId="29457" xr:uid="{46A3FCF9-2B48-46B3-B255-CEFF616D0456}"/>
    <cellStyle name="Финансовый 6 6 3 4" xfId="19305" xr:uid="{1B4C4C26-CCB9-4B52-8073-6B6C4416BDA9}"/>
    <cellStyle name="Финансовый 6 6 4" xfId="5335" xr:uid="{00000000-0005-0000-0000-00004D3C0000}"/>
    <cellStyle name="Финансовый 6 6 4 2" xfId="10416" xr:uid="{00000000-0005-0000-0000-00004E3C0000}"/>
    <cellStyle name="Финансовый 6 6 4 2 2" xfId="25656" xr:uid="{504604B7-3828-4562-A44F-3F00C4F25AF4}"/>
    <cellStyle name="Финансовый 6 6 4 3" xfId="15494" xr:uid="{00000000-0005-0000-0000-00004F3C0000}"/>
    <cellStyle name="Финансовый 6 6 4 3 2" xfId="30732" xr:uid="{B1CF2524-448B-4BF8-920D-1AFC40BCC089}"/>
    <cellStyle name="Финансовый 6 6 4 4" xfId="20580" xr:uid="{FA2FBAC3-5E9E-4026-99E9-578CF00C55C5}"/>
    <cellStyle name="Финансовый 6 6 5" xfId="6612" xr:uid="{00000000-0005-0000-0000-0000503C0000}"/>
    <cellStyle name="Финансовый 6 6 5 2" xfId="21857" xr:uid="{FBE31B36-96C0-41ED-829E-4EDF6C3E94E3}"/>
    <cellStyle name="Финансовый 6 6 6" xfId="11695" xr:uid="{00000000-0005-0000-0000-0000513C0000}"/>
    <cellStyle name="Финансовый 6 6 6 2" xfId="26933" xr:uid="{59E9BB9C-0091-4458-875A-E24C50FC462A}"/>
    <cellStyle name="Финансовый 6 6 7" xfId="16781" xr:uid="{50C587F7-147C-4A32-A79B-E3CAD6FF562A}"/>
    <cellStyle name="Финансовый 7" xfId="245" xr:uid="{00000000-0005-0000-0000-0000523C0000}"/>
    <cellStyle name="Финансовый 7 2" xfId="409" xr:uid="{00000000-0005-0000-0000-0000533C0000}"/>
    <cellStyle name="Финансовый 7 2 2" xfId="973" xr:uid="{00000000-0005-0000-0000-0000543C0000}"/>
    <cellStyle name="Финансовый 7 2 2 2" xfId="2251" xr:uid="{00000000-0005-0000-0000-0000553C0000}"/>
    <cellStyle name="Финансовый 7 2 2 2 2" xfId="7355" xr:uid="{00000000-0005-0000-0000-0000563C0000}"/>
    <cellStyle name="Финансовый 7 2 2 2 2 2" xfId="22595" xr:uid="{B4386E45-C410-4A86-A64C-C16BEE0F6BA4}"/>
    <cellStyle name="Финансовый 7 2 2 2 3" xfId="12433" xr:uid="{00000000-0005-0000-0000-0000573C0000}"/>
    <cellStyle name="Финансовый 7 2 2 2 3 2" xfId="27671" xr:uid="{3F9D28BD-4B40-4471-B55F-CC29DC3C8D99}"/>
    <cellStyle name="Финансовый 7 2 2 2 4" xfId="17519" xr:uid="{698F9D61-DCCA-47F6-BFC8-3F4A98BE26F9}"/>
    <cellStyle name="Финансовый 7 2 2 3" xfId="3529" xr:uid="{00000000-0005-0000-0000-0000583C0000}"/>
    <cellStyle name="Финансовый 7 2 2 3 2" xfId="8615" xr:uid="{00000000-0005-0000-0000-0000593C0000}"/>
    <cellStyle name="Финансовый 7 2 2 3 2 2" xfId="23855" xr:uid="{F2227FC1-74E3-490D-B157-9D996565FD0D}"/>
    <cellStyle name="Финансовый 7 2 2 3 3" xfId="13693" xr:uid="{00000000-0005-0000-0000-00005A3C0000}"/>
    <cellStyle name="Финансовый 7 2 2 3 3 2" xfId="28931" xr:uid="{8E882869-A5EF-488D-9B6A-58952A392C93}"/>
    <cellStyle name="Финансовый 7 2 2 3 4" xfId="18779" xr:uid="{AA460242-F56A-4166-9FF3-F686CDA26BA0}"/>
    <cellStyle name="Финансовый 7 2 2 4" xfId="4801" xr:uid="{00000000-0005-0000-0000-00005B3C0000}"/>
    <cellStyle name="Финансовый 7 2 2 4 2" xfId="9882" xr:uid="{00000000-0005-0000-0000-00005C3C0000}"/>
    <cellStyle name="Финансовый 7 2 2 4 2 2" xfId="25122" xr:uid="{3A5A4CDE-425B-4460-8660-1CE45B7A2282}"/>
    <cellStyle name="Финансовый 7 2 2 4 3" xfId="14960" xr:uid="{00000000-0005-0000-0000-00005D3C0000}"/>
    <cellStyle name="Финансовый 7 2 2 4 3 2" xfId="30198" xr:uid="{6FC46880-BAF4-42D2-B8A8-E940FF7DE90A}"/>
    <cellStyle name="Финансовый 7 2 2 4 4" xfId="20046" xr:uid="{E9E0BA05-F5E2-4563-8AB6-8AA0A6206343}"/>
    <cellStyle name="Финансовый 7 2 2 5" xfId="6078" xr:uid="{00000000-0005-0000-0000-00005E3C0000}"/>
    <cellStyle name="Финансовый 7 2 2 5 2" xfId="21323" xr:uid="{50C0FA94-4C84-43CA-A244-39E357AF4229}"/>
    <cellStyle name="Финансовый 7 2 2 6" xfId="11161" xr:uid="{00000000-0005-0000-0000-00005F3C0000}"/>
    <cellStyle name="Финансовый 7 2 2 6 2" xfId="26399" xr:uid="{63A07BCE-6EF7-49D5-B3E0-FA67FF1AE2E0}"/>
    <cellStyle name="Финансовый 7 2 2 7" xfId="16247" xr:uid="{5F768A1B-83BC-4E83-A233-32A6F4B404A2}"/>
    <cellStyle name="Финансовый 7 2 3" xfId="1687" xr:uid="{00000000-0005-0000-0000-0000603C0000}"/>
    <cellStyle name="Финансовый 7 2 3 2" xfId="6791" xr:uid="{00000000-0005-0000-0000-0000613C0000}"/>
    <cellStyle name="Финансовый 7 2 3 2 2" xfId="22031" xr:uid="{0A857252-C935-4572-9FE7-8D66E2C9A99E}"/>
    <cellStyle name="Финансовый 7 2 3 3" xfId="11869" xr:uid="{00000000-0005-0000-0000-0000623C0000}"/>
    <cellStyle name="Финансовый 7 2 3 3 2" xfId="27107" xr:uid="{6B4F76A3-F6A1-4171-AF8E-8E8D80D4AFE2}"/>
    <cellStyle name="Финансовый 7 2 3 4" xfId="16955" xr:uid="{B1A60A1E-1A85-4F90-B4D6-CA4BBA15859C}"/>
    <cellStyle name="Финансовый 7 2 4" xfId="2973" xr:uid="{00000000-0005-0000-0000-0000633C0000}"/>
    <cellStyle name="Финансовый 7 2 4 2" xfId="8059" xr:uid="{00000000-0005-0000-0000-0000643C0000}"/>
    <cellStyle name="Финансовый 7 2 4 2 2" xfId="23299" xr:uid="{3D91BE11-20AD-4D6E-8D4E-A8953E687F8E}"/>
    <cellStyle name="Финансовый 7 2 4 3" xfId="13137" xr:uid="{00000000-0005-0000-0000-0000653C0000}"/>
    <cellStyle name="Финансовый 7 2 4 3 2" xfId="28375" xr:uid="{F025EB39-CFEA-4D40-965D-8AB88726AEF1}"/>
    <cellStyle name="Финансовый 7 2 4 4" xfId="18223" xr:uid="{AD28183E-9F86-4CE0-81D3-32601671F6DF}"/>
    <cellStyle name="Финансовый 7 2 5" xfId="4237" xr:uid="{00000000-0005-0000-0000-0000663C0000}"/>
    <cellStyle name="Финансовый 7 2 5 2" xfId="9318" xr:uid="{00000000-0005-0000-0000-0000673C0000}"/>
    <cellStyle name="Финансовый 7 2 5 2 2" xfId="24558" xr:uid="{D0178650-7FF8-4F05-96DB-1752EA7B7E5F}"/>
    <cellStyle name="Финансовый 7 2 5 3" xfId="14396" xr:uid="{00000000-0005-0000-0000-0000683C0000}"/>
    <cellStyle name="Финансовый 7 2 5 3 2" xfId="29634" xr:uid="{22930C46-693A-4479-8BC1-C8C3519E7231}"/>
    <cellStyle name="Финансовый 7 2 5 4" xfId="19482" xr:uid="{E2B847BE-DF72-48B8-952A-D39687DA5271}"/>
    <cellStyle name="Финансовый 7 2 6" xfId="5514" xr:uid="{00000000-0005-0000-0000-0000693C0000}"/>
    <cellStyle name="Финансовый 7 2 6 2" xfId="20759" xr:uid="{E6C1A94C-4F74-415C-8F31-6C98E0DDEADF}"/>
    <cellStyle name="Финансовый 7 2 7" xfId="10597" xr:uid="{00000000-0005-0000-0000-00006A3C0000}"/>
    <cellStyle name="Финансовый 7 2 7 2" xfId="25835" xr:uid="{8B79D31D-6EEC-4540-91D6-927F1107E315}"/>
    <cellStyle name="Финансовый 7 2 8" xfId="15683" xr:uid="{8C6ECB7C-7189-467E-99BD-30D93C1C9670}"/>
    <cellStyle name="Финансовый 7 3" xfId="833" xr:uid="{00000000-0005-0000-0000-00006B3C0000}"/>
    <cellStyle name="Финансовый 7 3 2" xfId="2111" xr:uid="{00000000-0005-0000-0000-00006C3C0000}"/>
    <cellStyle name="Финансовый 7 3 2 2" xfId="7215" xr:uid="{00000000-0005-0000-0000-00006D3C0000}"/>
    <cellStyle name="Финансовый 7 3 2 2 2" xfId="22455" xr:uid="{A3BE3C4B-3BCE-401F-953F-9ECA0057D39C}"/>
    <cellStyle name="Финансовый 7 3 2 3" xfId="12293" xr:uid="{00000000-0005-0000-0000-00006E3C0000}"/>
    <cellStyle name="Финансовый 7 3 2 3 2" xfId="27531" xr:uid="{28E0DFD4-EA4A-4E94-82EA-66EF8918E1A4}"/>
    <cellStyle name="Финансовый 7 3 2 4" xfId="17379" xr:uid="{4F95F37F-B802-45CC-AFE8-B8BA005126D1}"/>
    <cellStyle name="Финансовый 7 3 3" xfId="3391" xr:uid="{00000000-0005-0000-0000-00006F3C0000}"/>
    <cellStyle name="Финансовый 7 3 3 2" xfId="8477" xr:uid="{00000000-0005-0000-0000-0000703C0000}"/>
    <cellStyle name="Финансовый 7 3 3 2 2" xfId="23717" xr:uid="{5623B219-A1B6-4F2A-ACC5-7B1DAB6A6C15}"/>
    <cellStyle name="Финансовый 7 3 3 3" xfId="13555" xr:uid="{00000000-0005-0000-0000-0000713C0000}"/>
    <cellStyle name="Финансовый 7 3 3 3 2" xfId="28793" xr:uid="{4139D47F-4DCA-4CF3-BEB4-B8FAA1DD7DFD}"/>
    <cellStyle name="Финансовый 7 3 3 4" xfId="18641" xr:uid="{DA9E114B-746E-4D49-86E4-0337ECCCC374}"/>
    <cellStyle name="Финансовый 7 3 4" xfId="4661" xr:uid="{00000000-0005-0000-0000-0000723C0000}"/>
    <cellStyle name="Финансовый 7 3 4 2" xfId="9742" xr:uid="{00000000-0005-0000-0000-0000733C0000}"/>
    <cellStyle name="Финансовый 7 3 4 2 2" xfId="24982" xr:uid="{D903B37E-4883-4F79-B12B-6979F6F3D1E6}"/>
    <cellStyle name="Финансовый 7 3 4 3" xfId="14820" xr:uid="{00000000-0005-0000-0000-0000743C0000}"/>
    <cellStyle name="Финансовый 7 3 4 3 2" xfId="30058" xr:uid="{9E8508B9-3649-4BAC-BDB0-69F6B45F38B1}"/>
    <cellStyle name="Финансовый 7 3 4 4" xfId="19906" xr:uid="{EFAA74AC-DF48-4F75-8570-FC8B9C188A9D}"/>
    <cellStyle name="Финансовый 7 3 5" xfId="5938" xr:uid="{00000000-0005-0000-0000-0000753C0000}"/>
    <cellStyle name="Финансовый 7 3 5 2" xfId="21183" xr:uid="{1D5DCC2B-6856-471F-AB02-3182349CF78E}"/>
    <cellStyle name="Финансовый 7 3 6" xfId="11021" xr:uid="{00000000-0005-0000-0000-0000763C0000}"/>
    <cellStyle name="Финансовый 7 3 6 2" xfId="26259" xr:uid="{DED3BC52-AF6C-4B35-870A-AB1ABD6AD657}"/>
    <cellStyle name="Финансовый 7 3 7" xfId="16107" xr:uid="{2D0CAF83-53A1-49F9-B6CF-1C946E3790CA}"/>
    <cellStyle name="Финансовый 7 4" xfId="1547" xr:uid="{00000000-0005-0000-0000-0000773C0000}"/>
    <cellStyle name="Финансовый 7 4 2" xfId="6651" xr:uid="{00000000-0005-0000-0000-0000783C0000}"/>
    <cellStyle name="Финансовый 7 4 2 2" xfId="21891" xr:uid="{698A0099-AFEC-4EDE-8029-F1006A1DCE5D}"/>
    <cellStyle name="Финансовый 7 4 3" xfId="11729" xr:uid="{00000000-0005-0000-0000-0000793C0000}"/>
    <cellStyle name="Финансовый 7 4 3 2" xfId="26967" xr:uid="{2431D1E4-5559-4370-B84F-9FED10BA1137}"/>
    <cellStyle name="Финансовый 7 4 4" xfId="16815" xr:uid="{B2E7109C-008E-4219-971C-69805AB10BF6}"/>
    <cellStyle name="Финансовый 7 5" xfId="2817" xr:uid="{00000000-0005-0000-0000-00007A3C0000}"/>
    <cellStyle name="Финансовый 7 5 2" xfId="7921" xr:uid="{00000000-0005-0000-0000-00007B3C0000}"/>
    <cellStyle name="Финансовый 7 5 2 2" xfId="23161" xr:uid="{83B6CD6E-1B32-4EE4-B059-2C8799F6FA58}"/>
    <cellStyle name="Финансовый 7 5 3" xfId="12999" xr:uid="{00000000-0005-0000-0000-00007C3C0000}"/>
    <cellStyle name="Финансовый 7 5 3 2" xfId="28237" xr:uid="{FD2A4267-0B68-47CE-B600-A909A00131D8}"/>
    <cellStyle name="Финансовый 7 5 4" xfId="18085" xr:uid="{FF8C290B-9F2C-4376-B125-C3DDB2853171}"/>
    <cellStyle name="Финансовый 7 6" xfId="4097" xr:uid="{00000000-0005-0000-0000-00007D3C0000}"/>
    <cellStyle name="Финансовый 7 6 2" xfId="9178" xr:uid="{00000000-0005-0000-0000-00007E3C0000}"/>
    <cellStyle name="Финансовый 7 6 2 2" xfId="24418" xr:uid="{566D28DF-E63A-4304-B2D1-5380625AE277}"/>
    <cellStyle name="Финансовый 7 6 3" xfId="14256" xr:uid="{00000000-0005-0000-0000-00007F3C0000}"/>
    <cellStyle name="Финансовый 7 6 3 2" xfId="29494" xr:uid="{84FA17FB-C3D3-4A93-9C90-248A2AAE3FAF}"/>
    <cellStyle name="Финансовый 7 6 4" xfId="19342" xr:uid="{A00CCCA1-0709-45F8-A999-EB56D5EE228E}"/>
    <cellStyle name="Финансовый 7 7" xfId="5374" xr:uid="{00000000-0005-0000-0000-0000803C0000}"/>
    <cellStyle name="Финансовый 7 7 2" xfId="20619" xr:uid="{B3807FC8-5911-4E74-B3D8-66B4C46A7AFD}"/>
    <cellStyle name="Финансовый 7 8" xfId="10456" xr:uid="{00000000-0005-0000-0000-0000813C0000}"/>
    <cellStyle name="Финансовый 7 8 2" xfId="25695" xr:uid="{0772212B-82DA-4514-9481-84C4F21EA7B7}"/>
    <cellStyle name="Финансовый 7 9" xfId="15543" xr:uid="{504755E0-E4C7-458B-8FEA-6FA06304E5ED}"/>
    <cellStyle name="Финансовый 8" xfId="549" xr:uid="{00000000-0005-0000-0000-0000823C0000}"/>
    <cellStyle name="Финансовый 8 2" xfId="1113" xr:uid="{00000000-0005-0000-0000-0000833C0000}"/>
    <cellStyle name="Финансовый 8 2 2" xfId="2391" xr:uid="{00000000-0005-0000-0000-0000843C0000}"/>
    <cellStyle name="Финансовый 8 2 2 2" xfId="7495" xr:uid="{00000000-0005-0000-0000-0000853C0000}"/>
    <cellStyle name="Финансовый 8 2 2 2 2" xfId="22735" xr:uid="{8AE3A052-1EC9-4557-A7FB-1F6FFDCF73BB}"/>
    <cellStyle name="Финансовый 8 2 2 3" xfId="12573" xr:uid="{00000000-0005-0000-0000-0000863C0000}"/>
    <cellStyle name="Финансовый 8 2 2 3 2" xfId="27811" xr:uid="{AAAB1D25-8569-43EC-B00E-860974F7893A}"/>
    <cellStyle name="Финансовый 8 2 2 4" xfId="17659" xr:uid="{10B18FC5-F2D6-4C9A-A52F-2EB1B3F52BEB}"/>
    <cellStyle name="Финансовый 8 2 3" xfId="3667" xr:uid="{00000000-0005-0000-0000-0000873C0000}"/>
    <cellStyle name="Финансовый 8 2 3 2" xfId="8753" xr:uid="{00000000-0005-0000-0000-0000883C0000}"/>
    <cellStyle name="Финансовый 8 2 3 2 2" xfId="23993" xr:uid="{C950BB89-E156-4C62-9F61-3CF35BBCDDDE}"/>
    <cellStyle name="Финансовый 8 2 3 3" xfId="13831" xr:uid="{00000000-0005-0000-0000-0000893C0000}"/>
    <cellStyle name="Финансовый 8 2 3 3 2" xfId="29069" xr:uid="{C28E7D0D-B9EC-4B62-8391-779674FA2A20}"/>
    <cellStyle name="Финансовый 8 2 3 4" xfId="18917" xr:uid="{342C4425-45C8-4E63-BA23-7E059FA02FBA}"/>
    <cellStyle name="Финансовый 8 2 4" xfId="4941" xr:uid="{00000000-0005-0000-0000-00008A3C0000}"/>
    <cellStyle name="Финансовый 8 2 4 2" xfId="10022" xr:uid="{00000000-0005-0000-0000-00008B3C0000}"/>
    <cellStyle name="Финансовый 8 2 4 2 2" xfId="25262" xr:uid="{60033FF1-ACBE-453D-9F61-657BB238DDF0}"/>
    <cellStyle name="Финансовый 8 2 4 3" xfId="15100" xr:uid="{00000000-0005-0000-0000-00008C3C0000}"/>
    <cellStyle name="Финансовый 8 2 4 3 2" xfId="30338" xr:uid="{B85CF924-165E-4F58-BC71-18BBB2004B46}"/>
    <cellStyle name="Финансовый 8 2 4 4" xfId="20186" xr:uid="{9042E806-9B89-4CAF-9032-FCD500BB9448}"/>
    <cellStyle name="Финансовый 8 2 5" xfId="6218" xr:uid="{00000000-0005-0000-0000-00008D3C0000}"/>
    <cellStyle name="Финансовый 8 2 5 2" xfId="21463" xr:uid="{3591CC39-826C-40ED-BFAE-1C5CE2C4E194}"/>
    <cellStyle name="Финансовый 8 2 6" xfId="11301" xr:uid="{00000000-0005-0000-0000-00008E3C0000}"/>
    <cellStyle name="Финансовый 8 2 6 2" xfId="26539" xr:uid="{BF65EA7E-D914-4A57-86F1-40D1BA1630D8}"/>
    <cellStyle name="Финансовый 8 2 7" xfId="16387" xr:uid="{F3D53192-094B-490D-93BC-50A5B74F5530}"/>
    <cellStyle name="Финансовый 8 3" xfId="1827" xr:uid="{00000000-0005-0000-0000-00008F3C0000}"/>
    <cellStyle name="Финансовый 8 3 2" xfId="6931" xr:uid="{00000000-0005-0000-0000-0000903C0000}"/>
    <cellStyle name="Финансовый 8 3 2 2" xfId="22171" xr:uid="{6B4957F4-7E07-4716-9500-3382BDBCA0AA}"/>
    <cellStyle name="Финансовый 8 3 3" xfId="12009" xr:uid="{00000000-0005-0000-0000-0000913C0000}"/>
    <cellStyle name="Финансовый 8 3 3 2" xfId="27247" xr:uid="{60722601-4ADC-40A5-AA2F-D928388ADAE0}"/>
    <cellStyle name="Финансовый 8 3 4" xfId="17095" xr:uid="{89EF9D90-4AFC-4CF9-8BB3-5AE213BCC08C}"/>
    <cellStyle name="Финансовый 8 4" xfId="3111" xr:uid="{00000000-0005-0000-0000-0000923C0000}"/>
    <cellStyle name="Финансовый 8 4 2" xfId="8197" xr:uid="{00000000-0005-0000-0000-0000933C0000}"/>
    <cellStyle name="Финансовый 8 4 2 2" xfId="23437" xr:uid="{3D6F9684-FAFE-4569-8DB3-03381DCB519A}"/>
    <cellStyle name="Финансовый 8 4 3" xfId="13275" xr:uid="{00000000-0005-0000-0000-0000943C0000}"/>
    <cellStyle name="Финансовый 8 4 3 2" xfId="28513" xr:uid="{7AA559EB-CAA0-4D99-AD54-517D111CC558}"/>
    <cellStyle name="Финансовый 8 4 4" xfId="18361" xr:uid="{9C351E0B-611C-4C4D-BC4F-73D74EFA5B9A}"/>
    <cellStyle name="Финансовый 8 5" xfId="4377" xr:uid="{00000000-0005-0000-0000-0000953C0000}"/>
    <cellStyle name="Финансовый 8 5 2" xfId="9458" xr:uid="{00000000-0005-0000-0000-0000963C0000}"/>
    <cellStyle name="Финансовый 8 5 2 2" xfId="24698" xr:uid="{0A92C3ED-9B08-45BF-894D-46B6A2CC1A03}"/>
    <cellStyle name="Финансовый 8 5 3" xfId="14536" xr:uid="{00000000-0005-0000-0000-0000973C0000}"/>
    <cellStyle name="Финансовый 8 5 3 2" xfId="29774" xr:uid="{D8DAF787-F899-4033-9463-E0E5A952361B}"/>
    <cellStyle name="Финансовый 8 5 4" xfId="19622" xr:uid="{E423CC2F-84FB-43B1-98D6-215D08D8031F}"/>
    <cellStyle name="Финансовый 8 6" xfId="5654" xr:uid="{00000000-0005-0000-0000-0000983C0000}"/>
    <cellStyle name="Финансовый 8 6 2" xfId="20899" xr:uid="{538ED695-7246-493A-B755-AD67452CA353}"/>
    <cellStyle name="Финансовый 8 7" xfId="10737" xr:uid="{00000000-0005-0000-0000-0000993C0000}"/>
    <cellStyle name="Финансовый 8 7 2" xfId="25975" xr:uid="{3101E642-0B7A-4B9C-BC68-3F795205B839}"/>
    <cellStyle name="Финансовый 8 8" xfId="15823" xr:uid="{9E52081A-7B32-41F7-A668-748425AA952C}"/>
    <cellStyle name="Финансовый 9" xfId="693" xr:uid="{00000000-0005-0000-0000-00009A3C0000}"/>
    <cellStyle name="Финансовый 9 2" xfId="1971" xr:uid="{00000000-0005-0000-0000-00009B3C0000}"/>
    <cellStyle name="Финансовый 9 2 2" xfId="7075" xr:uid="{00000000-0005-0000-0000-00009C3C0000}"/>
    <cellStyle name="Финансовый 9 2 2 2" xfId="22315" xr:uid="{EF4E4451-AAB4-41DC-AC77-9C3753287FFD}"/>
    <cellStyle name="Финансовый 9 2 3" xfId="12153" xr:uid="{00000000-0005-0000-0000-00009D3C0000}"/>
    <cellStyle name="Финансовый 9 2 3 2" xfId="27391" xr:uid="{41AD14B6-EA08-4907-B546-91E68624BB92}"/>
    <cellStyle name="Финансовый 9 2 4" xfId="17239" xr:uid="{87CB0646-0759-4861-B3EC-443CD61A6972}"/>
    <cellStyle name="Финансовый 9 3" xfId="3253" xr:uid="{00000000-0005-0000-0000-00009E3C0000}"/>
    <cellStyle name="Финансовый 9 3 2" xfId="8339" xr:uid="{00000000-0005-0000-0000-00009F3C0000}"/>
    <cellStyle name="Финансовый 9 3 2 2" xfId="23579" xr:uid="{6C00802F-C668-4DF8-A5F7-EC7816824371}"/>
    <cellStyle name="Финансовый 9 3 3" xfId="13417" xr:uid="{00000000-0005-0000-0000-0000A03C0000}"/>
    <cellStyle name="Финансовый 9 3 3 2" xfId="28655" xr:uid="{2A9438E7-89C8-414A-BE49-75F05AA8F4B3}"/>
    <cellStyle name="Финансовый 9 3 4" xfId="18503" xr:uid="{33DE5E25-65D4-4CE5-8C5C-CAB87C14F40C}"/>
    <cellStyle name="Финансовый 9 4" xfId="4521" xr:uid="{00000000-0005-0000-0000-0000A13C0000}"/>
    <cellStyle name="Финансовый 9 4 2" xfId="9602" xr:uid="{00000000-0005-0000-0000-0000A23C0000}"/>
    <cellStyle name="Финансовый 9 4 2 2" xfId="24842" xr:uid="{D2A91775-A1D7-4EAA-B37E-C7016FA5F577}"/>
    <cellStyle name="Финансовый 9 4 3" xfId="14680" xr:uid="{00000000-0005-0000-0000-0000A33C0000}"/>
    <cellStyle name="Финансовый 9 4 3 2" xfId="29918" xr:uid="{F63C70EA-2F4D-47B4-8BA7-FECC3E8DE315}"/>
    <cellStyle name="Финансовый 9 4 4" xfId="19766" xr:uid="{F3A63089-24DA-40A3-A20D-183A65EF7E47}"/>
    <cellStyle name="Финансовый 9 5" xfId="5798" xr:uid="{00000000-0005-0000-0000-0000A43C0000}"/>
    <cellStyle name="Финансовый 9 5 2" xfId="21043" xr:uid="{C0016BE6-13CF-4237-BE6B-83917D71732C}"/>
    <cellStyle name="Финансовый 9 6" xfId="10881" xr:uid="{00000000-0005-0000-0000-0000A53C0000}"/>
    <cellStyle name="Финансовый 9 6 2" xfId="26119" xr:uid="{4E23AE90-3EE7-48FE-8F3A-C4D3965CD692}"/>
    <cellStyle name="Финансовый 9 7" xfId="15967" xr:uid="{05BCC478-4F34-4274-A4E6-0B7723EA5E3B}"/>
  </cellStyles>
  <dxfs count="343">
    <dxf>
      <fill>
        <patternFill>
          <bgColor theme="9" tint="0.79998168889431442"/>
        </patternFill>
      </fill>
    </dxf>
    <dxf>
      <fill>
        <patternFill>
          <bgColor theme="9" tint="0.79998168889431442"/>
        </patternFill>
      </fill>
    </dxf>
    <dxf>
      <fill>
        <patternFill>
          <bgColor theme="9" tint="0.79998168889431442"/>
        </patternFill>
      </fill>
    </dxf>
    <dxf>
      <fill>
        <patternFill>
          <bgColor theme="7" tint="0.79998168889431442"/>
        </patternFill>
      </fill>
    </dxf>
    <dxf>
      <fill>
        <patternFill>
          <bgColor theme="9" tint="0.79998168889431442"/>
        </patternFill>
      </fill>
    </dxf>
    <dxf>
      <fill>
        <patternFill>
          <bgColor theme="4" tint="0.79998168889431442"/>
        </patternFill>
      </fill>
    </dxf>
    <dxf>
      <font>
        <b val="0"/>
        <i val="0"/>
        <strike val="0"/>
        <color theme="4" tint="-0.499984740745262"/>
      </font>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strike val="0"/>
        <color rgb="FFC00000"/>
      </font>
    </dxf>
    <dxf>
      <font>
        <strike val="0"/>
        <color rgb="FFC00000"/>
      </font>
    </dxf>
    <dxf>
      <font>
        <strike val="0"/>
        <color rgb="FFC00000"/>
      </font>
    </dxf>
    <dxf>
      <font>
        <strike val="0"/>
        <color rgb="FFC00000"/>
      </font>
    </dxf>
    <dxf>
      <font>
        <b val="0"/>
        <i val="0"/>
        <strike val="0"/>
        <color theme="4" tint="-0.499984740745262"/>
      </font>
    </dxf>
    <dxf>
      <font>
        <strike val="0"/>
        <color rgb="FFC00000"/>
      </font>
    </dxf>
    <dxf>
      <font>
        <color auto="1"/>
      </font>
      <fill>
        <patternFill>
          <bgColor theme="9" tint="0.39994506668294322"/>
        </patternFill>
      </fill>
    </dxf>
    <dxf>
      <font>
        <b val="0"/>
        <i val="0"/>
        <strike val="0"/>
        <color theme="4" tint="-0.499984740745262"/>
      </font>
    </dxf>
    <dxf>
      <font>
        <strike val="0"/>
        <color rgb="FFC00000"/>
      </font>
    </dxf>
    <dxf>
      <font>
        <color auto="1"/>
      </font>
      <fill>
        <patternFill>
          <bgColor theme="9" tint="0.39994506668294322"/>
        </patternFill>
      </fill>
    </dxf>
    <dxf>
      <font>
        <b val="0"/>
        <i val="0"/>
        <strike val="0"/>
        <color theme="4" tint="-0.499984740745262"/>
      </font>
    </dxf>
    <dxf>
      <font>
        <strike val="0"/>
        <color rgb="FFC00000"/>
      </font>
    </dxf>
    <dxf>
      <font>
        <color auto="1"/>
      </font>
      <fill>
        <patternFill>
          <bgColor theme="9" tint="0.39994506668294322"/>
        </patternFill>
      </fill>
    </dxf>
    <dxf>
      <font>
        <b val="0"/>
        <i val="0"/>
        <strike val="0"/>
        <color theme="4" tint="-0.499984740745262"/>
      </font>
    </dxf>
    <dxf>
      <font>
        <strike val="0"/>
        <color rgb="FFC00000"/>
      </font>
    </dxf>
    <dxf>
      <font>
        <color auto="1"/>
      </font>
      <fill>
        <patternFill>
          <bgColor theme="9" tint="0.39994506668294322"/>
        </patternFill>
      </fill>
    </dxf>
    <dxf>
      <font>
        <b val="0"/>
        <i val="0"/>
        <strike val="0"/>
        <color theme="4" tint="-0.499984740745262"/>
      </font>
    </dxf>
    <dxf>
      <font>
        <strike val="0"/>
        <color rgb="FFC00000"/>
      </font>
    </dxf>
    <dxf>
      <font>
        <color auto="1"/>
      </font>
      <fill>
        <patternFill>
          <bgColor theme="9" tint="0.39994506668294322"/>
        </patternFill>
      </fill>
    </dxf>
    <dxf>
      <font>
        <b val="0"/>
        <i val="0"/>
        <strike val="0"/>
        <color theme="4" tint="-0.499984740745262"/>
      </font>
    </dxf>
    <dxf>
      <font>
        <strike val="0"/>
        <color rgb="FFC00000"/>
      </font>
    </dxf>
    <dxf>
      <font>
        <color auto="1"/>
      </font>
      <fill>
        <patternFill>
          <bgColor theme="9" tint="0.39994506668294322"/>
        </patternFill>
      </fill>
    </dxf>
    <dxf>
      <font>
        <b val="0"/>
        <i val="0"/>
        <strike val="0"/>
        <color theme="4" tint="-0.499984740745262"/>
      </font>
    </dxf>
    <dxf>
      <font>
        <strike val="0"/>
        <color rgb="FFC00000"/>
      </font>
    </dxf>
    <dxf>
      <font>
        <color auto="1"/>
      </font>
      <fill>
        <patternFill>
          <bgColor theme="9" tint="0.39994506668294322"/>
        </patternFill>
      </fill>
    </dxf>
    <dxf>
      <font>
        <b val="0"/>
        <i val="0"/>
        <strike val="0"/>
        <color theme="4" tint="-0.499984740745262"/>
      </font>
    </dxf>
    <dxf>
      <font>
        <strike val="0"/>
        <color rgb="FFC00000"/>
      </font>
    </dxf>
    <dxf>
      <font>
        <color auto="1"/>
      </font>
      <fill>
        <patternFill>
          <bgColor theme="9" tint="0.39994506668294322"/>
        </patternFill>
      </fill>
    </dxf>
    <dxf>
      <font>
        <b val="0"/>
        <i val="0"/>
        <strike val="0"/>
        <color theme="4" tint="-0.499984740745262"/>
      </font>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color auto="1"/>
      </font>
      <fill>
        <patternFill>
          <bgColor theme="9" tint="0.39994506668294322"/>
        </patternFill>
      </fill>
    </dxf>
    <dxf>
      <font>
        <strike val="0"/>
        <color rgb="FFC00000"/>
      </font>
    </dxf>
    <dxf>
      <font>
        <strike val="0"/>
        <color rgb="FFC00000"/>
      </font>
    </dxf>
    <dxf>
      <font>
        <strike val="0"/>
        <color rgb="FFC00000"/>
      </font>
    </dxf>
    <dxf>
      <font>
        <strike val="0"/>
        <color rgb="FFC00000"/>
      </font>
    </dxf>
    <dxf>
      <font>
        <strike val="0"/>
        <color rgb="FFC00000"/>
      </font>
    </dxf>
    <dxf>
      <font>
        <strike val="0"/>
        <color rgb="FFC00000"/>
      </font>
    </dxf>
    <dxf>
      <font>
        <strike val="0"/>
        <color rgb="FFC00000"/>
      </font>
    </dxf>
    <dxf>
      <font>
        <strike val="0"/>
        <color rgb="FFC00000"/>
      </font>
    </dxf>
    <dxf>
      <font>
        <strike val="0"/>
        <color rgb="FFC00000"/>
      </font>
    </dxf>
    <dxf>
      <font>
        <strike val="0"/>
        <color rgb="FFC00000"/>
      </font>
    </dxf>
    <dxf>
      <font>
        <strike val="0"/>
        <color rgb="FFC00000"/>
      </font>
    </dxf>
    <dxf>
      <font>
        <strike val="0"/>
        <color rgb="FFC00000"/>
      </font>
    </dxf>
    <dxf>
      <font>
        <strike val="0"/>
        <color rgb="FFC00000"/>
      </font>
    </dxf>
    <dxf>
      <font>
        <strike val="0"/>
        <color rgb="FFC00000"/>
      </font>
    </dxf>
    <dxf>
      <font>
        <strike val="0"/>
        <color rgb="FFC00000"/>
      </font>
    </dxf>
    <dxf>
      <font>
        <color auto="1"/>
      </font>
      <fill>
        <patternFill>
          <bgColor theme="9" tint="0.39994506668294322"/>
        </patternFill>
      </fill>
    </dxf>
    <dxf>
      <font>
        <strike val="0"/>
        <color rgb="FFC00000"/>
      </font>
    </dxf>
    <dxf>
      <font>
        <strike val="0"/>
        <color rgb="FFC00000"/>
      </font>
    </dxf>
    <dxf>
      <font>
        <strike val="0"/>
        <color rgb="FFC00000"/>
      </font>
    </dxf>
    <dxf>
      <font>
        <strike val="0"/>
        <color rgb="FFC00000"/>
      </font>
    </dxf>
    <dxf>
      <font>
        <strike val="0"/>
        <color rgb="FFC00000"/>
      </font>
    </dxf>
    <dxf>
      <font>
        <strike val="0"/>
        <color rgb="FFC00000"/>
      </font>
    </dxf>
    <dxf>
      <font>
        <strike val="0"/>
        <color rgb="FFC00000"/>
      </font>
    </dxf>
    <dxf>
      <font>
        <strike val="0"/>
        <color rgb="FFC00000"/>
      </font>
    </dxf>
    <dxf>
      <font>
        <color auto="1"/>
      </font>
      <fill>
        <patternFill>
          <bgColor theme="9" tint="0.39994506668294322"/>
        </patternFill>
      </fill>
    </dxf>
    <dxf>
      <font>
        <strike val="0"/>
        <color rgb="FFC00000"/>
      </font>
    </dxf>
    <dxf>
      <font>
        <strike val="0"/>
        <color rgb="FFC00000"/>
      </font>
    </dxf>
    <dxf>
      <font>
        <strike val="0"/>
        <color rgb="FFC00000"/>
      </font>
    </dxf>
    <dxf>
      <font>
        <strike val="0"/>
        <color rgb="FFC00000"/>
      </font>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rgb="FF9C0006"/>
      </font>
      <fill>
        <patternFill patternType="solid">
          <fgColor rgb="FFFFC7CE"/>
          <bgColor rgb="FFFFC7CE"/>
        </patternFill>
      </fill>
    </dxf>
    <dxf>
      <font>
        <b val="0"/>
        <i val="0"/>
        <strike val="0"/>
        <condense val="0"/>
        <extend val="0"/>
        <outline val="0"/>
        <shadow val="0"/>
        <u val="none"/>
        <vertAlign val="baseline"/>
        <sz val="9"/>
        <color rgb="FF000000"/>
        <name val="Times New Roman"/>
        <scheme val="none"/>
      </font>
      <fill>
        <patternFill patternType="none">
          <bgColor auto="1"/>
        </patternFill>
      </fill>
      <alignment horizontal="general" vertical="top" textRotation="255" wrapText="0" indent="0" justifyLastLine="0" shrinkToFit="0" readingOrder="0"/>
    </dxf>
    <dxf>
      <font>
        <b val="0"/>
        <i val="0"/>
        <strike val="0"/>
        <condense val="0"/>
        <extend val="0"/>
        <outline val="0"/>
        <shadow val="0"/>
        <u val="none"/>
        <vertAlign val="baseline"/>
        <sz val="9"/>
        <color auto="1"/>
        <name val="Times New Roman"/>
        <scheme val="none"/>
      </font>
      <fill>
        <patternFill patternType="none">
          <fgColor rgb="FFFFFFFF"/>
          <bgColor auto="1"/>
        </patternFill>
      </fill>
      <alignment horizontal="left" vertical="top"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righ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4" tint="-0.499984740745262"/>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9"/>
        <name val="Times New Roman"/>
        <scheme val="none"/>
      </font>
      <fill>
        <patternFill patternType="none">
          <bgColor auto="1"/>
        </patternFill>
      </fill>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9"/>
        <color auto="1"/>
        <name val="Times New Roman"/>
        <scheme val="none"/>
      </font>
      <fill>
        <patternFill patternType="none">
          <bgColor auto="1"/>
        </patternFill>
      </fill>
      <alignment horizontal="left" vertical="top" textRotation="0" wrapText="1" indent="0" justifyLastLine="0" shrinkToFit="0" readingOrder="0"/>
      <border outline="0">
        <left style="thin">
          <color rgb="FF000000"/>
        </left>
      </border>
    </dxf>
    <dxf>
      <font>
        <strike val="0"/>
        <outline val="0"/>
        <shadow val="0"/>
        <vertAlign val="baseline"/>
        <sz val="9"/>
        <name val="Times New Roman"/>
        <scheme val="none"/>
      </font>
      <fill>
        <patternFill patternType="none">
          <bgColor auto="1"/>
        </patternFill>
      </fill>
      <alignment horizontal="general" vertical="top" textRotation="0" wrapText="1" indent="0" justifyLastLine="0" shrinkToFit="0" readingOrder="0"/>
      <border outline="0">
        <right style="thin">
          <color rgb="FF000000"/>
        </right>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9"/>
        <name val="Times New Roman"/>
        <scheme val="none"/>
      </font>
      <fill>
        <patternFill patternType="none">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9"/>
        <name val="Times New Roman"/>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9"/>
        <name val="Times New Roman"/>
        <scheme val="none"/>
      </font>
      <fill>
        <patternFill patternType="none">
          <bgColor auto="1"/>
        </patternFill>
      </fill>
      <alignment horizontal="left" vertical="top" textRotation="0" wrapText="1" indent="0" justifyLastLine="0" shrinkToFit="0" readingOrder="0"/>
      <border outline="0">
        <left style="thin">
          <color rgb="FF000000"/>
        </left>
      </border>
    </dxf>
    <dxf>
      <font>
        <strike val="0"/>
        <outline val="0"/>
        <shadow val="0"/>
        <vertAlign val="baseline"/>
        <sz val="9"/>
        <name val="Times New Roman"/>
        <scheme val="none"/>
      </font>
      <fill>
        <patternFill patternType="none">
          <bgColor auto="1"/>
        </patternFill>
      </fill>
      <alignment horizontal="center" vertical="top" textRotation="0" wrapText="1" indent="0" justifyLastLine="0" shrinkToFit="0" readingOrder="0"/>
      <border outline="0">
        <right style="thin">
          <color rgb="FF000000"/>
        </right>
      </border>
    </dxf>
    <dxf>
      <font>
        <strike val="0"/>
        <outline val="0"/>
        <shadow val="0"/>
        <vertAlign val="baseline"/>
        <sz val="9"/>
        <name val="Times New Roman"/>
        <scheme val="none"/>
      </font>
      <fill>
        <patternFill patternType="none">
          <bgColor auto="1"/>
        </patternFill>
      </fill>
      <alignment horizontal="right" vertical="top" textRotation="0" indent="0" justifyLastLine="0" shrinkToFit="0" readingOrder="0"/>
      <border outline="0">
        <right style="thin">
          <color rgb="FF000000"/>
        </right>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color theme="4" tint="-0.499984740745262"/>
        <name val="Times New Roman"/>
        <scheme val="none"/>
      </font>
      <fill>
        <patternFill patternType="none">
          <bgColor auto="1"/>
        </patternFill>
      </fill>
      <alignment horizontal="center" vertical="top" textRotation="0" wrapText="1" indent="0" justifyLastLine="0" shrinkToFit="0" readingOrder="0"/>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9"/>
        <name val="Times New Roman"/>
        <scheme val="none"/>
      </font>
      <fill>
        <patternFill patternType="none">
          <bgColor auto="1"/>
        </patternFill>
      </fill>
      <alignment horizontal="center" vertical="top" textRotation="0" indent="0" justifyLastLine="0" shrinkToFit="0" readingOrder="0"/>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fill>
        <patternFill patternType="none">
          <bgColor auto="1"/>
        </patternFill>
      </fill>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9"/>
        <color auto="1"/>
        <name val="Times New Roman"/>
        <family val="1"/>
        <charset val="204"/>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rgb="FF000000"/>
        <name val="Times New Roman"/>
        <family val="1"/>
        <charset val="204"/>
        <scheme val="none"/>
      </font>
      <fill>
        <patternFill patternType="solid">
          <fgColor rgb="FFFFFFFF"/>
          <bgColor rgb="FFFFFFFF"/>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family val="1"/>
        <charset val="204"/>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family val="1"/>
        <charset val="204"/>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family val="1"/>
        <charset val="204"/>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family val="1"/>
        <charset val="204"/>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family val="1"/>
        <charset val="204"/>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family val="1"/>
        <charset val="204"/>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family val="1"/>
        <charset val="204"/>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9"/>
        <name val="Times New Roman"/>
        <family val="1"/>
        <charset val="204"/>
        <scheme val="none"/>
      </font>
      <alignment horizontal="center" vertical="top" textRotation="0" wrapText="1" indent="0" justifyLastLine="0" shrinkToFit="0" readingOrder="0"/>
    </dxf>
    <dxf>
      <font>
        <strike val="0"/>
        <outline val="0"/>
        <shadow val="0"/>
        <vertAlign val="baseline"/>
        <sz val="9"/>
        <name val="Times New Roman"/>
        <family val="1"/>
        <charset val="204"/>
        <scheme val="none"/>
      </font>
      <border outline="0">
        <right style="thin">
          <color rgb="FF000000"/>
        </right>
      </border>
    </dxf>
    <dxf>
      <font>
        <b val="0"/>
        <i val="0"/>
        <strike val="0"/>
        <condense val="0"/>
        <extend val="0"/>
        <outline val="0"/>
        <shadow val="0"/>
        <u val="none"/>
        <vertAlign val="baseline"/>
        <sz val="9"/>
        <color theme="1"/>
        <name val="Times New Roman"/>
        <family val="1"/>
        <charset val="204"/>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family val="1"/>
        <charset val="204"/>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family val="1"/>
        <charset val="204"/>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ertAlign val="baseline"/>
        <sz val="9"/>
        <color theme="4" tint="-0.499984740745262"/>
        <name val="Times New Roman"/>
        <family val="1"/>
        <charset val="204"/>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family val="1"/>
        <charset val="204"/>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family val="1"/>
        <charset val="204"/>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family val="1"/>
        <charset val="204"/>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family val="1"/>
        <charset val="204"/>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family val="1"/>
        <charset val="204"/>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family val="1"/>
        <charset val="204"/>
        <scheme val="none"/>
      </font>
      <numFmt numFmtId="30" formatCode="@"/>
      <fill>
        <patternFill patternType="none">
          <fgColor indexed="64"/>
          <bgColor indexed="65"/>
        </patternFill>
      </fill>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family val="1"/>
        <charset val="204"/>
        <scheme val="none"/>
      </font>
    </dxf>
    <dxf>
      <font>
        <b val="0"/>
        <i val="0"/>
        <strike val="0"/>
        <condense val="0"/>
        <extend val="0"/>
        <outline val="0"/>
        <shadow val="0"/>
        <u val="none"/>
        <vertAlign val="baseline"/>
        <sz val="9"/>
        <color auto="1"/>
        <name val="Times New Roman"/>
        <family val="1"/>
        <charset val="204"/>
        <scheme val="none"/>
      </font>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rgb="FF000000"/>
        <name val="Times New Roman"/>
        <scheme val="none"/>
      </font>
      <fill>
        <patternFill patternType="none">
          <bgColor auto="1"/>
        </patternFill>
      </fill>
      <alignment horizontal="general" vertical="top" textRotation="255" wrapText="1" indent="0" justifyLastLine="0" shrinkToFit="0" readingOrder="0"/>
    </dxf>
    <dxf>
      <font>
        <strike val="0"/>
        <outline val="0"/>
        <shadow val="0"/>
        <u val="none"/>
        <vertAlign val="baseline"/>
        <sz val="9"/>
        <color auto="1"/>
        <name val="Times New Roman"/>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Times New Roman"/>
        <scheme val="none"/>
      </font>
      <fill>
        <patternFill patternType="none">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general"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numFmt numFmtId="166" formatCode="#,##0.00_р_."/>
      <fill>
        <patternFill patternType="none">
          <fgColor rgb="FFFFFFFF"/>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numFmt numFmtId="168" formatCode="_-* #,##0.00\ &quot;₽&quot;_-;\-* #,##0.00\ &quot;₽&quot;_-;_-* &quot;-&quot;??\ &quot;₽&quot;_-;_-@"/>
      <fill>
        <patternFill patternType="none">
          <bgColor auto="1"/>
        </patternFill>
      </fill>
      <alignment horizontal="center" vertical="top" textRotation="0" wrapText="1"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family val="1"/>
        <charset val="204"/>
        <scheme val="none"/>
      </font>
      <numFmt numFmtId="0" formatCode="General"/>
      <fill>
        <patternFill patternType="none">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9"/>
        <color theme="1"/>
        <name val="Times New Roman"/>
        <scheme val="none"/>
      </font>
      <numFmt numFmtId="2" formatCode="0.00"/>
      <fill>
        <patternFill patternType="none">
          <bgColor auto="1"/>
        </patternFill>
      </fill>
      <alignment horizontal="righ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4" tint="-0.499984740745262"/>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fill>
        <patternFill patternType="none">
          <bgColor auto="1"/>
        </patternFill>
      </fill>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9"/>
        <color auto="1"/>
        <name val="Times New Roman"/>
        <scheme val="none"/>
      </font>
      <alignment horizontal="left" textRotation="0" indent="0" justifyLastLine="0" shrinkToFit="0" readingOrder="0"/>
      <border outline="0">
        <left style="thin">
          <color rgb="FF000000"/>
        </left>
      </border>
    </dxf>
    <dxf>
      <font>
        <b val="0"/>
        <i val="0"/>
        <strike val="0"/>
        <condense val="0"/>
        <extend val="0"/>
        <outline val="0"/>
        <shadow val="0"/>
        <u val="none"/>
        <vertAlign val="baseline"/>
        <sz val="9"/>
        <color theme="1"/>
        <name val="Times New Roman"/>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name val="Times New Roman"/>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name val="Times New Roman"/>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name val="Times New Roman"/>
        <scheme val="none"/>
      </font>
      <alignment horizontal="right" vertical="top" textRotation="0" wrapText="1" indent="0" justifyLastLine="0" shrinkToFit="0" readingOrder="0"/>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solid">
          <fgColor rgb="FFFFFFFF"/>
          <bgColor rgb="FFFFFFFF"/>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4" tint="-0.499984740745262"/>
        <name val="Times New Roman"/>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theme="1"/>
        <name val="Times New Roman"/>
        <scheme val="none"/>
      </font>
      <fill>
        <patternFill patternType="solid">
          <fgColor rgb="FFF2F2F2"/>
          <bgColor rgb="FFF2F2F2"/>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strike val="0"/>
        <outline val="0"/>
        <shadow val="0"/>
        <u val="none"/>
        <vertAlign val="baseline"/>
        <sz val="9"/>
        <color auto="1"/>
        <name val="Times New Roman"/>
        <scheme val="none"/>
      </font>
      <fill>
        <patternFill patternType="none">
          <bgColor auto="1"/>
        </patternFill>
      </fill>
      <alignment horizontal="left" vertical="top" textRotation="0" indent="0" justifyLastLine="0" shrinkToFit="0" readingOrder="0"/>
      <border outline="0">
        <right style="thin">
          <color auto="1"/>
        </right>
      </border>
    </dxf>
    <dxf>
      <font>
        <b val="0"/>
        <i val="0"/>
        <strike val="0"/>
        <condense val="0"/>
        <extend val="0"/>
        <outline val="0"/>
        <shadow val="0"/>
        <u val="none"/>
        <vertAlign val="baseline"/>
        <sz val="9"/>
        <color theme="1"/>
        <name val="Times New Roman"/>
        <scheme val="none"/>
      </font>
      <numFmt numFmtId="30" formatCode="@"/>
      <fill>
        <patternFill patternType="none">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numFmt numFmtId="30" formatCode="@"/>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left" vertical="top" textRotation="0" wrapText="1"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numFmt numFmtId="4" formatCode="#,##0.00"/>
      <fill>
        <patternFill patternType="none">
          <bgColor auto="1"/>
        </patternFill>
      </fill>
      <alignment horizontal="right"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auto="1"/>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4" tint="-0.499984740745262"/>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auto="1"/>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rgb="FF000000"/>
        <name val="Times New Roman"/>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rgb="FF000000"/>
        </top>
        <bottom style="thin">
          <color rgb="FF000000"/>
        </bottom>
      </border>
    </dxf>
    <dxf>
      <font>
        <strike val="0"/>
        <outline val="0"/>
        <shadow val="0"/>
        <vertAlign val="baseline"/>
        <sz val="9"/>
        <name val="Times New Roman"/>
        <scheme val="none"/>
      </font>
      <fill>
        <patternFill patternType="none">
          <bgColor auto="1"/>
        </patternFill>
      </fill>
    </dxf>
    <dxf>
      <border outline="0">
        <bottom style="medium">
          <color rgb="FF000000"/>
        </bottom>
      </border>
    </dxf>
    <dxf>
      <font>
        <b/>
        <i val="0"/>
        <strike val="0"/>
        <condense val="0"/>
        <extend val="0"/>
        <outline val="0"/>
        <shadow val="0"/>
        <u val="none"/>
        <vertAlign val="baseline"/>
        <sz val="9"/>
        <color auto="1"/>
        <name val="Times New Roman"/>
        <scheme val="none"/>
      </font>
      <fill>
        <patternFill patternType="solid">
          <fgColor rgb="FFF2F2F2"/>
          <bgColor rgb="FFF2F2F2"/>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ill>
        <patternFill patternType="solid">
          <fgColor rgb="FFFFFFFF"/>
          <bgColor rgb="FFFFFFFF"/>
        </patternFill>
      </fill>
    </dxf>
    <dxf>
      <fill>
        <patternFill patternType="solid">
          <fgColor rgb="FFE2EFDA"/>
          <bgColor rgb="FFE2EFDA"/>
        </patternFill>
      </fill>
    </dxf>
    <dxf>
      <fill>
        <patternFill patternType="solid">
          <fgColor rgb="FF70AD47"/>
          <bgColor rgb="FF70AD47"/>
        </patternFill>
      </fill>
    </dxf>
    <dxf>
      <fill>
        <patternFill patternType="solid">
          <fgColor theme="0"/>
          <bgColor theme="0"/>
        </patternFill>
      </fill>
    </dxf>
    <dxf>
      <fill>
        <patternFill patternType="solid">
          <fgColor rgb="FFECECEC"/>
          <bgColor rgb="FFECECEC"/>
        </patternFill>
      </fill>
    </dxf>
    <dxf>
      <fill>
        <patternFill patternType="solid">
          <fgColor theme="6"/>
          <bgColor theme="6"/>
        </patternFill>
      </fill>
    </dxf>
  </dxfs>
  <tableStyles count="4" defaultTableStyle="TableStyleMedium2" defaultPivotStyle="PivotStyleLight16">
    <tableStyle name="ЖурналИзменений-style" pivot="0" count="3" xr9:uid="{00000000-0011-0000-FFFF-FFFF00000000}">
      <tableStyleElement type="headerRow" dxfId="342"/>
      <tableStyleElement type="firstRowStripe" dxfId="341"/>
      <tableStyleElement type="secondRowStripe" dxfId="340"/>
    </tableStyle>
    <tableStyle name="Простой" pivot="0" count="0" xr9:uid="{00000000-0011-0000-FFFF-FFFF01000000}"/>
    <tableStyle name="Свод-style" pivot="0" count="3" xr9:uid="{00000000-0011-0000-FFFF-FFFF02000000}">
      <tableStyleElement type="headerRow" dxfId="339"/>
      <tableStyleElement type="firstRowStripe" dxfId="338"/>
      <tableStyleElement type="secondRowStripe" dxfId="337"/>
    </tableStyle>
    <tableStyle name="Стиль таблицы 1" pivot="0" count="0" xr9:uid="{00000000-0011-0000-FFFF-FFFF03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eoe66\Documents\&#1044;&#1086;&#1082;&#1091;&#1084;&#1077;&#1085;&#1090;&#1099;%20&#1045;&#1075;&#1086;&#1088;&#1086;&#1074;&#1072;%20&#1054;&#1083;&#1100;&#1075;&#1072;\&#1059;&#1088;&#1072;&#1083;&#1100;&#1089;&#1082;&#1080;&#1077;%20&#1082;&#1072;&#1085;&#1080;&#1082;&#1091;&#1083;&#1099;\&#1056;&#1077;&#1077;&#1089;&#1090;&#1088;%20&#1089;%20&#1090;&#1077;&#1093;&#1085;&#1080;&#1095;&#1077;&#1089;&#1082;&#1080;&#1084;&#1080;%20&#1083;&#1080;&#1089;&#1090;&#1072;&#1084;&#1080;_new.xlsm" TargetMode="External"/><Relationship Id="rId1" Type="http://schemas.openxmlformats.org/officeDocument/2006/relationships/externalLinkPath" Target="&#1056;&#1077;&#1077;&#1089;&#1090;&#1088;%20&#1089;%20&#1090;&#1077;&#1093;&#1085;&#1080;&#1095;&#1077;&#1089;&#1082;&#1080;&#1084;&#1080;%20&#1083;&#1080;&#1089;&#1090;&#1072;&#1084;&#1080;_new.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титул"/>
      <sheetName val="ЗОЛ"/>
      <sheetName val="на базе санаториев"/>
      <sheetName val="ЛДП"/>
      <sheetName val="ЛТО"/>
      <sheetName val="палаточные"/>
      <sheetName val="специализированные"/>
      <sheetName val="ЖурналИзменений"/>
      <sheetName val="ТехЛист"/>
      <sheetName val="Свод"/>
    </sheetNames>
    <sheetDataSet>
      <sheetData sheetId="0"/>
      <sheetData sheetId="1">
        <row r="2">
          <cell r="A2" t="str">
            <v>Номер строки</v>
          </cell>
          <cell r="B2" t="str">
            <v>Полное и сокращенное наименование организации отдыха детей и их оздоровления</v>
          </cell>
          <cell r="C2" t="str">
            <v>Организационно-правовая форма организации отдыха детей и их оздоровления</v>
          </cell>
          <cell r="D2" t="str">
            <v>ФИО руководителя организации отдыха детей и их оздоровления</v>
          </cell>
          <cell r="E2" t="str">
            <v>ИНН</v>
          </cell>
          <cell r="F2" t="str">
            <v>Адрес (место нахождения) организации отдыха детей и их оздоровления, контактный телефон, адрес электронной почты</v>
          </cell>
          <cell r="G2" t="str">
            <v>Официальный сайт организации отдыха детей и их оздоровления в информационно-телекоммуникационной сети "Интернет", ссылка</v>
          </cell>
          <cell r="H2" t="str">
            <v>Тип организации отдыха детей и их оздоровления</v>
          </cell>
          <cell r="I2" t="str">
            <v>Предоставляемые организацией отдыха детей и их оздоровления услуги в сфере отдыха и оздоровления детей</v>
          </cell>
          <cell r="O2" t="str">
            <v>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v>
          </cell>
          <cell r="P2" t="str">
            <v>Информация о наличии санитарно-эпидемиологического заключения, включая дату и номер заключения</v>
          </cell>
          <cell r="Q2" t="str">
            <v>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v>
          </cell>
          <cell r="R2" t="str">
            <v>Информация о наличии лицензии на осуществление медицинской деятельности</v>
          </cell>
          <cell r="S2" t="str">
            <v>Информация о наличии лицензии на осуществление образовательной деятельности</v>
          </cell>
          <cell r="T2" t="str">
            <v>Обеспечение в организации отдыха детей и их оздоровления доступности услуг для детей инвалидов и детей с ограниченными возможностями здоровья</v>
          </cell>
          <cell r="U2" t="str">
            <v>Сведения о наличии программы воспитательной работы и календарного плана воспитательной работы, ссылка</v>
          </cell>
        </row>
        <row r="3">
          <cell r="I3" t="str">
            <v>Режим работы организации отдыха детей и их оздоровления</v>
          </cell>
          <cell r="J3" t="str">
            <v>Даты проведения смен</v>
          </cell>
          <cell r="K3" t="str">
            <v>Средняя стоимость 1 дня пребывания в организации отдыха детей и их оздоровления</v>
          </cell>
          <cell r="L3" t="str">
            <v>Возрастная категория детей, принимаемых в организацию отдыха детей и их оздоровления</v>
          </cell>
          <cell r="M3" t="str">
            <v>Информация о проживании и питании детей в организации отдыха детей и их оздоровления</v>
          </cell>
          <cell r="N3" t="str">
            <v>Наличие оборудованного места для купания</v>
          </cell>
        </row>
      </sheetData>
      <sheetData sheetId="2"/>
      <sheetData sheetId="3"/>
      <sheetData sheetId="4"/>
      <sheetData sheetId="5"/>
      <sheetData sheetId="6"/>
      <sheetData sheetId="7"/>
      <sheetData sheetId="8"/>
      <sheetData sheetId="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_ЗОЛ" displayName="tabl_ЗОЛ" ref="A4:U73" totalsRowShown="0" headerRowDxfId="336" dataDxfId="334" headerRowBorderDxfId="335" tableBorderDxfId="333">
  <autoFilter ref="A4:U73" xr:uid="{00000000-0009-0000-0100-000003000000}"/>
  <sortState xmlns:xlrd2="http://schemas.microsoft.com/office/spreadsheetml/2017/richdata2" ref="A5:U73">
    <sortCondition ref="A4:A73"/>
  </sortState>
  <tableColumns count="21">
    <tableColumn id="1" xr3:uid="{00000000-0010-0000-0000-000001000000}" name="1" dataDxfId="332"/>
    <tableColumn id="2" xr3:uid="{00000000-0010-0000-0000-000002000000}" name="2" dataDxfId="331"/>
    <tableColumn id="3" xr3:uid="{00000000-0010-0000-0000-000003000000}" name="3" dataDxfId="330"/>
    <tableColumn id="4" xr3:uid="{00000000-0010-0000-0000-000004000000}" name="4" dataDxfId="329"/>
    <tableColumn id="5" xr3:uid="{00000000-0010-0000-0000-000005000000}" name="5" dataDxfId="328"/>
    <tableColumn id="7" xr3:uid="{00000000-0010-0000-0000-000007000000}" name="6" dataDxfId="327"/>
    <tableColumn id="8" xr3:uid="{00000000-0010-0000-0000-000008000000}" name="7" dataDxfId="326"/>
    <tableColumn id="9" xr3:uid="{00000000-0010-0000-0000-000009000000}" name="8" dataDxfId="325"/>
    <tableColumn id="10" xr3:uid="{00000000-0010-0000-0000-00000A000000}" name="9" dataDxfId="324"/>
    <tableColumn id="11" xr3:uid="{00000000-0010-0000-0000-00000B000000}" name="10" dataDxfId="323"/>
    <tableColumn id="12" xr3:uid="{00000000-0010-0000-0000-00000C000000}" name="11" dataDxfId="322"/>
    <tableColumn id="13" xr3:uid="{00000000-0010-0000-0000-00000D000000}" name="12" dataDxfId="321"/>
    <tableColumn id="14" xr3:uid="{00000000-0010-0000-0000-00000E000000}" name="13" dataDxfId="320"/>
    <tableColumn id="15" xr3:uid="{00000000-0010-0000-0000-00000F000000}" name="14" dataDxfId="319"/>
    <tableColumn id="16" xr3:uid="{00000000-0010-0000-0000-000010000000}" name="15" dataDxfId="318"/>
    <tableColumn id="17" xr3:uid="{00000000-0010-0000-0000-000011000000}" name="16" dataDxfId="317"/>
    <tableColumn id="18" xr3:uid="{00000000-0010-0000-0000-000012000000}" name="17" dataDxfId="316"/>
    <tableColumn id="19" xr3:uid="{00000000-0010-0000-0000-000013000000}" name="18" dataDxfId="315"/>
    <tableColumn id="20" xr3:uid="{00000000-0010-0000-0000-000014000000}" name="19" dataDxfId="314"/>
    <tableColumn id="21" xr3:uid="{00000000-0010-0000-0000-000015000000}" name="20" dataDxfId="313"/>
    <tableColumn id="22" xr3:uid="{00000000-0010-0000-0000-000016000000}" name="21" dataDxfId="312"/>
  </tableColumns>
  <tableStyleInfo name="Простой"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_санатории" displayName="tabl_санатории" ref="A4:U27" totalsRowShown="0" headerRowDxfId="311" dataDxfId="309" headerRowBorderDxfId="310" tableBorderDxfId="308">
  <autoFilter ref="A4:U27" xr:uid="{00000000-0009-0000-0100-000004000000}"/>
  <sortState xmlns:xlrd2="http://schemas.microsoft.com/office/spreadsheetml/2017/richdata2" ref="A5:U27">
    <sortCondition ref="A4:A27"/>
  </sortState>
  <tableColumns count="21">
    <tableColumn id="1" xr3:uid="{00000000-0010-0000-0100-000001000000}" name="1" dataDxfId="307"/>
    <tableColumn id="2" xr3:uid="{00000000-0010-0000-0100-000002000000}" name="2" dataDxfId="306"/>
    <tableColumn id="3" xr3:uid="{00000000-0010-0000-0100-000003000000}" name="3" dataDxfId="305"/>
    <tableColumn id="4" xr3:uid="{00000000-0010-0000-0100-000004000000}" name="4" dataDxfId="304"/>
    <tableColumn id="5" xr3:uid="{00000000-0010-0000-0100-000005000000}" name="5" dataDxfId="303"/>
    <tableColumn id="7" xr3:uid="{00000000-0010-0000-0100-000007000000}" name="6" dataDxfId="302"/>
    <tableColumn id="8" xr3:uid="{00000000-0010-0000-0100-000008000000}" name="7" dataDxfId="301"/>
    <tableColumn id="9" xr3:uid="{00000000-0010-0000-0100-000009000000}" name="8" dataDxfId="300"/>
    <tableColumn id="10" xr3:uid="{00000000-0010-0000-0100-00000A000000}" name="9" dataDxfId="299"/>
    <tableColumn id="11" xr3:uid="{00000000-0010-0000-0100-00000B000000}" name="10" dataDxfId="298"/>
    <tableColumn id="12" xr3:uid="{00000000-0010-0000-0100-00000C000000}" name="11" dataDxfId="297"/>
    <tableColumn id="13" xr3:uid="{00000000-0010-0000-0100-00000D000000}" name="12" dataDxfId="296"/>
    <tableColumn id="14" xr3:uid="{00000000-0010-0000-0100-00000E000000}" name="13" dataDxfId="295"/>
    <tableColumn id="15" xr3:uid="{00000000-0010-0000-0100-00000F000000}" name="14" dataDxfId="294"/>
    <tableColumn id="16" xr3:uid="{00000000-0010-0000-0100-000010000000}" name="15" dataDxfId="293"/>
    <tableColumn id="17" xr3:uid="{00000000-0010-0000-0100-000011000000}" name="16" dataDxfId="292"/>
    <tableColumn id="18" xr3:uid="{00000000-0010-0000-0100-000012000000}" name="17" dataDxfId="291"/>
    <tableColumn id="19" xr3:uid="{00000000-0010-0000-0100-000013000000}" name="18" dataDxfId="290"/>
    <tableColumn id="20" xr3:uid="{00000000-0010-0000-0100-000014000000}" name="19" dataDxfId="289"/>
    <tableColumn id="21" xr3:uid="{00000000-0010-0000-0100-000015000000}" name="20" dataDxfId="288"/>
    <tableColumn id="22" xr3:uid="{00000000-0010-0000-0100-000016000000}" name="21" dataDxfId="287"/>
  </tableColumns>
  <tableStyleInfo name="Простой"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3FD372-B641-40D9-84FC-5922117ECB2F}" name="tabl_дневные2" displayName="tabl_дневные2" ref="A4:V1255" totalsRowShown="0" headerRowDxfId="216" dataDxfId="215">
  <autoFilter ref="A4:V1255" xr:uid="{FE3FD372-B641-40D9-84FC-5922117ECB2F}"/>
  <sortState xmlns:xlrd2="http://schemas.microsoft.com/office/spreadsheetml/2017/richdata2" ref="A5:U1242">
    <sortCondition ref="H4:H1254"/>
  </sortState>
  <tableColumns count="22">
    <tableColumn id="1" xr3:uid="{DB11ED5E-DA6F-4696-847A-29A609D6CCE6}" name="1" dataDxfId="214">
      <calculatedColumnFormula>A4+1</calculatedColumnFormula>
    </tableColumn>
    <tableColumn id="2" xr3:uid="{9BA8057E-5876-4C7F-BCEC-DDAA226B42A1}" name="2" dataDxfId="213"/>
    <tableColumn id="3" xr3:uid="{E82F4F3A-CB1F-4341-A4B6-E3E38C6716A1}" name="3" dataDxfId="212"/>
    <tableColumn id="4" xr3:uid="{27F930C1-1AB9-40E2-9B80-2B6BD749B003}" name="4" dataDxfId="211"/>
    <tableColumn id="5" xr3:uid="{142E6996-8464-4475-87CC-D3CCD8A6A75A}" name="5" dataDxfId="210"/>
    <tableColumn id="7" xr3:uid="{97B23D84-1840-4A3D-A624-202B36DC8EF1}" name="6" dataDxfId="209"/>
    <tableColumn id="8" xr3:uid="{1131B6E1-BECE-4F26-958F-E467BF27F4F3}" name="7" dataDxfId="208"/>
    <tableColumn id="9" xr3:uid="{C398F906-EEB7-429C-ABD8-BD4BC7D8EEB9}" name="8" dataDxfId="207"/>
    <tableColumn id="10" xr3:uid="{D7DCF32A-B6C0-4B5D-BDFB-8E6DD4413BE0}" name="9" dataDxfId="206"/>
    <tableColumn id="11" xr3:uid="{9D01F3C6-4C1E-4578-9D00-2CBE6F8CE7F0}" name="10" dataDxfId="205"/>
    <tableColumn id="12" xr3:uid="{AF13F4A1-EC77-46EF-914B-86524C1B8165}" name="11" dataDxfId="204"/>
    <tableColumn id="13" xr3:uid="{083C38F7-EB3B-41F9-A6A4-12BAC55ADA96}" name="12" dataDxfId="203"/>
    <tableColumn id="14" xr3:uid="{1C393E0E-3EED-4E72-833D-81F9EC88FD8F}" name="13" dataDxfId="202"/>
    <tableColumn id="15" xr3:uid="{00E0A90A-5650-4AE3-8811-C9EC74886758}" name="14" dataDxfId="201"/>
    <tableColumn id="16" xr3:uid="{EDAAE619-3C48-4465-8F59-39E177171D9A}" name="15" dataDxfId="200"/>
    <tableColumn id="17" xr3:uid="{0A731FFD-6E12-4732-9628-8EE0C0CE88BD}" name="16" dataDxfId="199"/>
    <tableColumn id="18" xr3:uid="{CDEBAC14-5731-485C-B2E0-24FFA0D4B4B3}" name="17" dataDxfId="198"/>
    <tableColumn id="19" xr3:uid="{BC90FCB3-982D-4B16-9926-C067F99F6C7C}" name="18" dataDxfId="197"/>
    <tableColumn id="20" xr3:uid="{14101123-65D0-4F9F-9429-61822E7039CE}" name="19" dataDxfId="196"/>
    <tableColumn id="21" xr3:uid="{11A9EADF-40B3-45DE-9413-AE35747740DE}" name="20" dataDxfId="195"/>
    <tableColumn id="22" xr3:uid="{26C2872A-8D42-4381-B28A-1F3FA35D89B6}" name="21" dataDxfId="194"/>
    <tableColumn id="43" xr3:uid="{337A7A2F-32C2-42C9-AE13-F48A5EE5C619}" name="technical_column" dataDxfId="193"/>
  </tableColumns>
  <tableStyleInfo name="Простой"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_лто" displayName="tabl_лто" ref="A4:V84" totalsRowShown="0" headerRowDxfId="286" dataDxfId="285">
  <autoFilter ref="A4:V84" xr:uid="{00000000-0009-0000-0100-000006000000}"/>
  <tableColumns count="22">
    <tableColumn id="1" xr3:uid="{00000000-0010-0000-0300-000001000000}" name="1" dataDxfId="284"/>
    <tableColumn id="2" xr3:uid="{00000000-0010-0000-0300-000002000000}" name="2" dataDxfId="283"/>
    <tableColumn id="3" xr3:uid="{00000000-0010-0000-0300-000003000000}" name="3" dataDxfId="282"/>
    <tableColumn id="4" xr3:uid="{00000000-0010-0000-0300-000004000000}" name="4" dataDxfId="281"/>
    <tableColumn id="5" xr3:uid="{00000000-0010-0000-0300-000005000000}" name="5" dataDxfId="280"/>
    <tableColumn id="7" xr3:uid="{00000000-0010-0000-0300-000007000000}" name="6" dataDxfId="279"/>
    <tableColumn id="8" xr3:uid="{00000000-0010-0000-0300-000008000000}" name="7" dataDxfId="278"/>
    <tableColumn id="9" xr3:uid="{00000000-0010-0000-0300-000009000000}" name="8" dataDxfId="277"/>
    <tableColumn id="10" xr3:uid="{00000000-0010-0000-0300-00000A000000}" name="9" dataDxfId="276"/>
    <tableColumn id="11" xr3:uid="{00000000-0010-0000-0300-00000B000000}" name="10" dataDxfId="275"/>
    <tableColumn id="12" xr3:uid="{00000000-0010-0000-0300-00000C000000}" name="11" dataDxfId="274"/>
    <tableColumn id="13" xr3:uid="{00000000-0010-0000-0300-00000D000000}" name="12" dataDxfId="273"/>
    <tableColumn id="14" xr3:uid="{00000000-0010-0000-0300-00000E000000}" name="13" dataDxfId="272"/>
    <tableColumn id="15" xr3:uid="{00000000-0010-0000-0300-00000F000000}" name="14" dataDxfId="271"/>
    <tableColumn id="16" xr3:uid="{00000000-0010-0000-0300-000010000000}" name="15" dataDxfId="270"/>
    <tableColumn id="17" xr3:uid="{00000000-0010-0000-0300-000011000000}" name="16" dataDxfId="269"/>
    <tableColumn id="18" xr3:uid="{00000000-0010-0000-0300-000012000000}" name="17" dataDxfId="268"/>
    <tableColumn id="19" xr3:uid="{00000000-0010-0000-0300-000013000000}" name="18" dataDxfId="267"/>
    <tableColumn id="20" xr3:uid="{00000000-0010-0000-0300-000014000000}" name="19" dataDxfId="266"/>
    <tableColumn id="21" xr3:uid="{00000000-0010-0000-0300-000015000000}" name="20" dataDxfId="265"/>
    <tableColumn id="22" xr3:uid="{00000000-0010-0000-0300-000016000000}" name="21" dataDxfId="264"/>
    <tableColumn id="30" xr3:uid="{00000000-0010-0000-0300-00001E000000}" name="technical_column" dataDxfId="263"/>
  </tableColumns>
  <tableStyleInfo name="Простой"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_палаточные" displayName="tabl_палаточные" ref="A4:U10" totalsRowShown="0" headerRowDxfId="262" dataDxfId="261">
  <autoFilter ref="A4:U10" xr:uid="{00000000-0009-0000-0100-000007000000}"/>
  <tableColumns count="21">
    <tableColumn id="1" xr3:uid="{00000000-0010-0000-0400-000001000000}" name="1" dataDxfId="260"/>
    <tableColumn id="2" xr3:uid="{00000000-0010-0000-0400-000002000000}" name="2" dataDxfId="259"/>
    <tableColumn id="3" xr3:uid="{00000000-0010-0000-0400-000003000000}" name="3" dataDxfId="258"/>
    <tableColumn id="4" xr3:uid="{00000000-0010-0000-0400-000004000000}" name="4" dataDxfId="257"/>
    <tableColumn id="5" xr3:uid="{00000000-0010-0000-0400-000005000000}" name="5" dataDxfId="256"/>
    <tableColumn id="7" xr3:uid="{00000000-0010-0000-0400-000007000000}" name="6" dataDxfId="255"/>
    <tableColumn id="8" xr3:uid="{00000000-0010-0000-0400-000008000000}" name="7" dataDxfId="254"/>
    <tableColumn id="9" xr3:uid="{00000000-0010-0000-0400-000009000000}" name="8" dataDxfId="253"/>
    <tableColumn id="10" xr3:uid="{00000000-0010-0000-0400-00000A000000}" name="9" dataDxfId="252"/>
    <tableColumn id="11" xr3:uid="{00000000-0010-0000-0400-00000B000000}" name="10" dataDxfId="251"/>
    <tableColumn id="12" xr3:uid="{00000000-0010-0000-0400-00000C000000}" name="11" dataDxfId="250"/>
    <tableColumn id="13" xr3:uid="{00000000-0010-0000-0400-00000D000000}" name="12" dataDxfId="249"/>
    <tableColumn id="14" xr3:uid="{00000000-0010-0000-0400-00000E000000}" name="13" dataDxfId="248"/>
    <tableColumn id="15" xr3:uid="{00000000-0010-0000-0400-00000F000000}" name="14" dataDxfId="247"/>
    <tableColumn id="16" xr3:uid="{00000000-0010-0000-0400-000010000000}" name="15" dataDxfId="246"/>
    <tableColumn id="17" xr3:uid="{00000000-0010-0000-0400-000011000000}" name="16" dataDxfId="245"/>
    <tableColumn id="18" xr3:uid="{00000000-0010-0000-0400-000012000000}" name="17" dataDxfId="244"/>
    <tableColumn id="19" xr3:uid="{00000000-0010-0000-0400-000013000000}" name="18" dataDxfId="243"/>
    <tableColumn id="20" xr3:uid="{00000000-0010-0000-0400-000014000000}" name="19" dataDxfId="242"/>
    <tableColumn id="21" xr3:uid="{00000000-0010-0000-0400-000015000000}" name="20" dataDxfId="241"/>
    <tableColumn id="22" xr3:uid="{00000000-0010-0000-0400-000016000000}" name="21" dataDxfId="240"/>
  </tableColumns>
  <tableStyleInfo name="Простой"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_специализированные" displayName="tabl_специализированные" ref="A4:U42" totalsRowShown="0" headerRowDxfId="239" dataDxfId="238">
  <autoFilter ref="A4:U42" xr:uid="{00000000-0009-0000-0100-000008000000}"/>
  <tableColumns count="21">
    <tableColumn id="1" xr3:uid="{00000000-0010-0000-0500-000001000000}" name="1" dataDxfId="237"/>
    <tableColumn id="2" xr3:uid="{00000000-0010-0000-0500-000002000000}" name="2" dataDxfId="236"/>
    <tableColumn id="3" xr3:uid="{00000000-0010-0000-0500-000003000000}" name="3" dataDxfId="235"/>
    <tableColumn id="4" xr3:uid="{00000000-0010-0000-0500-000004000000}" name="4" dataDxfId="234"/>
    <tableColumn id="5" xr3:uid="{00000000-0010-0000-0500-000005000000}" name="5" dataDxfId="233"/>
    <tableColumn id="7" xr3:uid="{00000000-0010-0000-0500-000007000000}" name="6" dataDxfId="232"/>
    <tableColumn id="8" xr3:uid="{00000000-0010-0000-0500-000008000000}" name="7" dataDxfId="231"/>
    <tableColumn id="9" xr3:uid="{00000000-0010-0000-0500-000009000000}" name="8" dataDxfId="230"/>
    <tableColumn id="10" xr3:uid="{00000000-0010-0000-0500-00000A000000}" name="9" dataDxfId="229"/>
    <tableColumn id="11" xr3:uid="{00000000-0010-0000-0500-00000B000000}" name="10" dataDxfId="228"/>
    <tableColumn id="12" xr3:uid="{00000000-0010-0000-0500-00000C000000}" name="11" dataDxfId="227"/>
    <tableColumn id="13" xr3:uid="{00000000-0010-0000-0500-00000D000000}" name="12" dataDxfId="226"/>
    <tableColumn id="14" xr3:uid="{00000000-0010-0000-0500-00000E000000}" name="13" dataDxfId="225"/>
    <tableColumn id="15" xr3:uid="{00000000-0010-0000-0500-00000F000000}" name="14" dataDxfId="224"/>
    <tableColumn id="16" xr3:uid="{00000000-0010-0000-0500-000010000000}" name="15" dataDxfId="223"/>
    <tableColumn id="17" xr3:uid="{00000000-0010-0000-0500-000011000000}" name="16" dataDxfId="222"/>
    <tableColumn id="18" xr3:uid="{00000000-0010-0000-0500-000012000000}" name="17" dataDxfId="221"/>
    <tableColumn id="19" xr3:uid="{00000000-0010-0000-0500-000013000000}" name="18" dataDxfId="220"/>
    <tableColumn id="20" xr3:uid="{00000000-0010-0000-0500-000014000000}" name="19" dataDxfId="219"/>
    <tableColumn id="21" xr3:uid="{00000000-0010-0000-0500-000015000000}" name="20" dataDxfId="218"/>
    <tableColumn id="22" xr3:uid="{00000000-0010-0000-0500-000016000000}" name="21" dataDxfId="217"/>
  </tableColumns>
  <tableStyleInfo name="Простой"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6" Type="http://schemas.openxmlformats.org/officeDocument/2006/relationships/hyperlink" Target="https://dol-skazka.ekb.muzkult.ru/" TargetMode="External"/><Relationship Id="rId21" Type="http://schemas.openxmlformats.org/officeDocument/2006/relationships/hyperlink" Target="https://irbitsalut.ru/uploadedFiles/files/programma-vospitaniya/programma-vospitaniya.pdf" TargetMode="External"/><Relationship Id="rId42" Type="http://schemas.openxmlformats.org/officeDocument/2006/relationships/hyperlink" Target="https://cvr-nu.ru/" TargetMode="External"/><Relationship Id="rId47" Type="http://schemas.openxmlformats.org/officeDocument/2006/relationships/hyperlink" Target="http://&#1074;&#1086;&#1089;&#1093;&#1086;&#1076;-&#1076;&#1077;&#1090;&#1103;&#1084;.&#1088;&#1092;/" TargetMode="External"/><Relationship Id="rId63" Type="http://schemas.openxmlformats.org/officeDocument/2006/relationships/hyperlink" Target="http://zsfond.ru/" TargetMode="External"/><Relationship Id="rId68" Type="http://schemas.openxmlformats.org/officeDocument/2006/relationships/hyperlink" Target="https://elnik.nasmene.ru/" TargetMode="External"/><Relationship Id="rId84" Type="http://schemas.openxmlformats.org/officeDocument/2006/relationships/hyperlink" Target="https://cherkasovo.nasmene.ru/" TargetMode="External"/><Relationship Id="rId89" Type="http://schemas.openxmlformats.org/officeDocument/2006/relationships/hyperlink" Target="https://dol-chayka.nasmene.ru/lager/org-recreation/documents" TargetMode="External"/><Relationship Id="rId16" Type="http://schemas.openxmlformats.org/officeDocument/2006/relationships/hyperlink" Target="https://alapsputnik.nasmene.ru/" TargetMode="External"/><Relationship Id="rId11" Type="http://schemas.openxmlformats.org/officeDocument/2006/relationships/hyperlink" Target="https://vk.cc/cW7XQJ" TargetMode="External"/><Relationship Id="rId32" Type="http://schemas.openxmlformats.org/officeDocument/2006/relationships/hyperlink" Target="https://drive.google.com/file/d/1MnvK_yBCE3cAopJKE74jdslQ37PMfusk/view?usp=sharing" TargetMode="External"/><Relationship Id="rId37" Type="http://schemas.openxmlformats.org/officeDocument/2006/relationships/hyperlink" Target="about:blank" TargetMode="External"/><Relationship Id="rId53" Type="http://schemas.openxmlformats.org/officeDocument/2006/relationships/hyperlink" Target="https://chaika-srv.profiedu.ru/" TargetMode="External"/><Relationship Id="rId58" Type="http://schemas.openxmlformats.org/officeDocument/2006/relationships/hyperlink" Target="about:blank" TargetMode="External"/><Relationship Id="rId74" Type="http://schemas.openxmlformats.org/officeDocument/2006/relationships/hyperlink" Target="https://&#1076;&#1086;&#1083;&#1079;&#1072;&#1088;&#1103;.&#1077;&#1082;&#1072;&#1090;&#1077;&#1088;&#1080;&#1085;&#1073;&#1091;&#1088;&#1075;.&#1088;&#1092;/" TargetMode="External"/><Relationship Id="rId79" Type="http://schemas.openxmlformats.org/officeDocument/2006/relationships/hyperlink" Target="https://&#1082;&#1088;&#1072;&#1089;&#1085;&#1072;&#1103;&#1075;&#1074;&#1086;&#1079;&#1076;&#1080;&#1082;&#1072;.&#1077;&#1082;&#1072;&#1090;&#1077;&#1088;&#1080;&#1085;&#1073;&#1091;&#1088;&#1075;.&#1088;&#1092;/" TargetMode="External"/><Relationship Id="rId102" Type="http://schemas.openxmlformats.org/officeDocument/2006/relationships/printerSettings" Target="../printerSettings/printerSettings1.bin"/><Relationship Id="rId5" Type="http://schemas.openxmlformats.org/officeDocument/2006/relationships/hyperlink" Target="http://&#1076;&#1086;&#1083;&#1073;&#1091;&#1088;&#1077;&#1074;&#1077;&#1089;&#1090;&#1085;&#1080;&#1082;.&#1077;&#1082;&#1072;&#1090;&#1077;&#1088;&#1080;&#1085;&#1073;&#1091;&#1088;&#1075;.&#1088;&#1092;/" TargetMode="External"/><Relationship Id="rId90" Type="http://schemas.openxmlformats.org/officeDocument/2006/relationships/hyperlink" Target="https://&#1087;&#1088;&#1080;&#1086;&#1079;&#1077;&#1088;&#1085;&#1099;&#1081;.&#1077;&#1082;&#1072;&#1090;&#1077;&#1088;&#1080;&#1085;&#1073;&#1091;&#1088;&#1075;.&#1088;&#1092;/" TargetMode="External"/><Relationship Id="rId95" Type="http://schemas.openxmlformats.org/officeDocument/2006/relationships/hyperlink" Target="https://&#1076;&#1086;&#1083;&#1084;&#1077;&#1095;&#1090;&#1072;.&#1077;&#1082;&#1072;&#1090;&#1077;&#1088;&#1080;&#1085;&#1073;&#1091;&#1088;&#1075;.&#1088;&#1092;/" TargetMode="External"/><Relationship Id="rId22" Type="http://schemas.openxmlformats.org/officeDocument/2006/relationships/hyperlink" Target="https://lager-gurino.profiedu.ru/" TargetMode="External"/><Relationship Id="rId27" Type="http://schemas.openxmlformats.org/officeDocument/2006/relationships/hyperlink" Target="http://www.tmk-group.ru/" TargetMode="External"/><Relationship Id="rId43" Type="http://schemas.openxmlformats.org/officeDocument/2006/relationships/hyperlink" Target="https://cvr-nu.ru/sveden/files/657d075847fd928f33d47550feb93424_0.pdf" TargetMode="External"/><Relationship Id="rId48" Type="http://schemas.openxmlformats.org/officeDocument/2006/relationships/hyperlink" Target="http://www.solnceleto.ru/" TargetMode="External"/><Relationship Id="rId64" Type="http://schemas.openxmlformats.org/officeDocument/2006/relationships/hyperlink" Target="https://disk.yandex.ru/i/CpXChgys2t6Yng" TargetMode="External"/><Relationship Id="rId69" Type="http://schemas.openxmlformats.org/officeDocument/2006/relationships/hyperlink" Target="https://clck.ru/3SmD3z" TargetMode="External"/><Relationship Id="rId80" Type="http://schemas.openxmlformats.org/officeDocument/2006/relationships/hyperlink" Target="https://uralsamosvet.ru/" TargetMode="External"/><Relationship Id="rId85" Type="http://schemas.openxmlformats.org/officeDocument/2006/relationships/hyperlink" Target="https://&#1079;&#1074;&#1105;&#1079;&#1076;&#1085;&#1099;&#1081;.&#1086;&#1073;&#1088;&#1072;&#1079;&#1086;&#1074;&#1072;&#1085;&#1080;&#1077;-&#1085;&#1090;.&#1088;&#1092;/" TargetMode="External"/><Relationship Id="rId12" Type="http://schemas.openxmlformats.org/officeDocument/2006/relationships/hyperlink" Target="https://comfort-sr.ru/camp/" TargetMode="External"/><Relationship Id="rId17" Type="http://schemas.openxmlformats.org/officeDocument/2006/relationships/hyperlink" Target="https://mcfakel.nasmene.ru/" TargetMode="External"/><Relationship Id="rId33" Type="http://schemas.openxmlformats.org/officeDocument/2006/relationships/hyperlink" Target="about:blank" TargetMode="External"/><Relationship Id="rId38" Type="http://schemas.openxmlformats.org/officeDocument/2006/relationships/hyperlink" Target="https://&#1094;&#1086;&#1086;&#1080;&#1086;&#1076;.&#1088;&#1092;/" TargetMode="External"/><Relationship Id="rId59" Type="http://schemas.openxmlformats.org/officeDocument/2006/relationships/hyperlink" Target="http://&#1102;&#1085;&#1086;&#1089;&#1090;&#1100;&#1091;&#1088;&#1072;&#1083;&#1072;.&#1088;&#1092;/" TargetMode="External"/><Relationship Id="rId103" Type="http://schemas.openxmlformats.org/officeDocument/2006/relationships/vmlDrawing" Target="../drawings/vmlDrawing1.vml"/><Relationship Id="rId20" Type="http://schemas.openxmlformats.org/officeDocument/2006/relationships/hyperlink" Target="http://irbitsalut.ru/" TargetMode="External"/><Relationship Id="rId41" Type="http://schemas.openxmlformats.org/officeDocument/2006/relationships/hyperlink" Target="https://zolotoylug.ru/sveden/document/" TargetMode="External"/><Relationship Id="rId54" Type="http://schemas.openxmlformats.org/officeDocument/2006/relationships/hyperlink" Target="https://www.zarya96.ru/" TargetMode="External"/><Relationship Id="rId62" Type="http://schemas.openxmlformats.org/officeDocument/2006/relationships/hyperlink" Target="https://unosturala.ru/%D1%81%D0%B2%D0%B5%D0%B4%D0%B5%D0%BD%D0%B8%D1%8F-%D0%BE%D0%B1-%D0%BE%D0%B1%D1%80%D0%B0%D0%B7%D0%BE%D0%B2%D0%B0%D1%82%D0%B5%D0%BB%D1%8C%D0%BD%D0%BE%D0%B9-%D0%BE%D1%80%D0%B3%D0%B0%D0%BD%D0%B8%D0%B7-2/%D0%BE%D0%B1%D1%80%D0%B0%D0%B7%D0%BE%D0%B2%D0%B0%D0%BD%D0%B8%D0%B5/" TargetMode="External"/><Relationship Id="rId70" Type="http://schemas.openxmlformats.org/officeDocument/2006/relationships/hyperlink" Target="https://&#1094;&#1086;&#1086;&#1080;&#1086;&#1076;.&#1088;&#1092;/" TargetMode="External"/><Relationship Id="rId75" Type="http://schemas.openxmlformats.org/officeDocument/2006/relationships/hyperlink" Target="https://kosmos-dol.ru/o-lagere/deyatelnost/" TargetMode="External"/><Relationship Id="rId83" Type="http://schemas.openxmlformats.org/officeDocument/2006/relationships/hyperlink" Target="https://chayka-kruf.nasmene.ru/" TargetMode="External"/><Relationship Id="rId88" Type="http://schemas.openxmlformats.org/officeDocument/2006/relationships/hyperlink" Target="https://druzhba.dm-centre.ru/wp-content/uploads/2025/06/programma-vospitaniya-zcz-druzhba.pdf" TargetMode="External"/><Relationship Id="rId91" Type="http://schemas.openxmlformats.org/officeDocument/2006/relationships/hyperlink" Target="https://clck.su/HylMe" TargetMode="External"/><Relationship Id="rId96" Type="http://schemas.openxmlformats.org/officeDocument/2006/relationships/hyperlink" Target="https://zarya96.ru/o-nas/metodicheskoe-obespechenie.html" TargetMode="External"/><Relationship Id="rId1" Type="http://schemas.openxmlformats.org/officeDocument/2006/relationships/hyperlink" Target="https://ekaterinburg-tr.gazprom.ru/" TargetMode="External"/><Relationship Id="rId6" Type="http://schemas.openxmlformats.org/officeDocument/2006/relationships/hyperlink" Target="https://dol-chayka.nasmene.ru/" TargetMode="External"/><Relationship Id="rId15" Type="http://schemas.openxmlformats.org/officeDocument/2006/relationships/hyperlink" Target="https://cloud.mail.ru/public/Mhrb/Un44Pmwj6" TargetMode="External"/><Relationship Id="rId23" Type="http://schemas.openxmlformats.org/officeDocument/2006/relationships/hyperlink" Target="https://sputnik.nasmene.ru/" TargetMode="External"/><Relationship Id="rId28" Type="http://schemas.openxmlformats.org/officeDocument/2006/relationships/hyperlink" Target="http://medgorka.ru/" TargetMode="External"/><Relationship Id="rId36" Type="http://schemas.openxmlformats.org/officeDocument/2006/relationships/hyperlink" Target="https://&#1094;&#1086;&#1086;&#1080;&#1086;&#1076;.&#1088;&#1092;/" TargetMode="External"/><Relationship Id="rId49" Type="http://schemas.openxmlformats.org/officeDocument/2006/relationships/hyperlink" Target="https://lobva-patriot.profiedu.ru/?section_id=28" TargetMode="External"/><Relationship Id="rId57" Type="http://schemas.openxmlformats.org/officeDocument/2006/relationships/hyperlink" Target="http://www.zarnica.pro/" TargetMode="External"/><Relationship Id="rId10" Type="http://schemas.openxmlformats.org/officeDocument/2006/relationships/hyperlink" Target="https://&#1073;&#1088;&#1080;&#1075;&#1072;&#1085;&#1090;&#1080;&#1085;&#1072;.&#1077;&#1082;&#1072;&#1090;&#1077;&#1088;&#1080;&#1085;&#1073;&#1091;&#1088;&#1075;.&#1088;&#1092;/" TargetMode="External"/><Relationship Id="rId31" Type="http://schemas.openxmlformats.org/officeDocument/2006/relationships/hyperlink" Target="https://barancha-nt.ru/" TargetMode="External"/><Relationship Id="rId44" Type="http://schemas.openxmlformats.org/officeDocument/2006/relationships/hyperlink" Target="http://do-aktay.ucoz.ru/" TargetMode="External"/><Relationship Id="rId52" Type="http://schemas.openxmlformats.org/officeDocument/2006/relationships/hyperlink" Target="https://chaika-srv.profiedu.ru/" TargetMode="External"/><Relationship Id="rId60" Type="http://schemas.openxmlformats.org/officeDocument/2006/relationships/hyperlink" Target="http://&#1102;&#1085;&#1086;&#1089;&#1090;&#1100;&#1091;&#1088;&#1072;&#1083;&#1072;.&#1088;&#1092;/" TargetMode="External"/><Relationship Id="rId65" Type="http://schemas.openxmlformats.org/officeDocument/2006/relationships/hyperlink" Target="https://sunny-krur.ru/" TargetMode="External"/><Relationship Id="rId73" Type="http://schemas.openxmlformats.org/officeDocument/2006/relationships/hyperlink" Target="https://zolotoylug.ru/" TargetMode="External"/><Relationship Id="rId78" Type="http://schemas.openxmlformats.org/officeDocument/2006/relationships/hyperlink" Target="https://disk.yandex.ru/i/ytURHf25CiLk2Q" TargetMode="External"/><Relationship Id="rId81" Type="http://schemas.openxmlformats.org/officeDocument/2006/relationships/hyperlink" Target="https://&#1076;&#1086;&#1083;&#1089;&#1087;&#1091;&#1090;&#1085;&#1080;&#1082;.&#1077;&#1082;&#1072;&#1090;&#1077;&#1088;&#1080;&#1085;&#1073;&#1091;&#1088;&#1075;.&#1088;&#1092;/" TargetMode="External"/><Relationship Id="rId86" Type="http://schemas.openxmlformats.org/officeDocument/2006/relationships/hyperlink" Target="https://verhobr.uoedu.ru/site/section?id=309%20(%20&#1088;&#1072;&#1079;&#1084;&#1077;&#1097;&#1077;&#1085;&#1072;%20&#1085;&#1072;%20&#1089;&#1072;&#1081;&#1090;&#1077;%20&#1052;&#1050;&#1059;%20&#1059;&#1087;&#1088;&#1072;&#1074;&#1083;&#1077;&#1085;&#1080;&#1077;%20&#1086;&#1073;&#1088;&#1072;&#1079;&#1086;&#1074;&#1072;&#1085;&#1080;&#1103;%20&#1052;&#1054;%20&#1042;&#1077;&#1088;&#1093;&#1086;&#1090;&#1091;&#1088;&#1089;&#1082;&#1080;&#1081;)" TargetMode="External"/><Relationship Id="rId94" Type="http://schemas.openxmlformats.org/officeDocument/2006/relationships/hyperlink" Target="https://chayka-kruf.nasmene.ru/lager/org-recreation/documents" TargetMode="External"/><Relationship Id="rId99" Type="http://schemas.openxmlformats.org/officeDocument/2006/relationships/hyperlink" Target="https://lager-titova.ru/" TargetMode="External"/><Relationship Id="rId101" Type="http://schemas.openxmlformats.org/officeDocument/2006/relationships/hyperlink" Target="http://neywazori.ru/" TargetMode="External"/><Relationship Id="rId4" Type="http://schemas.openxmlformats.org/officeDocument/2006/relationships/hyperlink" Target="https://lmechta.ru/%D0%BF%D1%80%D0%BE%D0%B3%D1%80%D0%B0%D0%BC%D0%BC%D0%B0-%D0%B2%D0%BE%D1%81%D0%BF%D0%B8%D1%82%D0%B0%D0%BD%D0%B8%D1%8F-%D0%BB%D0%B5%D1%82%D0%BD%D0%B5%D0%B9-%D0%BE%D0%B7%D0%B4%D0%BE%D1%80%D0%BE%D0%B2-2/" TargetMode="External"/><Relationship Id="rId9" Type="http://schemas.openxmlformats.org/officeDocument/2006/relationships/hyperlink" Target="https://lagerkam.ru/" TargetMode="External"/><Relationship Id="rId13" Type="http://schemas.openxmlformats.org/officeDocument/2006/relationships/hyperlink" Target="https://comfort-sr.ru/camp/" TargetMode="External"/><Relationship Id="rId18" Type="http://schemas.openxmlformats.org/officeDocument/2006/relationships/hyperlink" Target="https://tavda-rodnichok.profiedu.ru/" TargetMode="External"/><Relationship Id="rId39" Type="http://schemas.openxmlformats.org/officeDocument/2006/relationships/hyperlink" Target="https://&#1094;&#1086;&#1086;&#1080;&#1086;&#1076;.&#1088;&#1092;/" TargetMode="External"/><Relationship Id="rId34" Type="http://schemas.openxmlformats.org/officeDocument/2006/relationships/hyperlink" Target="https://&#1094;&#1086;&#1086;&#1080;&#1086;&#1076;.&#1088;&#1092;/" TargetMode="External"/><Relationship Id="rId50" Type="http://schemas.openxmlformats.org/officeDocument/2006/relationships/hyperlink" Target="https://lobva-patriot.profiedu.ru/?section_id=211" TargetMode="External"/><Relationship Id="rId55" Type="http://schemas.openxmlformats.org/officeDocument/2006/relationships/hyperlink" Target="https://&#1083;&#1072;&#1075;&#1077;&#1088;&#1100;-&#1082;&#1086;&#1083;&#1086;&#1089;&#1086;&#1082;.&#1088;&#1092;/" TargetMode="External"/><Relationship Id="rId76" Type="http://schemas.openxmlformats.org/officeDocument/2006/relationships/hyperlink" Target="https://disk.yandex.ru/i/H9B-hWH7sh3mbw" TargetMode="External"/><Relationship Id="rId97" Type="http://schemas.openxmlformats.org/officeDocument/2006/relationships/hyperlink" Target="https://svetlyachok.karpinskedu.ru/" TargetMode="External"/><Relationship Id="rId104" Type="http://schemas.openxmlformats.org/officeDocument/2006/relationships/table" Target="../tables/table1.xml"/><Relationship Id="rId7" Type="http://schemas.openxmlformats.org/officeDocument/2006/relationships/hyperlink" Target="https://kosmos-dol.ru/" TargetMode="External"/><Relationship Id="rId71" Type="http://schemas.openxmlformats.org/officeDocument/2006/relationships/hyperlink" Target="https://&#1094;&#1086;&#1086;&#1080;&#1086;&#1076;.&#1088;&#1092;/" TargetMode="External"/><Relationship Id="rId92" Type="http://schemas.openxmlformats.org/officeDocument/2006/relationships/hyperlink" Target="https://&#1076;&#1086;&#1083;&#1073;&#1091;&#1088;&#1077;&#1074;&#1077;&#1089;&#1090;&#1085;&#1080;&#1082;.&#1077;&#1082;&#1072;&#1090;&#1077;&#1088;&#1080;&#1085;&#1073;&#1091;&#1088;&#1075;.&#1088;&#1092;/&#1089;&#1074;&#1077;&#1076;&#1077;&#1085;&#1080;&#1103;_&#1086;&#1073;_&#1086;&#1088;&#1075;&#1072;&#1085;&#1080;&#1079;&#1072;&#1094;&#1080;&#1080;/&#1086;&#1089;&#1085;&#1086;&#1074;&#1085;&#1086;&#1077;/programma-vospitaniya-mau-dol-quot-burevestnik-quot" TargetMode="External"/><Relationship Id="rId2" Type="http://schemas.openxmlformats.org/officeDocument/2006/relationships/hyperlink" Target="https://&#1076;&#1086;&#1083;&#1074;&#1086;&#1083;&#1085;&#1072;.&#1077;&#1082;&#1072;&#1090;&#1077;&#1088;&#1080;&#1085;&#1073;&#1091;&#1088;&#1075;.&#1088;&#1092;/" TargetMode="External"/><Relationship Id="rId29" Type="http://schemas.openxmlformats.org/officeDocument/2006/relationships/hyperlink" Target="https://vsmpotirus.ru/?page_id=3765" TargetMode="External"/><Relationship Id="rId24" Type="http://schemas.openxmlformats.org/officeDocument/2006/relationships/hyperlink" Target="http://fokgagarin.ru/" TargetMode="External"/><Relationship Id="rId40" Type="http://schemas.openxmlformats.org/officeDocument/2006/relationships/hyperlink" Target="about:blank" TargetMode="External"/><Relationship Id="rId45" Type="http://schemas.openxmlformats.org/officeDocument/2006/relationships/hyperlink" Target="https://svetlyachok.karpinskedu.ru/documenti/6-programma-vospitatelnoi-raboty.html" TargetMode="External"/><Relationship Id="rId66" Type="http://schemas.openxmlformats.org/officeDocument/2006/relationships/hyperlink" Target="https://cherkasovo.nasmene.ru/sveden/education" TargetMode="External"/><Relationship Id="rId87" Type="http://schemas.openxmlformats.org/officeDocument/2006/relationships/hyperlink" Target="http://&#1083;&#1072;&#1075;&#1077;&#1088;&#1100;&#1076;&#1091;&#1073;&#1080;&#1085;&#1080;&#1085;&#1072;.&#1088;&#1092;/" TargetMode="External"/><Relationship Id="rId61" Type="http://schemas.openxmlformats.org/officeDocument/2006/relationships/hyperlink" Target="https://druzhba.dm-centre.ru/" TargetMode="External"/><Relationship Id="rId82" Type="http://schemas.openxmlformats.org/officeDocument/2006/relationships/hyperlink" Target="https://rassvet-dol.ru/" TargetMode="External"/><Relationship Id="rId19" Type="http://schemas.openxmlformats.org/officeDocument/2006/relationships/hyperlink" Target="https://tavda-rodnichok.profiedu.ru/upload/proedutavda_rodnichok_new/files/5a/17/5a177f97a4038df0142cf55f69021f0f.pdf" TargetMode="External"/><Relationship Id="rId14" Type="http://schemas.openxmlformats.org/officeDocument/2006/relationships/hyperlink" Target="https://clck.ru/3NYB32" TargetMode="External"/><Relationship Id="rId30" Type="http://schemas.openxmlformats.org/officeDocument/2006/relationships/hyperlink" Target="https://ducvs.uralschool.ru/?section_id=40" TargetMode="External"/><Relationship Id="rId35" Type="http://schemas.openxmlformats.org/officeDocument/2006/relationships/hyperlink" Target="about:blank" TargetMode="External"/><Relationship Id="rId56" Type="http://schemas.openxmlformats.org/officeDocument/2006/relationships/hyperlink" Target="https://iskorka.nasmene.ru/" TargetMode="External"/><Relationship Id="rId77" Type="http://schemas.openxmlformats.org/officeDocument/2006/relationships/hyperlink" Target="https://lagermayak.ru/" TargetMode="External"/><Relationship Id="rId100" Type="http://schemas.openxmlformats.org/officeDocument/2006/relationships/hyperlink" Target="https://&#1076;&#1086;&#1083;&#1080;&#1079;&#1091;&#1084;&#1088;&#1091;&#1076;.&#1077;&#1082;&#1072;&#1090;&#1077;&#1088;&#1080;&#1085;&#1073;&#1091;&#1088;&#1075;.&#1088;&#1092;/" TargetMode="External"/><Relationship Id="rId105" Type="http://schemas.openxmlformats.org/officeDocument/2006/relationships/comments" Target="../comments1.xml"/><Relationship Id="rId8" Type="http://schemas.openxmlformats.org/officeDocument/2006/relationships/hyperlink" Target="https://lagerunost.ru/" TargetMode="External"/><Relationship Id="rId51" Type="http://schemas.openxmlformats.org/officeDocument/2006/relationships/hyperlink" Target="https://sunny-krur.ru/" TargetMode="External"/><Relationship Id="rId72" Type="http://schemas.openxmlformats.org/officeDocument/2006/relationships/hyperlink" Target="https://&#1094;&#1086;&#1086;&#1080;&#1086;&#1076;.&#1088;&#1092;/" TargetMode="External"/><Relationship Id="rId93" Type="http://schemas.openxmlformats.org/officeDocument/2006/relationships/hyperlink" Target="https://unosturala.ru/ooc-uralochka/" TargetMode="External"/><Relationship Id="rId98" Type="http://schemas.openxmlformats.org/officeDocument/2006/relationships/hyperlink" Target="https://chaika-kchk.ru/" TargetMode="External"/><Relationship Id="rId3" Type="http://schemas.openxmlformats.org/officeDocument/2006/relationships/hyperlink" Target="https://vk.com/topic-41204198_53671842" TargetMode="External"/><Relationship Id="rId25" Type="http://schemas.openxmlformats.org/officeDocument/2006/relationships/hyperlink" Target="https://obresurs.ru/service/dopolnitelnoe-obrazovanie-detey-i-vzroslyh" TargetMode="External"/><Relationship Id="rId46" Type="http://schemas.openxmlformats.org/officeDocument/2006/relationships/hyperlink" Target="https://disk.yandex.ru/d/_OpiJe7tQ-qYKQ" TargetMode="External"/><Relationship Id="rId67" Type="http://schemas.openxmlformats.org/officeDocument/2006/relationships/hyperlink" Target="http://docs.google.com/viewer?url=http://medgorka.ru/upload/iblock/3c5/mzft8lkhl0w0gaxrxymfo6839o4v6fwa/2026-god-PVR.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loud.mail.ru/public/XA1Y/8NB7zzyus" TargetMode="External"/><Relationship Id="rId13" Type="http://schemas.openxmlformats.org/officeDocument/2006/relationships/hyperlink" Target="http://www.three-caves.ru/" TargetMode="External"/><Relationship Id="rId18" Type="http://schemas.openxmlformats.org/officeDocument/2006/relationships/hyperlink" Target="http://biruza.info/" TargetMode="External"/><Relationship Id="rId26" Type="http://schemas.openxmlformats.org/officeDocument/2006/relationships/hyperlink" Target="http://www.bolnica-mayan.ru/" TargetMode="External"/><Relationship Id="rId3" Type="http://schemas.openxmlformats.org/officeDocument/2006/relationships/hyperlink" Target="https://cloud.mail.ru/public/h9BK/K5CZHGjtb" TargetMode="External"/><Relationship Id="rId21" Type="http://schemas.openxmlformats.org/officeDocument/2006/relationships/hyperlink" Target="http://skazka-dinur.ru/" TargetMode="External"/><Relationship Id="rId7" Type="http://schemas.openxmlformats.org/officeDocument/2006/relationships/hyperlink" Target="https://disk.yandex.ru/d/cgNmYILWmg2eEg" TargetMode="External"/><Relationship Id="rId12" Type="http://schemas.openxmlformats.org/officeDocument/2006/relationships/hyperlink" Target="https://&#1089;&#1072;&#1085;&#1072;&#1090;&#1086;&#1088;&#1080;&#1081;-&#1082;&#1091;&#1088;&#1100;&#1080;.&#1088;&#1092;/" TargetMode="External"/><Relationship Id="rId17" Type="http://schemas.openxmlformats.org/officeDocument/2006/relationships/hyperlink" Target="https://kurortsamocvet.ru/about/" TargetMode="External"/><Relationship Id="rId25" Type="http://schemas.openxmlformats.org/officeDocument/2006/relationships/hyperlink" Target="https://kurortsergi.ru/about/news/camp/" TargetMode="External"/><Relationship Id="rId2" Type="http://schemas.openxmlformats.org/officeDocument/2006/relationships/hyperlink" Target="https://cloud.mail.ru/public/RZJA/eXD7mdjdL" TargetMode="External"/><Relationship Id="rId16" Type="http://schemas.openxmlformats.org/officeDocument/2006/relationships/hyperlink" Target="http://&#1073;&#1086;&#1088;-&#1085;&#1090;.&#1088;&#1092;/" TargetMode="External"/><Relationship Id="rId20" Type="http://schemas.openxmlformats.org/officeDocument/2006/relationships/hyperlink" Target="http://www.sokolkamen.ru/" TargetMode="External"/><Relationship Id="rId29" Type="http://schemas.openxmlformats.org/officeDocument/2006/relationships/hyperlink" Target="https://dujonok.ru/otdyh_detyam" TargetMode="External"/><Relationship Id="rId1" Type="http://schemas.openxmlformats.org/officeDocument/2006/relationships/hyperlink" Target="https://www.leocdn.ru/uploadsForSiteId/203661/content/5c2da880-d1ba-4209-ad52-3303ed6899a8.PDF" TargetMode="External"/><Relationship Id="rId6" Type="http://schemas.openxmlformats.org/officeDocument/2006/relationships/hyperlink" Target="https://cloud.mail.ru/public/Nj3x/4BMLZbTAR" TargetMode="External"/><Relationship Id="rId11" Type="http://schemas.openxmlformats.org/officeDocument/2006/relationships/hyperlink" Target="http://www.med.uvz.ru/dlol_dokumenty%20%20%20%20%20%20%20%20(&#1087;&#1088;&#1080;&#1082;&#1072;&#1079;%20&#1086;&#1090;%2017.02.2026%20&#8470;%2097)" TargetMode="External"/><Relationship Id="rId24" Type="http://schemas.openxmlformats.org/officeDocument/2006/relationships/hyperlink" Target="https://pavlik-morozov.nasmene.ru/" TargetMode="External"/><Relationship Id="rId5" Type="http://schemas.openxmlformats.org/officeDocument/2006/relationships/hyperlink" Target="https://sokolkamen.ru/kids/2025" TargetMode="External"/><Relationship Id="rId15" Type="http://schemas.openxmlformats.org/officeDocument/2006/relationships/hyperlink" Target="https://ubileiny96.ru/" TargetMode="External"/><Relationship Id="rId23" Type="http://schemas.openxmlformats.org/officeDocument/2006/relationships/hyperlink" Target="http://www.obuhovski.com/" TargetMode="External"/><Relationship Id="rId28" Type="http://schemas.openxmlformats.org/officeDocument/2006/relationships/hyperlink" Target="https://camp.sosnov-bor.ru/" TargetMode="External"/><Relationship Id="rId10" Type="http://schemas.openxmlformats.org/officeDocument/2006/relationships/hyperlink" Target="https://sunny-krur.ru/" TargetMode="External"/><Relationship Id="rId19" Type="http://schemas.openxmlformats.org/officeDocument/2006/relationships/hyperlink" Target="http://www.dujonok.ru/" TargetMode="External"/><Relationship Id="rId31" Type="http://schemas.openxmlformats.org/officeDocument/2006/relationships/table" Target="../tables/table2.xml"/><Relationship Id="rId4" Type="http://schemas.openxmlformats.org/officeDocument/2006/relationships/hyperlink" Target="https://cloud.mail.ru/public/CYmP/qLJ2pwTYs" TargetMode="External"/><Relationship Id="rId9" Type="http://schemas.openxmlformats.org/officeDocument/2006/relationships/hyperlink" Target="http://www.med.uvz.ru/" TargetMode="External"/><Relationship Id="rId14" Type="http://schemas.openxmlformats.org/officeDocument/2006/relationships/hyperlink" Target="https://pavlik-morozov.nasmene.ru/" TargetMode="External"/><Relationship Id="rId22" Type="http://schemas.openxmlformats.org/officeDocument/2006/relationships/hyperlink" Target="https://revdarodnik.ru/" TargetMode="External"/><Relationship Id="rId27" Type="http://schemas.openxmlformats.org/officeDocument/2006/relationships/hyperlink" Target="http://www.edev-v-lager.ru/" TargetMode="External"/><Relationship Id="rId30"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1" Type="http://schemas.openxmlformats.org/officeDocument/2006/relationships/hyperlink" Target="http://newyaschool.edusite.ru/" TargetMode="External"/><Relationship Id="rId170" Type="http://schemas.openxmlformats.org/officeDocument/2006/relationships/hyperlink" Target="http://schoolvd.ru/?section_id=206" TargetMode="External"/><Relationship Id="rId268" Type="http://schemas.openxmlformats.org/officeDocument/2006/relationships/hyperlink" Target="https://466.tvoysadik.ru/?section_id=304" TargetMode="External"/><Relationship Id="rId475" Type="http://schemas.openxmlformats.org/officeDocument/2006/relationships/hyperlink" Target="https://vik15603335.narod.ru/index/svedenija_ob_organizacii_otdykha_detej_i_ikh_ozdorovlenii/0-131" TargetMode="External"/><Relationship Id="rId682" Type="http://schemas.openxmlformats.org/officeDocument/2006/relationships/hyperlink" Target="https://sch7tavda.edusite.ru/" TargetMode="External"/><Relationship Id="rId128" Type="http://schemas.openxmlformats.org/officeDocument/2006/relationships/hyperlink" Target="https://school16-kochnevo.ekb.eduru.ru/media/2025/03/25/1325078743/programma.pdf" TargetMode="External"/><Relationship Id="rId335" Type="http://schemas.openxmlformats.org/officeDocument/2006/relationships/hyperlink" Target="https://40shkola.ru/organizatsiya-otdykha-detej" TargetMode="External"/><Relationship Id="rId542" Type="http://schemas.openxmlformats.org/officeDocument/2006/relationships/hyperlink" Target="http://www.school-garden17pv.ru/" TargetMode="External"/><Relationship Id="rId987" Type="http://schemas.openxmlformats.org/officeDocument/2006/relationships/hyperlink" Target="https://andrsosh.uralschool.ru/?section_id=471" TargetMode="External"/><Relationship Id="rId402" Type="http://schemas.openxmlformats.org/officeDocument/2006/relationships/hyperlink" Target="http://sarsi-sosh.com.ru/" TargetMode="External"/><Relationship Id="rId847" Type="http://schemas.openxmlformats.org/officeDocument/2006/relationships/hyperlink" Target="https://madou-9.edusite.ru/magicpage.html?page=777989" TargetMode="External"/><Relationship Id="rId1032" Type="http://schemas.openxmlformats.org/officeDocument/2006/relationships/hyperlink" Target="https://&#1096;&#1082;&#1086;&#1083;&#1072;-&#1073;&#1086;&#1082;&#1089;&#1072;-&#1074;&#1080;&#1090;&#1103;&#1079;&#1100;.&#1088;&#1092;/" TargetMode="External"/><Relationship Id="rId707" Type="http://schemas.openxmlformats.org/officeDocument/2006/relationships/hyperlink" Target="https://kolpakovka.uralschool.ru/" TargetMode="External"/><Relationship Id="rId914" Type="http://schemas.openxmlformats.org/officeDocument/2006/relationships/hyperlink" Target="https://sh20-alahaevsk.uralschool.ru/" TargetMode="External"/><Relationship Id="rId43" Type="http://schemas.openxmlformats.org/officeDocument/2006/relationships/hyperlink" Target="https://artskola7.uralschool.ru/?section_id=207" TargetMode="External"/><Relationship Id="rId192" Type="http://schemas.openxmlformats.org/officeDocument/2006/relationships/hyperlink" Target="https://edinoborstva-vp.uralschool.ru/?section_id=118" TargetMode="External"/><Relationship Id="rId497" Type="http://schemas.openxmlformats.org/officeDocument/2006/relationships/hyperlink" Target="about:blank" TargetMode="External"/><Relationship Id="rId357" Type="http://schemas.openxmlformats.org/officeDocument/2006/relationships/hyperlink" Target="https://disk.yandex.ru/i/rxcadvImvRJcsg" TargetMode="External"/><Relationship Id="rId217" Type="http://schemas.openxmlformats.org/officeDocument/2006/relationships/hyperlink" Target="about:blank" TargetMode="External"/><Relationship Id="rId564" Type="http://schemas.openxmlformats.org/officeDocument/2006/relationships/hyperlink" Target="https://school17-pgo.uralschool.ru/" TargetMode="External"/><Relationship Id="rId771" Type="http://schemas.openxmlformats.org/officeDocument/2006/relationships/hyperlink" Target="https://school30-nt.ucoz.ru/0202/doc2024/plan/kalendarnyj_plan_noo-1.pdf" TargetMode="External"/><Relationship Id="rId869" Type="http://schemas.openxmlformats.org/officeDocument/2006/relationships/hyperlink" Target="https://bgo-ou45.uralschool.ru/" TargetMode="External"/><Relationship Id="rId424" Type="http://schemas.openxmlformats.org/officeDocument/2006/relationships/hyperlink" Target="http://1nev.uralschool.ru/" TargetMode="External"/><Relationship Id="rId631" Type="http://schemas.openxmlformats.org/officeDocument/2006/relationships/hyperlink" Target="https://ddt96.oshkole.ru/" TargetMode="External"/><Relationship Id="rId729" Type="http://schemas.openxmlformats.org/officeDocument/2006/relationships/hyperlink" Target="https://rodnichok-3.tvoysadik.ru/contacts" TargetMode="External"/><Relationship Id="rId1054" Type="http://schemas.openxmlformats.org/officeDocument/2006/relationships/hyperlink" Target="http://&#1089;&#1090;&#1072;&#1088;&#1086;&#1072;&#1088;&#1090;&#1080;&#1085;&#1089;&#1082;&#1072;&#1103;-&#1096;&#1082;&#1086;&#1083;&#1072;.&#1072;&#1088;&#1090;&#1080;-&#1086;&#1073;&#1088;.&#1088;&#1092;/" TargetMode="External"/><Relationship Id="rId936" Type="http://schemas.openxmlformats.org/officeDocument/2006/relationships/hyperlink" Target="https://mdou12-pervouralsk.caduk.ru/camp_maininfo.html" TargetMode="External"/><Relationship Id="rId1121" Type="http://schemas.openxmlformats.org/officeDocument/2006/relationships/hyperlink" Target="https://cloud.mail.ru/public/HDrz/BvECKerRg" TargetMode="External"/><Relationship Id="rId65" Type="http://schemas.openxmlformats.org/officeDocument/2006/relationships/hyperlink" Target="https://56art.uralschool.ru/?section_id=75" TargetMode="External"/><Relationship Id="rId281" Type="http://schemas.openxmlformats.org/officeDocument/2006/relationships/hyperlink" Target="https://ds21irbit.ru/" TargetMode="External"/><Relationship Id="rId141" Type="http://schemas.openxmlformats.org/officeDocument/2006/relationships/hyperlink" Target="https://21ber.uralschool.ru/" TargetMode="External"/><Relationship Id="rId379" Type="http://schemas.openxmlformats.org/officeDocument/2006/relationships/hyperlink" Target="https://10kt.uralschool.ru/?section_id=205" TargetMode="External"/><Relationship Id="rId586" Type="http://schemas.openxmlformats.org/officeDocument/2006/relationships/hyperlink" Target="http://school10.eduface.ru/" TargetMode="External"/><Relationship Id="rId793" Type="http://schemas.openxmlformats.org/officeDocument/2006/relationships/hyperlink" Target="http://liceum75.ru/sites/default/files/Documents/camping/Programma_ldp_2025.pdf" TargetMode="External"/><Relationship Id="rId7" Type="http://schemas.openxmlformats.org/officeDocument/2006/relationships/hyperlink" Target="http://z18shkolaalapaevsk.edusite.ru/" TargetMode="External"/><Relationship Id="rId239" Type="http://schemas.openxmlformats.org/officeDocument/2006/relationships/hyperlink" Target="about:blank" TargetMode="External"/><Relationship Id="rId446" Type="http://schemas.openxmlformats.org/officeDocument/2006/relationships/hyperlink" Target="http://dr-no6.uralschool.ru/" TargetMode="External"/><Relationship Id="rId653" Type="http://schemas.openxmlformats.org/officeDocument/2006/relationships/hyperlink" Target="http://shkola09.ru/" TargetMode="External"/><Relationship Id="rId1076" Type="http://schemas.openxmlformats.org/officeDocument/2006/relationships/hyperlink" Target="https://clck.ru/3Swcep" TargetMode="External"/><Relationship Id="rId306" Type="http://schemas.openxmlformats.org/officeDocument/2006/relationships/hyperlink" Target="http://www.chubarovschool.uoirbitmo.ru/" TargetMode="External"/><Relationship Id="rId860" Type="http://schemas.openxmlformats.org/officeDocument/2006/relationships/hyperlink" Target="https://&#1096;&#1082;&#1086;&#1083;&#1072;40-&#1073;&#1080;&#1090;&#1080;&#1084;&#1082;&#1072;.&#1088;&#1092;/" TargetMode="External"/><Relationship Id="rId958" Type="http://schemas.openxmlformats.org/officeDocument/2006/relationships/hyperlink" Target="https://clck.ru/3Skkwq" TargetMode="External"/><Relationship Id="rId1143" Type="http://schemas.openxmlformats.org/officeDocument/2006/relationships/hyperlink" Target="https://clck.ru/3SnDDS" TargetMode="External"/><Relationship Id="rId87" Type="http://schemas.openxmlformats.org/officeDocument/2006/relationships/hyperlink" Target="http://school-8-asb.ucoz.ru/" TargetMode="External"/><Relationship Id="rId513" Type="http://schemas.openxmlformats.org/officeDocument/2006/relationships/hyperlink" Target="about:blank" TargetMode="External"/><Relationship Id="rId720" Type="http://schemas.openxmlformats.org/officeDocument/2006/relationships/hyperlink" Target="https://&#1096;&#1082;&#1086;&#1083;&#1072;133.&#1077;&#1082;&#1072;&#1090;&#1077;&#1088;&#1080;&#1085;&#1073;&#1091;&#1088;&#1075;.&#1088;&#1092;/?section_id=171" TargetMode="External"/><Relationship Id="rId818" Type="http://schemas.openxmlformats.org/officeDocument/2006/relationships/hyperlink" Target="https://volga.yandex.ru/spreadsheet/?ttl=1770194877401&amp;json=%7B%22xiva%22%3A%7B%22url%22%3A%22https%3A%2F%2Fpush.yandex.ru%2Fv2%22%2C%22service%22%3A%22volga%22%2C%22user%22%3A%22prodx34xb79fc01ft7496t4949t80ect1d9b2f95c7d6x7%22%2C%22sign%22%3A%2258af02c0c77291b58ba6f5d0e5260017%22%2C%22ts%22%3A%221770209278%22%2C%22fetchHistory%22%3Atrue%7D%2C%22resourceName%22%3A%22%D0%9F%D0%B5%D1%80%D0%B5%D1%87%D0%B5%D0%BD%D1%8C+%D0%BB%D0%B0%D0%B3%D0%B5%D1%80%D0%B5%D0%B9.xlsx%22%2C%22sessionId%22%3A%22b79fc01f-7496-4949-80ec-1d9b2f95c7d6%22%2C%22sessionIndex%22%3A82%2C%22userId%22%3A7%2C%22permissions%22%3A3%2C%22sessionInitialized%22%3Atrue%2C%22anonymous%22%3Afalse%2C%22wopiUserId%22%3A%221043591072%22%7D&amp;token=bWFpbgEAAB3ZAAABnCb5msgAAAGcJ9Y_KPDlqLA4uSUsksAuhUjtAwIaSc1wmbf2zjE2eYBdiMTrLt_Y8AzckDCt2iNKXo5ann2pcOgC7nctpQUSb6Sj0tsSsqRIG-dl9wiR4m4-M-YjJg&amp;type=SPREADSHEET&amp;mode=EDIT&amp;request-path=34xb79fc01f-7496-4949-80ec-1d9b2f95c7d6x7x7976" TargetMode="External"/><Relationship Id="rId1003" Type="http://schemas.openxmlformats.org/officeDocument/2006/relationships/hyperlink" Target="https://b-turish.uralschool.ru/" TargetMode="External"/><Relationship Id="rId14" Type="http://schemas.openxmlformats.org/officeDocument/2006/relationships/hyperlink" Target="https://zarya.uralschool.ru/" TargetMode="External"/><Relationship Id="rId163" Type="http://schemas.openxmlformats.org/officeDocument/2006/relationships/hyperlink" Target="https://b17.uralschool.ru/" TargetMode="External"/><Relationship Id="rId370" Type="http://schemas.openxmlformats.org/officeDocument/2006/relationships/hyperlink" Target="https://fsk-kirovgrad.ru/struktura_4_up" TargetMode="External"/><Relationship Id="rId230" Type="http://schemas.openxmlformats.org/officeDocument/2006/relationships/hyperlink" Target="https://37.tvoysadik.ru/?section_id=1963" TargetMode="External"/><Relationship Id="rId468" Type="http://schemas.openxmlformats.org/officeDocument/2006/relationships/hyperlink" Target="https://maou-ntgo-1.uralschool.ru/" TargetMode="External"/><Relationship Id="rId675" Type="http://schemas.openxmlformats.org/officeDocument/2006/relationships/hyperlink" Target="https://ksosh2008.uralschool.ru/?section_id=193" TargetMode="External"/><Relationship Id="rId882" Type="http://schemas.openxmlformats.org/officeDocument/2006/relationships/hyperlink" Target="https://38set.tvoysadik.ru/" TargetMode="External"/><Relationship Id="rId1098" Type="http://schemas.openxmlformats.org/officeDocument/2006/relationships/hyperlink" Target="https://70prv.tvoysadik.ru/" TargetMode="External"/><Relationship Id="rId328" Type="http://schemas.openxmlformats.org/officeDocument/2006/relationships/hyperlink" Target="https://school-int27.edusite.ru/p98aa1.html" TargetMode="External"/><Relationship Id="rId535" Type="http://schemas.openxmlformats.org/officeDocument/2006/relationships/hyperlink" Target="http://www.school2prv.org/" TargetMode="External"/><Relationship Id="rId742" Type="http://schemas.openxmlformats.org/officeDocument/2006/relationships/hyperlink" Target="https://clck.ru/3Sp8pk" TargetMode="External"/><Relationship Id="rId602" Type="http://schemas.openxmlformats.org/officeDocument/2006/relationships/hyperlink" Target="https://23rezh.uralschool.ru/" TargetMode="External"/><Relationship Id="rId1025" Type="http://schemas.openxmlformats.org/officeDocument/2006/relationships/hyperlink" Target="https://&#1096;&#1082;&#1086;&#1083;&#1072;167.&#1077;&#1082;&#1072;&#1090;&#1077;&#1088;&#1080;&#1085;&#1073;&#1091;&#1088;&#1075;.&#1088;&#1092;/" TargetMode="External"/><Relationship Id="rId907" Type="http://schemas.openxmlformats.org/officeDocument/2006/relationships/hyperlink" Target="http://schkola-1-turinsk.org.ru/wp-content/uploads/2025/10/&#1055;&#1088;&#1086;&#1075;&#1088;&#1072;&#1084;&#1084;&#1072;-&#1074;&#1086;&#1089;&#1087;&#1080;&#1090;&#1072;&#1090;&#1077;&#1083;&#1100;&#1085;&#1086;&#1081;-&#1088;&#1072;&#1073;&#1086;&#1090;&#1099;-&#1083;&#1072;&#1075;&#1077;&#1088;&#1103;-&#1089;-&#1076;&#1085;&#1077;&#1074;&#1085;&#1099;&#1084;-&#1087;&#1077;&#1088;&#1077;&#1073;&#1099;&#1074;&#1072;&#1085;&#1080;&#1077;&#1084;_&#1087;&#1086;&#1076;&#1087;&#1080;&#1089;&#1100;.pdf" TargetMode="External"/><Relationship Id="rId36" Type="http://schemas.openxmlformats.org/officeDocument/2006/relationships/hyperlink" Target="https://art3.uralschool.ru/?section_id=364" TargetMode="External"/><Relationship Id="rId185" Type="http://schemas.openxmlformats.org/officeDocument/2006/relationships/hyperlink" Target="https://vpddt.uralschool.ru/" TargetMode="External"/><Relationship Id="rId392" Type="http://schemas.openxmlformats.org/officeDocument/2006/relationships/hyperlink" Target="mailto:5231021@mail.ru" TargetMode="External"/><Relationship Id="rId697" Type="http://schemas.openxmlformats.org/officeDocument/2006/relationships/hyperlink" Target="https://4tal.uralschool.ru/" TargetMode="External"/><Relationship Id="rId252" Type="http://schemas.openxmlformats.org/officeDocument/2006/relationships/hyperlink" Target="about:blank" TargetMode="External"/><Relationship Id="rId112" Type="http://schemas.openxmlformats.org/officeDocument/2006/relationships/hyperlink" Target="http://rp-sosch.ucoz.ru/" TargetMode="External"/><Relationship Id="rId557" Type="http://schemas.openxmlformats.org/officeDocument/2006/relationships/hyperlink" Target="https://1pol.uralschool.ru/" TargetMode="External"/><Relationship Id="rId764" Type="http://schemas.openxmlformats.org/officeDocument/2006/relationships/hyperlink" Target="https://disk.yandex.ru/i/lbVC56GPMyuLNw%20%20%20%20%D0%BF%D1%80%D0%B8%D0%BA%D0%B0%D0%B7%20%E2%84%96%20215-%D0%9E%20%D0%BE%D1%82%2012.05.2025" TargetMode="External"/><Relationship Id="rId971" Type="http://schemas.openxmlformats.org/officeDocument/2006/relationships/hyperlink" Target="https://&#1096;&#1082;&#1086;&#1083;&#1072;164.&#1077;&#1082;&#1072;&#1090;&#1077;&#1088;&#1080;&#1085;&#1073;&#1091;&#1088;&#1075;.&#1088;&#1092;/?section_id=489" TargetMode="External"/><Relationship Id="rId196" Type="http://schemas.openxmlformats.org/officeDocument/2006/relationships/hyperlink" Target="http://svt19.ru/" TargetMode="External"/><Relationship Id="rId417" Type="http://schemas.openxmlformats.org/officeDocument/2006/relationships/hyperlink" Target="https://cdtlesnoy.ru/magicpage.html?page=731411" TargetMode="External"/><Relationship Id="rId624" Type="http://schemas.openxmlformats.org/officeDocument/2006/relationships/hyperlink" Target="https://clck.yandex.ru/redir/nWO_r1F33ck?data=NnBZTWRhdFZKOHQxUjhzSWFYVGhXY3JzSEhkQ196RkY3NloyR3AtOGNwTXdiZFdsbnpoYTh6WE0yZzRpN2QybTRsZHlnVmVPT0R1VEZHU09rWVBldXgtaUs2bDNoVGhPcDNWRFh4OEhsMGM&amp;b64e=2&amp;sign=239e710558d098786bccd54205b96231&amp;keyno=17" TargetMode="External"/><Relationship Id="rId831" Type="http://schemas.openxmlformats.org/officeDocument/2006/relationships/hyperlink" Target="https://svt14.uralschool.ru/?section" TargetMode="External"/><Relationship Id="rId1047" Type="http://schemas.openxmlformats.org/officeDocument/2006/relationships/hyperlink" Target="https://44rezh.uralschool.ru/?section_id=274" TargetMode="External"/><Relationship Id="rId263" Type="http://schemas.openxmlformats.org/officeDocument/2006/relationships/hyperlink" Target="about:blank" TargetMode="External"/><Relationship Id="rId470" Type="http://schemas.openxmlformats.org/officeDocument/2006/relationships/hyperlink" Target="http://3nt.uralschool.ru/" TargetMode="External"/><Relationship Id="rId929" Type="http://schemas.openxmlformats.org/officeDocument/2006/relationships/hyperlink" Target="http://&#1096;&#1082;&#1086;&#1083;&#1072;-28.&#1088;&#1092;/" TargetMode="External"/><Relationship Id="rId1114" Type="http://schemas.openxmlformats.org/officeDocument/2006/relationships/hyperlink" Target="https://kupc.ru/lager-proflandiya" TargetMode="External"/><Relationship Id="rId58" Type="http://schemas.openxmlformats.org/officeDocument/2006/relationships/hyperlink" Target="https://mshkola18.edusite.ru/p286aa1.html" TargetMode="External"/><Relationship Id="rId123" Type="http://schemas.openxmlformats.org/officeDocument/2006/relationships/hyperlink" Target="https://kamyshevo.uralschool.ru/upload/sckamyshevo_new/files/e0/ae/e0aec19db5a294109b745dce18994968.pdf" TargetMode="External"/><Relationship Id="rId330" Type="http://schemas.openxmlformats.org/officeDocument/2006/relationships/hyperlink" Target="https://school31-ku.ru/svedeniya-ob-organizatsii-otdykha-detej-i-ikh-ozdorovleniya" TargetMode="External"/><Relationship Id="rId568" Type="http://schemas.openxmlformats.org/officeDocument/2006/relationships/hyperlink" Target="https://zuschool.uralschool.ru/?section_id=10" TargetMode="External"/><Relationship Id="rId775" Type="http://schemas.openxmlformats.org/officeDocument/2006/relationships/hyperlink" Target="https://drive.google.com/file/d/1qdXjilb7p9xHRgH-J2YU6V8TnoEPphUs/view?usp=drive_link" TargetMode="External"/><Relationship Id="rId982" Type="http://schemas.openxmlformats.org/officeDocument/2006/relationships/hyperlink" Target="https://sosh11.uralschool.ru/?section_id=50" TargetMode="External"/><Relationship Id="rId428" Type="http://schemas.openxmlformats.org/officeDocument/2006/relationships/hyperlink" Target="http://4nev.uralschool.ru/" TargetMode="External"/><Relationship Id="rId635" Type="http://schemas.openxmlformats.org/officeDocument/2006/relationships/hyperlink" Target="http://moysoh3sl.uralschool.ru/" TargetMode="External"/><Relationship Id="rId842" Type="http://schemas.openxmlformats.org/officeDocument/2006/relationships/hyperlink" Target="https://cvr-sysert.ru/sved-ob-obraz-org/&#1089;&#1074;&#1077;&#1076;&#1077;&#1085;&#1080;&#1103;-&#1086;&#1073;-&#1086;&#1088;&#1075;&#1072;&#1085;&#1080;&#1079;&#1072;&#1094;&#1080;&#1080;-&#1086;&#1090;&#1076;&#1099;&#1093;&#1072;-&#1076;&#1077;&#1090;&#1077;&#1081;/" TargetMode="External"/><Relationship Id="rId1058" Type="http://schemas.openxmlformats.org/officeDocument/2006/relationships/hyperlink" Target="https://7ivdel.uralschool.ru/" TargetMode="External"/><Relationship Id="rId274" Type="http://schemas.openxmlformats.org/officeDocument/2006/relationships/hyperlink" Target="https://zar_sport.uralschool.ru/" TargetMode="External"/><Relationship Id="rId481" Type="http://schemas.openxmlformats.org/officeDocument/2006/relationships/hyperlink" Target="http://www.school8nt.ru/" TargetMode="External"/><Relationship Id="rId702" Type="http://schemas.openxmlformats.org/officeDocument/2006/relationships/hyperlink" Target="https://clck.ru/3SnD7M" TargetMode="External"/><Relationship Id="rId1125" Type="http://schemas.openxmlformats.org/officeDocument/2006/relationships/hyperlink" Target="https://&#1089;&#1087;&#1091;&#1090;&#1085;&#1080;&#1082;.&#1077;&#1082;&#1072;&#1090;&#1077;&#1088;&#1080;&#1085;&#1073;&#1091;&#1088;&#1075;.&#1088;&#1092;/roditelyam/svedeniya-ob-organizatsii-otdykha-detei-i-ikh-ozdorovleniya" TargetMode="External"/><Relationship Id="rId69" Type="http://schemas.openxmlformats.org/officeDocument/2006/relationships/hyperlink" Target="https://asosh-1.eduface.ru/" TargetMode="External"/><Relationship Id="rId134" Type="http://schemas.openxmlformats.org/officeDocument/2006/relationships/hyperlink" Target="https://licej3.ru/" TargetMode="External"/><Relationship Id="rId579" Type="http://schemas.openxmlformats.org/officeDocument/2006/relationships/hyperlink" Target="https://sport-sk96.edusite.ru/" TargetMode="External"/><Relationship Id="rId786" Type="http://schemas.openxmlformats.org/officeDocument/2006/relationships/hyperlink" Target="https://mbou58.ru/index/0-160" TargetMode="External"/><Relationship Id="rId993" Type="http://schemas.openxmlformats.org/officeDocument/2006/relationships/hyperlink" Target="https://23srv.uralschool.ru/upload/sc23srv_new/files/18/e6/18e66c133da46c97742ac25d3152d397.pdf" TargetMode="External"/><Relationship Id="rId341" Type="http://schemas.openxmlformats.org/officeDocument/2006/relationships/hyperlink" Target="https://6kgo.uralschool.ru/" TargetMode="External"/><Relationship Id="rId439" Type="http://schemas.openxmlformats.org/officeDocument/2006/relationships/hyperlink" Target="https://nserg1.uralschool.ru/?section_id=454" TargetMode="External"/><Relationship Id="rId646" Type="http://schemas.openxmlformats.org/officeDocument/2006/relationships/hyperlink" Target="http://bsosh2.uralschool.ru/" TargetMode="External"/><Relationship Id="rId1069" Type="http://schemas.openxmlformats.org/officeDocument/2006/relationships/hyperlink" Target="http://dush-nev.uralschool.ru/" TargetMode="External"/><Relationship Id="rId201" Type="http://schemas.openxmlformats.org/officeDocument/2006/relationships/hyperlink" Target="http://kordykovo.ucoz.ru/" TargetMode="External"/><Relationship Id="rId285" Type="http://schemas.openxmlformats.org/officeDocument/2006/relationships/hyperlink" Target="http://www.berduginschool.uoirbitmo.ru/" TargetMode="External"/><Relationship Id="rId506" Type="http://schemas.openxmlformats.org/officeDocument/2006/relationships/hyperlink" Target="about:blank" TargetMode="External"/><Relationship Id="rId853" Type="http://schemas.openxmlformats.org/officeDocument/2006/relationships/hyperlink" Target="https://&#1083;&#1080;&#1094;&#1077;&#1081;130.&#1077;&#1082;&#1072;&#1090;&#1077;&#1088;&#1080;&#1085;&#1073;&#1091;&#1088;&#1075;.&#1088;&#1092;/" TargetMode="External"/><Relationship Id="rId1136" Type="http://schemas.openxmlformats.org/officeDocument/2006/relationships/hyperlink" Target="https://lager-moushuhoosh.nasmene.ru/" TargetMode="External"/><Relationship Id="rId492" Type="http://schemas.openxmlformats.org/officeDocument/2006/relationships/hyperlink" Target="https://ou41.ru/" TargetMode="External"/><Relationship Id="rId713" Type="http://schemas.openxmlformats.org/officeDocument/2006/relationships/hyperlink" Target="https://school45-shalya.edusite.ru/" TargetMode="External"/><Relationship Id="rId797" Type="http://schemas.openxmlformats.org/officeDocument/2006/relationships/hyperlink" Target="about:blank" TargetMode="External"/><Relationship Id="rId920" Type="http://schemas.openxmlformats.org/officeDocument/2006/relationships/hyperlink" Target="https://clck.ru/3Su3hi" TargetMode="External"/><Relationship Id="rId145" Type="http://schemas.openxmlformats.org/officeDocument/2006/relationships/hyperlink" Target="http://32ber.uralschool.ru/" TargetMode="External"/><Relationship Id="rId352" Type="http://schemas.openxmlformats.org/officeDocument/2006/relationships/hyperlink" Target="about:blank" TargetMode="External"/><Relationship Id="rId212" Type="http://schemas.openxmlformats.org/officeDocument/2006/relationships/hyperlink" Target="about:blank" TargetMode="External"/><Relationship Id="rId657" Type="http://schemas.openxmlformats.org/officeDocument/2006/relationships/hyperlink" Target="http://shkola-sad2.edusite.ru/" TargetMode="External"/><Relationship Id="rId864" Type="http://schemas.openxmlformats.org/officeDocument/2006/relationships/hyperlink" Target="https://asb-scool-18.edusite.ru/" TargetMode="External"/><Relationship Id="rId296" Type="http://schemas.openxmlformats.org/officeDocument/2006/relationships/hyperlink" Target="http://www.osincevschool.uoirbitmo.ru/" TargetMode="External"/><Relationship Id="rId517" Type="http://schemas.openxmlformats.org/officeDocument/2006/relationships/hyperlink" Target="about:blank" TargetMode="External"/><Relationship Id="rId724" Type="http://schemas.openxmlformats.org/officeDocument/2006/relationships/hyperlink" Target="http://16school.ru/?section_id=284" TargetMode="External"/><Relationship Id="rId931" Type="http://schemas.openxmlformats.org/officeDocument/2006/relationships/hyperlink" Target="http://school-16.ru/" TargetMode="External"/><Relationship Id="rId1147" Type="http://schemas.openxmlformats.org/officeDocument/2006/relationships/hyperlink" Target="https://572.tvoysadik.ru/?section_id=813" TargetMode="External"/><Relationship Id="rId60" Type="http://schemas.openxmlformats.org/officeDocument/2006/relationships/hyperlink" Target="https://licey21art.uralschool.ru/" TargetMode="External"/><Relationship Id="rId156" Type="http://schemas.openxmlformats.org/officeDocument/2006/relationships/hyperlink" Target="https://b5.uralschool.ru/" TargetMode="External"/><Relationship Id="rId363" Type="http://schemas.openxmlformats.org/officeDocument/2006/relationships/hyperlink" Target="http://olimp.kgo66.ru/" TargetMode="External"/><Relationship Id="rId570" Type="http://schemas.openxmlformats.org/officeDocument/2006/relationships/hyperlink" Target="http://poldnevaya.ru/?section_id=100" TargetMode="External"/><Relationship Id="rId1007" Type="http://schemas.openxmlformats.org/officeDocument/2006/relationships/hyperlink" Target="https://&#1075;&#1080;&#1084;&#1085;&#1072;&#1079;&#1080;&#1103;108.&#1077;&#1082;&#1072;&#1090;&#1077;&#1088;&#1080;&#1085;&#1073;&#1091;&#1088;&#1075;.&#1088;&#1092;/" TargetMode="External"/><Relationship Id="rId223" Type="http://schemas.openxmlformats.org/officeDocument/2006/relationships/hyperlink" Target="about:blank" TargetMode="External"/><Relationship Id="rId430" Type="http://schemas.openxmlformats.org/officeDocument/2006/relationships/hyperlink" Target="https://6-nev.uralschool.ru/" TargetMode="External"/><Relationship Id="rId668" Type="http://schemas.openxmlformats.org/officeDocument/2006/relationships/hyperlink" Target="http://mkdou-27.caduk.ru/" TargetMode="External"/><Relationship Id="rId875" Type="http://schemas.openxmlformats.org/officeDocument/2006/relationships/hyperlink" Target="https://58kgo.uralschool.ru/" TargetMode="External"/><Relationship Id="rId1060" Type="http://schemas.openxmlformats.org/officeDocument/2006/relationships/hyperlink" Target="http://5tgo.uralschool.ru/" TargetMode="External"/><Relationship Id="rId18" Type="http://schemas.openxmlformats.org/officeDocument/2006/relationships/hyperlink" Target="https://koptelovo.uralschool.ru/" TargetMode="External"/><Relationship Id="rId528" Type="http://schemas.openxmlformats.org/officeDocument/2006/relationships/hyperlink" Target="https://57shkola.edusite.ru/" TargetMode="External"/><Relationship Id="rId735" Type="http://schemas.openxmlformats.org/officeDocument/2006/relationships/hyperlink" Target="http://mou-sh1.ru/" TargetMode="External"/><Relationship Id="rId942" Type="http://schemas.openxmlformats.org/officeDocument/2006/relationships/hyperlink" Target="https://asosh-1.eduface.ru/activity/educational_work" TargetMode="External"/><Relationship Id="rId1158" Type="http://schemas.openxmlformats.org/officeDocument/2006/relationships/table" Target="../tables/table3.xml"/><Relationship Id="rId167" Type="http://schemas.openxmlformats.org/officeDocument/2006/relationships/hyperlink" Target="https://b23.uralschool.ru/" TargetMode="External"/><Relationship Id="rId374" Type="http://schemas.openxmlformats.org/officeDocument/2006/relationships/hyperlink" Target="http://school3.krasnoturinsk.org/index.php/letnyaya-ozdorovitelnaya-kampaniya/1814-programma-vospitaniya-organizatsii-i-otdykha-detej-v-prishkolnom-lagere-raduga" TargetMode="External"/><Relationship Id="rId581" Type="http://schemas.openxmlformats.org/officeDocument/2006/relationships/hyperlink" Target="http://school-1revda.eduface.ru/" TargetMode="External"/><Relationship Id="rId1018" Type="http://schemas.openxmlformats.org/officeDocument/2006/relationships/hyperlink" Target="https://&#1096;&#1082;&#1086;&#1083;&#1072;113.&#1077;&#1082;&#1072;&#1090;&#1077;&#1088;&#1080;&#1085;&#1073;&#1091;&#1088;&#1075;.&#1088;&#1092;/?section_id=185" TargetMode="External"/><Relationship Id="rId71" Type="http://schemas.openxmlformats.org/officeDocument/2006/relationships/hyperlink" Target="http://www.liceyarti.ru/" TargetMode="External"/><Relationship Id="rId234" Type="http://schemas.openxmlformats.org/officeDocument/2006/relationships/hyperlink" Target="https://561.tvoysadik.ru/" TargetMode="External"/><Relationship Id="rId679" Type="http://schemas.openxmlformats.org/officeDocument/2006/relationships/hyperlink" Target="about:blank" TargetMode="External"/><Relationship Id="rId802" Type="http://schemas.openxmlformats.org/officeDocument/2006/relationships/hyperlink" Target="https://disk.yandex.ru/i/UYr9E8Y2x8mrjg" TargetMode="External"/><Relationship Id="rId886" Type="http://schemas.openxmlformats.org/officeDocument/2006/relationships/hyperlink" Target="https://&#1096;&#1082;&#1086;&#1083;&#1072;97.&#1077;&#1082;&#1072;&#1090;&#1077;&#1088;&#1080;&#1085;&#1073;&#1091;&#1088;&#1075;.&#1088;&#1092;/" TargetMode="External"/><Relationship Id="rId2" Type="http://schemas.openxmlformats.org/officeDocument/2006/relationships/hyperlink" Target="http://4shcola.ru/" TargetMode="External"/><Relationship Id="rId29" Type="http://schemas.openxmlformats.org/officeDocument/2006/relationships/hyperlink" Target="https://www.ou4.ru/" TargetMode="External"/><Relationship Id="rId441" Type="http://schemas.openxmlformats.org/officeDocument/2006/relationships/hyperlink" Target="http://2mih.uralschool.ru/" TargetMode="External"/><Relationship Id="rId539" Type="http://schemas.openxmlformats.org/officeDocument/2006/relationships/hyperlink" Target="https://mou11.edusite.ru/magicpage.html?page=56186" TargetMode="External"/><Relationship Id="rId746" Type="http://schemas.openxmlformats.org/officeDocument/2006/relationships/hyperlink" Target="https://school14.obrku.ru/letnyaya-ozdorovitelnaya-kompaniya/dokumenty/1308-programma-vospitaniya-ozdorovitelnogo-lagerya-s-dnevnym-prebyvaniem-detej-smena-pervykh-vremya-pervykh-pervye-v-druzhbe-letnyaya-ozdorovitelnaya-kampaniya-2025-god" TargetMode="External"/><Relationship Id="rId1071" Type="http://schemas.openxmlformats.org/officeDocument/2006/relationships/hyperlink" Target="https://mahnevo.uralschool.ru/" TargetMode="External"/><Relationship Id="rId178" Type="http://schemas.openxmlformats.org/officeDocument/2006/relationships/hyperlink" Target="https://vpschool3.ru/school-camp" TargetMode="External"/><Relationship Id="rId301" Type="http://schemas.openxmlformats.org/officeDocument/2006/relationships/hyperlink" Target="https://rudnovschool.uoirbitmo.ru/" TargetMode="External"/><Relationship Id="rId953" Type="http://schemas.openxmlformats.org/officeDocument/2006/relationships/hyperlink" Target="https://disk.yandex.ru/d/widwyN3bmvM-cw" TargetMode="External"/><Relationship Id="rId1029" Type="http://schemas.openxmlformats.org/officeDocument/2006/relationships/hyperlink" Target="http://7zar.uralschool.ru/" TargetMode="External"/><Relationship Id="rId82" Type="http://schemas.openxmlformats.org/officeDocument/2006/relationships/hyperlink" Target="http://suhanovka.ru/" TargetMode="External"/><Relationship Id="rId385" Type="http://schemas.openxmlformats.org/officeDocument/2006/relationships/hyperlink" Target="http://school32.krasnoturinsk.org/let-otd.html" TargetMode="External"/><Relationship Id="rId592" Type="http://schemas.openxmlformats.org/officeDocument/2006/relationships/hyperlink" Target="https://1rezh.uralschool.ru/" TargetMode="External"/><Relationship Id="rId606" Type="http://schemas.openxmlformats.org/officeDocument/2006/relationships/hyperlink" Target="https://44rezh.uralschool.ru/" TargetMode="External"/><Relationship Id="rId813" Type="http://schemas.openxmlformats.org/officeDocument/2006/relationships/hyperlink" Target="https://&#1096;&#1082;&#1086;&#1083;&#1072;30.&#1077;&#1082;&#1072;&#1090;&#1077;&#1088;&#1080;&#1085;&#1073;&#1091;&#1088;&#1075;.&#1088;&#1092;/" TargetMode="External"/><Relationship Id="rId245" Type="http://schemas.openxmlformats.org/officeDocument/2006/relationships/hyperlink" Target="about:blank" TargetMode="External"/><Relationship Id="rId452" Type="http://schemas.openxmlformats.org/officeDocument/2006/relationships/hyperlink" Target="http://vaskino-sch.ru/" TargetMode="External"/><Relationship Id="rId897" Type="http://schemas.openxmlformats.org/officeDocument/2006/relationships/hyperlink" Target="https://yadryishnikovskaya.uralschool.ru/?section_id=495" TargetMode="External"/><Relationship Id="rId1082" Type="http://schemas.openxmlformats.org/officeDocument/2006/relationships/hyperlink" Target="https://doddooc.uralschool.ru/" TargetMode="External"/><Relationship Id="rId105" Type="http://schemas.openxmlformats.org/officeDocument/2006/relationships/hyperlink" Target="https://zarinskayaschkola.uralschool.ru/site/pub?id=62" TargetMode="External"/><Relationship Id="rId312" Type="http://schemas.openxmlformats.org/officeDocument/2006/relationships/hyperlink" Target="https://sosnsch.edusite.ru/" TargetMode="External"/><Relationship Id="rId757" Type="http://schemas.openxmlformats.org/officeDocument/2006/relationships/hyperlink" Target="https://clck.ru/3SpD4s" TargetMode="External"/><Relationship Id="rId964" Type="http://schemas.openxmlformats.org/officeDocument/2006/relationships/hyperlink" Target="https://&#1083;&#1080;&#1094;&#1077;&#1081;130.&#1077;&#1082;&#1072;&#1090;&#1077;&#1088;&#1080;&#1085;&#1073;&#1091;&#1088;&#1075;.&#1088;&#1092;/" TargetMode="External"/><Relationship Id="rId93" Type="http://schemas.openxmlformats.org/officeDocument/2006/relationships/hyperlink" Target="https://malahit-asb.ucoz.ru/" TargetMode="External"/><Relationship Id="rId189" Type="http://schemas.openxmlformats.org/officeDocument/2006/relationships/hyperlink" Target="https://dusth.ru/info/sumer-ol%20,%20%D0%9F%D1%80%D0%BE%D0%B3%D1%80%D0%B0%D0%BC%D0%BC%D0%B0%20%D0%B2%D0%BE%D1%81%D0%BF%D0%B8%D1%82%D0%B0%D1%82%D0%B5%D0%BB%D1%8C%D0%BD%D0%BE%D0%B9%20%D1%80%D0%B0%D0%B1%D0%BE%D1%82%D1%8B%20%D0%BE%D0%B7%D0%B4%D0%BE%D1%80%D0%BE%D0%B2%D0%B8%D1%82%D0%B5%D0%BB%D1%8C%D0%BD%D0%BE%D0%B3%D0%BE%20%D0%BB%D0%B0%D0%B3%D0%B5%D1%80%D1%8F%20%D0%B4%D0%BD%D0%B5%D0%B2%D0%BD%D0%BE%D0%B3%D0%BE%20%D0%BF%D1%80%D0%B5%D0%B1%D1%8B%D0%B2%D0%B0%D0%BD%D0%B8%D1%8F%20%D0%B4%D0%B5%D1%82%D0%B5%D0%B9%20%D0%B2%20%D0%9C%D0%90%D0%A3%20%D0%94%D0%9E%20%C2%AB%D0%A1%D0%A8%20%D0%BF%D0%BE%20%D0%90%D0%9C%D0%A1%C2%BB%20%D1%83%D1%82%D0%B2%D0%B5%D1%80%D0%B6%D0%B4%D0%B5%D0%BD%D0%B0%20%D0%BF%D1%80%D0%B8%D0%BA%D0%B0%D0%B7%D0%BE%D0%BC%20%D0%BE%D1%82%2022.01.2026%20%E2%84%96%2019." TargetMode="External"/><Relationship Id="rId396" Type="http://schemas.openxmlformats.org/officeDocument/2006/relationships/hyperlink" Target="https://krilovskaja-sosh.uralschool.ru/" TargetMode="External"/><Relationship Id="rId617" Type="http://schemas.openxmlformats.org/officeDocument/2006/relationships/hyperlink" Target="http://cdt-reft.ru/" TargetMode="External"/><Relationship Id="rId824" Type="http://schemas.openxmlformats.org/officeDocument/2006/relationships/hyperlink" Target="https://&#1096;&#1082;&#1086;&#1083;&#1072;170.&#1077;&#1082;&#1072;&#1090;&#1077;&#1088;&#1080;&#1085;&#1073;&#1091;&#1088;&#1075;.&#1088;&#1092;/" TargetMode="External"/><Relationship Id="rId256" Type="http://schemas.openxmlformats.org/officeDocument/2006/relationships/hyperlink" Target="about:blank" TargetMode="External"/><Relationship Id="rId463" Type="http://schemas.openxmlformats.org/officeDocument/2006/relationships/hyperlink" Target="https://akbash.uralschool.ru/?section_id=491" TargetMode="External"/><Relationship Id="rId670" Type="http://schemas.openxmlformats.org/officeDocument/2006/relationships/hyperlink" Target="https://39set.tvoysadik.ru/contacts" TargetMode="External"/><Relationship Id="rId1093" Type="http://schemas.openxmlformats.org/officeDocument/2006/relationships/hyperlink" Target="https://nadegda.tvoysadik.ru/?section_id=1939" TargetMode="External"/><Relationship Id="rId1107" Type="http://schemas.openxmlformats.org/officeDocument/2006/relationships/hyperlink" Target="http://butka.uralschool.ru/" TargetMode="External"/><Relationship Id="rId116" Type="http://schemas.openxmlformats.org/officeDocument/2006/relationships/hyperlink" Target="http://ufimka-skola.3dn.ru/" TargetMode="External"/><Relationship Id="rId323" Type="http://schemas.openxmlformats.org/officeDocument/2006/relationships/hyperlink" Target="https://school17.obrku.ru/" TargetMode="External"/><Relationship Id="rId530" Type="http://schemas.openxmlformats.org/officeDocument/2006/relationships/hyperlink" Target="http://gim47ngo.ru/" TargetMode="External"/><Relationship Id="rId768" Type="http://schemas.openxmlformats.org/officeDocument/2006/relationships/hyperlink" Target="http://school20nt.ru/document/rabochaja_programma_vospitanija_ldp-strana_druzej_.pdf" TargetMode="External"/><Relationship Id="rId975" Type="http://schemas.openxmlformats.org/officeDocument/2006/relationships/hyperlink" Target="https://&#1083;&#1080;&#1094;&#1077;&#1081;88.&#1077;&#1082;&#1072;&#1090;&#1077;&#1088;&#1080;&#1085;&#1073;&#1091;&#1088;&#1075;.&#1088;&#1092;/" TargetMode="External"/><Relationship Id="rId20" Type="http://schemas.openxmlformats.org/officeDocument/2006/relationships/hyperlink" Target="http://kostino.3dn.ru/news/letnjaja_ozdorovitelnaja_kampanija/1-0-11" TargetMode="External"/><Relationship Id="rId628" Type="http://schemas.openxmlformats.org/officeDocument/2006/relationships/hyperlink" Target="https://ddt-soswa.uralschool.ru/" TargetMode="External"/><Relationship Id="rId835" Type="http://schemas.openxmlformats.org/officeDocument/2006/relationships/hyperlink" Target="https://&#1096;&#1082;&#1086;&#1083;&#1072;53.&#1077;&#1082;&#1072;&#1090;&#1077;&#1088;&#1080;&#1085;&#1073;&#1091;&#1088;&#1075;.&#1088;&#1092;/upload/sc53_new/files/8c/69/8c6940e912aa4e4dd87af01046746ad3.pdf" TargetMode="External"/><Relationship Id="rId267" Type="http://schemas.openxmlformats.org/officeDocument/2006/relationships/hyperlink" Target="https://302.tvoysadik.ru/?section_id=680" TargetMode="External"/><Relationship Id="rId474" Type="http://schemas.openxmlformats.org/officeDocument/2006/relationships/hyperlink" Target="http://olymp-sports.ru/servicies" TargetMode="External"/><Relationship Id="rId1020" Type="http://schemas.openxmlformats.org/officeDocument/2006/relationships/hyperlink" Target="https://&#1096;&#1082;&#1086;&#1083;&#1072;114.&#1077;&#1082;&#1072;&#1090;&#1077;&#1088;&#1080;&#1085;&#1073;&#1091;&#1088;&#1075;.&#1088;&#1092;/" TargetMode="External"/><Relationship Id="rId1118" Type="http://schemas.openxmlformats.org/officeDocument/2006/relationships/hyperlink" Target="http://chetkar-shkola.ucoz.ru/" TargetMode="External"/><Relationship Id="rId127" Type="http://schemas.openxmlformats.org/officeDocument/2006/relationships/hyperlink" Target="https://14bel.uralschool.ru/upload/sc14bel_new/files/09/d9/09d9637e971d449ebecfed762ff260ab.pdf" TargetMode="External"/><Relationship Id="rId681" Type="http://schemas.openxmlformats.org/officeDocument/2006/relationships/hyperlink" Target="https://sch2-tavda.uralschool.ru/" TargetMode="External"/><Relationship Id="rId779" Type="http://schemas.openxmlformats.org/officeDocument/2006/relationships/hyperlink" Target="http://ou41.ru/wp-content/uploads/2025/06/%D0%9F%D0%A0%D0%9E%D0%93%D0%A0%D0%90%D0%9C%D0%9C%D0%90-%D0%9B%D0%90%D0%93%D0%95%D0%A0" TargetMode="External"/><Relationship Id="rId902" Type="http://schemas.openxmlformats.org/officeDocument/2006/relationships/hyperlink" Target="https://ertar.uralschool.ru/?section_id=5" TargetMode="External"/><Relationship Id="rId986" Type="http://schemas.openxmlformats.org/officeDocument/2006/relationships/hyperlink" Target="https://20srv.uralschool.ru/?section_id=471" TargetMode="External"/><Relationship Id="rId31" Type="http://schemas.openxmlformats.org/officeDocument/2006/relationships/hyperlink" Target="https://nomerodin.ucoz.ru/" TargetMode="External"/><Relationship Id="rId334" Type="http://schemas.openxmlformats.org/officeDocument/2006/relationships/hyperlink" Target="https://kadet38.ru/letnyaya-ozdorovitelnaya-kampaniya/dokumenty" TargetMode="External"/><Relationship Id="rId541" Type="http://schemas.openxmlformats.org/officeDocument/2006/relationships/hyperlink" Target="about:blank" TargetMode="External"/><Relationship Id="rId639" Type="http://schemas.openxmlformats.org/officeDocument/2006/relationships/hyperlink" Target="about:blank" TargetMode="External"/><Relationship Id="rId180" Type="http://schemas.openxmlformats.org/officeDocument/2006/relationships/hyperlink" Target="https://4vp.uralschool.ru/upload/sc4vp_new/files/7a/49/7a49acf81cfd35e0e3e17feb335306a9.pdf" TargetMode="External"/><Relationship Id="rId278" Type="http://schemas.openxmlformats.org/officeDocument/2006/relationships/hyperlink" Target="https://irbit-5.uralschool.ru/" TargetMode="External"/><Relationship Id="rId401" Type="http://schemas.openxmlformats.org/officeDocument/2006/relationships/hyperlink" Target="http://sarana-edu.ru/" TargetMode="External"/><Relationship Id="rId846" Type="http://schemas.openxmlformats.org/officeDocument/2006/relationships/hyperlink" Target="https://clck.yandex.ru/redir/nWO_r1F33ck?data=NnBZTWRhdFZKOHRaTENSMFc4S0VQQzZlMDFqamVzVlkzRVVsby1qZkFFdTFjLWhQQ3dfQmJ6Sy0td21iTlRUZ1FQOVpDeWNxNGE2ei1DUXBfX1JRdVotV0hFT0VMdElEUGVYNG9UUndJVEhwRnFDYVFWY3lEOHFGRWNvalljZ1lZbkdoRFpxLWNzRHNaZHgyVlBZSTNMSU12ZjdRTUFxQ3dWYW5ybDczZlVlUGhLMDQ4V21GWm5sdHd5SzRTWXAtQ3E2VVN4MnEyY2ZVRDRLWExGMkZMeWd3em1id0s3V19TbDdxaGZLWUR6NXRIWTF0b1VKTXJn&amp;b64e=2&amp;sign=c9961317d5384a85eb2ed28da594b994&amp;keyno=17" TargetMode="External"/><Relationship Id="rId1031" Type="http://schemas.openxmlformats.org/officeDocument/2006/relationships/hyperlink" Target="https://&#1094;&#1090;&#1088;-&#1088;&#1077;&#1078;.&#1088;&#1092;/" TargetMode="External"/><Relationship Id="rId1129" Type="http://schemas.openxmlformats.org/officeDocument/2006/relationships/hyperlink" Target="https://dg23.uralschool.ru/upload/scdg23_new/files/12/2a/122a6de27ef41abc7031a6e1665db150.pdf" TargetMode="External"/><Relationship Id="rId485" Type="http://schemas.openxmlformats.org/officeDocument/2006/relationships/hyperlink" Target="http://utka12.ru/index/lager_dnevnogo_prebyvanija/0-43" TargetMode="External"/><Relationship Id="rId692" Type="http://schemas.openxmlformats.org/officeDocument/2006/relationships/hyperlink" Target="https://krytoe.uralschool.ru/" TargetMode="External"/><Relationship Id="rId706" Type="http://schemas.openxmlformats.org/officeDocument/2006/relationships/hyperlink" Target="https://uralsky.uralschool.ru/" TargetMode="External"/><Relationship Id="rId913" Type="http://schemas.openxmlformats.org/officeDocument/2006/relationships/hyperlink" Target="http://kruf9.ru/wp-content/uploads/2025/05/Programma_LOL_MAOU_SSh__9.pdf" TargetMode="External"/><Relationship Id="rId42" Type="http://schemas.openxmlformats.org/officeDocument/2006/relationships/hyperlink" Target="https://artskola7.uralschool.ru/" TargetMode="External"/><Relationship Id="rId138" Type="http://schemas.openxmlformats.org/officeDocument/2006/relationships/hyperlink" Target="https://site-2885.siteedu.ru/" TargetMode="External"/><Relationship Id="rId345" Type="http://schemas.openxmlformats.org/officeDocument/2006/relationships/hyperlink" Target="http://gal.edusite.ru/" TargetMode="External"/><Relationship Id="rId552" Type="http://schemas.openxmlformats.org/officeDocument/2006/relationships/hyperlink" Target="https://dou-5prv.tvoysadik.ru/sveden/document" TargetMode="External"/><Relationship Id="rId997" Type="http://schemas.openxmlformats.org/officeDocument/2006/relationships/hyperlink" Target="https://vost1.uralschool.ru/" TargetMode="External"/><Relationship Id="rId191" Type="http://schemas.openxmlformats.org/officeDocument/2006/relationships/hyperlink" Target="https://arenaled.ru/services/sogi-groups/oodm" TargetMode="External"/><Relationship Id="rId205" Type="http://schemas.openxmlformats.org/officeDocument/2006/relationships/hyperlink" Target="https://ddtvolchansk.profiedu.ru/" TargetMode="External"/><Relationship Id="rId412" Type="http://schemas.openxmlformats.org/officeDocument/2006/relationships/hyperlink" Target="https://67lsy.uralschool.ru/" TargetMode="External"/><Relationship Id="rId857" Type="http://schemas.openxmlformats.org/officeDocument/2006/relationships/hyperlink" Target="https://kurort.minzdrav.gov.ru/" TargetMode="External"/><Relationship Id="rId1042" Type="http://schemas.openxmlformats.org/officeDocument/2006/relationships/hyperlink" Target="https://ddtor.ru/dokument/ozdor-kompaniya/vospit-programma-mechta25.pdf" TargetMode="External"/><Relationship Id="rId289" Type="http://schemas.openxmlformats.org/officeDocument/2006/relationships/hyperlink" Target="https://zaikovoschool.uralschool.ru/?section_id=1" TargetMode="External"/><Relationship Id="rId496" Type="http://schemas.openxmlformats.org/officeDocument/2006/relationships/hyperlink" Target="http://ntschool50.my1.ru/" TargetMode="External"/><Relationship Id="rId717" Type="http://schemas.openxmlformats.org/officeDocument/2006/relationships/hyperlink" Target="https://shamar26.uralschool.ru/" TargetMode="External"/><Relationship Id="rId924" Type="http://schemas.openxmlformats.org/officeDocument/2006/relationships/hyperlink" Target="https://clck.ru/3SshBV" TargetMode="External"/><Relationship Id="rId53" Type="http://schemas.openxmlformats.org/officeDocument/2006/relationships/hyperlink" Target="https://14art.uralschool.ru/?section_id=228" TargetMode="External"/><Relationship Id="rId149" Type="http://schemas.openxmlformats.org/officeDocument/2006/relationships/hyperlink" Target="about:blank" TargetMode="External"/><Relationship Id="rId356" Type="http://schemas.openxmlformats.org/officeDocument/2006/relationships/hyperlink" Target="https://skatshkola-kammr.eduface.ru/about/wellness" TargetMode="External"/><Relationship Id="rId563" Type="http://schemas.openxmlformats.org/officeDocument/2006/relationships/hyperlink" Target="mailto:schol17-pol@mail.ru" TargetMode="External"/><Relationship Id="rId770" Type="http://schemas.openxmlformats.org/officeDocument/2006/relationships/hyperlink" Target="http://school24-nt.ru/ldp/programma_lagerja_2025_maou_sosh_24.pdf" TargetMode="External"/><Relationship Id="rId216" Type="http://schemas.openxmlformats.org/officeDocument/2006/relationships/hyperlink" Target="about:blank" TargetMode="External"/><Relationship Id="rId423" Type="http://schemas.openxmlformats.org/officeDocument/2006/relationships/hyperlink" Target="https://sansosh-alp.obr66.ru/" TargetMode="External"/><Relationship Id="rId868" Type="http://schemas.openxmlformats.org/officeDocument/2006/relationships/hyperlink" Target="https://berezovskiy-sport.ru/" TargetMode="External"/><Relationship Id="rId1053" Type="http://schemas.openxmlformats.org/officeDocument/2006/relationships/hyperlink" Target="https://bdussh.uralschool.ru/" TargetMode="External"/><Relationship Id="rId630" Type="http://schemas.openxmlformats.org/officeDocument/2006/relationships/hyperlink" Target="about:blank" TargetMode="External"/><Relationship Id="rId728" Type="http://schemas.openxmlformats.org/officeDocument/2006/relationships/hyperlink" Target="https://madou-1alenka.caduk.ru/" TargetMode="External"/><Relationship Id="rId935" Type="http://schemas.openxmlformats.org/officeDocument/2006/relationships/hyperlink" Target="https://&#1094;&#1088;&#1076;&#1084;&#1087;&#1077;&#1088;&#1074;&#1086;&#1091;&#1088;&#1072;&#1083;&#1100;&#1089;&#1082;.&#1088;&#1092;/sveden/common" TargetMode="External"/><Relationship Id="rId64" Type="http://schemas.openxmlformats.org/officeDocument/2006/relationships/hyperlink" Target="https://sport25art.uralschool.ru/?section_id=1333" TargetMode="External"/><Relationship Id="rId367" Type="http://schemas.openxmlformats.org/officeDocument/2006/relationships/hyperlink" Target="https://9krv.uralschool.ru/?section_id=347" TargetMode="External"/><Relationship Id="rId574" Type="http://schemas.openxmlformats.org/officeDocument/2006/relationships/hyperlink" Target="about:blank" TargetMode="External"/><Relationship Id="rId1120" Type="http://schemas.openxmlformats.org/officeDocument/2006/relationships/hyperlink" Target="https://bugalysh.uralschool.ru/upload/scbugalysh_new/files/ee/53/ee53af0d8a6ec493df0239a4ec737718.pdf" TargetMode="External"/><Relationship Id="rId227" Type="http://schemas.openxmlformats.org/officeDocument/2006/relationships/hyperlink" Target="https://31.tvoysadik.ru/" TargetMode="External"/><Relationship Id="rId781" Type="http://schemas.openxmlformats.org/officeDocument/2006/relationships/hyperlink" Target="https://school48.1c-umi.ru/svedeniya_ob_organizacii_otdyha_detej_i_ih_ozdorovleniya/dokumenty/" TargetMode="External"/><Relationship Id="rId879" Type="http://schemas.openxmlformats.org/officeDocument/2006/relationships/hyperlink" Target="https://dshi-lesnoy.ekb.muzkult.ru/" TargetMode="External"/><Relationship Id="rId434" Type="http://schemas.openxmlformats.org/officeDocument/2006/relationships/hyperlink" Target="https://tavatuy.uralschool.ru/" TargetMode="External"/><Relationship Id="rId641" Type="http://schemas.openxmlformats.org/officeDocument/2006/relationships/hyperlink" Target="https://mouoosh9.uralschool.ru/" TargetMode="External"/><Relationship Id="rId739" Type="http://schemas.openxmlformats.org/officeDocument/2006/relationships/hyperlink" Target="https://clck.ru/3Sq3ea" TargetMode="External"/><Relationship Id="rId1064" Type="http://schemas.openxmlformats.org/officeDocument/2006/relationships/hyperlink" Target="http://ekocentr.uralschool.ru/" TargetMode="External"/><Relationship Id="rId280" Type="http://schemas.openxmlformats.org/officeDocument/2006/relationships/hyperlink" Target="https://18irbit.uralschool.ru/upload/sc18irbit_new/files/23/39/233942be28eeb4fd1c81b45c1791cf9f.pdf" TargetMode="External"/><Relationship Id="rId501" Type="http://schemas.openxmlformats.org/officeDocument/2006/relationships/hyperlink" Target="https://liceum-nt.ru/" TargetMode="External"/><Relationship Id="rId946" Type="http://schemas.openxmlformats.org/officeDocument/2006/relationships/hyperlink" Target="https://yunatasbest.ucoz.ru/2018/programma_lager_2025.pdf" TargetMode="External"/><Relationship Id="rId1131" Type="http://schemas.openxmlformats.org/officeDocument/2006/relationships/hyperlink" Target="https://&#1089;&#1087;&#1091;&#1090;&#1085;&#1080;&#1082;.&#1077;&#1082;&#1072;&#1090;&#1077;&#1088;&#1080;&#1085;&#1073;&#1091;&#1088;&#1075;.&#1088;&#1092;/roditelyam/svedeniya-ob-organizatsii-otdykha-detei-i-ikh-ozdorovleniya" TargetMode="External"/><Relationship Id="rId75" Type="http://schemas.openxmlformats.org/officeDocument/2006/relationships/hyperlink" Target="http://kurki.uralschool.ru/" TargetMode="External"/><Relationship Id="rId140" Type="http://schemas.openxmlformats.org/officeDocument/2006/relationships/hyperlink" Target="http://11ber.uralschool.ru/" TargetMode="External"/><Relationship Id="rId378" Type="http://schemas.openxmlformats.org/officeDocument/2006/relationships/hyperlink" Target="https://10kt.uralschool.ru/?section_id=34" TargetMode="External"/><Relationship Id="rId585" Type="http://schemas.openxmlformats.org/officeDocument/2006/relationships/hyperlink" Target="http://shkola9-revda.eduface.ru/" TargetMode="External"/><Relationship Id="rId792" Type="http://schemas.openxmlformats.org/officeDocument/2006/relationships/hyperlink" Target="https://disk.yandex.ru/i/8S7QTXz4I7531Q" TargetMode="External"/><Relationship Id="rId806" Type="http://schemas.openxmlformats.org/officeDocument/2006/relationships/hyperlink" Target="about:blank" TargetMode="External"/><Relationship Id="rId6" Type="http://schemas.openxmlformats.org/officeDocument/2006/relationships/hyperlink" Target="http://www.school12al.ru/" TargetMode="External"/><Relationship Id="rId238" Type="http://schemas.openxmlformats.org/officeDocument/2006/relationships/hyperlink" Target="https://clck.ru/3SxWB4" TargetMode="External"/><Relationship Id="rId445" Type="http://schemas.openxmlformats.org/officeDocument/2006/relationships/hyperlink" Target="https://shkola6ns.uralschool.ru/" TargetMode="External"/><Relationship Id="rId652" Type="http://schemas.openxmlformats.org/officeDocument/2006/relationships/hyperlink" Target="https://8kashino.uralschool.ru/" TargetMode="External"/><Relationship Id="rId1075" Type="http://schemas.openxmlformats.org/officeDocument/2006/relationships/hyperlink" Target="https://clck.ru/3SxGLr" TargetMode="External"/><Relationship Id="rId291" Type="http://schemas.openxmlformats.org/officeDocument/2006/relationships/hyperlink" Target="http://www.znamenschool.uoirbitmo.ru/" TargetMode="External"/><Relationship Id="rId305" Type="http://schemas.openxmlformats.org/officeDocument/2006/relationships/hyperlink" Target="https://chernovschool.nubex.ru/" TargetMode="External"/><Relationship Id="rId512" Type="http://schemas.openxmlformats.org/officeDocument/2006/relationships/hyperlink" Target="about:blank" TargetMode="External"/><Relationship Id="rId957" Type="http://schemas.openxmlformats.org/officeDocument/2006/relationships/hyperlink" Target="https://clck.ru/3SkjUJ" TargetMode="External"/><Relationship Id="rId1142" Type="http://schemas.openxmlformats.org/officeDocument/2006/relationships/hyperlink" Target="https://clck.ru/3SnDKb" TargetMode="External"/><Relationship Id="rId86" Type="http://schemas.openxmlformats.org/officeDocument/2006/relationships/hyperlink" Target="https://sc4asb.uralschool.ru/org-info/education-program?id=187" TargetMode="External"/><Relationship Id="rId151" Type="http://schemas.openxmlformats.org/officeDocument/2006/relationships/hyperlink" Target="https://bisert1.uralschool.ru/" TargetMode="External"/><Relationship Id="rId389" Type="http://schemas.openxmlformats.org/officeDocument/2006/relationships/hyperlink" Target="http://schoolvosem.ucoz.ru/" TargetMode="External"/><Relationship Id="rId596" Type="http://schemas.openxmlformats.org/officeDocument/2006/relationships/hyperlink" Target="https://7rezh.uralschool.ru/" TargetMode="External"/><Relationship Id="rId817" Type="http://schemas.openxmlformats.org/officeDocument/2006/relationships/hyperlink" Target="https://&#1096;&#1082;&#1086;&#1083;&#1072;127.&#1077;&#1082;&#1072;&#1090;&#1077;&#1088;&#1080;&#1085;&#1073;&#1091;&#1088;&#1075;.&#1088;&#1092;/" TargetMode="External"/><Relationship Id="rId1002" Type="http://schemas.openxmlformats.org/officeDocument/2006/relationships/hyperlink" Target="https://moidoshkolenok.ru/" TargetMode="External"/><Relationship Id="rId249" Type="http://schemas.openxmlformats.org/officeDocument/2006/relationships/hyperlink" Target="https://355.tvoysadik.ru/" TargetMode="External"/><Relationship Id="rId456" Type="http://schemas.openxmlformats.org/officeDocument/2006/relationships/hyperlink" Target="http://nakoriakovo.ru/" TargetMode="External"/><Relationship Id="rId663" Type="http://schemas.openxmlformats.org/officeDocument/2006/relationships/hyperlink" Target="https://ipatovo19.uralschool.ru/" TargetMode="External"/><Relationship Id="rId870" Type="http://schemas.openxmlformats.org/officeDocument/2006/relationships/hyperlink" Target="https://ddtbgo.ucoz.com/" TargetMode="External"/><Relationship Id="rId1086" Type="http://schemas.openxmlformats.org/officeDocument/2006/relationships/hyperlink" Target="https://&#1096;&#1082;&#1086;&#1083;&#1072;71.&#1077;&#1082;&#1072;&#1090;&#1077;&#1088;&#1080;&#1085;&#1073;&#1091;&#1088;&#1075;.&#1088;&#1092;/" TargetMode="External"/><Relationship Id="rId13" Type="http://schemas.openxmlformats.org/officeDocument/2006/relationships/hyperlink" Target="https://deevo.uralschool.ru/?section_id=114" TargetMode="External"/><Relationship Id="rId109" Type="http://schemas.openxmlformats.org/officeDocument/2006/relationships/hyperlink" Target="https://marischool.uralschool.ru/?section_id=36" TargetMode="External"/><Relationship Id="rId316" Type="http://schemas.openxmlformats.org/officeDocument/2006/relationships/hyperlink" Target="https://school2ku.ru/organizatsiya-otdykha-detej/ob-organizatsii-otdykha-detej-i-ikh-ozdorovleniya/osnovnye-svedeniya" TargetMode="External"/><Relationship Id="rId523" Type="http://schemas.openxmlformats.org/officeDocument/2006/relationships/hyperlink" Target="http://www.gymnasium41/" TargetMode="External"/><Relationship Id="rId968" Type="http://schemas.openxmlformats.org/officeDocument/2006/relationships/hyperlink" Target="https://lager-134.uralschool.ru/" TargetMode="External"/><Relationship Id="rId1153" Type="http://schemas.openxmlformats.org/officeDocument/2006/relationships/hyperlink" Target="https://bsschool.ucoz.ru/" TargetMode="External"/><Relationship Id="rId97" Type="http://schemas.openxmlformats.org/officeDocument/2006/relationships/hyperlink" Target="https://achit-school.uralschool.ru/sveden/common" TargetMode="External"/><Relationship Id="rId730" Type="http://schemas.openxmlformats.org/officeDocument/2006/relationships/hyperlink" Target="https://dou7.edu-ago.ru/" TargetMode="External"/><Relationship Id="rId828" Type="http://schemas.openxmlformats.org/officeDocument/2006/relationships/hyperlink" Target="https://&#1096;&#1082;&#1086;&#1083;&#1072;208.&#1077;&#1082;&#1072;&#1090;&#1077;&#1088;&#1080;&#1085;&#1073;&#1091;&#1088;&#1075;.&#1088;&#1092;/" TargetMode="External"/><Relationship Id="rId1013" Type="http://schemas.openxmlformats.org/officeDocument/2006/relationships/hyperlink" Target="https://&#1096;&#1082;&#1086;&#1083;&#1072;77.&#1077;&#1082;&#1072;&#1090;&#1077;&#1088;&#1080;&#1085;&#1073;&#1091;&#1088;&#1075;.&#1088;&#1092;/" TargetMode="External"/><Relationship Id="rId162" Type="http://schemas.openxmlformats.org/officeDocument/2006/relationships/hyperlink" Target="https://b16.uralschool.ru/" TargetMode="External"/><Relationship Id="rId467" Type="http://schemas.openxmlformats.org/officeDocument/2006/relationships/hyperlink" Target="http://cdtmihailovsk.ru/" TargetMode="External"/><Relationship Id="rId1097" Type="http://schemas.openxmlformats.org/officeDocument/2006/relationships/hyperlink" Target="https://70prv.tvoysadik.ru/" TargetMode="External"/><Relationship Id="rId674" Type="http://schemas.openxmlformats.org/officeDocument/2006/relationships/hyperlink" Target="https://60set.tvoysadik.ru/" TargetMode="External"/><Relationship Id="rId881" Type="http://schemas.openxmlformats.org/officeDocument/2006/relationships/hyperlink" Target="https://cheremysh.uralschool.ru/" TargetMode="External"/><Relationship Id="rId979" Type="http://schemas.openxmlformats.org/officeDocument/2006/relationships/hyperlink" Target="https://2gor.uralschool.ru/" TargetMode="External"/><Relationship Id="rId24" Type="http://schemas.openxmlformats.org/officeDocument/2006/relationships/hyperlink" Target="https://yalunino.uralschool.ru/" TargetMode="External"/><Relationship Id="rId327" Type="http://schemas.openxmlformats.org/officeDocument/2006/relationships/hyperlink" Target="https://school25.obrku.ru/organizatsiya-otdykha-detej/ob-organizatsii-otdykha-detej-i-ikh-ozdorovleniya" TargetMode="External"/><Relationship Id="rId534" Type="http://schemas.openxmlformats.org/officeDocument/2006/relationships/hyperlink" Target="http://www.pelym1.uralschool.ru/" TargetMode="External"/><Relationship Id="rId741" Type="http://schemas.openxmlformats.org/officeDocument/2006/relationships/hyperlink" Target="https://school2ku.ru/organizatsiya-otdykha-detej/deyatelnost" TargetMode="External"/><Relationship Id="rId839" Type="http://schemas.openxmlformats.org/officeDocument/2006/relationships/hyperlink" Target="https://clck.ru/3SxGLW" TargetMode="External"/><Relationship Id="rId173" Type="http://schemas.openxmlformats.org/officeDocument/2006/relationships/hyperlink" Target="http://sosh1-vsalda.ru/" TargetMode="External"/><Relationship Id="rId380" Type="http://schemas.openxmlformats.org/officeDocument/2006/relationships/hyperlink" Target="https://15kt.uralschool.ru/?section_id=84" TargetMode="External"/><Relationship Id="rId601" Type="http://schemas.openxmlformats.org/officeDocument/2006/relationships/hyperlink" Target="https://13rezh.uralschool.ru/" TargetMode="External"/><Relationship Id="rId1024" Type="http://schemas.openxmlformats.org/officeDocument/2006/relationships/hyperlink" Target="https://&#1075;&#1080;&#1084;&#1085;&#1072;&#1079;&#1080;&#1103;144.&#1077;&#1082;&#1072;&#1090;&#1077;&#1088;&#1080;&#1085;&#1073;&#1091;&#1088;&#1075;.&#1088;&#1092;/" TargetMode="External"/><Relationship Id="rId240" Type="http://schemas.openxmlformats.org/officeDocument/2006/relationships/hyperlink" Target="http://ddu66.profiedu.ru/" TargetMode="External"/><Relationship Id="rId478" Type="http://schemas.openxmlformats.org/officeDocument/2006/relationships/hyperlink" Target="https://clck.ru/3SjoxD" TargetMode="External"/><Relationship Id="rId685" Type="http://schemas.openxmlformats.org/officeDocument/2006/relationships/hyperlink" Target="https://sch11tavda.uralschool.ru/" TargetMode="External"/><Relationship Id="rId892" Type="http://schemas.openxmlformats.org/officeDocument/2006/relationships/hyperlink" Target="https://kadet17.uralschool.ru/" TargetMode="External"/><Relationship Id="rId906" Type="http://schemas.openxmlformats.org/officeDocument/2006/relationships/hyperlink" Target="https://clck.su/knugK" TargetMode="External"/><Relationship Id="rId35" Type="http://schemas.openxmlformats.org/officeDocument/2006/relationships/hyperlink" Target="https://art3.uralschool.ru/" TargetMode="External"/><Relationship Id="rId100" Type="http://schemas.openxmlformats.org/officeDocument/2006/relationships/hyperlink" Target="http://ut-ou.ucoz.ru/" TargetMode="External"/><Relationship Id="rId338" Type="http://schemas.openxmlformats.org/officeDocument/2006/relationships/hyperlink" Target="http://www.sport-kam.ru/" TargetMode="External"/><Relationship Id="rId545" Type="http://schemas.openxmlformats.org/officeDocument/2006/relationships/hyperlink" Target="https://maousosh20.uralschool.ru/?section_id=11" TargetMode="External"/><Relationship Id="rId752" Type="http://schemas.openxmlformats.org/officeDocument/2006/relationships/hyperlink" Target="https://clck.ru/3SpCTX" TargetMode="External"/><Relationship Id="rId184" Type="http://schemas.openxmlformats.org/officeDocument/2006/relationships/hyperlink" Target="https://25sch.ru/images/news_2025/%D0%9F%D1%80%D0%BE%D0%B3%D1%80%D0%B0%D0%BC%D0%BC%D0%B0_%D0%9B%D0%9E%D0%9B_%D0%B2%D0%B5%D1%81%D0%BD%D0%B0_2025_compressed.pdf" TargetMode="External"/><Relationship Id="rId391" Type="http://schemas.openxmlformats.org/officeDocument/2006/relationships/hyperlink" Target="https://school1.uralschool.ru/" TargetMode="External"/><Relationship Id="rId405" Type="http://schemas.openxmlformats.org/officeDocument/2006/relationships/hyperlink" Target="http://kushva3.uralschool.ru/" TargetMode="External"/><Relationship Id="rId612" Type="http://schemas.openxmlformats.org/officeDocument/2006/relationships/hyperlink" Target="http://dush-rezh.ru/" TargetMode="External"/><Relationship Id="rId1035" Type="http://schemas.openxmlformats.org/officeDocument/2006/relationships/hyperlink" Target="https://&#1075;&#1080;&#1084;&#1085;&#1072;&#1079;&#1080;&#1103;13.&#1077;&#1082;&#1072;&#1090;&#1077;&#1088;&#1080;&#1085;&#1073;&#1091;&#1088;&#1075;.&#1088;&#1092;/?section_id=32" TargetMode="External"/><Relationship Id="rId251" Type="http://schemas.openxmlformats.org/officeDocument/2006/relationships/hyperlink" Target="https://&#1096;&#1082;&#1086;&#1083;&#1072;1.&#1077;&#1082;&#1072;&#1090;&#1077;&#1088;&#1080;&#1085;&#1073;&#1091;&#1088;&#1075;.&#1088;&#1092;/" TargetMode="External"/><Relationship Id="rId489" Type="http://schemas.openxmlformats.org/officeDocument/2006/relationships/hyperlink" Target="https://sites.google.com/site/mbou35nt/" TargetMode="External"/><Relationship Id="rId696" Type="http://schemas.openxmlformats.org/officeDocument/2006/relationships/hyperlink" Target="https://1tal.uralschool.ru/" TargetMode="External"/><Relationship Id="rId917" Type="http://schemas.openxmlformats.org/officeDocument/2006/relationships/hyperlink" Target="https://8atig.uralschool.ru/?section_id=182" TargetMode="External"/><Relationship Id="rId1102" Type="http://schemas.openxmlformats.org/officeDocument/2006/relationships/hyperlink" Target="https://clck.ru/3Srjm8" TargetMode="External"/><Relationship Id="rId46" Type="http://schemas.openxmlformats.org/officeDocument/2006/relationships/hyperlink" Target="https://bulanash9.uralschool.ru/" TargetMode="External"/><Relationship Id="rId349" Type="http://schemas.openxmlformats.org/officeDocument/2006/relationships/hyperlink" Target="https://kvachschool.schoolsite.ru/magicpage.html?page=756752" TargetMode="External"/><Relationship Id="rId556" Type="http://schemas.openxmlformats.org/officeDocument/2006/relationships/hyperlink" Target="http://cdt-pervouralsk.ucoz.ru/" TargetMode="External"/><Relationship Id="rId763" Type="http://schemas.openxmlformats.org/officeDocument/2006/relationships/hyperlink" Target="https://clck.ru/3Sjs7X" TargetMode="External"/><Relationship Id="rId111" Type="http://schemas.openxmlformats.org/officeDocument/2006/relationships/hyperlink" Target="https://skola-narii.ucoz.ru/2021/programma_vospitanija_mkou_ago_nizhnearijskaja_oos.pdf" TargetMode="External"/><Relationship Id="rId195" Type="http://schemas.openxmlformats.org/officeDocument/2006/relationships/hyperlink" Target="http://svt14.ru/" TargetMode="External"/><Relationship Id="rId209" Type="http://schemas.openxmlformats.org/officeDocument/2006/relationships/hyperlink" Target="https://star-studios.ru/" TargetMode="External"/><Relationship Id="rId416" Type="http://schemas.openxmlformats.org/officeDocument/2006/relationships/hyperlink" Target="https://dshi-lesnoy.ekb.muzkult.ru/media/2025/03/27/1324961138/PROGRAMMA.pdf" TargetMode="External"/><Relationship Id="rId970" Type="http://schemas.openxmlformats.org/officeDocument/2006/relationships/hyperlink" Target="https://lager-165.nasmene.ru/" TargetMode="External"/><Relationship Id="rId1046" Type="http://schemas.openxmlformats.org/officeDocument/2006/relationships/hyperlink" Target="https://10rezh.uralschool.ru/site/pub?id=711" TargetMode="External"/><Relationship Id="rId623" Type="http://schemas.openxmlformats.org/officeDocument/2006/relationships/hyperlink" Target="https://sosh1.mouoslb.ru/letnyaya_ozdorovitelnaya_kampaniya.html" TargetMode="External"/><Relationship Id="rId830" Type="http://schemas.openxmlformats.org/officeDocument/2006/relationships/hyperlink" Target="https://clck.yandex.ru/redir/nWO_r1F33ck?data=NnBZTWRhdFZKOHRaTENSMFc4S0VQRjBRMnFjMXduUlZRMmp6dlpkUXhhdmR2QnJQTFdLTXFDbW45ZTBSXzNHS0VHSGcwZnVKM2ZseENLVXBubFhsQ2tpc0xiT0pCc25ZQU8zMW5Td01wUWdYeTl0dVF0SlVZTkR3YjBSR1lRdDBDem9rNDV1OWNmM0V6ZW8yQXF2TldPQll5ajNQZUp4VndVbk9fS2Fhd04yT0ZxWHNra3lSLU1udFhmb0tNYlBvbUg5dHY5UEZxb3h5dHl3LUhvejFUczJJS1FQakRsXzRhM2ZvaFJxVGFkUDhITWJLTFhjaGxjNXhMSkRYRXBJcFk5SnNIdUx4WXVJ&amp;b64e=2&amp;sign=42eaa6d5d15aa78ed340094bc02c70e2&amp;keyno=17" TargetMode="External"/><Relationship Id="rId928" Type="http://schemas.openxmlformats.org/officeDocument/2006/relationships/hyperlink" Target="http://www.progress-schol29.ru/" TargetMode="External"/><Relationship Id="rId57" Type="http://schemas.openxmlformats.org/officeDocument/2006/relationships/hyperlink" Target="https://mshkola18.edusite.ru/p1aa1.html" TargetMode="External"/><Relationship Id="rId262" Type="http://schemas.openxmlformats.org/officeDocument/2006/relationships/hyperlink" Target="about:blank" TargetMode="External"/><Relationship Id="rId567" Type="http://schemas.openxmlformats.org/officeDocument/2006/relationships/hyperlink" Target="https://zuschool.uralschool.ru/" TargetMode="External"/><Relationship Id="rId1113" Type="http://schemas.openxmlformats.org/officeDocument/2006/relationships/hyperlink" Target="https://kupc.ru/lager-ekspediciya-na-planetu-rusal" TargetMode="External"/><Relationship Id="rId122" Type="http://schemas.openxmlformats.org/officeDocument/2006/relationships/hyperlink" Target="https://8bel.uralschool.ru/upload/sc8bel_new/files/e4/c3/e4c3df59c0db5c30b9f47b7330a066cd.pdf" TargetMode="External"/><Relationship Id="rId774" Type="http://schemas.openxmlformats.org/officeDocument/2006/relationships/hyperlink" Target="http://nt-shcola34.moy.su/dir/obrazovanie/programma_vospitanija/4-1-0-238" TargetMode="External"/><Relationship Id="rId981" Type="http://schemas.openxmlformats.org/officeDocument/2006/relationships/hyperlink" Target="https://9srv.uralschool.ru/?section_id=216" TargetMode="External"/><Relationship Id="rId1057" Type="http://schemas.openxmlformats.org/officeDocument/2006/relationships/hyperlink" Target="http://2ivdel.uralschool.ru/" TargetMode="External"/><Relationship Id="rId427" Type="http://schemas.openxmlformats.org/officeDocument/2006/relationships/hyperlink" Target="http://3-nev.uralschool.ru/" TargetMode="External"/><Relationship Id="rId634" Type="http://schemas.openxmlformats.org/officeDocument/2006/relationships/hyperlink" Target="https://school2-sl.ru/?page_id=7207" TargetMode="External"/><Relationship Id="rId841" Type="http://schemas.openxmlformats.org/officeDocument/2006/relationships/hyperlink" Target="http://&#1075;&#1080;&#1084;&#1085;&#1072;&#1079;&#1080;&#1103;104.&#1077;&#1082;&#1072;&#1090;&#1077;&#1088;&#1080;&#1085;&#1073;&#1091;&#1088;&#1075;.&#1088;&#1092;/" TargetMode="External"/><Relationship Id="rId273" Type="http://schemas.openxmlformats.org/officeDocument/2006/relationships/hyperlink" Target="http://4zar.uralschool.ru/" TargetMode="External"/><Relationship Id="rId480" Type="http://schemas.openxmlformats.org/officeDocument/2006/relationships/hyperlink" Target="about:blank" TargetMode="External"/><Relationship Id="rId701" Type="http://schemas.openxmlformats.org/officeDocument/2006/relationships/hyperlink" Target="https://clck.ru/3SnCzZ" TargetMode="External"/><Relationship Id="rId939" Type="http://schemas.openxmlformats.org/officeDocument/2006/relationships/hyperlink" Target="https://1prv.uralschool.ru/?section_id=76" TargetMode="External"/><Relationship Id="rId1124" Type="http://schemas.openxmlformats.org/officeDocument/2006/relationships/hyperlink" Target="https://&#1089;&#1087;&#1091;&#1090;&#1085;&#1080;&#1082;.&#1077;&#1082;&#1072;&#1090;&#1077;&#1088;&#1080;&#1085;&#1073;&#1091;&#1088;&#1075;.&#1088;&#1092;/roditelyam/svedeniya-ob-organizatsii-otdykha-detei-i-ikh-ozdorovleniya" TargetMode="External"/><Relationship Id="rId68" Type="http://schemas.openxmlformats.org/officeDocument/2006/relationships/hyperlink" Target="https://favorit.uralschool.ru/?section_id=232" TargetMode="External"/><Relationship Id="rId133" Type="http://schemas.openxmlformats.org/officeDocument/2006/relationships/hyperlink" Target="https://1ber.uralschool.ru/" TargetMode="External"/><Relationship Id="rId340" Type="http://schemas.openxmlformats.org/officeDocument/2006/relationships/hyperlink" Target="https://3kgo.uralschool.ru/" TargetMode="External"/><Relationship Id="rId578" Type="http://schemas.openxmlformats.org/officeDocument/2006/relationships/hyperlink" Target="https://tnosh.edusite.ru/" TargetMode="External"/><Relationship Id="rId785" Type="http://schemas.openxmlformats.org/officeDocument/2006/relationships/hyperlink" Target="https://disk.yandex.ru/i/pIKEMtbJbkutbw" TargetMode="External"/><Relationship Id="rId992" Type="http://schemas.openxmlformats.org/officeDocument/2006/relationships/hyperlink" Target="https://21srv.uralschool.ru/?section_id=315" TargetMode="External"/><Relationship Id="rId200" Type="http://schemas.openxmlformats.org/officeDocument/2006/relationships/hyperlink" Target="http://deryabinskaya.ucoz.ru/" TargetMode="External"/><Relationship Id="rId438" Type="http://schemas.openxmlformats.org/officeDocument/2006/relationships/hyperlink" Target="http://nserg1.uralschool.ru/" TargetMode="External"/><Relationship Id="rId645" Type="http://schemas.openxmlformats.org/officeDocument/2006/relationships/hyperlink" Target="https://dush.slogedu.ru/" TargetMode="External"/><Relationship Id="rId852" Type="http://schemas.openxmlformats.org/officeDocument/2006/relationships/hyperlink" Target="http://19leb.uralschool.ru/" TargetMode="External"/><Relationship Id="rId1068" Type="http://schemas.openxmlformats.org/officeDocument/2006/relationships/hyperlink" Target="https://rebrist.uralschool.ru/" TargetMode="External"/><Relationship Id="rId284" Type="http://schemas.openxmlformats.org/officeDocument/2006/relationships/hyperlink" Target="https://cdt-irbit.3dn.ru/Dokument/LDPD/programma_i_plan_vospitatelnoj_raboty_ldpd_i_lto.pdf" TargetMode="External"/><Relationship Id="rId491" Type="http://schemas.openxmlformats.org/officeDocument/2006/relationships/hyperlink" Target="https://mbou40nt.ru/" TargetMode="External"/><Relationship Id="rId505" Type="http://schemas.openxmlformats.org/officeDocument/2006/relationships/hyperlink" Target="about:blank" TargetMode="External"/><Relationship Id="rId712" Type="http://schemas.openxmlformats.org/officeDocument/2006/relationships/hyperlink" Target="https://school45-shalya.edusite.ru/" TargetMode="External"/><Relationship Id="rId1135" Type="http://schemas.openxmlformats.org/officeDocument/2006/relationships/hyperlink" Target="http://&#1094;&#1077;&#1085;&#1090;&#1088;-&#1089;&#1087;&#1077;&#1082;&#1090;&#1088;.&#1088;&#1092;/" TargetMode="External"/><Relationship Id="rId79" Type="http://schemas.openxmlformats.org/officeDocument/2006/relationships/hyperlink" Target="https://sazhino.uralschool.ru/" TargetMode="External"/><Relationship Id="rId144" Type="http://schemas.openxmlformats.org/officeDocument/2006/relationships/hyperlink" Target="http://30ber.uralschool.ru/" TargetMode="External"/><Relationship Id="rId589" Type="http://schemas.openxmlformats.org/officeDocument/2006/relationships/hyperlink" Target="http://school28revda.eduface.ru/" TargetMode="External"/><Relationship Id="rId796" Type="http://schemas.openxmlformats.org/officeDocument/2006/relationships/hyperlink" Target="http://gimnazia86.ru/site/pub?id=291" TargetMode="External"/><Relationship Id="rId351" Type="http://schemas.openxmlformats.org/officeDocument/2006/relationships/hyperlink" Target="http://kyroosh.edusite.ru/" TargetMode="External"/><Relationship Id="rId449" Type="http://schemas.openxmlformats.org/officeDocument/2006/relationships/hyperlink" Target="http://10vsergi.uralschool.ru/" TargetMode="External"/><Relationship Id="rId656" Type="http://schemas.openxmlformats.org/officeDocument/2006/relationships/hyperlink" Target="https://cloud.mail.ru/public/gFLu/LDAvUNx2m" TargetMode="External"/><Relationship Id="rId863" Type="http://schemas.openxmlformats.org/officeDocument/2006/relationships/hyperlink" Target="http://moserov.ru/" TargetMode="External"/><Relationship Id="rId1079" Type="http://schemas.openxmlformats.org/officeDocument/2006/relationships/hyperlink" Target="https://mahnevo.uralschool.ru/?section_id=199" TargetMode="External"/><Relationship Id="rId211" Type="http://schemas.openxmlformats.org/officeDocument/2006/relationships/hyperlink" Target="about:blank" TargetMode="External"/><Relationship Id="rId295" Type="http://schemas.openxmlformats.org/officeDocument/2006/relationships/hyperlink" Target="http://klyuchevschool.uoirbitmo.ru/" TargetMode="External"/><Relationship Id="rId309" Type="http://schemas.openxmlformats.org/officeDocument/2006/relationships/hyperlink" Target="https://pirogovskaya.uralschool.ru/?section_id=180" TargetMode="External"/><Relationship Id="rId516" Type="http://schemas.openxmlformats.org/officeDocument/2006/relationships/hyperlink" Target="https://https/%D1%83%D1%80%D0%B0%D0%BB%D0%BE%D1%87%D0%BA%D0%B0.%D1%82%D0%B0%D0%B3%D0%B8%D0%BB%D1%81%D0%BF%D0%BE%D1%80%D1%82.%D1%80%D1%84/upload/iblock/8c5/55ychkm5d7k2db6op87zab505f4bm1yi/Programma-vospitaniya-lagerya-dnevnogo-prebyvaniya-detey-v-period-vesennikh-kanikul-2024_2025-uchebnogo-goda..pdf%20%20%20%20%20%20%20%20%D0%9F%D1%80%D0%B8%D0%BA%D0%B0%D0%B7%20%E2%84%9639%20%D0%BE%D1%82%2024.03.2025%20%D0%B3." TargetMode="External"/><Relationship Id="rId1146" Type="http://schemas.openxmlformats.org/officeDocument/2006/relationships/hyperlink" Target="https://detsad410.ru/" TargetMode="External"/><Relationship Id="rId723" Type="http://schemas.openxmlformats.org/officeDocument/2006/relationships/hyperlink" Target="http://16school.ru/" TargetMode="External"/><Relationship Id="rId930" Type="http://schemas.openxmlformats.org/officeDocument/2006/relationships/hyperlink" Target="https://licey21.uralschool.ru/" TargetMode="External"/><Relationship Id="rId1006" Type="http://schemas.openxmlformats.org/officeDocument/2006/relationships/hyperlink" Target="http://&#1075;&#1080;&#1084;&#1085;&#1072;&#1079;&#1080;&#1103;47.&#1077;&#1082;&#1072;&#1090;&#1077;&#1088;&#1080;&#1085;&#1073;&#1091;&#1088;&#1075;.&#1088;&#1092;/" TargetMode="External"/><Relationship Id="rId155" Type="http://schemas.openxmlformats.org/officeDocument/2006/relationships/hyperlink" Target="https://b4.uralschool.ru/" TargetMode="External"/><Relationship Id="rId362" Type="http://schemas.openxmlformats.org/officeDocument/2006/relationships/hyperlink" Target="http://kdhsh.ekb.muzkult.ru/" TargetMode="External"/><Relationship Id="rId222" Type="http://schemas.openxmlformats.org/officeDocument/2006/relationships/hyperlink" Target="about:blank" TargetMode="External"/><Relationship Id="rId667" Type="http://schemas.openxmlformats.org/officeDocument/2006/relationships/hyperlink" Target="https://ryabinushka.tvoysadik.ru/" TargetMode="External"/><Relationship Id="rId874" Type="http://schemas.openxmlformats.org/officeDocument/2006/relationships/hyperlink" Target="http://kirginschool.uoirbitmo.ru/" TargetMode="External"/><Relationship Id="rId17" Type="http://schemas.openxmlformats.org/officeDocument/2006/relationships/hyperlink" Target="https://kirovskoe.uralschool.ru/?section_id=88" TargetMode="External"/><Relationship Id="rId527" Type="http://schemas.openxmlformats.org/officeDocument/2006/relationships/hyperlink" Target="http://sch56-ngo.ru/" TargetMode="External"/><Relationship Id="rId734" Type="http://schemas.openxmlformats.org/officeDocument/2006/relationships/hyperlink" Target="https://69pol.tvoysadik.ru/" TargetMode="External"/><Relationship Id="rId941" Type="http://schemas.openxmlformats.org/officeDocument/2006/relationships/hyperlink" Target="https://10prv.uralschool.ru/?section_id=61" TargetMode="External"/><Relationship Id="rId1157" Type="http://schemas.openxmlformats.org/officeDocument/2006/relationships/vmlDrawing" Target="../drawings/vmlDrawing2.vml"/><Relationship Id="rId70" Type="http://schemas.openxmlformats.org/officeDocument/2006/relationships/hyperlink" Target="https://6arti.uralschool.ru/" TargetMode="External"/><Relationship Id="rId166" Type="http://schemas.openxmlformats.org/officeDocument/2006/relationships/hyperlink" Target="https://b22.uralschool.ru/" TargetMode="External"/><Relationship Id="rId373" Type="http://schemas.openxmlformats.org/officeDocument/2006/relationships/hyperlink" Target="http://school3.krasnoturinsk.org/index.php/letnyaya-ozdorovitelnaya-kampaniya" TargetMode="External"/><Relationship Id="rId580" Type="http://schemas.openxmlformats.org/officeDocument/2006/relationships/hyperlink" Target="https://cdod-pyshma.uralschool.ru/" TargetMode="External"/><Relationship Id="rId801" Type="http://schemas.openxmlformats.org/officeDocument/2006/relationships/hyperlink" Target="https://sch144-nt.ucoz.ru/index/lager_dnevnogo_prebyvanija/0-298" TargetMode="External"/><Relationship Id="rId1017" Type="http://schemas.openxmlformats.org/officeDocument/2006/relationships/hyperlink" Target="https://&#1096;&#1082;&#1086;&#1083;&#1072;112.&#1077;&#1082;&#1072;&#1090;&#1077;&#1088;&#1080;&#1085;&#1073;&#1091;&#1088;&#1075;.&#1088;&#1092;/" TargetMode="External"/><Relationship Id="rId1" Type="http://schemas.openxmlformats.org/officeDocument/2006/relationships/hyperlink" Target="http://2apk.uralschool.ru/" TargetMode="External"/><Relationship Id="rId233" Type="http://schemas.openxmlformats.org/officeDocument/2006/relationships/hyperlink" Target="https://553.tvoysadik.ru/" TargetMode="External"/><Relationship Id="rId440" Type="http://schemas.openxmlformats.org/officeDocument/2006/relationships/hyperlink" Target="https://1mih.uralschool.ru/" TargetMode="External"/><Relationship Id="rId678" Type="http://schemas.openxmlformats.org/officeDocument/2006/relationships/hyperlink" Target="https://palmin.uralschool.ru/upload/scpalmin_new/files/90/29/90293d7cc98bb5064e28a6ec143794dc.pdf" TargetMode="External"/><Relationship Id="rId885" Type="http://schemas.openxmlformats.org/officeDocument/2006/relationships/hyperlink" Target="https://&#1096;&#1082;&#1086;&#1083;&#1072;62.&#1077;&#1082;&#1072;&#1090;&#1077;&#1088;&#1080;&#1085;&#1073;&#1091;&#1088;&#1075;.&#1088;&#1092;/" TargetMode="External"/><Relationship Id="rId1070" Type="http://schemas.openxmlformats.org/officeDocument/2006/relationships/hyperlink" Target="http://signal-school.egov66.ru/" TargetMode="External"/><Relationship Id="rId28" Type="http://schemas.openxmlformats.org/officeDocument/2006/relationships/hyperlink" Target="https://school3.aramilgo.ru/letniy-lager-raduga" TargetMode="External"/><Relationship Id="rId300" Type="http://schemas.openxmlformats.org/officeDocument/2006/relationships/hyperlink" Target="https://rechkalovschool.uralschool.ru/" TargetMode="External"/><Relationship Id="rId538" Type="http://schemas.openxmlformats.org/officeDocument/2006/relationships/hyperlink" Target="http://www.mou11.edusite.ru/" TargetMode="External"/><Relationship Id="rId745" Type="http://schemas.openxmlformats.org/officeDocument/2006/relationships/hyperlink" Target="https://clck.ru/3Sp8tB" TargetMode="External"/><Relationship Id="rId952" Type="http://schemas.openxmlformats.org/officeDocument/2006/relationships/hyperlink" Target="https://&#1089;&#1090;&#1072;&#1088;&#1090;.&#1090;&#1072;&#1075;&#1080;&#1083;&#1089;&#1087;&#1086;&#1088;&#1090;.&#1088;&#1092;/sveden/education/" TargetMode="External"/><Relationship Id="rId81" Type="http://schemas.openxmlformats.org/officeDocument/2006/relationships/hyperlink" Target="https://sverdlov-arti.uralschool.ru/" TargetMode="External"/><Relationship Id="rId177" Type="http://schemas.openxmlformats.org/officeDocument/2006/relationships/hyperlink" Target="http://vpschool2.ru/" TargetMode="External"/><Relationship Id="rId384" Type="http://schemas.openxmlformats.org/officeDocument/2006/relationships/hyperlink" Target="https://28kt.uralschool.ru/?section_id=58" TargetMode="External"/><Relationship Id="rId591" Type="http://schemas.openxmlformats.org/officeDocument/2006/relationships/hyperlink" Target="https://dush-revda.uralschool.ru/" TargetMode="External"/><Relationship Id="rId605" Type="http://schemas.openxmlformats.org/officeDocument/2006/relationships/hyperlink" Target="https://30rezh.uralschool.ru/?section_id=562" TargetMode="External"/><Relationship Id="rId812" Type="http://schemas.openxmlformats.org/officeDocument/2006/relationships/hyperlink" Target="https://&#1096;&#1082;&#1086;&#1083;&#1072;4.&#1077;&#1082;&#1072;&#1090;&#1077;&#1088;&#1080;&#1085;&#1073;&#1091;&#1088;&#1075;.&#1088;&#1092;/" TargetMode="External"/><Relationship Id="rId1028" Type="http://schemas.openxmlformats.org/officeDocument/2006/relationships/hyperlink" Target="https://mugay.uralschool.ru/" TargetMode="External"/><Relationship Id="rId244" Type="http://schemas.openxmlformats.org/officeDocument/2006/relationships/hyperlink" Target="about:blank" TargetMode="External"/><Relationship Id="rId689" Type="http://schemas.openxmlformats.org/officeDocument/2006/relationships/hyperlink" Target="https://azanka.uralschool.ru/contacts" TargetMode="External"/><Relationship Id="rId896" Type="http://schemas.openxmlformats.org/officeDocument/2006/relationships/hyperlink" Target="http://20tugulym.uralschool.ru/" TargetMode="External"/><Relationship Id="rId1081" Type="http://schemas.openxmlformats.org/officeDocument/2006/relationships/hyperlink" Target="http://&#1096;&#1082;&#1086;&#1083;&#1072;141.&#1077;&#1082;&#1072;&#1090;&#1077;&#1088;&#1080;&#1085;&#1073;&#1091;&#1088;&#1075;.&#1088;&#1092;/" TargetMode="External"/><Relationship Id="rId39" Type="http://schemas.openxmlformats.org/officeDocument/2006/relationships/hyperlink" Target="https://5art.uralschool.ru/" TargetMode="External"/><Relationship Id="rId451" Type="http://schemas.openxmlformats.org/officeDocument/2006/relationships/hyperlink" Target="https://druzhinino.uralschool.ru/" TargetMode="External"/><Relationship Id="rId549" Type="http://schemas.openxmlformats.org/officeDocument/2006/relationships/hyperlink" Target="https://n-utka26.uralschool.ru/upload/scn_utka26_new/files/1c/c0/1cc0d1cc73e748eed2355578e41f0705.pdf" TargetMode="External"/><Relationship Id="rId756" Type="http://schemas.openxmlformats.org/officeDocument/2006/relationships/hyperlink" Target="https://clck.ru/3Sp9B3" TargetMode="External"/><Relationship Id="rId104" Type="http://schemas.openxmlformats.org/officeDocument/2006/relationships/hyperlink" Target="https://zarinskayaschkola.uralschool.ru/" TargetMode="External"/><Relationship Id="rId188" Type="http://schemas.openxmlformats.org/officeDocument/2006/relationships/hyperlink" Target="https://dshi-vp.ekb.muzkult.ru/media/2026/04/02/1103258968/Programma_vospit._raboty_LOK_2026_szhaty_j_fajl_compressed_1.pdf" TargetMode="External"/><Relationship Id="rId311" Type="http://schemas.openxmlformats.org/officeDocument/2006/relationships/hyperlink" Target="https://rybnikovskaya-sosh.uralschool.ru/?section_id=42" TargetMode="External"/><Relationship Id="rId395" Type="http://schemas.openxmlformats.org/officeDocument/2006/relationships/hyperlink" Target="http://school-kriulino.ucoz.ru/" TargetMode="External"/><Relationship Id="rId409" Type="http://schemas.openxmlformats.org/officeDocument/2006/relationships/hyperlink" Target="https://aziaschool.ru/" TargetMode="External"/><Relationship Id="rId963" Type="http://schemas.openxmlformats.org/officeDocument/2006/relationships/hyperlink" Target="https://&#1089;&#1087;&#1077;&#1082;&#1090;&#1088;.&#1077;&#1082;&#1072;&#1090;&#1077;&#1088;&#1080;&#1085;&#1073;&#1091;&#1088;&#1075;.&#1088;&#1092;/" TargetMode="External"/><Relationship Id="rId1039" Type="http://schemas.openxmlformats.org/officeDocument/2006/relationships/hyperlink" Target="https://&#1096;&#1082;&#1086;&#1083;&#1072;97.&#1077;&#1082;&#1072;&#1090;&#1077;&#1088;&#1080;&#1085;&#1073;&#1091;&#1088;&#1075;.&#1088;&#1092;/?section_id=227" TargetMode="External"/><Relationship Id="rId92" Type="http://schemas.openxmlformats.org/officeDocument/2006/relationships/hyperlink" Target="https://12asb.uralschool.ru/" TargetMode="External"/><Relationship Id="rId616" Type="http://schemas.openxmlformats.org/officeDocument/2006/relationships/hyperlink" Target="https://reft15.uralschool.ru/contacts" TargetMode="External"/><Relationship Id="rId823" Type="http://schemas.openxmlformats.org/officeDocument/2006/relationships/hyperlink" Target="http://&#1096;&#1082;&#1086;&#1083;&#1072;166.&#1077;&#1082;&#1072;&#1090;&#1077;&#1088;&#1080;&#1085;&#1073;&#1091;&#1088;&#1075;.&#1088;&#1092;/" TargetMode="External"/><Relationship Id="rId255" Type="http://schemas.openxmlformats.org/officeDocument/2006/relationships/hyperlink" Target="about:blank" TargetMode="External"/><Relationship Id="rId462" Type="http://schemas.openxmlformats.org/officeDocument/2006/relationships/hyperlink" Target="https://akbash.uralschool.ru/" TargetMode="External"/><Relationship Id="rId1092" Type="http://schemas.openxmlformats.org/officeDocument/2006/relationships/hyperlink" Target="https://nadegda.tvoysadik.ru/" TargetMode="External"/><Relationship Id="rId1106" Type="http://schemas.openxmlformats.org/officeDocument/2006/relationships/hyperlink" Target="https://t-62.uralschool.ru/" TargetMode="External"/><Relationship Id="rId115" Type="http://schemas.openxmlformats.org/officeDocument/2006/relationships/hyperlink" Target="http://ufimka-skola.3dn.ru/index/ob_organizacii_otdykha_detej_i_ikh_ozdorovlenija/0-74" TargetMode="External"/><Relationship Id="rId322" Type="http://schemas.openxmlformats.org/officeDocument/2006/relationships/hyperlink" Target="https://school16.obrku.ru/svedenya-ob-organizacii-detey-ozdorovlenya/ob-organizacii-detey-ozdorovlenya" TargetMode="External"/><Relationship Id="rId767" Type="http://schemas.openxmlformats.org/officeDocument/2006/relationships/hyperlink" Target="https://vk.com/wall-183813630_334" TargetMode="External"/><Relationship Id="rId974" Type="http://schemas.openxmlformats.org/officeDocument/2006/relationships/hyperlink" Target="https://&#1096;&#1082;&#1086;&#1083;&#1072;146.&#1077;&#1082;&#1072;&#1090;&#1077;&#1088;&#1080;&#1085;&#1073;&#1091;&#1088;&#1075;.&#1088;&#1092;/" TargetMode="External"/><Relationship Id="rId199" Type="http://schemas.openxmlformats.org/officeDocument/2006/relationships/hyperlink" Target="https://dshi-verhoture.ekb.muzkult.ru/" TargetMode="External"/><Relationship Id="rId627" Type="http://schemas.openxmlformats.org/officeDocument/2006/relationships/hyperlink" Target="https://ddt-soswa.uralschool.ru/" TargetMode="External"/><Relationship Id="rId834" Type="http://schemas.openxmlformats.org/officeDocument/2006/relationships/hyperlink" Target="https://clck.ru/3SxYqi" TargetMode="External"/><Relationship Id="rId266" Type="http://schemas.openxmlformats.org/officeDocument/2006/relationships/hyperlink" Target="about:blank" TargetMode="External"/><Relationship Id="rId473" Type="http://schemas.openxmlformats.org/officeDocument/2006/relationships/hyperlink" Target="http://www.platina-school.com.ru/" TargetMode="External"/><Relationship Id="rId680" Type="http://schemas.openxmlformats.org/officeDocument/2006/relationships/hyperlink" Target="https://tavda-sosh1.edusite.ru/" TargetMode="External"/><Relationship Id="rId901" Type="http://schemas.openxmlformats.org/officeDocument/2006/relationships/hyperlink" Target="http://sc26tugul.edu-region.ru/&#160;" TargetMode="External"/><Relationship Id="rId1117" Type="http://schemas.openxmlformats.org/officeDocument/2006/relationships/hyperlink" Target="https://stan.uralschool.ru/" TargetMode="External"/><Relationship Id="rId30" Type="http://schemas.openxmlformats.org/officeDocument/2006/relationships/hyperlink" Target="https://www.ou4.ru/health-campaign" TargetMode="External"/><Relationship Id="rId126" Type="http://schemas.openxmlformats.org/officeDocument/2006/relationships/hyperlink" Target="https://13.uralschool.ru/upload/sc13_new/files/29/80/2980ea47d9b8baf77ede6a3afa264022.pdf" TargetMode="External"/><Relationship Id="rId333" Type="http://schemas.openxmlformats.org/officeDocument/2006/relationships/hyperlink" Target="https://school37.obrku.ru/letnyaya-ozdorovitelnaya-kompaniya" TargetMode="External"/><Relationship Id="rId540" Type="http://schemas.openxmlformats.org/officeDocument/2006/relationships/hyperlink" Target="https://12prv.uralschool.ru/upload/sc12prv_new/files/20/9d/209deaa04e31866597bc32c7188c16c2.pdf" TargetMode="External"/><Relationship Id="rId778" Type="http://schemas.openxmlformats.org/officeDocument/2006/relationships/hyperlink" Target="https://mbou40.ru/index.php?option=com_docman&amp;view=download&amp;alias=1015-rabochaya-programma-ldp&amp;category_slug=realizuemye-obrazovatelnye-programmy&amp;Itemid=372" TargetMode="External"/><Relationship Id="rId985" Type="http://schemas.openxmlformats.org/officeDocument/2006/relationships/hyperlink" Target="https://srv19.uralschool.ru/?section_id=371" TargetMode="External"/><Relationship Id="rId638" Type="http://schemas.openxmlformats.org/officeDocument/2006/relationships/hyperlink" Target="https://school62016.siteedu.ru/" TargetMode="External"/><Relationship Id="rId845" Type="http://schemas.openxmlformats.org/officeDocument/2006/relationships/hyperlink" Target="https://29set.tvoysadik.ru/?section_id=973" TargetMode="External"/><Relationship Id="rId1030" Type="http://schemas.openxmlformats.org/officeDocument/2006/relationships/hyperlink" Target="https://&#1094;&#1090;&#1088;-&#1088;&#1077;&#1078;.&#1088;&#1092;/" TargetMode="External"/><Relationship Id="rId277" Type="http://schemas.openxmlformats.org/officeDocument/2006/relationships/hyperlink" Target="https://irbit-3.uralschool.ru/?section_id=4" TargetMode="External"/><Relationship Id="rId400" Type="http://schemas.openxmlformats.org/officeDocument/2006/relationships/hyperlink" Target="http://pridsosh.ucoz.ru/" TargetMode="External"/><Relationship Id="rId484" Type="http://schemas.openxmlformats.org/officeDocument/2006/relationships/hyperlink" Target="https://drive.google.com/file/d/1kbUh5oxuItmXwa7_CKtE_8-nMaZ3zo1d/view?usp=sharing" TargetMode="External"/><Relationship Id="rId705" Type="http://schemas.openxmlformats.org/officeDocument/2006/relationships/hyperlink" Target="http://us-sosh.org.ru/wp-content/uploads/2026/01/%D0%9F%D1%80%D0%BE%D0%B3%D1%80%D0%B0%D0%BC%D0%BC%D0%B0-%D0%B2%D0%BE%D1%81%D0%BF%D0%B8%D1%82%D0%B0%D1%82%D0%B5%D0%BB%D1%8C%D0%BD%D0%BE%D0%B9-%D1%80%D0%B0%D0%B1%D0%BE%D1%82%D1%8B-%D0%BB%D0%B0%D0%B3%D0%B5%D1%258" TargetMode="External"/><Relationship Id="rId1128" Type="http://schemas.openxmlformats.org/officeDocument/2006/relationships/hyperlink" Target="https://d-school16.ru/upload/scdg16_new/files/21/43/214391544c0de43a6012e5bb689e72af.pdf" TargetMode="External"/><Relationship Id="rId137" Type="http://schemas.openxmlformats.org/officeDocument/2006/relationships/hyperlink" Target="https://8ber.uralschool.ru/" TargetMode="External"/><Relationship Id="rId344" Type="http://schemas.openxmlformats.org/officeDocument/2006/relationships/hyperlink" Target="https://aksariha.siteedu.ru/" TargetMode="External"/><Relationship Id="rId691" Type="http://schemas.openxmlformats.org/officeDocument/2006/relationships/hyperlink" Target="http://skoolkosuki.ucoz.ru/" TargetMode="External"/><Relationship Id="rId789" Type="http://schemas.openxmlformats.org/officeDocument/2006/relationships/hyperlink" Target="about:blank" TargetMode="External"/><Relationship Id="rId912" Type="http://schemas.openxmlformats.org/officeDocument/2006/relationships/hyperlink" Target="http://kruf9.ru/wp-content/uploads/2025/05/Programma_LOL_MAOU_SSh__9.pdf" TargetMode="External"/><Relationship Id="rId996" Type="http://schemas.openxmlformats.org/officeDocument/2006/relationships/hyperlink" Target="https://88.tvoysadik.ru/" TargetMode="External"/><Relationship Id="rId41" Type="http://schemas.openxmlformats.org/officeDocument/2006/relationships/hyperlink" Target="https://6art.uralschool.ru/?section_id=368" TargetMode="External"/><Relationship Id="rId551" Type="http://schemas.openxmlformats.org/officeDocument/2006/relationships/hyperlink" Target="https://ds10-pvr.tvoysadik.ru/" TargetMode="External"/><Relationship Id="rId649" Type="http://schemas.openxmlformats.org/officeDocument/2006/relationships/hyperlink" Target="http://bistokschool5.ru/" TargetMode="External"/><Relationship Id="rId856" Type="http://schemas.openxmlformats.org/officeDocument/2006/relationships/hyperlink" Target="http://www.school-1kushva.ucoz.org/" TargetMode="External"/><Relationship Id="rId190" Type="http://schemas.openxmlformats.org/officeDocument/2006/relationships/hyperlink" Target="https://arenaled.ru/" TargetMode="External"/><Relationship Id="rId204" Type="http://schemas.openxmlformats.org/officeDocument/2006/relationships/hyperlink" Target="https://volchansk26.uralschool.ru/" TargetMode="External"/><Relationship Id="rId288" Type="http://schemas.openxmlformats.org/officeDocument/2006/relationships/hyperlink" Target="http://www.dubschool.uoirbitmo.ru/" TargetMode="External"/><Relationship Id="rId411" Type="http://schemas.openxmlformats.org/officeDocument/2006/relationships/hyperlink" Target="https://8lsy.uralschool.ru/" TargetMode="External"/><Relationship Id="rId509" Type="http://schemas.openxmlformats.org/officeDocument/2006/relationships/hyperlink" Target="about:blank" TargetMode="External"/><Relationship Id="rId1041" Type="http://schemas.openxmlformats.org/officeDocument/2006/relationships/hyperlink" Target="https://&#1075;&#1080;&#1084;&#1085;&#1072;&#1079;&#1080;&#1103;210.&#1077;&#1082;&#1072;&#1090;&#1077;&#1088;&#1080;&#1085;&#1073;&#1091;&#1088;&#1075;.&#1088;&#1092;/?section_id=149" TargetMode="External"/><Relationship Id="rId1139" Type="http://schemas.openxmlformats.org/officeDocument/2006/relationships/hyperlink" Target="https://irbitsalut.ru/uploadedFiles/files/programma-vospitaniya/programma-vospitaniya.pdf" TargetMode="External"/><Relationship Id="rId495" Type="http://schemas.openxmlformats.org/officeDocument/2006/relationships/hyperlink" Target="http://mbou49nt.ucoz.ru/" TargetMode="External"/><Relationship Id="rId716" Type="http://schemas.openxmlformats.org/officeDocument/2006/relationships/hyperlink" Target="https://shalya90.uralschool.ru/" TargetMode="External"/><Relationship Id="rId923" Type="http://schemas.openxmlformats.org/officeDocument/2006/relationships/hyperlink" Target="https://clck.ru/3Stzq4" TargetMode="External"/><Relationship Id="rId52" Type="http://schemas.openxmlformats.org/officeDocument/2006/relationships/hyperlink" Target="https://14art.uralschool.ru/" TargetMode="External"/><Relationship Id="rId148" Type="http://schemas.openxmlformats.org/officeDocument/2006/relationships/hyperlink" Target="https://berezovsk1.ekb.muzkult.ru/" TargetMode="External"/><Relationship Id="rId355" Type="http://schemas.openxmlformats.org/officeDocument/2006/relationships/hyperlink" Target="https://porosh.edusite.ru/camp_maininfo.html" TargetMode="External"/><Relationship Id="rId562" Type="http://schemas.openxmlformats.org/officeDocument/2006/relationships/hyperlink" Target="http://polev14.ru/upload/scpolev14_new/files/07/99/079910a897de89adff356b385f0764ea.pdf" TargetMode="External"/><Relationship Id="rId215" Type="http://schemas.openxmlformats.org/officeDocument/2006/relationships/hyperlink" Target="about:blank" TargetMode="External"/><Relationship Id="rId422" Type="http://schemas.openxmlformats.org/officeDocument/2006/relationships/hyperlink" Target="https://mugay.uralschool.ru/" TargetMode="External"/><Relationship Id="rId867" Type="http://schemas.openxmlformats.org/officeDocument/2006/relationships/hyperlink" Target="https://8bel.uralschool.ru/?section_id=519" TargetMode="External"/><Relationship Id="rId1052" Type="http://schemas.openxmlformats.org/officeDocument/2006/relationships/hyperlink" Target="http://smol-tal.uralschool.ru/" TargetMode="External"/><Relationship Id="rId299" Type="http://schemas.openxmlformats.org/officeDocument/2006/relationships/hyperlink" Target="https://rechkalovschool.uoirbitmo.ru/" TargetMode="External"/><Relationship Id="rId727" Type="http://schemas.openxmlformats.org/officeDocument/2006/relationships/hyperlink" Target="http://www.nschool1.ru/" TargetMode="External"/><Relationship Id="rId934" Type="http://schemas.openxmlformats.org/officeDocument/2006/relationships/hyperlink" Target="https://school-16.ru/shkolnyj-lager/ob-organizatsii-otdykha-detej-i-ikh-ozdorovlenii" TargetMode="External"/><Relationship Id="rId63" Type="http://schemas.openxmlformats.org/officeDocument/2006/relationships/hyperlink" Target="https://dhsh24.uralschool.ru/?section_id=3061" TargetMode="External"/><Relationship Id="rId159" Type="http://schemas.openxmlformats.org/officeDocument/2006/relationships/hyperlink" Target="https://b12.uralschool.ru/" TargetMode="External"/><Relationship Id="rId366" Type="http://schemas.openxmlformats.org/officeDocument/2006/relationships/hyperlink" Target="https://3krv.uralschool.ru/?section_id=307" TargetMode="External"/><Relationship Id="rId573" Type="http://schemas.openxmlformats.org/officeDocument/2006/relationships/hyperlink" Target="https://pervomay.uralschool.ru/" TargetMode="External"/><Relationship Id="rId780" Type="http://schemas.openxmlformats.org/officeDocument/2006/relationships/hyperlink" Target="https://cloud.mail.ru/public/gAjQ/UMZobFowT" TargetMode="External"/><Relationship Id="rId226" Type="http://schemas.openxmlformats.org/officeDocument/2006/relationships/hyperlink" Target="https://21.tvoysadik.ru/?section_id=569" TargetMode="External"/><Relationship Id="rId433" Type="http://schemas.openxmlformats.org/officeDocument/2006/relationships/hyperlink" Target="http://kalinovo.uralschool.ru/" TargetMode="External"/><Relationship Id="rId878" Type="http://schemas.openxmlformats.org/officeDocument/2006/relationships/hyperlink" Target="https://73lsy.uralschool.ru/" TargetMode="External"/><Relationship Id="rId1063" Type="http://schemas.openxmlformats.org/officeDocument/2006/relationships/hyperlink" Target="http://v-urmytskaya.uralschool.ru/" TargetMode="External"/><Relationship Id="rId640" Type="http://schemas.openxmlformats.org/officeDocument/2006/relationships/hyperlink" Target="http://scol8.slog.su/" TargetMode="External"/><Relationship Id="rId738" Type="http://schemas.openxmlformats.org/officeDocument/2006/relationships/hyperlink" Target="https://347.tvoysadik.ru/" TargetMode="External"/><Relationship Id="rId945" Type="http://schemas.openxmlformats.org/officeDocument/2006/relationships/hyperlink" Target="https://cdt-asbest.ucoz.ru/index/programma_vospitatelnoj_raboty_dlja_organizacii_otdykha_detej_v_period_letnikh_kanikul_2025/0-764" TargetMode="External"/><Relationship Id="rId74" Type="http://schemas.openxmlformats.org/officeDocument/2006/relationships/hyperlink" Target="https://baraba.uralschool.ru/" TargetMode="External"/><Relationship Id="rId377" Type="http://schemas.openxmlformats.org/officeDocument/2006/relationships/hyperlink" Target="https://9kt.uralschool.ru/?section_id=58" TargetMode="External"/><Relationship Id="rId500" Type="http://schemas.openxmlformats.org/officeDocument/2006/relationships/hyperlink" Target="about:blank" TargetMode="External"/><Relationship Id="rId584" Type="http://schemas.openxmlformats.org/officeDocument/2006/relationships/hyperlink" Target="http://school7revda.eduface.ru/" TargetMode="External"/><Relationship Id="rId805" Type="http://schemas.openxmlformats.org/officeDocument/2006/relationships/hyperlink" Target="https://unat.ucoz.ru/index/monitoring_udovletvorennosti_roditelej_organizaciej_otdykha_detej/0-217" TargetMode="External"/><Relationship Id="rId1130" Type="http://schemas.openxmlformats.org/officeDocument/2006/relationships/hyperlink" Target="https://30dg.uralschool.ru/upload/sc30dg_new/files/32/3f/323f470f77bbb10c9edffbe6f22a2111.pdf" TargetMode="External"/><Relationship Id="rId5" Type="http://schemas.openxmlformats.org/officeDocument/2006/relationships/hyperlink" Target="http://school10edusite.ru/" TargetMode="External"/><Relationship Id="rId237" Type="http://schemas.openxmlformats.org/officeDocument/2006/relationships/hyperlink" Target="https://ddt-himmash.uralschool.ru/" TargetMode="External"/><Relationship Id="rId791" Type="http://schemas.openxmlformats.org/officeDocument/2006/relationships/hyperlink" Target="https://docs.yandex.ru/docs/view?url=ya-browser%3A%2F%2F4DT1uXEPRrJRXlUFoewruKcZ_9UHLxHkBNrxEpJIi-mk4Jeh-1fr4_4rHkbNOhQ4jKp1dYfNtbzxgaboQbzXku2MJWzbwoiEicITdby109RQ5jPjN7wAqS6wiLpd44qEAwkmI2YHxtV3L636P_ZDBw%3D%3D%3Fsign%3DT60Gsga1Z_oDGf0iOub0eLWxn-2DZuk5hIFkj9s_GJo%3D&amp;name=da69e31bca677cf5f53e1e684eb3769c.docx&amp;nosw=1" TargetMode="External"/><Relationship Id="rId889" Type="http://schemas.openxmlformats.org/officeDocument/2006/relationships/hyperlink" Target="https://nikitino.uralschool.ru/" TargetMode="External"/><Relationship Id="rId1074" Type="http://schemas.openxmlformats.org/officeDocument/2006/relationships/hyperlink" Target="https://clck.ru/3SuctL" TargetMode="External"/><Relationship Id="rId444" Type="http://schemas.openxmlformats.org/officeDocument/2006/relationships/hyperlink" Target="https://dr-no6.uralschool.ru/upload/scdr_no6_new/files/29/29/29291cb6fb06eb46a4478788334a0e91.pdf" TargetMode="External"/><Relationship Id="rId651" Type="http://schemas.openxmlformats.org/officeDocument/2006/relationships/hyperlink" Target="https://7set.uralschool.ru/" TargetMode="External"/><Relationship Id="rId749" Type="http://schemas.openxmlformats.org/officeDocument/2006/relationships/hyperlink" Target="https://clck.ru/3Sp92K" TargetMode="External"/><Relationship Id="rId290" Type="http://schemas.openxmlformats.org/officeDocument/2006/relationships/hyperlink" Target="https://zajkovo2.edusite.ru/" TargetMode="External"/><Relationship Id="rId304" Type="http://schemas.openxmlformats.org/officeDocument/2006/relationships/hyperlink" Target="https://harlovschool.uoirbitmo.ru/" TargetMode="External"/><Relationship Id="rId388" Type="http://schemas.openxmlformats.org/officeDocument/2006/relationships/hyperlink" Target="http://kru-schk1.ucoz.ru/" TargetMode="External"/><Relationship Id="rId511" Type="http://schemas.openxmlformats.org/officeDocument/2006/relationships/hyperlink" Target="about:blank" TargetMode="External"/><Relationship Id="rId609" Type="http://schemas.openxmlformats.org/officeDocument/2006/relationships/hyperlink" Target="http://9rezh.tvoysadik.ru/" TargetMode="External"/><Relationship Id="rId956" Type="http://schemas.openxmlformats.org/officeDocument/2006/relationships/hyperlink" Target="https://school10-nt.ucoz.ru/2024-2025/ldp/t-a-programma_ldp.pdf" TargetMode="External"/><Relationship Id="rId1141" Type="http://schemas.openxmlformats.org/officeDocument/2006/relationships/hyperlink" Target="https://clck.ru/3SnETS" TargetMode="External"/><Relationship Id="rId85" Type="http://schemas.openxmlformats.org/officeDocument/2006/relationships/hyperlink" Target="https://sc4asb.uralschool.ru/" TargetMode="External"/><Relationship Id="rId150" Type="http://schemas.openxmlformats.org/officeDocument/2006/relationships/hyperlink" Target="http://dodber.uralschool.ru/" TargetMode="External"/><Relationship Id="rId595" Type="http://schemas.openxmlformats.org/officeDocument/2006/relationships/hyperlink" Target="https://5rezh.uralschool.ru/" TargetMode="External"/><Relationship Id="rId816" Type="http://schemas.openxmlformats.org/officeDocument/2006/relationships/hyperlink" Target="https://&#1096;&#1082;&#1086;&#1083;&#1072;122.&#1077;&#1082;&#1072;&#1090;&#1077;&#1088;&#1080;&#1085;&#1073;&#1091;&#1088;&#1075;.&#1088;&#1092;/" TargetMode="External"/><Relationship Id="rId1001" Type="http://schemas.openxmlformats.org/officeDocument/2006/relationships/hyperlink" Target="https://skola-16asb.edusite.ru/" TargetMode="External"/><Relationship Id="rId248" Type="http://schemas.openxmlformats.org/officeDocument/2006/relationships/hyperlink" Target="https://168.tvoysadik.ru/?section_id=534" TargetMode="External"/><Relationship Id="rId455" Type="http://schemas.openxmlformats.org/officeDocument/2006/relationships/hyperlink" Target="http://stbuh.uralschool.ru/" TargetMode="External"/><Relationship Id="rId662" Type="http://schemas.openxmlformats.org/officeDocument/2006/relationships/hyperlink" Target="http://oktschool18.ru/" TargetMode="External"/><Relationship Id="rId1085" Type="http://schemas.openxmlformats.org/officeDocument/2006/relationships/hyperlink" Target="http://azigul.uralschool.ru/" TargetMode="External"/><Relationship Id="rId12" Type="http://schemas.openxmlformats.org/officeDocument/2006/relationships/hyperlink" Target="https://newyaschool.edusite.ru/p383aa1.html" TargetMode="External"/><Relationship Id="rId108" Type="http://schemas.openxmlformats.org/officeDocument/2006/relationships/hyperlink" Target="https://marischool.uralschool.ru/" TargetMode="External"/><Relationship Id="rId315" Type="http://schemas.openxmlformats.org/officeDocument/2006/relationships/hyperlink" Target="https://vshkole1.ru/organizatsiya-otdykha-detej/" TargetMode="External"/><Relationship Id="rId522" Type="http://schemas.openxmlformats.org/officeDocument/2006/relationships/hyperlink" Target="https://school40.edusite.ru/" TargetMode="External"/><Relationship Id="rId967" Type="http://schemas.openxmlformats.org/officeDocument/2006/relationships/hyperlink" Target="https://lager-108.uralschool.ru/lager/org-recreation/documents" TargetMode="External"/><Relationship Id="rId1152" Type="http://schemas.openxmlformats.org/officeDocument/2006/relationships/hyperlink" Target="https://soshkonevo.uralschool.ru/" TargetMode="External"/><Relationship Id="rId96" Type="http://schemas.openxmlformats.org/officeDocument/2006/relationships/hyperlink" Target="https://achit-school.uralschool.ru/sveden/common" TargetMode="External"/><Relationship Id="rId161" Type="http://schemas.openxmlformats.org/officeDocument/2006/relationships/hyperlink" Target="https://b14.uralschool.ru/" TargetMode="External"/><Relationship Id="rId399" Type="http://schemas.openxmlformats.org/officeDocument/2006/relationships/hyperlink" Target="http://novoeselo.uralschool.ru/" TargetMode="External"/><Relationship Id="rId827" Type="http://schemas.openxmlformats.org/officeDocument/2006/relationships/hyperlink" Target="https://&#1096;&#1082;&#1086;&#1083;&#1072;183.&#1077;&#1082;&#1072;&#1090;&#1077;&#1088;&#1080;&#1085;&#1073;&#1091;&#1088;&#1075;.&#1088;&#1092;/" TargetMode="External"/><Relationship Id="rId1012" Type="http://schemas.openxmlformats.org/officeDocument/2006/relationships/hyperlink" Target="https://&#1096;&#1082;&#1086;&#1083;&#1072;72.&#1077;&#1082;&#1072;&#1090;&#1077;&#1088;&#1080;&#1085;&#1073;&#1091;&#1088;&#1075;.&#1088;&#1092;/" TargetMode="External"/><Relationship Id="rId259" Type="http://schemas.openxmlformats.org/officeDocument/2006/relationships/hyperlink" Target="about:blank" TargetMode="External"/><Relationship Id="rId466" Type="http://schemas.openxmlformats.org/officeDocument/2006/relationships/hyperlink" Target="https://akbash.uralschool.ru/" TargetMode="External"/><Relationship Id="rId673" Type="http://schemas.openxmlformats.org/officeDocument/2006/relationships/hyperlink" Target="https://56set.tvoysadik.ru/" TargetMode="External"/><Relationship Id="rId880" Type="http://schemas.openxmlformats.org/officeDocument/2006/relationships/hyperlink" Target="https://cdk-lsy.uralschool.ru/" TargetMode="External"/><Relationship Id="rId1096" Type="http://schemas.openxmlformats.org/officeDocument/2006/relationships/hyperlink" Target="https://432.tvoysadik.ru/?section_id=186" TargetMode="External"/><Relationship Id="rId23" Type="http://schemas.openxmlformats.org/officeDocument/2006/relationships/hyperlink" Target="http://samocvet-school.ru/lager-s-dnevnym-prebyvaniem/" TargetMode="External"/><Relationship Id="rId119" Type="http://schemas.openxmlformats.org/officeDocument/2006/relationships/hyperlink" Target="https://bel1.uralschool.ru/upload/scbel1_new/files/7d/17/7d1764f056e75fac51e55f12f2dd2cd7.pdf" TargetMode="External"/><Relationship Id="rId326" Type="http://schemas.openxmlformats.org/officeDocument/2006/relationships/hyperlink" Target="https://school21.obrku.ru/nashi-gruppy-2/deyatelnost" TargetMode="External"/><Relationship Id="rId533" Type="http://schemas.openxmlformats.org/officeDocument/2006/relationships/hyperlink" Target="https://dush4.org/" TargetMode="External"/><Relationship Id="rId978" Type="http://schemas.openxmlformats.org/officeDocument/2006/relationships/hyperlink" Target="https://5art.uralschool.ru/?section_id=106" TargetMode="External"/><Relationship Id="rId740" Type="http://schemas.openxmlformats.org/officeDocument/2006/relationships/hyperlink" Target="https://clck.ru/3SpDDd" TargetMode="External"/><Relationship Id="rId838" Type="http://schemas.openxmlformats.org/officeDocument/2006/relationships/hyperlink" Target="https://clck.ru/3SxBYY" TargetMode="External"/><Relationship Id="rId1023" Type="http://schemas.openxmlformats.org/officeDocument/2006/relationships/hyperlink" Target="https://&#1096;&#1082;&#1086;&#1083;&#1072;138.&#1077;&#1082;&#1072;&#1090;&#1077;&#1088;&#1080;&#1085;&#1073;&#1091;&#1088;&#1075;.&#1088;&#1092;/" TargetMode="External"/><Relationship Id="rId172" Type="http://schemas.openxmlformats.org/officeDocument/2006/relationships/hyperlink" Target="https://www.&#1076;&#1096;&#1080;-&#1074;&#1085;.&#1088;&#1092;/home/2017-03-16-20-39-33/letnyaya-ozdorovitelnaya-kampaniya-2018" TargetMode="External"/><Relationship Id="rId477" Type="http://schemas.openxmlformats.org/officeDocument/2006/relationships/hyperlink" Target="https://www.nt4mou.ru/camp_maininfo.html" TargetMode="External"/><Relationship Id="rId600" Type="http://schemas.openxmlformats.org/officeDocument/2006/relationships/hyperlink" Target="https://10rezh.uralschool.ru/" TargetMode="External"/><Relationship Id="rId684" Type="http://schemas.openxmlformats.org/officeDocument/2006/relationships/hyperlink" Target="https://tavda-9.uralschool.ru/contacts" TargetMode="External"/><Relationship Id="rId337" Type="http://schemas.openxmlformats.org/officeDocument/2006/relationships/hyperlink" Target="https://www.ku-gimnazia.ru/index.php/organizatsiya-otdykha-detej" TargetMode="External"/><Relationship Id="rId891" Type="http://schemas.openxmlformats.org/officeDocument/2006/relationships/hyperlink" Target="https://9vs.uralschool.ru/" TargetMode="External"/><Relationship Id="rId905" Type="http://schemas.openxmlformats.org/officeDocument/2006/relationships/hyperlink" Target="https://30.34367.3535.ru/8127/" TargetMode="External"/><Relationship Id="rId989" Type="http://schemas.openxmlformats.org/officeDocument/2006/relationships/hyperlink" Target="http://schoolkras.ucoz.ru/index/ozdorovitelnaja_kampanija/0-125" TargetMode="External"/><Relationship Id="rId34" Type="http://schemas.openxmlformats.org/officeDocument/2006/relationships/hyperlink" Target="https://shkola2art.uralschool.ru/?section_id=224" TargetMode="External"/><Relationship Id="rId544" Type="http://schemas.openxmlformats.org/officeDocument/2006/relationships/hyperlink" Target="https://maousosh20.uralschool.ru/" TargetMode="External"/><Relationship Id="rId751" Type="http://schemas.openxmlformats.org/officeDocument/2006/relationships/hyperlink" Target="https://clck.ru/3Sp94v" TargetMode="External"/><Relationship Id="rId849" Type="http://schemas.openxmlformats.org/officeDocument/2006/relationships/hyperlink" Target="https://mdou12-pervouralsk.caduk.ru/m1.html" TargetMode="External"/><Relationship Id="rId183" Type="http://schemas.openxmlformats.org/officeDocument/2006/relationships/hyperlink" Target="https://vp24.uralschool.ru/?section_id=118,%20%D0%BF%D1%80%D0%B8%D0%BA%D0%B0%D0%B7%20%D0%BE%D0%B1%20%D1%83%D1%82%D0%B2%D0%B5%D1%80%D0%B6%D0%B4%D0%B5%D0%BD%D0%B8%D0%B8%20%D0%BF%D1%80%D0%BE%D0%B3%D1%80%D0%B0%D0%BC%D0%BC%D1%8B%20%D0%BE%D1%82%2019.03.2025%20%D0%B3.%20%E2%84%9639" TargetMode="External"/><Relationship Id="rId390" Type="http://schemas.openxmlformats.org/officeDocument/2006/relationships/hyperlink" Target="https://rovesnik35.ucoz.net/" TargetMode="External"/><Relationship Id="rId404" Type="http://schemas.openxmlformats.org/officeDocument/2006/relationships/hyperlink" Target="https://uva-kruf.uralschool.ru/" TargetMode="External"/><Relationship Id="rId611" Type="http://schemas.openxmlformats.org/officeDocument/2006/relationships/hyperlink" Target="https://detsad32.tvoysadik.ru/" TargetMode="External"/><Relationship Id="rId1034" Type="http://schemas.openxmlformats.org/officeDocument/2006/relationships/hyperlink" Target="https://kupc.ru/" TargetMode="External"/><Relationship Id="rId250" Type="http://schemas.openxmlformats.org/officeDocument/2006/relationships/hyperlink" Target="https://355.tvoysadik.ru/?section_id=323" TargetMode="External"/><Relationship Id="rId488" Type="http://schemas.openxmlformats.org/officeDocument/2006/relationships/hyperlink" Target="http://nt-shcola34.moy.su/" TargetMode="External"/><Relationship Id="rId695" Type="http://schemas.openxmlformats.org/officeDocument/2006/relationships/hyperlink" Target="https://ztr-garmonia.profiedu.ru/" TargetMode="External"/><Relationship Id="rId709" Type="http://schemas.openxmlformats.org/officeDocument/2006/relationships/hyperlink" Target="https://shamar26.uralschool.ru/" TargetMode="External"/><Relationship Id="rId916" Type="http://schemas.openxmlformats.org/officeDocument/2006/relationships/hyperlink" Target="https://2nsergi.uralschool.ru/upload/sc2nsergi_new/files/b9/0f/b90fbb167dd9d187c2ff918d63c2acde.pdf%20%20%20&#1055;&#1088;&#1080;&#1082;&#1072;&#1079;%20&#1086;&#1073;%20&#1091;&#1090;&#1074;&#1077;&#1088;&#1078;&#1076;&#1077;&#1085;&#1080;&#1080;%20&#1086;&#1090;%2012.01.2026%20&#8470;%204" TargetMode="External"/><Relationship Id="rId1101" Type="http://schemas.openxmlformats.org/officeDocument/2006/relationships/hyperlink" Target="https://clck.ru/3SrjjR" TargetMode="External"/><Relationship Id="rId45" Type="http://schemas.openxmlformats.org/officeDocument/2006/relationships/hyperlink" Target="https://8art.uralschool.ru/?section_id=782" TargetMode="External"/><Relationship Id="rId110" Type="http://schemas.openxmlformats.org/officeDocument/2006/relationships/hyperlink" Target="http://skola-narii.ucoz.ru/" TargetMode="External"/><Relationship Id="rId348" Type="http://schemas.openxmlformats.org/officeDocument/2006/relationships/hyperlink" Target="https://kvachschool.schoolsite.ru/" TargetMode="External"/><Relationship Id="rId555" Type="http://schemas.openxmlformats.org/officeDocument/2006/relationships/hyperlink" Target="https://ww-eurasia/ru%20%20%20%20%20%20%20%20%20%20%20%20%20%20%20%20%20%20%20%D0%9F%D1%80%D0%B8%D0%BA%D0%B0%D0%B7%20%D0%B4%D0%B8%D1%80%D0%B5%D0%BA%D1%82%D0%BE%D1%80%D0%B0%20%20%D0%BE%D1%82%2021.03.2025%20%E2%84%96%2018" TargetMode="External"/><Relationship Id="rId762" Type="http://schemas.openxmlformats.org/officeDocument/2006/relationships/hyperlink" Target="https://www.school3ntagil.ru/17126/" TargetMode="External"/><Relationship Id="rId194" Type="http://schemas.openxmlformats.org/officeDocument/2006/relationships/hyperlink" Target="https://disk.yandex.ru/d/t-EH1PoyUMsNkg" TargetMode="External"/><Relationship Id="rId208" Type="http://schemas.openxmlformats.org/officeDocument/2006/relationships/hyperlink" Target="https://30dg.uralschool.ru/" TargetMode="External"/><Relationship Id="rId415" Type="http://schemas.openxmlformats.org/officeDocument/2006/relationships/hyperlink" Target="https://lyceum-lsy.uralschool.ru/" TargetMode="External"/><Relationship Id="rId622" Type="http://schemas.openxmlformats.org/officeDocument/2006/relationships/hyperlink" Target="https://krasnoslobodskaya.uralschool.ru/?section_id=36" TargetMode="External"/><Relationship Id="rId1045" Type="http://schemas.openxmlformats.org/officeDocument/2006/relationships/hyperlink" Target="https://9rezh.uralschool.ru/org-info/education-program?id=223" TargetMode="External"/><Relationship Id="rId261" Type="http://schemas.openxmlformats.org/officeDocument/2006/relationships/hyperlink" Target="about:blank" TargetMode="External"/><Relationship Id="rId499" Type="http://schemas.openxmlformats.org/officeDocument/2006/relationships/hyperlink" Target="https://sh81nt.edusite.ru/" TargetMode="External"/><Relationship Id="rId927" Type="http://schemas.openxmlformats.org/officeDocument/2006/relationships/hyperlink" Target="http://shkola36kuzino.ru/" TargetMode="External"/><Relationship Id="rId1112" Type="http://schemas.openxmlformats.org/officeDocument/2006/relationships/hyperlink" Target="https://nicinskschool.uralschool.ru/" TargetMode="External"/><Relationship Id="rId56" Type="http://schemas.openxmlformats.org/officeDocument/2006/relationships/hyperlink" Target="https://17art.uralschool.ru/?section_id=594" TargetMode="External"/><Relationship Id="rId359" Type="http://schemas.openxmlformats.org/officeDocument/2006/relationships/hyperlink" Target="https://kach5.uralschool.ru/" TargetMode="External"/><Relationship Id="rId566" Type="http://schemas.openxmlformats.org/officeDocument/2006/relationships/hyperlink" Target="http://www.plvsch20.edusite.ru/DswMedia/programmavospitatel-noyrabotyi.pdf" TargetMode="External"/><Relationship Id="rId773" Type="http://schemas.openxmlformats.org/officeDocument/2006/relationships/hyperlink" Target="https://tagilhost.su/obraz/%D0%9A%D0%B0%D0%BB%D0%B5%D0%BD%D0%B4%D0%B0%D1%80%D0%BD%D1%8B%D0%B9%20%D0%BF%D0%BB%D0%B0%D0%BD%20%D0%92%D0%A0%20%D0%9D%D0%9E%D0%9E.pdf" TargetMode="External"/><Relationship Id="rId121" Type="http://schemas.openxmlformats.org/officeDocument/2006/relationships/hyperlink" Target="https://7bel.uralschool.ru/upload/sc7bel_new/files/cb/87/cb87f9ee65e4d95926b1b1c61191845f.pdf" TargetMode="External"/><Relationship Id="rId219" Type="http://schemas.openxmlformats.org/officeDocument/2006/relationships/hyperlink" Target="about:blank" TargetMode="External"/><Relationship Id="rId426" Type="http://schemas.openxmlformats.org/officeDocument/2006/relationships/hyperlink" Target="https://2nev.uralschool.ru/" TargetMode="External"/><Relationship Id="rId633" Type="http://schemas.openxmlformats.org/officeDocument/2006/relationships/hyperlink" Target="about:blank" TargetMode="External"/><Relationship Id="rId980" Type="http://schemas.openxmlformats.org/officeDocument/2006/relationships/hyperlink" Target="https://s1serov.ru/home/91" TargetMode="External"/><Relationship Id="rId1056" Type="http://schemas.openxmlformats.org/officeDocument/2006/relationships/hyperlink" Target="http://ivdel-school1.ru/" TargetMode="External"/><Relationship Id="rId840" Type="http://schemas.openxmlformats.org/officeDocument/2006/relationships/hyperlink" Target="http://&#1096;&#1082;&#1086;&#1083;&#1072;75.&#1077;&#1082;&#1072;&#1090;&#1077;&#1088;&#1080;&#1085;&#1073;&#1091;&#1088;&#1075;.&#1088;&#1092;/" TargetMode="External"/><Relationship Id="rId938" Type="http://schemas.openxmlformats.org/officeDocument/2006/relationships/hyperlink" Target="https://sadic39.tvoysadik.ru/?section_id=790" TargetMode="External"/><Relationship Id="rId67" Type="http://schemas.openxmlformats.org/officeDocument/2006/relationships/hyperlink" Target="https://favorit.uralschool.ru/" TargetMode="External"/><Relationship Id="rId272" Type="http://schemas.openxmlformats.org/officeDocument/2006/relationships/hyperlink" Target="about:blank" TargetMode="External"/><Relationship Id="rId577" Type="http://schemas.openxmlformats.org/officeDocument/2006/relationships/hyperlink" Target="http://soshtrifonovo.ru/" TargetMode="External"/><Relationship Id="rId700" Type="http://schemas.openxmlformats.org/officeDocument/2006/relationships/hyperlink" Target="https://pioner.uralschool.ru/" TargetMode="External"/><Relationship Id="rId1123" Type="http://schemas.openxmlformats.org/officeDocument/2006/relationships/hyperlink" Target="https://&#1089;&#1087;&#1091;&#1090;&#1085;&#1080;&#1082;.&#1077;&#1082;&#1072;&#1090;&#1077;&#1088;&#1080;&#1085;&#1073;&#1091;&#1088;&#1075;.&#1088;&#1092;/roditelyam/svedeniya-ob-organizatsii-otdykha-detei-i-ikh-ozdorovleniya" TargetMode="External"/><Relationship Id="rId132" Type="http://schemas.openxmlformats.org/officeDocument/2006/relationships/hyperlink" Target="https://96bel.uralschool.ru/?section_id=225" TargetMode="External"/><Relationship Id="rId784" Type="http://schemas.openxmlformats.org/officeDocument/2006/relationships/hyperlink" Target="https://55nt.uralschool.ru/upload/sc55nt_new/files/58/c3/58c32e104935856591afe7277bce628e.pdf" TargetMode="External"/><Relationship Id="rId991" Type="http://schemas.openxmlformats.org/officeDocument/2006/relationships/hyperlink" Target="https://srv19.uralschool.ru/file/download?id=14983" TargetMode="External"/><Relationship Id="rId1067" Type="http://schemas.openxmlformats.org/officeDocument/2006/relationships/hyperlink" Target="https://ajatskoe.uralschool.ru/" TargetMode="External"/><Relationship Id="rId437" Type="http://schemas.openxmlformats.org/officeDocument/2006/relationships/hyperlink" Target="http://ct-nev.uralschool.ru/" TargetMode="External"/><Relationship Id="rId644" Type="http://schemas.openxmlformats.org/officeDocument/2006/relationships/hyperlink" Target="about:blank" TargetMode="External"/><Relationship Id="rId851" Type="http://schemas.openxmlformats.org/officeDocument/2006/relationships/hyperlink" Target="https://dkvp.org/svedeniya-ob-organizacii-otdyha-detej-i-ih-ozdorovleniya" TargetMode="External"/><Relationship Id="rId283" Type="http://schemas.openxmlformats.org/officeDocument/2006/relationships/hyperlink" Target="https://cdt-irbit.3dn.ru/index/ldpd_i_lto/0-150" TargetMode="External"/><Relationship Id="rId490" Type="http://schemas.openxmlformats.org/officeDocument/2006/relationships/hyperlink" Target="https://www.nt36mou.ru/camp_maininfo.html" TargetMode="External"/><Relationship Id="rId504" Type="http://schemas.openxmlformats.org/officeDocument/2006/relationships/hyperlink" Target="http://lddt.ucoz.site/" TargetMode="External"/><Relationship Id="rId711" Type="http://schemas.openxmlformats.org/officeDocument/2006/relationships/hyperlink" Target="https://shamar26.uralschool.ru/" TargetMode="External"/><Relationship Id="rId949" Type="http://schemas.openxmlformats.org/officeDocument/2006/relationships/hyperlink" Target="https://skola-16asb.edusite.ru/magicpage.html?page=745667" TargetMode="External"/><Relationship Id="rId1134" Type="http://schemas.openxmlformats.org/officeDocument/2006/relationships/hyperlink" Target="https://lenskou.ucoz.ru/index/letnjaja_kampanija/0-157" TargetMode="External"/><Relationship Id="rId78" Type="http://schemas.openxmlformats.org/officeDocument/2006/relationships/hyperlink" Target="http://potashka.ucoz.com/" TargetMode="External"/><Relationship Id="rId143" Type="http://schemas.openxmlformats.org/officeDocument/2006/relationships/hyperlink" Target="https://29school.com/" TargetMode="External"/><Relationship Id="rId350" Type="http://schemas.openxmlformats.org/officeDocument/2006/relationships/hyperlink" Target="https://kochnevo-school.edusite.ru/magicpage.html?page=50216" TargetMode="External"/><Relationship Id="rId588" Type="http://schemas.openxmlformats.org/officeDocument/2006/relationships/hyperlink" Target="https://revdasoch22.uralschool.ru/?section_id=24" TargetMode="External"/><Relationship Id="rId795" Type="http://schemas.openxmlformats.org/officeDocument/2006/relationships/hyperlink" Target="https://nt85.ru/svedeniya-ob-organizacii-otdiha-detey" TargetMode="External"/><Relationship Id="rId809" Type="http://schemas.openxmlformats.org/officeDocument/2006/relationships/hyperlink" Target="about:blank" TargetMode="External"/><Relationship Id="rId9" Type="http://schemas.openxmlformats.org/officeDocument/2006/relationships/hyperlink" Target="http://vssoh2.ekb.eduru.ru/filial" TargetMode="External"/><Relationship Id="rId210" Type="http://schemas.openxmlformats.org/officeDocument/2006/relationships/hyperlink" Target="about:blank" TargetMode="External"/><Relationship Id="rId448" Type="http://schemas.openxmlformats.org/officeDocument/2006/relationships/hyperlink" Target="http://8atig.uralschool.ru/" TargetMode="External"/><Relationship Id="rId655" Type="http://schemas.openxmlformats.org/officeDocument/2006/relationships/hyperlink" Target="http://school11.b-istok.ru/" TargetMode="External"/><Relationship Id="rId862" Type="http://schemas.openxmlformats.org/officeDocument/2006/relationships/hyperlink" Target="http://sch29revda.eduface.ru/" TargetMode="External"/><Relationship Id="rId1078" Type="http://schemas.openxmlformats.org/officeDocument/2006/relationships/hyperlink" Target="https://&#1076;&#1102;&#1089;&#1096;-&#1080;&#1088;&#1073;&#1080;&#1090;.&#1088;&#1092;/" TargetMode="External"/><Relationship Id="rId294" Type="http://schemas.openxmlformats.org/officeDocument/2006/relationships/hyperlink" Target="http://www.kilachevschool.uoirbitmo.ru/" TargetMode="External"/><Relationship Id="rId308" Type="http://schemas.openxmlformats.org/officeDocument/2006/relationships/hyperlink" Target="http://mkoukislovo.edusite.ru/" TargetMode="External"/><Relationship Id="rId515" Type="http://schemas.openxmlformats.org/officeDocument/2006/relationships/hyperlink" Target="about:blank" TargetMode="External"/><Relationship Id="rId722" Type="http://schemas.openxmlformats.org/officeDocument/2006/relationships/hyperlink" Target="http://sc16vp.ucoz.net/index/ob_organizacii_otdykha_detej_i_ikh_ozdorovlenija/0-178" TargetMode="External"/><Relationship Id="rId1145" Type="http://schemas.openxmlformats.org/officeDocument/2006/relationships/hyperlink" Target="http://mir.edusite.ru/" TargetMode="External"/><Relationship Id="rId89" Type="http://schemas.openxmlformats.org/officeDocument/2006/relationships/hyperlink" Target="https://licey9asb.uralschool.ru/site/pub?id=331" TargetMode="External"/><Relationship Id="rId154" Type="http://schemas.openxmlformats.org/officeDocument/2006/relationships/hyperlink" Target="https://b2.uralschool.ru/" TargetMode="External"/><Relationship Id="rId361" Type="http://schemas.openxmlformats.org/officeDocument/2006/relationships/hyperlink" Target="https://kachkanar.uralschool.ru/" TargetMode="External"/><Relationship Id="rId599" Type="http://schemas.openxmlformats.org/officeDocument/2006/relationships/hyperlink" Target="https://9rezh.uralschool.ru/" TargetMode="External"/><Relationship Id="rId1005" Type="http://schemas.openxmlformats.org/officeDocument/2006/relationships/hyperlink" Target="https://&#1075;&#1080;&#1084;&#1085;&#1072;&#1079;&#1080;&#1103;35.&#1077;&#1082;&#1072;&#1090;&#1077;&#1088;&#1080;&#1085;&#1073;&#1091;&#1088;&#1075;.&#1088;&#1092;/" TargetMode="External"/><Relationship Id="rId459" Type="http://schemas.openxmlformats.org/officeDocument/2006/relationships/hyperlink" Target="https://vsergi-dshi.uralschool.ru/" TargetMode="External"/><Relationship Id="rId666" Type="http://schemas.openxmlformats.org/officeDocument/2006/relationships/hyperlink" Target="http://www.cdttsgo.ru/" TargetMode="External"/><Relationship Id="rId873" Type="http://schemas.openxmlformats.org/officeDocument/2006/relationships/hyperlink" Target="https://3zar.uralschool.ru/" TargetMode="External"/><Relationship Id="rId1089" Type="http://schemas.openxmlformats.org/officeDocument/2006/relationships/hyperlink" Target="https://&#1096;&#1082;&#1086;&#1083;&#1072;68.&#1077;&#1082;&#1072;&#1090;&#1077;&#1088;&#1080;&#1085;&#1073;&#1091;&#1088;&#1075;.&#1088;&#1092;/" TargetMode="External"/><Relationship Id="rId16" Type="http://schemas.openxmlformats.org/officeDocument/2006/relationships/hyperlink" Target="https://kirovskoe.uralschool.ru/" TargetMode="External"/><Relationship Id="rId221" Type="http://schemas.openxmlformats.org/officeDocument/2006/relationships/hyperlink" Target="about:blank" TargetMode="External"/><Relationship Id="rId319" Type="http://schemas.openxmlformats.org/officeDocument/2006/relationships/hyperlink" Target="https://vshkole7.ru/organizatsiya-otdykha-detej-i-ikh-ozdorovleniya/ob-organizatsii-otdykha-detej-i-ikh-ozdorovleniya" TargetMode="External"/><Relationship Id="rId526" Type="http://schemas.openxmlformats.org/officeDocument/2006/relationships/hyperlink" Target="http://maosh-53ngo.ucoz.ru/" TargetMode="External"/><Relationship Id="rId1156" Type="http://schemas.openxmlformats.org/officeDocument/2006/relationships/printerSettings" Target="../printerSettings/printerSettings3.bin"/><Relationship Id="rId733" Type="http://schemas.openxmlformats.org/officeDocument/2006/relationships/hyperlink" Target="http://www.sduschor-ku.ru/" TargetMode="External"/><Relationship Id="rId940" Type="http://schemas.openxmlformats.org/officeDocument/2006/relationships/hyperlink" Target="https://cloud.mail.ru/public/n8R3/D5XGoCZLk" TargetMode="External"/><Relationship Id="rId1016" Type="http://schemas.openxmlformats.org/officeDocument/2006/relationships/hyperlink" Target="https://&#1083;&#1080;&#1094;&#1077;&#1081;100.&#1077;&#1082;&#1072;&#1090;&#1077;&#1088;&#1080;&#1085;&#1073;&#1091;&#1088;&#1075;.&#1088;&#1092;/" TargetMode="External"/><Relationship Id="rId165" Type="http://schemas.openxmlformats.org/officeDocument/2006/relationships/hyperlink" Target="https://b21.uralschool.ru/" TargetMode="External"/><Relationship Id="rId372" Type="http://schemas.openxmlformats.org/officeDocument/2006/relationships/hyperlink" Target="http://school1.krasnoturinsk.org/" TargetMode="External"/><Relationship Id="rId677" Type="http://schemas.openxmlformats.org/officeDocument/2006/relationships/hyperlink" Target="https://ozerki.uralschool.ru/?section_id=109" TargetMode="External"/><Relationship Id="rId800" Type="http://schemas.openxmlformats.org/officeDocument/2006/relationships/hyperlink" Target="about:blank" TargetMode="External"/><Relationship Id="rId232" Type="http://schemas.openxmlformats.org/officeDocument/2006/relationships/hyperlink" Target="https://496.tvoysadik.ru/?section_id=773" TargetMode="External"/><Relationship Id="rId884" Type="http://schemas.openxmlformats.org/officeDocument/2006/relationships/hyperlink" Target="https://2vs.uralschool.ru/" TargetMode="External"/><Relationship Id="rId27" Type="http://schemas.openxmlformats.org/officeDocument/2006/relationships/hyperlink" Target="https://school3.aramilgo.ru/" TargetMode="External"/><Relationship Id="rId537" Type="http://schemas.openxmlformats.org/officeDocument/2006/relationships/hyperlink" Target="https://school6.uralschool.ru/?section_id=26" TargetMode="External"/><Relationship Id="rId744" Type="http://schemas.openxmlformats.org/officeDocument/2006/relationships/hyperlink" Target="https://clck.ru/3Sp8ru" TargetMode="External"/><Relationship Id="rId951" Type="http://schemas.openxmlformats.org/officeDocument/2006/relationships/hyperlink" Target="https://12asb.uralschool.ru/sveden/document" TargetMode="External"/><Relationship Id="rId80" Type="http://schemas.openxmlformats.org/officeDocument/2006/relationships/hyperlink" Target="https://sazhino.uralschool.ru/org-info/education-program?id=197" TargetMode="External"/><Relationship Id="rId176" Type="http://schemas.openxmlformats.org/officeDocument/2006/relationships/hyperlink" Target="https://vtdshi.ekb.muzkult.ru/" TargetMode="External"/><Relationship Id="rId383" Type="http://schemas.openxmlformats.org/officeDocument/2006/relationships/hyperlink" Target="https://19kt.uralschool.ru/?section_id=65" TargetMode="External"/><Relationship Id="rId590" Type="http://schemas.openxmlformats.org/officeDocument/2006/relationships/hyperlink" Target="http://eurogymnaziya.eduface.ru/" TargetMode="External"/><Relationship Id="rId604" Type="http://schemas.openxmlformats.org/officeDocument/2006/relationships/hyperlink" Target="http://30rezh.uralschool.ru/" TargetMode="External"/><Relationship Id="rId811" Type="http://schemas.openxmlformats.org/officeDocument/2006/relationships/hyperlink" Target="https://&#1089;&#1090;&#1072;&#1088;&#1099;&#1081;-&#1089;&#1086;&#1073;&#1086;&#1083;&#1100;.&#1090;&#1072;&#1075;&#1080;&#1083;&#1089;&#1087;&#1086;&#1088;&#1090;.&#1088;&#1092;/" TargetMode="External"/><Relationship Id="rId1027" Type="http://schemas.openxmlformats.org/officeDocument/2006/relationships/hyperlink" Target="https://&#1075;&#1080;&#1084;&#1085;&#1072;&#1079;&#1080;&#1103;205.&#1077;&#1082;&#1072;&#1090;&#1077;&#1088;&#1080;&#1085;&#1073;&#1091;&#1088;&#1075;.&#1088;&#1092;/" TargetMode="External"/><Relationship Id="rId243" Type="http://schemas.openxmlformats.org/officeDocument/2006/relationships/hyperlink" Target="about:blank" TargetMode="External"/><Relationship Id="rId450" Type="http://schemas.openxmlformats.org/officeDocument/2006/relationships/hyperlink" Target="https://oosh11-vsergi.uralschool.ru/" TargetMode="External"/><Relationship Id="rId688" Type="http://schemas.openxmlformats.org/officeDocument/2006/relationships/hyperlink" Target="https://tavda-18.uralschool.ru/" TargetMode="External"/><Relationship Id="rId895" Type="http://schemas.openxmlformats.org/officeDocument/2006/relationships/hyperlink" Target="https://shkola12.bas96.ru/" TargetMode="External"/><Relationship Id="rId909" Type="http://schemas.openxmlformats.org/officeDocument/2006/relationships/hyperlink" Target="https://dvinka28.uralschool.ru/?section_id=156" TargetMode="External"/><Relationship Id="rId1080" Type="http://schemas.openxmlformats.org/officeDocument/2006/relationships/hyperlink" Target="http://&#1096;&#1082;&#1086;&#1083;&#1072;143.&#1077;&#1082;&#1072;&#1090;&#1077;&#1088;&#1080;&#1085;&#1073;&#1091;&#1088;&#1075;.&#1088;&#1092;/" TargetMode="External"/><Relationship Id="rId38" Type="http://schemas.openxmlformats.org/officeDocument/2006/relationships/hyperlink" Target="https://4art.uralschool.ru/?section_id=410" TargetMode="External"/><Relationship Id="rId103" Type="http://schemas.openxmlformats.org/officeDocument/2006/relationships/hyperlink" Target="https://vtisa-ach.uralschool.ru/?section_id=189" TargetMode="External"/><Relationship Id="rId310" Type="http://schemas.openxmlformats.org/officeDocument/2006/relationships/hyperlink" Target="https://pokrovkaschool.nubex.ru/5531/" TargetMode="External"/><Relationship Id="rId548" Type="http://schemas.openxmlformats.org/officeDocument/2006/relationships/hyperlink" Target="https://cloud.mail.ru/public/w2mQ/ck2Tk5Y4W" TargetMode="External"/><Relationship Id="rId755" Type="http://schemas.openxmlformats.org/officeDocument/2006/relationships/hyperlink" Target="https://clck.ru/3Sp99a" TargetMode="External"/><Relationship Id="rId962" Type="http://schemas.openxmlformats.org/officeDocument/2006/relationships/hyperlink" Target="https://clck.ru/3SmpXK" TargetMode="External"/><Relationship Id="rId91" Type="http://schemas.openxmlformats.org/officeDocument/2006/relationships/hyperlink" Target="https://sch11.edusite.ru/sveden/education" TargetMode="External"/><Relationship Id="rId187" Type="http://schemas.openxmlformats.org/officeDocument/2006/relationships/hyperlink" Target="http://dshi-vp.ekb.muzkult.ru/" TargetMode="External"/><Relationship Id="rId394" Type="http://schemas.openxmlformats.org/officeDocument/2006/relationships/hyperlink" Target="http://schoolkluchiki.ucoz.ru/" TargetMode="External"/><Relationship Id="rId408" Type="http://schemas.openxmlformats.org/officeDocument/2006/relationships/hyperlink" Target="https://newschool10.uralschool.ru/org-info/education-implemented-program?id=7" TargetMode="External"/><Relationship Id="rId615" Type="http://schemas.openxmlformats.org/officeDocument/2006/relationships/hyperlink" Target="https://30rezh.uralschool.ru/?section_id=562" TargetMode="External"/><Relationship Id="rId822" Type="http://schemas.openxmlformats.org/officeDocument/2006/relationships/hyperlink" Target="https://&#1075;&#1080;&#1084;&#1085;&#1072;&#1079;&#1080;&#1103;155.&#1077;&#1082;&#1072;&#1090;&#1077;&#1088;&#1080;&#1085;&#1073;&#1091;&#1088;&#1075;.&#1088;&#1092;/" TargetMode="External"/><Relationship Id="rId1038" Type="http://schemas.openxmlformats.org/officeDocument/2006/relationships/hyperlink" Target="https://&#1096;&#1082;&#1086;&#1083;&#1072;76.&#1077;&#1082;&#1072;&#1090;&#1077;&#1088;&#1080;&#1085;&#1073;&#1091;&#1088;&#1075;.&#1088;&#1092;/?section_id=16" TargetMode="External"/><Relationship Id="rId254" Type="http://schemas.openxmlformats.org/officeDocument/2006/relationships/hyperlink" Target="about:blank" TargetMode="External"/><Relationship Id="rId699" Type="http://schemas.openxmlformats.org/officeDocument/2006/relationships/hyperlink" Target="https://vichlyaevskaya.uralschool.ru/" TargetMode="External"/><Relationship Id="rId1091" Type="http://schemas.openxmlformats.org/officeDocument/2006/relationships/hyperlink" Target="https://&#1096;&#1082;&#1086;&#1083;&#1072;68.&#1077;&#1082;&#1072;&#1090;&#1077;&#1088;&#1080;&#1085;&#1073;&#1091;&#1088;&#1075;.&#1088;&#1092;/" TargetMode="External"/><Relationship Id="rId1105" Type="http://schemas.openxmlformats.org/officeDocument/2006/relationships/hyperlink" Target="https://madou37.edusite.ru/camp_maininfo.html" TargetMode="External"/><Relationship Id="rId49" Type="http://schemas.openxmlformats.org/officeDocument/2006/relationships/hyperlink" Target="https://10art.uralschool.ru/?section_id=43" TargetMode="External"/><Relationship Id="rId114" Type="http://schemas.openxmlformats.org/officeDocument/2006/relationships/hyperlink" Target="http://ufimka-skola.3dn.ru/" TargetMode="External"/><Relationship Id="rId461" Type="http://schemas.openxmlformats.org/officeDocument/2006/relationships/hyperlink" Target="http://vsergi-dshi.uralschool.ru/" TargetMode="External"/><Relationship Id="rId559" Type="http://schemas.openxmlformats.org/officeDocument/2006/relationships/hyperlink" Target="http://4-ka.com/" TargetMode="External"/><Relationship Id="rId766" Type="http://schemas.openxmlformats.org/officeDocument/2006/relationships/hyperlink" Target="https://serebro.uralschool.ru/?section_id=36" TargetMode="External"/><Relationship Id="rId198" Type="http://schemas.openxmlformats.org/officeDocument/2006/relationships/hyperlink" Target="about:blank" TargetMode="External"/><Relationship Id="rId321" Type="http://schemas.openxmlformats.org/officeDocument/2006/relationships/hyperlink" Target="https://school14.obrku.ru/letnyaya-ozdorovitelnaya-kompaniya/osnovnye-svedeniya" TargetMode="External"/><Relationship Id="rId419" Type="http://schemas.openxmlformats.org/officeDocument/2006/relationships/hyperlink" Target="https://mal3.uralschool.ru/upload/scmal3_new/files/d3/f2/d3f267612e853cf2d326f02bcccea36f.pdf" TargetMode="External"/><Relationship Id="rId626" Type="http://schemas.openxmlformats.org/officeDocument/2006/relationships/hyperlink" Target="https://sosva4.uralschool.ru/" TargetMode="External"/><Relationship Id="rId973" Type="http://schemas.openxmlformats.org/officeDocument/2006/relationships/hyperlink" Target="https://&#1096;&#1082;&#1086;&#1083;&#1072;43.&#1077;&#1082;&#1072;&#1090;&#1077;&#1088;&#1080;&#1085;&#1073;&#1091;&#1088;&#1075;.&#1088;&#1092;/" TargetMode="External"/><Relationship Id="rId1049" Type="http://schemas.openxmlformats.org/officeDocument/2006/relationships/hyperlink" Target="https://1rezh.tvoysadik.ru/upload/ts1rezh_new/files/03/7c/037c8a93134f6452c352f8995d36bfcb.pdf" TargetMode="External"/><Relationship Id="rId833" Type="http://schemas.openxmlformats.org/officeDocument/2006/relationships/hyperlink" Target="http://madou-9.edusite.ru/" TargetMode="External"/><Relationship Id="rId1116" Type="http://schemas.openxmlformats.org/officeDocument/2006/relationships/hyperlink" Target="http://www.&#1076;&#1102;&#1089;&#1096;2.&#1088;&#1092;/" TargetMode="External"/><Relationship Id="rId265" Type="http://schemas.openxmlformats.org/officeDocument/2006/relationships/hyperlink" Target="about:blank" TargetMode="External"/><Relationship Id="rId472" Type="http://schemas.openxmlformats.org/officeDocument/2006/relationships/hyperlink" Target="http://gimnaziya-nt.uralschool.ru/" TargetMode="External"/><Relationship Id="rId900" Type="http://schemas.openxmlformats.org/officeDocument/2006/relationships/hyperlink" Target="https://ushala25.uralschool.ru/" TargetMode="External"/><Relationship Id="rId125" Type="http://schemas.openxmlformats.org/officeDocument/2006/relationships/hyperlink" Target="https://12bel.uralschool.ru/upload/sc12bel_new/files/87/63/8763cb5ff9b82d2829bb687e5588c2d8.pdf" TargetMode="External"/><Relationship Id="rId332" Type="http://schemas.openxmlformats.org/officeDocument/2006/relationships/hyperlink" Target="https://school35.obrku.ru/letnyaya-ozdorovitelnaya-kompaniya" TargetMode="External"/><Relationship Id="rId777" Type="http://schemas.openxmlformats.org/officeDocument/2006/relationships/hyperlink" Target="https://ou38.edusite.ru/sveden/files/ed3c963fffccfb1b309aafff87436de3.pdf" TargetMode="External"/><Relationship Id="rId984" Type="http://schemas.openxmlformats.org/officeDocument/2006/relationships/hyperlink" Target="https://21srv.uralschool.ru/?section_id=264" TargetMode="External"/><Relationship Id="rId637" Type="http://schemas.openxmlformats.org/officeDocument/2006/relationships/hyperlink" Target="https://5shl.uralschool.ru/?section_id=447" TargetMode="External"/><Relationship Id="rId844" Type="http://schemas.openxmlformats.org/officeDocument/2006/relationships/hyperlink" Target="https://clck.yandex.ru/redir/nWO_r1F33ck?data=NnBZTWRhdFZKOHRaTENSMFc4S0VQT2d0Q21qd0dKbEtJanF1TGpWQ21lcmtWd2VuaWN2X19PN2JJVWxNZENrdzQwcWQ4WUlQQkR0SVNKU00xUjFWX3BnY2R2Y0xBZndfLWRGODREb3lfZUhZLVF1OGN0cXFfVHNHMkltTENqVDdYV245dTh2VW1GWQ&amp;b64e=2&amp;sign=036d538c3e90093698770817cdb94ffb&amp;keyno=17" TargetMode="External"/><Relationship Id="rId276" Type="http://schemas.openxmlformats.org/officeDocument/2006/relationships/hyperlink" Target="https://irbit1.uralschool.ru/" TargetMode="External"/><Relationship Id="rId483" Type="http://schemas.openxmlformats.org/officeDocument/2006/relationships/hyperlink" Target="http://mbou12nt.ru/" TargetMode="External"/><Relationship Id="rId690" Type="http://schemas.openxmlformats.org/officeDocument/2006/relationships/hyperlink" Target="https://gorodiche.uralschool.ru/" TargetMode="External"/><Relationship Id="rId704" Type="http://schemas.openxmlformats.org/officeDocument/2006/relationships/hyperlink" Target="http://gkou-turinskaya.nubex.ru/" TargetMode="External"/><Relationship Id="rId911" Type="http://schemas.openxmlformats.org/officeDocument/2006/relationships/hyperlink" Target="https://20tugulym.uralschool.ru/?section_id=41%20,%20%D0%9F%D1%80%D0%BE%D0%B3%D1%80%D0%B0%D0%BC%D0%BC%D0%B0%20%D1%83%D1%82%D0%B2%D0%B5%D1%80%D0%B6%D0%B4%D0%B5%D0%BD%D0%B0%20%D0%BF%D1%80%D0%B8%D0%BA%D0%B0%D0%B7%D0%BE%D0%BC%20%D0%B4%D0%B8%D1%80%D0%B5%D0%BA%D1%82%D0%BE%D1%80%D0%B0%20%D0%9C%D0%91%D0%9E%D0%A3%20%D0%97%D1%83%D0%B1%D0%BA%D0%BE%D0%B2%D1%81%D0%BA%D0%B0%D1%8F%20%D0%9E%D0%9E%D0%A8%20%E2%84%96%2020%20%D0%BE%D1%82%2011.04.2025%20%E2%84%96%2022" TargetMode="External"/><Relationship Id="rId1127" Type="http://schemas.openxmlformats.org/officeDocument/2006/relationships/hyperlink" Target="http://&#1096;&#1082;&#1086;&#1083;&#1072;59.&#1077;&#1082;&#1072;&#1090;&#1077;&#1088;&#1080;&#1085;&#1073;&#1091;&#1088;&#1075;.&#1088;&#1092;/" TargetMode="External"/><Relationship Id="rId40" Type="http://schemas.openxmlformats.org/officeDocument/2006/relationships/hyperlink" Target="https://6art.uralschool.ru/" TargetMode="External"/><Relationship Id="rId136" Type="http://schemas.openxmlformats.org/officeDocument/2006/relationships/hyperlink" Target="http://7ber.uralschool.ru/" TargetMode="External"/><Relationship Id="rId343" Type="http://schemas.openxmlformats.org/officeDocument/2006/relationships/hyperlink" Target="https://kamsport.uralschool.ru/" TargetMode="External"/><Relationship Id="rId550" Type="http://schemas.openxmlformats.org/officeDocument/2006/relationships/hyperlink" Target="about:blank" TargetMode="External"/><Relationship Id="rId788" Type="http://schemas.openxmlformats.org/officeDocument/2006/relationships/hyperlink" Target="http://school64.ucoz.ru/index/vospitatelnaja_rabota/0-160" TargetMode="External"/><Relationship Id="rId995" Type="http://schemas.openxmlformats.org/officeDocument/2006/relationships/hyperlink" Target="https://mdoy-49.caduk.ru/" TargetMode="External"/><Relationship Id="rId203" Type="http://schemas.openxmlformats.org/officeDocument/2006/relationships/hyperlink" Target="https://cdt-vtur.uralschool.ru/" TargetMode="External"/><Relationship Id="rId648" Type="http://schemas.openxmlformats.org/officeDocument/2006/relationships/hyperlink" Target="http://www.sys-corr.ru/" TargetMode="External"/><Relationship Id="rId855" Type="http://schemas.openxmlformats.org/officeDocument/2006/relationships/hyperlink" Target="http://19kt.uralschool.ru/" TargetMode="External"/><Relationship Id="rId1040" Type="http://schemas.openxmlformats.org/officeDocument/2006/relationships/hyperlink" Target="https://&#1083;&#1080;&#1094;&#1077;&#1081;110.&#1077;&#1082;&#1072;&#1090;&#1077;&#1088;&#1080;&#1085;&#1073;&#1091;&#1088;&#1075;.&#1088;&#1092;/?section_id=324" TargetMode="External"/><Relationship Id="rId287" Type="http://schemas.openxmlformats.org/officeDocument/2006/relationships/hyperlink" Target="https://gorkinskayaschool.uralschool.ru/" TargetMode="External"/><Relationship Id="rId410" Type="http://schemas.openxmlformats.org/officeDocument/2006/relationships/hyperlink" Target="https://kushva-ddt.profiedu.ru/" TargetMode="External"/><Relationship Id="rId494" Type="http://schemas.openxmlformats.org/officeDocument/2006/relationships/hyperlink" Target="https://school48.1c-umi.ru/" TargetMode="External"/><Relationship Id="rId508" Type="http://schemas.openxmlformats.org/officeDocument/2006/relationships/hyperlink" Target="https://&#1089;&#1087;&#1091;&#1090;&#1085;&#1080;&#1082;.&#1090;&#1072;&#1075;&#1080;&#1083;&#1089;&#1087;&#1086;&#1088;&#1090;.&#1088;&#1092;/upload/iblock/886/449iftsi6vw4aceocxbboks03booiv4n/PROGRAMMA-LDPD.pdf" TargetMode="External"/><Relationship Id="rId715" Type="http://schemas.openxmlformats.org/officeDocument/2006/relationships/hyperlink" Target="https://school45-shalya.edusite.ru/" TargetMode="External"/><Relationship Id="rId922" Type="http://schemas.openxmlformats.org/officeDocument/2006/relationships/hyperlink" Target="https://clck.ru/3SsgvA" TargetMode="External"/><Relationship Id="rId1138" Type="http://schemas.openxmlformats.org/officeDocument/2006/relationships/hyperlink" Target="https://clck.ru/3SnG4e" TargetMode="External"/><Relationship Id="rId147" Type="http://schemas.openxmlformats.org/officeDocument/2006/relationships/hyperlink" Target="https://ber-ou55.uralschool.ru/" TargetMode="External"/><Relationship Id="rId354" Type="http://schemas.openxmlformats.org/officeDocument/2006/relationships/hyperlink" Target="about:blank" TargetMode="External"/><Relationship Id="rId799" Type="http://schemas.openxmlformats.org/officeDocument/2006/relationships/hyperlink" Target="https://cloud.mail.ru/public/1CqT/5wSkP4H22" TargetMode="External"/><Relationship Id="rId51" Type="http://schemas.openxmlformats.org/officeDocument/2006/relationships/hyperlink" Target="https://art12.uralschool.ru/?section_id=196" TargetMode="External"/><Relationship Id="rId561" Type="http://schemas.openxmlformats.org/officeDocument/2006/relationships/hyperlink" Target="https://polev14.ru/" TargetMode="External"/><Relationship Id="rId659" Type="http://schemas.openxmlformats.org/officeDocument/2006/relationships/hyperlink" Target="http://bobrschool13.ru/" TargetMode="External"/><Relationship Id="rId866" Type="http://schemas.openxmlformats.org/officeDocument/2006/relationships/hyperlink" Target="https://baikalschool.edusite.ru/" TargetMode="External"/><Relationship Id="rId214" Type="http://schemas.openxmlformats.org/officeDocument/2006/relationships/hyperlink" Target="about:blank" TargetMode="External"/><Relationship Id="rId298" Type="http://schemas.openxmlformats.org/officeDocument/2006/relationships/hyperlink" Target="http://www.pyankovschool.uoirbitmo.ru/" TargetMode="External"/><Relationship Id="rId421" Type="http://schemas.openxmlformats.org/officeDocument/2006/relationships/hyperlink" Target="https://gpdou42.tvoysadik.ru/?section_id=17" TargetMode="External"/><Relationship Id="rId519" Type="http://schemas.openxmlformats.org/officeDocument/2006/relationships/hyperlink" Target="https://&#1102;&#1087;&#1080;&#1090;&#1077;&#1088;.&#1090;&#1072;&#1075;&#1080;&#1083;&#1089;&#1087;&#1086;&#1088;&#1090;.&#1088;&#1092;/upload/iblock/668/u8vq2fw3xda02mmxh1u0hi4xn7o6r4s8/Prgramma-vospitaniya-dlya-LDPD-2025g..pdf?clckid=aec0f601" TargetMode="External"/><Relationship Id="rId1051" Type="http://schemas.openxmlformats.org/officeDocument/2006/relationships/hyperlink" Target="https://30rezh.tvoysadik.ru/upload/ts30rezh_new/files/37/78/3778cf6485d9f9a21dff9e3a805b326c.pdf" TargetMode="External"/><Relationship Id="rId1149" Type="http://schemas.openxmlformats.org/officeDocument/2006/relationships/hyperlink" Target="https://398.tvoysadik.ru/" TargetMode="External"/><Relationship Id="rId158" Type="http://schemas.openxmlformats.org/officeDocument/2006/relationships/hyperlink" Target="https://b11.uralschool.ru/" TargetMode="External"/><Relationship Id="rId726" Type="http://schemas.openxmlformats.org/officeDocument/2006/relationships/hyperlink" Target="https://school13p.ru/?section_id=370" TargetMode="External"/><Relationship Id="rId933" Type="http://schemas.openxmlformats.org/officeDocument/2006/relationships/hyperlink" Target="https://&#1084;&#1072;&#1086;&#1091;-&#1085;&#1096;&#1076;&#1089;-14.&#1088;&#1092;/" TargetMode="External"/><Relationship Id="rId1009" Type="http://schemas.openxmlformats.org/officeDocument/2006/relationships/hyperlink" Target="https://&#1096;&#1082;&#1086;&#1083;&#1072;46.&#1077;&#1082;&#1072;&#1090;&#1077;&#1088;&#1080;&#1085;&#1073;&#1091;&#1088;&#1075;.&#1088;&#1092;/" TargetMode="External"/><Relationship Id="rId62" Type="http://schemas.openxmlformats.org/officeDocument/2006/relationships/hyperlink" Target="https://dhsh24.uralschool.ru/" TargetMode="External"/><Relationship Id="rId365" Type="http://schemas.openxmlformats.org/officeDocument/2006/relationships/hyperlink" Target="https://2krv.uralschool.ru/?section_id=182" TargetMode="External"/><Relationship Id="rId572" Type="http://schemas.openxmlformats.org/officeDocument/2006/relationships/hyperlink" Target="http://o-sosh.ru/" TargetMode="External"/><Relationship Id="rId225" Type="http://schemas.openxmlformats.org/officeDocument/2006/relationships/hyperlink" Target="https://12.tvoysadik.ru/" TargetMode="External"/><Relationship Id="rId432" Type="http://schemas.openxmlformats.org/officeDocument/2006/relationships/hyperlink" Target="http://soshbyngi.ru/" TargetMode="External"/><Relationship Id="rId877" Type="http://schemas.openxmlformats.org/officeDocument/2006/relationships/hyperlink" Target="https://fakel.uralschool.ru/" TargetMode="External"/><Relationship Id="rId1062" Type="http://schemas.openxmlformats.org/officeDocument/2006/relationships/hyperlink" Target="http://basm-tal.uralschool.ru/" TargetMode="External"/><Relationship Id="rId737" Type="http://schemas.openxmlformats.org/officeDocument/2006/relationships/hyperlink" Target="https://&#1084;&#1072;&#1086;&#1091;&#1089;&#1086;&#1096;9.&#1088;&#1092;/?view=article&amp;id=2073:ozdorovlenie&amp;catid=42" TargetMode="External"/><Relationship Id="rId944" Type="http://schemas.openxmlformats.org/officeDocument/2006/relationships/hyperlink" Target="https://azigul.uralschool.ru/?section_id=9" TargetMode="External"/><Relationship Id="rId73" Type="http://schemas.openxmlformats.org/officeDocument/2006/relationships/hyperlink" Target="http://dush-arti.ucoz.ru/" TargetMode="External"/><Relationship Id="rId169" Type="http://schemas.openxmlformats.org/officeDocument/2006/relationships/hyperlink" Target="http://bxk-fakel.uralschool.ru/" TargetMode="External"/><Relationship Id="rId376" Type="http://schemas.openxmlformats.org/officeDocument/2006/relationships/hyperlink" Target="https://school5.uralschool.ru/upload/scschool5_new/files/65/fa/65fa09ab83a68d0404e975b6a3312843.pdf" TargetMode="External"/><Relationship Id="rId583" Type="http://schemas.openxmlformats.org/officeDocument/2006/relationships/hyperlink" Target="http://school3-revda.eduface.ru/" TargetMode="External"/><Relationship Id="rId790" Type="http://schemas.openxmlformats.org/officeDocument/2006/relationships/hyperlink" Target="about:blank" TargetMode="External"/><Relationship Id="rId804" Type="http://schemas.openxmlformats.org/officeDocument/2006/relationships/hyperlink" Target="http://polusnt.ru/%D0%BA%D0%B0%D0%BB%D0%B5%D0%BD%D0%B4%D0%B0%D1%80%D1%8C.html" TargetMode="External"/><Relationship Id="rId4" Type="http://schemas.openxmlformats.org/officeDocument/2006/relationships/hyperlink" Target="http://8shkola.eduseite.ru/" TargetMode="External"/><Relationship Id="rId236" Type="http://schemas.openxmlformats.org/officeDocument/2006/relationships/hyperlink" Target="https://interstadium.uralschool.ru/" TargetMode="External"/><Relationship Id="rId443" Type="http://schemas.openxmlformats.org/officeDocument/2006/relationships/hyperlink" Target="http://4-mih.uralschool.ru/" TargetMode="External"/><Relationship Id="rId650" Type="http://schemas.openxmlformats.org/officeDocument/2006/relationships/hyperlink" Target="http://www.school6-sysert.ru/" TargetMode="External"/><Relationship Id="rId888" Type="http://schemas.openxmlformats.org/officeDocument/2006/relationships/hyperlink" Target="https://&#1096;&#1082;&#1086;&#1083;&#1072;98.&#1077;&#1082;&#1072;&#1090;&#1077;&#1088;&#1080;&#1085;&#1073;&#1091;&#1088;&#1075;.&#1088;&#1092;/" TargetMode="External"/><Relationship Id="rId1073" Type="http://schemas.openxmlformats.org/officeDocument/2006/relationships/hyperlink" Target="https://clck.su/bhUer" TargetMode="External"/><Relationship Id="rId303" Type="http://schemas.openxmlformats.org/officeDocument/2006/relationships/hyperlink" Target="https://fominschool.uralschool.ru/" TargetMode="External"/><Relationship Id="rId748" Type="http://schemas.openxmlformats.org/officeDocument/2006/relationships/hyperlink" Target="https://mbou19.ru/attachments/category/89/%D0%9F%D1%80%D0%BE%D0%B3%D1%80%D0%B0%D0%BC%D0%BC%D0%B0%20%D0%B2%D0%BE%D1%81%D0%BF%D0%B8%D1%82%D0%B0%D0%BD%D0%B8%D1%8F%20%D0%BB%D0%B0%D0%B3%D0%B5%D1%80%D1%8C%202025.pdf" TargetMode="External"/><Relationship Id="rId955" Type="http://schemas.openxmlformats.org/officeDocument/2006/relationships/hyperlink" Target="https://clck.ru/3SkiZh" TargetMode="External"/><Relationship Id="rId1140" Type="http://schemas.openxmlformats.org/officeDocument/2006/relationships/hyperlink" Target="https://clck.ru/3SnGq9" TargetMode="External"/><Relationship Id="rId84" Type="http://schemas.openxmlformats.org/officeDocument/2006/relationships/hyperlink" Target="https://disk.yandex.ru/i/sGkb6lXxo14mZg" TargetMode="External"/><Relationship Id="rId387" Type="http://schemas.openxmlformats.org/officeDocument/2006/relationships/hyperlink" Target="http://cdt.krasnoturinsk.org/ob-organizatsii-otdykha-detej-i-ikh-ozdorovleniya" TargetMode="External"/><Relationship Id="rId510" Type="http://schemas.openxmlformats.org/officeDocument/2006/relationships/hyperlink" Target="about:blank" TargetMode="External"/><Relationship Id="rId594" Type="http://schemas.openxmlformats.org/officeDocument/2006/relationships/hyperlink" Target="https://3rezh.uralschool.ru/" TargetMode="External"/><Relationship Id="rId608" Type="http://schemas.openxmlformats.org/officeDocument/2006/relationships/hyperlink" Target="https://1rezh.tvoysadik.ru/" TargetMode="External"/><Relationship Id="rId815" Type="http://schemas.openxmlformats.org/officeDocument/2006/relationships/hyperlink" Target="https://&#1096;&#1082;&#1086;&#1083;&#1072;119.&#1077;&#1082;&#1072;&#1090;&#1077;&#1088;&#1080;&#1085;&#1073;&#1091;&#1088;&#1075;.&#1088;&#1092;/" TargetMode="External"/><Relationship Id="rId247" Type="http://schemas.openxmlformats.org/officeDocument/2006/relationships/hyperlink" Target="https://168.tvoysadik.ru/" TargetMode="External"/><Relationship Id="rId899" Type="http://schemas.openxmlformats.org/officeDocument/2006/relationships/hyperlink" Target="https://clck.su/qNrdr" TargetMode="External"/><Relationship Id="rId1000" Type="http://schemas.openxmlformats.org/officeDocument/2006/relationships/hyperlink" Target="http://shko-30.edusite.ru/" TargetMode="External"/><Relationship Id="rId1084" Type="http://schemas.openxmlformats.org/officeDocument/2006/relationships/hyperlink" Target="https://uktus.ural.ski/" TargetMode="External"/><Relationship Id="rId107" Type="http://schemas.openxmlformats.org/officeDocument/2006/relationships/hyperlink" Target="http://kluch-oosch.ru/index/svedenija_ob_organizacii_otdykha_detej_i_ikh_ozdorovlenii/0-72" TargetMode="External"/><Relationship Id="rId454" Type="http://schemas.openxmlformats.org/officeDocument/2006/relationships/hyperlink" Target="http://klen.uralschool.ru/" TargetMode="External"/><Relationship Id="rId661" Type="http://schemas.openxmlformats.org/officeDocument/2006/relationships/hyperlink" Target="http://nikolskoe.uralschool.ru/" TargetMode="External"/><Relationship Id="rId759" Type="http://schemas.openxmlformats.org/officeDocument/2006/relationships/hyperlink" Target="https://clck.ru/3Sp9KF" TargetMode="External"/><Relationship Id="rId966" Type="http://schemas.openxmlformats.org/officeDocument/2006/relationships/hyperlink" Target="https://clck.yandex.ru/redir/nWO_r1F33ck?data=NnBZTWRhdFZKOHRaTENSMFc4S0VQUFlGVkxYbW1tYXFzYTJvNm56TGlGZVctTEh0VTRSVTBRbTN3WXpJejR0VjJTRnlJMVEwaGxzMEd2UFdSOW00UFJta0I0STlNZF9SQkpUSlppb1RhRnM&amp;b64e=2&amp;sign=07f638be2abf0086e1a3cae15ef02131&amp;keyno=17" TargetMode="External"/><Relationship Id="rId11" Type="http://schemas.openxmlformats.org/officeDocument/2006/relationships/hyperlink" Target="https://aram.uralschool.ru/" TargetMode="External"/><Relationship Id="rId314" Type="http://schemas.openxmlformats.org/officeDocument/2006/relationships/hyperlink" Target="https://cheredu.ucoz.ru/index/letnjaja_ozdorovitelnaja_kampanija/0-277" TargetMode="External"/><Relationship Id="rId398" Type="http://schemas.openxmlformats.org/officeDocument/2006/relationships/hyperlink" Target="https://irginsk.uralschool.ru/" TargetMode="External"/><Relationship Id="rId521" Type="http://schemas.openxmlformats.org/officeDocument/2006/relationships/hyperlink" Target="https://tso7.uralschool.ru/" TargetMode="External"/><Relationship Id="rId619" Type="http://schemas.openxmlformats.org/officeDocument/2006/relationships/hyperlink" Target="http://moserov.ru/" TargetMode="External"/><Relationship Id="rId1151" Type="http://schemas.openxmlformats.org/officeDocument/2006/relationships/hyperlink" Target="http://&#1096;&#1082;&#1086;&#1083;&#1072;55.&#1077;&#1082;&#1072;&#1090;&#1077;&#1088;&#1080;&#1085;&#1073;&#1091;&#1088;&#1075;.&#1088;&#1092;/" TargetMode="External"/><Relationship Id="rId95" Type="http://schemas.openxmlformats.org/officeDocument/2006/relationships/hyperlink" Target="https://afsosh.uralschool.ru/?section_id=80" TargetMode="External"/><Relationship Id="rId160" Type="http://schemas.openxmlformats.org/officeDocument/2006/relationships/hyperlink" Target="https://b13.uralschool.ru/" TargetMode="External"/><Relationship Id="rId826" Type="http://schemas.openxmlformats.org/officeDocument/2006/relationships/hyperlink" Target="https://&#1096;&#1082;&#1086;&#1083;&#1072;179.&#1077;&#1082;&#1072;&#1090;&#1077;&#1088;&#1080;&#1085;&#1073;&#1091;&#1088;&#1075;.&#1088;&#1092;/?section_id=18" TargetMode="External"/><Relationship Id="rId1011" Type="http://schemas.openxmlformats.org/officeDocument/2006/relationships/hyperlink" Target="https://&#1096;&#1082;&#1086;&#1083;&#1072;67.&#1077;&#1082;&#1072;&#1090;&#1077;&#1088;&#1080;&#1085;&#1073;&#1091;&#1088;&#1075;.&#1088;&#1092;/" TargetMode="External"/><Relationship Id="rId1109" Type="http://schemas.openxmlformats.org/officeDocument/2006/relationships/hyperlink" Target="http://kazakovo.uralschool.ru/" TargetMode="External"/><Relationship Id="rId258" Type="http://schemas.openxmlformats.org/officeDocument/2006/relationships/hyperlink" Target="about:blank" TargetMode="External"/><Relationship Id="rId465" Type="http://schemas.openxmlformats.org/officeDocument/2006/relationships/hyperlink" Target="https://akbash.uralschool.ru/" TargetMode="External"/><Relationship Id="rId672" Type="http://schemas.openxmlformats.org/officeDocument/2006/relationships/hyperlink" Target="https://detsad44.tvoysadik.ru/org-info/education-program?id=11" TargetMode="External"/><Relationship Id="rId1095" Type="http://schemas.openxmlformats.org/officeDocument/2006/relationships/hyperlink" Target="https://382.tvoysadik.ru/?section_id=441" TargetMode="External"/><Relationship Id="rId22" Type="http://schemas.openxmlformats.org/officeDocument/2006/relationships/hyperlink" Target="https://ostanino.uralschool.ru/" TargetMode="External"/><Relationship Id="rId118" Type="http://schemas.openxmlformats.org/officeDocument/2006/relationships/hyperlink" Target="https://bel1.uralschool.ru/?section_id=324" TargetMode="External"/><Relationship Id="rId325" Type="http://schemas.openxmlformats.org/officeDocument/2006/relationships/hyperlink" Target="https://school20.obrku.ru/letnyaya-ozdorovitelnaya-kompaniya" TargetMode="External"/><Relationship Id="rId532" Type="http://schemas.openxmlformats.org/officeDocument/2006/relationships/hyperlink" Target="http://dhshnu.ekb.muzkult.ru/%20%20%20%20http" TargetMode="External"/><Relationship Id="rId977" Type="http://schemas.openxmlformats.org/officeDocument/2006/relationships/hyperlink" Target="http://&#1079;&#1072;&#1090;&#1086;&#1096;&#1082;&#1086;&#1083;&#1072;25.&#1088;&#1092;/25/programma_vospitatelnoj_raboty_lol.pdf" TargetMode="External"/><Relationship Id="rId171" Type="http://schemas.openxmlformats.org/officeDocument/2006/relationships/hyperlink" Target="http://schoolvd.ru/?section_id=206" TargetMode="External"/><Relationship Id="rId837" Type="http://schemas.openxmlformats.org/officeDocument/2006/relationships/hyperlink" Target="https://&#1096;&#1082;&#1086;&#1083;&#1072;60.&#1077;&#1082;&#1072;&#1090;&#1077;&#1088;&#1080;&#1085;&#1073;&#1091;&#1088;&#1075;.&#1088;&#1092;/upload/sc60_new/files/53/52/5352960bc01e2ac258969fcbb409bdd4.pdf" TargetMode="External"/><Relationship Id="rId1022" Type="http://schemas.openxmlformats.org/officeDocument/2006/relationships/hyperlink" Target="https://&#1096;&#1082;&#1086;&#1083;&#1072;136.&#1077;&#1082;&#1072;&#1090;&#1077;&#1088;&#1080;&#1085;&#1073;&#1091;&#1088;&#1075;.&#1088;&#1092;/" TargetMode="External"/><Relationship Id="rId269" Type="http://schemas.openxmlformats.org/officeDocument/2006/relationships/hyperlink" Target="https://510.tvoysadik.ru/upload/ts510_new/files/c2/af/c2af0d6d6efc0b0dd6b1001e44388bb0.pdf" TargetMode="External"/><Relationship Id="rId476" Type="http://schemas.openxmlformats.org/officeDocument/2006/relationships/hyperlink" Target="https://www.school3ntagil.ru/" TargetMode="External"/><Relationship Id="rId683" Type="http://schemas.openxmlformats.org/officeDocument/2006/relationships/hyperlink" Target="https://tavda-8.uralschool.ru/" TargetMode="External"/><Relationship Id="rId890" Type="http://schemas.openxmlformats.org/officeDocument/2006/relationships/hyperlink" Target="https://6vs.uralschool.ru/" TargetMode="External"/><Relationship Id="rId904" Type="http://schemas.openxmlformats.org/officeDocument/2006/relationships/hyperlink" Target="https://vsh29.edusite.ru/camp_maininfo.html" TargetMode="External"/><Relationship Id="rId33" Type="http://schemas.openxmlformats.org/officeDocument/2006/relationships/hyperlink" Target="https://shkola2art.uralschool.ru/" TargetMode="External"/><Relationship Id="rId129" Type="http://schemas.openxmlformats.org/officeDocument/2006/relationships/hyperlink" Target="https://school18-bel.ekb.eduru.ru/media/2025/03/26/1324906835/programma_25.pdf" TargetMode="External"/><Relationship Id="rId336" Type="http://schemas.openxmlformats.org/officeDocument/2006/relationships/hyperlink" Target="https://bestschool60.3dn.ru/index/ob_organizacii_otdykha_detej_i_ikh_ozdorovlenija/0-286" TargetMode="External"/><Relationship Id="rId543" Type="http://schemas.openxmlformats.org/officeDocument/2006/relationships/hyperlink" Target="https://17pv.uralschool.ru/?section_id=85" TargetMode="External"/><Relationship Id="rId988" Type="http://schemas.openxmlformats.org/officeDocument/2006/relationships/hyperlink" Target="https://filsrv.uralschool.ru/?section_id=9" TargetMode="External"/><Relationship Id="rId182" Type="http://schemas.openxmlformats.org/officeDocument/2006/relationships/hyperlink" Target="http://vp24.uralschool.ru/" TargetMode="External"/><Relationship Id="rId403" Type="http://schemas.openxmlformats.org/officeDocument/2006/relationships/hyperlink" Target="https://catlikovskai.uralschool.ru/" TargetMode="External"/><Relationship Id="rId750" Type="http://schemas.openxmlformats.org/officeDocument/2006/relationships/hyperlink" Target="https://school21.obrku.ru/images/%D0%BB%D0%B0%D0%B3%D0%B5%D1%80%D1%8C/%D0%9F%D1%80%D0%BE%D0%B3%D1%80%D0%B0%D0%BC%D0%BC%D0%B0_%D0%B2%D0%BE%D1%81%D0%BF%D0%B8%D1%82%D0%B0%D0%BD%D0%B8%D1%8F_%D0%9B%D0%9E%D0%9B_2025.pdf" TargetMode="External"/><Relationship Id="rId848" Type="http://schemas.openxmlformats.org/officeDocument/2006/relationships/hyperlink" Target="https://ds7pervouralsk.nubex.ru/" TargetMode="External"/><Relationship Id="rId1033" Type="http://schemas.openxmlformats.org/officeDocument/2006/relationships/hyperlink" Target="https://kosoi-brod.uralschool.ru/" TargetMode="External"/><Relationship Id="rId487" Type="http://schemas.openxmlformats.org/officeDocument/2006/relationships/hyperlink" Target="http://www.schule32.org/" TargetMode="External"/><Relationship Id="rId610" Type="http://schemas.openxmlformats.org/officeDocument/2006/relationships/hyperlink" Target="https://30rezh.tvoysadik.ru/" TargetMode="External"/><Relationship Id="rId694" Type="http://schemas.openxmlformats.org/officeDocument/2006/relationships/hyperlink" Target="https://tavdasportshkola.uralschool.ru/" TargetMode="External"/><Relationship Id="rId708" Type="http://schemas.openxmlformats.org/officeDocument/2006/relationships/hyperlink" Target="https://shamar26.uralschool.ru/" TargetMode="External"/><Relationship Id="rId915" Type="http://schemas.openxmlformats.org/officeDocument/2006/relationships/hyperlink" Target="https://alapaevskddt.edusite.ru/sveden/files/179e075b93f1857dc2e5a40dd6e090bd.pdf" TargetMode="External"/><Relationship Id="rId347" Type="http://schemas.openxmlformats.org/officeDocument/2006/relationships/hyperlink" Target="https://disk.yandex.ru/d/LkQ9PRcRuu4rvQ" TargetMode="External"/><Relationship Id="rId999" Type="http://schemas.openxmlformats.org/officeDocument/2006/relationships/hyperlink" Target="https://kamyshevo.uralschool.ru/?section_id=191" TargetMode="External"/><Relationship Id="rId1100" Type="http://schemas.openxmlformats.org/officeDocument/2006/relationships/hyperlink" Target="https://clck.ru/3Sriuv" TargetMode="External"/><Relationship Id="rId44" Type="http://schemas.openxmlformats.org/officeDocument/2006/relationships/hyperlink" Target="https://8art.uralschool.ru/" TargetMode="External"/><Relationship Id="rId554" Type="http://schemas.openxmlformats.org/officeDocument/2006/relationships/hyperlink" Target="https://wp-eurasia.ru/" TargetMode="External"/><Relationship Id="rId761" Type="http://schemas.openxmlformats.org/officeDocument/2006/relationships/hyperlink" Target="https://co1.ucoz.ru/2025-2026/programma_osen.pdf" TargetMode="External"/><Relationship Id="rId859" Type="http://schemas.openxmlformats.org/officeDocument/2006/relationships/hyperlink" Target="http://sh69nt.edusite.ru/" TargetMode="External"/><Relationship Id="rId193" Type="http://schemas.openxmlformats.org/officeDocument/2006/relationships/hyperlink" Target="https://lidervp.ru/soodo/2025-05-27-08-06-36" TargetMode="External"/><Relationship Id="rId207" Type="http://schemas.openxmlformats.org/officeDocument/2006/relationships/hyperlink" Target="https://6gor.uralschool.ru/" TargetMode="External"/><Relationship Id="rId414" Type="http://schemas.openxmlformats.org/officeDocument/2006/relationships/hyperlink" Target="https://73lsy.uralschool.ru/?section_id=275" TargetMode="External"/><Relationship Id="rId498" Type="http://schemas.openxmlformats.org/officeDocument/2006/relationships/hyperlink" Target="https://school-71.ru/" TargetMode="External"/><Relationship Id="rId621" Type="http://schemas.openxmlformats.org/officeDocument/2006/relationships/hyperlink" Target="https://ermakooh.uralschool.ru/" TargetMode="External"/><Relationship Id="rId1044" Type="http://schemas.openxmlformats.org/officeDocument/2006/relationships/hyperlink" Target="https://school8.uralschool.ru/upload/scschool8_new/files/08/62/0862ff810e02273a449df35d09124467.pdf" TargetMode="External"/><Relationship Id="rId260" Type="http://schemas.openxmlformats.org/officeDocument/2006/relationships/hyperlink" Target="about:blank" TargetMode="External"/><Relationship Id="rId719" Type="http://schemas.openxmlformats.org/officeDocument/2006/relationships/hyperlink" Target="https://&#1096;&#1082;&#1086;&#1083;&#1072;79.&#1077;&#1082;&#1072;&#1090;&#1077;&#1088;&#1080;&#1085;&#1073;&#1091;&#1088;&#1075;.&#1088;&#1092;/?section_id=21" TargetMode="External"/><Relationship Id="rId926" Type="http://schemas.openxmlformats.org/officeDocument/2006/relationships/hyperlink" Target="http://&#1076;&#1102;&#1089;&#1096;.&#1076;&#1077;&#1090;&#1080;/" TargetMode="External"/><Relationship Id="rId1111" Type="http://schemas.openxmlformats.org/officeDocument/2006/relationships/hyperlink" Target="https://.sch1-sloboda.uralschool.ru/" TargetMode="External"/><Relationship Id="rId55" Type="http://schemas.openxmlformats.org/officeDocument/2006/relationships/hyperlink" Target="https://ou16.uralschool.ru/?section_id=59" TargetMode="External"/><Relationship Id="rId120" Type="http://schemas.openxmlformats.org/officeDocument/2006/relationships/hyperlink" Target="https://belo-sch6.edusite.ru/sveden/files/65a47b9e1deb392dd298001bfddee885.pdf" TargetMode="External"/><Relationship Id="rId358" Type="http://schemas.openxmlformats.org/officeDocument/2006/relationships/hyperlink" Target="http://www.kamrdush.ru/" TargetMode="External"/><Relationship Id="rId565" Type="http://schemas.openxmlformats.org/officeDocument/2006/relationships/hyperlink" Target="https://plvsch20.edusite.ru/" TargetMode="External"/><Relationship Id="rId772" Type="http://schemas.openxmlformats.org/officeDocument/2006/relationships/hyperlink" Target="https://www.schule32.org/index/lager_dnevnogo_prebyvanija/0-169" TargetMode="External"/><Relationship Id="rId218" Type="http://schemas.openxmlformats.org/officeDocument/2006/relationships/hyperlink" Target="https://&#1096;&#1082;&#1086;&#1083;&#1072;123.&#1077;&#1082;&#1072;&#1090;&#1077;&#1088;&#1080;&#1085;&#1073;&#1091;&#1088;&#1075;.&#1088;&#1092;/" TargetMode="External"/><Relationship Id="rId425" Type="http://schemas.openxmlformats.org/officeDocument/2006/relationships/hyperlink" Target="https://2nev.uralschool.ru/" TargetMode="External"/><Relationship Id="rId632" Type="http://schemas.openxmlformats.org/officeDocument/2006/relationships/hyperlink" Target="http://school13-72.ru/" TargetMode="External"/><Relationship Id="rId1055" Type="http://schemas.openxmlformats.org/officeDocument/2006/relationships/hyperlink" Target="http://d-school16.ru/" TargetMode="External"/><Relationship Id="rId271" Type="http://schemas.openxmlformats.org/officeDocument/2006/relationships/hyperlink" Target="https://doddooc.uralschool.ru/?section_id=36" TargetMode="External"/><Relationship Id="rId937" Type="http://schemas.openxmlformats.org/officeDocument/2006/relationships/hyperlink" Target="https://sadic39.tvoysadik.ru/?section_id=790" TargetMode="External"/><Relationship Id="rId1122" Type="http://schemas.openxmlformats.org/officeDocument/2006/relationships/hyperlink" Target="https://&#1089;&#1087;&#1091;&#1090;&#1085;&#1080;&#1082;.&#1077;&#1082;&#1072;&#1090;&#1077;&#1088;&#1080;&#1085;&#1073;&#1091;&#1088;&#1075;.&#1088;&#1092;/roditelyam/svedeniya-ob-organizatsii-otdykha-detei-i-ikh-ozdorovleniya" TargetMode="External"/><Relationship Id="rId66" Type="http://schemas.openxmlformats.org/officeDocument/2006/relationships/hyperlink" Target="https://56art.uralschool.ru/?section_id=75" TargetMode="External"/><Relationship Id="rId131" Type="http://schemas.openxmlformats.org/officeDocument/2006/relationships/hyperlink" Target="https://shkola-21.uralschool.ru/?section_id=65" TargetMode="External"/><Relationship Id="rId369" Type="http://schemas.openxmlformats.org/officeDocument/2006/relationships/hyperlink" Target="https://school17levixa.ru/camp_maininfo.html" TargetMode="External"/><Relationship Id="rId576" Type="http://schemas.openxmlformats.org/officeDocument/2006/relationships/hyperlink" Target="https://tim-pyshma.uralschool.ru/" TargetMode="External"/><Relationship Id="rId783" Type="http://schemas.openxmlformats.org/officeDocument/2006/relationships/hyperlink" Target="https://ntschool50.my1.ru/index/metodicheskie_i_inye_dokumenty_razrabotannye_oo_dlja_obespechenija_obrazovatelnogo_processa/0-206" TargetMode="External"/><Relationship Id="rId990" Type="http://schemas.openxmlformats.org/officeDocument/2006/relationships/hyperlink" Target="https://9srv.uralschool.ru/?section_id=228" TargetMode="External"/><Relationship Id="rId229" Type="http://schemas.openxmlformats.org/officeDocument/2006/relationships/hyperlink" Target="https://37.tvoysadik.ru/" TargetMode="External"/><Relationship Id="rId436" Type="http://schemas.openxmlformats.org/officeDocument/2006/relationships/hyperlink" Target="https://club-vityaz.uralschool.ru/" TargetMode="External"/><Relationship Id="rId643" Type="http://schemas.openxmlformats.org/officeDocument/2006/relationships/hyperlink" Target="https://schkola11.uralschool.ru/?section_id=70" TargetMode="External"/><Relationship Id="rId1066" Type="http://schemas.openxmlformats.org/officeDocument/2006/relationships/hyperlink" Target="http://mox.uralschool.ru/" TargetMode="External"/><Relationship Id="rId850" Type="http://schemas.openxmlformats.org/officeDocument/2006/relationships/hyperlink" Target="https://sadic39.tvoysadik.ru/" TargetMode="External"/><Relationship Id="rId948" Type="http://schemas.openxmlformats.org/officeDocument/2006/relationships/hyperlink" Target="https://school22-asbest.edusite.ru/sveden/files/edd377b746022ec0a9d6e80031b4ca4b_0.pdf" TargetMode="External"/><Relationship Id="rId1133" Type="http://schemas.openxmlformats.org/officeDocument/2006/relationships/hyperlink" Target="https://clck.ru/3SnAEN" TargetMode="External"/><Relationship Id="rId77" Type="http://schemas.openxmlformats.org/officeDocument/2006/relationships/hyperlink" Target="http://malotavr.uralschool.ru/" TargetMode="External"/><Relationship Id="rId282" Type="http://schemas.openxmlformats.org/officeDocument/2006/relationships/hyperlink" Target="about:blank" TargetMode="External"/><Relationship Id="rId503" Type="http://schemas.openxmlformats.org/officeDocument/2006/relationships/hyperlink" Target="http://polusnt.ru/" TargetMode="External"/><Relationship Id="rId587" Type="http://schemas.openxmlformats.org/officeDocument/2006/relationships/hyperlink" Target="http://sch13mariinsk.eduface.ru/" TargetMode="External"/><Relationship Id="rId710" Type="http://schemas.openxmlformats.org/officeDocument/2006/relationships/hyperlink" Target="https://shamar26.uralschool.ru/" TargetMode="External"/><Relationship Id="rId808" Type="http://schemas.openxmlformats.org/officeDocument/2006/relationships/hyperlink" Target="https://mir.edusite.ru/mmagic.html?page=/camp_maininfo.html" TargetMode="External"/><Relationship Id="rId8" Type="http://schemas.openxmlformats.org/officeDocument/2006/relationships/hyperlink" Target="http://vssoh2.ekb.eduru.ru/" TargetMode="External"/><Relationship Id="rId142" Type="http://schemas.openxmlformats.org/officeDocument/2006/relationships/hyperlink" Target="https://23ber.uralschool.ru/" TargetMode="External"/><Relationship Id="rId447" Type="http://schemas.openxmlformats.org/officeDocument/2006/relationships/hyperlink" Target="https://dr-no6.uralschool.ru/upload/scdr_no6_new/files/29/29/29291cb6fb06eb46a4478788334a0e91.pdf" TargetMode="External"/><Relationship Id="rId794" Type="http://schemas.openxmlformats.org/officeDocument/2006/relationships/hyperlink" Target="https://sportsschool77.ru/wp-content/uploads/Rabochaya-programma-vospitaniya-MBOU-SOSH-77-NOO-2024-2025-uchebnyj-god.pdf" TargetMode="External"/><Relationship Id="rId1077" Type="http://schemas.openxmlformats.org/officeDocument/2006/relationships/hyperlink" Target="https://8irbit.uralschool.ru/" TargetMode="External"/><Relationship Id="rId654" Type="http://schemas.openxmlformats.org/officeDocument/2006/relationships/hyperlink" Target="http://bs10set.uralschool.ru/" TargetMode="External"/><Relationship Id="rId861" Type="http://schemas.openxmlformats.org/officeDocument/2006/relationships/hyperlink" Target="https://madou-9.edusite.ru/" TargetMode="External"/><Relationship Id="rId959" Type="http://schemas.openxmlformats.org/officeDocument/2006/relationships/hyperlink" Target="https://clck.ru/3Sknn6" TargetMode="External"/><Relationship Id="rId293" Type="http://schemas.openxmlformats.org/officeDocument/2006/relationships/hyperlink" Target="http://www.kilachevschool.uoirbitmo.ru/" TargetMode="External"/><Relationship Id="rId307" Type="http://schemas.openxmlformats.org/officeDocument/2006/relationships/hyperlink" Target="https://kamensk-school.obrku.ru/" TargetMode="External"/><Relationship Id="rId514" Type="http://schemas.openxmlformats.org/officeDocument/2006/relationships/hyperlink" Target="about:blank" TargetMode="External"/><Relationship Id="rId721" Type="http://schemas.openxmlformats.org/officeDocument/2006/relationships/hyperlink" Target="https://lager-181.uralschool.ru/" TargetMode="External"/><Relationship Id="rId1144" Type="http://schemas.openxmlformats.org/officeDocument/2006/relationships/hyperlink" Target="https://lager-9irbit.uralschool.ru/" TargetMode="External"/><Relationship Id="rId88" Type="http://schemas.openxmlformats.org/officeDocument/2006/relationships/hyperlink" Target="https://licey9asb.uralschool.ru/" TargetMode="External"/><Relationship Id="rId153" Type="http://schemas.openxmlformats.org/officeDocument/2006/relationships/hyperlink" Target="https://b1.uralschool.ru/" TargetMode="External"/><Relationship Id="rId360" Type="http://schemas.openxmlformats.org/officeDocument/2006/relationships/hyperlink" Target="https://kch-sch6.uralschool.ru/" TargetMode="External"/><Relationship Id="rId598" Type="http://schemas.openxmlformats.org/officeDocument/2006/relationships/hyperlink" Target="https://school8.uralschool.ru/" TargetMode="External"/><Relationship Id="rId819" Type="http://schemas.openxmlformats.org/officeDocument/2006/relationships/hyperlink" Target="https://&#1096;&#1082;&#1086;&#1083;&#1072;147.&#1077;&#1082;&#1072;&#1090;&#1077;&#1088;&#1080;&#1085;&#1073;&#1091;&#1088;&#1075;.&#1088;&#1092;/" TargetMode="External"/><Relationship Id="rId1004" Type="http://schemas.openxmlformats.org/officeDocument/2006/relationships/hyperlink" Target="https://&#1075;&#1080;&#1084;&#1085;&#1072;&#1079;&#1080;&#1103;37.&#1077;&#1082;&#1072;&#1090;&#1077;&#1088;&#1080;&#1085;&#1073;&#1091;&#1088;&#1075;.&#1088;&#1092;/" TargetMode="External"/><Relationship Id="rId220" Type="http://schemas.openxmlformats.org/officeDocument/2006/relationships/hyperlink" Target="about:blank" TargetMode="External"/><Relationship Id="rId458" Type="http://schemas.openxmlformats.org/officeDocument/2006/relationships/hyperlink" Target="http://pmay.uralschool.ru/" TargetMode="External"/><Relationship Id="rId665" Type="http://schemas.openxmlformats.org/officeDocument/2006/relationships/hyperlink" Target="https://cvr-sysert.ru/wp-content/uploads/2025/05/%D0%9F%D0%A0%D0%9E%D0%93%D0%A0%D0%90%D0%9C%D0%9C%D0%90-%D0%BF%D1%80%D0%BE%D1%84%D0%B8%D0%BB%D1%8C%D0%BD%D0%BE%D0%B9-%D1%81%D0%BC%D0%B5%D0%BD%D1%8B-%D0%9B%D0%94%D0%9F-%D0%A1%D0%A6%D0%92%D0%A0.pdf" TargetMode="External"/><Relationship Id="rId872" Type="http://schemas.openxmlformats.org/officeDocument/2006/relationships/hyperlink" Target="https://13rzd.uralschool.ru/" TargetMode="External"/><Relationship Id="rId1088" Type="http://schemas.openxmlformats.org/officeDocument/2006/relationships/hyperlink" Target="http://www.school7.pervouralsk.ru/" TargetMode="External"/><Relationship Id="rId15" Type="http://schemas.openxmlformats.org/officeDocument/2006/relationships/hyperlink" Target="https://zarya.uralschool.ru/" TargetMode="External"/><Relationship Id="rId318" Type="http://schemas.openxmlformats.org/officeDocument/2006/relationships/hyperlink" Target="https://school5.obrku.ru/ob-organizatsii-otdykha-detej-i-ikh-ozdorovlenii/1-ob-organizatsii-otdykha-detej-i-ikh-ozdorovleniya" TargetMode="External"/><Relationship Id="rId525" Type="http://schemas.openxmlformats.org/officeDocument/2006/relationships/hyperlink" Target="http://s49novouralsk.edusite.ru/" TargetMode="External"/><Relationship Id="rId732" Type="http://schemas.openxmlformats.org/officeDocument/2006/relationships/hyperlink" Target="http://pelevinskaya.edusite.ru/" TargetMode="External"/><Relationship Id="rId1155" Type="http://schemas.openxmlformats.org/officeDocument/2006/relationships/hyperlink" Target="https://1prv.uralschool.ru/?section_id=76" TargetMode="External"/><Relationship Id="rId99" Type="http://schemas.openxmlformats.org/officeDocument/2006/relationships/hyperlink" Target="http://bakschool.org.ru/%D0%BE%D0%B1-%D0%BE%D1%80%D0%B3%D0%B0%D0%BD%D0%B8%D0%B7%D0%B0%D1%86%D0%B8%D0%B8-%D0%BE%D1%82%D0%B4%D1%8B%D1%85%D0%B0-%D0%B4%D0%B5%D1%82%D0%B5%D0%B9-%D0%B8-%D0%B8%D1%85-%D0%BE%D0%B7%D0%B4%D0%BE%D1%80/" TargetMode="External"/><Relationship Id="rId164" Type="http://schemas.openxmlformats.org/officeDocument/2006/relationships/hyperlink" Target="https://b18.uralschool.ru/" TargetMode="External"/><Relationship Id="rId371" Type="http://schemas.openxmlformats.org/officeDocument/2006/relationships/hyperlink" Target="https://cdt-krv.profiedu.ru/?section_id=1122" TargetMode="External"/><Relationship Id="rId1015" Type="http://schemas.openxmlformats.org/officeDocument/2006/relationships/hyperlink" Target="https://&#1096;&#1082;&#1086;&#1083;&#1072;107.&#1077;&#1082;&#1072;&#1090;&#1077;&#1088;&#1080;&#1085;&#1073;&#1091;&#1088;&#1075;.&#1088;&#1092;/" TargetMode="External"/><Relationship Id="rId469" Type="http://schemas.openxmlformats.org/officeDocument/2006/relationships/hyperlink" Target="https://2ntu.uralschool.ru/" TargetMode="External"/><Relationship Id="rId676" Type="http://schemas.openxmlformats.org/officeDocument/2006/relationships/hyperlink" Target="https://overino.uralschool.ru/site/pub?id=58" TargetMode="External"/><Relationship Id="rId883" Type="http://schemas.openxmlformats.org/officeDocument/2006/relationships/hyperlink" Target="https://58set.tvoysadik.ru/" TargetMode="External"/><Relationship Id="rId1099" Type="http://schemas.openxmlformats.org/officeDocument/2006/relationships/hyperlink" Target="http://www.alapaevsk-pervaya.edusite.ru/camp_maininfo.html" TargetMode="External"/><Relationship Id="rId26" Type="http://schemas.openxmlformats.org/officeDocument/2006/relationships/hyperlink" Target="https://armou1.aramilgo.ru/?framepage=/kats/index.htm?razdel=lgol" TargetMode="External"/><Relationship Id="rId231" Type="http://schemas.openxmlformats.org/officeDocument/2006/relationships/hyperlink" Target="https://496.tvoysadik.ru/" TargetMode="External"/><Relationship Id="rId329" Type="http://schemas.openxmlformats.org/officeDocument/2006/relationships/hyperlink" Target="http://kum-sch30.edusite.ru/p369aa1.html" TargetMode="External"/><Relationship Id="rId536" Type="http://schemas.openxmlformats.org/officeDocument/2006/relationships/hyperlink" Target="http://school3-prv.ru/" TargetMode="External"/><Relationship Id="rId175" Type="http://schemas.openxmlformats.org/officeDocument/2006/relationships/hyperlink" Target="http://4vt.uralschool.ru/" TargetMode="External"/><Relationship Id="rId743" Type="http://schemas.openxmlformats.org/officeDocument/2006/relationships/hyperlink" Target="https://school5.obrku.ru/images/lager/%D0%9F%D0%A0%D0%9E%D0%93%D0%A0%D0%90%D0%9C%D0%9C%D0%90_%D0%92%D0%9E%D0%A1%D0%9F%D0%98%D0%A2%D0%90%D0%A2%D0%95%D0%9B%D0%AC%D0%9D%D0%9E%D0%99_%D0%A0%D0%90%D0%91%D0%9E%D0%A2%D0%AB_%D0%94%D0%9B%D0%AF_%D0%9E%D0%A0%D0%93%D0%90%D0%9D%D0%98%D0%97%D0%90%D0%A6%D0%98%D0%98.pdf" TargetMode="External"/><Relationship Id="rId950" Type="http://schemas.openxmlformats.org/officeDocument/2006/relationships/hyperlink" Target="https://&#1096;&#1082;&#1086;&#1083;&#1072;13.&#1072;&#1089;&#1073;&#1077;&#1089;&#1090;-&#1086;&#1073;&#1088;.&#1088;&#1092;/sveden/document/" TargetMode="External"/><Relationship Id="rId1026" Type="http://schemas.openxmlformats.org/officeDocument/2006/relationships/hyperlink" Target="https://&#1096;&#1082;&#1086;&#1083;&#1072;178.&#1077;&#1082;&#1072;&#1090;&#1077;&#1088;&#1080;&#1085;&#1073;&#1091;&#1088;&#1075;.&#1088;&#1092;/" TargetMode="External"/><Relationship Id="rId382" Type="http://schemas.openxmlformats.org/officeDocument/2006/relationships/hyperlink" Target="https://school17.uralschool.ru/?section_id=18" TargetMode="External"/><Relationship Id="rId603" Type="http://schemas.openxmlformats.org/officeDocument/2006/relationships/hyperlink" Target="https://27rezh.uralschool.ru/" TargetMode="External"/><Relationship Id="rId687" Type="http://schemas.openxmlformats.org/officeDocument/2006/relationships/hyperlink" Target="https://tavda-14.uralschool.ru/" TargetMode="External"/><Relationship Id="rId810" Type="http://schemas.openxmlformats.org/officeDocument/2006/relationships/hyperlink" Target="https://ddt-tc.edusite.ru/sveden/files/1502732c16b0722f32693b85d0015667.pdf" TargetMode="External"/><Relationship Id="rId908" Type="http://schemas.openxmlformats.org/officeDocument/2006/relationships/hyperlink" Target="https://oshkurkovo.uralschool.ru/?section_id=188" TargetMode="External"/><Relationship Id="rId242" Type="http://schemas.openxmlformats.org/officeDocument/2006/relationships/hyperlink" Target="about:blank" TargetMode="External"/><Relationship Id="rId894" Type="http://schemas.openxmlformats.org/officeDocument/2006/relationships/hyperlink" Target="https://detstvo.tvoysadik.ru/" TargetMode="External"/><Relationship Id="rId37" Type="http://schemas.openxmlformats.org/officeDocument/2006/relationships/hyperlink" Target="https://4art.uralschool.ru/" TargetMode="External"/><Relationship Id="rId102" Type="http://schemas.openxmlformats.org/officeDocument/2006/relationships/hyperlink" Target="http://school-v-tisa.narod.ru/" TargetMode="External"/><Relationship Id="rId547" Type="http://schemas.openxmlformats.org/officeDocument/2006/relationships/hyperlink" Target="https://shkola22.ru/" TargetMode="External"/><Relationship Id="rId754" Type="http://schemas.openxmlformats.org/officeDocument/2006/relationships/hyperlink" Target="https://clck.ru/3Sp98f" TargetMode="External"/><Relationship Id="rId961" Type="http://schemas.openxmlformats.org/officeDocument/2006/relationships/hyperlink" Target="https://clck.ru/3SmpLo" TargetMode="External"/><Relationship Id="rId90" Type="http://schemas.openxmlformats.org/officeDocument/2006/relationships/hyperlink" Target="http://sch11.edusite.ru/" TargetMode="External"/><Relationship Id="rId186" Type="http://schemas.openxmlformats.org/officeDocument/2006/relationships/hyperlink" Target="https://vp-parusa.profiedu.ru/?section_id=96" TargetMode="External"/><Relationship Id="rId393" Type="http://schemas.openxmlformats.org/officeDocument/2006/relationships/hyperlink" Target="http://www.bugaleh.ucoz.ru/" TargetMode="External"/><Relationship Id="rId407" Type="http://schemas.openxmlformats.org/officeDocument/2006/relationships/hyperlink" Target="http://newschool10.edusite.ru/" TargetMode="External"/><Relationship Id="rId614" Type="http://schemas.openxmlformats.org/officeDocument/2006/relationships/hyperlink" Target="http://dussh-rossiya.ekb.sportsng.ru/" TargetMode="External"/><Relationship Id="rId821" Type="http://schemas.openxmlformats.org/officeDocument/2006/relationships/hyperlink" Target="https://&#1096;&#1082;&#1086;&#1083;&#1072;149.&#1077;&#1082;&#1072;&#1090;&#1077;&#1088;&#1080;&#1085;&#1073;&#1091;&#1088;&#1075;.&#1088;&#1092;/" TargetMode="External"/><Relationship Id="rId1037" Type="http://schemas.openxmlformats.org/officeDocument/2006/relationships/hyperlink" Target="https://&#1096;&#1082;&#1086;&#1083;&#1072;71.&#1077;&#1082;&#1072;&#1090;&#1077;&#1088;&#1080;&#1085;&#1073;&#1091;&#1088;&#1075;.&#1088;&#1092;/?section_id=14" TargetMode="External"/><Relationship Id="rId253" Type="http://schemas.openxmlformats.org/officeDocument/2006/relationships/hyperlink" Target="about:blank" TargetMode="External"/><Relationship Id="rId460" Type="http://schemas.openxmlformats.org/officeDocument/2006/relationships/hyperlink" Target="https://cdt-ns.uralschool.ru/" TargetMode="External"/><Relationship Id="rId698" Type="http://schemas.openxmlformats.org/officeDocument/2006/relationships/hyperlink" Target="https://talschool8.uralschool.ru/" TargetMode="External"/><Relationship Id="rId919" Type="http://schemas.openxmlformats.org/officeDocument/2006/relationships/hyperlink" Target="https://uralsky.uralschool.ru/upload/scuralsky_new/files/d4/01/d4018c026edca93f10c236d519653bae.pdf" TargetMode="External"/><Relationship Id="rId1090" Type="http://schemas.openxmlformats.org/officeDocument/2006/relationships/hyperlink" Target="https://228.tvoysadik.ru/?section_id=1073" TargetMode="External"/><Relationship Id="rId1104" Type="http://schemas.openxmlformats.org/officeDocument/2006/relationships/hyperlink" Target="https://195.tvoysadik.ru/" TargetMode="External"/><Relationship Id="rId48" Type="http://schemas.openxmlformats.org/officeDocument/2006/relationships/hyperlink" Target="https://10art.uralschool.ru/" TargetMode="External"/><Relationship Id="rId113" Type="http://schemas.openxmlformats.org/officeDocument/2006/relationships/hyperlink" Target="https://rp-sosch.ucoz.ru/index/svedenija_ob_organizacii_otdykha_detej_i_ikh_ozdorovlenii/0-147" TargetMode="External"/><Relationship Id="rId320" Type="http://schemas.openxmlformats.org/officeDocument/2006/relationships/hyperlink" Target="https://licey9ku.uralschool.ru/?section_id=40" TargetMode="External"/><Relationship Id="rId558" Type="http://schemas.openxmlformats.org/officeDocument/2006/relationships/hyperlink" Target="https://1pol.uralschool.ru/upload/sc1pol_new/files/e4/74/e474065535691ee3c9a2e2f7bed6af68.pdf" TargetMode="External"/><Relationship Id="rId765" Type="http://schemas.openxmlformats.org/officeDocument/2006/relationships/hyperlink" Target="https://school9-nt.ru/files/official/ldp.pdf?touch=1747130682" TargetMode="External"/><Relationship Id="rId972" Type="http://schemas.openxmlformats.org/officeDocument/2006/relationships/hyperlink" Target="https://&#1096;&#1082;&#1086;&#1083;&#1072;157.&#1077;&#1082;&#1072;&#1090;&#1077;&#1088;&#1080;&#1085;&#1073;&#1091;&#1088;&#1075;.&#1088;&#1092;/" TargetMode="External"/><Relationship Id="rId197" Type="http://schemas.openxmlformats.org/officeDocument/2006/relationships/hyperlink" Target="https://sport-v-tura.profiedu.ru/" TargetMode="External"/><Relationship Id="rId418" Type="http://schemas.openxmlformats.org/officeDocument/2006/relationships/hyperlink" Target="https://mal3.uralschool.ru/?section_id=141" TargetMode="External"/><Relationship Id="rId625" Type="http://schemas.openxmlformats.org/officeDocument/2006/relationships/hyperlink" Target="http://vost2.edusite.ru/" TargetMode="External"/><Relationship Id="rId832" Type="http://schemas.openxmlformats.org/officeDocument/2006/relationships/hyperlink" Target="https://svt19.uralschool.ru/?section_id=190" TargetMode="External"/><Relationship Id="rId1048" Type="http://schemas.openxmlformats.org/officeDocument/2006/relationships/hyperlink" Target="https://46rezh.uralschool.ru/?section_id=323" TargetMode="External"/><Relationship Id="rId264" Type="http://schemas.openxmlformats.org/officeDocument/2006/relationships/hyperlink" Target="about:blank" TargetMode="External"/><Relationship Id="rId471" Type="http://schemas.openxmlformats.org/officeDocument/2006/relationships/hyperlink" Target="http://kosyaschool.egov66.ru/" TargetMode="External"/><Relationship Id="rId1115" Type="http://schemas.openxmlformats.org/officeDocument/2006/relationships/hyperlink" Target="https://&#1074;&#1099;&#1089;&#1086;&#1082;&#1086;&#1075;&#1086;&#1088;&#1077;&#1094;.&#1090;&#1072;&#1075;&#1080;&#1083;&#1089;&#1087;&#1086;&#1088;&#1090;.&#1088;&#1092;/" TargetMode="External"/><Relationship Id="rId59" Type="http://schemas.openxmlformats.org/officeDocument/2006/relationships/hyperlink" Target="https://19leb.uralschool.ru/?section_id=407" TargetMode="External"/><Relationship Id="rId124" Type="http://schemas.openxmlformats.org/officeDocument/2006/relationships/hyperlink" Target="https://sovh10.uralschool.ru/upload/scsovh10_new/files/8e/61/8e618113db2a4d3d6268aad1e783c5b0.pdf" TargetMode="External"/><Relationship Id="rId569" Type="http://schemas.openxmlformats.org/officeDocument/2006/relationships/hyperlink" Target="about:blank" TargetMode="External"/><Relationship Id="rId776" Type="http://schemas.openxmlformats.org/officeDocument/2006/relationships/hyperlink" Target="https://nt36mou.ru/sveden/files/443a49d7a08ca18d0a258394ccaffc52_0.pdf" TargetMode="External"/><Relationship Id="rId983" Type="http://schemas.openxmlformats.org/officeDocument/2006/relationships/hyperlink" Target="https://13shcola.ucoz.ru/index/gorodskoj_ozdorovitelnyj_lager_maou_sosh_13_quot_solnyshko_quot/0-189" TargetMode="External"/><Relationship Id="rId331" Type="http://schemas.openxmlformats.org/officeDocument/2006/relationships/hyperlink" Target="https://www.mbouku32.ru/organizatsiya-otdykha-detej-2/osnovnye-svedeniya" TargetMode="External"/><Relationship Id="rId429" Type="http://schemas.openxmlformats.org/officeDocument/2006/relationships/hyperlink" Target="https://6-nev.uralschool.ru/" TargetMode="External"/><Relationship Id="rId636" Type="http://schemas.openxmlformats.org/officeDocument/2006/relationships/hyperlink" Target="https://kuryi.uralschool.ru/sveden/common" TargetMode="External"/><Relationship Id="rId1059" Type="http://schemas.openxmlformats.org/officeDocument/2006/relationships/hyperlink" Target="https://polunoch3.uralschool.ru/" TargetMode="External"/><Relationship Id="rId843" Type="http://schemas.openxmlformats.org/officeDocument/2006/relationships/hyperlink" Target="https://clck.su/lywZZ" TargetMode="External"/><Relationship Id="rId1126" Type="http://schemas.openxmlformats.org/officeDocument/2006/relationships/hyperlink" Target="http://&#1075;&#1080;&#1084;&#1085;&#1072;&#1079;&#1080;&#1103;39.&#1077;&#1082;&#1072;&#1090;&#1077;&#1088;&#1080;&#1085;&#1073;&#1091;&#1088;&#1075;.&#1088;&#1092;/" TargetMode="External"/><Relationship Id="rId275" Type="http://schemas.openxmlformats.org/officeDocument/2006/relationships/hyperlink" Target="https://sk-desantnic.oshkole.ru/" TargetMode="External"/><Relationship Id="rId482" Type="http://schemas.openxmlformats.org/officeDocument/2006/relationships/hyperlink" Target="http://serebro.uralschool.ru/" TargetMode="External"/><Relationship Id="rId703" Type="http://schemas.openxmlformats.org/officeDocument/2006/relationships/hyperlink" Target="https://clck.ru/3SnDPQ" TargetMode="External"/><Relationship Id="rId910" Type="http://schemas.openxmlformats.org/officeDocument/2006/relationships/hyperlink" Target="https://z-uspenka.uralschool.ru/upload/scz_uspenka_new/files/ff/e1/ffe191a3a68de8275076e5a575218cf6.pdf,%20%D0%9F%D1%80%D0%BE%D0%B3%D1%80%D0%B0%D0%BC%D0%BC%D0%B0%20%D1%81%20%D0%BF%D1%80%D0%B8%D0%BB%D0%BE%D0%B6%D0%B5%D0%BD%D0%B8%D1%8F%D0%BC%D0%B8%20%D1%83%D1%82%D0%B2%D0%B5%D1%80%D0%B6%D0%B4%D0%B5%D0%BD%D0%B0%20%D0%BF%D1%80%D0%B8%D0%BA%D0%B0%D0%B7%D0%BE%D0%BC%20%D0%B4%D0%B8%D1%80%D0%B5%D0%BA%D1%82%D0%BE%D1%80%D0%B0%20%D0%BE%D1%82%2010.04.2025%20%E2%84%96%2032" TargetMode="External"/><Relationship Id="rId135" Type="http://schemas.openxmlformats.org/officeDocument/2006/relationships/hyperlink" Target="http://www.gym-5.ru/" TargetMode="External"/><Relationship Id="rId342" Type="http://schemas.openxmlformats.org/officeDocument/2006/relationships/hyperlink" Target="https://kam-art.schoolsite.ru/m1.html" TargetMode="External"/><Relationship Id="rId787" Type="http://schemas.openxmlformats.org/officeDocument/2006/relationships/hyperlink" Target="https://mbousosh61.ru/dokumenty-2" TargetMode="External"/><Relationship Id="rId994" Type="http://schemas.openxmlformats.org/officeDocument/2006/relationships/hyperlink" Target="https://cdtserov.ru/5459-2/" TargetMode="External"/><Relationship Id="rId202" Type="http://schemas.openxmlformats.org/officeDocument/2006/relationships/hyperlink" Target="https://proletarskaya.uralschool.ru/upload/scproletarskaya_new/files/fd/79/fd79c82ca2c06fba0ec0e49134ae07d7.pdf" TargetMode="External"/><Relationship Id="rId647" Type="http://schemas.openxmlformats.org/officeDocument/2006/relationships/hyperlink" Target="http://3set.uralschool.ru/" TargetMode="External"/><Relationship Id="rId854" Type="http://schemas.openxmlformats.org/officeDocument/2006/relationships/hyperlink" Target="https://&#1096;&#1082;&#1086;&#1083;&#1072;80.&#1077;&#1082;&#1072;&#1090;&#1077;&#1088;&#1080;&#1085;&#1073;&#1091;&#1088;&#1075;.&#1088;&#1092;/" TargetMode="External"/><Relationship Id="rId286" Type="http://schemas.openxmlformats.org/officeDocument/2006/relationships/hyperlink" Target="https://gaeva-schkola.uralschool.ru/" TargetMode="External"/><Relationship Id="rId493" Type="http://schemas.openxmlformats.org/officeDocument/2006/relationships/hyperlink" Target="https://sch45.edusite.ru/index.html" TargetMode="External"/><Relationship Id="rId507" Type="http://schemas.openxmlformats.org/officeDocument/2006/relationships/hyperlink" Target="https://&#1072;&#1074;&#1080;&#1072;&#1090;&#1086;&#1088;.&#1090;&#1072;&#1075;&#1080;&#1083;&#1089;&#1087;&#1086;&#1088;&#1090;.&#1088;&#1092;/sveden/document/" TargetMode="External"/><Relationship Id="rId714" Type="http://schemas.openxmlformats.org/officeDocument/2006/relationships/hyperlink" Target="https://school45-shalya.edusite.ru/" TargetMode="External"/><Relationship Id="rId921" Type="http://schemas.openxmlformats.org/officeDocument/2006/relationships/hyperlink" Target="https://&#1086;&#1086;&#1096;&#1072;&#1082;&#1080;&#1085;&#1092;&#1080;&#1077;&#1074;&#1086;.&#1088;&#1092;/item/1533204" TargetMode="External"/><Relationship Id="rId1137" Type="http://schemas.openxmlformats.org/officeDocument/2006/relationships/hyperlink" Target="https://clck.ru/3SnG9i" TargetMode="External"/><Relationship Id="rId50" Type="http://schemas.openxmlformats.org/officeDocument/2006/relationships/hyperlink" Target="http://school12art.ucoz.ru/" TargetMode="External"/><Relationship Id="rId146" Type="http://schemas.openxmlformats.org/officeDocument/2006/relationships/hyperlink" Target="http://www.ou33.ru/" TargetMode="External"/><Relationship Id="rId353" Type="http://schemas.openxmlformats.org/officeDocument/2006/relationships/hyperlink" Target="about:blank" TargetMode="External"/><Relationship Id="rId560" Type="http://schemas.openxmlformats.org/officeDocument/2006/relationships/hyperlink" Target="http://4-ka.com/for-parents/lok/" TargetMode="External"/><Relationship Id="rId798" Type="http://schemas.openxmlformats.org/officeDocument/2006/relationships/hyperlink" Target="https://nt-school90.narod.ru/2024-2025/prgramma_ldp-90.pdf" TargetMode="External"/><Relationship Id="rId213" Type="http://schemas.openxmlformats.org/officeDocument/2006/relationships/hyperlink" Target="about:blank" TargetMode="External"/><Relationship Id="rId420" Type="http://schemas.openxmlformats.org/officeDocument/2006/relationships/hyperlink" Target="https://maou19mgo.ucoz.ru/index/ob_organizacii_otdykha_detej_i_ikh_ozdorovlenija/0-382" TargetMode="External"/><Relationship Id="rId658" Type="http://schemas.openxmlformats.org/officeDocument/2006/relationships/hyperlink" Target="https://shkola-sad2.edusite.ru/sveden/files/c1fd8e733d1634e6671cf30ab23c02fe.pdf" TargetMode="External"/><Relationship Id="rId865" Type="http://schemas.openxmlformats.org/officeDocument/2006/relationships/hyperlink" Target="https://cdt-asbest.ucoz.ru/" TargetMode="External"/><Relationship Id="rId1050" Type="http://schemas.openxmlformats.org/officeDocument/2006/relationships/hyperlink" Target="https://9rezh.tvoysadik.ru/" TargetMode="External"/><Relationship Id="rId297" Type="http://schemas.openxmlformats.org/officeDocument/2006/relationships/hyperlink" Target="https://pionerschool.uoirbitmo.ru/" TargetMode="External"/><Relationship Id="rId518" Type="http://schemas.openxmlformats.org/officeDocument/2006/relationships/hyperlink" Target="https://&#1102;&#1087;&#1080;&#1090;&#1077;&#1088;.&#1090;&#1072;&#1075;&#1080;&#1083;&#1089;&#1087;&#1086;&#1088;&#1090;.&#1088;&#1092;/" TargetMode="External"/><Relationship Id="rId725" Type="http://schemas.openxmlformats.org/officeDocument/2006/relationships/hyperlink" Target="http://school13p.ru/" TargetMode="External"/><Relationship Id="rId932" Type="http://schemas.openxmlformats.org/officeDocument/2006/relationships/hyperlink" Target="https://&#1096;&#1082;&#1086;&#1083;&#1072;15-&#1076;&#1080;&#1085;&#1072;&#1089;.&#1088;&#1092;/" TargetMode="External"/><Relationship Id="rId1148" Type="http://schemas.openxmlformats.org/officeDocument/2006/relationships/hyperlink" Target="https://437.tvoysadik.ru/" TargetMode="External"/><Relationship Id="rId157" Type="http://schemas.openxmlformats.org/officeDocument/2006/relationships/hyperlink" Target="https://b9.uralschool.ru/" TargetMode="External"/><Relationship Id="rId364" Type="http://schemas.openxmlformats.org/officeDocument/2006/relationships/hyperlink" Target="https://1krv.uralschool.ru/?section_id=284" TargetMode="External"/><Relationship Id="rId1008" Type="http://schemas.openxmlformats.org/officeDocument/2006/relationships/hyperlink" Target="https://lager-125.uralschool.ru/" TargetMode="External"/><Relationship Id="rId61" Type="http://schemas.openxmlformats.org/officeDocument/2006/relationships/hyperlink" Target="https://licey21art.uralschool.ru/?section_id=432" TargetMode="External"/><Relationship Id="rId571" Type="http://schemas.openxmlformats.org/officeDocument/2006/relationships/hyperlink" Target="http://crdu-p.uralschool.ru/" TargetMode="External"/><Relationship Id="rId669" Type="http://schemas.openxmlformats.org/officeDocument/2006/relationships/hyperlink" Target="http://obr-sysert.ru/" TargetMode="External"/><Relationship Id="rId876" Type="http://schemas.openxmlformats.org/officeDocument/2006/relationships/hyperlink" Target="https://dshikras.edusite.ru/" TargetMode="External"/><Relationship Id="rId19" Type="http://schemas.openxmlformats.org/officeDocument/2006/relationships/hyperlink" Target="http://kostino.3dn.ru/news/letnjaja_ozdorovitelnaja_kampanija/1-0-11" TargetMode="External"/><Relationship Id="rId224" Type="http://schemas.openxmlformats.org/officeDocument/2006/relationships/hyperlink" Target="about:blank" TargetMode="External"/><Relationship Id="rId431" Type="http://schemas.openxmlformats.org/officeDocument/2006/relationships/hyperlink" Target="https://school-ayat.narod.ru/" TargetMode="External"/><Relationship Id="rId529" Type="http://schemas.openxmlformats.org/officeDocument/2006/relationships/hyperlink" Target="https://school58-novouralsk.edusite.ru/" TargetMode="External"/><Relationship Id="rId736" Type="http://schemas.openxmlformats.org/officeDocument/2006/relationships/hyperlink" Target="https://sosh2suralsk.uralschool.ru/sveden/document" TargetMode="External"/><Relationship Id="rId1061" Type="http://schemas.openxmlformats.org/officeDocument/2006/relationships/hyperlink" Target="http://50tgo.uralschool.ru/" TargetMode="External"/><Relationship Id="rId1159" Type="http://schemas.openxmlformats.org/officeDocument/2006/relationships/comments" Target="../comments2.xml"/><Relationship Id="rId168" Type="http://schemas.openxmlformats.org/officeDocument/2006/relationships/hyperlink" Target="https://b24.uralschool.ru/" TargetMode="External"/><Relationship Id="rId943" Type="http://schemas.openxmlformats.org/officeDocument/2006/relationships/hyperlink" Target="https://6arti.uralschool.ru/?section_id=57" TargetMode="External"/><Relationship Id="rId1019" Type="http://schemas.openxmlformats.org/officeDocument/2006/relationships/hyperlink" Target="https://&#1096;&#1082;&#1086;&#1083;&#1072;115.&#1077;&#1082;&#1072;&#1090;&#1077;&#1088;&#1080;&#1085;&#1073;&#1091;&#1088;&#1075;.&#1088;&#1092;/" TargetMode="External"/><Relationship Id="rId72" Type="http://schemas.openxmlformats.org/officeDocument/2006/relationships/hyperlink" Target="http://www.liceyarti.ru/" TargetMode="External"/><Relationship Id="rId375" Type="http://schemas.openxmlformats.org/officeDocument/2006/relationships/hyperlink" Target="https://school5.uralschool.ru/?section_id=19" TargetMode="External"/><Relationship Id="rId582" Type="http://schemas.openxmlformats.org/officeDocument/2006/relationships/hyperlink" Target="http://school2revda.eduface.ru/" TargetMode="External"/><Relationship Id="rId803" Type="http://schemas.openxmlformats.org/officeDocument/2006/relationships/hyperlink" Target="https://www.gdmnt.ru/upload/iblock/366/366529665af38873d115bcaae80f18a6.pdf" TargetMode="External"/><Relationship Id="rId3" Type="http://schemas.openxmlformats.org/officeDocument/2006/relationships/hyperlink" Target="https://school5-al.edusite.ru/" TargetMode="External"/><Relationship Id="rId235" Type="http://schemas.openxmlformats.org/officeDocument/2006/relationships/hyperlink" Target="https://573mozaika.tvoysadik.ru/" TargetMode="External"/><Relationship Id="rId442" Type="http://schemas.openxmlformats.org/officeDocument/2006/relationships/hyperlink" Target="https://2nsergi.uralschool.ru/" TargetMode="External"/><Relationship Id="rId887" Type="http://schemas.openxmlformats.org/officeDocument/2006/relationships/hyperlink" Target="https://&#1096;&#1082;&#1086;&#1083;&#1072;95.&#1077;&#1082;&#1072;&#1090;&#1077;&#1088;&#1080;&#1085;&#1073;&#1091;&#1088;&#1075;.&#1088;&#1092;/" TargetMode="External"/><Relationship Id="rId1072" Type="http://schemas.openxmlformats.org/officeDocument/2006/relationships/hyperlink" Target="https://clck.su/KuDPD" TargetMode="External"/><Relationship Id="rId302" Type="http://schemas.openxmlformats.org/officeDocument/2006/relationships/hyperlink" Target="https://striganschool.uoirbitmo.ru/" TargetMode="External"/><Relationship Id="rId747" Type="http://schemas.openxmlformats.org/officeDocument/2006/relationships/hyperlink" Target="https://clck.ru/3Sp8wa" TargetMode="External"/><Relationship Id="rId954" Type="http://schemas.openxmlformats.org/officeDocument/2006/relationships/hyperlink" Target="https://vutka8.ru/raznoe/programma_ldp.pdf" TargetMode="External"/><Relationship Id="rId83" Type="http://schemas.openxmlformats.org/officeDocument/2006/relationships/hyperlink" Target="http://school1-asb.ucoz.ru/" TargetMode="External"/><Relationship Id="rId179" Type="http://schemas.openxmlformats.org/officeDocument/2006/relationships/hyperlink" Target="http://4vp.uralschool.ru/" TargetMode="External"/><Relationship Id="rId386" Type="http://schemas.openxmlformats.org/officeDocument/2006/relationships/hyperlink" Target="https://kvantorium-sever.ru/summer-camp" TargetMode="External"/><Relationship Id="rId593" Type="http://schemas.openxmlformats.org/officeDocument/2006/relationships/hyperlink" Target="https://1rezh.uralschool.ru/" TargetMode="External"/><Relationship Id="rId607" Type="http://schemas.openxmlformats.org/officeDocument/2006/relationships/hyperlink" Target="https://46rezh.uralschool.ru/" TargetMode="External"/><Relationship Id="rId814" Type="http://schemas.openxmlformats.org/officeDocument/2006/relationships/hyperlink" Target="https://&#1096;&#1082;&#1086;&#1083;&#1072;50.&#1077;&#1082;&#1072;&#1090;&#1077;&#1088;&#1080;&#1085;&#1073;&#1091;&#1088;&#1075;.&#1088;&#1092;/" TargetMode="External"/><Relationship Id="rId246" Type="http://schemas.openxmlformats.org/officeDocument/2006/relationships/hyperlink" Target="about:blank" TargetMode="External"/><Relationship Id="rId453" Type="http://schemas.openxmlformats.org/officeDocument/2006/relationships/hyperlink" Target="https://kluchevaya.uralschool.ru/" TargetMode="External"/><Relationship Id="rId660" Type="http://schemas.openxmlformats.org/officeDocument/2006/relationships/hyperlink" Target="http://shkola15-sysert.ru/" TargetMode="External"/><Relationship Id="rId898" Type="http://schemas.openxmlformats.org/officeDocument/2006/relationships/hyperlink" Target="https://z-uspenka.uralschool.ru/" TargetMode="External"/><Relationship Id="rId1083" Type="http://schemas.openxmlformats.org/officeDocument/2006/relationships/hyperlink" Target="http://dg23.uralschool.ru/" TargetMode="External"/><Relationship Id="rId106" Type="http://schemas.openxmlformats.org/officeDocument/2006/relationships/hyperlink" Target="http://kluch-oosch.ru/" TargetMode="External"/><Relationship Id="rId313" Type="http://schemas.openxmlformats.org/officeDocument/2006/relationships/hyperlink" Target="https://tr-shkola.ru/" TargetMode="External"/><Relationship Id="rId758" Type="http://schemas.openxmlformats.org/officeDocument/2006/relationships/hyperlink" Target="https://clck.ru/3Sp9Hi" TargetMode="External"/><Relationship Id="rId965" Type="http://schemas.openxmlformats.org/officeDocument/2006/relationships/hyperlink" Target="https://&#1096;&#1082;&#1086;&#1083;&#1072;36.&#1077;&#1082;&#1072;&#1090;&#1077;&#1088;&#1080;&#1085;&#1073;&#1091;&#1088;&#1075;.&#1088;&#1092;/?section_id=324" TargetMode="External"/><Relationship Id="rId1150" Type="http://schemas.openxmlformats.org/officeDocument/2006/relationships/hyperlink" Target="https://soshsotrino.uralschool.ru/?section_id=53" TargetMode="External"/><Relationship Id="rId10" Type="http://schemas.openxmlformats.org/officeDocument/2006/relationships/hyperlink" Target="http://bubchikovo.ru/" TargetMode="External"/><Relationship Id="rId94" Type="http://schemas.openxmlformats.org/officeDocument/2006/relationships/hyperlink" Target="https://afsosh.uralschool.ru/" TargetMode="External"/><Relationship Id="rId397" Type="http://schemas.openxmlformats.org/officeDocument/2006/relationships/hyperlink" Target="http://www.natschool.ru/" TargetMode="External"/><Relationship Id="rId520" Type="http://schemas.openxmlformats.org/officeDocument/2006/relationships/hyperlink" Target="https://5ns.uralschool.ru/" TargetMode="External"/><Relationship Id="rId618" Type="http://schemas.openxmlformats.org/officeDocument/2006/relationships/hyperlink" Target="http://sc25.ucoz.ru/" TargetMode="External"/><Relationship Id="rId825" Type="http://schemas.openxmlformats.org/officeDocument/2006/relationships/hyperlink" Target="http://&#1075;&#1080;&#1084;&#1085;&#1072;&#1079;&#1080;&#1103;174.&#1077;&#1082;&#1072;&#1090;&#1077;&#1088;&#1080;&#1085;&#1073;&#1091;&#1088;&#1075;.&#1088;&#1092;/" TargetMode="External"/><Relationship Id="rId257" Type="http://schemas.openxmlformats.org/officeDocument/2006/relationships/hyperlink" Target="about:blank" TargetMode="External"/><Relationship Id="rId464" Type="http://schemas.openxmlformats.org/officeDocument/2006/relationships/hyperlink" Target="https://akbash.uralschool.ru/" TargetMode="External"/><Relationship Id="rId1010" Type="http://schemas.openxmlformats.org/officeDocument/2006/relationships/hyperlink" Target="https://&#1096;&#1082;&#1086;&#1083;&#1072;49.&#1077;&#1082;&#1072;&#1090;&#1077;&#1088;&#1080;&#1085;&#1073;&#1091;&#1088;&#1075;.&#1088;&#1092;/" TargetMode="External"/><Relationship Id="rId1094" Type="http://schemas.openxmlformats.org/officeDocument/2006/relationships/hyperlink" Target="https://318.tvoysadik.ru/?section_id=549" TargetMode="External"/><Relationship Id="rId1108" Type="http://schemas.openxmlformats.org/officeDocument/2006/relationships/hyperlink" Target="https://gorbunovsky.uralschool.ru/" TargetMode="External"/><Relationship Id="rId117" Type="http://schemas.openxmlformats.org/officeDocument/2006/relationships/hyperlink" Target="http://ufimka-skola.3dn.ru/index/ob_organizacii_otdykha_detej_i_ikh_ozdorovlenija/0-74" TargetMode="External"/><Relationship Id="rId671" Type="http://schemas.openxmlformats.org/officeDocument/2006/relationships/hyperlink" Target="http://detsad44.tvoysadik.ru/" TargetMode="External"/><Relationship Id="rId769" Type="http://schemas.openxmlformats.org/officeDocument/2006/relationships/hyperlink" Target="https://ntkadet.ucoz.ru/load/federalnaja_programma_ldp/1-1-0-1458" TargetMode="External"/><Relationship Id="rId976" Type="http://schemas.openxmlformats.org/officeDocument/2006/relationships/hyperlink" Target="http://shkola23.sysert.ru/" TargetMode="External"/><Relationship Id="rId324" Type="http://schemas.openxmlformats.org/officeDocument/2006/relationships/hyperlink" Target="https://www.mbou19.ru/organizatsiya-otdykha-detej" TargetMode="External"/><Relationship Id="rId531" Type="http://schemas.openxmlformats.org/officeDocument/2006/relationships/hyperlink" Target="https://school-pochinok.edusite.ru/" TargetMode="External"/><Relationship Id="rId629" Type="http://schemas.openxmlformats.org/officeDocument/2006/relationships/hyperlink" Target="about:blank" TargetMode="External"/><Relationship Id="rId836" Type="http://schemas.openxmlformats.org/officeDocument/2006/relationships/hyperlink" Target="https://clck.ru/3SxWr6" TargetMode="External"/><Relationship Id="rId1021" Type="http://schemas.openxmlformats.org/officeDocument/2006/relationships/hyperlink" Target="https://&#1096;&#1082;&#1086;&#1083;&#1072;117.&#1077;&#1082;&#1072;&#1090;&#1077;&#1088;&#1080;&#1085;&#1073;&#1091;&#1088;&#1075;.&#1088;&#1092;/" TargetMode="External"/><Relationship Id="rId1119" Type="http://schemas.openxmlformats.org/officeDocument/2006/relationships/hyperlink" Target="https://energiya-reft.profiedu.ru/sveden/common" TargetMode="External"/><Relationship Id="rId903" Type="http://schemas.openxmlformats.org/officeDocument/2006/relationships/hyperlink" Target="https://dvinka28.uralschool.ru/" TargetMode="External"/><Relationship Id="rId32" Type="http://schemas.openxmlformats.org/officeDocument/2006/relationships/hyperlink" Target="https://nomerodin.ucoz.ru/index/lager_dnevnogo_prebyvanija/0-346" TargetMode="External"/><Relationship Id="rId181" Type="http://schemas.openxmlformats.org/officeDocument/2006/relationships/hyperlink" Target="about:blank" TargetMode="External"/><Relationship Id="rId279" Type="http://schemas.openxmlformats.org/officeDocument/2006/relationships/hyperlink" Target="https://irbit13.uralschool.ru/" TargetMode="External"/><Relationship Id="rId486" Type="http://schemas.openxmlformats.org/officeDocument/2006/relationships/hyperlink" Target="about:blank" TargetMode="External"/><Relationship Id="rId693" Type="http://schemas.openxmlformats.org/officeDocument/2006/relationships/hyperlink" Target="https://lenino.uralschool.ru/" TargetMode="External"/><Relationship Id="rId139" Type="http://schemas.openxmlformats.org/officeDocument/2006/relationships/hyperlink" Target="http://10ber.uralschool.ru/" TargetMode="External"/><Relationship Id="rId346" Type="http://schemas.openxmlformats.org/officeDocument/2006/relationships/hyperlink" Target="https://zahschool.edusite.ru/camp_maininfo.html" TargetMode="External"/><Relationship Id="rId553" Type="http://schemas.openxmlformats.org/officeDocument/2006/relationships/hyperlink" Target="https://madou-9.edusite.ru/magicpage.html?page=777989" TargetMode="External"/><Relationship Id="rId760" Type="http://schemas.openxmlformats.org/officeDocument/2006/relationships/hyperlink" Target="https://clck.ru/3Sp9Lj" TargetMode="External"/><Relationship Id="rId998" Type="http://schemas.openxmlformats.org/officeDocument/2006/relationships/hyperlink" Target="https://&#1096;&#1082;&#1086;&#1083;&#1072;31.&#1077;&#1082;&#1072;&#1090;&#1077;&#1088;&#1080;&#1085;&#1073;&#1091;&#1088;&#1075;.&#1088;&#1092;/" TargetMode="External"/><Relationship Id="rId206" Type="http://schemas.openxmlformats.org/officeDocument/2006/relationships/hyperlink" Target="https://gsosh-gari.ru/" TargetMode="External"/><Relationship Id="rId413" Type="http://schemas.openxmlformats.org/officeDocument/2006/relationships/hyperlink" Target="https://67lsy.uralschool.ru/upload/sc67lsy_new/files/c8/3f/c83f299bb9817d0179ee209368cf63f5.pdf" TargetMode="External"/><Relationship Id="rId858" Type="http://schemas.openxmlformats.org/officeDocument/2006/relationships/hyperlink" Target="http://&#1096;&#1082;&#1086;&#1083;&#1072;66&#1085;&#1090;.&#1088;&#1092;/" TargetMode="External"/><Relationship Id="rId1043" Type="http://schemas.openxmlformats.org/officeDocument/2006/relationships/hyperlink" Target="https://3rezh.uralschool.ru/?section_id=65" TargetMode="External"/><Relationship Id="rId620" Type="http://schemas.openxmlformats.org/officeDocument/2006/relationships/hyperlink" Target="http://bobrovskaya.uralschool.ru/" TargetMode="External"/><Relationship Id="rId718" Type="http://schemas.openxmlformats.org/officeDocument/2006/relationships/hyperlink" Target="https://shalya90.uralschool.ru/" TargetMode="External"/><Relationship Id="rId925" Type="http://schemas.openxmlformats.org/officeDocument/2006/relationships/hyperlink" Target="https://madou37.edusite.ru/camp_maininfo.html" TargetMode="External"/><Relationship Id="rId1110" Type="http://schemas.openxmlformats.org/officeDocument/2006/relationships/hyperlink" Target="http://ku.uralschool.ru/" TargetMode="External"/><Relationship Id="rId54" Type="http://schemas.openxmlformats.org/officeDocument/2006/relationships/hyperlink" Target="https://ou16.ru/" TargetMode="External"/><Relationship Id="rId270" Type="http://schemas.openxmlformats.org/officeDocument/2006/relationships/hyperlink" Target="https://family.uralschool.ru/?section_id=114" TargetMode="External"/><Relationship Id="rId130" Type="http://schemas.openxmlformats.org/officeDocument/2006/relationships/hyperlink" Target="https://19bel.uralschool.ru/?section_id=142" TargetMode="External"/><Relationship Id="rId368" Type="http://schemas.openxmlformats.org/officeDocument/2006/relationships/hyperlink" Target="https://15krv.uralschool.ru/?section_id=26" TargetMode="External"/><Relationship Id="rId575" Type="http://schemas.openxmlformats.org/officeDocument/2006/relationships/hyperlink" Target="https://shksad-pgo.caduk.ru/" TargetMode="External"/><Relationship Id="rId782" Type="http://schemas.openxmlformats.org/officeDocument/2006/relationships/hyperlink" Target="https://mbou49nt.ucoz.ru/news/letnij_ozdorovitelnyj_lager_s_dnevnym_prebyvaniem/2025-05-13-8" TargetMode="External"/><Relationship Id="rId228" Type="http://schemas.openxmlformats.org/officeDocument/2006/relationships/hyperlink" Target="https://31.tvoysadik.ru/?section_id=917" TargetMode="External"/><Relationship Id="rId435" Type="http://schemas.openxmlformats.org/officeDocument/2006/relationships/hyperlink" Target="https://cem-nev.uralschool.ru/" TargetMode="External"/><Relationship Id="rId642" Type="http://schemas.openxmlformats.org/officeDocument/2006/relationships/hyperlink" Target="http://10shl.uralschool.ru/" TargetMode="External"/><Relationship Id="rId1065" Type="http://schemas.openxmlformats.org/officeDocument/2006/relationships/hyperlink" Target="http://katarach.uralschool.ru/" TargetMode="External"/><Relationship Id="rId502" Type="http://schemas.openxmlformats.org/officeDocument/2006/relationships/hyperlink" Target="http://gdmnt.ru/" TargetMode="External"/><Relationship Id="rId947" Type="http://schemas.openxmlformats.org/officeDocument/2006/relationships/hyperlink" Target="https://shko-30.edusite.ru/camp_maininfo.html" TargetMode="External"/><Relationship Id="rId1132" Type="http://schemas.openxmlformats.org/officeDocument/2006/relationships/hyperlink" Target="https://&#1089;&#1087;&#1091;&#1090;&#1085;&#1080;&#1082;.&#1077;&#1082;&#1072;&#1090;&#1077;&#1088;&#1080;&#1085;&#1073;&#1091;&#1088;&#1075;.&#1088;&#1092;/roditelyam/svedeniya-ob-organizatsii-otdykha-detei-i-ikh-ozdorovleniya" TargetMode="External"/><Relationship Id="rId76" Type="http://schemas.openxmlformats.org/officeDocument/2006/relationships/hyperlink" Target="http://carzi.uralschool.ru/" TargetMode="External"/><Relationship Id="rId807" Type="http://schemas.openxmlformats.org/officeDocument/2006/relationships/hyperlink" Target="https://dddut.edusite.ru/sveden/files/3748117a4f29cad621487407802e2cc6.pdf%D1%83%D1%82%D0%B2%D0%B5%D1%80%D0%B6%D0%B4%D0%B5%D0%BD%D0%B0%20%D0%B4%D0%B8%D1%80%D0%B5%D0%BA%D1%82%D0%BE%D1%80%D0%BE%D0%BC%20%D0%9C%D0%90%D0%A3%20%D0%94%D0%9E%20%D0%94%D0%94%D0%94%D0%AE%D0%A2%20%D0%B8%D0%BC.%20%20%D0%97%D0%B0%D1%81%D0%BB%D1%83%D0%B6%D0%B5%D0%BD%D0%BD%D0%BE%D0%B3%D0%BE%20%D1%83%D1%87%D0%B8%D1%82%D0%B5%D0%BB%D1%8F%20%D0%A0%D0%A4%20%D0%AD.%D0%98.%20%D0%97%D0%B0%D0%BA%D1%80%D0%B5%D0%B2%D1%81%D0%BA%D0%BE%D0%B9,%20%D0%9F%D1%80%D0%B8%D0%BA%D0%B0%D0%B7%20%E2%84%96%2025-%D1%83%20%D0%BE%D1%82%2016.04.2025%D0%B3." TargetMode="External"/><Relationship Id="rId292" Type="http://schemas.openxmlformats.org/officeDocument/2006/relationships/hyperlink" Target="http://www.znamenschool.uoirbitmo.ru/" TargetMode="External"/><Relationship Id="rId597" Type="http://schemas.openxmlformats.org/officeDocument/2006/relationships/hyperlink" Target="https://7rezh.uralschool.ru/?section_id=403" TargetMode="External"/><Relationship Id="rId152" Type="http://schemas.openxmlformats.org/officeDocument/2006/relationships/hyperlink" Target="https://bisert2.uralschool.ru/" TargetMode="External"/><Relationship Id="rId457" Type="http://schemas.openxmlformats.org/officeDocument/2006/relationships/hyperlink" Target="http://krasnoarmeets.uralschool.ru/" TargetMode="External"/><Relationship Id="rId1087" Type="http://schemas.openxmlformats.org/officeDocument/2006/relationships/hyperlink" Target="https://magistri.my1.ru/" TargetMode="External"/><Relationship Id="rId664" Type="http://schemas.openxmlformats.org/officeDocument/2006/relationships/hyperlink" Target="https://dinamo-set.uralschool.ru/" TargetMode="External"/><Relationship Id="rId871" Type="http://schemas.openxmlformats.org/officeDocument/2006/relationships/hyperlink" Target="https://22vp.ru/" TargetMode="External"/><Relationship Id="rId969" Type="http://schemas.openxmlformats.org/officeDocument/2006/relationships/hyperlink" Target="https://lager-151.uralschool.ru/" TargetMode="External"/><Relationship Id="rId317" Type="http://schemas.openxmlformats.org/officeDocument/2006/relationships/hyperlink" Target="https://school3.obrku.ru/letnyaya-ozdorovitelnaya-kompaniya/dokumenty" TargetMode="External"/><Relationship Id="rId524" Type="http://schemas.openxmlformats.org/officeDocument/2006/relationships/hyperlink" Target="https://nschool45.edusite.ru/" TargetMode="External"/><Relationship Id="rId731" Type="http://schemas.openxmlformats.org/officeDocument/2006/relationships/hyperlink" Target="http://scool2asb.ru/" TargetMode="External"/><Relationship Id="rId1154" Type="http://schemas.openxmlformats.org/officeDocument/2006/relationships/hyperlink" Target="https://madou13m.tvoysadik.ru/" TargetMode="External"/><Relationship Id="rId98" Type="http://schemas.openxmlformats.org/officeDocument/2006/relationships/hyperlink" Target="http://bakschool.org.ru/" TargetMode="External"/><Relationship Id="rId829" Type="http://schemas.openxmlformats.org/officeDocument/2006/relationships/hyperlink" Target="https://&#1096;&#1082;&#1086;&#1083;&#1072;221.&#1077;&#1082;&#1072;&#1090;&#1077;&#1088;&#1080;&#1085;&#1073;&#1091;&#1088;&#1075;.&#1088;&#1092;/" TargetMode="External"/><Relationship Id="rId1014" Type="http://schemas.openxmlformats.org/officeDocument/2006/relationships/hyperlink" Target="https://&#1075;&#1080;&#1084;&#1085;&#1072;&#1079;&#1080;&#1103;99.&#1077;&#1082;&#1072;&#1090;&#1077;&#1088;&#1080;&#1085;&#1073;&#1091;&#1088;&#1075;.&#1088;&#1092;/" TargetMode="External"/><Relationship Id="rId25" Type="http://schemas.openxmlformats.org/officeDocument/2006/relationships/hyperlink" Target="https://armou1.aramilgo.ru/" TargetMode="External"/><Relationship Id="rId174" Type="http://schemas.openxmlformats.org/officeDocument/2006/relationships/hyperlink" Target="https://14vs.uralschool.ru/" TargetMode="External"/><Relationship Id="rId381" Type="http://schemas.openxmlformats.org/officeDocument/2006/relationships/hyperlink" Target="https://15kt.uralschool.ru/?section_id=84" TargetMode="External"/><Relationship Id="rId241" Type="http://schemas.openxmlformats.org/officeDocument/2006/relationships/hyperlink" Target="https://ddu66.profiedu.ru/?section_id=134" TargetMode="External"/><Relationship Id="rId479" Type="http://schemas.openxmlformats.org/officeDocument/2006/relationships/hyperlink" Target="http://school-6.edusite.ru/camp_maininfo.html" TargetMode="External"/><Relationship Id="rId686" Type="http://schemas.openxmlformats.org/officeDocument/2006/relationships/hyperlink" Target="https://tavda-12.uralschool.ru/" TargetMode="External"/><Relationship Id="rId893" Type="http://schemas.openxmlformats.org/officeDocument/2006/relationships/hyperlink" Target="https://2zar.uralschool.ru/" TargetMode="External"/><Relationship Id="rId339" Type="http://schemas.openxmlformats.org/officeDocument/2006/relationships/hyperlink" Target="https://aksioma.obrku.ru/svedeniya-ob-organizatsii-otdykha-detej-i-ikh-ozdorovlenii/ob-organizatsii-otdykha-detej-i-ikh-ozdorovleniya" TargetMode="External"/><Relationship Id="rId546" Type="http://schemas.openxmlformats.org/officeDocument/2006/relationships/hyperlink" Target="https://licey21.uralschool.ru/?section_id=113" TargetMode="External"/><Relationship Id="rId753" Type="http://schemas.openxmlformats.org/officeDocument/2006/relationships/hyperlink" Target="https://clck.ru/3SpET3" TargetMode="External"/><Relationship Id="rId101" Type="http://schemas.openxmlformats.org/officeDocument/2006/relationships/hyperlink" Target="http://ut-ou.ucoz.ru/index/svedenija_ob_organizacii_otdykha_detej_i_ikh_ozdorovlenii/0-108" TargetMode="External"/><Relationship Id="rId406" Type="http://schemas.openxmlformats.org/officeDocument/2006/relationships/hyperlink" Target="http://www.kushva6.ucoz.ru/" TargetMode="External"/><Relationship Id="rId960" Type="http://schemas.openxmlformats.org/officeDocument/2006/relationships/hyperlink" Target="https://wkola25.ucoz.ru/1/2024-2025/programma_vr_lagerja_dp-2025.pdf" TargetMode="External"/><Relationship Id="rId1036" Type="http://schemas.openxmlformats.org/officeDocument/2006/relationships/hyperlink" Target="https://&#1075;&#1080;&#1084;&#1085;&#1072;&#1079;&#1080;&#1103;40.&#1077;&#1082;&#1072;&#1090;&#1077;&#1088;&#1080;&#1085;&#1073;&#1091;&#1088;&#1075;.&#1088;&#1092;/?section_id=375" TargetMode="External"/><Relationship Id="rId613" Type="http://schemas.openxmlformats.org/officeDocument/2006/relationships/hyperlink" Target="http://dush-rezh.ru/gallery/%D0%9F%D1%80%D0%BE%D0%B3%D1%80%D0%B0%D0%BC%D0%BC%D0%B0%20%D0%9B%D0%B0%D0%B3%D0%B5%D1%80%D1%8C%20%D0%9C%D0%91%D0%A3%20%D0%94%D0%9E%20%D0%A1%D0%A8%202025.pdf%C2%A0%20%20%20%D0%9F%D1%80%D0%B8%D0%BA%D0%B0%D0%B7%20%E2%84%9637-%D0%BE/%D0%B4%20%D0%BE%D1%82%2031.03.2025" TargetMode="External"/><Relationship Id="rId820" Type="http://schemas.openxmlformats.org/officeDocument/2006/relationships/hyperlink" Target="https://&#1096;&#1082;&#1086;&#1083;&#1072;148.&#1077;&#1082;&#1072;&#1090;&#1077;&#1088;&#1080;&#1085;&#1073;&#1091;&#1088;&#1075;.&#1088;&#1092;/" TargetMode="External"/><Relationship Id="rId918" Type="http://schemas.openxmlformats.org/officeDocument/2006/relationships/hyperlink" Target="https://22-vp.ru/images/docs/pasport_dostupnosti22.pdf" TargetMode="External"/><Relationship Id="rId1103" Type="http://schemas.openxmlformats.org/officeDocument/2006/relationships/hyperlink" Target="https://clck.ru/3SsQ8h" TargetMode="External"/><Relationship Id="rId47" Type="http://schemas.openxmlformats.org/officeDocument/2006/relationships/hyperlink" Target="https://bulanash9.uralschool.ru/?section_id=118"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5ns.uralschool.ru/" TargetMode="External"/><Relationship Id="rId21" Type="http://schemas.openxmlformats.org/officeDocument/2006/relationships/hyperlink" Target="http://sarana-edu.ru/" TargetMode="External"/><Relationship Id="rId42" Type="http://schemas.openxmlformats.org/officeDocument/2006/relationships/hyperlink" Target="https://s1serov.ru/home/92" TargetMode="External"/><Relationship Id="rId47" Type="http://schemas.openxmlformats.org/officeDocument/2006/relationships/hyperlink" Target="https://14srv.uralschool.ru/site/pub?id=286" TargetMode="External"/><Relationship Id="rId63" Type="http://schemas.openxmlformats.org/officeDocument/2006/relationships/hyperlink" Target="https://clck.ru/3Swvoa" TargetMode="External"/><Relationship Id="rId68" Type="http://schemas.openxmlformats.org/officeDocument/2006/relationships/hyperlink" Target="https://clck.ru/3SnAEN" TargetMode="External"/><Relationship Id="rId2" Type="http://schemas.openxmlformats.org/officeDocument/2006/relationships/hyperlink" Target="http://2apk.uralschool.ru/" TargetMode="External"/><Relationship Id="rId16" Type="http://schemas.openxmlformats.org/officeDocument/2006/relationships/hyperlink" Target="https://b-turish.uralschool.ru/" TargetMode="External"/><Relationship Id="rId29" Type="http://schemas.openxmlformats.org/officeDocument/2006/relationships/hyperlink" Target="https://clck.ru/3SnFim" TargetMode="External"/><Relationship Id="rId11" Type="http://schemas.openxmlformats.org/officeDocument/2006/relationships/hyperlink" Target="https://18irbit.uralschool.ru/?section_id=241" TargetMode="External"/><Relationship Id="rId24" Type="http://schemas.openxmlformats.org/officeDocument/2006/relationships/hyperlink" Target="https://mugay.uralschool.ru/" TargetMode="External"/><Relationship Id="rId32" Type="http://schemas.openxmlformats.org/officeDocument/2006/relationships/hyperlink" Target="https://sh6moukru.uralschool.ru/" TargetMode="External"/><Relationship Id="rId37" Type="http://schemas.openxmlformats.org/officeDocument/2006/relationships/hyperlink" Target="http://chukreevo-sosh.com.ru/ob-organizacii/" TargetMode="External"/><Relationship Id="rId40" Type="http://schemas.openxmlformats.org/officeDocument/2006/relationships/hyperlink" Target="https://clck.ru/3StbDk" TargetMode="External"/><Relationship Id="rId45" Type="http://schemas.openxmlformats.org/officeDocument/2006/relationships/hyperlink" Target="https://13shcola.ucoz.ru/index/lager_truda_i_otdykha_pri_maou_sosh_13/0-368" TargetMode="External"/><Relationship Id="rId53" Type="http://schemas.openxmlformats.org/officeDocument/2006/relationships/hyperlink" Target="https://21srv.uralschool.ru/?section_id=269" TargetMode="External"/><Relationship Id="rId58" Type="http://schemas.openxmlformats.org/officeDocument/2006/relationships/hyperlink" Target="https://unnatkt.uralschool.ru/?section_id=198" TargetMode="External"/><Relationship Id="rId66" Type="http://schemas.openxmlformats.org/officeDocument/2006/relationships/hyperlink" Target="https://mugay.uralschool.ru/upload/scmugay_new/files/35/9b/359bd7544b7c5e0690421ab02eee2cb5.pdf" TargetMode="External"/><Relationship Id="rId74" Type="http://schemas.openxmlformats.org/officeDocument/2006/relationships/hyperlink" Target="https://lager-9irbit.uralschool.ru/" TargetMode="External"/><Relationship Id="rId5" Type="http://schemas.openxmlformats.org/officeDocument/2006/relationships/hyperlink" Target="http://www.a-school10.edusite.ru/" TargetMode="External"/><Relationship Id="rId61" Type="http://schemas.openxmlformats.org/officeDocument/2006/relationships/hyperlink" Target="https://clck.ru/3Swcep" TargetMode="External"/><Relationship Id="rId19" Type="http://schemas.openxmlformats.org/officeDocument/2006/relationships/hyperlink" Target="https://nat-kruf.uralschool.ru/" TargetMode="External"/><Relationship Id="rId14" Type="http://schemas.openxmlformats.org/officeDocument/2006/relationships/hyperlink" Target="https://kru-schk1.oshkole.ru/pages/31271.html" TargetMode="External"/><Relationship Id="rId22" Type="http://schemas.openxmlformats.org/officeDocument/2006/relationships/hyperlink" Target="https://tavra.uralschool.ru/" TargetMode="External"/><Relationship Id="rId27" Type="http://schemas.openxmlformats.org/officeDocument/2006/relationships/hyperlink" Target="https://tso7.uralschool.ru/" TargetMode="External"/><Relationship Id="rId30" Type="http://schemas.openxmlformats.org/officeDocument/2006/relationships/hyperlink" Target="https://irbit1.uralschool.ru/" TargetMode="External"/><Relationship Id="rId35" Type="http://schemas.openxmlformats.org/officeDocument/2006/relationships/hyperlink" Target="https://clck.ru/3SnDMc" TargetMode="External"/><Relationship Id="rId43" Type="http://schemas.openxmlformats.org/officeDocument/2006/relationships/hyperlink" Target="https://9srv.uralschool.ru/?section_id=255" TargetMode="External"/><Relationship Id="rId48" Type="http://schemas.openxmlformats.org/officeDocument/2006/relationships/hyperlink" Target="https://srv19.uralschool.ru/?section_id=372" TargetMode="External"/><Relationship Id="rId56" Type="http://schemas.openxmlformats.org/officeDocument/2006/relationships/hyperlink" Target="http://schoolkras.ucoz.ru/index/ozdorovitelnaja_kampanija/0-125" TargetMode="External"/><Relationship Id="rId64" Type="http://schemas.openxmlformats.org/officeDocument/2006/relationships/hyperlink" Target="https://clck.ru/3Su37h" TargetMode="External"/><Relationship Id="rId69" Type="http://schemas.openxmlformats.org/officeDocument/2006/relationships/hyperlink" Target="https://clck.ru/3SnETS" TargetMode="External"/><Relationship Id="rId8" Type="http://schemas.openxmlformats.org/officeDocument/2006/relationships/hyperlink" Target="https://irbit-5.uralschool.ru/" TargetMode="External"/><Relationship Id="rId51" Type="http://schemas.openxmlformats.org/officeDocument/2006/relationships/hyperlink" Target="https://21srv.uralschool.ru/?section_id=275" TargetMode="External"/><Relationship Id="rId72" Type="http://schemas.openxmlformats.org/officeDocument/2006/relationships/hyperlink" Target="https://lenskou.ucoz.ru/index/letnjaja_kampanija/0-157" TargetMode="External"/><Relationship Id="rId3" Type="http://schemas.openxmlformats.org/officeDocument/2006/relationships/hyperlink" Target="http://4shcola.ru/" TargetMode="External"/><Relationship Id="rId12" Type="http://schemas.openxmlformats.org/officeDocument/2006/relationships/hyperlink" Target="https://cdt-irbit.3dn.ru/index/ldpd_i_lto/0-150" TargetMode="External"/><Relationship Id="rId17" Type="http://schemas.openxmlformats.org/officeDocument/2006/relationships/hyperlink" Target="https://krilovskaja-sosh.uralschool.ru/" TargetMode="External"/><Relationship Id="rId25" Type="http://schemas.openxmlformats.org/officeDocument/2006/relationships/hyperlink" Target="https://mugay.uralschool.ru/" TargetMode="External"/><Relationship Id="rId33" Type="http://schemas.openxmlformats.org/officeDocument/2006/relationships/hyperlink" Target="https://dshikras.edusite.ru/" TargetMode="External"/><Relationship Id="rId38" Type="http://schemas.openxmlformats.org/officeDocument/2006/relationships/hyperlink" Target="https://clck.ru/3Su3cC" TargetMode="External"/><Relationship Id="rId46" Type="http://schemas.openxmlformats.org/officeDocument/2006/relationships/hyperlink" Target="https://14srv.uralschool.ru/?section_id=186" TargetMode="External"/><Relationship Id="rId59" Type="http://schemas.openxmlformats.org/officeDocument/2006/relationships/hyperlink" Target="https://clck.su/pJmID" TargetMode="External"/><Relationship Id="rId67" Type="http://schemas.openxmlformats.org/officeDocument/2006/relationships/hyperlink" Target="https://disk.yandex.ru/d/S49fVxtPyOs7jg" TargetMode="External"/><Relationship Id="rId20" Type="http://schemas.openxmlformats.org/officeDocument/2006/relationships/hyperlink" Target="https://irginsk.uralschool.ru/" TargetMode="External"/><Relationship Id="rId41" Type="http://schemas.openxmlformats.org/officeDocument/2006/relationships/hyperlink" Target="https://clck.ru/3StzmP" TargetMode="External"/><Relationship Id="rId54" Type="http://schemas.openxmlformats.org/officeDocument/2006/relationships/hyperlink" Target="https://23srv.uralschool.ru/?section_id=230" TargetMode="External"/><Relationship Id="rId62" Type="http://schemas.openxmlformats.org/officeDocument/2006/relationships/hyperlink" Target="https://clck.ru/3SxGLr" TargetMode="External"/><Relationship Id="rId70" Type="http://schemas.openxmlformats.org/officeDocument/2006/relationships/hyperlink" Target="http://sarana-edu.ru/%D0%BE%D0%B7%D0%B4%D0%BE%D1%80%D0%BE%D0%B2%D0%B8%D1%82%D0%B5%D0%BB%D1%8C%D0%BD%D0%B0%D1%8F-%D0%BA%D0%BE%D0%BC%D0%BF%D0%B0%D0%BD%D0%B8%D1%8F-%D0%BC%D0%B0%D0%BE%D1%83-%D1%81%D0%B0%D1%80%D0%B0%D0%BD/" TargetMode="External"/><Relationship Id="rId75" Type="http://schemas.openxmlformats.org/officeDocument/2006/relationships/printerSettings" Target="../printerSettings/printerSettings4.bin"/><Relationship Id="rId1" Type="http://schemas.openxmlformats.org/officeDocument/2006/relationships/hyperlink" Target="http://www.alapaevsk-pervaya.edusite.ru/" TargetMode="External"/><Relationship Id="rId6" Type="http://schemas.openxmlformats.org/officeDocument/2006/relationships/hyperlink" Target="https://17apk-asb.uralschool.ru/" TargetMode="External"/><Relationship Id="rId15" Type="http://schemas.openxmlformats.org/officeDocument/2006/relationships/hyperlink" Target="http://redural.ru/" TargetMode="External"/><Relationship Id="rId23" Type="http://schemas.openxmlformats.org/officeDocument/2006/relationships/hyperlink" Target="https://uva-kruf.uralschool.ru/" TargetMode="External"/><Relationship Id="rId28" Type="http://schemas.openxmlformats.org/officeDocument/2006/relationships/hyperlink" Target="https://clck.ru/3SnD7M" TargetMode="External"/><Relationship Id="rId36" Type="http://schemas.openxmlformats.org/officeDocument/2006/relationships/hyperlink" Target="https://clck.ru/3SnGy8" TargetMode="External"/><Relationship Id="rId49" Type="http://schemas.openxmlformats.org/officeDocument/2006/relationships/hyperlink" Target="https://srv19.uralschool.ru/file/download?id=14983" TargetMode="External"/><Relationship Id="rId57" Type="http://schemas.openxmlformats.org/officeDocument/2006/relationships/hyperlink" Target="https://4zar.uralschool.ru/" TargetMode="External"/><Relationship Id="rId10" Type="http://schemas.openxmlformats.org/officeDocument/2006/relationships/hyperlink" Target="http://18irbit.uralschool.ru/" TargetMode="External"/><Relationship Id="rId31" Type="http://schemas.openxmlformats.org/officeDocument/2006/relationships/hyperlink" Target="https://8irbit.uralschool.ru/" TargetMode="External"/><Relationship Id="rId44" Type="http://schemas.openxmlformats.org/officeDocument/2006/relationships/hyperlink" Target="https://sosh11.uralschool.ru/?section_id=51" TargetMode="External"/><Relationship Id="rId52" Type="http://schemas.openxmlformats.org/officeDocument/2006/relationships/hyperlink" Target="https://21srv.uralschool.ru/?section_id=292" TargetMode="External"/><Relationship Id="rId60" Type="http://schemas.openxmlformats.org/officeDocument/2006/relationships/hyperlink" Target="https://clck.su/bhUer" TargetMode="External"/><Relationship Id="rId65" Type="http://schemas.openxmlformats.org/officeDocument/2006/relationships/hyperlink" Target="https://mahnevo.uralschool.ru/?section_id=199" TargetMode="External"/><Relationship Id="rId73" Type="http://schemas.openxmlformats.org/officeDocument/2006/relationships/hyperlink" Target="http://us-sosh.org.ru/%d0%b4%d0%b5%d1%82%d1%81%d0%ba%d0%b0%d1%8f-%d0%be%d0%b7%d0%b4%d0%be%d1%80%d0%be%d0%b2%d0%b8%d1%82%d0%b5%d0%bb%d1%8c%d0%bd%d0%b0%d1%8f-%d0%ba%d0%b0%d0%bc%d0%bf%d0%b0%d0%bd%d0%b8%d1%8f-2022/" TargetMode="External"/><Relationship Id="rId4" Type="http://schemas.openxmlformats.org/officeDocument/2006/relationships/hyperlink" Target="http://8shkola.eduseite.ru/" TargetMode="External"/><Relationship Id="rId9" Type="http://schemas.openxmlformats.org/officeDocument/2006/relationships/hyperlink" Target="https://irbit13.uralschool.ru/upload/scirbit13_new/files/ca/5c/ca5c36d171f6da0de91936eb3f467d7e.pdf" TargetMode="External"/><Relationship Id="rId13" Type="http://schemas.openxmlformats.org/officeDocument/2006/relationships/hyperlink" Target="https://cdt-irbit.3dn.ru/Dokument/LDPD/programma_i_plan_vospitatelnoj_raboty_ldpd_i_lto.pdf" TargetMode="External"/><Relationship Id="rId18" Type="http://schemas.openxmlformats.org/officeDocument/2006/relationships/hyperlink" Target="https://krilovskaja-sosh.uralschool.ru/" TargetMode="External"/><Relationship Id="rId39" Type="http://schemas.openxmlformats.org/officeDocument/2006/relationships/hyperlink" Target="https://clck.ru/3Ssuet" TargetMode="External"/><Relationship Id="rId34" Type="http://schemas.openxmlformats.org/officeDocument/2006/relationships/hyperlink" Target="https://clck.ru/3SnAMJ" TargetMode="External"/><Relationship Id="rId50" Type="http://schemas.openxmlformats.org/officeDocument/2006/relationships/hyperlink" Target="https://20srv.uralschool.ru/?section_id=472" TargetMode="External"/><Relationship Id="rId55" Type="http://schemas.openxmlformats.org/officeDocument/2006/relationships/hyperlink" Target="https://27srv.uralschool.ru/?section_id=13" TargetMode="External"/><Relationship Id="rId76" Type="http://schemas.openxmlformats.org/officeDocument/2006/relationships/table" Target="../tables/table4.xml"/><Relationship Id="rId7" Type="http://schemas.openxmlformats.org/officeDocument/2006/relationships/hyperlink" Target="https://irbit-3.uralschool.ru/?section_id=4" TargetMode="External"/><Relationship Id="rId71" Type="http://schemas.openxmlformats.org/officeDocument/2006/relationships/hyperlink" Target="https://tavra.uralschool.ru/upload/sctavra_new/files/de/c7/dec7992c1714422df0a48e5e21d225a9.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1083;&#1072;&#1075;&#1077;&#1088;&#1100;&#1076;&#1091;&#1073;&#1080;&#1085;&#1080;&#1085;&#1072;.&#1088;&#1092;/" TargetMode="External"/><Relationship Id="rId3" Type="http://schemas.openxmlformats.org/officeDocument/2006/relationships/hyperlink" Target="https://www.medgorka.ru/" TargetMode="External"/><Relationship Id="rId7" Type="http://schemas.openxmlformats.org/officeDocument/2006/relationships/hyperlink" Target="https://ddt-soswa.uralschool.ru/" TargetMode="External"/><Relationship Id="rId2" Type="http://schemas.openxmlformats.org/officeDocument/2006/relationships/hyperlink" Target="https://&#1076;&#1086;&#1083;&#1079;&#1072;&#1088;&#1103;.&#1077;&#1082;&#1072;&#1090;&#1077;&#1088;&#1080;&#1085;&#1073;&#1091;&#1088;&#1075;.&#1088;&#1092;/" TargetMode="External"/><Relationship Id="rId1" Type="http://schemas.openxmlformats.org/officeDocument/2006/relationships/hyperlink" Target="https://ddt-soswa.uralschool.ru/?section_id=534" TargetMode="External"/><Relationship Id="rId6" Type="http://schemas.openxmlformats.org/officeDocument/2006/relationships/hyperlink" Target="https://clck.ru/3SmD3z" TargetMode="External"/><Relationship Id="rId5" Type="http://schemas.openxmlformats.org/officeDocument/2006/relationships/hyperlink" Target="https://disk.yandex.ru/i/bpfAaLFul-tqmQ" TargetMode="External"/><Relationship Id="rId10" Type="http://schemas.openxmlformats.org/officeDocument/2006/relationships/table" Target="../tables/table5.xml"/><Relationship Id="rId4" Type="http://schemas.openxmlformats.org/officeDocument/2006/relationships/hyperlink" Target="https://sorokaural.ru/" TargetMode="External"/><Relationship Id="rId9"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3" Type="http://schemas.openxmlformats.org/officeDocument/2006/relationships/hyperlink" Target="https://hudozhka.uralschool.ru/?section_id=145" TargetMode="External"/><Relationship Id="rId18" Type="http://schemas.openxmlformats.org/officeDocument/2006/relationships/hyperlink" Target="https://dsmolodost.ru/" TargetMode="External"/><Relationship Id="rId26" Type="http://schemas.openxmlformats.org/officeDocument/2006/relationships/hyperlink" Target="https://www.inter-study.ru/upload/hilton/%D0%9F%D1%80%D0%BE%D0%B3%D1%80%D0%B0%D0%BC%D0%BC%D0%B0%20%D0%B2%D0%BE%D1%81%D0%BF%D0%B8%D1%82%D0%B0%D1%82%D0%B5%D0%BB%D1%8C%D0%BD%D0%BE%D0%B9%20%D1%80%D0%B0%D0%B1%D0%BE%D1%82%D1%8B%2025.pdf" TargetMode="External"/><Relationship Id="rId39" Type="http://schemas.openxmlformats.org/officeDocument/2006/relationships/hyperlink" Target="https://ntpk1.ru/" TargetMode="External"/><Relationship Id="rId21" Type="http://schemas.openxmlformats.org/officeDocument/2006/relationships/hyperlink" Target="https://bgdn-bpt.profiedu.ru/" TargetMode="External"/><Relationship Id="rId34" Type="http://schemas.openxmlformats.org/officeDocument/2006/relationships/hyperlink" Target="https://pmk-online.ru/" TargetMode="External"/><Relationship Id="rId42" Type="http://schemas.openxmlformats.org/officeDocument/2006/relationships/hyperlink" Target="https://sopkekb.ru/?section_id=233" TargetMode="External"/><Relationship Id="rId47" Type="http://schemas.openxmlformats.org/officeDocument/2006/relationships/table" Target="../tables/table6.xml"/><Relationship Id="rId7" Type="http://schemas.openxmlformats.org/officeDocument/2006/relationships/hyperlink" Target="about:blank" TargetMode="External"/><Relationship Id="rId2" Type="http://schemas.openxmlformats.org/officeDocument/2006/relationships/hyperlink" Target="http://www.inter-study.ru/" TargetMode="External"/><Relationship Id="rId16" Type="http://schemas.openxmlformats.org/officeDocument/2006/relationships/hyperlink" Target="http://www.uor-ekb.ru/" TargetMode="External"/><Relationship Id="rId29" Type="http://schemas.openxmlformats.org/officeDocument/2006/relationships/hyperlink" Target="https://www.bamash-tour.ru/" TargetMode="External"/><Relationship Id="rId1" Type="http://schemas.openxmlformats.org/officeDocument/2006/relationships/hyperlink" Target="https://upcrezh.uralschool.ru/" TargetMode="External"/><Relationship Id="rId6" Type="http://schemas.openxmlformats.org/officeDocument/2006/relationships/hyperlink" Target="https://&#1087;&#1088;&#1086;&#1092;&#1089;&#1086;&#1102;&#1079;&#1091;&#1088;&#1072;&#1083;.&#1088;&#1092;/" TargetMode="External"/><Relationship Id="rId11" Type="http://schemas.openxmlformats.org/officeDocument/2006/relationships/hyperlink" Target="https://vk.com/s/v1/doc/sQRpuykRXukW2jmXSKz4btRf4ip1nD8vTZ7wmquSIxAo0OhjGR4" TargetMode="External"/><Relationship Id="rId24" Type="http://schemas.openxmlformats.org/officeDocument/2006/relationships/hyperlink" Target="http://&#1102;&#1085;&#1086;&#1089;&#1090;&#1100;&#1091;&#1088;&#1072;&#1083;&#1072;.&#1088;&#1092;/" TargetMode="External"/><Relationship Id="rId32" Type="http://schemas.openxmlformats.org/officeDocument/2006/relationships/hyperlink" Target="http://etavtomatika.ru/" TargetMode="External"/><Relationship Id="rId37" Type="http://schemas.openxmlformats.org/officeDocument/2006/relationships/hyperlink" Target="https://rgpk-revda.profiedu.ru/?section_id=5" TargetMode="External"/><Relationship Id="rId40" Type="http://schemas.openxmlformats.org/officeDocument/2006/relationships/hyperlink" Target="https://ntk.moy.su/index/svedenija_ob_organizacii_otdykha_detej_i_ikh_ozdorovlenii/0-382" TargetMode="External"/><Relationship Id="rId45" Type="http://schemas.openxmlformats.org/officeDocument/2006/relationships/hyperlink" Target="https://kpk.uralschool.ru/?section_id=1057" TargetMode="External"/><Relationship Id="rId5" Type="http://schemas.openxmlformats.org/officeDocument/2006/relationships/hyperlink" Target="https://www.talisman-online.ru/info/yazykovoj-club/" TargetMode="External"/><Relationship Id="rId15" Type="http://schemas.openxmlformats.org/officeDocument/2006/relationships/hyperlink" Target="https://drive.google.com/file/d/17LNPPULOdcbur1eJM4eKcKUS15_rhwx0/view?usp=drive_link" TargetMode="External"/><Relationship Id="rId23" Type="http://schemas.openxmlformats.org/officeDocument/2006/relationships/hyperlink" Target="https://selen.elem.ru/ru/" TargetMode="External"/><Relationship Id="rId28" Type="http://schemas.openxmlformats.org/officeDocument/2006/relationships/hyperlink" Target="https://vk.com/doc-226853177_686448203?hash=GOHXIzz3KbQz9jEELrGeNb1AMOys43rbQtXctZfXov4&amp;dl=H5gxOngXdIMHrY8OgwzFo2ZooCdUIf693bHXB4lpwzs" TargetMode="External"/><Relationship Id="rId36" Type="http://schemas.openxmlformats.org/officeDocument/2006/relationships/hyperlink" Target="http://eetk.ru/dokumenty-leto-v-proftehe/" TargetMode="External"/><Relationship Id="rId10" Type="http://schemas.openxmlformats.org/officeDocument/2006/relationships/hyperlink" Target="http://www.thecamp.pro/" TargetMode="External"/><Relationship Id="rId19" Type="http://schemas.openxmlformats.org/officeDocument/2006/relationships/hyperlink" Target="https://pavlik-morozov.nasmene.ru/" TargetMode="External"/><Relationship Id="rId31" Type="http://schemas.openxmlformats.org/officeDocument/2006/relationships/hyperlink" Target="https://eptt.ru/partition/140719/" TargetMode="External"/><Relationship Id="rId44" Type="http://schemas.openxmlformats.org/officeDocument/2006/relationships/hyperlink" Target="https://spkserov.ru/" TargetMode="External"/><Relationship Id="rId4" Type="http://schemas.openxmlformats.org/officeDocument/2006/relationships/hyperlink" Target="https://www.talisman-online.ru/" TargetMode="External"/><Relationship Id="rId9" Type="http://schemas.openxmlformats.org/officeDocument/2006/relationships/hyperlink" Target="https://drive.google.com/file/d/1PfHxvtuRpxt5f674CiTAkr1Fy5B0KtIs/view?pli=1" TargetMode="External"/><Relationship Id="rId14" Type="http://schemas.openxmlformats.org/officeDocument/2006/relationships/hyperlink" Target="https://hudozhka.uralschool.ru/upload/schudozhka_new/files/91/83/9183bff712a71deb04c4c8287cca6a28.pdf%20%D0%9F%D1%80%D0%BE%D0%B3%D1%80%D0%B0%D0%BC%D0%BC%D0%B0%20%D1%83%D1%82%D0%B2%D0%B5%D1%80%D0%B6%D0%B4%D0%B5%D0%BD%D0%B0%20%D0%BF%D1%80%D0%B8%D0%BA%D0%B0%D0%B7%D0%BE%D0%BC%20%D0%B4%D0%B8%D1%80%D0%B5%D0%BA%D1%82%D0%BE%D1%80%D0%B0%20%D0%9C%D0%91%D0%A3%D0%94%D0%9E%20%22%D0%94%D0%B5%D1%82%D1%81%D0%BA%D0%B0%D1%8F%20%D1%85%D1%83%D0%B4%D0%BE%D0%B6%D0%B5%D1%81%D1%82%D0%B2%D0%B5%D0%BD%D0%BD%D0%B0%D1%8F%20%D1%88%D0%BA%D0%BE%D0%BB%D0%B0%20%D0%BE%D1%82%2025.06.2025%20%D0%B3%D0%BE%D0%B4%D0%B0%20%E2%84%96%2067/1-%D0%BE%D0%B4" TargetMode="External"/><Relationship Id="rId22" Type="http://schemas.openxmlformats.org/officeDocument/2006/relationships/hyperlink" Target="https://ut-rifey.ru/" TargetMode="External"/><Relationship Id="rId27" Type="http://schemas.openxmlformats.org/officeDocument/2006/relationships/hyperlink" Target="https://upcrezh.uralschool.ru/site/pub?id=177" TargetMode="External"/><Relationship Id="rId30" Type="http://schemas.openxmlformats.org/officeDocument/2006/relationships/hyperlink" Target="https://www.bamash-tour.ru/" TargetMode="External"/><Relationship Id="rId35" Type="http://schemas.openxmlformats.org/officeDocument/2006/relationships/hyperlink" Target="http://eetk.ru/" TargetMode="External"/><Relationship Id="rId43" Type="http://schemas.openxmlformats.org/officeDocument/2006/relationships/hyperlink" Target="https://clck.ru/3UEQQx" TargetMode="External"/><Relationship Id="rId8" Type="http://schemas.openxmlformats.org/officeDocument/2006/relationships/hyperlink" Target="https://drive.google.com/file/d/1PfHxvtuRpxt5f674CiTAkr1Fy5B0KtIs/view?pli=1" TargetMode="External"/><Relationship Id="rId3" Type="http://schemas.openxmlformats.org/officeDocument/2006/relationships/hyperlink" Target="https://selen.elem.ru/ru/camp/?clear_cache=Y" TargetMode="External"/><Relationship Id="rId12" Type="http://schemas.openxmlformats.org/officeDocument/2006/relationships/hyperlink" Target="https://vk.com/nevyanskrogozin" TargetMode="External"/><Relationship Id="rId17" Type="http://schemas.openxmlformats.org/officeDocument/2006/relationships/hyperlink" Target="https://parkskazov.ru/" TargetMode="External"/><Relationship Id="rId25" Type="http://schemas.openxmlformats.org/officeDocument/2006/relationships/hyperlink" Target="https://unosturala.ru/&#1089;&#1074;&#1077;&#1076;&#1077;&#1085;&#1080;&#1103;-&#1086;&#1073;-&#1086;&#1073;&#1088;&#1072;&#1079;&#1086;&#1074;&#1072;&#1090;&#1077;&#1083;&#1100;&#1085;&#1086;&#1081;-&#1086;&#1088;&#1075;&#1072;&#1085;&#1080;&#1079;-2/&#1086;&#1073;&#1088;&#1072;&#1079;&#1086;&#1074;&#1072;&#1085;&#1080;&#1077;/" TargetMode="External"/><Relationship Id="rId33" Type="http://schemas.openxmlformats.org/officeDocument/2006/relationships/hyperlink" Target="http://kpkollege.ru/" TargetMode="External"/><Relationship Id="rId38" Type="http://schemas.openxmlformats.org/officeDocument/2006/relationships/hyperlink" Target="https://rgpk-revda.profiedu.ru/?section_id=140" TargetMode="External"/><Relationship Id="rId46" Type="http://schemas.openxmlformats.org/officeDocument/2006/relationships/printerSettings" Target="../printerSettings/printerSettings6.bin"/><Relationship Id="rId20" Type="http://schemas.openxmlformats.org/officeDocument/2006/relationships/hyperlink" Target="https://www.dettur.ru/" TargetMode="External"/><Relationship Id="rId41" Type="http://schemas.openxmlformats.org/officeDocument/2006/relationships/hyperlink" Target="https://polevskoyppl.nubex.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A1000"/>
  <sheetViews>
    <sheetView showGridLines="0" zoomScale="90" zoomScaleNormal="90" workbookViewId="0"/>
  </sheetViews>
  <sheetFormatPr defaultColWidth="14.44140625" defaultRowHeight="15" customHeight="1"/>
  <cols>
    <col min="1" max="1" width="236.33203125" customWidth="1"/>
    <col min="2" max="2" width="8.44140625" customWidth="1"/>
    <col min="3" max="3" width="11.5546875" customWidth="1"/>
    <col min="4" max="26" width="8.44140625" customWidth="1"/>
  </cols>
  <sheetData>
    <row r="1" spans="1:1" ht="409.5" customHeight="1">
      <c r="A1" s="1" t="s">
        <v>14108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pageSetUpPr fitToPage="1"/>
  </sheetPr>
  <dimension ref="A1:U73"/>
  <sheetViews>
    <sheetView zoomScaleNormal="100" workbookViewId="0">
      <pane xSplit="2" ySplit="4" topLeftCell="T5" activePane="bottomRight" state="frozen"/>
      <selection pane="topRight" activeCell="C1" sqref="C1"/>
      <selection pane="bottomLeft" activeCell="A5" sqref="A5"/>
      <selection pane="bottomRight" activeCell="A2" sqref="A2:A3"/>
    </sheetView>
  </sheetViews>
  <sheetFormatPr defaultColWidth="14.44140625" defaultRowHeight="14.4"/>
  <cols>
    <col min="1" max="1" width="7" customWidth="1"/>
    <col min="2" max="2" width="28.109375" customWidth="1"/>
    <col min="3" max="3" width="24.6640625" customWidth="1"/>
    <col min="4" max="4" width="20.21875" customWidth="1"/>
    <col min="5" max="5" width="14" customWidth="1"/>
    <col min="6" max="6" width="30" customWidth="1"/>
    <col min="7" max="7" width="25.6640625" customWidth="1"/>
    <col min="8" max="8" width="24.6640625" customWidth="1"/>
    <col min="9" max="9" width="14" customWidth="1"/>
    <col min="10" max="10" width="21.5546875" customWidth="1"/>
    <col min="11" max="11" width="24.88671875" customWidth="1"/>
    <col min="12" max="12" width="23.33203125" customWidth="1"/>
    <col min="13" max="13" width="43.109375" customWidth="1"/>
    <col min="14" max="14" width="14.109375" customWidth="1"/>
    <col min="15" max="15" width="53.88671875" customWidth="1"/>
    <col min="16" max="16" width="29" customWidth="1"/>
    <col min="17" max="17" width="53.5546875" customWidth="1"/>
    <col min="18" max="18" width="23.6640625" customWidth="1"/>
    <col min="19" max="19" width="24" customWidth="1"/>
    <col min="20" max="20" width="41.44140625" customWidth="1"/>
    <col min="21" max="21" width="30.33203125" customWidth="1"/>
    <col min="22" max="22" width="10.109375" bestFit="1" customWidth="1"/>
    <col min="23" max="23" width="20.33203125" bestFit="1" customWidth="1"/>
    <col min="24" max="24" width="13.109375" customWidth="1"/>
    <col min="25" max="30" width="9.109375" customWidth="1"/>
  </cols>
  <sheetData>
    <row r="1" spans="1:21" ht="24.75" customHeight="1" thickBot="1">
      <c r="A1" s="529" t="s">
        <v>0</v>
      </c>
      <c r="B1" s="537"/>
      <c r="C1" s="537"/>
      <c r="D1" s="537"/>
      <c r="E1" s="537"/>
      <c r="F1" s="537"/>
      <c r="G1" s="537"/>
      <c r="H1" s="537"/>
      <c r="I1" s="537"/>
      <c r="J1" s="537"/>
      <c r="K1" s="537"/>
      <c r="L1" s="537"/>
      <c r="M1" s="537"/>
      <c r="N1" s="537"/>
      <c r="O1" s="537"/>
      <c r="P1" s="537"/>
      <c r="Q1" s="537"/>
      <c r="R1" s="537"/>
      <c r="S1" s="537"/>
      <c r="T1" s="537"/>
      <c r="U1" s="537"/>
    </row>
    <row r="2" spans="1:21" ht="15" customHeight="1">
      <c r="A2" s="531" t="s">
        <v>1</v>
      </c>
      <c r="B2" s="524" t="s">
        <v>2</v>
      </c>
      <c r="C2" s="524" t="s">
        <v>3</v>
      </c>
      <c r="D2" s="524" t="s">
        <v>4</v>
      </c>
      <c r="E2" s="524" t="s">
        <v>5</v>
      </c>
      <c r="F2" s="524" t="s">
        <v>7237</v>
      </c>
      <c r="G2" s="524" t="s">
        <v>6</v>
      </c>
      <c r="H2" s="524" t="s">
        <v>7</v>
      </c>
      <c r="I2" s="526" t="s">
        <v>8</v>
      </c>
      <c r="J2" s="534"/>
      <c r="K2" s="534"/>
      <c r="L2" s="534"/>
      <c r="M2" s="534"/>
      <c r="N2" s="535"/>
      <c r="O2" s="524" t="s">
        <v>7236</v>
      </c>
      <c r="P2" s="524" t="s">
        <v>9</v>
      </c>
      <c r="Q2" s="524" t="s">
        <v>7238</v>
      </c>
      <c r="R2" s="524" t="s">
        <v>10</v>
      </c>
      <c r="S2" s="524" t="s">
        <v>11</v>
      </c>
      <c r="T2" s="524" t="s">
        <v>12</v>
      </c>
      <c r="U2" s="539" t="s">
        <v>13</v>
      </c>
    </row>
    <row r="3" spans="1:21" ht="45.6">
      <c r="A3" s="538"/>
      <c r="B3" s="533"/>
      <c r="C3" s="533"/>
      <c r="D3" s="533"/>
      <c r="E3" s="533"/>
      <c r="F3" s="536"/>
      <c r="G3" s="533"/>
      <c r="H3" s="533"/>
      <c r="I3" s="4" t="s">
        <v>14</v>
      </c>
      <c r="J3" s="4" t="s">
        <v>15</v>
      </c>
      <c r="K3" s="4" t="s">
        <v>16</v>
      </c>
      <c r="L3" s="4" t="s">
        <v>17</v>
      </c>
      <c r="M3" s="4" t="s">
        <v>18</v>
      </c>
      <c r="N3" s="4" t="s">
        <v>19</v>
      </c>
      <c r="O3" s="533"/>
      <c r="P3" s="533"/>
      <c r="Q3" s="533"/>
      <c r="R3" s="533"/>
      <c r="S3" s="533"/>
      <c r="T3" s="533"/>
      <c r="U3" s="540"/>
    </row>
    <row r="4" spans="1:21" s="410" customFormat="1" ht="15" thickBot="1">
      <c r="A4" s="407" t="s">
        <v>3248</v>
      </c>
      <c r="B4" s="408" t="s">
        <v>3193</v>
      </c>
      <c r="C4" s="408" t="s">
        <v>3194</v>
      </c>
      <c r="D4" s="408" t="s">
        <v>3195</v>
      </c>
      <c r="E4" s="408" t="s">
        <v>3197</v>
      </c>
      <c r="F4" s="408" t="s">
        <v>3203</v>
      </c>
      <c r="G4" s="408" t="s">
        <v>3249</v>
      </c>
      <c r="H4" s="408" t="s">
        <v>3250</v>
      </c>
      <c r="I4" s="408" t="s">
        <v>3251</v>
      </c>
      <c r="J4" s="408" t="s">
        <v>3252</v>
      </c>
      <c r="K4" s="408" t="s">
        <v>3253</v>
      </c>
      <c r="L4" s="408" t="s">
        <v>3254</v>
      </c>
      <c r="M4" s="408" t="s">
        <v>3255</v>
      </c>
      <c r="N4" s="408" t="s">
        <v>3256</v>
      </c>
      <c r="O4" s="408" t="s">
        <v>3257</v>
      </c>
      <c r="P4" s="408" t="s">
        <v>3258</v>
      </c>
      <c r="Q4" s="408" t="s">
        <v>3259</v>
      </c>
      <c r="R4" s="408" t="s">
        <v>3260</v>
      </c>
      <c r="S4" s="408" t="s">
        <v>3261</v>
      </c>
      <c r="T4" s="408" t="s">
        <v>3262</v>
      </c>
      <c r="U4" s="409" t="s">
        <v>3263</v>
      </c>
    </row>
    <row r="5" spans="1:21" s="30" customFormat="1" ht="168">
      <c r="A5" s="256">
        <v>1</v>
      </c>
      <c r="B5" s="118" t="s">
        <v>7746</v>
      </c>
      <c r="C5" s="112" t="s">
        <v>7778</v>
      </c>
      <c r="D5" s="112" t="s">
        <v>3894</v>
      </c>
      <c r="E5" s="112">
        <v>6608007434</v>
      </c>
      <c r="F5" s="112" t="s">
        <v>3648</v>
      </c>
      <c r="G5" s="547" t="s">
        <v>20</v>
      </c>
      <c r="H5" s="477" t="s">
        <v>21</v>
      </c>
      <c r="I5" s="112" t="s">
        <v>22</v>
      </c>
      <c r="J5" s="10" t="s">
        <v>3895</v>
      </c>
      <c r="K5" s="14">
        <v>3240</v>
      </c>
      <c r="L5" s="112" t="s">
        <v>70</v>
      </c>
      <c r="M5" s="115" t="s">
        <v>10797</v>
      </c>
      <c r="N5" s="112" t="s">
        <v>5476</v>
      </c>
      <c r="O5" s="115" t="s">
        <v>11449</v>
      </c>
      <c r="P5" s="112" t="s">
        <v>6604</v>
      </c>
      <c r="Q5" s="115" t="s">
        <v>7167</v>
      </c>
      <c r="R5" s="112" t="s">
        <v>4033</v>
      </c>
      <c r="S5" s="112" t="s">
        <v>39</v>
      </c>
      <c r="T5" s="120" t="s">
        <v>5533</v>
      </c>
      <c r="U5" s="116" t="s">
        <v>7168</v>
      </c>
    </row>
    <row r="6" spans="1:21" s="30" customFormat="1" ht="108" customHeight="1">
      <c r="A6" s="16">
        <v>2</v>
      </c>
      <c r="B6" s="121" t="s">
        <v>7747</v>
      </c>
      <c r="C6" s="10" t="s">
        <v>44</v>
      </c>
      <c r="D6" s="10" t="s">
        <v>24</v>
      </c>
      <c r="E6" s="10">
        <v>6621010387</v>
      </c>
      <c r="F6" s="10" t="s">
        <v>13907</v>
      </c>
      <c r="G6" s="77" t="s">
        <v>25</v>
      </c>
      <c r="H6" s="477" t="s">
        <v>21</v>
      </c>
      <c r="I6" s="118" t="s">
        <v>22</v>
      </c>
      <c r="J6" s="10" t="s">
        <v>5712</v>
      </c>
      <c r="K6" s="14" t="s">
        <v>5275</v>
      </c>
      <c r="L6" s="10" t="s">
        <v>26</v>
      </c>
      <c r="M6" s="76" t="s">
        <v>10798</v>
      </c>
      <c r="N6" s="10" t="s">
        <v>4088</v>
      </c>
      <c r="O6" s="76" t="s">
        <v>11447</v>
      </c>
      <c r="P6" s="10" t="s">
        <v>6603</v>
      </c>
      <c r="Q6" s="114" t="s">
        <v>5209</v>
      </c>
      <c r="R6" s="10" t="s">
        <v>4823</v>
      </c>
      <c r="S6" s="112" t="s">
        <v>39</v>
      </c>
      <c r="T6" s="9" t="s">
        <v>7181</v>
      </c>
      <c r="U6" s="116" t="s">
        <v>4514</v>
      </c>
    </row>
    <row r="7" spans="1:21" s="30" customFormat="1" ht="156" customHeight="1">
      <c r="A7" s="16">
        <v>3</v>
      </c>
      <c r="B7" s="121" t="s">
        <v>7779</v>
      </c>
      <c r="C7" s="10" t="s">
        <v>44</v>
      </c>
      <c r="D7" s="10" t="s">
        <v>3359</v>
      </c>
      <c r="E7" s="10">
        <v>6627012704</v>
      </c>
      <c r="F7" s="10" t="s">
        <v>13235</v>
      </c>
      <c r="G7" s="77" t="s">
        <v>5460</v>
      </c>
      <c r="H7" s="477" t="s">
        <v>21</v>
      </c>
      <c r="I7" s="118" t="s">
        <v>22</v>
      </c>
      <c r="J7" s="10" t="s">
        <v>5658</v>
      </c>
      <c r="K7" s="14">
        <v>1857.14</v>
      </c>
      <c r="L7" s="10" t="s">
        <v>26</v>
      </c>
      <c r="M7" s="76" t="s">
        <v>10799</v>
      </c>
      <c r="N7" s="10" t="s">
        <v>4088</v>
      </c>
      <c r="O7" s="76" t="s">
        <v>11448</v>
      </c>
      <c r="P7" s="10" t="s">
        <v>5997</v>
      </c>
      <c r="Q7" s="88" t="s">
        <v>5210</v>
      </c>
      <c r="R7" s="10" t="s">
        <v>4034</v>
      </c>
      <c r="S7" s="112" t="s">
        <v>39</v>
      </c>
      <c r="T7" s="9" t="s">
        <v>7182</v>
      </c>
      <c r="U7" s="116" t="s">
        <v>5461</v>
      </c>
    </row>
    <row r="8" spans="1:21" s="30" customFormat="1" ht="94.8">
      <c r="A8" s="256">
        <v>4</v>
      </c>
      <c r="B8" s="121" t="s">
        <v>12570</v>
      </c>
      <c r="C8" s="10" t="s">
        <v>44</v>
      </c>
      <c r="D8" s="10" t="s">
        <v>3358</v>
      </c>
      <c r="E8" s="10">
        <v>6670434188</v>
      </c>
      <c r="F8" s="10" t="s">
        <v>14046</v>
      </c>
      <c r="G8" s="122" t="s">
        <v>27</v>
      </c>
      <c r="H8" s="477" t="s">
        <v>21</v>
      </c>
      <c r="I8" s="118" t="s">
        <v>22</v>
      </c>
      <c r="J8" s="10" t="s">
        <v>3486</v>
      </c>
      <c r="K8" s="14">
        <v>2071.4299999999998</v>
      </c>
      <c r="L8" s="15" t="s">
        <v>31</v>
      </c>
      <c r="M8" s="76" t="s">
        <v>10800</v>
      </c>
      <c r="N8" s="10" t="s">
        <v>4088</v>
      </c>
      <c r="O8" s="76" t="s">
        <v>11450</v>
      </c>
      <c r="P8" s="10" t="s">
        <v>5995</v>
      </c>
      <c r="Q8" s="88" t="s">
        <v>6632</v>
      </c>
      <c r="R8" s="10" t="s">
        <v>13084</v>
      </c>
      <c r="S8" s="112" t="s">
        <v>39</v>
      </c>
      <c r="T8" s="9" t="s">
        <v>7264</v>
      </c>
      <c r="U8" s="116" t="s">
        <v>5722</v>
      </c>
    </row>
    <row r="9" spans="1:21" s="30" customFormat="1" ht="252">
      <c r="A9" s="16">
        <v>5</v>
      </c>
      <c r="B9" s="121" t="s">
        <v>7745</v>
      </c>
      <c r="C9" s="10" t="s">
        <v>44</v>
      </c>
      <c r="D9" s="10" t="s">
        <v>5852</v>
      </c>
      <c r="E9" s="10">
        <v>6670364607</v>
      </c>
      <c r="F9" s="10" t="s">
        <v>7291</v>
      </c>
      <c r="G9" s="469" t="s">
        <v>28</v>
      </c>
      <c r="H9" s="477" t="s">
        <v>21</v>
      </c>
      <c r="I9" s="118" t="s">
        <v>22</v>
      </c>
      <c r="J9" s="10" t="s">
        <v>5853</v>
      </c>
      <c r="K9" s="18">
        <v>1904.76</v>
      </c>
      <c r="L9" s="10" t="s">
        <v>26</v>
      </c>
      <c r="M9" s="76" t="s">
        <v>10801</v>
      </c>
      <c r="N9" s="10" t="s">
        <v>4088</v>
      </c>
      <c r="O9" s="76" t="s">
        <v>11451</v>
      </c>
      <c r="P9" s="16" t="s">
        <v>6602</v>
      </c>
      <c r="Q9" s="88" t="s">
        <v>5854</v>
      </c>
      <c r="R9" s="118" t="s">
        <v>39</v>
      </c>
      <c r="S9" s="118" t="s">
        <v>39</v>
      </c>
      <c r="T9" s="76" t="s">
        <v>7265</v>
      </c>
      <c r="U9" s="116" t="s">
        <v>29</v>
      </c>
    </row>
    <row r="10" spans="1:21" s="30" customFormat="1" ht="130.80000000000001">
      <c r="A10" s="16">
        <v>6</v>
      </c>
      <c r="B10" s="121" t="s">
        <v>7744</v>
      </c>
      <c r="C10" s="10" t="s">
        <v>341</v>
      </c>
      <c r="D10" s="10" t="s">
        <v>3196</v>
      </c>
      <c r="E10" s="10">
        <v>6652019950</v>
      </c>
      <c r="F10" s="10" t="s">
        <v>8634</v>
      </c>
      <c r="G10" s="77" t="s">
        <v>30</v>
      </c>
      <c r="H10" s="477" t="s">
        <v>21</v>
      </c>
      <c r="I10" s="118" t="s">
        <v>22</v>
      </c>
      <c r="J10" s="10" t="s">
        <v>3504</v>
      </c>
      <c r="K10" s="14">
        <v>2214.2800000000002</v>
      </c>
      <c r="L10" s="10" t="s">
        <v>31</v>
      </c>
      <c r="M10" s="76" t="s">
        <v>10802</v>
      </c>
      <c r="N10" s="10" t="s">
        <v>4088</v>
      </c>
      <c r="O10" s="76" t="s">
        <v>11452</v>
      </c>
      <c r="P10" s="10" t="s">
        <v>11485</v>
      </c>
      <c r="Q10" s="88" t="s">
        <v>5211</v>
      </c>
      <c r="R10" s="123" t="s">
        <v>13085</v>
      </c>
      <c r="S10" s="118" t="s">
        <v>39</v>
      </c>
      <c r="T10" s="124" t="s">
        <v>7183</v>
      </c>
      <c r="U10" s="116" t="s">
        <v>4515</v>
      </c>
    </row>
    <row r="11" spans="1:21" s="30" customFormat="1" ht="120">
      <c r="A11" s="256">
        <v>7</v>
      </c>
      <c r="B11" s="121" t="s">
        <v>7743</v>
      </c>
      <c r="C11" s="10" t="s">
        <v>44</v>
      </c>
      <c r="D11" s="10" t="s">
        <v>3357</v>
      </c>
      <c r="E11" s="10">
        <v>6685047664</v>
      </c>
      <c r="F11" s="16" t="s">
        <v>7292</v>
      </c>
      <c r="G11" s="125" t="s">
        <v>32</v>
      </c>
      <c r="H11" s="477" t="s">
        <v>21</v>
      </c>
      <c r="I11" s="118" t="s">
        <v>22</v>
      </c>
      <c r="J11" s="10" t="s">
        <v>5711</v>
      </c>
      <c r="K11" s="39">
        <v>2146.15</v>
      </c>
      <c r="L11" s="10" t="s">
        <v>31</v>
      </c>
      <c r="M11" s="76" t="s">
        <v>10803</v>
      </c>
      <c r="N11" s="10" t="s">
        <v>4088</v>
      </c>
      <c r="O11" s="76" t="s">
        <v>11453</v>
      </c>
      <c r="P11" s="10" t="s">
        <v>11480</v>
      </c>
      <c r="Q11" s="88" t="s">
        <v>5212</v>
      </c>
      <c r="R11" s="10" t="s">
        <v>13086</v>
      </c>
      <c r="S11" s="118" t="s">
        <v>39</v>
      </c>
      <c r="T11" s="9" t="s">
        <v>7184</v>
      </c>
      <c r="U11" s="116" t="s">
        <v>4516</v>
      </c>
    </row>
    <row r="12" spans="1:21" s="30" customFormat="1" ht="178.5" customHeight="1">
      <c r="A12" s="16">
        <v>8</v>
      </c>
      <c r="B12" s="126" t="s">
        <v>7780</v>
      </c>
      <c r="C12" s="10" t="s">
        <v>44</v>
      </c>
      <c r="D12" s="10" t="s">
        <v>3356</v>
      </c>
      <c r="E12" s="10">
        <v>6684038441</v>
      </c>
      <c r="F12" s="10" t="s">
        <v>13643</v>
      </c>
      <c r="G12" s="125" t="s">
        <v>33</v>
      </c>
      <c r="H12" s="477" t="s">
        <v>21</v>
      </c>
      <c r="I12" s="118" t="s">
        <v>34</v>
      </c>
      <c r="J12" s="10" t="s">
        <v>3375</v>
      </c>
      <c r="K12" s="14">
        <v>2260.7600000000002</v>
      </c>
      <c r="L12" s="10" t="s">
        <v>26</v>
      </c>
      <c r="M12" s="76" t="s">
        <v>10804</v>
      </c>
      <c r="N12" s="10" t="s">
        <v>4088</v>
      </c>
      <c r="O12" s="76" t="s">
        <v>11455</v>
      </c>
      <c r="P12" s="10" t="s">
        <v>6168</v>
      </c>
      <c r="Q12" s="114" t="s">
        <v>7071</v>
      </c>
      <c r="R12" s="10" t="s">
        <v>13105</v>
      </c>
      <c r="S12" s="112" t="s">
        <v>13087</v>
      </c>
      <c r="T12" s="9" t="s">
        <v>7185</v>
      </c>
      <c r="U12" s="116" t="s">
        <v>6169</v>
      </c>
    </row>
    <row r="13" spans="1:21" s="30" customFormat="1" ht="120">
      <c r="A13" s="16">
        <v>9</v>
      </c>
      <c r="B13" s="121" t="s">
        <v>14055</v>
      </c>
      <c r="C13" s="10" t="s">
        <v>44</v>
      </c>
      <c r="D13" s="10" t="s">
        <v>3355</v>
      </c>
      <c r="E13" s="10">
        <v>6621008116</v>
      </c>
      <c r="F13" s="10" t="s">
        <v>13644</v>
      </c>
      <c r="G13" s="77" t="s">
        <v>35</v>
      </c>
      <c r="H13" s="477" t="s">
        <v>21</v>
      </c>
      <c r="I13" s="10" t="s">
        <v>22</v>
      </c>
      <c r="J13" s="10" t="s">
        <v>3376</v>
      </c>
      <c r="K13" s="18" t="s">
        <v>5356</v>
      </c>
      <c r="L13" s="10" t="s">
        <v>26</v>
      </c>
      <c r="M13" s="76" t="s">
        <v>10805</v>
      </c>
      <c r="N13" s="10" t="s">
        <v>4088</v>
      </c>
      <c r="O13" s="76" t="s">
        <v>11454</v>
      </c>
      <c r="P13" s="10" t="s">
        <v>6149</v>
      </c>
      <c r="Q13" s="88" t="s">
        <v>5228</v>
      </c>
      <c r="R13" s="10" t="s">
        <v>13106</v>
      </c>
      <c r="S13" s="118" t="s">
        <v>39</v>
      </c>
      <c r="T13" s="9" t="s">
        <v>7266</v>
      </c>
      <c r="U13" s="116" t="s">
        <v>4531</v>
      </c>
    </row>
    <row r="14" spans="1:21" s="30" customFormat="1" ht="117.6">
      <c r="A14" s="256">
        <v>10</v>
      </c>
      <c r="B14" s="121" t="s">
        <v>7781</v>
      </c>
      <c r="C14" s="10" t="s">
        <v>44</v>
      </c>
      <c r="D14" s="10" t="s">
        <v>3354</v>
      </c>
      <c r="E14" s="10">
        <v>6621006831</v>
      </c>
      <c r="F14" s="10" t="s">
        <v>13784</v>
      </c>
      <c r="G14" s="77" t="s">
        <v>3981</v>
      </c>
      <c r="H14" s="477" t="s">
        <v>21</v>
      </c>
      <c r="I14" s="10" t="s">
        <v>22</v>
      </c>
      <c r="J14" s="10" t="s">
        <v>3377</v>
      </c>
      <c r="K14" s="14">
        <v>2154.7600000000002</v>
      </c>
      <c r="L14" s="10" t="s">
        <v>26</v>
      </c>
      <c r="M14" s="76" t="s">
        <v>11428</v>
      </c>
      <c r="N14" s="10" t="s">
        <v>4088</v>
      </c>
      <c r="O14" s="76" t="s">
        <v>14052</v>
      </c>
      <c r="P14" s="10" t="s">
        <v>6601</v>
      </c>
      <c r="Q14" s="88" t="s">
        <v>5213</v>
      </c>
      <c r="R14" s="10" t="s">
        <v>13107</v>
      </c>
      <c r="S14" s="118" t="s">
        <v>39</v>
      </c>
      <c r="T14" s="9" t="s">
        <v>4519</v>
      </c>
      <c r="U14" s="116" t="s">
        <v>4517</v>
      </c>
    </row>
    <row r="15" spans="1:21" s="30" customFormat="1" ht="139.5" customHeight="1">
      <c r="A15" s="16">
        <v>11</v>
      </c>
      <c r="B15" s="121" t="s">
        <v>7782</v>
      </c>
      <c r="C15" s="10" t="s">
        <v>44</v>
      </c>
      <c r="D15" s="10" t="s">
        <v>3353</v>
      </c>
      <c r="E15" s="10">
        <v>6626015540</v>
      </c>
      <c r="F15" s="10" t="s">
        <v>13645</v>
      </c>
      <c r="G15" s="549" t="s">
        <v>7268</v>
      </c>
      <c r="H15" s="477" t="s">
        <v>21</v>
      </c>
      <c r="I15" s="10" t="s">
        <v>34</v>
      </c>
      <c r="J15" s="10" t="s">
        <v>3378</v>
      </c>
      <c r="K15" s="14" t="s">
        <v>5357</v>
      </c>
      <c r="L15" s="10" t="s">
        <v>26</v>
      </c>
      <c r="M15" s="76" t="s">
        <v>10806</v>
      </c>
      <c r="N15" s="10" t="s">
        <v>4088</v>
      </c>
      <c r="O15" s="76" t="s">
        <v>11456</v>
      </c>
      <c r="P15" s="10" t="s">
        <v>11473</v>
      </c>
      <c r="Q15" s="114" t="s">
        <v>5214</v>
      </c>
      <c r="R15" s="10" t="s">
        <v>4823</v>
      </c>
      <c r="S15" s="10" t="s">
        <v>39</v>
      </c>
      <c r="T15" s="120" t="s">
        <v>7267</v>
      </c>
      <c r="U15" s="116" t="s">
        <v>36</v>
      </c>
    </row>
    <row r="16" spans="1:21" s="30" customFormat="1" ht="109.5" customHeight="1">
      <c r="A16" s="16">
        <v>12</v>
      </c>
      <c r="B16" s="127" t="s">
        <v>7741</v>
      </c>
      <c r="C16" s="10" t="s">
        <v>44</v>
      </c>
      <c r="D16" s="10" t="s">
        <v>3352</v>
      </c>
      <c r="E16" s="10">
        <v>6685084761</v>
      </c>
      <c r="F16" s="10" t="s">
        <v>13898</v>
      </c>
      <c r="G16" s="77" t="s">
        <v>3896</v>
      </c>
      <c r="H16" s="477" t="s">
        <v>21</v>
      </c>
      <c r="I16" s="10" t="s">
        <v>22</v>
      </c>
      <c r="J16" s="10" t="s">
        <v>3376</v>
      </c>
      <c r="K16" s="14">
        <v>2079.7600000000002</v>
      </c>
      <c r="L16" s="10" t="s">
        <v>26</v>
      </c>
      <c r="M16" s="76" t="s">
        <v>10807</v>
      </c>
      <c r="N16" s="10" t="s">
        <v>4088</v>
      </c>
      <c r="O16" s="76" t="s">
        <v>11457</v>
      </c>
      <c r="P16" s="10" t="s">
        <v>12970</v>
      </c>
      <c r="Q16" s="114" t="s">
        <v>5215</v>
      </c>
      <c r="R16" s="10" t="s">
        <v>13108</v>
      </c>
      <c r="S16" s="10" t="s">
        <v>39</v>
      </c>
      <c r="T16" s="9" t="s">
        <v>4518</v>
      </c>
      <c r="U16" s="116" t="s">
        <v>4530</v>
      </c>
    </row>
    <row r="17" spans="1:21" s="30" customFormat="1" ht="95.25" customHeight="1">
      <c r="A17" s="256">
        <v>13</v>
      </c>
      <c r="B17" s="127" t="s">
        <v>7783</v>
      </c>
      <c r="C17" s="10" t="s">
        <v>341</v>
      </c>
      <c r="D17" s="10" t="s">
        <v>37</v>
      </c>
      <c r="E17" s="10">
        <v>6658273431</v>
      </c>
      <c r="F17" s="10" t="s">
        <v>13646</v>
      </c>
      <c r="G17" s="77" t="s">
        <v>38</v>
      </c>
      <c r="H17" s="477" t="s">
        <v>21</v>
      </c>
      <c r="I17" s="10" t="s">
        <v>22</v>
      </c>
      <c r="J17" s="10" t="s">
        <v>3372</v>
      </c>
      <c r="K17" s="18" t="s">
        <v>5358</v>
      </c>
      <c r="L17" s="10" t="s">
        <v>26</v>
      </c>
      <c r="M17" s="76" t="s">
        <v>10808</v>
      </c>
      <c r="N17" s="10" t="s">
        <v>4088</v>
      </c>
      <c r="O17" s="76" t="s">
        <v>11458</v>
      </c>
      <c r="P17" s="10" t="s">
        <v>6384</v>
      </c>
      <c r="Q17" s="114" t="s">
        <v>5216</v>
      </c>
      <c r="R17" s="10" t="s">
        <v>13109</v>
      </c>
      <c r="S17" s="112" t="s">
        <v>39</v>
      </c>
      <c r="T17" s="120" t="s">
        <v>7269</v>
      </c>
      <c r="U17" s="116" t="s">
        <v>4529</v>
      </c>
    </row>
    <row r="18" spans="1:21" s="30" customFormat="1" ht="204">
      <c r="A18" s="16">
        <v>14</v>
      </c>
      <c r="B18" s="121" t="s">
        <v>7784</v>
      </c>
      <c r="C18" s="10" t="s">
        <v>44</v>
      </c>
      <c r="D18" s="10" t="s">
        <v>40</v>
      </c>
      <c r="E18" s="10">
        <v>6659152976</v>
      </c>
      <c r="F18" s="10" t="s">
        <v>3646</v>
      </c>
      <c r="G18" s="125" t="s">
        <v>23</v>
      </c>
      <c r="H18" s="477" t="s">
        <v>21</v>
      </c>
      <c r="I18" s="10" t="s">
        <v>22</v>
      </c>
      <c r="J18" s="10" t="s">
        <v>3897</v>
      </c>
      <c r="K18" s="14">
        <v>0</v>
      </c>
      <c r="L18" s="10" t="s">
        <v>26</v>
      </c>
      <c r="M18" s="76" t="s">
        <v>12614</v>
      </c>
      <c r="N18" s="10" t="s">
        <v>4088</v>
      </c>
      <c r="O18" s="9" t="s">
        <v>11460</v>
      </c>
      <c r="P18" s="10" t="s">
        <v>3908</v>
      </c>
      <c r="Q18" s="88" t="s">
        <v>5217</v>
      </c>
      <c r="R18" s="10" t="s">
        <v>4822</v>
      </c>
      <c r="S18" s="118" t="s">
        <v>39</v>
      </c>
      <c r="T18" s="9" t="s">
        <v>5277</v>
      </c>
      <c r="U18" s="116" t="s">
        <v>39</v>
      </c>
    </row>
    <row r="19" spans="1:21" s="30" customFormat="1" ht="156">
      <c r="A19" s="16">
        <v>15</v>
      </c>
      <c r="B19" s="121" t="s">
        <v>7785</v>
      </c>
      <c r="C19" s="10" t="s">
        <v>44</v>
      </c>
      <c r="D19" s="10" t="s">
        <v>3554</v>
      </c>
      <c r="E19" s="10">
        <v>6652033610</v>
      </c>
      <c r="F19" s="10" t="s">
        <v>13899</v>
      </c>
      <c r="G19" s="77" t="s">
        <v>41</v>
      </c>
      <c r="H19" s="477" t="s">
        <v>21</v>
      </c>
      <c r="I19" s="10" t="s">
        <v>22</v>
      </c>
      <c r="J19" s="10" t="s">
        <v>3379</v>
      </c>
      <c r="K19" s="14">
        <v>2214.29</v>
      </c>
      <c r="L19" s="10" t="s">
        <v>26</v>
      </c>
      <c r="M19" s="76" t="s">
        <v>10809</v>
      </c>
      <c r="N19" s="10" t="s">
        <v>4088</v>
      </c>
      <c r="O19" s="128" t="s">
        <v>11459</v>
      </c>
      <c r="P19" s="10" t="s">
        <v>11474</v>
      </c>
      <c r="Q19" s="128" t="s">
        <v>6725</v>
      </c>
      <c r="R19" s="138" t="s">
        <v>13110</v>
      </c>
      <c r="S19" s="118" t="s">
        <v>39</v>
      </c>
      <c r="T19" s="76" t="s">
        <v>7272</v>
      </c>
      <c r="U19" s="116" t="s">
        <v>5467</v>
      </c>
    </row>
    <row r="20" spans="1:21" s="30" customFormat="1" ht="192">
      <c r="A20" s="256">
        <v>16</v>
      </c>
      <c r="B20" s="10" t="s">
        <v>7742</v>
      </c>
      <c r="C20" s="10" t="s">
        <v>3651</v>
      </c>
      <c r="D20" s="10" t="s">
        <v>3351</v>
      </c>
      <c r="E20" s="10">
        <v>7736331124</v>
      </c>
      <c r="F20" s="10" t="s">
        <v>13900</v>
      </c>
      <c r="G20" s="125" t="s">
        <v>42</v>
      </c>
      <c r="H20" s="477" t="s">
        <v>21</v>
      </c>
      <c r="I20" s="10" t="s">
        <v>34</v>
      </c>
      <c r="J20" s="10" t="s">
        <v>6630</v>
      </c>
      <c r="K20" s="14">
        <v>2500</v>
      </c>
      <c r="L20" s="10" t="s">
        <v>26</v>
      </c>
      <c r="M20" s="76" t="s">
        <v>10810</v>
      </c>
      <c r="N20" s="10" t="s">
        <v>4088</v>
      </c>
      <c r="O20" s="76" t="s">
        <v>11461</v>
      </c>
      <c r="P20" s="10" t="s">
        <v>6600</v>
      </c>
      <c r="Q20" s="114" t="s">
        <v>5218</v>
      </c>
      <c r="R20" s="10" t="s">
        <v>3791</v>
      </c>
      <c r="S20" s="118" t="s">
        <v>39</v>
      </c>
      <c r="T20" s="9" t="s">
        <v>7186</v>
      </c>
      <c r="U20" s="116" t="s">
        <v>6631</v>
      </c>
    </row>
    <row r="21" spans="1:21" s="30" customFormat="1" ht="168">
      <c r="A21" s="16">
        <v>17</v>
      </c>
      <c r="B21" s="121" t="s">
        <v>7786</v>
      </c>
      <c r="C21" s="10" t="s">
        <v>44</v>
      </c>
      <c r="D21" s="10" t="s">
        <v>43</v>
      </c>
      <c r="E21" s="10">
        <v>6652005080</v>
      </c>
      <c r="F21" s="10" t="s">
        <v>14026</v>
      </c>
      <c r="G21" s="77" t="s">
        <v>3898</v>
      </c>
      <c r="H21" s="477" t="s">
        <v>21</v>
      </c>
      <c r="I21" s="10" t="s">
        <v>22</v>
      </c>
      <c r="J21" s="10" t="s">
        <v>3487</v>
      </c>
      <c r="K21" s="14">
        <v>2100</v>
      </c>
      <c r="L21" s="10" t="s">
        <v>26</v>
      </c>
      <c r="M21" s="76" t="s">
        <v>10811</v>
      </c>
      <c r="N21" s="10" t="s">
        <v>4088</v>
      </c>
      <c r="O21" s="76" t="s">
        <v>11462</v>
      </c>
      <c r="P21" s="10" t="s">
        <v>6599</v>
      </c>
      <c r="Q21" s="129"/>
      <c r="R21" s="10" t="s">
        <v>4842</v>
      </c>
      <c r="S21" s="118" t="s">
        <v>13088</v>
      </c>
      <c r="T21" s="76" t="s">
        <v>7273</v>
      </c>
      <c r="U21" s="116" t="s">
        <v>4528</v>
      </c>
    </row>
    <row r="22" spans="1:21" s="30" customFormat="1" ht="93.75" customHeight="1">
      <c r="A22" s="16">
        <v>18</v>
      </c>
      <c r="B22" s="121" t="s">
        <v>12569</v>
      </c>
      <c r="C22" s="10" t="s">
        <v>44</v>
      </c>
      <c r="D22" s="10" t="s">
        <v>3647</v>
      </c>
      <c r="E22" s="10">
        <v>6652019686</v>
      </c>
      <c r="F22" s="10" t="s">
        <v>13236</v>
      </c>
      <c r="G22" s="77" t="s">
        <v>7163</v>
      </c>
      <c r="H22" s="477" t="s">
        <v>21</v>
      </c>
      <c r="I22" s="10" t="s">
        <v>34</v>
      </c>
      <c r="J22" s="10" t="s">
        <v>7692</v>
      </c>
      <c r="K22" s="14" t="s">
        <v>5359</v>
      </c>
      <c r="L22" s="10" t="s">
        <v>26</v>
      </c>
      <c r="M22" s="76" t="s">
        <v>10812</v>
      </c>
      <c r="N22" s="10" t="s">
        <v>4088</v>
      </c>
      <c r="O22" s="76" t="s">
        <v>11463</v>
      </c>
      <c r="P22" s="10" t="s">
        <v>6150</v>
      </c>
      <c r="Q22" s="114" t="s">
        <v>5219</v>
      </c>
      <c r="R22" s="10" t="s">
        <v>4843</v>
      </c>
      <c r="S22" s="118" t="s">
        <v>39</v>
      </c>
      <c r="T22" s="76" t="s">
        <v>7274</v>
      </c>
      <c r="U22" s="116" t="s">
        <v>7275</v>
      </c>
    </row>
    <row r="23" spans="1:21" s="30" customFormat="1" ht="204">
      <c r="A23" s="256">
        <v>19</v>
      </c>
      <c r="B23" s="121" t="s">
        <v>7787</v>
      </c>
      <c r="C23" s="10" t="s">
        <v>341</v>
      </c>
      <c r="D23" s="10" t="s">
        <v>3350</v>
      </c>
      <c r="E23" s="10">
        <v>6652016808</v>
      </c>
      <c r="F23" s="10" t="s">
        <v>13897</v>
      </c>
      <c r="G23" s="77" t="s">
        <v>46</v>
      </c>
      <c r="H23" s="477" t="s">
        <v>21</v>
      </c>
      <c r="I23" s="10" t="s">
        <v>22</v>
      </c>
      <c r="J23" s="10" t="s">
        <v>5710</v>
      </c>
      <c r="K23" s="18">
        <v>2126.9899999999998</v>
      </c>
      <c r="L23" s="10" t="s">
        <v>26</v>
      </c>
      <c r="M23" s="76" t="s">
        <v>10813</v>
      </c>
      <c r="N23" s="10" t="s">
        <v>4088</v>
      </c>
      <c r="O23" s="76" t="s">
        <v>11464</v>
      </c>
      <c r="P23" s="10" t="s">
        <v>14082</v>
      </c>
      <c r="Q23" s="88" t="s">
        <v>14083</v>
      </c>
      <c r="R23" s="10" t="s">
        <v>13111</v>
      </c>
      <c r="S23" s="118" t="s">
        <v>39</v>
      </c>
      <c r="T23" s="130" t="s">
        <v>11436</v>
      </c>
      <c r="U23" s="116" t="s">
        <v>4527</v>
      </c>
    </row>
    <row r="24" spans="1:21" s="30" customFormat="1" ht="252">
      <c r="A24" s="16">
        <v>20</v>
      </c>
      <c r="B24" s="127" t="s">
        <v>7788</v>
      </c>
      <c r="C24" s="10" t="s">
        <v>44</v>
      </c>
      <c r="D24" s="10" t="s">
        <v>47</v>
      </c>
      <c r="E24" s="10">
        <v>6652021036</v>
      </c>
      <c r="F24" s="10" t="s">
        <v>14054</v>
      </c>
      <c r="G24" s="77" t="s">
        <v>48</v>
      </c>
      <c r="H24" s="477" t="s">
        <v>21</v>
      </c>
      <c r="I24" s="10" t="s">
        <v>22</v>
      </c>
      <c r="J24" s="16" t="s">
        <v>3380</v>
      </c>
      <c r="K24" s="39">
        <v>2202.3000000000002</v>
      </c>
      <c r="L24" s="10" t="s">
        <v>50</v>
      </c>
      <c r="M24" s="76" t="s">
        <v>10814</v>
      </c>
      <c r="N24" s="10" t="s">
        <v>4088</v>
      </c>
      <c r="O24" s="76" t="s">
        <v>11465</v>
      </c>
      <c r="P24" s="10" t="s">
        <v>6598</v>
      </c>
      <c r="Q24" s="76" t="s">
        <v>6738</v>
      </c>
      <c r="R24" s="10" t="s">
        <v>13112</v>
      </c>
      <c r="S24" s="118" t="s">
        <v>39</v>
      </c>
      <c r="T24" s="9" t="s">
        <v>7187</v>
      </c>
      <c r="U24" s="116" t="s">
        <v>5497</v>
      </c>
    </row>
    <row r="25" spans="1:21" s="30" customFormat="1" ht="156">
      <c r="A25" s="16">
        <v>21</v>
      </c>
      <c r="B25" s="10" t="s">
        <v>7789</v>
      </c>
      <c r="C25" s="10" t="s">
        <v>44</v>
      </c>
      <c r="D25" s="10" t="s">
        <v>3349</v>
      </c>
      <c r="E25" s="10">
        <v>6601013750</v>
      </c>
      <c r="F25" s="10" t="s">
        <v>7649</v>
      </c>
      <c r="G25" s="77" t="s">
        <v>51</v>
      </c>
      <c r="H25" s="477" t="s">
        <v>21</v>
      </c>
      <c r="I25" s="10" t="s">
        <v>22</v>
      </c>
      <c r="J25" s="16" t="s">
        <v>3512</v>
      </c>
      <c r="K25" s="14">
        <v>1331</v>
      </c>
      <c r="L25" s="16" t="s">
        <v>31</v>
      </c>
      <c r="M25" s="80" t="s">
        <v>10815</v>
      </c>
      <c r="N25" s="10" t="s">
        <v>4088</v>
      </c>
      <c r="O25" s="19" t="s">
        <v>7114</v>
      </c>
      <c r="P25" s="16" t="s">
        <v>5835</v>
      </c>
      <c r="Q25" s="80" t="s">
        <v>5836</v>
      </c>
      <c r="R25" s="10" t="s">
        <v>11429</v>
      </c>
      <c r="S25" s="118" t="s">
        <v>39</v>
      </c>
      <c r="T25" s="9" t="s">
        <v>7188</v>
      </c>
      <c r="U25" s="116" t="s">
        <v>5837</v>
      </c>
    </row>
    <row r="26" spans="1:21" s="30" customFormat="1" ht="168">
      <c r="A26" s="256">
        <v>22</v>
      </c>
      <c r="B26" s="10" t="s">
        <v>12951</v>
      </c>
      <c r="C26" s="10" t="s">
        <v>44</v>
      </c>
      <c r="D26" s="10" t="s">
        <v>3531</v>
      </c>
      <c r="E26" s="10">
        <v>6601010621</v>
      </c>
      <c r="F26" s="10" t="s">
        <v>13237</v>
      </c>
      <c r="G26" s="125" t="s">
        <v>52</v>
      </c>
      <c r="H26" s="477" t="s">
        <v>21</v>
      </c>
      <c r="I26" s="10" t="s">
        <v>22</v>
      </c>
      <c r="J26" s="10" t="s">
        <v>3532</v>
      </c>
      <c r="K26" s="14">
        <v>1794.04</v>
      </c>
      <c r="L26" s="10" t="s">
        <v>26</v>
      </c>
      <c r="M26" s="76" t="s">
        <v>10816</v>
      </c>
      <c r="N26" s="10" t="s">
        <v>4088</v>
      </c>
      <c r="O26" s="76" t="s">
        <v>11466</v>
      </c>
      <c r="P26" s="10" t="s">
        <v>11426</v>
      </c>
      <c r="Q26" s="76" t="s">
        <v>5220</v>
      </c>
      <c r="R26" s="10" t="s">
        <v>4823</v>
      </c>
      <c r="S26" s="118" t="s">
        <v>39</v>
      </c>
      <c r="T26" s="9" t="s">
        <v>7189</v>
      </c>
      <c r="U26" s="116" t="s">
        <v>5823</v>
      </c>
    </row>
    <row r="27" spans="1:21" s="30" customFormat="1" ht="240" customHeight="1">
      <c r="A27" s="16">
        <v>23</v>
      </c>
      <c r="B27" s="10" t="s">
        <v>7790</v>
      </c>
      <c r="C27" s="10" t="s">
        <v>44</v>
      </c>
      <c r="D27" s="10" t="s">
        <v>53</v>
      </c>
      <c r="E27" s="10">
        <v>6676004777</v>
      </c>
      <c r="F27" s="16" t="s">
        <v>13238</v>
      </c>
      <c r="G27" s="125" t="s">
        <v>54</v>
      </c>
      <c r="H27" s="477" t="s">
        <v>21</v>
      </c>
      <c r="I27" s="10" t="s">
        <v>34</v>
      </c>
      <c r="J27" s="10" t="s">
        <v>3514</v>
      </c>
      <c r="K27" s="14" t="s">
        <v>5360</v>
      </c>
      <c r="L27" s="10" t="s">
        <v>26</v>
      </c>
      <c r="M27" s="76" t="s">
        <v>10817</v>
      </c>
      <c r="N27" s="10" t="s">
        <v>5496</v>
      </c>
      <c r="O27" s="76" t="s">
        <v>11467</v>
      </c>
      <c r="P27" s="10" t="s">
        <v>12958</v>
      </c>
      <c r="Q27" s="114" t="s">
        <v>5221</v>
      </c>
      <c r="R27" s="10" t="s">
        <v>3792</v>
      </c>
      <c r="S27" s="112" t="s">
        <v>13089</v>
      </c>
      <c r="T27" s="9" t="s">
        <v>7190</v>
      </c>
      <c r="U27" s="116" t="s">
        <v>5986</v>
      </c>
    </row>
    <row r="28" spans="1:21" s="30" customFormat="1" ht="180">
      <c r="A28" s="16">
        <v>24</v>
      </c>
      <c r="B28" s="10" t="s">
        <v>7791</v>
      </c>
      <c r="C28" s="10" t="s">
        <v>44</v>
      </c>
      <c r="D28" s="10" t="s">
        <v>3348</v>
      </c>
      <c r="E28" s="113">
        <v>6676001945</v>
      </c>
      <c r="F28" s="10" t="s">
        <v>13239</v>
      </c>
      <c r="G28" s="125" t="s">
        <v>55</v>
      </c>
      <c r="H28" s="477" t="s">
        <v>21</v>
      </c>
      <c r="I28" s="10" t="s">
        <v>34</v>
      </c>
      <c r="J28" s="10" t="s">
        <v>5949</v>
      </c>
      <c r="K28" s="131">
        <v>1632.64</v>
      </c>
      <c r="L28" s="10" t="s">
        <v>26</v>
      </c>
      <c r="M28" s="76" t="s">
        <v>11402</v>
      </c>
      <c r="N28" s="10" t="s">
        <v>4088</v>
      </c>
      <c r="O28" s="76" t="s">
        <v>14030</v>
      </c>
      <c r="P28" s="10" t="s">
        <v>5950</v>
      </c>
      <c r="Q28" s="76" t="s">
        <v>5222</v>
      </c>
      <c r="R28" s="10" t="s">
        <v>13113</v>
      </c>
      <c r="S28" s="118" t="s">
        <v>39</v>
      </c>
      <c r="T28" s="9" t="s">
        <v>7191</v>
      </c>
      <c r="U28" s="116" t="s">
        <v>5278</v>
      </c>
    </row>
    <row r="29" spans="1:21" s="30" customFormat="1" ht="240">
      <c r="A29" s="256">
        <v>25</v>
      </c>
      <c r="B29" s="10" t="s">
        <v>7792</v>
      </c>
      <c r="C29" s="10" t="s">
        <v>44</v>
      </c>
      <c r="D29" s="10" t="s">
        <v>4343</v>
      </c>
      <c r="E29" s="10">
        <v>6633020189</v>
      </c>
      <c r="F29" s="10" t="s">
        <v>13294</v>
      </c>
      <c r="G29" s="77" t="s">
        <v>3899</v>
      </c>
      <c r="H29" s="477" t="s">
        <v>21</v>
      </c>
      <c r="I29" s="10" t="s">
        <v>22</v>
      </c>
      <c r="J29" s="15" t="s">
        <v>3900</v>
      </c>
      <c r="K29" s="14">
        <v>1495</v>
      </c>
      <c r="L29" s="10" t="s">
        <v>31</v>
      </c>
      <c r="M29" s="76" t="s">
        <v>10818</v>
      </c>
      <c r="N29" s="10" t="s">
        <v>4088</v>
      </c>
      <c r="O29" s="76" t="s">
        <v>11468</v>
      </c>
      <c r="P29" s="16" t="s">
        <v>6597</v>
      </c>
      <c r="Q29" s="114" t="s">
        <v>5223</v>
      </c>
      <c r="R29" s="118" t="s">
        <v>11430</v>
      </c>
      <c r="S29" s="112" t="s">
        <v>39</v>
      </c>
      <c r="T29" s="119" t="s">
        <v>5713</v>
      </c>
      <c r="U29" s="116" t="s">
        <v>4526</v>
      </c>
    </row>
    <row r="30" spans="1:21" s="30" customFormat="1" ht="168">
      <c r="A30" s="16">
        <v>26</v>
      </c>
      <c r="B30" s="16" t="s">
        <v>12571</v>
      </c>
      <c r="C30" s="10" t="s">
        <v>44</v>
      </c>
      <c r="D30" s="10" t="s">
        <v>5446</v>
      </c>
      <c r="E30" s="16">
        <v>6619012965</v>
      </c>
      <c r="F30" s="10" t="s">
        <v>10787</v>
      </c>
      <c r="G30" s="77" t="s">
        <v>56</v>
      </c>
      <c r="H30" s="477" t="s">
        <v>21</v>
      </c>
      <c r="I30" s="16" t="s">
        <v>22</v>
      </c>
      <c r="J30" s="16" t="s">
        <v>3360</v>
      </c>
      <c r="K30" s="105" t="s">
        <v>5361</v>
      </c>
      <c r="L30" s="16" t="s">
        <v>31</v>
      </c>
      <c r="M30" s="80" t="s">
        <v>10819</v>
      </c>
      <c r="N30" s="10" t="s">
        <v>4088</v>
      </c>
      <c r="O30" s="80" t="s">
        <v>11469</v>
      </c>
      <c r="P30" s="16" t="s">
        <v>11483</v>
      </c>
      <c r="Q30" s="132" t="s">
        <v>5224</v>
      </c>
      <c r="R30" s="16" t="s">
        <v>11431</v>
      </c>
      <c r="S30" s="133" t="s">
        <v>13090</v>
      </c>
      <c r="T30" s="19" t="s">
        <v>7192</v>
      </c>
      <c r="U30" s="116" t="s">
        <v>5447</v>
      </c>
    </row>
    <row r="31" spans="1:21" s="30" customFormat="1" ht="132">
      <c r="A31" s="16">
        <v>27</v>
      </c>
      <c r="B31" s="10" t="s">
        <v>7793</v>
      </c>
      <c r="C31" s="10" t="s">
        <v>44</v>
      </c>
      <c r="D31" s="10" t="s">
        <v>3347</v>
      </c>
      <c r="E31" s="113">
        <v>6645003068</v>
      </c>
      <c r="F31" s="10" t="s">
        <v>7513</v>
      </c>
      <c r="G31" s="122" t="s">
        <v>3521</v>
      </c>
      <c r="H31" s="477" t="s">
        <v>21</v>
      </c>
      <c r="I31" s="113" t="s">
        <v>22</v>
      </c>
      <c r="J31" s="10" t="s">
        <v>3552</v>
      </c>
      <c r="K31" s="22">
        <v>1433</v>
      </c>
      <c r="L31" s="10" t="s">
        <v>31</v>
      </c>
      <c r="M31" s="76" t="s">
        <v>10820</v>
      </c>
      <c r="N31" s="113" t="s">
        <v>5476</v>
      </c>
      <c r="O31" s="76" t="s">
        <v>11472</v>
      </c>
      <c r="P31" s="10" t="s">
        <v>6596</v>
      </c>
      <c r="Q31" s="9" t="s">
        <v>3523</v>
      </c>
      <c r="R31" s="10" t="s">
        <v>3522</v>
      </c>
      <c r="S31" s="118" t="s">
        <v>39</v>
      </c>
      <c r="T31" s="120" t="s">
        <v>5002</v>
      </c>
      <c r="U31" s="116" t="s">
        <v>4525</v>
      </c>
    </row>
    <row r="32" spans="1:21" s="30" customFormat="1" ht="95.25" customHeight="1">
      <c r="A32" s="256">
        <v>28</v>
      </c>
      <c r="B32" s="10" t="s">
        <v>7794</v>
      </c>
      <c r="C32" s="10" t="s">
        <v>44</v>
      </c>
      <c r="D32" s="10" t="s">
        <v>3346</v>
      </c>
      <c r="E32" s="10">
        <v>6619015765</v>
      </c>
      <c r="F32" s="10" t="s">
        <v>13396</v>
      </c>
      <c r="G32" s="122" t="s">
        <v>3901</v>
      </c>
      <c r="H32" s="477" t="s">
        <v>21</v>
      </c>
      <c r="I32" s="10" t="s">
        <v>22</v>
      </c>
      <c r="J32" s="10" t="s">
        <v>5744</v>
      </c>
      <c r="K32" s="18">
        <v>1331</v>
      </c>
      <c r="L32" s="10" t="s">
        <v>31</v>
      </c>
      <c r="M32" s="76" t="s">
        <v>10821</v>
      </c>
      <c r="N32" s="10" t="s">
        <v>4088</v>
      </c>
      <c r="O32" s="9" t="s">
        <v>11471</v>
      </c>
      <c r="P32" s="10" t="s">
        <v>6151</v>
      </c>
      <c r="Q32" s="114" t="s">
        <v>5225</v>
      </c>
      <c r="R32" s="10" t="s">
        <v>4580</v>
      </c>
      <c r="S32" s="112" t="s">
        <v>13091</v>
      </c>
      <c r="T32" s="119" t="s">
        <v>7193</v>
      </c>
      <c r="U32" s="116" t="s">
        <v>4523</v>
      </c>
    </row>
    <row r="33" spans="1:21" s="30" customFormat="1" ht="142.80000000000001">
      <c r="A33" s="16">
        <v>29</v>
      </c>
      <c r="B33" s="10" t="s">
        <v>7795</v>
      </c>
      <c r="C33" s="10" t="s">
        <v>795</v>
      </c>
      <c r="D33" s="10" t="s">
        <v>3345</v>
      </c>
      <c r="E33" s="10">
        <v>6625040819</v>
      </c>
      <c r="F33" s="10" t="s">
        <v>13639</v>
      </c>
      <c r="G33" s="125" t="s">
        <v>57</v>
      </c>
      <c r="H33" s="477" t="s">
        <v>21</v>
      </c>
      <c r="I33" s="10" t="s">
        <v>34</v>
      </c>
      <c r="J33" s="10" t="s">
        <v>5709</v>
      </c>
      <c r="K33" s="134" t="s">
        <v>5025</v>
      </c>
      <c r="L33" s="10" t="s">
        <v>50</v>
      </c>
      <c r="M33" s="76" t="s">
        <v>10822</v>
      </c>
      <c r="N33" s="113" t="s">
        <v>5476</v>
      </c>
      <c r="O33" s="9" t="s">
        <v>11470</v>
      </c>
      <c r="P33" s="15" t="s">
        <v>11484</v>
      </c>
      <c r="Q33" s="135"/>
      <c r="R33" s="16" t="s">
        <v>13114</v>
      </c>
      <c r="S33" s="16" t="s">
        <v>13092</v>
      </c>
      <c r="T33" s="135" t="s">
        <v>7194</v>
      </c>
      <c r="U33" s="116" t="s">
        <v>4524</v>
      </c>
    </row>
    <row r="34" spans="1:21" s="30" customFormat="1" ht="204">
      <c r="A34" s="16">
        <v>30</v>
      </c>
      <c r="B34" s="10" t="s">
        <v>7796</v>
      </c>
      <c r="C34" s="10" t="s">
        <v>341</v>
      </c>
      <c r="D34" s="10" t="s">
        <v>3344</v>
      </c>
      <c r="E34" s="10">
        <v>6626011560</v>
      </c>
      <c r="F34" s="10" t="s">
        <v>13401</v>
      </c>
      <c r="G34" s="77" t="s">
        <v>7065</v>
      </c>
      <c r="H34" s="477" t="s">
        <v>21</v>
      </c>
      <c r="I34" s="10" t="s">
        <v>22</v>
      </c>
      <c r="J34" s="10" t="s">
        <v>3529</v>
      </c>
      <c r="K34" s="14">
        <v>1744.5</v>
      </c>
      <c r="L34" s="10" t="s">
        <v>58</v>
      </c>
      <c r="M34" s="76" t="s">
        <v>10823</v>
      </c>
      <c r="N34" s="10" t="s">
        <v>4088</v>
      </c>
      <c r="O34" s="9" t="s">
        <v>9225</v>
      </c>
      <c r="P34" s="10" t="s">
        <v>6914</v>
      </c>
      <c r="Q34" s="114" t="s">
        <v>7066</v>
      </c>
      <c r="R34" s="10" t="s">
        <v>59</v>
      </c>
      <c r="S34" s="10" t="s">
        <v>39</v>
      </c>
      <c r="T34" s="119" t="s">
        <v>7195</v>
      </c>
      <c r="U34" s="116" t="s">
        <v>7067</v>
      </c>
    </row>
    <row r="35" spans="1:21" s="30" customFormat="1" ht="192">
      <c r="A35" s="256">
        <v>31</v>
      </c>
      <c r="B35" s="10" t="s">
        <v>7826</v>
      </c>
      <c r="C35" s="10" t="s">
        <v>7778</v>
      </c>
      <c r="D35" s="10" t="s">
        <v>3343</v>
      </c>
      <c r="E35" s="10">
        <v>7710373095</v>
      </c>
      <c r="F35" s="10" t="s">
        <v>13402</v>
      </c>
      <c r="G35" s="77" t="s">
        <v>3902</v>
      </c>
      <c r="H35" s="477" t="s">
        <v>21</v>
      </c>
      <c r="I35" s="10" t="s">
        <v>22</v>
      </c>
      <c r="J35" s="10" t="s">
        <v>3808</v>
      </c>
      <c r="K35" s="18">
        <v>3930</v>
      </c>
      <c r="L35" s="10" t="s">
        <v>68</v>
      </c>
      <c r="M35" s="76" t="s">
        <v>10824</v>
      </c>
      <c r="N35" s="113" t="s">
        <v>5476</v>
      </c>
      <c r="O35" s="9" t="s">
        <v>9226</v>
      </c>
      <c r="P35" s="10" t="s">
        <v>11486</v>
      </c>
      <c r="Q35" s="114" t="s">
        <v>5229</v>
      </c>
      <c r="R35" s="10" t="s">
        <v>4844</v>
      </c>
      <c r="S35" s="10" t="s">
        <v>39</v>
      </c>
      <c r="T35" s="115" t="s">
        <v>5260</v>
      </c>
      <c r="U35" s="116" t="s">
        <v>7094</v>
      </c>
    </row>
    <row r="36" spans="1:21" s="30" customFormat="1" ht="192">
      <c r="A36" s="16">
        <v>32</v>
      </c>
      <c r="B36" s="10" t="s">
        <v>7797</v>
      </c>
      <c r="C36" s="10" t="s">
        <v>44</v>
      </c>
      <c r="D36" s="10" t="s">
        <v>3342</v>
      </c>
      <c r="E36" s="10">
        <v>6686056559</v>
      </c>
      <c r="F36" s="10" t="s">
        <v>13611</v>
      </c>
      <c r="G36" s="77" t="s">
        <v>62</v>
      </c>
      <c r="H36" s="477" t="s">
        <v>21</v>
      </c>
      <c r="I36" s="10" t="s">
        <v>34</v>
      </c>
      <c r="J36" s="10" t="s">
        <v>3555</v>
      </c>
      <c r="K36" s="14">
        <v>2960</v>
      </c>
      <c r="L36" s="10" t="s">
        <v>31</v>
      </c>
      <c r="M36" s="76" t="s">
        <v>10825</v>
      </c>
      <c r="N36" s="113" t="s">
        <v>5476</v>
      </c>
      <c r="O36" s="9" t="s">
        <v>9227</v>
      </c>
      <c r="P36" s="10" t="s">
        <v>11479</v>
      </c>
      <c r="Q36" s="76" t="s">
        <v>5230</v>
      </c>
      <c r="R36" s="10" t="s">
        <v>3903</v>
      </c>
      <c r="S36" s="10" t="s">
        <v>3202</v>
      </c>
      <c r="T36" s="9" t="s">
        <v>7196</v>
      </c>
      <c r="U36" s="116" t="s">
        <v>7197</v>
      </c>
    </row>
    <row r="37" spans="1:21" s="30" customFormat="1" ht="168">
      <c r="A37" s="16">
        <v>33</v>
      </c>
      <c r="B37" s="10" t="s">
        <v>7827</v>
      </c>
      <c r="C37" s="10" t="s">
        <v>63</v>
      </c>
      <c r="D37" s="10" t="s">
        <v>64</v>
      </c>
      <c r="E37" s="10">
        <v>6607000556</v>
      </c>
      <c r="F37" s="10" t="s">
        <v>13438</v>
      </c>
      <c r="G37" s="77" t="s">
        <v>3904</v>
      </c>
      <c r="H37" s="477" t="s">
        <v>21</v>
      </c>
      <c r="I37" s="10" t="s">
        <v>22</v>
      </c>
      <c r="J37" s="10" t="s">
        <v>5501</v>
      </c>
      <c r="K37" s="14" t="s">
        <v>6994</v>
      </c>
      <c r="L37" s="10" t="s">
        <v>65</v>
      </c>
      <c r="M37" s="76" t="s">
        <v>10826</v>
      </c>
      <c r="N37" s="10" t="s">
        <v>4088</v>
      </c>
      <c r="O37" s="9" t="s">
        <v>9228</v>
      </c>
      <c r="P37" s="10" t="s">
        <v>6152</v>
      </c>
      <c r="Q37" s="114" t="s">
        <v>5502</v>
      </c>
      <c r="R37" s="118" t="s">
        <v>39</v>
      </c>
      <c r="S37" s="10" t="s">
        <v>39</v>
      </c>
      <c r="T37" s="76" t="s">
        <v>5503</v>
      </c>
      <c r="U37" s="116" t="s">
        <v>5504</v>
      </c>
    </row>
    <row r="38" spans="1:21" s="30" customFormat="1" ht="142.94999999999999" customHeight="1">
      <c r="A38" s="256">
        <v>34</v>
      </c>
      <c r="B38" s="10" t="s">
        <v>7798</v>
      </c>
      <c r="C38" s="10" t="s">
        <v>44</v>
      </c>
      <c r="D38" s="10" t="s">
        <v>3341</v>
      </c>
      <c r="E38" s="10">
        <v>6607010995</v>
      </c>
      <c r="F38" s="10" t="s">
        <v>13422</v>
      </c>
      <c r="G38" s="77" t="s">
        <v>66</v>
      </c>
      <c r="H38" s="477" t="s">
        <v>21</v>
      </c>
      <c r="I38" s="10" t="s">
        <v>22</v>
      </c>
      <c r="J38" s="10" t="s">
        <v>3373</v>
      </c>
      <c r="K38" s="14">
        <v>1255</v>
      </c>
      <c r="L38" s="10" t="s">
        <v>31</v>
      </c>
      <c r="M38" s="76" t="s">
        <v>10827</v>
      </c>
      <c r="N38" s="113" t="s">
        <v>5476</v>
      </c>
      <c r="O38" s="9" t="s">
        <v>9256</v>
      </c>
      <c r="P38" s="136" t="s">
        <v>6153</v>
      </c>
      <c r="Q38" s="88" t="s">
        <v>5231</v>
      </c>
      <c r="R38" s="10" t="s">
        <v>6525</v>
      </c>
      <c r="S38" s="10" t="s">
        <v>13093</v>
      </c>
      <c r="T38" s="76" t="s">
        <v>7198</v>
      </c>
      <c r="U38" s="116" t="s">
        <v>6526</v>
      </c>
    </row>
    <row r="39" spans="1:21" s="30" customFormat="1" ht="168" customHeight="1">
      <c r="A39" s="16">
        <v>35</v>
      </c>
      <c r="B39" s="10" t="s">
        <v>7799</v>
      </c>
      <c r="C39" s="10" t="s">
        <v>44</v>
      </c>
      <c r="D39" s="10" t="s">
        <v>3340</v>
      </c>
      <c r="E39" s="10">
        <v>6623064959</v>
      </c>
      <c r="F39" s="10" t="s">
        <v>13533</v>
      </c>
      <c r="G39" s="77" t="s">
        <v>3905</v>
      </c>
      <c r="H39" s="477" t="s">
        <v>21</v>
      </c>
      <c r="I39" s="10" t="s">
        <v>34</v>
      </c>
      <c r="J39" s="10" t="s">
        <v>3505</v>
      </c>
      <c r="K39" s="14">
        <v>1213.68</v>
      </c>
      <c r="L39" s="10" t="s">
        <v>31</v>
      </c>
      <c r="M39" s="76" t="s">
        <v>11404</v>
      </c>
      <c r="N39" s="10" t="s">
        <v>4088</v>
      </c>
      <c r="O39" s="9" t="s">
        <v>9229</v>
      </c>
      <c r="P39" s="10" t="s">
        <v>12959</v>
      </c>
      <c r="Q39" s="135" t="s">
        <v>5944</v>
      </c>
      <c r="R39" s="10" t="s">
        <v>13115</v>
      </c>
      <c r="S39" s="10" t="s">
        <v>39</v>
      </c>
      <c r="T39" s="9" t="s">
        <v>5887</v>
      </c>
      <c r="U39" s="116" t="s">
        <v>5886</v>
      </c>
    </row>
    <row r="40" spans="1:21" s="30" customFormat="1" ht="149.25" customHeight="1">
      <c r="A40" s="16">
        <v>36</v>
      </c>
      <c r="B40" s="10" t="s">
        <v>7800</v>
      </c>
      <c r="C40" s="10" t="s">
        <v>4568</v>
      </c>
      <c r="D40" s="10" t="s">
        <v>3339</v>
      </c>
      <c r="E40" s="10">
        <v>6623000680</v>
      </c>
      <c r="F40" s="10" t="s">
        <v>13526</v>
      </c>
      <c r="G40" s="77" t="s">
        <v>6688</v>
      </c>
      <c r="H40" s="477" t="s">
        <v>21</v>
      </c>
      <c r="I40" s="10" t="s">
        <v>34</v>
      </c>
      <c r="J40" s="10" t="s">
        <v>3381</v>
      </c>
      <c r="K40" s="39">
        <v>3099</v>
      </c>
      <c r="L40" s="10" t="s">
        <v>103</v>
      </c>
      <c r="M40" s="76" t="s">
        <v>11401</v>
      </c>
      <c r="N40" s="10" t="s">
        <v>4088</v>
      </c>
      <c r="O40" s="9" t="s">
        <v>9230</v>
      </c>
      <c r="P40" s="10" t="s">
        <v>6154</v>
      </c>
      <c r="Q40" s="88" t="s">
        <v>5232</v>
      </c>
      <c r="R40" s="10" t="s">
        <v>12609</v>
      </c>
      <c r="S40" s="10" t="s">
        <v>39</v>
      </c>
      <c r="T40" s="9" t="s">
        <v>7199</v>
      </c>
      <c r="U40" s="116" t="s">
        <v>6687</v>
      </c>
    </row>
    <row r="41" spans="1:21" s="30" customFormat="1" ht="82.2">
      <c r="A41" s="256">
        <v>37</v>
      </c>
      <c r="B41" s="10" t="s">
        <v>7801</v>
      </c>
      <c r="C41" s="10" t="s">
        <v>44</v>
      </c>
      <c r="D41" s="10" t="s">
        <v>69</v>
      </c>
      <c r="E41" s="10">
        <v>6623036366</v>
      </c>
      <c r="F41" s="10" t="s">
        <v>13527</v>
      </c>
      <c r="G41" s="77" t="s">
        <v>3669</v>
      </c>
      <c r="H41" s="477" t="s">
        <v>21</v>
      </c>
      <c r="I41" s="10" t="s">
        <v>34</v>
      </c>
      <c r="J41" s="123" t="s">
        <v>4574</v>
      </c>
      <c r="K41" s="14">
        <v>1167</v>
      </c>
      <c r="L41" s="10" t="s">
        <v>241</v>
      </c>
      <c r="M41" s="195" t="s">
        <v>10828</v>
      </c>
      <c r="N41" s="10" t="s">
        <v>4088</v>
      </c>
      <c r="O41" s="9" t="s">
        <v>8656</v>
      </c>
      <c r="P41" s="10" t="s">
        <v>11481</v>
      </c>
      <c r="Q41" s="114" t="s">
        <v>5233</v>
      </c>
      <c r="R41" s="10" t="s">
        <v>4823</v>
      </c>
      <c r="S41" s="10" t="s">
        <v>39</v>
      </c>
      <c r="T41" s="76" t="s">
        <v>5260</v>
      </c>
      <c r="U41" s="116" t="s">
        <v>4522</v>
      </c>
    </row>
    <row r="42" spans="1:21" s="30" customFormat="1" ht="168">
      <c r="A42" s="16">
        <v>38</v>
      </c>
      <c r="B42" s="10" t="s">
        <v>7802</v>
      </c>
      <c r="C42" s="10" t="s">
        <v>44</v>
      </c>
      <c r="D42" s="10" t="s">
        <v>71</v>
      </c>
      <c r="E42" s="10">
        <v>6623036366</v>
      </c>
      <c r="F42" s="10" t="s">
        <v>13528</v>
      </c>
      <c r="G42" s="77" t="s">
        <v>3669</v>
      </c>
      <c r="H42" s="477" t="s">
        <v>21</v>
      </c>
      <c r="I42" s="10" t="s">
        <v>34</v>
      </c>
      <c r="J42" s="123" t="s">
        <v>5656</v>
      </c>
      <c r="K42" s="14">
        <v>1167</v>
      </c>
      <c r="L42" s="10" t="s">
        <v>241</v>
      </c>
      <c r="M42" s="195" t="s">
        <v>10829</v>
      </c>
      <c r="N42" s="10" t="s">
        <v>4088</v>
      </c>
      <c r="O42" s="9" t="s">
        <v>8655</v>
      </c>
      <c r="P42" s="10" t="s">
        <v>6610</v>
      </c>
      <c r="Q42" s="114" t="s">
        <v>5234</v>
      </c>
      <c r="R42" s="10" t="s">
        <v>4823</v>
      </c>
      <c r="S42" s="10" t="s">
        <v>39</v>
      </c>
      <c r="T42" s="76" t="s">
        <v>5260</v>
      </c>
      <c r="U42" s="116" t="s">
        <v>4532</v>
      </c>
    </row>
    <row r="43" spans="1:21" s="30" customFormat="1" ht="82.2">
      <c r="A43" s="16">
        <v>39</v>
      </c>
      <c r="B43" s="10" t="s">
        <v>7803</v>
      </c>
      <c r="C43" s="10" t="s">
        <v>44</v>
      </c>
      <c r="D43" s="10" t="s">
        <v>3338</v>
      </c>
      <c r="E43" s="10">
        <v>6623036366</v>
      </c>
      <c r="F43" s="10" t="s">
        <v>13529</v>
      </c>
      <c r="G43" s="77" t="s">
        <v>3669</v>
      </c>
      <c r="H43" s="477" t="s">
        <v>21</v>
      </c>
      <c r="I43" s="10" t="s">
        <v>22</v>
      </c>
      <c r="J43" s="10" t="s">
        <v>3506</v>
      </c>
      <c r="K43" s="14">
        <v>1098</v>
      </c>
      <c r="L43" s="10" t="s">
        <v>241</v>
      </c>
      <c r="M43" s="76" t="s">
        <v>10830</v>
      </c>
      <c r="N43" s="10" t="s">
        <v>4088</v>
      </c>
      <c r="O43" s="9" t="s">
        <v>8658</v>
      </c>
      <c r="P43" s="10" t="s">
        <v>6595</v>
      </c>
      <c r="Q43" s="114" t="s">
        <v>5235</v>
      </c>
      <c r="R43" s="10" t="s">
        <v>4823</v>
      </c>
      <c r="S43" s="10" t="s">
        <v>39</v>
      </c>
      <c r="T43" s="120" t="s">
        <v>5002</v>
      </c>
      <c r="U43" s="116" t="s">
        <v>4522</v>
      </c>
    </row>
    <row r="44" spans="1:21" s="30" customFormat="1" ht="180" customHeight="1">
      <c r="A44" s="256">
        <v>40</v>
      </c>
      <c r="B44" s="10" t="s">
        <v>7804</v>
      </c>
      <c r="C44" s="10" t="s">
        <v>44</v>
      </c>
      <c r="D44" s="10" t="s">
        <v>3337</v>
      </c>
      <c r="E44" s="10">
        <v>6623036366</v>
      </c>
      <c r="F44" s="10" t="s">
        <v>13528</v>
      </c>
      <c r="G44" s="77" t="s">
        <v>3669</v>
      </c>
      <c r="H44" s="477" t="s">
        <v>21</v>
      </c>
      <c r="I44" s="10" t="s">
        <v>22</v>
      </c>
      <c r="J44" s="10" t="s">
        <v>3507</v>
      </c>
      <c r="K44" s="14">
        <v>1098</v>
      </c>
      <c r="L44" s="10" t="s">
        <v>241</v>
      </c>
      <c r="M44" s="9" t="s">
        <v>12613</v>
      </c>
      <c r="N44" s="10" t="s">
        <v>4088</v>
      </c>
      <c r="O44" s="9" t="s">
        <v>8658</v>
      </c>
      <c r="P44" s="10" t="s">
        <v>6594</v>
      </c>
      <c r="Q44" s="114" t="s">
        <v>5236</v>
      </c>
      <c r="R44" s="10" t="s">
        <v>4823</v>
      </c>
      <c r="S44" s="10" t="s">
        <v>39</v>
      </c>
      <c r="T44" s="76" t="s">
        <v>5260</v>
      </c>
      <c r="U44" s="116" t="s">
        <v>4522</v>
      </c>
    </row>
    <row r="45" spans="1:21" s="30" customFormat="1" ht="156">
      <c r="A45" s="16">
        <v>41</v>
      </c>
      <c r="B45" s="10" t="s">
        <v>7805</v>
      </c>
      <c r="C45" s="10" t="s">
        <v>44</v>
      </c>
      <c r="D45" s="10" t="s">
        <v>3336</v>
      </c>
      <c r="E45" s="10">
        <v>6623036366</v>
      </c>
      <c r="F45" s="10" t="s">
        <v>13527</v>
      </c>
      <c r="G45" s="77" t="s">
        <v>3669</v>
      </c>
      <c r="H45" s="477" t="s">
        <v>21</v>
      </c>
      <c r="I45" s="10" t="s">
        <v>22</v>
      </c>
      <c r="J45" s="10" t="s">
        <v>3508</v>
      </c>
      <c r="K45" s="14">
        <v>1098</v>
      </c>
      <c r="L45" s="10" t="s">
        <v>241</v>
      </c>
      <c r="M45" s="9" t="s">
        <v>12612</v>
      </c>
      <c r="N45" s="10" t="s">
        <v>4088</v>
      </c>
      <c r="O45" s="9" t="s">
        <v>8659</v>
      </c>
      <c r="P45" s="10" t="s">
        <v>6593</v>
      </c>
      <c r="Q45" s="114" t="s">
        <v>5237</v>
      </c>
      <c r="R45" s="10" t="s">
        <v>4823</v>
      </c>
      <c r="S45" s="10" t="s">
        <v>39</v>
      </c>
      <c r="T45" s="120" t="s">
        <v>5002</v>
      </c>
      <c r="U45" s="116" t="s">
        <v>4522</v>
      </c>
    </row>
    <row r="46" spans="1:21" s="30" customFormat="1" ht="120">
      <c r="A46" s="16">
        <v>42</v>
      </c>
      <c r="B46" s="10" t="s">
        <v>7806</v>
      </c>
      <c r="C46" s="10" t="s">
        <v>44</v>
      </c>
      <c r="D46" s="10" t="s">
        <v>72</v>
      </c>
      <c r="E46" s="10">
        <v>6623036366</v>
      </c>
      <c r="F46" s="10" t="s">
        <v>13530</v>
      </c>
      <c r="G46" s="77" t="s">
        <v>3669</v>
      </c>
      <c r="H46" s="477" t="s">
        <v>21</v>
      </c>
      <c r="I46" s="10" t="s">
        <v>22</v>
      </c>
      <c r="J46" s="10" t="s">
        <v>3509</v>
      </c>
      <c r="K46" s="14">
        <v>1098</v>
      </c>
      <c r="L46" s="10" t="s">
        <v>241</v>
      </c>
      <c r="M46" s="9" t="s">
        <v>12611</v>
      </c>
      <c r="N46" s="10" t="s">
        <v>4088</v>
      </c>
      <c r="O46" s="9" t="s">
        <v>8658</v>
      </c>
      <c r="P46" s="10" t="s">
        <v>6592</v>
      </c>
      <c r="Q46" s="114" t="s">
        <v>5238</v>
      </c>
      <c r="R46" s="10" t="s">
        <v>4823</v>
      </c>
      <c r="S46" s="10" t="s">
        <v>39</v>
      </c>
      <c r="T46" s="76" t="s">
        <v>5260</v>
      </c>
      <c r="U46" s="116" t="s">
        <v>4522</v>
      </c>
    </row>
    <row r="47" spans="1:21" s="30" customFormat="1" ht="96">
      <c r="A47" s="256">
        <v>43</v>
      </c>
      <c r="B47" s="10" t="s">
        <v>7807</v>
      </c>
      <c r="C47" s="10" t="s">
        <v>44</v>
      </c>
      <c r="D47" s="10" t="s">
        <v>73</v>
      </c>
      <c r="E47" s="10">
        <v>6623036366</v>
      </c>
      <c r="F47" s="10" t="s">
        <v>13531</v>
      </c>
      <c r="G47" s="77" t="s">
        <v>3669</v>
      </c>
      <c r="H47" s="477" t="s">
        <v>21</v>
      </c>
      <c r="I47" s="10" t="s">
        <v>22</v>
      </c>
      <c r="J47" s="10" t="s">
        <v>3510</v>
      </c>
      <c r="K47" s="14">
        <v>1098</v>
      </c>
      <c r="L47" s="10" t="s">
        <v>241</v>
      </c>
      <c r="M47" s="9" t="s">
        <v>12610</v>
      </c>
      <c r="N47" s="10" t="s">
        <v>4088</v>
      </c>
      <c r="O47" s="9" t="s">
        <v>8657</v>
      </c>
      <c r="P47" s="10" t="s">
        <v>6915</v>
      </c>
      <c r="Q47" s="114" t="s">
        <v>5239</v>
      </c>
      <c r="R47" s="10" t="s">
        <v>4823</v>
      </c>
      <c r="S47" s="10" t="s">
        <v>39</v>
      </c>
      <c r="T47" s="76" t="s">
        <v>5260</v>
      </c>
      <c r="U47" s="116" t="s">
        <v>4522</v>
      </c>
    </row>
    <row r="48" spans="1:21" s="30" customFormat="1" ht="96">
      <c r="A48" s="16">
        <v>44</v>
      </c>
      <c r="B48" s="10" t="s">
        <v>7808</v>
      </c>
      <c r="C48" s="10" t="s">
        <v>44</v>
      </c>
      <c r="D48" s="10" t="s">
        <v>74</v>
      </c>
      <c r="E48" s="10">
        <v>6623045402</v>
      </c>
      <c r="F48" s="10" t="s">
        <v>13532</v>
      </c>
      <c r="G48" s="77" t="s">
        <v>3747</v>
      </c>
      <c r="H48" s="477" t="s">
        <v>21</v>
      </c>
      <c r="I48" s="10" t="s">
        <v>22</v>
      </c>
      <c r="J48" s="10" t="s">
        <v>3382</v>
      </c>
      <c r="K48" s="14">
        <v>1098</v>
      </c>
      <c r="L48" s="10" t="s">
        <v>31</v>
      </c>
      <c r="M48" s="76" t="s">
        <v>10831</v>
      </c>
      <c r="N48" s="10" t="s">
        <v>4088</v>
      </c>
      <c r="O48" s="9" t="s">
        <v>9231</v>
      </c>
      <c r="P48" s="10" t="s">
        <v>6591</v>
      </c>
      <c r="Q48" s="135" t="s">
        <v>67</v>
      </c>
      <c r="R48" s="118" t="s">
        <v>39</v>
      </c>
      <c r="S48" s="10" t="s">
        <v>39</v>
      </c>
      <c r="T48" s="9" t="s">
        <v>5261</v>
      </c>
      <c r="U48" s="116" t="s">
        <v>4533</v>
      </c>
    </row>
    <row r="49" spans="1:21" s="30" customFormat="1" ht="194.25" customHeight="1">
      <c r="A49" s="16">
        <v>45</v>
      </c>
      <c r="B49" s="10" t="s">
        <v>7809</v>
      </c>
      <c r="C49" s="10" t="s">
        <v>44</v>
      </c>
      <c r="D49" s="10" t="s">
        <v>3335</v>
      </c>
      <c r="E49" s="10">
        <v>6629012410</v>
      </c>
      <c r="F49" s="10" t="s">
        <v>13807</v>
      </c>
      <c r="G49" s="77" t="s">
        <v>75</v>
      </c>
      <c r="H49" s="477" t="s">
        <v>21</v>
      </c>
      <c r="I49" s="10" t="s">
        <v>34</v>
      </c>
      <c r="J49" s="10" t="s">
        <v>5708</v>
      </c>
      <c r="K49" s="18" t="s">
        <v>76</v>
      </c>
      <c r="L49" s="10" t="s">
        <v>31</v>
      </c>
      <c r="M49" s="76" t="s">
        <v>10832</v>
      </c>
      <c r="N49" s="10" t="s">
        <v>4088</v>
      </c>
      <c r="O49" s="9" t="s">
        <v>9232</v>
      </c>
      <c r="P49" s="10" t="s">
        <v>5732</v>
      </c>
      <c r="Q49" s="9" t="s">
        <v>77</v>
      </c>
      <c r="R49" s="10" t="s">
        <v>13116</v>
      </c>
      <c r="S49" s="10" t="s">
        <v>13094</v>
      </c>
      <c r="T49" s="9" t="s">
        <v>7200</v>
      </c>
      <c r="U49" s="116" t="s">
        <v>4521</v>
      </c>
    </row>
    <row r="50" spans="1:21" s="30" customFormat="1" ht="120">
      <c r="A50" s="256">
        <v>46</v>
      </c>
      <c r="B50" s="10" t="s">
        <v>7810</v>
      </c>
      <c r="C50" s="10" t="s">
        <v>44</v>
      </c>
      <c r="D50" s="10" t="s">
        <v>3334</v>
      </c>
      <c r="E50" s="10">
        <v>6640000994</v>
      </c>
      <c r="F50" s="10" t="s">
        <v>14024</v>
      </c>
      <c r="G50" s="77" t="s">
        <v>6042</v>
      </c>
      <c r="H50" s="477" t="s">
        <v>21</v>
      </c>
      <c r="I50" s="10" t="s">
        <v>34</v>
      </c>
      <c r="J50" s="10" t="s">
        <v>5707</v>
      </c>
      <c r="K50" s="14" t="s">
        <v>5669</v>
      </c>
      <c r="L50" s="10" t="s">
        <v>31</v>
      </c>
      <c r="M50" s="76" t="s">
        <v>10833</v>
      </c>
      <c r="N50" s="10" t="s">
        <v>4088</v>
      </c>
      <c r="O50" s="9" t="s">
        <v>9233</v>
      </c>
      <c r="P50" s="10" t="s">
        <v>6041</v>
      </c>
      <c r="Q50" s="114" t="s">
        <v>5240</v>
      </c>
      <c r="R50" s="10" t="s">
        <v>39</v>
      </c>
      <c r="S50" s="10" t="s">
        <v>4036</v>
      </c>
      <c r="T50" s="9" t="s">
        <v>7201</v>
      </c>
      <c r="U50" s="116" t="s">
        <v>4534</v>
      </c>
    </row>
    <row r="51" spans="1:21" s="30" customFormat="1" ht="108">
      <c r="A51" s="16">
        <v>47</v>
      </c>
      <c r="B51" s="10" t="s">
        <v>7811</v>
      </c>
      <c r="C51" s="10" t="s">
        <v>44</v>
      </c>
      <c r="D51" s="10" t="s">
        <v>3333</v>
      </c>
      <c r="E51" s="10">
        <v>6617027042</v>
      </c>
      <c r="F51" s="10" t="s">
        <v>14023</v>
      </c>
      <c r="G51" s="77" t="s">
        <v>5478</v>
      </c>
      <c r="H51" s="477" t="s">
        <v>21</v>
      </c>
      <c r="I51" s="10" t="s">
        <v>22</v>
      </c>
      <c r="J51" s="137" t="s">
        <v>5706</v>
      </c>
      <c r="K51" s="14">
        <v>1362.85</v>
      </c>
      <c r="L51" s="10" t="s">
        <v>31</v>
      </c>
      <c r="M51" s="76" t="s">
        <v>10834</v>
      </c>
      <c r="N51" s="10" t="s">
        <v>4088</v>
      </c>
      <c r="O51" s="9" t="s">
        <v>9234</v>
      </c>
      <c r="P51" s="10" t="s">
        <v>5945</v>
      </c>
      <c r="Q51" s="88" t="s">
        <v>5241</v>
      </c>
      <c r="R51" s="10" t="s">
        <v>11432</v>
      </c>
      <c r="S51" s="118" t="s">
        <v>39</v>
      </c>
      <c r="T51" s="9" t="s">
        <v>7202</v>
      </c>
      <c r="U51" s="116" t="s">
        <v>4535</v>
      </c>
    </row>
    <row r="52" spans="1:21" s="30" customFormat="1" ht="82.2">
      <c r="A52" s="16">
        <v>48</v>
      </c>
      <c r="B52" s="123" t="s">
        <v>7812</v>
      </c>
      <c r="C52" s="10" t="s">
        <v>60</v>
      </c>
      <c r="D52" s="10" t="s">
        <v>3339</v>
      </c>
      <c r="E52" s="10">
        <v>6615001962</v>
      </c>
      <c r="F52" s="10" t="s">
        <v>13296</v>
      </c>
      <c r="G52" s="77" t="s">
        <v>6498</v>
      </c>
      <c r="H52" s="477" t="s">
        <v>21</v>
      </c>
      <c r="I52" s="10" t="s">
        <v>22</v>
      </c>
      <c r="J52" s="10" t="s">
        <v>4907</v>
      </c>
      <c r="K52" s="22">
        <v>1474.28</v>
      </c>
      <c r="L52" s="10" t="s">
        <v>68</v>
      </c>
      <c r="M52" s="76" t="s">
        <v>10835</v>
      </c>
      <c r="N52" s="10" t="s">
        <v>4088</v>
      </c>
      <c r="O52" s="9" t="s">
        <v>9235</v>
      </c>
      <c r="P52" s="10" t="s">
        <v>6537</v>
      </c>
      <c r="Q52" s="114" t="s">
        <v>5226</v>
      </c>
      <c r="R52" s="10" t="s">
        <v>11435</v>
      </c>
      <c r="S52" s="118" t="s">
        <v>4088</v>
      </c>
      <c r="T52" s="76" t="s">
        <v>5260</v>
      </c>
      <c r="U52" s="116" t="s">
        <v>4536</v>
      </c>
    </row>
    <row r="53" spans="1:21" s="30" customFormat="1" ht="120">
      <c r="A53" s="256">
        <v>49</v>
      </c>
      <c r="B53" s="10" t="s">
        <v>7813</v>
      </c>
      <c r="C53" s="10" t="s">
        <v>44</v>
      </c>
      <c r="D53" s="10" t="s">
        <v>3299</v>
      </c>
      <c r="E53" s="10">
        <v>6617023591</v>
      </c>
      <c r="F53" s="10" t="s">
        <v>13647</v>
      </c>
      <c r="G53" s="77" t="s">
        <v>78</v>
      </c>
      <c r="H53" s="477" t="s">
        <v>21</v>
      </c>
      <c r="I53" s="10" t="s">
        <v>34</v>
      </c>
      <c r="J53" s="16" t="s">
        <v>6442</v>
      </c>
      <c r="K53" s="18">
        <v>1013.61</v>
      </c>
      <c r="L53" s="10" t="s">
        <v>31</v>
      </c>
      <c r="M53" s="76" t="s">
        <v>10836</v>
      </c>
      <c r="N53" s="10" t="s">
        <v>5476</v>
      </c>
      <c r="O53" s="9" t="s">
        <v>9236</v>
      </c>
      <c r="P53" s="10" t="s">
        <v>6443</v>
      </c>
      <c r="Q53" s="114" t="s">
        <v>5227</v>
      </c>
      <c r="R53" s="10" t="s">
        <v>4841</v>
      </c>
      <c r="S53" s="118" t="s">
        <v>39</v>
      </c>
      <c r="T53" s="76" t="s">
        <v>5282</v>
      </c>
      <c r="U53" s="116" t="s">
        <v>4520</v>
      </c>
    </row>
    <row r="54" spans="1:21" s="30" customFormat="1" ht="120">
      <c r="A54" s="16">
        <v>50</v>
      </c>
      <c r="B54" s="47" t="s">
        <v>7814</v>
      </c>
      <c r="C54" s="47" t="s">
        <v>341</v>
      </c>
      <c r="D54" s="47" t="s">
        <v>129</v>
      </c>
      <c r="E54" s="47">
        <v>6630004943</v>
      </c>
      <c r="F54" s="47" t="s">
        <v>13641</v>
      </c>
      <c r="G54" s="77" t="s">
        <v>79</v>
      </c>
      <c r="H54" s="477" t="s">
        <v>21</v>
      </c>
      <c r="I54" s="47" t="s">
        <v>34</v>
      </c>
      <c r="J54" s="47" t="s">
        <v>5856</v>
      </c>
      <c r="K54" s="100">
        <v>2046.03</v>
      </c>
      <c r="L54" s="47" t="s">
        <v>50</v>
      </c>
      <c r="M54" s="87" t="s">
        <v>10837</v>
      </c>
      <c r="N54" s="10" t="s">
        <v>5857</v>
      </c>
      <c r="O54" s="74" t="s">
        <v>9237</v>
      </c>
      <c r="P54" s="59" t="s">
        <v>11427</v>
      </c>
      <c r="Q54" s="504" t="s">
        <v>5242</v>
      </c>
      <c r="R54" s="47" t="s">
        <v>4856</v>
      </c>
      <c r="S54" s="47" t="s">
        <v>13095</v>
      </c>
      <c r="T54" s="87" t="s">
        <v>7203</v>
      </c>
      <c r="U54" s="559" t="s">
        <v>5858</v>
      </c>
    </row>
    <row r="55" spans="1:21" s="30" customFormat="1" ht="72">
      <c r="A55" s="16">
        <v>51</v>
      </c>
      <c r="B55" s="138" t="s">
        <v>7815</v>
      </c>
      <c r="C55" s="138" t="s">
        <v>44</v>
      </c>
      <c r="D55" s="138" t="s">
        <v>80</v>
      </c>
      <c r="E55" s="138">
        <v>6615010565</v>
      </c>
      <c r="F55" s="138" t="s">
        <v>13933</v>
      </c>
      <c r="G55" s="77" t="s">
        <v>3660</v>
      </c>
      <c r="H55" s="477" t="s">
        <v>21</v>
      </c>
      <c r="I55" s="138" t="s">
        <v>22</v>
      </c>
      <c r="J55" s="139" t="s">
        <v>4569</v>
      </c>
      <c r="K55" s="503">
        <v>1664.9</v>
      </c>
      <c r="L55" s="138" t="s">
        <v>26</v>
      </c>
      <c r="M55" s="141" t="s">
        <v>10838</v>
      </c>
      <c r="N55" s="10" t="s">
        <v>4088</v>
      </c>
      <c r="O55" s="140" t="s">
        <v>9238</v>
      </c>
      <c r="P55" s="138" t="s">
        <v>6385</v>
      </c>
      <c r="Q55" s="141" t="s">
        <v>5243</v>
      </c>
      <c r="R55" s="138" t="s">
        <v>39</v>
      </c>
      <c r="S55" s="138" t="s">
        <v>39</v>
      </c>
      <c r="T55" s="141" t="s">
        <v>7204</v>
      </c>
      <c r="U55" s="116" t="s">
        <v>45</v>
      </c>
    </row>
    <row r="56" spans="1:21" s="30" customFormat="1" ht="106.8">
      <c r="A56" s="256">
        <v>52</v>
      </c>
      <c r="B56" s="118" t="s">
        <v>7816</v>
      </c>
      <c r="C56" s="118" t="s">
        <v>44</v>
      </c>
      <c r="D56" s="118" t="s">
        <v>81</v>
      </c>
      <c r="E56" s="118">
        <v>6647004660</v>
      </c>
      <c r="F56" s="118" t="s">
        <v>7514</v>
      </c>
      <c r="G56" s="77" t="s">
        <v>7247</v>
      </c>
      <c r="H56" s="477" t="s">
        <v>21</v>
      </c>
      <c r="I56" s="118" t="s">
        <v>22</v>
      </c>
      <c r="J56" s="118" t="s">
        <v>4545</v>
      </c>
      <c r="K56" s="143">
        <v>1987.94</v>
      </c>
      <c r="L56" s="118" t="s">
        <v>31</v>
      </c>
      <c r="M56" s="120" t="s">
        <v>10839</v>
      </c>
      <c r="N56" s="10" t="s">
        <v>4088</v>
      </c>
      <c r="O56" s="130" t="s">
        <v>9239</v>
      </c>
      <c r="P56" s="118" t="s">
        <v>6383</v>
      </c>
      <c r="Q56" s="144" t="s">
        <v>5244</v>
      </c>
      <c r="R56" s="10" t="s">
        <v>5769</v>
      </c>
      <c r="S56" s="118" t="s">
        <v>13096</v>
      </c>
      <c r="T56" s="130" t="s">
        <v>7205</v>
      </c>
      <c r="U56" s="116" t="s">
        <v>4537</v>
      </c>
    </row>
    <row r="57" spans="1:21" s="30" customFormat="1" ht="132">
      <c r="A57" s="16">
        <v>53</v>
      </c>
      <c r="B57" s="10" t="s">
        <v>7817</v>
      </c>
      <c r="C57" s="10" t="s">
        <v>44</v>
      </c>
      <c r="D57" s="10" t="s">
        <v>3332</v>
      </c>
      <c r="E57" s="10">
        <v>6617023425</v>
      </c>
      <c r="F57" s="10" t="s">
        <v>13306</v>
      </c>
      <c r="G57" s="77" t="s">
        <v>82</v>
      </c>
      <c r="H57" s="477" t="s">
        <v>21</v>
      </c>
      <c r="I57" s="10" t="s">
        <v>22</v>
      </c>
      <c r="J57" s="10" t="s">
        <v>12573</v>
      </c>
      <c r="K57" s="145">
        <v>1210</v>
      </c>
      <c r="L57" s="10" t="s">
        <v>31</v>
      </c>
      <c r="M57" s="76" t="s">
        <v>10840</v>
      </c>
      <c r="N57" s="10" t="s">
        <v>4088</v>
      </c>
      <c r="O57" s="9" t="s">
        <v>14084</v>
      </c>
      <c r="P57" s="10" t="s">
        <v>6916</v>
      </c>
      <c r="Q57" s="114" t="s">
        <v>5245</v>
      </c>
      <c r="R57" s="10" t="s">
        <v>3793</v>
      </c>
      <c r="S57" s="10" t="s">
        <v>39</v>
      </c>
      <c r="T57" s="76" t="s">
        <v>7206</v>
      </c>
      <c r="U57" s="116" t="s">
        <v>4538</v>
      </c>
    </row>
    <row r="58" spans="1:21" s="30" customFormat="1" ht="132">
      <c r="A58" s="16">
        <v>54</v>
      </c>
      <c r="B58" s="10" t="s">
        <v>7818</v>
      </c>
      <c r="C58" s="10" t="s">
        <v>44</v>
      </c>
      <c r="D58" s="10" t="s">
        <v>83</v>
      </c>
      <c r="E58" s="10">
        <v>6620010560</v>
      </c>
      <c r="F58" s="10" t="s">
        <v>13307</v>
      </c>
      <c r="G58" s="77" t="s">
        <v>3519</v>
      </c>
      <c r="H58" s="477" t="s">
        <v>21</v>
      </c>
      <c r="I58" s="10" t="s">
        <v>34</v>
      </c>
      <c r="J58" s="10" t="s">
        <v>6995</v>
      </c>
      <c r="K58" s="146">
        <v>1757.33</v>
      </c>
      <c r="L58" s="147" t="s">
        <v>50</v>
      </c>
      <c r="M58" s="76" t="s">
        <v>10841</v>
      </c>
      <c r="N58" s="10" t="s">
        <v>4088</v>
      </c>
      <c r="O58" s="9" t="s">
        <v>9240</v>
      </c>
      <c r="P58" s="10" t="s">
        <v>6917</v>
      </c>
      <c r="Q58" s="88" t="s">
        <v>5246</v>
      </c>
      <c r="R58" s="10" t="s">
        <v>13117</v>
      </c>
      <c r="S58" s="10" t="s">
        <v>13097</v>
      </c>
      <c r="T58" s="9" t="s">
        <v>7207</v>
      </c>
      <c r="U58" s="116" t="s">
        <v>4539</v>
      </c>
    </row>
    <row r="59" spans="1:21" s="30" customFormat="1" ht="132">
      <c r="A59" s="256">
        <v>55</v>
      </c>
      <c r="B59" s="10" t="s">
        <v>7819</v>
      </c>
      <c r="C59" s="10" t="s">
        <v>44</v>
      </c>
      <c r="D59" s="10" t="s">
        <v>83</v>
      </c>
      <c r="E59" s="10">
        <v>6620010560</v>
      </c>
      <c r="F59" s="10" t="s">
        <v>13308</v>
      </c>
      <c r="G59" s="77" t="s">
        <v>3519</v>
      </c>
      <c r="H59" s="477" t="s">
        <v>21</v>
      </c>
      <c r="I59" s="10" t="s">
        <v>34</v>
      </c>
      <c r="J59" s="10" t="s">
        <v>3520</v>
      </c>
      <c r="K59" s="146">
        <v>1757.33</v>
      </c>
      <c r="L59" s="10" t="s">
        <v>50</v>
      </c>
      <c r="M59" s="76" t="s">
        <v>10842</v>
      </c>
      <c r="N59" s="10" t="s">
        <v>4088</v>
      </c>
      <c r="O59" s="9" t="s">
        <v>9241</v>
      </c>
      <c r="P59" s="10" t="s">
        <v>6590</v>
      </c>
      <c r="Q59" s="88" t="s">
        <v>5247</v>
      </c>
      <c r="R59" s="10" t="s">
        <v>13117</v>
      </c>
      <c r="S59" s="10" t="s">
        <v>13098</v>
      </c>
      <c r="T59" s="9" t="s">
        <v>7208</v>
      </c>
      <c r="U59" s="116" t="s">
        <v>4539</v>
      </c>
    </row>
    <row r="60" spans="1:21" s="30" customFormat="1" ht="144">
      <c r="A60" s="16">
        <v>56</v>
      </c>
      <c r="B60" s="10" t="s">
        <v>7820</v>
      </c>
      <c r="C60" s="10" t="s">
        <v>44</v>
      </c>
      <c r="D60" s="10" t="s">
        <v>3331</v>
      </c>
      <c r="E60" s="113">
        <v>6632016983</v>
      </c>
      <c r="F60" s="10" t="s">
        <v>13902</v>
      </c>
      <c r="G60" s="77" t="s">
        <v>85</v>
      </c>
      <c r="H60" s="477" t="s">
        <v>21</v>
      </c>
      <c r="I60" s="10" t="s">
        <v>34</v>
      </c>
      <c r="J60" s="10" t="s">
        <v>3374</v>
      </c>
      <c r="K60" s="39" t="s">
        <v>5362</v>
      </c>
      <c r="L60" s="15" t="s">
        <v>31</v>
      </c>
      <c r="M60" s="76" t="s">
        <v>10843</v>
      </c>
      <c r="N60" s="10" t="s">
        <v>4088</v>
      </c>
      <c r="O60" s="9" t="s">
        <v>9242</v>
      </c>
      <c r="P60" s="10" t="s">
        <v>12960</v>
      </c>
      <c r="Q60" s="114" t="s">
        <v>5248</v>
      </c>
      <c r="R60" s="10" t="s">
        <v>13118</v>
      </c>
      <c r="S60" s="16" t="s">
        <v>11434</v>
      </c>
      <c r="T60" s="505" t="s">
        <v>7209</v>
      </c>
      <c r="U60" s="116" t="s">
        <v>6371</v>
      </c>
    </row>
    <row r="61" spans="1:21" s="30" customFormat="1" ht="132">
      <c r="A61" s="16">
        <v>57</v>
      </c>
      <c r="B61" s="10" t="s">
        <v>7821</v>
      </c>
      <c r="C61" s="10" t="s">
        <v>44</v>
      </c>
      <c r="D61" s="10" t="s">
        <v>3331</v>
      </c>
      <c r="E61" s="113">
        <v>6632016983</v>
      </c>
      <c r="F61" s="16" t="s">
        <v>13905</v>
      </c>
      <c r="G61" s="77" t="s">
        <v>85</v>
      </c>
      <c r="H61" s="477" t="s">
        <v>21</v>
      </c>
      <c r="I61" s="10" t="s">
        <v>22</v>
      </c>
      <c r="J61" s="10" t="s">
        <v>3361</v>
      </c>
      <c r="K61" s="148">
        <v>1580.42</v>
      </c>
      <c r="L61" s="15" t="s">
        <v>31</v>
      </c>
      <c r="M61" s="76" t="s">
        <v>10844</v>
      </c>
      <c r="N61" s="10" t="s">
        <v>4088</v>
      </c>
      <c r="O61" s="9" t="s">
        <v>9243</v>
      </c>
      <c r="P61" s="10" t="s">
        <v>12960</v>
      </c>
      <c r="Q61" s="114" t="s">
        <v>5249</v>
      </c>
      <c r="R61" s="10" t="s">
        <v>13119</v>
      </c>
      <c r="S61" s="10" t="s">
        <v>39</v>
      </c>
      <c r="T61" s="505" t="s">
        <v>7210</v>
      </c>
      <c r="U61" s="116" t="s">
        <v>6372</v>
      </c>
    </row>
    <row r="62" spans="1:21" s="30" customFormat="1" ht="168">
      <c r="A62" s="256">
        <v>58</v>
      </c>
      <c r="B62" s="10" t="s">
        <v>7822</v>
      </c>
      <c r="C62" s="10" t="s">
        <v>44</v>
      </c>
      <c r="D62" s="16" t="s">
        <v>5463</v>
      </c>
      <c r="E62" s="10">
        <v>6603013508</v>
      </c>
      <c r="F62" s="10" t="s">
        <v>13292</v>
      </c>
      <c r="G62" s="77" t="s">
        <v>86</v>
      </c>
      <c r="H62" s="477" t="s">
        <v>21</v>
      </c>
      <c r="I62" s="10" t="s">
        <v>34</v>
      </c>
      <c r="J62" s="16" t="s">
        <v>5462</v>
      </c>
      <c r="K62" s="14">
        <v>2255</v>
      </c>
      <c r="L62" s="10" t="s">
        <v>26</v>
      </c>
      <c r="M62" s="80" t="s">
        <v>10845</v>
      </c>
      <c r="N62" s="10" t="s">
        <v>5476</v>
      </c>
      <c r="O62" s="9" t="s">
        <v>9244</v>
      </c>
      <c r="P62" s="10" t="s">
        <v>11482</v>
      </c>
      <c r="Q62" s="554" t="s">
        <v>5464</v>
      </c>
      <c r="R62" s="10" t="s">
        <v>13120</v>
      </c>
      <c r="S62" s="10" t="s">
        <v>4035</v>
      </c>
      <c r="T62" s="80" t="s">
        <v>7211</v>
      </c>
      <c r="U62" s="116" t="s">
        <v>5465</v>
      </c>
    </row>
    <row r="63" spans="1:21" s="30" customFormat="1" ht="180">
      <c r="A63" s="545">
        <v>59</v>
      </c>
      <c r="B63" s="305" t="s">
        <v>7823</v>
      </c>
      <c r="C63" s="546" t="s">
        <v>124</v>
      </c>
      <c r="D63" s="546" t="s">
        <v>7240</v>
      </c>
      <c r="E63" s="546">
        <v>6672297515</v>
      </c>
      <c r="F63" s="305" t="s">
        <v>13640</v>
      </c>
      <c r="G63" s="548" t="s">
        <v>7241</v>
      </c>
      <c r="H63" s="477" t="s">
        <v>21</v>
      </c>
      <c r="I63" s="546" t="s">
        <v>34</v>
      </c>
      <c r="J63" s="546" t="s">
        <v>7242</v>
      </c>
      <c r="K63" s="551">
        <v>2694</v>
      </c>
      <c r="L63" s="546" t="s">
        <v>31</v>
      </c>
      <c r="M63" s="312" t="s">
        <v>10846</v>
      </c>
      <c r="N63" s="546" t="s">
        <v>5476</v>
      </c>
      <c r="O63" s="310" t="s">
        <v>9245</v>
      </c>
      <c r="P63" s="305" t="s">
        <v>12961</v>
      </c>
      <c r="Q63" s="552" t="s">
        <v>7243</v>
      </c>
      <c r="R63" s="546" t="s">
        <v>7244</v>
      </c>
      <c r="S63" s="555" t="s">
        <v>39</v>
      </c>
      <c r="T63" s="557" t="s">
        <v>7245</v>
      </c>
      <c r="U63" s="558" t="s">
        <v>7246</v>
      </c>
    </row>
    <row r="64" spans="1:21" s="30" customFormat="1" ht="180">
      <c r="A64" s="256">
        <v>60</v>
      </c>
      <c r="B64" s="118" t="s">
        <v>7828</v>
      </c>
      <c r="C64" s="118" t="s">
        <v>7778</v>
      </c>
      <c r="D64" s="118" t="s">
        <v>3330</v>
      </c>
      <c r="E64" s="118">
        <v>6612001971</v>
      </c>
      <c r="F64" s="118" t="s">
        <v>13834</v>
      </c>
      <c r="G64" s="550" t="s">
        <v>7777</v>
      </c>
      <c r="H64" s="477" t="s">
        <v>21</v>
      </c>
      <c r="I64" s="118" t="s">
        <v>34</v>
      </c>
      <c r="J64" s="118" t="s">
        <v>5705</v>
      </c>
      <c r="K64" s="143">
        <v>2992.31</v>
      </c>
      <c r="L64" s="118" t="s">
        <v>31</v>
      </c>
      <c r="M64" s="120" t="s">
        <v>10847</v>
      </c>
      <c r="N64" s="118" t="s">
        <v>5476</v>
      </c>
      <c r="O64" s="403" t="s">
        <v>9246</v>
      </c>
      <c r="P64" s="59" t="s">
        <v>12962</v>
      </c>
      <c r="Q64" s="553" t="s">
        <v>87</v>
      </c>
      <c r="R64" s="118" t="s">
        <v>88</v>
      </c>
      <c r="S64" s="118" t="s">
        <v>39</v>
      </c>
      <c r="T64" s="130" t="s">
        <v>7212</v>
      </c>
      <c r="U64" s="466" t="s">
        <v>4540</v>
      </c>
    </row>
    <row r="65" spans="1:21" s="30" customFormat="1" ht="105.6">
      <c r="A65" s="465">
        <v>61</v>
      </c>
      <c r="B65" s="10" t="s">
        <v>7829</v>
      </c>
      <c r="C65" s="10" t="s">
        <v>44</v>
      </c>
      <c r="D65" s="10" t="s">
        <v>3329</v>
      </c>
      <c r="E65" s="10">
        <v>6612041766</v>
      </c>
      <c r="F65" s="10" t="s">
        <v>13279</v>
      </c>
      <c r="G65" s="77" t="s">
        <v>3907</v>
      </c>
      <c r="H65" s="477" t="s">
        <v>21</v>
      </c>
      <c r="I65" s="10" t="s">
        <v>22</v>
      </c>
      <c r="J65" s="10" t="s">
        <v>3530</v>
      </c>
      <c r="K65" s="22">
        <v>2128.6</v>
      </c>
      <c r="L65" s="10" t="s">
        <v>31</v>
      </c>
      <c r="M65" s="76" t="s">
        <v>10848</v>
      </c>
      <c r="N65" s="10" t="s">
        <v>4088</v>
      </c>
      <c r="O65" s="9" t="s">
        <v>9247</v>
      </c>
      <c r="P65" s="10" t="s">
        <v>6589</v>
      </c>
      <c r="Q65" s="76" t="s">
        <v>5250</v>
      </c>
      <c r="R65" s="10" t="s">
        <v>4824</v>
      </c>
      <c r="S65" s="118" t="s">
        <v>39</v>
      </c>
      <c r="T65" s="9" t="s">
        <v>7213</v>
      </c>
      <c r="U65" s="116" t="s">
        <v>39</v>
      </c>
    </row>
    <row r="66" spans="1:21" s="30" customFormat="1" ht="130.19999999999999">
      <c r="A66" s="256">
        <v>62</v>
      </c>
      <c r="B66" s="10" t="s">
        <v>7830</v>
      </c>
      <c r="C66" s="10" t="s">
        <v>44</v>
      </c>
      <c r="D66" s="10" t="s">
        <v>3328</v>
      </c>
      <c r="E66" s="10">
        <v>6603016107</v>
      </c>
      <c r="F66" s="10" t="s">
        <v>13293</v>
      </c>
      <c r="G66" s="77" t="s">
        <v>90</v>
      </c>
      <c r="H66" s="477" t="s">
        <v>21</v>
      </c>
      <c r="I66" s="10" t="s">
        <v>34</v>
      </c>
      <c r="J66" s="10" t="s">
        <v>6577</v>
      </c>
      <c r="K66" s="14" t="s">
        <v>6578</v>
      </c>
      <c r="L66" s="10" t="s">
        <v>26</v>
      </c>
      <c r="M66" s="76" t="s">
        <v>10849</v>
      </c>
      <c r="N66" s="10" t="s">
        <v>5476</v>
      </c>
      <c r="O66" s="119" t="s">
        <v>9248</v>
      </c>
      <c r="P66" s="10" t="s">
        <v>6579</v>
      </c>
      <c r="Q66" s="9" t="s">
        <v>89</v>
      </c>
      <c r="R66" s="10" t="s">
        <v>11433</v>
      </c>
      <c r="S66" s="10" t="s">
        <v>13099</v>
      </c>
      <c r="T66" s="76" t="s">
        <v>7214</v>
      </c>
      <c r="U66" s="116" t="s">
        <v>6580</v>
      </c>
    </row>
    <row r="67" spans="1:21" s="30" customFormat="1" ht="168">
      <c r="A67" s="465">
        <v>63</v>
      </c>
      <c r="B67" s="10" t="s">
        <v>7831</v>
      </c>
      <c r="C67" s="10" t="s">
        <v>44</v>
      </c>
      <c r="D67" s="10" t="s">
        <v>91</v>
      </c>
      <c r="E67" s="10">
        <v>6604008532</v>
      </c>
      <c r="F67" s="10" t="s">
        <v>7515</v>
      </c>
      <c r="G67" s="77" t="s">
        <v>92</v>
      </c>
      <c r="H67" s="477" t="s">
        <v>21</v>
      </c>
      <c r="I67" s="10" t="s">
        <v>34</v>
      </c>
      <c r="J67" s="10" t="s">
        <v>3511</v>
      </c>
      <c r="K67" s="14">
        <v>1829.1</v>
      </c>
      <c r="L67" s="10" t="s">
        <v>31</v>
      </c>
      <c r="M67" s="76" t="s">
        <v>10850</v>
      </c>
      <c r="N67" s="10" t="s">
        <v>4088</v>
      </c>
      <c r="O67" s="9" t="s">
        <v>9249</v>
      </c>
      <c r="P67" s="10" t="s">
        <v>5996</v>
      </c>
      <c r="Q67" s="88" t="s">
        <v>5251</v>
      </c>
      <c r="R67" s="10" t="s">
        <v>13121</v>
      </c>
      <c r="S67" s="10" t="s">
        <v>13100</v>
      </c>
      <c r="T67" s="76" t="s">
        <v>7215</v>
      </c>
      <c r="U67" s="116" t="s">
        <v>6057</v>
      </c>
    </row>
    <row r="68" spans="1:21" s="30" customFormat="1" ht="144">
      <c r="A68" s="256">
        <v>64</v>
      </c>
      <c r="B68" s="10" t="s">
        <v>7832</v>
      </c>
      <c r="C68" s="10" t="s">
        <v>701</v>
      </c>
      <c r="D68" s="10" t="s">
        <v>3327</v>
      </c>
      <c r="E68" s="10">
        <v>6661004358</v>
      </c>
      <c r="F68" s="10" t="s">
        <v>13685</v>
      </c>
      <c r="G68" s="77" t="s">
        <v>93</v>
      </c>
      <c r="H68" s="477" t="s">
        <v>21</v>
      </c>
      <c r="I68" s="10" t="s">
        <v>22</v>
      </c>
      <c r="J68" s="10" t="s">
        <v>5657</v>
      </c>
      <c r="K68" s="22">
        <v>2050</v>
      </c>
      <c r="L68" s="10" t="s">
        <v>31</v>
      </c>
      <c r="M68" s="76" t="s">
        <v>10851</v>
      </c>
      <c r="N68" s="10" t="s">
        <v>4088</v>
      </c>
      <c r="O68" s="149" t="s">
        <v>9250</v>
      </c>
      <c r="P68" s="10" t="s">
        <v>6585</v>
      </c>
      <c r="Q68" s="88" t="s">
        <v>6606</v>
      </c>
      <c r="R68" s="138" t="s">
        <v>39</v>
      </c>
      <c r="S68" s="118" t="s">
        <v>39</v>
      </c>
      <c r="T68" s="150" t="s">
        <v>5256</v>
      </c>
      <c r="U68" s="116" t="s">
        <v>5014</v>
      </c>
    </row>
    <row r="69" spans="1:21" s="30" customFormat="1" ht="204">
      <c r="A69" s="465">
        <v>65</v>
      </c>
      <c r="B69" s="10" t="s">
        <v>7833</v>
      </c>
      <c r="C69" s="10" t="s">
        <v>701</v>
      </c>
      <c r="D69" s="10" t="s">
        <v>94</v>
      </c>
      <c r="E69" s="10">
        <v>6661004358</v>
      </c>
      <c r="F69" s="10" t="s">
        <v>13686</v>
      </c>
      <c r="G69" s="77" t="s">
        <v>93</v>
      </c>
      <c r="H69" s="477" t="s">
        <v>21</v>
      </c>
      <c r="I69" s="10" t="s">
        <v>22</v>
      </c>
      <c r="J69" s="10" t="s">
        <v>3362</v>
      </c>
      <c r="K69" s="22">
        <v>1026</v>
      </c>
      <c r="L69" s="10" t="s">
        <v>31</v>
      </c>
      <c r="M69" s="76" t="s">
        <v>10852</v>
      </c>
      <c r="N69" s="10" t="s">
        <v>4088</v>
      </c>
      <c r="O69" s="149" t="s">
        <v>9251</v>
      </c>
      <c r="P69" s="10" t="s">
        <v>6586</v>
      </c>
      <c r="Q69" s="88" t="s">
        <v>6607</v>
      </c>
      <c r="R69" s="138" t="s">
        <v>39</v>
      </c>
      <c r="S69" s="151" t="s">
        <v>13101</v>
      </c>
      <c r="T69" s="150" t="s">
        <v>5255</v>
      </c>
      <c r="U69" s="116" t="s">
        <v>5014</v>
      </c>
    </row>
    <row r="70" spans="1:21" s="30" customFormat="1" ht="120">
      <c r="A70" s="256">
        <v>66</v>
      </c>
      <c r="B70" s="10" t="s">
        <v>7834</v>
      </c>
      <c r="C70" s="10" t="s">
        <v>701</v>
      </c>
      <c r="D70" s="10" t="s">
        <v>3326</v>
      </c>
      <c r="E70" s="10">
        <v>6661004358</v>
      </c>
      <c r="F70" s="10" t="s">
        <v>13687</v>
      </c>
      <c r="G70" s="77" t="s">
        <v>93</v>
      </c>
      <c r="H70" s="477" t="s">
        <v>21</v>
      </c>
      <c r="I70" s="10" t="s">
        <v>22</v>
      </c>
      <c r="J70" s="10" t="s">
        <v>3363</v>
      </c>
      <c r="K70" s="22">
        <v>2050</v>
      </c>
      <c r="L70" s="10" t="s">
        <v>31</v>
      </c>
      <c r="M70" s="76" t="s">
        <v>10853</v>
      </c>
      <c r="N70" s="10" t="s">
        <v>4088</v>
      </c>
      <c r="O70" s="9" t="s">
        <v>9252</v>
      </c>
      <c r="P70" s="10" t="s">
        <v>6587</v>
      </c>
      <c r="Q70" s="88" t="s">
        <v>6608</v>
      </c>
      <c r="R70" s="138" t="s">
        <v>39</v>
      </c>
      <c r="S70" s="118" t="s">
        <v>39</v>
      </c>
      <c r="T70" s="150" t="s">
        <v>6609</v>
      </c>
      <c r="U70" s="116" t="s">
        <v>5014</v>
      </c>
    </row>
    <row r="71" spans="1:21" s="30" customFormat="1" ht="215.4">
      <c r="A71" s="465">
        <v>67</v>
      </c>
      <c r="B71" s="10" t="s">
        <v>7835</v>
      </c>
      <c r="C71" s="10" t="s">
        <v>701</v>
      </c>
      <c r="D71" s="10" t="s">
        <v>3324</v>
      </c>
      <c r="E71" s="10">
        <v>6661004358</v>
      </c>
      <c r="F71" s="10" t="s">
        <v>13688</v>
      </c>
      <c r="G71" s="77" t="s">
        <v>3906</v>
      </c>
      <c r="H71" s="477" t="s">
        <v>21</v>
      </c>
      <c r="I71" s="10" t="s">
        <v>34</v>
      </c>
      <c r="J71" s="10" t="s">
        <v>14085</v>
      </c>
      <c r="K71" s="22">
        <v>2050</v>
      </c>
      <c r="L71" s="10" t="s">
        <v>95</v>
      </c>
      <c r="M71" s="76" t="s">
        <v>14086</v>
      </c>
      <c r="N71" s="10" t="s">
        <v>4088</v>
      </c>
      <c r="O71" s="149" t="s">
        <v>9253</v>
      </c>
      <c r="P71" s="10" t="s">
        <v>6588</v>
      </c>
      <c r="Q71" s="88" t="s">
        <v>7239</v>
      </c>
      <c r="R71" s="138" t="s">
        <v>39</v>
      </c>
      <c r="S71" s="151" t="s">
        <v>13102</v>
      </c>
      <c r="T71" s="149" t="s">
        <v>7216</v>
      </c>
      <c r="U71" s="116" t="s">
        <v>5014</v>
      </c>
    </row>
    <row r="72" spans="1:21" s="30" customFormat="1" ht="120">
      <c r="A72" s="256">
        <v>68</v>
      </c>
      <c r="B72" s="47" t="s">
        <v>7824</v>
      </c>
      <c r="C72" s="10" t="s">
        <v>1439</v>
      </c>
      <c r="D72" s="152" t="s">
        <v>3325</v>
      </c>
      <c r="E72" s="152">
        <v>6658021258</v>
      </c>
      <c r="F72" s="152" t="s">
        <v>7516</v>
      </c>
      <c r="G72" s="77" t="s">
        <v>6633</v>
      </c>
      <c r="H72" s="477" t="s">
        <v>21</v>
      </c>
      <c r="I72" s="152" t="s">
        <v>34</v>
      </c>
      <c r="J72" s="397" t="s">
        <v>14105</v>
      </c>
      <c r="K72" s="502">
        <v>2285.6999999999998</v>
      </c>
      <c r="L72" s="152" t="s">
        <v>31</v>
      </c>
      <c r="M72" s="478" t="s">
        <v>14106</v>
      </c>
      <c r="N72" s="10" t="s">
        <v>4088</v>
      </c>
      <c r="O72" s="9" t="s">
        <v>9254</v>
      </c>
      <c r="P72" s="10" t="s">
        <v>6155</v>
      </c>
      <c r="Q72" s="114" t="s">
        <v>6634</v>
      </c>
      <c r="R72" s="138" t="s">
        <v>39</v>
      </c>
      <c r="S72" s="556" t="s">
        <v>13103</v>
      </c>
      <c r="T72" s="506" t="s">
        <v>6635</v>
      </c>
      <c r="U72" s="116" t="s">
        <v>5276</v>
      </c>
    </row>
    <row r="73" spans="1:21" s="30" customFormat="1" ht="156">
      <c r="A73" s="465">
        <v>69</v>
      </c>
      <c r="B73" s="47" t="s">
        <v>7825</v>
      </c>
      <c r="C73" s="47" t="s">
        <v>96</v>
      </c>
      <c r="D73" s="47" t="s">
        <v>3556</v>
      </c>
      <c r="E73" s="47">
        <v>6670459224</v>
      </c>
      <c r="F73" s="47" t="s">
        <v>13689</v>
      </c>
      <c r="G73" s="77" t="s">
        <v>97</v>
      </c>
      <c r="H73" s="477" t="s">
        <v>21</v>
      </c>
      <c r="I73" s="47" t="s">
        <v>34</v>
      </c>
      <c r="J73" s="10" t="s">
        <v>3364</v>
      </c>
      <c r="K73" s="154">
        <v>2700</v>
      </c>
      <c r="L73" s="47" t="s">
        <v>98</v>
      </c>
      <c r="M73" s="87" t="s">
        <v>10854</v>
      </c>
      <c r="N73" s="10" t="s">
        <v>4088</v>
      </c>
      <c r="O73" s="74" t="s">
        <v>9255</v>
      </c>
      <c r="P73" s="47" t="s">
        <v>6156</v>
      </c>
      <c r="Q73" s="87" t="s">
        <v>5252</v>
      </c>
      <c r="R73" s="47" t="s">
        <v>13122</v>
      </c>
      <c r="S73" s="47" t="s">
        <v>13104</v>
      </c>
      <c r="T73" s="87" t="s">
        <v>7217</v>
      </c>
      <c r="U73" s="116" t="s">
        <v>4541</v>
      </c>
    </row>
  </sheetData>
  <mergeCells count="17">
    <mergeCell ref="A1:U1"/>
    <mergeCell ref="A2:A3"/>
    <mergeCell ref="B2:B3"/>
    <mergeCell ref="C2:C3"/>
    <mergeCell ref="D2:D3"/>
    <mergeCell ref="E2:E3"/>
    <mergeCell ref="Q2:Q3"/>
    <mergeCell ref="R2:R3"/>
    <mergeCell ref="S2:S3"/>
    <mergeCell ref="T2:T3"/>
    <mergeCell ref="U2:U3"/>
    <mergeCell ref="G2:G3"/>
    <mergeCell ref="H2:H3"/>
    <mergeCell ref="I2:N2"/>
    <mergeCell ref="O2:O3"/>
    <mergeCell ref="P2:P3"/>
    <mergeCell ref="F2:F3"/>
  </mergeCells>
  <phoneticPr fontId="31" type="noConversion"/>
  <conditionalFormatting sqref="J16:K16">
    <cfRule type="containsText" dxfId="192" priority="1" operator="containsText" text="07.07 - 20.07, &#10;22.07 - 04.08, &#10;06.08 - 19.08, &#10;21.08 - 03.09, &#10;05.09 - 11.09&#10;">
      <formula>NOT(ISERROR(SEARCH(("07.07 - 20.07, 
22.07 - 04.08, 
06.08 - 19.08, 
21.08 - 03.09, 
05.09 - 11.09
"),(J16))))</formula>
    </cfRule>
  </conditionalFormatting>
  <hyperlinks>
    <hyperlink ref="G5" r:id="rId1" xr:uid="{00000000-0004-0000-0100-000000000000}"/>
    <hyperlink ref="G6" r:id="rId2" xr:uid="{00000000-0004-0000-0100-000001000000}"/>
    <hyperlink ref="U6" r:id="rId3" display="https://vk.com/topic-41204198_53671842" xr:uid="{00000000-0004-0000-0100-000002000000}"/>
    <hyperlink ref="U7" r:id="rId4" display="https://lmechta.ru/программа-воспитания-летней-оздоров-2/" xr:uid="{00000000-0004-0000-0100-000003000000}"/>
    <hyperlink ref="G8" r:id="rId5" xr:uid="{00000000-0004-0000-0100-000004000000}"/>
    <hyperlink ref="G9" r:id="rId6" xr:uid="{00000000-0004-0000-0100-000005000000}"/>
    <hyperlink ref="G11" r:id="rId7" xr:uid="{00000000-0004-0000-0100-000006000000}"/>
    <hyperlink ref="G12" r:id="rId8" xr:uid="{00000000-0004-0000-0100-000007000000}"/>
    <hyperlink ref="G13" r:id="rId9" xr:uid="{00000000-0004-0000-0100-000008000000}"/>
    <hyperlink ref="G19" r:id="rId10" xr:uid="{00000000-0004-0000-0100-00000A000000}"/>
    <hyperlink ref="U19" r:id="rId11" display="https://vk.cc/cW7XQJ" xr:uid="{00000000-0004-0000-0100-00000B000000}"/>
    <hyperlink ref="G20" r:id="rId12" xr:uid="{00000000-0004-0000-0100-00000C000000}"/>
    <hyperlink ref="U20" r:id="rId13" display="https://comfort-sr.ru/camp/" xr:uid="{00000000-0004-0000-0100-00000D000000}"/>
    <hyperlink ref="U21" r:id="rId14" display="Утверждена приказом директора МАУ ДОЛ &quot;Уральские самоцветы&quot; от 26.05.2025 № 01 Ссылка на программу: https://clck.ru/3NYB32" xr:uid="{00000000-0004-0000-0100-00000E000000}"/>
    <hyperlink ref="U24" r:id="rId15" display="https://cloud.mail.ru/public/Mhrb/Un44Pmwj6" xr:uid="{00000000-0004-0000-0100-00000F000000}"/>
    <hyperlink ref="G25" r:id="rId16" xr:uid="{00000000-0004-0000-0100-000010000000}"/>
    <hyperlink ref="G26" r:id="rId17" xr:uid="{00000000-0004-0000-0100-000011000000}"/>
    <hyperlink ref="G27" r:id="rId18" xr:uid="{00000000-0004-0000-0100-000012000000}"/>
    <hyperlink ref="U27" r:id="rId19" display="Программа воспитания утверждена МАУ ДЗОЛ &quot;Родничок&quot;. Приказ от 23.05.2025 № 63-од https://tavda-rodnichok.profiedu.ru/upload/proedutavda_rodnichok_new/files/5a/17/5a177f97a4038df0142cf55f69021f0f.pdf" xr:uid="{00000000-0004-0000-0100-000013000000}"/>
    <hyperlink ref="G28" r:id="rId20" xr:uid="{00000000-0004-0000-0100-000014000000}"/>
    <hyperlink ref="U28" r:id="rId21" display="https://irbitsalut.ru/uploadedFiles/files/programma-vospitaniya/programma-vospitaniya.pdf" xr:uid="{00000000-0004-0000-0100-000015000000}"/>
    <hyperlink ref="G29" r:id="rId22" xr:uid="{00000000-0004-0000-0100-000016000000}"/>
    <hyperlink ref="G32" r:id="rId23" xr:uid="{00000000-0004-0000-0100-000017000000}"/>
    <hyperlink ref="G33" r:id="rId24" xr:uid="{00000000-0004-0000-0100-000018000000}"/>
    <hyperlink ref="U33" r:id="rId25" display="https://obresurs.ru/service/dopolnitelnoe-obrazovanie-detey-i-vzroslyh" xr:uid="{00000000-0004-0000-0100-000019000000}"/>
    <hyperlink ref="G34" r:id="rId26" xr:uid="{00000000-0004-0000-0100-00001A000000}"/>
    <hyperlink ref="G35" r:id="rId27" xr:uid="{00000000-0004-0000-0100-00001B000000}"/>
    <hyperlink ref="G36" r:id="rId28" xr:uid="{00000000-0004-0000-0100-00001C000000}"/>
    <hyperlink ref="U37" r:id="rId29" display="https://vsmpotirus.ru/?page_id=3765" xr:uid="{00000000-0004-0000-0100-00001D000000}"/>
    <hyperlink ref="G38" r:id="rId30" xr:uid="{00000000-0004-0000-0100-00001E000000}"/>
    <hyperlink ref="G40" r:id="rId31" xr:uid="{00000000-0004-0000-0100-00001F000000}"/>
    <hyperlink ref="U40" r:id="rId32" display="Программа воспитательной работы утверждена Директором ДОК &quot;Баранчинские огоньки&quot; Приказ №1 от 31.05.2025г. https://drive.google.com/file/d/1MnvK_yBCE3cAopJKE74jdslQ37PMfusk/view?usp=sharing" xr:uid="{00000000-0004-0000-0100-000020000000}"/>
    <hyperlink ref="U41" r:id="rId33" display="Программа воспитания утверждена МАУ &quot;ЦООиОД&quot; , приказ от 15.05.2025 № 2025.05.15 https://цооиод.рф/node/18" xr:uid="{00000000-0004-0000-0100-000021000000}"/>
    <hyperlink ref="G42" r:id="rId34" xr:uid="{00000000-0004-0000-0100-000022000000}"/>
    <hyperlink ref="U42" r:id="rId35" display="Программа воспитания утверждена МАУ &quot;ЦООиОД&quot; , приказ от 15.05.2025 № 2025.05.15 https://цооиод.рф/node/18" xr:uid="{00000000-0004-0000-0100-000023000000}"/>
    <hyperlink ref="G43" r:id="rId36" xr:uid="{00000000-0004-0000-0100-000024000000}"/>
    <hyperlink ref="U43" r:id="rId37" display="Программа воспитания утверждена МАУ &quot;ЦООиОД&quot; , приказ от 15.05.2025 № 2025.05.15 https://цооиод.рф/node/18" xr:uid="{00000000-0004-0000-0100-000025000000}"/>
    <hyperlink ref="G44" r:id="rId38" xr:uid="{00000000-0004-0000-0100-000026000000}"/>
    <hyperlink ref="G47" r:id="rId39" xr:uid="{00000000-0004-0000-0100-000027000000}"/>
    <hyperlink ref="U47" r:id="rId40" display="Программа воспитания утверждена МАУ &quot;ЦООиОД&quot; , приказ от 15.05.2025 № 2025.05.15 https://цооиод.рф/node/18" xr:uid="{00000000-0004-0000-0100-000028000000}"/>
    <hyperlink ref="U48" r:id="rId41" display="https://zolotoylug.ru/sveden/document/" xr:uid="{00000000-0004-0000-0100-000029000000}"/>
    <hyperlink ref="G49" r:id="rId42" xr:uid="{00000000-0004-0000-0100-00002A000000}"/>
    <hyperlink ref="U49" r:id="rId43" display="Программа утверждена директором МАУ ДО &quot;ЦВР&quot; Н.Н. Луканиной приказ от 28.03.2025г. № 51 од; https://cvr-nu.ru/sveden/files/f43c70989fdc0d55f12d7b2ca7394c24.pdf" xr:uid="{00000000-0004-0000-0100-00002B000000}"/>
    <hyperlink ref="G50" r:id="rId44" display="http://do-aktay.ucoz.ru/" xr:uid="{00000000-0004-0000-0100-00002C000000}"/>
    <hyperlink ref="U51" r:id="rId45" display="https://svetlyachok.karpinskedu.ru/documenti/6-programma-vospitatelnoi-raboty.html" xr:uid="{00000000-0004-0000-0100-00002D000000}"/>
    <hyperlink ref="U52" r:id="rId46" display="https://disk.yandex.ru/d/_OpiJe7tQ-qYKQ" xr:uid="{00000000-0004-0000-0100-00002E000000}"/>
    <hyperlink ref="G53" r:id="rId47" xr:uid="{00000000-0004-0000-0100-00002F000000}"/>
    <hyperlink ref="G54" r:id="rId48" xr:uid="{00000000-0004-0000-0100-000030000000}"/>
    <hyperlink ref="G56" r:id="rId49" xr:uid="{00000000-0004-0000-0100-000031000000}"/>
    <hyperlink ref="U56" r:id="rId50" display="https://lobva-patriot.profiedu.ru/?section_id=211" xr:uid="{00000000-0004-0000-0100-000032000000}"/>
    <hyperlink ref="G58" r:id="rId51" xr:uid="{00000000-0004-0000-0100-000033000000}"/>
    <hyperlink ref="G60" r:id="rId52" xr:uid="{00000000-0004-0000-0100-000034000000}"/>
    <hyperlink ref="G61" r:id="rId53" xr:uid="{00000000-0004-0000-0100-000035000000}"/>
    <hyperlink ref="G62" r:id="rId54" xr:uid="{00000000-0004-0000-0100-000036000000}"/>
    <hyperlink ref="G65" r:id="rId55" xr:uid="{00000000-0004-0000-0100-000037000000}"/>
    <hyperlink ref="G66" r:id="rId56" xr:uid="{00000000-0004-0000-0100-000038000000}"/>
    <hyperlink ref="G67" r:id="rId57" xr:uid="{00000000-0004-0000-0100-000039000000}"/>
    <hyperlink ref="G68" r:id="rId58" xr:uid="{00000000-0004-0000-0100-00003A000000}"/>
    <hyperlink ref="G69" r:id="rId59" xr:uid="{00000000-0004-0000-0100-00003B000000}"/>
    <hyperlink ref="G70" r:id="rId60" xr:uid="{00000000-0004-0000-0100-00003C000000}"/>
    <hyperlink ref="G72" r:id="rId61" xr:uid="{00000000-0004-0000-0100-00003D000000}"/>
    <hyperlink ref="U71" r:id="rId62" display="https://unosturala.ru/сведения-об-образовательной-организ-2/образование/" xr:uid="{00000000-0004-0000-0100-00003E000000}"/>
    <hyperlink ref="G73" r:id="rId63" xr:uid="{00000000-0004-0000-0100-00003F000000}"/>
    <hyperlink ref="U73" r:id="rId64" display="Утверждено приказом Фонда &quot;Золотое сечение&quot; от 27.05.2025 №290/ОД https://disk.yandex.ru/i/CpXChgys2t6Yng" xr:uid="{00000000-0004-0000-0100-000040000000}"/>
    <hyperlink ref="G59" r:id="rId65" xr:uid="{00000000-0004-0000-0100-000041000000}"/>
    <hyperlink ref="U31" r:id="rId66" display="https://cherkasovo.nasmene.ru/sveden/education" xr:uid="{00000000-0004-0000-0100-000042000000}"/>
    <hyperlink ref="U36" r:id="rId67" display="http://docs.google.com/viewer?url=http://medgorka.ru/upload/iblock/3c5/mzft8lkhl0w0gaxrxymfo6839o4v6fwa/2026-god-PVR.pdf" xr:uid="{00000000-0004-0000-0100-000043000000}"/>
    <hyperlink ref="G55" r:id="rId68" xr:uid="{00000000-0004-0000-0100-000044000000}"/>
    <hyperlink ref="U10" r:id="rId69" display="https://clck.ru/3SmD3z" xr:uid="{00000000-0004-0000-0100-000045000000}"/>
    <hyperlink ref="G41" r:id="rId70" xr:uid="{00000000-0004-0000-0100-000046000000}"/>
    <hyperlink ref="G45" r:id="rId71" xr:uid="{00000000-0004-0000-0100-000047000000}"/>
    <hyperlink ref="G46" r:id="rId72" xr:uid="{00000000-0004-0000-0100-000048000000}"/>
    <hyperlink ref="G48" r:id="rId73" xr:uid="{00000000-0004-0000-0100-000049000000}"/>
    <hyperlink ref="G10" r:id="rId74" xr:uid="{00000000-0004-0000-0100-00004A000000}"/>
    <hyperlink ref="U11" r:id="rId75" display="https://kosmos-dol.ru/o-lagere/deyatelnost/" xr:uid="{00000000-0004-0000-0100-00004B000000}"/>
    <hyperlink ref="U13" r:id="rId76" display="https://disk.yandex.ru/i/H9B-hWH7sh3mbw" xr:uid="{00000000-0004-0000-0100-00004C000000}"/>
    <hyperlink ref="G16" r:id="rId77" xr:uid="{00000000-0004-0000-0100-00004D000000}"/>
    <hyperlink ref="U16" r:id="rId78" display="Программа утверждена Приказом № 14 от 30.01.2026г. https://disk.yandex.ru/i/ytURHf25CiLk2Q" xr:uid="{00000000-0004-0000-0100-00004E000000}"/>
    <hyperlink ref="G17" r:id="rId79" xr:uid="{00000000-0004-0000-0100-00004F000000}"/>
    <hyperlink ref="G21" r:id="rId80" xr:uid="{00000000-0004-0000-0100-000050000000}"/>
    <hyperlink ref="G23" r:id="rId81" xr:uid="{00000000-0004-0000-0100-000051000000}"/>
    <hyperlink ref="G24" r:id="rId82" xr:uid="{00000000-0004-0000-0100-000052000000}"/>
    <hyperlink ref="G30" r:id="rId83" xr:uid="{00000000-0004-0000-0100-000053000000}"/>
    <hyperlink ref="G31" r:id="rId84" xr:uid="{00000000-0004-0000-0100-000054000000}"/>
    <hyperlink ref="G39" r:id="rId85" xr:uid="{00000000-0004-0000-0100-000055000000}"/>
    <hyperlink ref="U50" r:id="rId86" display="https://verhobr.uoedu.ru/site/section?id=309 ( размещена на сайте МКУ Управление образования МО Верхотурский)" xr:uid="{00000000-0004-0000-0100-000056000000}"/>
    <hyperlink ref="G57" r:id="rId87" xr:uid="{00000000-0004-0000-0100-000057000000}"/>
    <hyperlink ref="U72" r:id="rId88" display="https://druzhba.dm-centre.ru/wp-content/uploads/2025/06/programma-vospitaniya-zcz-druzhba.pdf" xr:uid="{00000000-0004-0000-0100-000058000000}"/>
    <hyperlink ref="U9" r:id="rId89" xr:uid="{00000000-0004-0000-0100-000059000000}"/>
    <hyperlink ref="G14" r:id="rId90" xr:uid="{00000000-0004-0000-0100-00005A000000}"/>
    <hyperlink ref="U29" r:id="rId91" display="Программа утверждена приказом от 17.02.2026  № 4. Ссылка на программу:  https://clck.su/HylMe" xr:uid="{00000000-0004-0000-0100-00005B000000}"/>
    <hyperlink ref="U8" r:id="rId92" display="https://долбуревестник.екатеринбург.рф/сведения_об_организации/основное/programma-vospitaniya-mau-dol-quot-burevestnik-quot" xr:uid="{00000000-0004-0000-0100-00005C000000}"/>
    <hyperlink ref="G71" r:id="rId93" xr:uid="{00000000-0004-0000-0100-00005D000000}"/>
    <hyperlink ref="U30" r:id="rId94" display="https://chayka-kruf.nasmene.ru/lager/org-recreation/documents" xr:uid="{00000000-0004-0000-0100-00005E000000}"/>
    <hyperlink ref="G7" r:id="rId95" display="https://долмечта.екатеринбург.рф/" xr:uid="{00000000-0004-0000-0100-00005F000000}"/>
    <hyperlink ref="U62" r:id="rId96" display="https://zarya96.ru/o-nas/metodicheskoe-obespechenie.html" xr:uid="{00000000-0004-0000-0100-000060000000}"/>
    <hyperlink ref="G51" r:id="rId97" xr:uid="{00000000-0004-0000-0100-000061000000}"/>
    <hyperlink ref="G52" r:id="rId98" xr:uid="{00000000-0004-0000-0100-000063000000}"/>
    <hyperlink ref="G22" r:id="rId99" xr:uid="{00000000-0004-0000-0100-000064000000}"/>
    <hyperlink ref="G15" r:id="rId100" xr:uid="{FE9DCC4E-7FDA-4E64-9A28-812F81CF8D76}"/>
    <hyperlink ref="G64" r:id="rId101" xr:uid="{633708DD-87F6-44E5-953A-366720D85CDD}"/>
  </hyperlinks>
  <pageMargins left="0.70833333333333304" right="0.70833333333333304" top="0.74791666666666701" bottom="0.74791666666666701" header="0" footer="0"/>
  <pageSetup paperSize="9" scale="20" fitToHeight="0" orientation="landscape" r:id="rId102"/>
  <legacyDrawing r:id="rId103"/>
  <tableParts count="1">
    <tablePart r:id="rId10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pageSetUpPr fitToPage="1"/>
  </sheetPr>
  <dimension ref="A1:AD1000"/>
  <sheetViews>
    <sheetView zoomScale="90" zoomScaleNormal="90" workbookViewId="0">
      <pane xSplit="2" ySplit="4" topLeftCell="C5" activePane="bottomRight" state="frozen"/>
      <selection activeCell="E1267" sqref="E1267"/>
      <selection pane="topRight" activeCell="E1267" sqref="E1267"/>
      <selection pane="bottomLeft" activeCell="E1267" sqref="E1267"/>
      <selection pane="bottomRight" activeCell="A2" sqref="A2:A3"/>
    </sheetView>
  </sheetViews>
  <sheetFormatPr defaultColWidth="14.44140625" defaultRowHeight="12"/>
  <cols>
    <col min="1" max="1" width="8" style="30" customWidth="1"/>
    <col min="2" max="2" width="24.5546875" style="30" customWidth="1"/>
    <col min="3" max="3" width="16.44140625" style="30" customWidth="1"/>
    <col min="4" max="4" width="16.109375" style="30" customWidth="1"/>
    <col min="5" max="5" width="14" style="30" customWidth="1"/>
    <col min="6" max="6" width="29.88671875" style="30" customWidth="1"/>
    <col min="7" max="7" width="23.44140625" style="30" customWidth="1"/>
    <col min="8" max="8" width="19" style="30" customWidth="1"/>
    <col min="9" max="9" width="14.33203125" style="30" customWidth="1"/>
    <col min="10" max="10" width="19.44140625" style="30" customWidth="1"/>
    <col min="11" max="11" width="17.33203125" style="30" customWidth="1"/>
    <col min="12" max="12" width="18.44140625" style="30" customWidth="1"/>
    <col min="13" max="13" width="45.33203125" style="30" customWidth="1"/>
    <col min="14" max="14" width="14.6640625" style="30" customWidth="1"/>
    <col min="15" max="15" width="81.77734375" style="30" customWidth="1"/>
    <col min="16" max="16" width="24.6640625" style="30" customWidth="1"/>
    <col min="17" max="17" width="55.109375" style="30" customWidth="1"/>
    <col min="18" max="18" width="22.44140625" style="30" customWidth="1"/>
    <col min="19" max="19" width="14.33203125" style="30" customWidth="1"/>
    <col min="20" max="20" width="25.33203125" style="30" customWidth="1"/>
    <col min="21" max="21" width="21.6640625" style="30" customWidth="1"/>
    <col min="22" max="27" width="9.109375" style="30" customWidth="1"/>
    <col min="28" max="16384" width="14.44140625" style="30"/>
  </cols>
  <sheetData>
    <row r="1" spans="1:27" s="97" customFormat="1" ht="21.75" customHeight="1" thickBot="1">
      <c r="A1" s="529" t="s">
        <v>99</v>
      </c>
      <c r="B1" s="530"/>
      <c r="C1" s="530"/>
      <c r="D1" s="530"/>
      <c r="E1" s="530"/>
      <c r="F1" s="530"/>
      <c r="G1" s="530"/>
      <c r="H1" s="530"/>
      <c r="I1" s="530"/>
      <c r="J1" s="530"/>
      <c r="K1" s="530"/>
      <c r="L1" s="530"/>
      <c r="M1" s="530"/>
      <c r="N1" s="530"/>
      <c r="O1" s="530"/>
      <c r="P1" s="530"/>
      <c r="Q1" s="530"/>
      <c r="R1" s="530"/>
      <c r="S1" s="530"/>
      <c r="T1" s="530"/>
      <c r="U1" s="530"/>
      <c r="V1" s="52"/>
      <c r="W1" s="52"/>
      <c r="X1" s="52"/>
      <c r="Y1" s="52"/>
      <c r="Z1" s="52"/>
      <c r="AA1" s="52"/>
    </row>
    <row r="2" spans="1:27" ht="15" customHeight="1">
      <c r="A2" s="531" t="str">
        <f>ЗОЛ!A2</f>
        <v>Номер строки</v>
      </c>
      <c r="B2" s="524" t="str">
        <f>ЗОЛ!B2</f>
        <v>Полное и сокращенное наименование организации отдыха детей и их оздоровления</v>
      </c>
      <c r="C2" s="524" t="str">
        <f>ЗОЛ!C2</f>
        <v>Организационно-правовая форма организации отдыха детей и их оздоровления</v>
      </c>
      <c r="D2" s="524" t="str">
        <f>ЗОЛ!D2</f>
        <v>ФИО руководителя организации отдыха детей и их оздоровления</v>
      </c>
      <c r="E2" s="524" t="str">
        <f>ЗОЛ!E2</f>
        <v>ИНН</v>
      </c>
      <c r="F2" s="524" t="str">
        <f>ЗОЛ!F2</f>
        <v>Адрес (место нахождения) организации отдыха детей и их оздоровления, контактный телефон, адрес электронной почты</v>
      </c>
      <c r="G2" s="524" t="str">
        <f>ЗОЛ!G2</f>
        <v>Официальный сайт организации отдыха детей и их оздоровления в информационно-телекоммуникационной сети "Интернет", ссылка</v>
      </c>
      <c r="H2" s="524" t="str">
        <f>ЗОЛ!H2</f>
        <v>Тип организации отдыха детей и их оздоровления</v>
      </c>
      <c r="I2" s="526" t="str">
        <f>ЗОЛ!I2</f>
        <v>Предоставляемые организацией отдыха детей и их оздоровления услуги в сфере отдыха и оздоровления детей</v>
      </c>
      <c r="J2" s="527"/>
      <c r="K2" s="527"/>
      <c r="L2" s="527"/>
      <c r="M2" s="527"/>
      <c r="N2" s="528"/>
      <c r="O2" s="524" t="str">
        <f>ЗОЛ!O2</f>
        <v>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v>
      </c>
      <c r="P2" s="524" t="str">
        <f>ЗОЛ!P2</f>
        <v>Информация о наличии санитарно-эпидемиологического заключения, включая дату и номер заключения</v>
      </c>
      <c r="Q2" s="524" t="str">
        <f>ЗОЛ!Q2</f>
        <v>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v>
      </c>
      <c r="R2" s="524" t="str">
        <f>ЗОЛ!R2</f>
        <v>Информация о наличии лицензии на осуществление медицинской деятельности</v>
      </c>
      <c r="S2" s="524" t="str">
        <f>ЗОЛ!S2</f>
        <v>Информация о наличии лицензии на осуществление образовательной деятельности</v>
      </c>
      <c r="T2" s="524" t="str">
        <f>ЗОЛ!T2</f>
        <v>Обеспечение в организации отдыха детей и их оздоровления доступности услуг для детей инвалидов и детей с ограниченными возможностями здоровья</v>
      </c>
      <c r="U2" s="524" t="str">
        <f>ЗОЛ!U2</f>
        <v>Сведения о наличии программы воспитательной работы и календарного плана воспитательной работы, ссылка</v>
      </c>
      <c r="V2" s="3"/>
      <c r="W2" s="3"/>
      <c r="X2" s="3"/>
      <c r="Y2" s="3"/>
      <c r="Z2" s="3"/>
      <c r="AA2" s="3"/>
    </row>
    <row r="3" spans="1:27" ht="67.2" customHeight="1">
      <c r="A3" s="532"/>
      <c r="B3" s="525"/>
      <c r="C3" s="525"/>
      <c r="D3" s="525"/>
      <c r="E3" s="525"/>
      <c r="F3" s="525"/>
      <c r="G3" s="525"/>
      <c r="H3" s="525"/>
      <c r="I3" s="4" t="str">
        <f>ЗОЛ!I3</f>
        <v>Режим работы организации отдыха детей и их оздоровления</v>
      </c>
      <c r="J3" s="4" t="str">
        <f>ЗОЛ!J3</f>
        <v>Даты проведения смен</v>
      </c>
      <c r="K3" s="4" t="str">
        <f>ЗОЛ!K3</f>
        <v>Средняя стоимость 1 дня пребывания в организации отдыха детей и их оздоровления</v>
      </c>
      <c r="L3" s="4" t="str">
        <f>ЗОЛ!L3</f>
        <v>Возрастная категория детей, принимаемых в организацию отдыха детей и их оздоровления</v>
      </c>
      <c r="M3" s="4" t="str">
        <f>ЗОЛ!M3</f>
        <v>Информация о проживании и питании детей в организации отдыха детей и их оздоровления</v>
      </c>
      <c r="N3" s="4" t="str">
        <f>ЗОЛ!N3</f>
        <v>Наличие оборудованного места для купания</v>
      </c>
      <c r="O3" s="525"/>
      <c r="P3" s="525"/>
      <c r="Q3" s="525"/>
      <c r="R3" s="525"/>
      <c r="S3" s="525"/>
      <c r="T3" s="525"/>
      <c r="U3" s="525"/>
      <c r="V3" s="3"/>
      <c r="W3" s="3"/>
      <c r="X3" s="3"/>
      <c r="Y3" s="3"/>
      <c r="Z3" s="3"/>
      <c r="AA3" s="3"/>
    </row>
    <row r="4" spans="1:27" s="406" customFormat="1" ht="12.6" thickBot="1">
      <c r="A4" s="404" t="s">
        <v>3248</v>
      </c>
      <c r="B4" s="405" t="s">
        <v>3193</v>
      </c>
      <c r="C4" s="405" t="s">
        <v>3194</v>
      </c>
      <c r="D4" s="405" t="s">
        <v>3195</v>
      </c>
      <c r="E4" s="405" t="s">
        <v>3197</v>
      </c>
      <c r="F4" s="405" t="s">
        <v>3203</v>
      </c>
      <c r="G4" s="405" t="s">
        <v>3249</v>
      </c>
      <c r="H4" s="405" t="s">
        <v>3250</v>
      </c>
      <c r="I4" s="405" t="s">
        <v>3251</v>
      </c>
      <c r="J4" s="405" t="s">
        <v>3252</v>
      </c>
      <c r="K4" s="405" t="s">
        <v>3253</v>
      </c>
      <c r="L4" s="405" t="s">
        <v>3254</v>
      </c>
      <c r="M4" s="405" t="s">
        <v>3255</v>
      </c>
      <c r="N4" s="405" t="s">
        <v>3256</v>
      </c>
      <c r="O4" s="405" t="s">
        <v>3257</v>
      </c>
      <c r="P4" s="405" t="s">
        <v>3258</v>
      </c>
      <c r="Q4" s="405" t="s">
        <v>3259</v>
      </c>
      <c r="R4" s="405" t="s">
        <v>3260</v>
      </c>
      <c r="S4" s="405" t="s">
        <v>3261</v>
      </c>
      <c r="T4" s="405" t="s">
        <v>3262</v>
      </c>
      <c r="U4" s="405" t="s">
        <v>3263</v>
      </c>
    </row>
    <row r="5" spans="1:27" ht="123.6" customHeight="1">
      <c r="A5" s="31">
        <v>1</v>
      </c>
      <c r="B5" s="23" t="s">
        <v>7846</v>
      </c>
      <c r="C5" s="8" t="s">
        <v>341</v>
      </c>
      <c r="D5" s="8" t="s">
        <v>5667</v>
      </c>
      <c r="E5" s="21">
        <v>6677019014</v>
      </c>
      <c r="F5" s="32" t="s">
        <v>13310</v>
      </c>
      <c r="G5" s="77" t="s">
        <v>100</v>
      </c>
      <c r="H5" s="8" t="s">
        <v>9336</v>
      </c>
      <c r="I5" s="8" t="s">
        <v>34</v>
      </c>
      <c r="J5" s="29" t="s">
        <v>6797</v>
      </c>
      <c r="K5" s="12">
        <v>1797.71</v>
      </c>
      <c r="L5" s="8" t="s">
        <v>31</v>
      </c>
      <c r="M5" s="75" t="s">
        <v>10865</v>
      </c>
      <c r="N5" s="8" t="s">
        <v>5496</v>
      </c>
      <c r="O5" s="490" t="s">
        <v>11864</v>
      </c>
      <c r="P5" s="8" t="s">
        <v>6798</v>
      </c>
      <c r="Q5" s="13" t="s">
        <v>67</v>
      </c>
      <c r="R5" s="8" t="s">
        <v>4845</v>
      </c>
      <c r="S5" s="10" t="s">
        <v>39</v>
      </c>
      <c r="T5" s="76" t="s">
        <v>4863</v>
      </c>
      <c r="U5" s="79" t="s">
        <v>4868</v>
      </c>
    </row>
    <row r="6" spans="1:27" ht="136.19999999999999" customHeight="1">
      <c r="A6" s="31">
        <v>2</v>
      </c>
      <c r="B6" s="8" t="s">
        <v>7845</v>
      </c>
      <c r="C6" s="8" t="s">
        <v>341</v>
      </c>
      <c r="D6" s="8" t="s">
        <v>5667</v>
      </c>
      <c r="E6" s="21">
        <v>6677019014</v>
      </c>
      <c r="F6" s="32" t="s">
        <v>13311</v>
      </c>
      <c r="G6" s="77" t="s">
        <v>100</v>
      </c>
      <c r="H6" s="8" t="s">
        <v>9336</v>
      </c>
      <c r="I6" s="8" t="s">
        <v>34</v>
      </c>
      <c r="J6" s="32" t="s">
        <v>7075</v>
      </c>
      <c r="K6" s="12">
        <v>1797.71</v>
      </c>
      <c r="L6" s="8" t="s">
        <v>31</v>
      </c>
      <c r="M6" s="75" t="s">
        <v>10864</v>
      </c>
      <c r="N6" s="8" t="s">
        <v>5496</v>
      </c>
      <c r="O6" s="490" t="s">
        <v>11863</v>
      </c>
      <c r="P6" s="8" t="s">
        <v>7074</v>
      </c>
      <c r="Q6" s="13" t="s">
        <v>67</v>
      </c>
      <c r="R6" s="32" t="s">
        <v>4847</v>
      </c>
      <c r="S6" s="10" t="s">
        <v>39</v>
      </c>
      <c r="T6" s="76" t="s">
        <v>4863</v>
      </c>
      <c r="U6" s="79" t="s">
        <v>4868</v>
      </c>
    </row>
    <row r="7" spans="1:27" ht="106.8">
      <c r="A7" s="16">
        <v>3</v>
      </c>
      <c r="B7" s="10" t="s">
        <v>7842</v>
      </c>
      <c r="C7" s="10" t="s">
        <v>1439</v>
      </c>
      <c r="D7" s="8" t="s">
        <v>4920</v>
      </c>
      <c r="E7" s="10">
        <v>6633027900</v>
      </c>
      <c r="F7" s="10" t="s">
        <v>13975</v>
      </c>
      <c r="G7" s="77" t="s">
        <v>3932</v>
      </c>
      <c r="H7" s="8" t="s">
        <v>9336</v>
      </c>
      <c r="I7" s="10" t="s">
        <v>34</v>
      </c>
      <c r="J7" s="10" t="s">
        <v>3739</v>
      </c>
      <c r="K7" s="14">
        <v>0</v>
      </c>
      <c r="L7" s="10" t="s">
        <v>31</v>
      </c>
      <c r="M7" s="76" t="s">
        <v>10861</v>
      </c>
      <c r="N7" s="10" t="s">
        <v>5476</v>
      </c>
      <c r="O7" s="173" t="s">
        <v>11860</v>
      </c>
      <c r="P7" s="8" t="s">
        <v>105</v>
      </c>
      <c r="Q7" s="75" t="s">
        <v>5199</v>
      </c>
      <c r="R7" s="8" t="s">
        <v>4848</v>
      </c>
      <c r="S7" s="8" t="s">
        <v>4037</v>
      </c>
      <c r="T7" s="75" t="s">
        <v>6922</v>
      </c>
      <c r="U7" s="73" t="s">
        <v>39</v>
      </c>
    </row>
    <row r="8" spans="1:27" ht="160.80000000000001" customHeight="1">
      <c r="A8" s="16">
        <v>4</v>
      </c>
      <c r="B8" s="10" t="s">
        <v>7838</v>
      </c>
      <c r="C8" s="10" t="s">
        <v>1439</v>
      </c>
      <c r="D8" s="10" t="s">
        <v>106</v>
      </c>
      <c r="E8" s="10">
        <v>6633027900</v>
      </c>
      <c r="F8" s="10" t="s">
        <v>13969</v>
      </c>
      <c r="G8" s="77" t="s">
        <v>107</v>
      </c>
      <c r="H8" s="8" t="s">
        <v>9336</v>
      </c>
      <c r="I8" s="10" t="s">
        <v>34</v>
      </c>
      <c r="J8" s="8" t="s">
        <v>3513</v>
      </c>
      <c r="K8" s="14">
        <v>2348.85</v>
      </c>
      <c r="L8" s="10" t="s">
        <v>31</v>
      </c>
      <c r="M8" s="76" t="s">
        <v>10857</v>
      </c>
      <c r="N8" s="10" t="s">
        <v>5476</v>
      </c>
      <c r="O8" s="173" t="s">
        <v>11856</v>
      </c>
      <c r="P8" s="10" t="s">
        <v>6908</v>
      </c>
      <c r="Q8" s="75" t="s">
        <v>5200</v>
      </c>
      <c r="R8" s="10" t="s">
        <v>4849</v>
      </c>
      <c r="S8" s="10" t="s">
        <v>4038</v>
      </c>
      <c r="T8" s="76" t="s">
        <v>5456</v>
      </c>
      <c r="U8" s="71" t="s">
        <v>4870</v>
      </c>
    </row>
    <row r="9" spans="1:27" ht="204">
      <c r="A9" s="16">
        <v>5</v>
      </c>
      <c r="B9" s="10" t="s">
        <v>7841</v>
      </c>
      <c r="C9" s="10" t="s">
        <v>1439</v>
      </c>
      <c r="D9" s="10" t="s">
        <v>137</v>
      </c>
      <c r="E9" s="10">
        <v>6633027900</v>
      </c>
      <c r="F9" s="10" t="s">
        <v>7525</v>
      </c>
      <c r="G9" s="77" t="s">
        <v>3982</v>
      </c>
      <c r="H9" s="8" t="s">
        <v>9336</v>
      </c>
      <c r="I9" s="10" t="s">
        <v>34</v>
      </c>
      <c r="J9" s="10" t="s">
        <v>7078</v>
      </c>
      <c r="K9" s="18">
        <v>2348.85</v>
      </c>
      <c r="L9" s="10" t="s">
        <v>31</v>
      </c>
      <c r="M9" s="76" t="s">
        <v>10860</v>
      </c>
      <c r="N9" s="10" t="s">
        <v>4088</v>
      </c>
      <c r="O9" s="173" t="s">
        <v>11859</v>
      </c>
      <c r="P9" s="10" t="s">
        <v>6157</v>
      </c>
      <c r="Q9" s="76" t="s">
        <v>5194</v>
      </c>
      <c r="R9" s="10" t="s">
        <v>4848</v>
      </c>
      <c r="S9" s="10" t="s">
        <v>39</v>
      </c>
      <c r="T9" s="76" t="s">
        <v>6918</v>
      </c>
      <c r="U9" s="71" t="s">
        <v>4919</v>
      </c>
    </row>
    <row r="10" spans="1:27" ht="192">
      <c r="A10" s="31">
        <v>6</v>
      </c>
      <c r="B10" s="10" t="s">
        <v>7839</v>
      </c>
      <c r="C10" s="10" t="s">
        <v>1439</v>
      </c>
      <c r="D10" s="8" t="s">
        <v>108</v>
      </c>
      <c r="E10" s="8">
        <v>6633027900</v>
      </c>
      <c r="F10" s="8" t="s">
        <v>14021</v>
      </c>
      <c r="G10" s="396" t="s">
        <v>7270</v>
      </c>
      <c r="H10" s="8" t="s">
        <v>9336</v>
      </c>
      <c r="I10" s="8" t="s">
        <v>34</v>
      </c>
      <c r="J10" s="8" t="s">
        <v>3980</v>
      </c>
      <c r="K10" s="12">
        <v>2348.85</v>
      </c>
      <c r="L10" s="8" t="s">
        <v>31</v>
      </c>
      <c r="M10" s="13" t="s">
        <v>10858</v>
      </c>
      <c r="N10" s="10" t="s">
        <v>4088</v>
      </c>
      <c r="O10" s="490" t="s">
        <v>11857</v>
      </c>
      <c r="P10" s="8" t="s">
        <v>6245</v>
      </c>
      <c r="Q10" s="13" t="s">
        <v>3323</v>
      </c>
      <c r="R10" s="10" t="s">
        <v>4848</v>
      </c>
      <c r="S10" s="10" t="s">
        <v>4039</v>
      </c>
      <c r="T10" s="76" t="s">
        <v>6919</v>
      </c>
      <c r="U10" s="71" t="s">
        <v>5281</v>
      </c>
    </row>
    <row r="11" spans="1:27" ht="124.8" customHeight="1">
      <c r="A11" s="31">
        <v>7</v>
      </c>
      <c r="B11" s="10" t="s">
        <v>7840</v>
      </c>
      <c r="C11" s="10" t="s">
        <v>1439</v>
      </c>
      <c r="D11" s="10" t="s">
        <v>4581</v>
      </c>
      <c r="E11" s="10">
        <v>6633027900</v>
      </c>
      <c r="F11" s="10" t="s">
        <v>13657</v>
      </c>
      <c r="G11" s="77" t="s">
        <v>109</v>
      </c>
      <c r="H11" s="8" t="s">
        <v>9336</v>
      </c>
      <c r="I11" s="10" t="s">
        <v>34</v>
      </c>
      <c r="J11" s="8" t="s">
        <v>3517</v>
      </c>
      <c r="K11" s="17">
        <v>2348.85</v>
      </c>
      <c r="L11" s="8" t="s">
        <v>31</v>
      </c>
      <c r="M11" s="75" t="s">
        <v>10859</v>
      </c>
      <c r="N11" s="10" t="s">
        <v>4088</v>
      </c>
      <c r="O11" s="490" t="s">
        <v>11858</v>
      </c>
      <c r="P11" s="8" t="s">
        <v>11487</v>
      </c>
      <c r="Q11" s="75" t="s">
        <v>5199</v>
      </c>
      <c r="R11" s="8" t="s">
        <v>4848</v>
      </c>
      <c r="S11" s="8" t="s">
        <v>4040</v>
      </c>
      <c r="T11" s="76" t="s">
        <v>6920</v>
      </c>
      <c r="U11" s="71" t="s">
        <v>4865</v>
      </c>
    </row>
    <row r="12" spans="1:27" ht="276">
      <c r="A12" s="31">
        <v>8</v>
      </c>
      <c r="B12" s="10" t="s">
        <v>7847</v>
      </c>
      <c r="C12" s="8" t="s">
        <v>341</v>
      </c>
      <c r="D12" s="10" t="s">
        <v>120</v>
      </c>
      <c r="E12" s="10">
        <v>6668019466</v>
      </c>
      <c r="F12" s="10" t="s">
        <v>13534</v>
      </c>
      <c r="G12" s="77" t="s">
        <v>121</v>
      </c>
      <c r="H12" s="8" t="s">
        <v>9336</v>
      </c>
      <c r="I12" s="10" t="s">
        <v>22</v>
      </c>
      <c r="J12" s="10" t="s">
        <v>122</v>
      </c>
      <c r="K12" s="39">
        <v>3330.8</v>
      </c>
      <c r="L12" s="10" t="s">
        <v>31</v>
      </c>
      <c r="M12" s="76" t="s">
        <v>10866</v>
      </c>
      <c r="N12" s="10" t="s">
        <v>4088</v>
      </c>
      <c r="O12" s="173" t="s">
        <v>11865</v>
      </c>
      <c r="P12" s="10" t="s">
        <v>6158</v>
      </c>
      <c r="Q12" s="76" t="s">
        <v>5201</v>
      </c>
      <c r="R12" s="10" t="s">
        <v>4852</v>
      </c>
      <c r="S12" s="10" t="s">
        <v>39</v>
      </c>
      <c r="T12" s="76" t="s">
        <v>5466</v>
      </c>
      <c r="U12" s="71" t="s">
        <v>7271</v>
      </c>
    </row>
    <row r="13" spans="1:27" ht="273.75" customHeight="1">
      <c r="A13" s="16">
        <v>9</v>
      </c>
      <c r="B13" s="10" t="s">
        <v>7844</v>
      </c>
      <c r="C13" s="8" t="s">
        <v>341</v>
      </c>
      <c r="D13" s="10" t="s">
        <v>129</v>
      </c>
      <c r="E13" s="10">
        <v>6630004943</v>
      </c>
      <c r="F13" s="10" t="s">
        <v>7518</v>
      </c>
      <c r="G13" s="77" t="s">
        <v>130</v>
      </c>
      <c r="H13" s="8" t="s">
        <v>9336</v>
      </c>
      <c r="I13" s="10" t="s">
        <v>34</v>
      </c>
      <c r="J13" s="10" t="s">
        <v>5859</v>
      </c>
      <c r="K13" s="14" t="s">
        <v>5860</v>
      </c>
      <c r="L13" s="10" t="s">
        <v>50</v>
      </c>
      <c r="M13" s="76" t="s">
        <v>10863</v>
      </c>
      <c r="N13" s="10" t="s">
        <v>5861</v>
      </c>
      <c r="O13" s="173" t="s">
        <v>11862</v>
      </c>
      <c r="P13" s="10" t="s">
        <v>11437</v>
      </c>
      <c r="Q13" s="76" t="s">
        <v>5204</v>
      </c>
      <c r="R13" s="10" t="s">
        <v>4856</v>
      </c>
      <c r="S13" s="10" t="s">
        <v>131</v>
      </c>
      <c r="T13" s="9" t="s">
        <v>7282</v>
      </c>
      <c r="U13" s="71" t="s">
        <v>7279</v>
      </c>
    </row>
    <row r="14" spans="1:27" ht="144">
      <c r="A14" s="31">
        <v>10</v>
      </c>
      <c r="B14" s="10" t="s">
        <v>7843</v>
      </c>
      <c r="C14" s="8" t="s">
        <v>44</v>
      </c>
      <c r="D14" s="23" t="s">
        <v>83</v>
      </c>
      <c r="E14" s="10">
        <v>6620010560</v>
      </c>
      <c r="F14" s="10" t="s">
        <v>7517</v>
      </c>
      <c r="G14" s="77" t="s">
        <v>3519</v>
      </c>
      <c r="H14" s="8" t="s">
        <v>9336</v>
      </c>
      <c r="I14" s="10" t="s">
        <v>34</v>
      </c>
      <c r="J14" s="10" t="s">
        <v>3739</v>
      </c>
      <c r="K14" s="14">
        <v>1582.86</v>
      </c>
      <c r="L14" s="10" t="s">
        <v>70</v>
      </c>
      <c r="M14" s="81" t="s">
        <v>10862</v>
      </c>
      <c r="N14" s="10" t="s">
        <v>4088</v>
      </c>
      <c r="O14" s="173" t="s">
        <v>11861</v>
      </c>
      <c r="P14" s="10" t="s">
        <v>6917</v>
      </c>
      <c r="Q14" s="81" t="s">
        <v>5205</v>
      </c>
      <c r="R14" s="10" t="s">
        <v>4857</v>
      </c>
      <c r="S14" s="10" t="s">
        <v>84</v>
      </c>
      <c r="T14" s="9" t="s">
        <v>7283</v>
      </c>
      <c r="U14" s="71" t="s">
        <v>4455</v>
      </c>
    </row>
    <row r="15" spans="1:27" ht="228">
      <c r="A15" s="31">
        <v>11</v>
      </c>
      <c r="B15" s="10" t="s">
        <v>7836</v>
      </c>
      <c r="C15" s="10" t="s">
        <v>60</v>
      </c>
      <c r="D15" s="10" t="s">
        <v>4582</v>
      </c>
      <c r="E15" s="10">
        <v>5635008080</v>
      </c>
      <c r="F15" s="10" t="s">
        <v>7524</v>
      </c>
      <c r="G15" s="77" t="s">
        <v>3909</v>
      </c>
      <c r="H15" s="8" t="s">
        <v>9336</v>
      </c>
      <c r="I15" s="10" t="s">
        <v>34</v>
      </c>
      <c r="J15" s="10" t="s">
        <v>5659</v>
      </c>
      <c r="K15" s="14">
        <v>2850</v>
      </c>
      <c r="L15" s="10" t="s">
        <v>61</v>
      </c>
      <c r="M15" s="76" t="s">
        <v>10855</v>
      </c>
      <c r="N15" s="10" t="s">
        <v>7178</v>
      </c>
      <c r="O15" s="173" t="s">
        <v>11854</v>
      </c>
      <c r="P15" s="10" t="s">
        <v>6909</v>
      </c>
      <c r="Q15" s="76" t="s">
        <v>5202</v>
      </c>
      <c r="R15" s="10" t="s">
        <v>4853</v>
      </c>
      <c r="S15" s="10" t="s">
        <v>3910</v>
      </c>
      <c r="T15" s="76" t="s">
        <v>7278</v>
      </c>
      <c r="U15" s="71" t="s">
        <v>4454</v>
      </c>
    </row>
    <row r="16" spans="1:27" ht="106.8">
      <c r="A16" s="16">
        <v>12</v>
      </c>
      <c r="B16" s="8" t="s">
        <v>7848</v>
      </c>
      <c r="C16" s="8" t="s">
        <v>141</v>
      </c>
      <c r="D16" s="8" t="s">
        <v>4583</v>
      </c>
      <c r="E16" s="8">
        <v>6625004698</v>
      </c>
      <c r="F16" s="8" t="s">
        <v>13280</v>
      </c>
      <c r="G16" s="77" t="s">
        <v>142</v>
      </c>
      <c r="H16" s="8" t="s">
        <v>9336</v>
      </c>
      <c r="I16" s="8" t="s">
        <v>34</v>
      </c>
      <c r="J16" s="16" t="s">
        <v>444</v>
      </c>
      <c r="K16" s="105">
        <v>3571.42</v>
      </c>
      <c r="L16" s="38" t="s">
        <v>31</v>
      </c>
      <c r="M16" s="76" t="s">
        <v>10867</v>
      </c>
      <c r="N16" s="10" t="s">
        <v>5476</v>
      </c>
      <c r="O16" s="490" t="s">
        <v>11866</v>
      </c>
      <c r="P16" s="8" t="s">
        <v>143</v>
      </c>
      <c r="Q16" s="76" t="s">
        <v>5207</v>
      </c>
      <c r="R16" s="8" t="s">
        <v>4861</v>
      </c>
      <c r="S16" s="10" t="s">
        <v>39</v>
      </c>
      <c r="T16" s="76" t="s">
        <v>5002</v>
      </c>
      <c r="U16" s="560" t="s">
        <v>117</v>
      </c>
    </row>
    <row r="17" spans="1:27" ht="216" customHeight="1">
      <c r="A17" s="16">
        <v>13</v>
      </c>
      <c r="B17" s="10" t="s">
        <v>7856</v>
      </c>
      <c r="C17" s="10" t="s">
        <v>138</v>
      </c>
      <c r="D17" s="10" t="s">
        <v>139</v>
      </c>
      <c r="E17" s="10">
        <v>7708503727</v>
      </c>
      <c r="F17" s="10" t="s">
        <v>7523</v>
      </c>
      <c r="G17" s="77" t="s">
        <v>140</v>
      </c>
      <c r="H17" s="8" t="s">
        <v>9336</v>
      </c>
      <c r="I17" s="10" t="s">
        <v>22</v>
      </c>
      <c r="J17" s="10" t="s">
        <v>3384</v>
      </c>
      <c r="K17" s="14">
        <v>3158.2779999999998</v>
      </c>
      <c r="L17" s="10" t="s">
        <v>103</v>
      </c>
      <c r="M17" s="76" t="s">
        <v>10876</v>
      </c>
      <c r="N17" s="10" t="s">
        <v>4088</v>
      </c>
      <c r="O17" s="173" t="s">
        <v>11875</v>
      </c>
      <c r="P17" s="10" t="s">
        <v>6159</v>
      </c>
      <c r="Q17" s="76" t="s">
        <v>5196</v>
      </c>
      <c r="R17" s="10" t="s">
        <v>4860</v>
      </c>
      <c r="S17" s="10" t="s">
        <v>39</v>
      </c>
      <c r="T17" s="76" t="s">
        <v>5002</v>
      </c>
      <c r="U17" s="71" t="s">
        <v>5280</v>
      </c>
    </row>
    <row r="18" spans="1:27" ht="132">
      <c r="A18" s="31">
        <v>14</v>
      </c>
      <c r="B18" s="10" t="s">
        <v>7837</v>
      </c>
      <c r="C18" s="10" t="s">
        <v>60</v>
      </c>
      <c r="D18" s="10" t="s">
        <v>147</v>
      </c>
      <c r="E18" s="10">
        <v>6623029538</v>
      </c>
      <c r="F18" s="10" t="s">
        <v>7293</v>
      </c>
      <c r="G18" s="77" t="s">
        <v>148</v>
      </c>
      <c r="H18" s="8" t="s">
        <v>9336</v>
      </c>
      <c r="I18" s="10" t="s">
        <v>22</v>
      </c>
      <c r="J18" s="16" t="s">
        <v>4573</v>
      </c>
      <c r="K18" s="14">
        <v>1930</v>
      </c>
      <c r="L18" s="10" t="s">
        <v>149</v>
      </c>
      <c r="M18" s="76" t="s">
        <v>10856</v>
      </c>
      <c r="N18" s="10" t="s">
        <v>4088</v>
      </c>
      <c r="O18" s="173" t="s">
        <v>11855</v>
      </c>
      <c r="P18" s="10" t="s">
        <v>6160</v>
      </c>
      <c r="Q18" s="80" t="s">
        <v>5197</v>
      </c>
      <c r="R18" s="16" t="s">
        <v>4846</v>
      </c>
      <c r="S18" s="10" t="s">
        <v>39</v>
      </c>
      <c r="T18" s="19" t="s">
        <v>5208</v>
      </c>
      <c r="U18" s="70" t="s">
        <v>4867</v>
      </c>
    </row>
    <row r="19" spans="1:27" ht="188.25" customHeight="1">
      <c r="A19" s="16">
        <v>15</v>
      </c>
      <c r="B19" s="10" t="s">
        <v>7852</v>
      </c>
      <c r="C19" s="10" t="s">
        <v>124</v>
      </c>
      <c r="D19" s="10" t="s">
        <v>125</v>
      </c>
      <c r="E19" s="10">
        <v>6648681569</v>
      </c>
      <c r="F19" s="10" t="s">
        <v>8570</v>
      </c>
      <c r="G19" s="77" t="s">
        <v>126</v>
      </c>
      <c r="H19" s="8" t="s">
        <v>9336</v>
      </c>
      <c r="I19" s="10" t="s">
        <v>34</v>
      </c>
      <c r="J19" s="10" t="s">
        <v>3739</v>
      </c>
      <c r="K19" s="14">
        <v>1350</v>
      </c>
      <c r="L19" s="10" t="s">
        <v>31</v>
      </c>
      <c r="M19" s="76" t="s">
        <v>10872</v>
      </c>
      <c r="N19" s="10" t="s">
        <v>4088</v>
      </c>
      <c r="O19" s="173" t="s">
        <v>11871</v>
      </c>
      <c r="P19" s="10" t="s">
        <v>5455</v>
      </c>
      <c r="Q19" s="88" t="s">
        <v>5195</v>
      </c>
      <c r="R19" s="10" t="s">
        <v>4854</v>
      </c>
      <c r="S19" s="10" t="s">
        <v>123</v>
      </c>
      <c r="T19" s="76" t="s">
        <v>5002</v>
      </c>
      <c r="U19" s="71" t="s">
        <v>39</v>
      </c>
    </row>
    <row r="20" spans="1:27" ht="120">
      <c r="A20" s="16">
        <v>16</v>
      </c>
      <c r="B20" s="10" t="s">
        <v>8568</v>
      </c>
      <c r="C20" s="10" t="s">
        <v>4568</v>
      </c>
      <c r="D20" s="10" t="s">
        <v>127</v>
      </c>
      <c r="E20" s="10">
        <v>6646009104</v>
      </c>
      <c r="F20" s="10" t="s">
        <v>7520</v>
      </c>
      <c r="G20" s="77" t="s">
        <v>8569</v>
      </c>
      <c r="H20" s="8" t="s">
        <v>9336</v>
      </c>
      <c r="I20" s="10" t="s">
        <v>34</v>
      </c>
      <c r="J20" s="10" t="s">
        <v>5660</v>
      </c>
      <c r="K20" s="14">
        <v>1950</v>
      </c>
      <c r="L20" s="10" t="s">
        <v>31</v>
      </c>
      <c r="M20" s="76" t="s">
        <v>10871</v>
      </c>
      <c r="N20" s="10" t="s">
        <v>4088</v>
      </c>
      <c r="O20" s="173" t="s">
        <v>11870</v>
      </c>
      <c r="P20" s="10" t="s">
        <v>6161</v>
      </c>
      <c r="Q20" s="76" t="s">
        <v>5203</v>
      </c>
      <c r="R20" s="10" t="s">
        <v>4855</v>
      </c>
      <c r="S20" s="10" t="s">
        <v>39</v>
      </c>
      <c r="T20" s="9" t="s">
        <v>128</v>
      </c>
      <c r="U20" s="71" t="s">
        <v>45</v>
      </c>
    </row>
    <row r="21" spans="1:27" ht="115.2" customHeight="1">
      <c r="A21" s="31">
        <v>17</v>
      </c>
      <c r="B21" s="10" t="s">
        <v>12572</v>
      </c>
      <c r="C21" s="10" t="s">
        <v>124</v>
      </c>
      <c r="D21" s="10" t="s">
        <v>144</v>
      </c>
      <c r="E21" s="10">
        <v>6632028876</v>
      </c>
      <c r="F21" s="10" t="s">
        <v>7522</v>
      </c>
      <c r="G21" s="77" t="s">
        <v>145</v>
      </c>
      <c r="H21" s="8" t="s">
        <v>9336</v>
      </c>
      <c r="I21" s="10" t="s">
        <v>34</v>
      </c>
      <c r="J21" s="10" t="s">
        <v>3383</v>
      </c>
      <c r="K21" s="14">
        <v>2100</v>
      </c>
      <c r="L21" s="10" t="s">
        <v>146</v>
      </c>
      <c r="M21" s="76" t="s">
        <v>10874</v>
      </c>
      <c r="N21" s="10" t="s">
        <v>4088</v>
      </c>
      <c r="O21" s="173" t="s">
        <v>11873</v>
      </c>
      <c r="P21" s="10" t="s">
        <v>6910</v>
      </c>
      <c r="Q21" s="76" t="s">
        <v>5546</v>
      </c>
      <c r="R21" s="10" t="s">
        <v>4862</v>
      </c>
      <c r="S21" s="10" t="s">
        <v>39</v>
      </c>
      <c r="T21" s="76" t="s">
        <v>5002</v>
      </c>
      <c r="U21" s="71" t="s">
        <v>5279</v>
      </c>
    </row>
    <row r="22" spans="1:27" ht="186.6" customHeight="1">
      <c r="A22" s="16">
        <v>18</v>
      </c>
      <c r="B22" s="10" t="s">
        <v>7855</v>
      </c>
      <c r="C22" s="10" t="s">
        <v>124</v>
      </c>
      <c r="D22" s="10" t="s">
        <v>3218</v>
      </c>
      <c r="E22" s="37">
        <v>6686071035</v>
      </c>
      <c r="F22" s="10" t="s">
        <v>8572</v>
      </c>
      <c r="G22" s="77" t="s">
        <v>3219</v>
      </c>
      <c r="H22" s="8" t="s">
        <v>9336</v>
      </c>
      <c r="I22" s="10" t="s">
        <v>34</v>
      </c>
      <c r="J22" s="10" t="s">
        <v>5538</v>
      </c>
      <c r="K22" s="22" t="s">
        <v>5539</v>
      </c>
      <c r="L22" s="10" t="s">
        <v>31</v>
      </c>
      <c r="M22" s="76" t="s">
        <v>10875</v>
      </c>
      <c r="N22" s="10" t="s">
        <v>5540</v>
      </c>
      <c r="O22" s="173" t="s">
        <v>11874</v>
      </c>
      <c r="P22" s="10" t="s">
        <v>6911</v>
      </c>
      <c r="Q22" s="9" t="s">
        <v>5541</v>
      </c>
      <c r="R22" s="10" t="s">
        <v>4853</v>
      </c>
      <c r="S22" s="10" t="s">
        <v>39</v>
      </c>
      <c r="T22" s="9" t="s">
        <v>6921</v>
      </c>
      <c r="U22" s="71" t="s">
        <v>5731</v>
      </c>
    </row>
    <row r="23" spans="1:27" ht="257.39999999999998" customHeight="1">
      <c r="A23" s="16">
        <v>19</v>
      </c>
      <c r="B23" s="8" t="s">
        <v>7854</v>
      </c>
      <c r="C23" s="10" t="s">
        <v>124</v>
      </c>
      <c r="D23" s="10" t="s">
        <v>132</v>
      </c>
      <c r="E23" s="10">
        <v>6625026349</v>
      </c>
      <c r="F23" s="10" t="s">
        <v>8571</v>
      </c>
      <c r="G23" s="77" t="s">
        <v>133</v>
      </c>
      <c r="H23" s="8" t="s">
        <v>9336</v>
      </c>
      <c r="I23" s="10" t="s">
        <v>34</v>
      </c>
      <c r="J23" s="10" t="s">
        <v>134</v>
      </c>
      <c r="K23" s="14">
        <v>2950</v>
      </c>
      <c r="L23" s="10" t="s">
        <v>135</v>
      </c>
      <c r="M23" s="76" t="s">
        <v>10873</v>
      </c>
      <c r="N23" s="10" t="s">
        <v>7179</v>
      </c>
      <c r="O23" s="173" t="s">
        <v>11872</v>
      </c>
      <c r="P23" s="10" t="s">
        <v>6162</v>
      </c>
      <c r="Q23" s="76" t="s">
        <v>5206</v>
      </c>
      <c r="R23" s="10" t="s">
        <v>4859</v>
      </c>
      <c r="S23" s="10" t="s">
        <v>4041</v>
      </c>
      <c r="T23" s="9" t="s">
        <v>136</v>
      </c>
      <c r="U23" s="71" t="s">
        <v>4866</v>
      </c>
    </row>
    <row r="24" spans="1:27" ht="223.2" customHeight="1">
      <c r="A24" s="31">
        <v>20</v>
      </c>
      <c r="B24" s="10" t="s">
        <v>7853</v>
      </c>
      <c r="C24" s="10" t="s">
        <v>124</v>
      </c>
      <c r="D24" s="10" t="s">
        <v>14097</v>
      </c>
      <c r="E24" s="10">
        <v>6625022270</v>
      </c>
      <c r="F24" s="10" t="s">
        <v>7521</v>
      </c>
      <c r="G24" s="77" t="s">
        <v>7280</v>
      </c>
      <c r="H24" s="8" t="s">
        <v>9336</v>
      </c>
      <c r="I24" s="10" t="s">
        <v>34</v>
      </c>
      <c r="J24" s="10" t="s">
        <v>14098</v>
      </c>
      <c r="K24" s="14">
        <v>2737</v>
      </c>
      <c r="L24" s="10" t="s">
        <v>31</v>
      </c>
      <c r="M24" s="76" t="s">
        <v>14099</v>
      </c>
      <c r="N24" s="10" t="s">
        <v>4088</v>
      </c>
      <c r="O24" s="173" t="s">
        <v>14100</v>
      </c>
      <c r="P24" s="10" t="s">
        <v>14101</v>
      </c>
      <c r="Q24" s="9" t="s">
        <v>14102</v>
      </c>
      <c r="R24" s="10" t="s">
        <v>4858</v>
      </c>
      <c r="S24" s="10" t="s">
        <v>39</v>
      </c>
      <c r="T24" s="9" t="s">
        <v>14104</v>
      </c>
      <c r="U24" s="71" t="s">
        <v>14103</v>
      </c>
      <c r="V24" s="7"/>
      <c r="W24" s="7"/>
      <c r="X24" s="7"/>
      <c r="Y24" s="7"/>
      <c r="Z24" s="7"/>
      <c r="AA24" s="7"/>
    </row>
    <row r="25" spans="1:27" ht="156">
      <c r="A25" s="16">
        <v>21</v>
      </c>
      <c r="B25" s="8" t="s">
        <v>7851</v>
      </c>
      <c r="C25" s="10" t="s">
        <v>124</v>
      </c>
      <c r="D25" s="10" t="s">
        <v>3601</v>
      </c>
      <c r="E25" s="10">
        <v>6612021865</v>
      </c>
      <c r="F25" s="10" t="s">
        <v>14025</v>
      </c>
      <c r="G25" s="77" t="s">
        <v>110</v>
      </c>
      <c r="H25" s="8" t="s">
        <v>9336</v>
      </c>
      <c r="I25" s="10" t="s">
        <v>34</v>
      </c>
      <c r="J25" s="10" t="s">
        <v>5661</v>
      </c>
      <c r="K25" s="14">
        <v>2818</v>
      </c>
      <c r="L25" s="34" t="s">
        <v>111</v>
      </c>
      <c r="M25" s="512" t="s">
        <v>10870</v>
      </c>
      <c r="N25" s="10" t="s">
        <v>7180</v>
      </c>
      <c r="O25" s="192" t="s">
        <v>11869</v>
      </c>
      <c r="P25" s="10" t="s">
        <v>6912</v>
      </c>
      <c r="Q25" s="76" t="s">
        <v>5193</v>
      </c>
      <c r="R25" s="10" t="s">
        <v>4850</v>
      </c>
      <c r="S25" s="10" t="s">
        <v>113</v>
      </c>
      <c r="T25" s="76" t="s">
        <v>114</v>
      </c>
      <c r="U25" s="71" t="s">
        <v>7281</v>
      </c>
      <c r="V25" s="7"/>
      <c r="W25" s="7"/>
      <c r="X25" s="7"/>
      <c r="Y25" s="7"/>
      <c r="Z25" s="7"/>
      <c r="AA25" s="7"/>
    </row>
    <row r="26" spans="1:27" ht="179.4" customHeight="1">
      <c r="A26" s="16">
        <v>22</v>
      </c>
      <c r="B26" s="509" t="s">
        <v>7850</v>
      </c>
      <c r="C26" s="59" t="s">
        <v>124</v>
      </c>
      <c r="D26" s="59" t="s">
        <v>102</v>
      </c>
      <c r="E26" s="59">
        <v>6633008921</v>
      </c>
      <c r="F26" s="59" t="s">
        <v>14022</v>
      </c>
      <c r="G26" s="99" t="s">
        <v>7255</v>
      </c>
      <c r="H26" s="8" t="s">
        <v>9336</v>
      </c>
      <c r="I26" s="59" t="s">
        <v>34</v>
      </c>
      <c r="J26" s="59" t="s">
        <v>3613</v>
      </c>
      <c r="K26" s="511">
        <v>1832.19</v>
      </c>
      <c r="L26" s="59" t="s">
        <v>103</v>
      </c>
      <c r="M26" s="87" t="s">
        <v>10869</v>
      </c>
      <c r="N26" s="10" t="s">
        <v>4088</v>
      </c>
      <c r="O26" s="224" t="s">
        <v>11868</v>
      </c>
      <c r="P26" s="60" t="s">
        <v>6913</v>
      </c>
      <c r="Q26" s="103" t="s">
        <v>5198</v>
      </c>
      <c r="R26" s="104" t="s">
        <v>11438</v>
      </c>
      <c r="S26" s="10" t="s">
        <v>39</v>
      </c>
      <c r="T26" s="103" t="s">
        <v>4864</v>
      </c>
      <c r="U26" s="101" t="s">
        <v>4869</v>
      </c>
      <c r="V26" s="7"/>
      <c r="W26" s="7"/>
      <c r="X26" s="7"/>
      <c r="Y26" s="7"/>
      <c r="Z26" s="7"/>
      <c r="AA26" s="7"/>
    </row>
    <row r="27" spans="1:27" ht="48">
      <c r="A27" s="16">
        <v>23</v>
      </c>
      <c r="B27" s="47" t="s">
        <v>7849</v>
      </c>
      <c r="C27" s="47" t="s">
        <v>124</v>
      </c>
      <c r="D27" s="47" t="s">
        <v>115</v>
      </c>
      <c r="E27" s="47">
        <v>6623106550</v>
      </c>
      <c r="F27" s="47" t="s">
        <v>7519</v>
      </c>
      <c r="G27" s="99" t="s">
        <v>116</v>
      </c>
      <c r="H27" s="8" t="s">
        <v>9336</v>
      </c>
      <c r="I27" s="47" t="s">
        <v>34</v>
      </c>
      <c r="J27" s="510" t="s">
        <v>3739</v>
      </c>
      <c r="K27" s="100">
        <v>1280</v>
      </c>
      <c r="L27" s="47" t="s">
        <v>31</v>
      </c>
      <c r="M27" s="87" t="s">
        <v>10868</v>
      </c>
      <c r="N27" s="47" t="s">
        <v>5476</v>
      </c>
      <c r="O27" s="224" t="s">
        <v>11867</v>
      </c>
      <c r="P27" s="47" t="s">
        <v>118</v>
      </c>
      <c r="Q27" s="74" t="s">
        <v>119</v>
      </c>
      <c r="R27" s="47" t="s">
        <v>4851</v>
      </c>
      <c r="S27" s="47" t="s">
        <v>39</v>
      </c>
      <c r="T27" s="87" t="s">
        <v>5002</v>
      </c>
      <c r="U27" s="74" t="s">
        <v>39</v>
      </c>
    </row>
    <row r="28" spans="1:27">
      <c r="A28" s="61"/>
      <c r="B28" s="43"/>
      <c r="C28" s="43"/>
      <c r="D28" s="43"/>
      <c r="E28" s="36"/>
      <c r="F28" s="62"/>
      <c r="G28" s="25"/>
      <c r="H28" s="25"/>
      <c r="I28" s="43"/>
      <c r="J28" s="43"/>
      <c r="K28" s="36"/>
      <c r="L28" s="43"/>
      <c r="M28" s="43"/>
      <c r="N28" s="43"/>
      <c r="O28" s="36"/>
      <c r="P28" s="62"/>
      <c r="Q28" s="36"/>
      <c r="R28" s="43"/>
      <c r="S28" s="43"/>
      <c r="T28" s="43"/>
    </row>
    <row r="29" spans="1:27">
      <c r="A29" s="61"/>
      <c r="B29" s="43"/>
      <c r="C29" s="43"/>
      <c r="D29" s="43"/>
      <c r="E29" s="36"/>
      <c r="F29" s="62"/>
      <c r="G29" s="25"/>
      <c r="H29" s="25"/>
      <c r="I29" s="43"/>
      <c r="J29" s="43"/>
      <c r="K29" s="36"/>
      <c r="L29" s="43"/>
      <c r="M29" s="43"/>
      <c r="N29" s="43"/>
      <c r="O29" s="36"/>
      <c r="P29" s="62"/>
      <c r="Q29" s="36"/>
      <c r="R29" s="43"/>
      <c r="S29" s="43"/>
      <c r="T29" s="43"/>
    </row>
    <row r="30" spans="1:27">
      <c r="A30" s="61"/>
      <c r="B30" s="43"/>
      <c r="C30" s="43"/>
      <c r="D30" s="43"/>
      <c r="E30" s="36"/>
      <c r="F30" s="62"/>
      <c r="G30" s="25"/>
      <c r="H30" s="25"/>
      <c r="I30" s="43"/>
      <c r="J30" s="43"/>
      <c r="K30" s="36"/>
      <c r="L30" s="43"/>
      <c r="M30" s="43"/>
      <c r="N30" s="43"/>
      <c r="O30" s="36"/>
      <c r="P30" s="62"/>
      <c r="Q30" s="36"/>
      <c r="R30" s="43"/>
      <c r="S30" s="43"/>
      <c r="T30" s="43"/>
    </row>
    <row r="31" spans="1:27">
      <c r="A31" s="61"/>
      <c r="B31" s="43"/>
      <c r="C31" s="43"/>
      <c r="D31" s="43"/>
      <c r="E31" s="36"/>
      <c r="F31" s="62"/>
      <c r="G31" s="25"/>
      <c r="H31" s="25"/>
      <c r="I31" s="43"/>
      <c r="J31" s="43"/>
      <c r="K31" s="36"/>
      <c r="L31" s="43"/>
      <c r="M31" s="43"/>
      <c r="N31" s="43"/>
      <c r="O31" s="36"/>
      <c r="P31" s="62"/>
      <c r="Q31" s="36"/>
      <c r="R31" s="43"/>
      <c r="S31" s="43"/>
      <c r="T31" s="43"/>
    </row>
    <row r="32" spans="1:27">
      <c r="A32" s="61"/>
      <c r="B32" s="43"/>
      <c r="C32" s="43"/>
      <c r="D32" s="43"/>
      <c r="E32" s="36"/>
      <c r="F32" s="62"/>
      <c r="G32" s="25"/>
      <c r="H32" s="25"/>
      <c r="I32" s="43"/>
      <c r="J32" s="43"/>
      <c r="K32" s="36"/>
      <c r="L32" s="43"/>
      <c r="M32" s="43"/>
      <c r="N32" s="43"/>
      <c r="O32" s="36"/>
      <c r="P32" s="62"/>
      <c r="Q32" s="36"/>
      <c r="R32" s="43"/>
      <c r="S32" s="43"/>
      <c r="T32" s="43"/>
    </row>
    <row r="33" spans="1:20">
      <c r="A33" s="61"/>
      <c r="B33" s="43"/>
      <c r="C33" s="43"/>
      <c r="D33" s="43"/>
      <c r="E33" s="36"/>
      <c r="F33" s="62"/>
      <c r="G33" s="25"/>
      <c r="H33" s="25"/>
      <c r="I33" s="43"/>
      <c r="J33" s="43"/>
      <c r="K33" s="36"/>
      <c r="L33" s="43"/>
      <c r="M33" s="43"/>
      <c r="N33" s="43"/>
      <c r="O33" s="36"/>
      <c r="P33" s="62"/>
      <c r="Q33" s="36"/>
      <c r="R33" s="43"/>
      <c r="S33" s="43"/>
      <c r="T33" s="43"/>
    </row>
    <row r="34" spans="1:20">
      <c r="A34" s="61"/>
      <c r="B34" s="43"/>
      <c r="C34" s="43"/>
      <c r="D34" s="43"/>
      <c r="E34" s="36"/>
      <c r="F34" s="62"/>
      <c r="G34" s="25"/>
      <c r="H34" s="25"/>
      <c r="I34" s="43"/>
      <c r="J34" s="43"/>
      <c r="K34" s="36"/>
      <c r="L34" s="43"/>
      <c r="M34" s="43"/>
      <c r="N34" s="43"/>
      <c r="O34" s="36"/>
      <c r="P34" s="62"/>
      <c r="Q34" s="36"/>
      <c r="R34" s="43"/>
      <c r="S34" s="43"/>
      <c r="T34" s="43"/>
    </row>
    <row r="35" spans="1:20">
      <c r="A35" s="61"/>
      <c r="B35" s="43"/>
      <c r="C35" s="43"/>
      <c r="D35" s="43"/>
      <c r="E35" s="36"/>
      <c r="F35" s="62"/>
      <c r="G35" s="25"/>
      <c r="H35" s="25"/>
      <c r="I35" s="43"/>
      <c r="J35" s="43"/>
      <c r="K35" s="36"/>
      <c r="L35" s="43"/>
      <c r="M35" s="43"/>
      <c r="N35" s="43"/>
      <c r="O35" s="36"/>
      <c r="P35" s="62"/>
      <c r="Q35" s="36"/>
      <c r="R35" s="43"/>
      <c r="S35" s="43"/>
      <c r="T35" s="43"/>
    </row>
    <row r="36" spans="1:20">
      <c r="A36" s="61"/>
      <c r="B36" s="43"/>
      <c r="C36" s="43"/>
      <c r="D36" s="43"/>
      <c r="E36" s="36"/>
      <c r="F36" s="62"/>
      <c r="G36" s="25"/>
      <c r="H36" s="25"/>
      <c r="I36" s="43"/>
      <c r="J36" s="43"/>
      <c r="K36" s="36"/>
      <c r="L36" s="43"/>
      <c r="M36" s="43"/>
      <c r="N36" s="43"/>
      <c r="O36" s="36"/>
      <c r="P36" s="62"/>
      <c r="Q36" s="36"/>
      <c r="R36" s="43"/>
      <c r="S36" s="43"/>
      <c r="T36" s="43"/>
    </row>
    <row r="37" spans="1:20">
      <c r="A37" s="61"/>
      <c r="B37" s="43"/>
      <c r="C37" s="43"/>
      <c r="D37" s="43"/>
      <c r="E37" s="36"/>
      <c r="F37" s="62"/>
      <c r="G37" s="25"/>
      <c r="H37" s="25"/>
      <c r="I37" s="43"/>
      <c r="J37" s="43"/>
      <c r="K37" s="36"/>
      <c r="L37" s="43"/>
      <c r="M37" s="43"/>
      <c r="N37" s="43"/>
      <c r="O37" s="36"/>
      <c r="P37" s="62"/>
      <c r="Q37" s="36"/>
      <c r="R37" s="43"/>
      <c r="S37" s="43"/>
      <c r="T37" s="43"/>
    </row>
    <row r="38" spans="1:20">
      <c r="A38" s="61"/>
      <c r="B38" s="43"/>
      <c r="C38" s="43"/>
      <c r="D38" s="43"/>
      <c r="E38" s="36"/>
      <c r="F38" s="62"/>
      <c r="G38" s="25"/>
      <c r="H38" s="25"/>
      <c r="I38" s="43"/>
      <c r="J38" s="43"/>
      <c r="K38" s="36"/>
      <c r="L38" s="43"/>
      <c r="M38" s="43"/>
      <c r="N38" s="43"/>
      <c r="O38" s="36"/>
      <c r="P38" s="62"/>
      <c r="Q38" s="36"/>
      <c r="R38" s="43"/>
      <c r="S38" s="43"/>
      <c r="T38" s="43"/>
    </row>
    <row r="39" spans="1:20">
      <c r="A39" s="61"/>
      <c r="B39" s="43"/>
      <c r="C39" s="43"/>
      <c r="D39" s="43"/>
      <c r="E39" s="36"/>
      <c r="F39" s="62"/>
      <c r="G39" s="25"/>
      <c r="H39" s="25"/>
      <c r="I39" s="43"/>
      <c r="J39" s="43"/>
      <c r="K39" s="36"/>
      <c r="L39" s="43"/>
      <c r="M39" s="43"/>
      <c r="N39" s="43"/>
      <c r="O39" s="36"/>
      <c r="P39" s="62"/>
      <c r="Q39" s="36"/>
      <c r="R39" s="43"/>
      <c r="S39" s="43"/>
      <c r="T39" s="43"/>
    </row>
    <row r="40" spans="1:20">
      <c r="A40" s="61"/>
      <c r="B40" s="43"/>
      <c r="C40" s="43"/>
      <c r="D40" s="43"/>
      <c r="E40" s="36"/>
      <c r="F40" s="62"/>
      <c r="G40" s="25"/>
      <c r="H40" s="25"/>
      <c r="I40" s="43"/>
      <c r="J40" s="43"/>
      <c r="K40" s="36"/>
      <c r="L40" s="43"/>
      <c r="M40" s="43"/>
      <c r="N40" s="43"/>
      <c r="O40" s="36"/>
      <c r="P40" s="62"/>
      <c r="Q40" s="36"/>
      <c r="R40" s="43"/>
      <c r="S40" s="43"/>
      <c r="T40" s="43"/>
    </row>
    <row r="41" spans="1:20">
      <c r="A41" s="61"/>
      <c r="B41" s="43"/>
      <c r="C41" s="43"/>
      <c r="D41" s="43"/>
      <c r="E41" s="36"/>
      <c r="F41" s="62"/>
      <c r="G41" s="25"/>
      <c r="H41" s="25"/>
      <c r="I41" s="43"/>
      <c r="J41" s="43"/>
      <c r="K41" s="36"/>
      <c r="L41" s="43"/>
      <c r="M41" s="43"/>
      <c r="N41" s="43"/>
      <c r="O41" s="36"/>
      <c r="P41" s="62"/>
      <c r="Q41" s="36"/>
      <c r="R41" s="43"/>
      <c r="S41" s="43"/>
      <c r="T41" s="43"/>
    </row>
    <row r="42" spans="1:20">
      <c r="A42" s="61"/>
      <c r="B42" s="43"/>
      <c r="C42" s="43"/>
      <c r="D42" s="43"/>
      <c r="E42" s="36"/>
      <c r="F42" s="62"/>
      <c r="G42" s="25"/>
      <c r="H42" s="25"/>
      <c r="I42" s="43"/>
      <c r="J42" s="43"/>
      <c r="K42" s="36"/>
      <c r="L42" s="43"/>
      <c r="M42" s="43"/>
      <c r="N42" s="43"/>
      <c r="O42" s="36"/>
      <c r="P42" s="62"/>
      <c r="Q42" s="36"/>
      <c r="R42" s="43"/>
      <c r="S42" s="43"/>
      <c r="T42" s="43"/>
    </row>
    <row r="43" spans="1:20">
      <c r="A43" s="61"/>
      <c r="B43" s="43"/>
      <c r="C43" s="43"/>
      <c r="D43" s="43"/>
      <c r="E43" s="36"/>
      <c r="F43" s="62"/>
      <c r="G43" s="25"/>
      <c r="H43" s="25"/>
      <c r="I43" s="43"/>
      <c r="J43" s="43"/>
      <c r="K43" s="36"/>
      <c r="L43" s="43"/>
      <c r="M43" s="43"/>
      <c r="N43" s="43"/>
      <c r="O43" s="36"/>
      <c r="P43" s="62"/>
      <c r="Q43" s="36"/>
      <c r="R43" s="43"/>
      <c r="S43" s="43"/>
      <c r="T43" s="43"/>
    </row>
    <row r="44" spans="1:20">
      <c r="A44" s="61"/>
      <c r="B44" s="43"/>
      <c r="C44" s="43"/>
      <c r="D44" s="43"/>
      <c r="E44" s="36"/>
      <c r="F44" s="62"/>
      <c r="G44" s="25"/>
      <c r="H44" s="25"/>
      <c r="I44" s="43"/>
      <c r="J44" s="43"/>
      <c r="K44" s="36"/>
      <c r="L44" s="43"/>
      <c r="M44" s="43"/>
      <c r="N44" s="43"/>
      <c r="O44" s="36"/>
      <c r="P44" s="62"/>
      <c r="Q44" s="36"/>
      <c r="R44" s="43"/>
      <c r="S44" s="43"/>
      <c r="T44" s="43"/>
    </row>
    <row r="45" spans="1:20">
      <c r="A45" s="61"/>
      <c r="B45" s="43"/>
      <c r="C45" s="43"/>
      <c r="D45" s="43"/>
      <c r="E45" s="36"/>
      <c r="F45" s="62"/>
      <c r="G45" s="25"/>
      <c r="H45" s="25"/>
      <c r="I45" s="43"/>
      <c r="J45" s="43"/>
      <c r="K45" s="36"/>
      <c r="L45" s="43"/>
      <c r="M45" s="43"/>
      <c r="N45" s="43"/>
      <c r="O45" s="36"/>
      <c r="P45" s="62"/>
      <c r="Q45" s="36"/>
      <c r="R45" s="43"/>
      <c r="S45" s="43"/>
      <c r="T45" s="43"/>
    </row>
    <row r="46" spans="1:20">
      <c r="A46" s="61"/>
      <c r="B46" s="43"/>
      <c r="C46" s="43"/>
      <c r="D46" s="43"/>
      <c r="E46" s="36"/>
      <c r="F46" s="62"/>
      <c r="G46" s="25"/>
      <c r="H46" s="25"/>
      <c r="I46" s="43"/>
      <c r="J46" s="43"/>
      <c r="K46" s="36"/>
      <c r="L46" s="43"/>
      <c r="M46" s="43"/>
      <c r="N46" s="43"/>
      <c r="O46" s="36"/>
      <c r="P46" s="62"/>
      <c r="Q46" s="36"/>
      <c r="R46" s="43"/>
      <c r="S46" s="43"/>
      <c r="T46" s="43"/>
    </row>
    <row r="47" spans="1:20">
      <c r="A47" s="61"/>
      <c r="B47" s="43"/>
      <c r="C47" s="43"/>
      <c r="D47" s="43"/>
      <c r="E47" s="36"/>
      <c r="F47" s="62"/>
      <c r="G47" s="25"/>
      <c r="H47" s="25"/>
      <c r="I47" s="43"/>
      <c r="J47" s="43"/>
      <c r="K47" s="36"/>
      <c r="L47" s="43"/>
      <c r="M47" s="43"/>
      <c r="N47" s="43"/>
      <c r="O47" s="36"/>
      <c r="P47" s="62"/>
      <c r="Q47" s="36"/>
      <c r="R47" s="43"/>
      <c r="S47" s="43"/>
      <c r="T47" s="43"/>
    </row>
    <row r="48" spans="1:20">
      <c r="A48" s="61"/>
      <c r="B48" s="43"/>
      <c r="C48" s="43"/>
      <c r="D48" s="43"/>
      <c r="E48" s="36"/>
      <c r="F48" s="62"/>
      <c r="G48" s="25"/>
      <c r="H48" s="25"/>
      <c r="I48" s="43"/>
      <c r="J48" s="43"/>
      <c r="K48" s="36"/>
      <c r="L48" s="43"/>
      <c r="M48" s="43"/>
      <c r="N48" s="43"/>
      <c r="O48" s="36"/>
      <c r="P48" s="62"/>
      <c r="Q48" s="36"/>
      <c r="R48" s="43"/>
      <c r="S48" s="43"/>
      <c r="T48" s="43"/>
    </row>
    <row r="49" spans="1:20">
      <c r="A49" s="61"/>
      <c r="B49" s="43"/>
      <c r="C49" s="43"/>
      <c r="D49" s="43"/>
      <c r="E49" s="36"/>
      <c r="F49" s="62"/>
      <c r="G49" s="25"/>
      <c r="H49" s="25"/>
      <c r="I49" s="43"/>
      <c r="J49" s="43"/>
      <c r="K49" s="36"/>
      <c r="L49" s="43"/>
      <c r="M49" s="43"/>
      <c r="N49" s="43"/>
      <c r="O49" s="36"/>
      <c r="P49" s="62"/>
      <c r="Q49" s="36"/>
      <c r="R49" s="43"/>
      <c r="S49" s="43"/>
      <c r="T49" s="43"/>
    </row>
    <row r="50" spans="1:20">
      <c r="A50" s="61"/>
      <c r="B50" s="43"/>
      <c r="C50" s="43"/>
      <c r="D50" s="43"/>
      <c r="E50" s="36"/>
      <c r="F50" s="62"/>
      <c r="G50" s="25"/>
      <c r="H50" s="25"/>
      <c r="I50" s="43"/>
      <c r="J50" s="43"/>
      <c r="K50" s="36"/>
      <c r="L50" s="43"/>
      <c r="M50" s="43"/>
      <c r="N50" s="43"/>
      <c r="O50" s="36"/>
      <c r="P50" s="62"/>
      <c r="Q50" s="36"/>
      <c r="R50" s="43"/>
      <c r="S50" s="43"/>
      <c r="T50" s="43"/>
    </row>
    <row r="51" spans="1:20">
      <c r="A51" s="61"/>
      <c r="B51" s="43"/>
      <c r="C51" s="43"/>
      <c r="D51" s="43"/>
      <c r="E51" s="36"/>
      <c r="F51" s="62"/>
      <c r="G51" s="25"/>
      <c r="H51" s="25"/>
      <c r="I51" s="43"/>
      <c r="J51" s="43"/>
      <c r="K51" s="36"/>
      <c r="L51" s="43"/>
      <c r="M51" s="43"/>
      <c r="N51" s="43"/>
      <c r="O51" s="36"/>
      <c r="P51" s="62"/>
      <c r="Q51" s="36"/>
      <c r="R51" s="43"/>
      <c r="S51" s="43"/>
      <c r="T51" s="43"/>
    </row>
    <row r="52" spans="1:20">
      <c r="A52" s="61"/>
      <c r="B52" s="43"/>
      <c r="C52" s="43"/>
      <c r="D52" s="43"/>
      <c r="E52" s="36"/>
      <c r="F52" s="62"/>
      <c r="G52" s="25"/>
      <c r="H52" s="25"/>
      <c r="I52" s="43"/>
      <c r="J52" s="43"/>
      <c r="K52" s="36"/>
      <c r="L52" s="43"/>
      <c r="M52" s="43"/>
      <c r="N52" s="43"/>
      <c r="O52" s="36"/>
      <c r="P52" s="62"/>
      <c r="Q52" s="36"/>
      <c r="R52" s="43"/>
      <c r="S52" s="43"/>
      <c r="T52" s="43"/>
    </row>
    <row r="53" spans="1:20">
      <c r="A53" s="61"/>
      <c r="B53" s="43"/>
      <c r="C53" s="43"/>
      <c r="D53" s="43"/>
      <c r="E53" s="36"/>
      <c r="F53" s="62"/>
      <c r="G53" s="25"/>
      <c r="H53" s="25"/>
      <c r="I53" s="43"/>
      <c r="J53" s="43"/>
      <c r="K53" s="36"/>
      <c r="L53" s="43"/>
      <c r="M53" s="43"/>
      <c r="N53" s="43"/>
      <c r="O53" s="36"/>
      <c r="P53" s="62"/>
      <c r="Q53" s="36"/>
      <c r="R53" s="43"/>
      <c r="S53" s="43"/>
      <c r="T53" s="43"/>
    </row>
    <row r="54" spans="1:20">
      <c r="A54" s="61"/>
      <c r="B54" s="43"/>
      <c r="C54" s="43"/>
      <c r="D54" s="43"/>
      <c r="E54" s="36"/>
      <c r="F54" s="62"/>
      <c r="G54" s="25"/>
      <c r="H54" s="25"/>
      <c r="I54" s="43"/>
      <c r="J54" s="43"/>
      <c r="K54" s="36"/>
      <c r="L54" s="43"/>
      <c r="M54" s="43"/>
      <c r="N54" s="43"/>
      <c r="O54" s="36"/>
      <c r="P54" s="62"/>
      <c r="Q54" s="36"/>
      <c r="R54" s="43"/>
      <c r="S54" s="43"/>
      <c r="T54" s="43"/>
    </row>
    <row r="55" spans="1:20">
      <c r="A55" s="61"/>
      <c r="B55" s="43"/>
      <c r="C55" s="43"/>
      <c r="D55" s="43"/>
      <c r="E55" s="36"/>
      <c r="F55" s="62"/>
      <c r="G55" s="25"/>
      <c r="H55" s="25"/>
      <c r="I55" s="43"/>
      <c r="J55" s="43"/>
      <c r="K55" s="36"/>
      <c r="L55" s="43"/>
      <c r="M55" s="43"/>
      <c r="N55" s="43"/>
      <c r="O55" s="36"/>
      <c r="P55" s="62"/>
      <c r="Q55" s="36"/>
      <c r="R55" s="43"/>
      <c r="S55" s="43"/>
      <c r="T55" s="43"/>
    </row>
    <row r="56" spans="1:20">
      <c r="A56" s="61"/>
      <c r="B56" s="43"/>
      <c r="C56" s="43"/>
      <c r="D56" s="43"/>
      <c r="E56" s="36"/>
      <c r="F56" s="62"/>
      <c r="G56" s="25"/>
      <c r="H56" s="25"/>
      <c r="I56" s="43"/>
      <c r="J56" s="43"/>
      <c r="K56" s="36"/>
      <c r="L56" s="43"/>
      <c r="M56" s="43"/>
      <c r="N56" s="43"/>
      <c r="O56" s="36"/>
      <c r="P56" s="62"/>
      <c r="Q56" s="36"/>
      <c r="R56" s="43"/>
      <c r="S56" s="43"/>
      <c r="T56" s="43"/>
    </row>
    <row r="57" spans="1:20">
      <c r="A57" s="61"/>
      <c r="B57" s="43"/>
      <c r="C57" s="43"/>
      <c r="D57" s="43"/>
      <c r="E57" s="36"/>
      <c r="F57" s="62"/>
      <c r="G57" s="25"/>
      <c r="H57" s="25"/>
      <c r="I57" s="43"/>
      <c r="J57" s="43"/>
      <c r="K57" s="36"/>
      <c r="L57" s="43"/>
      <c r="M57" s="43"/>
      <c r="N57" s="43"/>
      <c r="O57" s="36"/>
      <c r="P57" s="62"/>
      <c r="Q57" s="36"/>
      <c r="R57" s="43"/>
      <c r="S57" s="43"/>
      <c r="T57" s="43"/>
    </row>
    <row r="58" spans="1:20">
      <c r="A58" s="61"/>
      <c r="B58" s="43"/>
      <c r="C58" s="43"/>
      <c r="D58" s="43"/>
      <c r="E58" s="36"/>
      <c r="F58" s="62"/>
      <c r="G58" s="25"/>
      <c r="H58" s="25"/>
      <c r="I58" s="43"/>
      <c r="J58" s="43"/>
      <c r="K58" s="36"/>
      <c r="L58" s="43"/>
      <c r="M58" s="43"/>
      <c r="N58" s="43"/>
      <c r="O58" s="36"/>
      <c r="P58" s="62"/>
      <c r="Q58" s="36"/>
      <c r="R58" s="43"/>
      <c r="S58" s="43"/>
      <c r="T58" s="43"/>
    </row>
    <row r="59" spans="1:20">
      <c r="A59" s="61"/>
      <c r="B59" s="43"/>
      <c r="C59" s="43"/>
      <c r="D59" s="43"/>
      <c r="E59" s="36"/>
      <c r="F59" s="62"/>
      <c r="G59" s="25"/>
      <c r="H59" s="25"/>
      <c r="I59" s="43"/>
      <c r="J59" s="43"/>
      <c r="K59" s="36"/>
      <c r="L59" s="43"/>
      <c r="M59" s="43"/>
      <c r="N59" s="43"/>
      <c r="O59" s="36"/>
      <c r="P59" s="62"/>
      <c r="Q59" s="36"/>
      <c r="R59" s="43"/>
      <c r="S59" s="43"/>
      <c r="T59" s="43"/>
    </row>
    <row r="60" spans="1:20">
      <c r="A60" s="61"/>
      <c r="B60" s="43"/>
      <c r="C60" s="43"/>
      <c r="D60" s="43"/>
      <c r="E60" s="36"/>
      <c r="F60" s="62"/>
      <c r="G60" s="25"/>
      <c r="H60" s="25"/>
      <c r="I60" s="43"/>
      <c r="J60" s="43"/>
      <c r="K60" s="36"/>
      <c r="L60" s="43"/>
      <c r="M60" s="43"/>
      <c r="N60" s="43"/>
      <c r="O60" s="36"/>
      <c r="P60" s="62"/>
      <c r="Q60" s="36"/>
      <c r="R60" s="43"/>
      <c r="S60" s="43"/>
      <c r="T60" s="43"/>
    </row>
    <row r="61" spans="1:20">
      <c r="A61" s="61"/>
      <c r="B61" s="43"/>
      <c r="C61" s="43"/>
      <c r="D61" s="43"/>
      <c r="E61" s="36"/>
      <c r="F61" s="62"/>
      <c r="G61" s="25"/>
      <c r="H61" s="25"/>
      <c r="I61" s="43"/>
      <c r="J61" s="43"/>
      <c r="K61" s="36"/>
      <c r="L61" s="43"/>
      <c r="M61" s="43"/>
      <c r="N61" s="43"/>
      <c r="O61" s="36"/>
      <c r="P61" s="62"/>
      <c r="Q61" s="36"/>
      <c r="R61" s="43"/>
      <c r="S61" s="43"/>
      <c r="T61" s="43"/>
    </row>
    <row r="62" spans="1:20">
      <c r="A62" s="61"/>
      <c r="B62" s="43"/>
      <c r="C62" s="43"/>
      <c r="D62" s="43"/>
      <c r="E62" s="36"/>
      <c r="F62" s="62"/>
      <c r="G62" s="25"/>
      <c r="H62" s="25"/>
      <c r="I62" s="43"/>
      <c r="J62" s="43"/>
      <c r="K62" s="36"/>
      <c r="L62" s="43"/>
      <c r="M62" s="43"/>
      <c r="N62" s="43"/>
      <c r="O62" s="36"/>
      <c r="P62" s="62"/>
      <c r="Q62" s="36"/>
      <c r="R62" s="43"/>
      <c r="S62" s="43"/>
      <c r="T62" s="43"/>
    </row>
    <row r="63" spans="1:20">
      <c r="A63" s="61"/>
      <c r="B63" s="43"/>
      <c r="C63" s="43"/>
      <c r="D63" s="43"/>
      <c r="E63" s="36"/>
      <c r="F63" s="62"/>
      <c r="G63" s="25"/>
      <c r="H63" s="25"/>
      <c r="I63" s="43"/>
      <c r="J63" s="43"/>
      <c r="K63" s="36"/>
      <c r="L63" s="43"/>
      <c r="M63" s="43"/>
      <c r="N63" s="43"/>
      <c r="O63" s="36"/>
      <c r="P63" s="62"/>
      <c r="Q63" s="36"/>
      <c r="R63" s="43"/>
      <c r="S63" s="43"/>
      <c r="T63" s="43"/>
    </row>
    <row r="64" spans="1:20">
      <c r="A64" s="61"/>
      <c r="B64" s="43"/>
      <c r="C64" s="43"/>
      <c r="D64" s="43"/>
      <c r="E64" s="36"/>
      <c r="F64" s="62"/>
      <c r="G64" s="25"/>
      <c r="H64" s="25"/>
      <c r="I64" s="43"/>
      <c r="J64" s="43"/>
      <c r="K64" s="36"/>
      <c r="L64" s="43"/>
      <c r="M64" s="43"/>
      <c r="N64" s="43"/>
      <c r="O64" s="36"/>
      <c r="P64" s="62"/>
      <c r="Q64" s="36"/>
      <c r="R64" s="43"/>
      <c r="S64" s="43"/>
      <c r="T64" s="43"/>
    </row>
    <row r="65" spans="1:20">
      <c r="A65" s="61"/>
      <c r="B65" s="43"/>
      <c r="C65" s="43"/>
      <c r="D65" s="43"/>
      <c r="E65" s="36"/>
      <c r="F65" s="62"/>
      <c r="G65" s="25"/>
      <c r="H65" s="25"/>
      <c r="I65" s="43"/>
      <c r="J65" s="43"/>
      <c r="K65" s="36"/>
      <c r="L65" s="43"/>
      <c r="M65" s="43"/>
      <c r="N65" s="43"/>
      <c r="O65" s="36"/>
      <c r="P65" s="62"/>
      <c r="Q65" s="36"/>
      <c r="R65" s="43"/>
      <c r="S65" s="43"/>
      <c r="T65" s="43"/>
    </row>
    <row r="66" spans="1:20">
      <c r="A66" s="61"/>
      <c r="B66" s="43"/>
      <c r="C66" s="43"/>
      <c r="D66" s="43"/>
      <c r="E66" s="36"/>
      <c r="F66" s="62"/>
      <c r="G66" s="25"/>
      <c r="H66" s="25"/>
      <c r="I66" s="43"/>
      <c r="J66" s="43"/>
      <c r="K66" s="36"/>
      <c r="L66" s="43"/>
      <c r="M66" s="43"/>
      <c r="N66" s="43"/>
      <c r="O66" s="36"/>
      <c r="P66" s="62"/>
      <c r="Q66" s="36"/>
      <c r="R66" s="43"/>
      <c r="S66" s="43"/>
      <c r="T66" s="43"/>
    </row>
    <row r="67" spans="1:20">
      <c r="A67" s="61"/>
      <c r="B67" s="43"/>
      <c r="C67" s="43"/>
      <c r="D67" s="43"/>
      <c r="E67" s="36"/>
      <c r="F67" s="62"/>
      <c r="G67" s="25"/>
      <c r="H67" s="25"/>
      <c r="I67" s="43"/>
      <c r="J67" s="43"/>
      <c r="K67" s="36"/>
      <c r="L67" s="43"/>
      <c r="M67" s="43"/>
      <c r="N67" s="43"/>
      <c r="O67" s="36"/>
      <c r="P67" s="62"/>
      <c r="Q67" s="36"/>
      <c r="R67" s="43"/>
      <c r="S67" s="43"/>
      <c r="T67" s="43"/>
    </row>
    <row r="68" spans="1:20">
      <c r="A68" s="61"/>
      <c r="B68" s="43"/>
      <c r="C68" s="43"/>
      <c r="D68" s="43"/>
      <c r="E68" s="36"/>
      <c r="F68" s="62"/>
      <c r="G68" s="25"/>
      <c r="H68" s="25"/>
      <c r="I68" s="43"/>
      <c r="J68" s="43"/>
      <c r="K68" s="36"/>
      <c r="L68" s="43"/>
      <c r="M68" s="43"/>
      <c r="N68" s="43"/>
      <c r="O68" s="36"/>
      <c r="P68" s="62"/>
      <c r="Q68" s="36"/>
      <c r="R68" s="43"/>
      <c r="S68" s="43"/>
      <c r="T68" s="43"/>
    </row>
    <row r="69" spans="1:20">
      <c r="A69" s="61"/>
      <c r="B69" s="43"/>
      <c r="C69" s="43"/>
      <c r="D69" s="43"/>
      <c r="E69" s="36"/>
      <c r="F69" s="62"/>
      <c r="G69" s="25"/>
      <c r="H69" s="25"/>
      <c r="I69" s="43"/>
      <c r="J69" s="43"/>
      <c r="K69" s="36"/>
      <c r="L69" s="43"/>
      <c r="M69" s="43"/>
      <c r="N69" s="43"/>
      <c r="O69" s="36"/>
      <c r="P69" s="62"/>
      <c r="Q69" s="36"/>
      <c r="R69" s="43"/>
      <c r="S69" s="43"/>
      <c r="T69" s="43"/>
    </row>
    <row r="70" spans="1:20">
      <c r="A70" s="61"/>
      <c r="B70" s="43"/>
      <c r="C70" s="43"/>
      <c r="D70" s="43"/>
      <c r="E70" s="36"/>
      <c r="F70" s="62"/>
      <c r="G70" s="25"/>
      <c r="H70" s="25"/>
      <c r="I70" s="43"/>
      <c r="J70" s="43"/>
      <c r="K70" s="36"/>
      <c r="L70" s="43"/>
      <c r="M70" s="43"/>
      <c r="N70" s="43"/>
      <c r="O70" s="36"/>
      <c r="P70" s="62"/>
      <c r="Q70" s="36"/>
      <c r="R70" s="43"/>
      <c r="S70" s="43"/>
      <c r="T70" s="43"/>
    </row>
    <row r="71" spans="1:20">
      <c r="A71" s="61"/>
      <c r="B71" s="43"/>
      <c r="C71" s="43"/>
      <c r="D71" s="43"/>
      <c r="E71" s="36"/>
      <c r="F71" s="62"/>
      <c r="G71" s="25"/>
      <c r="H71" s="25"/>
      <c r="I71" s="43"/>
      <c r="J71" s="43"/>
      <c r="K71" s="36"/>
      <c r="L71" s="43"/>
      <c r="M71" s="43"/>
      <c r="N71" s="43"/>
      <c r="O71" s="36"/>
      <c r="P71" s="62"/>
      <c r="Q71" s="36"/>
      <c r="R71" s="43"/>
      <c r="S71" s="43"/>
      <c r="T71" s="43"/>
    </row>
    <row r="72" spans="1:20">
      <c r="A72" s="61"/>
      <c r="B72" s="43"/>
      <c r="C72" s="43"/>
      <c r="D72" s="43"/>
      <c r="E72" s="36"/>
      <c r="F72" s="62"/>
      <c r="G72" s="25"/>
      <c r="H72" s="25"/>
      <c r="I72" s="43"/>
      <c r="J72" s="43"/>
      <c r="K72" s="36"/>
      <c r="L72" s="43"/>
      <c r="M72" s="43"/>
      <c r="N72" s="43"/>
      <c r="O72" s="36"/>
      <c r="P72" s="62"/>
      <c r="Q72" s="36"/>
      <c r="R72" s="43"/>
      <c r="S72" s="43"/>
      <c r="T72" s="43"/>
    </row>
    <row r="73" spans="1:20">
      <c r="A73" s="61"/>
      <c r="B73" s="43"/>
      <c r="C73" s="43"/>
      <c r="D73" s="43"/>
      <c r="E73" s="36"/>
      <c r="F73" s="62"/>
      <c r="G73" s="25"/>
      <c r="H73" s="25"/>
      <c r="I73" s="43"/>
      <c r="J73" s="43"/>
      <c r="K73" s="36"/>
      <c r="L73" s="43"/>
      <c r="M73" s="43"/>
      <c r="N73" s="43"/>
      <c r="O73" s="36"/>
      <c r="P73" s="62"/>
      <c r="Q73" s="36"/>
      <c r="R73" s="43"/>
      <c r="S73" s="43"/>
      <c r="T73" s="43"/>
    </row>
    <row r="74" spans="1:20">
      <c r="A74" s="61"/>
      <c r="B74" s="43"/>
      <c r="C74" s="43"/>
      <c r="D74" s="43"/>
      <c r="E74" s="36"/>
      <c r="F74" s="62"/>
      <c r="G74" s="25"/>
      <c r="H74" s="25"/>
      <c r="I74" s="43"/>
      <c r="J74" s="43"/>
      <c r="K74" s="36"/>
      <c r="L74" s="43"/>
      <c r="M74" s="43"/>
      <c r="N74" s="43"/>
      <c r="O74" s="36"/>
      <c r="P74" s="62"/>
      <c r="Q74" s="36"/>
      <c r="R74" s="43"/>
      <c r="S74" s="43"/>
      <c r="T74" s="43"/>
    </row>
    <row r="75" spans="1:20">
      <c r="A75" s="61"/>
      <c r="B75" s="43"/>
      <c r="C75" s="43"/>
      <c r="D75" s="43"/>
      <c r="E75" s="36"/>
      <c r="F75" s="62"/>
      <c r="G75" s="25"/>
      <c r="H75" s="25"/>
      <c r="I75" s="43"/>
      <c r="J75" s="43"/>
      <c r="K75" s="36"/>
      <c r="L75" s="43"/>
      <c r="M75" s="43"/>
      <c r="N75" s="43"/>
      <c r="O75" s="36"/>
      <c r="P75" s="62"/>
      <c r="Q75" s="36"/>
      <c r="R75" s="43"/>
      <c r="S75" s="43"/>
      <c r="T75" s="43"/>
    </row>
    <row r="76" spans="1:20">
      <c r="A76" s="61"/>
      <c r="B76" s="43"/>
      <c r="C76" s="43"/>
      <c r="D76" s="43"/>
      <c r="E76" s="36"/>
      <c r="F76" s="62"/>
      <c r="G76" s="25"/>
      <c r="H76" s="25"/>
      <c r="I76" s="43"/>
      <c r="J76" s="43"/>
      <c r="K76" s="36"/>
      <c r="L76" s="43"/>
      <c r="M76" s="43"/>
      <c r="N76" s="43"/>
      <c r="O76" s="36"/>
      <c r="P76" s="62"/>
      <c r="Q76" s="36"/>
      <c r="R76" s="43"/>
      <c r="S76" s="43"/>
      <c r="T76" s="43"/>
    </row>
    <row r="77" spans="1:20">
      <c r="A77" s="61"/>
      <c r="B77" s="43"/>
      <c r="C77" s="43"/>
      <c r="D77" s="43"/>
      <c r="E77" s="36"/>
      <c r="F77" s="62"/>
      <c r="G77" s="25"/>
      <c r="H77" s="25"/>
      <c r="I77" s="43"/>
      <c r="J77" s="43"/>
      <c r="K77" s="36"/>
      <c r="L77" s="43"/>
      <c r="M77" s="43"/>
      <c r="N77" s="43"/>
      <c r="O77" s="36"/>
      <c r="P77" s="62"/>
      <c r="Q77" s="36"/>
      <c r="R77" s="43"/>
      <c r="S77" s="43"/>
      <c r="T77" s="43"/>
    </row>
    <row r="78" spans="1:20">
      <c r="A78" s="61"/>
      <c r="B78" s="43"/>
      <c r="C78" s="43"/>
      <c r="D78" s="43"/>
      <c r="E78" s="36"/>
      <c r="F78" s="62"/>
      <c r="G78" s="25"/>
      <c r="H78" s="25"/>
      <c r="I78" s="43"/>
      <c r="J78" s="43"/>
      <c r="K78" s="36"/>
      <c r="L78" s="43"/>
      <c r="M78" s="43"/>
      <c r="N78" s="43"/>
      <c r="O78" s="36"/>
      <c r="P78" s="62"/>
      <c r="Q78" s="36"/>
      <c r="R78" s="43"/>
      <c r="S78" s="43"/>
      <c r="T78" s="43"/>
    </row>
    <row r="79" spans="1:20">
      <c r="A79" s="61"/>
      <c r="B79" s="43"/>
      <c r="C79" s="43"/>
      <c r="D79" s="43"/>
      <c r="E79" s="36"/>
      <c r="F79" s="62"/>
      <c r="G79" s="25"/>
      <c r="H79" s="25"/>
      <c r="I79" s="43"/>
      <c r="J79" s="43"/>
      <c r="K79" s="36"/>
      <c r="L79" s="43"/>
      <c r="M79" s="43"/>
      <c r="N79" s="43"/>
      <c r="O79" s="36"/>
      <c r="P79" s="62"/>
      <c r="Q79" s="36"/>
      <c r="R79" s="43"/>
      <c r="S79" s="43"/>
      <c r="T79" s="43"/>
    </row>
    <row r="80" spans="1:20">
      <c r="A80" s="61"/>
      <c r="B80" s="43"/>
      <c r="C80" s="43"/>
      <c r="D80" s="43"/>
      <c r="E80" s="36"/>
      <c r="F80" s="62"/>
      <c r="G80" s="25"/>
      <c r="H80" s="25"/>
      <c r="I80" s="43"/>
      <c r="J80" s="43"/>
      <c r="K80" s="36"/>
      <c r="L80" s="43"/>
      <c r="M80" s="43"/>
      <c r="N80" s="43"/>
      <c r="O80" s="36"/>
      <c r="P80" s="62"/>
      <c r="Q80" s="36"/>
      <c r="R80" s="43"/>
      <c r="S80" s="43"/>
      <c r="T80" s="43"/>
    </row>
    <row r="81" spans="1:20">
      <c r="A81" s="61"/>
      <c r="B81" s="43"/>
      <c r="C81" s="43"/>
      <c r="D81" s="43"/>
      <c r="E81" s="36"/>
      <c r="F81" s="62"/>
      <c r="G81" s="25"/>
      <c r="H81" s="25"/>
      <c r="I81" s="43"/>
      <c r="J81" s="43"/>
      <c r="K81" s="36"/>
      <c r="L81" s="43"/>
      <c r="M81" s="43"/>
      <c r="N81" s="43"/>
      <c r="O81" s="36"/>
      <c r="P81" s="62"/>
      <c r="Q81" s="36"/>
      <c r="R81" s="43"/>
      <c r="S81" s="43"/>
      <c r="T81" s="43"/>
    </row>
    <row r="82" spans="1:20">
      <c r="A82" s="61"/>
      <c r="B82" s="43"/>
      <c r="C82" s="43"/>
      <c r="D82" s="43"/>
      <c r="E82" s="36"/>
      <c r="F82" s="62"/>
      <c r="G82" s="25"/>
      <c r="H82" s="25"/>
      <c r="I82" s="43"/>
      <c r="J82" s="43"/>
      <c r="K82" s="36"/>
      <c r="L82" s="43"/>
      <c r="M82" s="43"/>
      <c r="N82" s="43"/>
      <c r="O82" s="36"/>
      <c r="P82" s="62"/>
      <c r="Q82" s="36"/>
      <c r="R82" s="43"/>
      <c r="S82" s="43"/>
      <c r="T82" s="43"/>
    </row>
    <row r="83" spans="1:20">
      <c r="A83" s="61"/>
      <c r="B83" s="43"/>
      <c r="C83" s="43"/>
      <c r="D83" s="43"/>
      <c r="E83" s="36"/>
      <c r="F83" s="62"/>
      <c r="G83" s="25"/>
      <c r="H83" s="25"/>
      <c r="I83" s="43"/>
      <c r="J83" s="43"/>
      <c r="K83" s="36"/>
      <c r="L83" s="43"/>
      <c r="M83" s="43"/>
      <c r="N83" s="43"/>
      <c r="O83" s="36"/>
      <c r="P83" s="62"/>
      <c r="Q83" s="36"/>
      <c r="R83" s="43"/>
      <c r="S83" s="43"/>
      <c r="T83" s="43"/>
    </row>
    <row r="84" spans="1:20">
      <c r="A84" s="61"/>
      <c r="B84" s="43"/>
      <c r="C84" s="43"/>
      <c r="D84" s="43"/>
      <c r="E84" s="36"/>
      <c r="F84" s="62"/>
      <c r="G84" s="25"/>
      <c r="H84" s="25"/>
      <c r="I84" s="43"/>
      <c r="J84" s="43"/>
      <c r="K84" s="36"/>
      <c r="L84" s="43"/>
      <c r="M84" s="43"/>
      <c r="N84" s="43"/>
      <c r="O84" s="36"/>
      <c r="P84" s="62"/>
      <c r="Q84" s="36"/>
      <c r="R84" s="43"/>
      <c r="S84" s="43"/>
      <c r="T84" s="43"/>
    </row>
    <row r="85" spans="1:20">
      <c r="A85" s="61"/>
      <c r="B85" s="43"/>
      <c r="C85" s="43"/>
      <c r="D85" s="43"/>
      <c r="E85" s="36"/>
      <c r="F85" s="62"/>
      <c r="G85" s="25"/>
      <c r="H85" s="25"/>
      <c r="I85" s="43"/>
      <c r="J85" s="43"/>
      <c r="K85" s="36"/>
      <c r="L85" s="43"/>
      <c r="M85" s="43"/>
      <c r="N85" s="43"/>
      <c r="O85" s="36"/>
      <c r="P85" s="62"/>
      <c r="Q85" s="36"/>
      <c r="R85" s="43"/>
      <c r="S85" s="43"/>
      <c r="T85" s="43"/>
    </row>
    <row r="86" spans="1:20">
      <c r="A86" s="61"/>
      <c r="B86" s="43"/>
      <c r="C86" s="43"/>
      <c r="D86" s="43"/>
      <c r="E86" s="36"/>
      <c r="F86" s="62"/>
      <c r="G86" s="25"/>
      <c r="H86" s="25"/>
      <c r="I86" s="43"/>
      <c r="J86" s="43"/>
      <c r="K86" s="36"/>
      <c r="L86" s="43"/>
      <c r="M86" s="43"/>
      <c r="N86" s="43"/>
      <c r="O86" s="36"/>
      <c r="P86" s="62"/>
      <c r="Q86" s="36"/>
      <c r="R86" s="43"/>
      <c r="S86" s="43"/>
      <c r="T86" s="43"/>
    </row>
    <row r="87" spans="1:20">
      <c r="A87" s="61"/>
      <c r="B87" s="43"/>
      <c r="C87" s="43"/>
      <c r="D87" s="43"/>
      <c r="E87" s="36"/>
      <c r="F87" s="62"/>
      <c r="G87" s="25"/>
      <c r="H87" s="25"/>
      <c r="I87" s="43"/>
      <c r="J87" s="43"/>
      <c r="K87" s="36"/>
      <c r="L87" s="43"/>
      <c r="M87" s="43"/>
      <c r="N87" s="43"/>
      <c r="O87" s="36"/>
      <c r="P87" s="62"/>
      <c r="Q87" s="36"/>
      <c r="R87" s="43"/>
      <c r="S87" s="43"/>
      <c r="T87" s="43"/>
    </row>
    <row r="88" spans="1:20">
      <c r="A88" s="61"/>
      <c r="B88" s="43"/>
      <c r="C88" s="43"/>
      <c r="D88" s="43"/>
      <c r="E88" s="36"/>
      <c r="F88" s="62"/>
      <c r="G88" s="25"/>
      <c r="H88" s="25"/>
      <c r="I88" s="43"/>
      <c r="J88" s="43"/>
      <c r="K88" s="36"/>
      <c r="L88" s="43"/>
      <c r="M88" s="43"/>
      <c r="N88" s="43"/>
      <c r="O88" s="36"/>
      <c r="P88" s="62"/>
      <c r="Q88" s="36"/>
      <c r="R88" s="43"/>
      <c r="S88" s="43"/>
      <c r="T88" s="43"/>
    </row>
    <row r="89" spans="1:20">
      <c r="A89" s="61"/>
      <c r="B89" s="43"/>
      <c r="C89" s="43"/>
      <c r="D89" s="43"/>
      <c r="E89" s="36"/>
      <c r="F89" s="62"/>
      <c r="G89" s="25"/>
      <c r="H89" s="25"/>
      <c r="I89" s="43"/>
      <c r="J89" s="43"/>
      <c r="K89" s="36"/>
      <c r="L89" s="43"/>
      <c r="M89" s="43"/>
      <c r="N89" s="43"/>
      <c r="O89" s="36"/>
      <c r="P89" s="62"/>
      <c r="Q89" s="36"/>
      <c r="R89" s="43"/>
      <c r="S89" s="43"/>
      <c r="T89" s="43"/>
    </row>
    <row r="90" spans="1:20">
      <c r="A90" s="61"/>
      <c r="B90" s="43"/>
      <c r="C90" s="43"/>
      <c r="D90" s="43"/>
      <c r="E90" s="36"/>
      <c r="F90" s="62"/>
      <c r="G90" s="25"/>
      <c r="H90" s="25"/>
      <c r="I90" s="43"/>
      <c r="J90" s="43"/>
      <c r="K90" s="36"/>
      <c r="L90" s="43"/>
      <c r="M90" s="43"/>
      <c r="N90" s="43"/>
      <c r="O90" s="36"/>
      <c r="P90" s="62"/>
      <c r="Q90" s="36"/>
      <c r="R90" s="43"/>
      <c r="S90" s="43"/>
      <c r="T90" s="43"/>
    </row>
    <row r="91" spans="1:20">
      <c r="A91" s="61"/>
      <c r="B91" s="43"/>
      <c r="C91" s="43"/>
      <c r="D91" s="43"/>
      <c r="E91" s="36"/>
      <c r="F91" s="62"/>
      <c r="G91" s="25"/>
      <c r="H91" s="25"/>
      <c r="I91" s="43"/>
      <c r="J91" s="43"/>
      <c r="K91" s="36"/>
      <c r="L91" s="43"/>
      <c r="M91" s="43"/>
      <c r="N91" s="43"/>
      <c r="O91" s="36"/>
      <c r="P91" s="62"/>
      <c r="Q91" s="36"/>
      <c r="R91" s="43"/>
      <c r="S91" s="43"/>
      <c r="T91" s="43"/>
    </row>
    <row r="92" spans="1:20">
      <c r="A92" s="61"/>
      <c r="B92" s="43"/>
      <c r="C92" s="43"/>
      <c r="D92" s="43"/>
      <c r="E92" s="36"/>
      <c r="F92" s="62"/>
      <c r="G92" s="25"/>
      <c r="H92" s="25"/>
      <c r="I92" s="43"/>
      <c r="J92" s="43"/>
      <c r="K92" s="36"/>
      <c r="L92" s="43"/>
      <c r="M92" s="43"/>
      <c r="N92" s="43"/>
      <c r="O92" s="36"/>
      <c r="P92" s="62"/>
      <c r="Q92" s="36"/>
      <c r="R92" s="43"/>
      <c r="S92" s="43"/>
      <c r="T92" s="43"/>
    </row>
    <row r="93" spans="1:20">
      <c r="A93" s="61"/>
      <c r="B93" s="43"/>
      <c r="C93" s="43"/>
      <c r="D93" s="43"/>
      <c r="E93" s="36"/>
      <c r="F93" s="62"/>
      <c r="G93" s="25"/>
      <c r="H93" s="25"/>
      <c r="I93" s="43"/>
      <c r="J93" s="43"/>
      <c r="K93" s="36"/>
      <c r="L93" s="43"/>
      <c r="M93" s="43"/>
      <c r="N93" s="43"/>
      <c r="O93" s="36"/>
      <c r="P93" s="62"/>
      <c r="Q93" s="36"/>
      <c r="R93" s="43"/>
      <c r="S93" s="43"/>
      <c r="T93" s="43"/>
    </row>
    <row r="94" spans="1:20">
      <c r="A94" s="61"/>
      <c r="B94" s="43"/>
      <c r="C94" s="43"/>
      <c r="D94" s="43"/>
      <c r="E94" s="36"/>
      <c r="F94" s="62"/>
      <c r="G94" s="25"/>
      <c r="H94" s="25"/>
      <c r="I94" s="43"/>
      <c r="J94" s="43"/>
      <c r="K94" s="36"/>
      <c r="L94" s="43"/>
      <c r="M94" s="43"/>
      <c r="N94" s="43"/>
      <c r="O94" s="36"/>
      <c r="P94" s="62"/>
      <c r="Q94" s="36"/>
      <c r="R94" s="43"/>
      <c r="S94" s="43"/>
      <c r="T94" s="43"/>
    </row>
    <row r="95" spans="1:20">
      <c r="A95" s="61"/>
      <c r="B95" s="43"/>
      <c r="C95" s="43"/>
      <c r="D95" s="43"/>
      <c r="E95" s="36"/>
      <c r="F95" s="62"/>
      <c r="G95" s="25"/>
      <c r="H95" s="25"/>
      <c r="I95" s="43"/>
      <c r="J95" s="43"/>
      <c r="K95" s="36"/>
      <c r="L95" s="43"/>
      <c r="M95" s="43"/>
      <c r="N95" s="43"/>
      <c r="O95" s="36"/>
      <c r="P95" s="62"/>
      <c r="Q95" s="36"/>
      <c r="R95" s="43"/>
      <c r="S95" s="43"/>
      <c r="T95" s="43"/>
    </row>
    <row r="96" spans="1:20">
      <c r="A96" s="61"/>
      <c r="B96" s="43"/>
      <c r="C96" s="43"/>
      <c r="D96" s="43"/>
      <c r="E96" s="36"/>
      <c r="F96" s="62"/>
      <c r="G96" s="25"/>
      <c r="H96" s="25"/>
      <c r="I96" s="43"/>
      <c r="J96" s="43"/>
      <c r="K96" s="36"/>
      <c r="L96" s="43"/>
      <c r="M96" s="43"/>
      <c r="N96" s="43"/>
      <c r="O96" s="36"/>
      <c r="P96" s="62"/>
      <c r="Q96" s="36"/>
      <c r="R96" s="43"/>
      <c r="S96" s="43"/>
      <c r="T96" s="43"/>
    </row>
    <row r="97" spans="1:20">
      <c r="A97" s="61"/>
      <c r="B97" s="43"/>
      <c r="C97" s="43"/>
      <c r="D97" s="43"/>
      <c r="E97" s="36"/>
      <c r="F97" s="62"/>
      <c r="G97" s="25"/>
      <c r="H97" s="25"/>
      <c r="I97" s="43"/>
      <c r="J97" s="43"/>
      <c r="K97" s="36"/>
      <c r="L97" s="43"/>
      <c r="M97" s="43"/>
      <c r="N97" s="43"/>
      <c r="O97" s="36"/>
      <c r="P97" s="62"/>
      <c r="Q97" s="36"/>
      <c r="R97" s="43"/>
      <c r="S97" s="43"/>
      <c r="T97" s="43"/>
    </row>
    <row r="98" spans="1:20">
      <c r="A98" s="61"/>
      <c r="B98" s="43"/>
      <c r="C98" s="43"/>
      <c r="D98" s="43"/>
      <c r="E98" s="36"/>
      <c r="F98" s="62"/>
      <c r="G98" s="25"/>
      <c r="H98" s="25"/>
      <c r="I98" s="43"/>
      <c r="J98" s="43"/>
      <c r="K98" s="36"/>
      <c r="L98" s="43"/>
      <c r="M98" s="43"/>
      <c r="N98" s="43"/>
      <c r="O98" s="36"/>
      <c r="P98" s="62"/>
      <c r="Q98" s="36"/>
      <c r="R98" s="43"/>
      <c r="S98" s="43"/>
      <c r="T98" s="43"/>
    </row>
    <row r="99" spans="1:20">
      <c r="A99" s="61"/>
      <c r="B99" s="43"/>
      <c r="C99" s="43"/>
      <c r="D99" s="43"/>
      <c r="E99" s="36"/>
      <c r="F99" s="62"/>
      <c r="G99" s="25"/>
      <c r="H99" s="25"/>
      <c r="I99" s="43"/>
      <c r="J99" s="43"/>
      <c r="K99" s="36"/>
      <c r="L99" s="43"/>
      <c r="M99" s="43"/>
      <c r="N99" s="43"/>
      <c r="O99" s="36"/>
      <c r="P99" s="62"/>
      <c r="Q99" s="36"/>
      <c r="R99" s="43"/>
      <c r="S99" s="43"/>
      <c r="T99" s="43"/>
    </row>
    <row r="100" spans="1:20">
      <c r="A100" s="61"/>
      <c r="B100" s="43"/>
      <c r="C100" s="43"/>
      <c r="D100" s="43"/>
      <c r="E100" s="36"/>
      <c r="F100" s="62"/>
      <c r="G100" s="25"/>
      <c r="H100" s="25"/>
      <c r="I100" s="43"/>
      <c r="J100" s="43"/>
      <c r="K100" s="36"/>
      <c r="L100" s="43"/>
      <c r="M100" s="43"/>
      <c r="N100" s="43"/>
      <c r="O100" s="36"/>
      <c r="P100" s="62"/>
      <c r="Q100" s="36"/>
      <c r="R100" s="43"/>
      <c r="S100" s="43"/>
      <c r="T100" s="43"/>
    </row>
    <row r="101" spans="1:20">
      <c r="A101" s="61"/>
      <c r="B101" s="43"/>
      <c r="C101" s="43"/>
      <c r="D101" s="43"/>
      <c r="E101" s="36"/>
      <c r="F101" s="62"/>
      <c r="G101" s="25"/>
      <c r="H101" s="25"/>
      <c r="I101" s="43"/>
      <c r="J101" s="43"/>
      <c r="K101" s="36"/>
      <c r="L101" s="43"/>
      <c r="M101" s="43"/>
      <c r="N101" s="43"/>
      <c r="O101" s="36"/>
      <c r="P101" s="62"/>
      <c r="Q101" s="36"/>
      <c r="R101" s="43"/>
      <c r="S101" s="43"/>
      <c r="T101" s="43"/>
    </row>
    <row r="102" spans="1:20">
      <c r="A102" s="61"/>
      <c r="B102" s="43"/>
      <c r="C102" s="43"/>
      <c r="D102" s="43"/>
      <c r="E102" s="36"/>
      <c r="F102" s="62"/>
      <c r="G102" s="25"/>
      <c r="H102" s="25"/>
      <c r="I102" s="43"/>
      <c r="J102" s="43"/>
      <c r="K102" s="36"/>
      <c r="L102" s="43"/>
      <c r="M102" s="43"/>
      <c r="N102" s="43"/>
      <c r="O102" s="36"/>
      <c r="P102" s="62"/>
      <c r="Q102" s="36"/>
      <c r="R102" s="43"/>
      <c r="S102" s="43"/>
      <c r="T102" s="43"/>
    </row>
    <row r="103" spans="1:20">
      <c r="A103" s="61"/>
      <c r="B103" s="43"/>
      <c r="C103" s="43"/>
      <c r="D103" s="43"/>
      <c r="E103" s="36"/>
      <c r="F103" s="62"/>
      <c r="G103" s="25"/>
      <c r="H103" s="25"/>
      <c r="I103" s="43"/>
      <c r="J103" s="43"/>
      <c r="K103" s="36"/>
      <c r="L103" s="43"/>
      <c r="M103" s="43"/>
      <c r="N103" s="43"/>
      <c r="O103" s="36"/>
      <c r="P103" s="62"/>
      <c r="Q103" s="36"/>
      <c r="R103" s="43"/>
      <c r="S103" s="43"/>
      <c r="T103" s="43"/>
    </row>
    <row r="104" spans="1:20">
      <c r="A104" s="61"/>
      <c r="B104" s="43"/>
      <c r="C104" s="43"/>
      <c r="D104" s="43"/>
      <c r="E104" s="36"/>
      <c r="F104" s="62"/>
      <c r="G104" s="25"/>
      <c r="H104" s="25"/>
      <c r="I104" s="43"/>
      <c r="J104" s="43"/>
      <c r="K104" s="36"/>
      <c r="L104" s="43"/>
      <c r="M104" s="43"/>
      <c r="N104" s="43"/>
      <c r="O104" s="36"/>
      <c r="P104" s="62"/>
      <c r="Q104" s="36"/>
      <c r="R104" s="43"/>
      <c r="S104" s="43"/>
      <c r="T104" s="43"/>
    </row>
    <row r="105" spans="1:20">
      <c r="A105" s="61"/>
      <c r="B105" s="43"/>
      <c r="C105" s="43"/>
      <c r="D105" s="43"/>
      <c r="E105" s="36"/>
      <c r="F105" s="62"/>
      <c r="G105" s="25"/>
      <c r="H105" s="25"/>
      <c r="I105" s="43"/>
      <c r="J105" s="43"/>
      <c r="K105" s="36"/>
      <c r="L105" s="43"/>
      <c r="M105" s="43"/>
      <c r="N105" s="43"/>
      <c r="O105" s="36"/>
      <c r="P105" s="62"/>
      <c r="Q105" s="36"/>
      <c r="R105" s="43"/>
      <c r="S105" s="43"/>
      <c r="T105" s="43"/>
    </row>
    <row r="106" spans="1:20">
      <c r="A106" s="61"/>
      <c r="B106" s="43"/>
      <c r="C106" s="43"/>
      <c r="D106" s="43"/>
      <c r="E106" s="36"/>
      <c r="F106" s="62"/>
      <c r="G106" s="25"/>
      <c r="H106" s="25"/>
      <c r="I106" s="43"/>
      <c r="J106" s="43"/>
      <c r="K106" s="36"/>
      <c r="L106" s="43"/>
      <c r="M106" s="43"/>
      <c r="N106" s="43"/>
      <c r="O106" s="36"/>
      <c r="P106" s="62"/>
      <c r="Q106" s="36"/>
      <c r="R106" s="43"/>
      <c r="S106" s="43"/>
      <c r="T106" s="43"/>
    </row>
    <row r="107" spans="1:20">
      <c r="A107" s="61"/>
      <c r="B107" s="43"/>
      <c r="C107" s="43"/>
      <c r="D107" s="43"/>
      <c r="E107" s="36"/>
      <c r="F107" s="62"/>
      <c r="G107" s="25"/>
      <c r="H107" s="25"/>
      <c r="I107" s="43"/>
      <c r="J107" s="43"/>
      <c r="K107" s="36"/>
      <c r="L107" s="43"/>
      <c r="M107" s="43"/>
      <c r="N107" s="43"/>
      <c r="O107" s="36"/>
      <c r="P107" s="62"/>
      <c r="Q107" s="36"/>
      <c r="R107" s="43"/>
      <c r="S107" s="43"/>
      <c r="T107" s="43"/>
    </row>
    <row r="108" spans="1:20">
      <c r="A108" s="61"/>
      <c r="B108" s="43"/>
      <c r="C108" s="43"/>
      <c r="D108" s="43"/>
      <c r="E108" s="36"/>
      <c r="F108" s="62"/>
      <c r="G108" s="25"/>
      <c r="H108" s="25"/>
      <c r="I108" s="43"/>
      <c r="J108" s="43"/>
      <c r="K108" s="36"/>
      <c r="L108" s="43"/>
      <c r="M108" s="43"/>
      <c r="N108" s="43"/>
      <c r="O108" s="36"/>
      <c r="P108" s="62"/>
      <c r="Q108" s="36"/>
      <c r="R108" s="43"/>
      <c r="S108" s="43"/>
      <c r="T108" s="43"/>
    </row>
    <row r="109" spans="1:20">
      <c r="A109" s="61"/>
      <c r="B109" s="43"/>
      <c r="C109" s="43"/>
      <c r="D109" s="43"/>
      <c r="E109" s="36"/>
      <c r="F109" s="62"/>
      <c r="G109" s="25"/>
      <c r="H109" s="25"/>
      <c r="I109" s="43"/>
      <c r="J109" s="43"/>
      <c r="K109" s="36"/>
      <c r="L109" s="43"/>
      <c r="M109" s="43"/>
      <c r="N109" s="43"/>
      <c r="O109" s="36"/>
      <c r="P109" s="62"/>
      <c r="Q109" s="36"/>
      <c r="R109" s="43"/>
      <c r="S109" s="43"/>
      <c r="T109" s="43"/>
    </row>
    <row r="110" spans="1:20">
      <c r="A110" s="61"/>
      <c r="B110" s="43"/>
      <c r="C110" s="43"/>
      <c r="D110" s="43"/>
      <c r="E110" s="36"/>
      <c r="F110" s="62"/>
      <c r="G110" s="25"/>
      <c r="H110" s="25"/>
      <c r="I110" s="43"/>
      <c r="J110" s="43"/>
      <c r="K110" s="36"/>
      <c r="L110" s="43"/>
      <c r="M110" s="43"/>
      <c r="N110" s="43"/>
      <c r="O110" s="36"/>
      <c r="P110" s="62"/>
      <c r="Q110" s="36"/>
      <c r="R110" s="43"/>
      <c r="S110" s="43"/>
      <c r="T110" s="43"/>
    </row>
    <row r="111" spans="1:20">
      <c r="A111" s="61"/>
      <c r="B111" s="43"/>
      <c r="C111" s="43"/>
      <c r="D111" s="43"/>
      <c r="E111" s="36"/>
      <c r="F111" s="62"/>
      <c r="G111" s="25"/>
      <c r="H111" s="25"/>
      <c r="I111" s="43"/>
      <c r="J111" s="43"/>
      <c r="K111" s="36"/>
      <c r="L111" s="43"/>
      <c r="M111" s="43"/>
      <c r="N111" s="43"/>
      <c r="O111" s="36"/>
      <c r="P111" s="62"/>
      <c r="Q111" s="36"/>
      <c r="R111" s="43"/>
      <c r="S111" s="43"/>
      <c r="T111" s="43"/>
    </row>
    <row r="112" spans="1:20">
      <c r="A112" s="61"/>
      <c r="B112" s="43"/>
      <c r="C112" s="43"/>
      <c r="D112" s="43"/>
      <c r="E112" s="36"/>
      <c r="F112" s="62"/>
      <c r="G112" s="25"/>
      <c r="H112" s="25"/>
      <c r="I112" s="43"/>
      <c r="J112" s="43"/>
      <c r="K112" s="36"/>
      <c r="L112" s="43"/>
      <c r="M112" s="43"/>
      <c r="N112" s="43"/>
      <c r="O112" s="36"/>
      <c r="P112" s="62"/>
      <c r="Q112" s="36"/>
      <c r="R112" s="43"/>
      <c r="S112" s="43"/>
      <c r="T112" s="43"/>
    </row>
    <row r="113" spans="1:20">
      <c r="A113" s="61"/>
      <c r="B113" s="43"/>
      <c r="C113" s="43"/>
      <c r="D113" s="43"/>
      <c r="E113" s="36"/>
      <c r="F113" s="62"/>
      <c r="G113" s="25"/>
      <c r="H113" s="25"/>
      <c r="I113" s="43"/>
      <c r="J113" s="43"/>
      <c r="K113" s="36"/>
      <c r="L113" s="43"/>
      <c r="M113" s="43"/>
      <c r="N113" s="43"/>
      <c r="O113" s="36"/>
      <c r="P113" s="62"/>
      <c r="Q113" s="36"/>
      <c r="R113" s="43"/>
      <c r="S113" s="43"/>
      <c r="T113" s="43"/>
    </row>
    <row r="114" spans="1:20">
      <c r="A114" s="61"/>
      <c r="B114" s="43"/>
      <c r="C114" s="43"/>
      <c r="D114" s="43"/>
      <c r="E114" s="36"/>
      <c r="F114" s="62"/>
      <c r="G114" s="25"/>
      <c r="H114" s="25"/>
      <c r="I114" s="43"/>
      <c r="J114" s="43"/>
      <c r="K114" s="36"/>
      <c r="L114" s="43"/>
      <c r="M114" s="43"/>
      <c r="N114" s="43"/>
      <c r="O114" s="36"/>
      <c r="P114" s="62"/>
      <c r="Q114" s="36"/>
      <c r="R114" s="43"/>
      <c r="S114" s="43"/>
      <c r="T114" s="43"/>
    </row>
    <row r="115" spans="1:20">
      <c r="A115" s="61"/>
      <c r="B115" s="43"/>
      <c r="C115" s="43"/>
      <c r="D115" s="43"/>
      <c r="E115" s="36"/>
      <c r="F115" s="62"/>
      <c r="G115" s="25"/>
      <c r="H115" s="25"/>
      <c r="I115" s="43"/>
      <c r="J115" s="43"/>
      <c r="K115" s="36"/>
      <c r="L115" s="43"/>
      <c r="M115" s="43"/>
      <c r="N115" s="43"/>
      <c r="O115" s="36"/>
      <c r="P115" s="62"/>
      <c r="Q115" s="36"/>
      <c r="R115" s="43"/>
      <c r="S115" s="43"/>
      <c r="T115" s="43"/>
    </row>
    <row r="116" spans="1:20">
      <c r="A116" s="61"/>
      <c r="B116" s="43"/>
      <c r="C116" s="43"/>
      <c r="D116" s="43"/>
      <c r="E116" s="36"/>
      <c r="F116" s="62"/>
      <c r="G116" s="25"/>
      <c r="H116" s="25"/>
      <c r="I116" s="43"/>
      <c r="J116" s="43"/>
      <c r="K116" s="36"/>
      <c r="L116" s="43"/>
      <c r="M116" s="43"/>
      <c r="N116" s="43"/>
      <c r="O116" s="36"/>
      <c r="P116" s="62"/>
      <c r="Q116" s="36"/>
      <c r="R116" s="43"/>
      <c r="S116" s="43"/>
      <c r="T116" s="43"/>
    </row>
    <row r="117" spans="1:20">
      <c r="A117" s="61"/>
      <c r="B117" s="43"/>
      <c r="C117" s="43"/>
      <c r="D117" s="43"/>
      <c r="E117" s="36"/>
      <c r="F117" s="62"/>
      <c r="G117" s="25"/>
      <c r="H117" s="25"/>
      <c r="I117" s="43"/>
      <c r="J117" s="43"/>
      <c r="K117" s="36"/>
      <c r="L117" s="43"/>
      <c r="M117" s="43"/>
      <c r="N117" s="43"/>
      <c r="O117" s="36"/>
      <c r="P117" s="62"/>
      <c r="Q117" s="36"/>
      <c r="R117" s="43"/>
      <c r="S117" s="43"/>
      <c r="T117" s="43"/>
    </row>
    <row r="118" spans="1:20">
      <c r="A118" s="61"/>
      <c r="B118" s="43"/>
      <c r="C118" s="43"/>
      <c r="D118" s="43"/>
      <c r="E118" s="36"/>
      <c r="F118" s="62"/>
      <c r="G118" s="25"/>
      <c r="H118" s="25"/>
      <c r="I118" s="43"/>
      <c r="J118" s="43"/>
      <c r="K118" s="36"/>
      <c r="L118" s="43"/>
      <c r="M118" s="43"/>
      <c r="N118" s="43"/>
      <c r="O118" s="36"/>
      <c r="P118" s="62"/>
      <c r="Q118" s="36"/>
      <c r="R118" s="43"/>
      <c r="S118" s="43"/>
      <c r="T118" s="43"/>
    </row>
    <row r="119" spans="1:20">
      <c r="A119" s="61"/>
      <c r="B119" s="43"/>
      <c r="C119" s="43"/>
      <c r="D119" s="43"/>
      <c r="E119" s="36"/>
      <c r="F119" s="62"/>
      <c r="G119" s="25"/>
      <c r="H119" s="25"/>
      <c r="I119" s="43"/>
      <c r="J119" s="43"/>
      <c r="K119" s="36"/>
      <c r="L119" s="43"/>
      <c r="M119" s="43"/>
      <c r="N119" s="43"/>
      <c r="O119" s="36"/>
      <c r="P119" s="62"/>
      <c r="Q119" s="36"/>
      <c r="R119" s="43"/>
      <c r="S119" s="43"/>
      <c r="T119" s="43"/>
    </row>
    <row r="120" spans="1:20">
      <c r="A120" s="61"/>
      <c r="B120" s="43"/>
      <c r="C120" s="43"/>
      <c r="D120" s="43"/>
      <c r="E120" s="36"/>
      <c r="F120" s="62"/>
      <c r="G120" s="25"/>
      <c r="H120" s="25"/>
      <c r="I120" s="43"/>
      <c r="J120" s="43"/>
      <c r="K120" s="36"/>
      <c r="L120" s="43"/>
      <c r="M120" s="43"/>
      <c r="N120" s="43"/>
      <c r="O120" s="36"/>
      <c r="P120" s="62"/>
      <c r="Q120" s="36"/>
      <c r="R120" s="43"/>
      <c r="S120" s="43"/>
      <c r="T120" s="43"/>
    </row>
    <row r="121" spans="1:20">
      <c r="A121" s="61"/>
      <c r="B121" s="43"/>
      <c r="C121" s="43"/>
      <c r="D121" s="43"/>
      <c r="E121" s="36"/>
      <c r="F121" s="62"/>
      <c r="G121" s="25"/>
      <c r="H121" s="25"/>
      <c r="I121" s="43"/>
      <c r="J121" s="43"/>
      <c r="K121" s="36"/>
      <c r="L121" s="43"/>
      <c r="M121" s="43"/>
      <c r="N121" s="43"/>
      <c r="O121" s="36"/>
      <c r="P121" s="62"/>
      <c r="Q121" s="36"/>
      <c r="R121" s="43"/>
      <c r="S121" s="43"/>
      <c r="T121" s="43"/>
    </row>
    <row r="122" spans="1:20">
      <c r="A122" s="61"/>
      <c r="B122" s="43"/>
      <c r="C122" s="43"/>
      <c r="D122" s="43"/>
      <c r="E122" s="36"/>
      <c r="F122" s="62"/>
      <c r="G122" s="25"/>
      <c r="H122" s="25"/>
      <c r="I122" s="43"/>
      <c r="J122" s="43"/>
      <c r="K122" s="36"/>
      <c r="L122" s="43"/>
      <c r="M122" s="43"/>
      <c r="N122" s="43"/>
      <c r="O122" s="36"/>
      <c r="P122" s="62"/>
      <c r="Q122" s="36"/>
      <c r="R122" s="43"/>
      <c r="S122" s="43"/>
      <c r="T122" s="43"/>
    </row>
    <row r="123" spans="1:20">
      <c r="A123" s="61"/>
      <c r="B123" s="43"/>
      <c r="C123" s="43"/>
      <c r="D123" s="43"/>
      <c r="E123" s="36"/>
      <c r="F123" s="62"/>
      <c r="G123" s="25"/>
      <c r="H123" s="25"/>
      <c r="I123" s="43"/>
      <c r="J123" s="43"/>
      <c r="K123" s="36"/>
      <c r="L123" s="43"/>
      <c r="M123" s="43"/>
      <c r="N123" s="43"/>
      <c r="O123" s="36"/>
      <c r="P123" s="62"/>
      <c r="Q123" s="36"/>
      <c r="R123" s="43"/>
      <c r="S123" s="43"/>
      <c r="T123" s="43"/>
    </row>
    <row r="124" spans="1:20">
      <c r="A124" s="61"/>
      <c r="B124" s="43"/>
      <c r="C124" s="43"/>
      <c r="D124" s="43"/>
      <c r="E124" s="36"/>
      <c r="F124" s="62"/>
      <c r="G124" s="25"/>
      <c r="H124" s="25"/>
      <c r="I124" s="43"/>
      <c r="J124" s="43"/>
      <c r="K124" s="36"/>
      <c r="L124" s="43"/>
      <c r="M124" s="43"/>
      <c r="N124" s="43"/>
      <c r="O124" s="36"/>
      <c r="P124" s="62"/>
      <c r="Q124" s="36"/>
      <c r="R124" s="43"/>
      <c r="S124" s="43"/>
      <c r="T124" s="43"/>
    </row>
    <row r="125" spans="1:20">
      <c r="A125" s="61"/>
      <c r="B125" s="43"/>
      <c r="C125" s="43"/>
      <c r="D125" s="43"/>
      <c r="E125" s="36"/>
      <c r="F125" s="62"/>
      <c r="G125" s="25"/>
      <c r="H125" s="25"/>
      <c r="I125" s="43"/>
      <c r="J125" s="43"/>
      <c r="K125" s="36"/>
      <c r="L125" s="43"/>
      <c r="M125" s="43"/>
      <c r="N125" s="43"/>
      <c r="O125" s="36"/>
      <c r="P125" s="62"/>
      <c r="Q125" s="36"/>
      <c r="R125" s="43"/>
      <c r="S125" s="43"/>
      <c r="T125" s="43"/>
    </row>
    <row r="126" spans="1:20">
      <c r="A126" s="61"/>
      <c r="B126" s="43"/>
      <c r="C126" s="43"/>
      <c r="D126" s="43"/>
      <c r="E126" s="36"/>
      <c r="F126" s="62"/>
      <c r="G126" s="25"/>
      <c r="H126" s="25"/>
      <c r="I126" s="43"/>
      <c r="J126" s="43"/>
      <c r="K126" s="36"/>
      <c r="L126" s="43"/>
      <c r="M126" s="43"/>
      <c r="N126" s="43"/>
      <c r="O126" s="36"/>
      <c r="P126" s="62"/>
      <c r="Q126" s="36"/>
      <c r="R126" s="43"/>
      <c r="S126" s="43"/>
      <c r="T126" s="43"/>
    </row>
    <row r="127" spans="1:20">
      <c r="A127" s="61"/>
      <c r="B127" s="43"/>
      <c r="C127" s="43"/>
      <c r="D127" s="43"/>
      <c r="E127" s="36"/>
      <c r="F127" s="62"/>
      <c r="G127" s="25"/>
      <c r="H127" s="25"/>
      <c r="I127" s="43"/>
      <c r="J127" s="43"/>
      <c r="K127" s="36"/>
      <c r="L127" s="43"/>
      <c r="M127" s="43"/>
      <c r="N127" s="43"/>
      <c r="O127" s="36"/>
      <c r="P127" s="62"/>
      <c r="Q127" s="36"/>
      <c r="R127" s="43"/>
      <c r="S127" s="43"/>
      <c r="T127" s="43"/>
    </row>
    <row r="128" spans="1:20">
      <c r="A128" s="61"/>
      <c r="B128" s="43"/>
      <c r="C128" s="43"/>
      <c r="D128" s="43"/>
      <c r="E128" s="36"/>
      <c r="F128" s="62"/>
      <c r="G128" s="25"/>
      <c r="H128" s="25"/>
      <c r="I128" s="43"/>
      <c r="J128" s="43"/>
      <c r="K128" s="36"/>
      <c r="L128" s="43"/>
      <c r="M128" s="43"/>
      <c r="N128" s="43"/>
      <c r="O128" s="36"/>
      <c r="P128" s="62"/>
      <c r="Q128" s="36"/>
      <c r="R128" s="43"/>
      <c r="S128" s="43"/>
      <c r="T128" s="43"/>
    </row>
    <row r="129" spans="1:20">
      <c r="A129" s="61"/>
      <c r="B129" s="43"/>
      <c r="C129" s="43"/>
      <c r="D129" s="43"/>
      <c r="E129" s="36"/>
      <c r="F129" s="62"/>
      <c r="G129" s="25"/>
      <c r="H129" s="25"/>
      <c r="I129" s="43"/>
      <c r="J129" s="43"/>
      <c r="K129" s="36"/>
      <c r="L129" s="43"/>
      <c r="M129" s="43"/>
      <c r="N129" s="43"/>
      <c r="O129" s="36"/>
      <c r="P129" s="62"/>
      <c r="Q129" s="36"/>
      <c r="R129" s="43"/>
      <c r="S129" s="43"/>
      <c r="T129" s="43"/>
    </row>
    <row r="130" spans="1:20">
      <c r="A130" s="61"/>
      <c r="B130" s="43"/>
      <c r="C130" s="43"/>
      <c r="D130" s="43"/>
      <c r="E130" s="36"/>
      <c r="F130" s="62"/>
      <c r="G130" s="25"/>
      <c r="H130" s="25"/>
      <c r="I130" s="43"/>
      <c r="J130" s="43"/>
      <c r="K130" s="36"/>
      <c r="L130" s="43"/>
      <c r="M130" s="43"/>
      <c r="N130" s="43"/>
      <c r="O130" s="36"/>
      <c r="P130" s="62"/>
      <c r="Q130" s="36"/>
      <c r="R130" s="43"/>
      <c r="S130" s="43"/>
      <c r="T130" s="43"/>
    </row>
    <row r="131" spans="1:20">
      <c r="A131" s="61"/>
      <c r="B131" s="43"/>
      <c r="C131" s="43"/>
      <c r="D131" s="43"/>
      <c r="E131" s="36"/>
      <c r="F131" s="62"/>
      <c r="G131" s="25"/>
      <c r="H131" s="25"/>
      <c r="I131" s="43"/>
      <c r="J131" s="43"/>
      <c r="K131" s="36"/>
      <c r="L131" s="43"/>
      <c r="M131" s="43"/>
      <c r="N131" s="43"/>
      <c r="O131" s="36"/>
      <c r="P131" s="62"/>
      <c r="Q131" s="36"/>
      <c r="R131" s="43"/>
      <c r="S131" s="43"/>
      <c r="T131" s="43"/>
    </row>
    <row r="132" spans="1:20">
      <c r="A132" s="61"/>
      <c r="B132" s="43"/>
      <c r="C132" s="43"/>
      <c r="D132" s="43"/>
      <c r="E132" s="36"/>
      <c r="F132" s="62"/>
      <c r="G132" s="25"/>
      <c r="H132" s="25"/>
      <c r="I132" s="43"/>
      <c r="J132" s="43"/>
      <c r="K132" s="36"/>
      <c r="L132" s="43"/>
      <c r="M132" s="43"/>
      <c r="N132" s="43"/>
      <c r="O132" s="36"/>
      <c r="P132" s="62"/>
      <c r="Q132" s="36"/>
      <c r="R132" s="43"/>
      <c r="S132" s="43"/>
      <c r="T132" s="43"/>
    </row>
    <row r="133" spans="1:20">
      <c r="A133" s="61"/>
      <c r="B133" s="43"/>
      <c r="C133" s="43"/>
      <c r="D133" s="43"/>
      <c r="E133" s="36"/>
      <c r="F133" s="62"/>
      <c r="G133" s="25"/>
      <c r="H133" s="25"/>
      <c r="I133" s="43"/>
      <c r="J133" s="43"/>
      <c r="K133" s="36"/>
      <c r="L133" s="43"/>
      <c r="M133" s="43"/>
      <c r="N133" s="43"/>
      <c r="O133" s="36"/>
      <c r="P133" s="62"/>
      <c r="Q133" s="36"/>
      <c r="R133" s="43"/>
      <c r="S133" s="43"/>
      <c r="T133" s="43"/>
    </row>
    <row r="134" spans="1:20">
      <c r="A134" s="61"/>
      <c r="B134" s="43"/>
      <c r="C134" s="43"/>
      <c r="D134" s="43"/>
      <c r="E134" s="36"/>
      <c r="F134" s="62"/>
      <c r="G134" s="25"/>
      <c r="H134" s="25"/>
      <c r="I134" s="43"/>
      <c r="J134" s="43"/>
      <c r="K134" s="36"/>
      <c r="L134" s="43"/>
      <c r="M134" s="43"/>
      <c r="N134" s="43"/>
      <c r="O134" s="36"/>
      <c r="P134" s="62"/>
      <c r="Q134" s="36"/>
      <c r="R134" s="43"/>
      <c r="S134" s="43"/>
      <c r="T134" s="43"/>
    </row>
    <row r="135" spans="1:20">
      <c r="A135" s="61"/>
      <c r="B135" s="43"/>
      <c r="C135" s="43"/>
      <c r="D135" s="43"/>
      <c r="E135" s="36"/>
      <c r="F135" s="62"/>
      <c r="G135" s="25"/>
      <c r="H135" s="25"/>
      <c r="I135" s="43"/>
      <c r="J135" s="43"/>
      <c r="K135" s="36"/>
      <c r="L135" s="43"/>
      <c r="M135" s="43"/>
      <c r="N135" s="43"/>
      <c r="O135" s="36"/>
      <c r="P135" s="62"/>
      <c r="Q135" s="36"/>
      <c r="R135" s="43"/>
      <c r="S135" s="43"/>
      <c r="T135" s="43"/>
    </row>
    <row r="136" spans="1:20">
      <c r="A136" s="61"/>
      <c r="B136" s="43"/>
      <c r="C136" s="43"/>
      <c r="D136" s="43"/>
      <c r="E136" s="36"/>
      <c r="F136" s="62"/>
      <c r="G136" s="25"/>
      <c r="H136" s="25"/>
      <c r="I136" s="43"/>
      <c r="J136" s="43"/>
      <c r="K136" s="36"/>
      <c r="L136" s="43"/>
      <c r="M136" s="43"/>
      <c r="N136" s="43"/>
      <c r="O136" s="36"/>
      <c r="P136" s="62"/>
      <c r="Q136" s="36"/>
      <c r="R136" s="43"/>
      <c r="S136" s="43"/>
      <c r="T136" s="43"/>
    </row>
    <row r="137" spans="1:20">
      <c r="A137" s="61"/>
      <c r="B137" s="43"/>
      <c r="C137" s="43"/>
      <c r="D137" s="43"/>
      <c r="E137" s="36"/>
      <c r="F137" s="62"/>
      <c r="G137" s="25"/>
      <c r="H137" s="25"/>
      <c r="I137" s="43"/>
      <c r="J137" s="43"/>
      <c r="K137" s="36"/>
      <c r="L137" s="43"/>
      <c r="M137" s="43"/>
      <c r="N137" s="43"/>
      <c r="O137" s="36"/>
      <c r="P137" s="62"/>
      <c r="Q137" s="36"/>
      <c r="R137" s="43"/>
      <c r="S137" s="43"/>
      <c r="T137" s="43"/>
    </row>
    <row r="138" spans="1:20">
      <c r="A138" s="61"/>
      <c r="B138" s="43"/>
      <c r="C138" s="43"/>
      <c r="D138" s="43"/>
      <c r="E138" s="36"/>
      <c r="F138" s="62"/>
      <c r="G138" s="25"/>
      <c r="H138" s="25"/>
      <c r="I138" s="43"/>
      <c r="J138" s="43"/>
      <c r="K138" s="36"/>
      <c r="L138" s="43"/>
      <c r="M138" s="43"/>
      <c r="N138" s="43"/>
      <c r="O138" s="36"/>
      <c r="P138" s="62"/>
      <c r="Q138" s="36"/>
      <c r="R138" s="43"/>
      <c r="S138" s="43"/>
      <c r="T138" s="43"/>
    </row>
    <row r="139" spans="1:20">
      <c r="A139" s="61"/>
      <c r="B139" s="43"/>
      <c r="C139" s="43"/>
      <c r="D139" s="43"/>
      <c r="E139" s="36"/>
      <c r="F139" s="62"/>
      <c r="G139" s="25"/>
      <c r="H139" s="25"/>
      <c r="I139" s="43"/>
      <c r="J139" s="43"/>
      <c r="K139" s="36"/>
      <c r="L139" s="43"/>
      <c r="M139" s="43"/>
      <c r="N139" s="43"/>
      <c r="O139" s="36"/>
      <c r="P139" s="62"/>
      <c r="Q139" s="36"/>
      <c r="R139" s="43"/>
      <c r="S139" s="43"/>
      <c r="T139" s="43"/>
    </row>
    <row r="140" spans="1:20">
      <c r="A140" s="61"/>
      <c r="B140" s="43"/>
      <c r="C140" s="43"/>
      <c r="D140" s="43"/>
      <c r="E140" s="36"/>
      <c r="F140" s="62"/>
      <c r="G140" s="25"/>
      <c r="H140" s="25"/>
      <c r="I140" s="43"/>
      <c r="J140" s="43"/>
      <c r="K140" s="36"/>
      <c r="L140" s="43"/>
      <c r="M140" s="43"/>
      <c r="N140" s="43"/>
      <c r="O140" s="36"/>
      <c r="P140" s="62"/>
      <c r="Q140" s="36"/>
      <c r="R140" s="43"/>
      <c r="S140" s="43"/>
      <c r="T140" s="43"/>
    </row>
    <row r="141" spans="1:20">
      <c r="A141" s="61"/>
      <c r="B141" s="43"/>
      <c r="C141" s="43"/>
      <c r="D141" s="43"/>
      <c r="E141" s="36"/>
      <c r="F141" s="62"/>
      <c r="G141" s="25"/>
      <c r="H141" s="25"/>
      <c r="I141" s="43"/>
      <c r="J141" s="43"/>
      <c r="K141" s="36"/>
      <c r="L141" s="43"/>
      <c r="M141" s="43"/>
      <c r="N141" s="43"/>
      <c r="O141" s="36"/>
      <c r="P141" s="62"/>
      <c r="Q141" s="36"/>
      <c r="R141" s="43"/>
      <c r="S141" s="43"/>
      <c r="T141" s="43"/>
    </row>
    <row r="142" spans="1:20">
      <c r="A142" s="61"/>
      <c r="B142" s="43"/>
      <c r="C142" s="43"/>
      <c r="D142" s="43"/>
      <c r="E142" s="36"/>
      <c r="F142" s="62"/>
      <c r="G142" s="25"/>
      <c r="H142" s="25"/>
      <c r="I142" s="43"/>
      <c r="J142" s="43"/>
      <c r="K142" s="36"/>
      <c r="L142" s="43"/>
      <c r="M142" s="43"/>
      <c r="N142" s="43"/>
      <c r="O142" s="36"/>
      <c r="P142" s="62"/>
      <c r="Q142" s="36"/>
      <c r="R142" s="43"/>
      <c r="S142" s="43"/>
      <c r="T142" s="43"/>
    </row>
    <row r="143" spans="1:20">
      <c r="A143" s="61"/>
      <c r="B143" s="43"/>
      <c r="C143" s="43"/>
      <c r="D143" s="43"/>
      <c r="E143" s="36"/>
      <c r="F143" s="62"/>
      <c r="G143" s="25"/>
      <c r="H143" s="25"/>
      <c r="I143" s="43"/>
      <c r="J143" s="43"/>
      <c r="K143" s="36"/>
      <c r="L143" s="43"/>
      <c r="M143" s="43"/>
      <c r="N143" s="43"/>
      <c r="O143" s="36"/>
      <c r="P143" s="62"/>
      <c r="Q143" s="36"/>
      <c r="R143" s="43"/>
      <c r="S143" s="43"/>
      <c r="T143" s="43"/>
    </row>
    <row r="144" spans="1:20">
      <c r="A144" s="61"/>
      <c r="B144" s="43"/>
      <c r="C144" s="43"/>
      <c r="D144" s="43"/>
      <c r="E144" s="36"/>
      <c r="F144" s="62"/>
      <c r="G144" s="25"/>
      <c r="H144" s="25"/>
      <c r="I144" s="43"/>
      <c r="J144" s="43"/>
      <c r="K144" s="36"/>
      <c r="L144" s="43"/>
      <c r="M144" s="43"/>
      <c r="N144" s="43"/>
      <c r="O144" s="36"/>
      <c r="P144" s="62"/>
      <c r="Q144" s="36"/>
      <c r="R144" s="43"/>
      <c r="S144" s="43"/>
      <c r="T144" s="43"/>
    </row>
    <row r="145" spans="1:20">
      <c r="A145" s="61"/>
      <c r="B145" s="43"/>
      <c r="C145" s="43"/>
      <c r="D145" s="43"/>
      <c r="E145" s="36"/>
      <c r="F145" s="62"/>
      <c r="G145" s="25"/>
      <c r="H145" s="25"/>
      <c r="I145" s="43"/>
      <c r="J145" s="43"/>
      <c r="K145" s="36"/>
      <c r="L145" s="43"/>
      <c r="M145" s="43"/>
      <c r="N145" s="43"/>
      <c r="O145" s="36"/>
      <c r="P145" s="62"/>
      <c r="Q145" s="36"/>
      <c r="R145" s="43"/>
      <c r="S145" s="43"/>
      <c r="T145" s="43"/>
    </row>
    <row r="146" spans="1:20">
      <c r="A146" s="61"/>
      <c r="B146" s="43"/>
      <c r="C146" s="43"/>
      <c r="D146" s="43"/>
      <c r="E146" s="36"/>
      <c r="F146" s="62"/>
      <c r="G146" s="25"/>
      <c r="H146" s="25"/>
      <c r="I146" s="43"/>
      <c r="J146" s="43"/>
      <c r="K146" s="36"/>
      <c r="L146" s="43"/>
      <c r="M146" s="43"/>
      <c r="N146" s="43"/>
      <c r="O146" s="36"/>
      <c r="P146" s="62"/>
      <c r="Q146" s="36"/>
      <c r="R146" s="43"/>
      <c r="S146" s="43"/>
      <c r="T146" s="43"/>
    </row>
    <row r="147" spans="1:20">
      <c r="A147" s="61"/>
      <c r="B147" s="43"/>
      <c r="C147" s="43"/>
      <c r="D147" s="43"/>
      <c r="E147" s="36"/>
      <c r="F147" s="62"/>
      <c r="G147" s="25"/>
      <c r="H147" s="25"/>
      <c r="I147" s="43"/>
      <c r="J147" s="43"/>
      <c r="K147" s="36"/>
      <c r="L147" s="43"/>
      <c r="M147" s="43"/>
      <c r="N147" s="43"/>
      <c r="O147" s="36"/>
      <c r="P147" s="62"/>
      <c r="Q147" s="36"/>
      <c r="R147" s="43"/>
      <c r="S147" s="43"/>
      <c r="T147" s="43"/>
    </row>
    <row r="148" spans="1:20">
      <c r="A148" s="61"/>
      <c r="B148" s="43"/>
      <c r="C148" s="43"/>
      <c r="D148" s="43"/>
      <c r="E148" s="36"/>
      <c r="F148" s="62"/>
      <c r="G148" s="25"/>
      <c r="H148" s="25"/>
      <c r="I148" s="43"/>
      <c r="J148" s="43"/>
      <c r="K148" s="36"/>
      <c r="L148" s="43"/>
      <c r="M148" s="43"/>
      <c r="N148" s="43"/>
      <c r="O148" s="36"/>
      <c r="P148" s="62"/>
      <c r="Q148" s="36"/>
      <c r="R148" s="43"/>
      <c r="S148" s="43"/>
      <c r="T148" s="43"/>
    </row>
    <row r="149" spans="1:20">
      <c r="A149" s="61"/>
      <c r="B149" s="43"/>
      <c r="C149" s="43"/>
      <c r="D149" s="43"/>
      <c r="E149" s="36"/>
      <c r="F149" s="62"/>
      <c r="G149" s="25"/>
      <c r="H149" s="25"/>
      <c r="I149" s="43"/>
      <c r="J149" s="43"/>
      <c r="K149" s="36"/>
      <c r="L149" s="43"/>
      <c r="M149" s="43"/>
      <c r="N149" s="43"/>
      <c r="O149" s="36"/>
      <c r="P149" s="62"/>
      <c r="Q149" s="36"/>
      <c r="R149" s="43"/>
      <c r="S149" s="43"/>
      <c r="T149" s="43"/>
    </row>
    <row r="150" spans="1:20">
      <c r="A150" s="61"/>
      <c r="B150" s="43"/>
      <c r="C150" s="43"/>
      <c r="D150" s="43"/>
      <c r="E150" s="36"/>
      <c r="F150" s="62"/>
      <c r="G150" s="25"/>
      <c r="H150" s="25"/>
      <c r="I150" s="43"/>
      <c r="J150" s="43"/>
      <c r="K150" s="36"/>
      <c r="L150" s="43"/>
      <c r="M150" s="43"/>
      <c r="N150" s="43"/>
      <c r="O150" s="36"/>
      <c r="P150" s="62"/>
      <c r="Q150" s="36"/>
      <c r="R150" s="43"/>
      <c r="S150" s="43"/>
      <c r="T150" s="43"/>
    </row>
    <row r="151" spans="1:20">
      <c r="A151" s="61"/>
      <c r="B151" s="43"/>
      <c r="C151" s="43"/>
      <c r="D151" s="43"/>
      <c r="E151" s="36"/>
      <c r="F151" s="62"/>
      <c r="G151" s="25"/>
      <c r="H151" s="25"/>
      <c r="I151" s="43"/>
      <c r="J151" s="43"/>
      <c r="K151" s="36"/>
      <c r="L151" s="43"/>
      <c r="M151" s="43"/>
      <c r="N151" s="43"/>
      <c r="O151" s="36"/>
      <c r="P151" s="62"/>
      <c r="Q151" s="36"/>
      <c r="R151" s="43"/>
      <c r="S151" s="43"/>
      <c r="T151" s="43"/>
    </row>
    <row r="152" spans="1:20">
      <c r="A152" s="61"/>
      <c r="B152" s="43"/>
      <c r="C152" s="43"/>
      <c r="D152" s="43"/>
      <c r="E152" s="36"/>
      <c r="F152" s="62"/>
      <c r="G152" s="25"/>
      <c r="H152" s="25"/>
      <c r="I152" s="43"/>
      <c r="J152" s="43"/>
      <c r="K152" s="36"/>
      <c r="L152" s="43"/>
      <c r="M152" s="43"/>
      <c r="N152" s="43"/>
      <c r="O152" s="36"/>
      <c r="P152" s="62"/>
      <c r="Q152" s="36"/>
      <c r="R152" s="43"/>
      <c r="S152" s="43"/>
      <c r="T152" s="43"/>
    </row>
    <row r="153" spans="1:20">
      <c r="A153" s="61"/>
      <c r="B153" s="43"/>
      <c r="C153" s="43"/>
      <c r="D153" s="43"/>
      <c r="E153" s="36"/>
      <c r="F153" s="62"/>
      <c r="G153" s="25"/>
      <c r="H153" s="25"/>
      <c r="I153" s="43"/>
      <c r="J153" s="43"/>
      <c r="K153" s="36"/>
      <c r="L153" s="43"/>
      <c r="M153" s="43"/>
      <c r="N153" s="43"/>
      <c r="O153" s="36"/>
      <c r="P153" s="62"/>
      <c r="Q153" s="36"/>
      <c r="R153" s="43"/>
      <c r="S153" s="43"/>
      <c r="T153" s="43"/>
    </row>
    <row r="154" spans="1:20">
      <c r="A154" s="61"/>
      <c r="B154" s="43"/>
      <c r="C154" s="43"/>
      <c r="D154" s="43"/>
      <c r="E154" s="36"/>
      <c r="F154" s="62"/>
      <c r="G154" s="25"/>
      <c r="H154" s="25"/>
      <c r="I154" s="43"/>
      <c r="J154" s="43"/>
      <c r="K154" s="36"/>
      <c r="L154" s="43"/>
      <c r="M154" s="43"/>
      <c r="N154" s="43"/>
      <c r="O154" s="36"/>
      <c r="P154" s="62"/>
      <c r="Q154" s="36"/>
      <c r="R154" s="43"/>
      <c r="S154" s="43"/>
      <c r="T154" s="43"/>
    </row>
    <row r="155" spans="1:20">
      <c r="A155" s="61"/>
      <c r="B155" s="43"/>
      <c r="C155" s="43"/>
      <c r="D155" s="43"/>
      <c r="E155" s="36"/>
      <c r="F155" s="62"/>
      <c r="G155" s="25"/>
      <c r="H155" s="25"/>
      <c r="I155" s="43"/>
      <c r="J155" s="43"/>
      <c r="K155" s="36"/>
      <c r="L155" s="43"/>
      <c r="M155" s="43"/>
      <c r="N155" s="43"/>
      <c r="O155" s="36"/>
      <c r="P155" s="62"/>
      <c r="Q155" s="36"/>
      <c r="R155" s="43"/>
      <c r="S155" s="43"/>
      <c r="T155" s="43"/>
    </row>
    <row r="156" spans="1:20">
      <c r="A156" s="61"/>
      <c r="B156" s="43"/>
      <c r="C156" s="43"/>
      <c r="D156" s="43"/>
      <c r="E156" s="36"/>
      <c r="F156" s="62"/>
      <c r="G156" s="25"/>
      <c r="H156" s="25"/>
      <c r="I156" s="43"/>
      <c r="J156" s="43"/>
      <c r="K156" s="36"/>
      <c r="L156" s="43"/>
      <c r="M156" s="43"/>
      <c r="N156" s="43"/>
      <c r="O156" s="36"/>
      <c r="P156" s="62"/>
      <c r="Q156" s="36"/>
      <c r="R156" s="43"/>
      <c r="S156" s="43"/>
      <c r="T156" s="43"/>
    </row>
    <row r="157" spans="1:20">
      <c r="A157" s="61"/>
      <c r="B157" s="43"/>
      <c r="C157" s="43"/>
      <c r="D157" s="43"/>
      <c r="E157" s="36"/>
      <c r="F157" s="62"/>
      <c r="G157" s="25"/>
      <c r="H157" s="25"/>
      <c r="I157" s="43"/>
      <c r="J157" s="43"/>
      <c r="K157" s="36"/>
      <c r="L157" s="43"/>
      <c r="M157" s="43"/>
      <c r="N157" s="43"/>
      <c r="O157" s="36"/>
      <c r="P157" s="62"/>
      <c r="Q157" s="36"/>
      <c r="R157" s="43"/>
      <c r="S157" s="43"/>
      <c r="T157" s="43"/>
    </row>
    <row r="158" spans="1:20">
      <c r="A158" s="61"/>
      <c r="B158" s="43"/>
      <c r="C158" s="43"/>
      <c r="D158" s="43"/>
      <c r="E158" s="36"/>
      <c r="F158" s="62"/>
      <c r="G158" s="25"/>
      <c r="H158" s="25"/>
      <c r="I158" s="43"/>
      <c r="J158" s="43"/>
      <c r="K158" s="36"/>
      <c r="L158" s="43"/>
      <c r="M158" s="43"/>
      <c r="N158" s="43"/>
      <c r="O158" s="36"/>
      <c r="P158" s="62"/>
      <c r="Q158" s="36"/>
      <c r="R158" s="43"/>
      <c r="S158" s="43"/>
      <c r="T158" s="43"/>
    </row>
    <row r="159" spans="1:20">
      <c r="A159" s="61"/>
      <c r="B159" s="43"/>
      <c r="C159" s="43"/>
      <c r="D159" s="43"/>
      <c r="E159" s="36"/>
      <c r="F159" s="62"/>
      <c r="G159" s="25"/>
      <c r="H159" s="25"/>
      <c r="I159" s="43"/>
      <c r="J159" s="43"/>
      <c r="K159" s="36"/>
      <c r="L159" s="43"/>
      <c r="M159" s="43"/>
      <c r="N159" s="43"/>
      <c r="O159" s="36"/>
      <c r="P159" s="62"/>
      <c r="Q159" s="36"/>
      <c r="R159" s="43"/>
      <c r="S159" s="43"/>
      <c r="T159" s="43"/>
    </row>
    <row r="160" spans="1:20">
      <c r="A160" s="61"/>
      <c r="B160" s="43"/>
      <c r="C160" s="43"/>
      <c r="D160" s="43"/>
      <c r="E160" s="36"/>
      <c r="F160" s="62"/>
      <c r="G160" s="25"/>
      <c r="H160" s="25"/>
      <c r="I160" s="43"/>
      <c r="J160" s="43"/>
      <c r="K160" s="36"/>
      <c r="L160" s="43"/>
      <c r="M160" s="43"/>
      <c r="N160" s="43"/>
      <c r="O160" s="36"/>
      <c r="P160" s="62"/>
      <c r="Q160" s="36"/>
      <c r="R160" s="43"/>
      <c r="S160" s="43"/>
      <c r="T160" s="43"/>
    </row>
    <row r="161" spans="1:20">
      <c r="A161" s="61"/>
      <c r="B161" s="43"/>
      <c r="C161" s="43"/>
      <c r="D161" s="43"/>
      <c r="E161" s="36"/>
      <c r="F161" s="62"/>
      <c r="G161" s="25"/>
      <c r="H161" s="25"/>
      <c r="I161" s="43"/>
      <c r="J161" s="43"/>
      <c r="K161" s="36"/>
      <c r="L161" s="43"/>
      <c r="M161" s="43"/>
      <c r="N161" s="43"/>
      <c r="O161" s="36"/>
      <c r="P161" s="62"/>
      <c r="Q161" s="36"/>
      <c r="R161" s="43"/>
      <c r="S161" s="43"/>
      <c r="T161" s="43"/>
    </row>
    <row r="162" spans="1:20">
      <c r="A162" s="61"/>
      <c r="B162" s="43"/>
      <c r="C162" s="43"/>
      <c r="D162" s="43"/>
      <c r="E162" s="36"/>
      <c r="F162" s="62"/>
      <c r="G162" s="25"/>
      <c r="H162" s="25"/>
      <c r="I162" s="43"/>
      <c r="J162" s="43"/>
      <c r="K162" s="36"/>
      <c r="L162" s="43"/>
      <c r="M162" s="43"/>
      <c r="N162" s="43"/>
      <c r="O162" s="36"/>
      <c r="P162" s="62"/>
      <c r="Q162" s="36"/>
      <c r="R162" s="43"/>
      <c r="S162" s="43"/>
      <c r="T162" s="43"/>
    </row>
    <row r="163" spans="1:20">
      <c r="A163" s="61"/>
      <c r="B163" s="43"/>
      <c r="C163" s="43"/>
      <c r="D163" s="43"/>
      <c r="E163" s="36"/>
      <c r="F163" s="62"/>
      <c r="G163" s="25"/>
      <c r="H163" s="25"/>
      <c r="I163" s="43"/>
      <c r="J163" s="43"/>
      <c r="K163" s="36"/>
      <c r="L163" s="43"/>
      <c r="M163" s="43"/>
      <c r="N163" s="43"/>
      <c r="O163" s="36"/>
      <c r="P163" s="62"/>
      <c r="Q163" s="36"/>
      <c r="R163" s="43"/>
      <c r="S163" s="43"/>
      <c r="T163" s="43"/>
    </row>
    <row r="164" spans="1:20">
      <c r="A164" s="61"/>
      <c r="B164" s="43"/>
      <c r="C164" s="43"/>
      <c r="D164" s="43"/>
      <c r="E164" s="36"/>
      <c r="F164" s="62"/>
      <c r="G164" s="25"/>
      <c r="H164" s="25"/>
      <c r="I164" s="43"/>
      <c r="J164" s="43"/>
      <c r="K164" s="36"/>
      <c r="L164" s="43"/>
      <c r="M164" s="43"/>
      <c r="N164" s="43"/>
      <c r="O164" s="36"/>
      <c r="P164" s="62"/>
      <c r="Q164" s="36"/>
      <c r="R164" s="43"/>
      <c r="S164" s="43"/>
      <c r="T164" s="43"/>
    </row>
    <row r="165" spans="1:20">
      <c r="A165" s="61"/>
      <c r="B165" s="43"/>
      <c r="C165" s="43"/>
      <c r="D165" s="43"/>
      <c r="E165" s="36"/>
      <c r="F165" s="62"/>
      <c r="G165" s="25"/>
      <c r="H165" s="25"/>
      <c r="I165" s="43"/>
      <c r="J165" s="43"/>
      <c r="K165" s="36"/>
      <c r="L165" s="43"/>
      <c r="M165" s="43"/>
      <c r="N165" s="43"/>
      <c r="O165" s="36"/>
      <c r="P165" s="62"/>
      <c r="Q165" s="36"/>
      <c r="R165" s="43"/>
      <c r="S165" s="43"/>
      <c r="T165" s="43"/>
    </row>
    <row r="166" spans="1:20">
      <c r="A166" s="61"/>
      <c r="B166" s="43"/>
      <c r="C166" s="43"/>
      <c r="D166" s="43"/>
      <c r="E166" s="36"/>
      <c r="F166" s="62"/>
      <c r="G166" s="25"/>
      <c r="H166" s="25"/>
      <c r="I166" s="43"/>
      <c r="J166" s="43"/>
      <c r="K166" s="36"/>
      <c r="L166" s="43"/>
      <c r="M166" s="43"/>
      <c r="N166" s="43"/>
      <c r="O166" s="36"/>
      <c r="P166" s="62"/>
      <c r="Q166" s="36"/>
      <c r="R166" s="43"/>
      <c r="S166" s="43"/>
      <c r="T166" s="43"/>
    </row>
    <row r="167" spans="1:20">
      <c r="A167" s="61"/>
      <c r="B167" s="43"/>
      <c r="C167" s="43"/>
      <c r="D167" s="43"/>
      <c r="E167" s="36"/>
      <c r="F167" s="62"/>
      <c r="G167" s="25"/>
      <c r="H167" s="25"/>
      <c r="I167" s="43"/>
      <c r="J167" s="43"/>
      <c r="K167" s="36"/>
      <c r="L167" s="43"/>
      <c r="M167" s="43"/>
      <c r="N167" s="43"/>
      <c r="O167" s="36"/>
      <c r="P167" s="62"/>
      <c r="Q167" s="36"/>
      <c r="R167" s="43"/>
      <c r="S167" s="43"/>
      <c r="T167" s="43"/>
    </row>
    <row r="168" spans="1:20">
      <c r="A168" s="61"/>
      <c r="B168" s="43"/>
      <c r="C168" s="43"/>
      <c r="D168" s="43"/>
      <c r="E168" s="36"/>
      <c r="F168" s="62"/>
      <c r="G168" s="25"/>
      <c r="H168" s="25"/>
      <c r="I168" s="43"/>
      <c r="J168" s="43"/>
      <c r="K168" s="36"/>
      <c r="L168" s="43"/>
      <c r="M168" s="43"/>
      <c r="N168" s="43"/>
      <c r="O168" s="36"/>
      <c r="P168" s="62"/>
      <c r="Q168" s="36"/>
      <c r="R168" s="43"/>
      <c r="S168" s="43"/>
      <c r="T168" s="43"/>
    </row>
    <row r="169" spans="1:20">
      <c r="A169" s="61"/>
      <c r="B169" s="43"/>
      <c r="C169" s="43"/>
      <c r="D169" s="43"/>
      <c r="E169" s="36"/>
      <c r="F169" s="62"/>
      <c r="G169" s="25"/>
      <c r="H169" s="25"/>
      <c r="I169" s="43"/>
      <c r="J169" s="43"/>
      <c r="K169" s="36"/>
      <c r="L169" s="43"/>
      <c r="M169" s="43"/>
      <c r="N169" s="43"/>
      <c r="O169" s="36"/>
      <c r="P169" s="62"/>
      <c r="Q169" s="36"/>
      <c r="R169" s="43"/>
      <c r="S169" s="43"/>
      <c r="T169" s="43"/>
    </row>
    <row r="170" spans="1:20">
      <c r="A170" s="61"/>
      <c r="B170" s="43"/>
      <c r="C170" s="43"/>
      <c r="D170" s="43"/>
      <c r="E170" s="36"/>
      <c r="F170" s="62"/>
      <c r="G170" s="25"/>
      <c r="H170" s="25"/>
      <c r="I170" s="43"/>
      <c r="J170" s="43"/>
      <c r="K170" s="36"/>
      <c r="L170" s="43"/>
      <c r="M170" s="43"/>
      <c r="N170" s="43"/>
      <c r="O170" s="36"/>
      <c r="P170" s="62"/>
      <c r="Q170" s="36"/>
      <c r="R170" s="43"/>
      <c r="S170" s="43"/>
      <c r="T170" s="43"/>
    </row>
    <row r="171" spans="1:20">
      <c r="A171" s="61"/>
      <c r="B171" s="43"/>
      <c r="C171" s="43"/>
      <c r="D171" s="43"/>
      <c r="E171" s="36"/>
      <c r="F171" s="62"/>
      <c r="G171" s="25"/>
      <c r="H171" s="25"/>
      <c r="I171" s="43"/>
      <c r="J171" s="43"/>
      <c r="K171" s="36"/>
      <c r="L171" s="43"/>
      <c r="M171" s="43"/>
      <c r="N171" s="43"/>
      <c r="O171" s="36"/>
      <c r="P171" s="62"/>
      <c r="Q171" s="36"/>
      <c r="R171" s="43"/>
      <c r="S171" s="43"/>
      <c r="T171" s="43"/>
    </row>
    <row r="172" spans="1:20">
      <c r="A172" s="61"/>
      <c r="B172" s="43"/>
      <c r="C172" s="43"/>
      <c r="D172" s="43"/>
      <c r="E172" s="36"/>
      <c r="F172" s="62"/>
      <c r="G172" s="25"/>
      <c r="H172" s="25"/>
      <c r="I172" s="43"/>
      <c r="J172" s="43"/>
      <c r="K172" s="36"/>
      <c r="L172" s="43"/>
      <c r="M172" s="43"/>
      <c r="N172" s="43"/>
      <c r="O172" s="36"/>
      <c r="P172" s="62"/>
      <c r="Q172" s="36"/>
      <c r="R172" s="43"/>
      <c r="S172" s="43"/>
      <c r="T172" s="43"/>
    </row>
    <row r="173" spans="1:20">
      <c r="A173" s="61"/>
      <c r="B173" s="43"/>
      <c r="C173" s="43"/>
      <c r="D173" s="43"/>
      <c r="E173" s="36"/>
      <c r="F173" s="62"/>
      <c r="G173" s="25"/>
      <c r="H173" s="25"/>
      <c r="I173" s="43"/>
      <c r="J173" s="43"/>
      <c r="K173" s="36"/>
      <c r="L173" s="43"/>
      <c r="M173" s="43"/>
      <c r="N173" s="43"/>
      <c r="O173" s="36"/>
      <c r="P173" s="62"/>
      <c r="Q173" s="36"/>
      <c r="R173" s="43"/>
      <c r="S173" s="43"/>
      <c r="T173" s="43"/>
    </row>
    <row r="174" spans="1:20">
      <c r="A174" s="61"/>
      <c r="B174" s="43"/>
      <c r="C174" s="43"/>
      <c r="D174" s="43"/>
      <c r="E174" s="36"/>
      <c r="F174" s="62"/>
      <c r="G174" s="25"/>
      <c r="H174" s="25"/>
      <c r="I174" s="43"/>
      <c r="J174" s="43"/>
      <c r="K174" s="36"/>
      <c r="L174" s="43"/>
      <c r="M174" s="43"/>
      <c r="N174" s="43"/>
      <c r="O174" s="36"/>
      <c r="P174" s="62"/>
      <c r="Q174" s="36"/>
      <c r="R174" s="43"/>
      <c r="S174" s="43"/>
      <c r="T174" s="43"/>
    </row>
    <row r="175" spans="1:20">
      <c r="A175" s="61"/>
      <c r="B175" s="43"/>
      <c r="C175" s="43"/>
      <c r="D175" s="43"/>
      <c r="E175" s="36"/>
      <c r="F175" s="62"/>
      <c r="G175" s="25"/>
      <c r="H175" s="25"/>
      <c r="I175" s="43"/>
      <c r="J175" s="43"/>
      <c r="K175" s="36"/>
      <c r="L175" s="43"/>
      <c r="M175" s="43"/>
      <c r="N175" s="43"/>
      <c r="O175" s="36"/>
      <c r="P175" s="62"/>
      <c r="Q175" s="36"/>
      <c r="R175" s="43"/>
      <c r="S175" s="43"/>
      <c r="T175" s="43"/>
    </row>
    <row r="176" spans="1:20">
      <c r="A176" s="61"/>
      <c r="B176" s="43"/>
      <c r="C176" s="43"/>
      <c r="D176" s="43"/>
      <c r="E176" s="36"/>
      <c r="F176" s="62"/>
      <c r="G176" s="25"/>
      <c r="H176" s="25"/>
      <c r="I176" s="43"/>
      <c r="J176" s="43"/>
      <c r="K176" s="36"/>
      <c r="L176" s="43"/>
      <c r="M176" s="43"/>
      <c r="N176" s="43"/>
      <c r="O176" s="36"/>
      <c r="P176" s="62"/>
      <c r="Q176" s="36"/>
      <c r="R176" s="43"/>
      <c r="S176" s="43"/>
      <c r="T176" s="43"/>
    </row>
    <row r="177" spans="1:20">
      <c r="A177" s="61"/>
      <c r="B177" s="43"/>
      <c r="C177" s="43"/>
      <c r="D177" s="43"/>
      <c r="E177" s="36"/>
      <c r="F177" s="62"/>
      <c r="G177" s="25"/>
      <c r="H177" s="25"/>
      <c r="I177" s="43"/>
      <c r="J177" s="43"/>
      <c r="K177" s="36"/>
      <c r="L177" s="43"/>
      <c r="M177" s="43"/>
      <c r="N177" s="43"/>
      <c r="O177" s="36"/>
      <c r="P177" s="62"/>
      <c r="Q177" s="36"/>
      <c r="R177" s="43"/>
      <c r="S177" s="43"/>
      <c r="T177" s="43"/>
    </row>
    <row r="178" spans="1:20">
      <c r="A178" s="61"/>
      <c r="B178" s="43"/>
      <c r="C178" s="43"/>
      <c r="D178" s="43"/>
      <c r="E178" s="36"/>
      <c r="F178" s="62"/>
      <c r="G178" s="25"/>
      <c r="H178" s="25"/>
      <c r="I178" s="43"/>
      <c r="J178" s="43"/>
      <c r="K178" s="36"/>
      <c r="L178" s="43"/>
      <c r="M178" s="43"/>
      <c r="N178" s="43"/>
      <c r="O178" s="36"/>
      <c r="P178" s="62"/>
      <c r="Q178" s="36"/>
      <c r="R178" s="43"/>
      <c r="S178" s="43"/>
      <c r="T178" s="43"/>
    </row>
    <row r="179" spans="1:20">
      <c r="A179" s="61"/>
      <c r="B179" s="43"/>
      <c r="C179" s="43"/>
      <c r="D179" s="43"/>
      <c r="E179" s="36"/>
      <c r="F179" s="62"/>
      <c r="G179" s="25"/>
      <c r="H179" s="25"/>
      <c r="I179" s="43"/>
      <c r="J179" s="43"/>
      <c r="K179" s="36"/>
      <c r="L179" s="43"/>
      <c r="M179" s="43"/>
      <c r="N179" s="43"/>
      <c r="O179" s="36"/>
      <c r="P179" s="62"/>
      <c r="Q179" s="36"/>
      <c r="R179" s="43"/>
      <c r="S179" s="43"/>
      <c r="T179" s="43"/>
    </row>
    <row r="180" spans="1:20">
      <c r="A180" s="61"/>
      <c r="B180" s="43"/>
      <c r="C180" s="43"/>
      <c r="D180" s="43"/>
      <c r="E180" s="36"/>
      <c r="F180" s="62"/>
      <c r="G180" s="25"/>
      <c r="H180" s="25"/>
      <c r="I180" s="43"/>
      <c r="J180" s="43"/>
      <c r="K180" s="36"/>
      <c r="L180" s="43"/>
      <c r="M180" s="43"/>
      <c r="N180" s="43"/>
      <c r="O180" s="36"/>
      <c r="P180" s="62"/>
      <c r="Q180" s="36"/>
      <c r="R180" s="43"/>
      <c r="S180" s="43"/>
      <c r="T180" s="43"/>
    </row>
    <row r="181" spans="1:20">
      <c r="A181" s="61"/>
      <c r="B181" s="43"/>
      <c r="C181" s="43"/>
      <c r="D181" s="43"/>
      <c r="E181" s="36"/>
      <c r="F181" s="62"/>
      <c r="G181" s="25"/>
      <c r="H181" s="25"/>
      <c r="I181" s="43"/>
      <c r="J181" s="43"/>
      <c r="K181" s="36"/>
      <c r="L181" s="43"/>
      <c r="M181" s="43"/>
      <c r="N181" s="43"/>
      <c r="O181" s="36"/>
      <c r="P181" s="62"/>
      <c r="Q181" s="36"/>
      <c r="R181" s="43"/>
      <c r="S181" s="43"/>
      <c r="T181" s="43"/>
    </row>
    <row r="182" spans="1:20">
      <c r="A182" s="61"/>
      <c r="B182" s="43"/>
      <c r="C182" s="43"/>
      <c r="D182" s="43"/>
      <c r="E182" s="36"/>
      <c r="F182" s="62"/>
      <c r="G182" s="25"/>
      <c r="H182" s="25"/>
      <c r="I182" s="43"/>
      <c r="J182" s="43"/>
      <c r="K182" s="36"/>
      <c r="L182" s="43"/>
      <c r="M182" s="43"/>
      <c r="N182" s="43"/>
      <c r="O182" s="36"/>
      <c r="P182" s="62"/>
      <c r="Q182" s="36"/>
      <c r="R182" s="43"/>
      <c r="S182" s="43"/>
      <c r="T182" s="43"/>
    </row>
    <row r="183" spans="1:20">
      <c r="A183" s="61"/>
      <c r="B183" s="43"/>
      <c r="C183" s="43"/>
      <c r="D183" s="43"/>
      <c r="E183" s="36"/>
      <c r="F183" s="62"/>
      <c r="G183" s="25"/>
      <c r="H183" s="25"/>
      <c r="I183" s="43"/>
      <c r="J183" s="43"/>
      <c r="K183" s="36"/>
      <c r="L183" s="43"/>
      <c r="M183" s="43"/>
      <c r="N183" s="43"/>
      <c r="O183" s="36"/>
      <c r="P183" s="62"/>
      <c r="Q183" s="36"/>
      <c r="R183" s="43"/>
      <c r="S183" s="43"/>
      <c r="T183" s="43"/>
    </row>
    <row r="184" spans="1:20">
      <c r="A184" s="61"/>
      <c r="B184" s="43"/>
      <c r="C184" s="43"/>
      <c r="D184" s="43"/>
      <c r="E184" s="36"/>
      <c r="F184" s="62"/>
      <c r="G184" s="25"/>
      <c r="H184" s="25"/>
      <c r="I184" s="43"/>
      <c r="J184" s="43"/>
      <c r="K184" s="36"/>
      <c r="L184" s="43"/>
      <c r="M184" s="43"/>
      <c r="N184" s="43"/>
      <c r="O184" s="36"/>
      <c r="P184" s="62"/>
      <c r="Q184" s="36"/>
      <c r="R184" s="43"/>
      <c r="S184" s="43"/>
      <c r="T184" s="43"/>
    </row>
    <row r="185" spans="1:20">
      <c r="A185" s="61"/>
      <c r="B185" s="43"/>
      <c r="C185" s="43"/>
      <c r="D185" s="43"/>
      <c r="E185" s="36"/>
      <c r="F185" s="62"/>
      <c r="G185" s="25"/>
      <c r="H185" s="25"/>
      <c r="I185" s="43"/>
      <c r="J185" s="43"/>
      <c r="K185" s="36"/>
      <c r="L185" s="43"/>
      <c r="M185" s="43"/>
      <c r="N185" s="43"/>
      <c r="O185" s="36"/>
      <c r="P185" s="62"/>
      <c r="Q185" s="36"/>
      <c r="R185" s="43"/>
      <c r="S185" s="43"/>
      <c r="T185" s="43"/>
    </row>
    <row r="186" spans="1:20">
      <c r="A186" s="61"/>
      <c r="B186" s="43"/>
      <c r="C186" s="43"/>
      <c r="D186" s="43"/>
      <c r="E186" s="36"/>
      <c r="F186" s="62"/>
      <c r="G186" s="25"/>
      <c r="H186" s="25"/>
      <c r="I186" s="43"/>
      <c r="J186" s="43"/>
      <c r="K186" s="36"/>
      <c r="L186" s="43"/>
      <c r="M186" s="43"/>
      <c r="N186" s="43"/>
      <c r="O186" s="36"/>
      <c r="P186" s="62"/>
      <c r="Q186" s="36"/>
      <c r="R186" s="43"/>
      <c r="S186" s="43"/>
      <c r="T186" s="43"/>
    </row>
    <row r="187" spans="1:20">
      <c r="A187" s="61"/>
      <c r="B187" s="43"/>
      <c r="C187" s="43"/>
      <c r="D187" s="43"/>
      <c r="E187" s="36"/>
      <c r="F187" s="62"/>
      <c r="G187" s="25"/>
      <c r="H187" s="25"/>
      <c r="I187" s="43"/>
      <c r="J187" s="43"/>
      <c r="K187" s="36"/>
      <c r="L187" s="43"/>
      <c r="M187" s="43"/>
      <c r="N187" s="43"/>
      <c r="O187" s="36"/>
      <c r="P187" s="62"/>
      <c r="Q187" s="36"/>
      <c r="R187" s="43"/>
      <c r="S187" s="43"/>
      <c r="T187" s="43"/>
    </row>
    <row r="188" spans="1:20">
      <c r="A188" s="61"/>
      <c r="B188" s="43"/>
      <c r="C188" s="43"/>
      <c r="D188" s="43"/>
      <c r="E188" s="36"/>
      <c r="F188" s="62"/>
      <c r="G188" s="25"/>
      <c r="H188" s="25"/>
      <c r="I188" s="43"/>
      <c r="J188" s="43"/>
      <c r="K188" s="36"/>
      <c r="L188" s="43"/>
      <c r="M188" s="43"/>
      <c r="N188" s="43"/>
      <c r="O188" s="36"/>
      <c r="P188" s="62"/>
      <c r="Q188" s="36"/>
      <c r="R188" s="43"/>
      <c r="S188" s="43"/>
      <c r="T188" s="43"/>
    </row>
    <row r="189" spans="1:20">
      <c r="A189" s="61"/>
      <c r="B189" s="43"/>
      <c r="C189" s="43"/>
      <c r="D189" s="43"/>
      <c r="E189" s="36"/>
      <c r="F189" s="62"/>
      <c r="G189" s="25"/>
      <c r="H189" s="25"/>
      <c r="I189" s="43"/>
      <c r="J189" s="43"/>
      <c r="K189" s="36"/>
      <c r="L189" s="43"/>
      <c r="M189" s="43"/>
      <c r="N189" s="43"/>
      <c r="O189" s="36"/>
      <c r="P189" s="62"/>
      <c r="Q189" s="36"/>
      <c r="R189" s="43"/>
      <c r="S189" s="43"/>
      <c r="T189" s="43"/>
    </row>
    <row r="190" spans="1:20">
      <c r="A190" s="61"/>
      <c r="B190" s="43"/>
      <c r="C190" s="43"/>
      <c r="D190" s="43"/>
      <c r="E190" s="36"/>
      <c r="F190" s="62"/>
      <c r="G190" s="25"/>
      <c r="H190" s="25"/>
      <c r="I190" s="43"/>
      <c r="J190" s="43"/>
      <c r="K190" s="36"/>
      <c r="L190" s="43"/>
      <c r="M190" s="43"/>
      <c r="N190" s="43"/>
      <c r="O190" s="36"/>
      <c r="P190" s="62"/>
      <c r="Q190" s="36"/>
      <c r="R190" s="43"/>
      <c r="S190" s="43"/>
      <c r="T190" s="43"/>
    </row>
    <row r="191" spans="1:20">
      <c r="A191" s="61"/>
      <c r="B191" s="43"/>
      <c r="C191" s="43"/>
      <c r="D191" s="43"/>
      <c r="E191" s="36"/>
      <c r="F191" s="62"/>
      <c r="G191" s="25"/>
      <c r="H191" s="25"/>
      <c r="I191" s="43"/>
      <c r="J191" s="43"/>
      <c r="K191" s="36"/>
      <c r="L191" s="43"/>
      <c r="M191" s="43"/>
      <c r="N191" s="43"/>
      <c r="O191" s="36"/>
      <c r="P191" s="62"/>
      <c r="Q191" s="36"/>
      <c r="R191" s="43"/>
      <c r="S191" s="43"/>
      <c r="T191" s="43"/>
    </row>
    <row r="192" spans="1:20">
      <c r="A192" s="61"/>
      <c r="B192" s="43"/>
      <c r="C192" s="43"/>
      <c r="D192" s="43"/>
      <c r="E192" s="36"/>
      <c r="F192" s="62"/>
      <c r="G192" s="25"/>
      <c r="H192" s="25"/>
      <c r="I192" s="43"/>
      <c r="J192" s="43"/>
      <c r="K192" s="36"/>
      <c r="L192" s="43"/>
      <c r="M192" s="43"/>
      <c r="N192" s="43"/>
      <c r="O192" s="36"/>
      <c r="P192" s="62"/>
      <c r="Q192" s="36"/>
      <c r="R192" s="43"/>
      <c r="S192" s="43"/>
      <c r="T192" s="43"/>
    </row>
    <row r="193" spans="1:20">
      <c r="A193" s="61"/>
      <c r="B193" s="43"/>
      <c r="C193" s="43"/>
      <c r="D193" s="43"/>
      <c r="E193" s="36"/>
      <c r="F193" s="62"/>
      <c r="G193" s="25"/>
      <c r="H193" s="25"/>
      <c r="I193" s="43"/>
      <c r="J193" s="43"/>
      <c r="K193" s="36"/>
      <c r="L193" s="43"/>
      <c r="M193" s="43"/>
      <c r="N193" s="43"/>
      <c r="O193" s="36"/>
      <c r="P193" s="62"/>
      <c r="Q193" s="36"/>
      <c r="R193" s="43"/>
      <c r="S193" s="43"/>
      <c r="T193" s="43"/>
    </row>
    <row r="194" spans="1:20">
      <c r="A194" s="61"/>
      <c r="B194" s="43"/>
      <c r="C194" s="43"/>
      <c r="D194" s="43"/>
      <c r="E194" s="36"/>
      <c r="F194" s="62"/>
      <c r="G194" s="25"/>
      <c r="H194" s="25"/>
      <c r="I194" s="43"/>
      <c r="J194" s="43"/>
      <c r="K194" s="36"/>
      <c r="L194" s="43"/>
      <c r="M194" s="43"/>
      <c r="N194" s="43"/>
      <c r="O194" s="36"/>
      <c r="P194" s="62"/>
      <c r="Q194" s="36"/>
      <c r="R194" s="43"/>
      <c r="S194" s="43"/>
      <c r="T194" s="43"/>
    </row>
    <row r="195" spans="1:20">
      <c r="A195" s="61"/>
      <c r="B195" s="43"/>
      <c r="C195" s="43"/>
      <c r="D195" s="43"/>
      <c r="E195" s="36"/>
      <c r="F195" s="62"/>
      <c r="G195" s="25"/>
      <c r="H195" s="25"/>
      <c r="I195" s="43"/>
      <c r="J195" s="43"/>
      <c r="K195" s="36"/>
      <c r="L195" s="43"/>
      <c r="M195" s="43"/>
      <c r="N195" s="43"/>
      <c r="O195" s="36"/>
      <c r="P195" s="62"/>
      <c r="Q195" s="36"/>
      <c r="R195" s="43"/>
      <c r="S195" s="43"/>
      <c r="T195" s="43"/>
    </row>
    <row r="196" spans="1:20">
      <c r="A196" s="61"/>
      <c r="B196" s="43"/>
      <c r="C196" s="43"/>
      <c r="D196" s="43"/>
      <c r="E196" s="36"/>
      <c r="F196" s="62"/>
      <c r="G196" s="25"/>
      <c r="H196" s="25"/>
      <c r="I196" s="43"/>
      <c r="J196" s="43"/>
      <c r="K196" s="36"/>
      <c r="L196" s="43"/>
      <c r="M196" s="43"/>
      <c r="N196" s="43"/>
      <c r="O196" s="36"/>
      <c r="P196" s="62"/>
      <c r="Q196" s="36"/>
      <c r="R196" s="43"/>
      <c r="S196" s="43"/>
      <c r="T196" s="43"/>
    </row>
    <row r="197" spans="1:20">
      <c r="A197" s="61"/>
      <c r="B197" s="43"/>
      <c r="C197" s="43"/>
      <c r="D197" s="43"/>
      <c r="E197" s="36"/>
      <c r="F197" s="62"/>
      <c r="G197" s="25"/>
      <c r="H197" s="25"/>
      <c r="I197" s="43"/>
      <c r="J197" s="43"/>
      <c r="K197" s="36"/>
      <c r="L197" s="43"/>
      <c r="M197" s="43"/>
      <c r="N197" s="43"/>
      <c r="O197" s="36"/>
      <c r="P197" s="62"/>
      <c r="Q197" s="36"/>
      <c r="R197" s="43"/>
      <c r="S197" s="43"/>
      <c r="T197" s="43"/>
    </row>
    <row r="198" spans="1:20">
      <c r="A198" s="61"/>
      <c r="B198" s="43"/>
      <c r="C198" s="43"/>
      <c r="D198" s="43"/>
      <c r="E198" s="36"/>
      <c r="F198" s="62"/>
      <c r="G198" s="25"/>
      <c r="H198" s="25"/>
      <c r="I198" s="43"/>
      <c r="J198" s="43"/>
      <c r="K198" s="36"/>
      <c r="L198" s="43"/>
      <c r="M198" s="43"/>
      <c r="N198" s="43"/>
      <c r="O198" s="36"/>
      <c r="P198" s="62"/>
      <c r="Q198" s="36"/>
      <c r="R198" s="43"/>
      <c r="S198" s="43"/>
      <c r="T198" s="43"/>
    </row>
    <row r="199" spans="1:20">
      <c r="A199" s="61"/>
      <c r="B199" s="43"/>
      <c r="C199" s="43"/>
      <c r="D199" s="43"/>
      <c r="E199" s="36"/>
      <c r="F199" s="62"/>
      <c r="G199" s="25"/>
      <c r="H199" s="25"/>
      <c r="I199" s="43"/>
      <c r="J199" s="43"/>
      <c r="K199" s="36"/>
      <c r="L199" s="43"/>
      <c r="M199" s="43"/>
      <c r="N199" s="43"/>
      <c r="O199" s="36"/>
      <c r="P199" s="62"/>
      <c r="Q199" s="36"/>
      <c r="R199" s="43"/>
      <c r="S199" s="43"/>
      <c r="T199" s="43"/>
    </row>
    <row r="200" spans="1:20">
      <c r="A200" s="61"/>
      <c r="B200" s="43"/>
      <c r="C200" s="43"/>
      <c r="D200" s="43"/>
      <c r="E200" s="36"/>
      <c r="F200" s="62"/>
      <c r="G200" s="25"/>
      <c r="H200" s="25"/>
      <c r="I200" s="43"/>
      <c r="J200" s="43"/>
      <c r="K200" s="36"/>
      <c r="L200" s="43"/>
      <c r="M200" s="43"/>
      <c r="N200" s="43"/>
      <c r="O200" s="36"/>
      <c r="P200" s="62"/>
      <c r="Q200" s="36"/>
      <c r="R200" s="43"/>
      <c r="S200" s="43"/>
      <c r="T200" s="43"/>
    </row>
    <row r="201" spans="1:20">
      <c r="A201" s="61"/>
      <c r="B201" s="43"/>
      <c r="C201" s="43"/>
      <c r="D201" s="43"/>
      <c r="E201" s="36"/>
      <c r="F201" s="62"/>
      <c r="G201" s="25"/>
      <c r="H201" s="25"/>
      <c r="I201" s="43"/>
      <c r="J201" s="43"/>
      <c r="K201" s="36"/>
      <c r="L201" s="43"/>
      <c r="M201" s="43"/>
      <c r="N201" s="43"/>
      <c r="O201" s="36"/>
      <c r="P201" s="62"/>
      <c r="Q201" s="36"/>
      <c r="R201" s="43"/>
      <c r="S201" s="43"/>
      <c r="T201" s="43"/>
    </row>
    <row r="202" spans="1:20">
      <c r="A202" s="61"/>
      <c r="B202" s="43"/>
      <c r="C202" s="43"/>
      <c r="D202" s="43"/>
      <c r="E202" s="36"/>
      <c r="F202" s="62"/>
      <c r="G202" s="25"/>
      <c r="H202" s="25"/>
      <c r="I202" s="43"/>
      <c r="J202" s="43"/>
      <c r="K202" s="36"/>
      <c r="L202" s="43"/>
      <c r="M202" s="43"/>
      <c r="N202" s="43"/>
      <c r="O202" s="36"/>
      <c r="P202" s="62"/>
      <c r="Q202" s="36"/>
      <c r="R202" s="43"/>
      <c r="S202" s="43"/>
      <c r="T202" s="43"/>
    </row>
    <row r="203" spans="1:20">
      <c r="A203" s="61"/>
      <c r="B203" s="43"/>
      <c r="C203" s="43"/>
      <c r="D203" s="43"/>
      <c r="E203" s="36"/>
      <c r="F203" s="62"/>
      <c r="G203" s="25"/>
      <c r="H203" s="25"/>
      <c r="I203" s="43"/>
      <c r="J203" s="43"/>
      <c r="K203" s="36"/>
      <c r="L203" s="43"/>
      <c r="M203" s="43"/>
      <c r="N203" s="43"/>
      <c r="O203" s="36"/>
      <c r="P203" s="62"/>
      <c r="Q203" s="36"/>
      <c r="R203" s="43"/>
      <c r="S203" s="43"/>
      <c r="T203" s="43"/>
    </row>
    <row r="204" spans="1:20">
      <c r="A204" s="61"/>
      <c r="B204" s="43"/>
      <c r="C204" s="43"/>
      <c r="D204" s="43"/>
      <c r="E204" s="36"/>
      <c r="F204" s="62"/>
      <c r="G204" s="25"/>
      <c r="H204" s="25"/>
      <c r="I204" s="43"/>
      <c r="J204" s="43"/>
      <c r="K204" s="36"/>
      <c r="L204" s="43"/>
      <c r="M204" s="43"/>
      <c r="N204" s="43"/>
      <c r="O204" s="36"/>
      <c r="P204" s="62"/>
      <c r="Q204" s="36"/>
      <c r="R204" s="43"/>
      <c r="S204" s="43"/>
      <c r="T204" s="43"/>
    </row>
    <row r="205" spans="1:20">
      <c r="A205" s="61"/>
      <c r="B205" s="43"/>
      <c r="C205" s="43"/>
      <c r="D205" s="43"/>
      <c r="E205" s="36"/>
      <c r="F205" s="62"/>
      <c r="G205" s="25"/>
      <c r="H205" s="25"/>
      <c r="I205" s="43"/>
      <c r="J205" s="43"/>
      <c r="K205" s="36"/>
      <c r="L205" s="43"/>
      <c r="M205" s="43"/>
      <c r="N205" s="43"/>
      <c r="O205" s="36"/>
      <c r="P205" s="62"/>
      <c r="Q205" s="36"/>
      <c r="R205" s="43"/>
      <c r="S205" s="43"/>
      <c r="T205" s="43"/>
    </row>
    <row r="206" spans="1:20">
      <c r="A206" s="61"/>
      <c r="B206" s="43"/>
      <c r="C206" s="43"/>
      <c r="D206" s="43"/>
      <c r="E206" s="36"/>
      <c r="F206" s="62"/>
      <c r="G206" s="25"/>
      <c r="H206" s="25"/>
      <c r="I206" s="43"/>
      <c r="J206" s="43"/>
      <c r="K206" s="36"/>
      <c r="L206" s="43"/>
      <c r="M206" s="43"/>
      <c r="N206" s="43"/>
      <c r="O206" s="36"/>
      <c r="P206" s="62"/>
      <c r="Q206" s="36"/>
      <c r="R206" s="43"/>
      <c r="S206" s="43"/>
      <c r="T206" s="43"/>
    </row>
    <row r="207" spans="1:20">
      <c r="A207" s="61"/>
      <c r="B207" s="43"/>
      <c r="C207" s="43"/>
      <c r="D207" s="43"/>
      <c r="E207" s="36"/>
      <c r="F207" s="62"/>
      <c r="G207" s="25"/>
      <c r="H207" s="25"/>
      <c r="I207" s="43"/>
      <c r="J207" s="43"/>
      <c r="K207" s="36"/>
      <c r="L207" s="43"/>
      <c r="M207" s="43"/>
      <c r="N207" s="43"/>
      <c r="O207" s="36"/>
      <c r="P207" s="62"/>
      <c r="Q207" s="36"/>
      <c r="R207" s="43"/>
      <c r="S207" s="43"/>
      <c r="T207" s="43"/>
    </row>
    <row r="208" spans="1:20">
      <c r="A208" s="61"/>
      <c r="B208" s="43"/>
      <c r="C208" s="43"/>
      <c r="D208" s="43"/>
      <c r="E208" s="36"/>
      <c r="F208" s="62"/>
      <c r="G208" s="25"/>
      <c r="H208" s="25"/>
      <c r="I208" s="43"/>
      <c r="J208" s="43"/>
      <c r="K208" s="36"/>
      <c r="L208" s="43"/>
      <c r="M208" s="43"/>
      <c r="N208" s="43"/>
      <c r="O208" s="36"/>
      <c r="P208" s="62"/>
      <c r="Q208" s="36"/>
      <c r="R208" s="43"/>
      <c r="S208" s="43"/>
      <c r="T208" s="43"/>
    </row>
    <row r="209" spans="1:20">
      <c r="A209" s="61"/>
      <c r="B209" s="43"/>
      <c r="C209" s="43"/>
      <c r="D209" s="43"/>
      <c r="E209" s="36"/>
      <c r="F209" s="62"/>
      <c r="G209" s="25"/>
      <c r="H209" s="25"/>
      <c r="I209" s="43"/>
      <c r="J209" s="43"/>
      <c r="K209" s="36"/>
      <c r="L209" s="43"/>
      <c r="M209" s="43"/>
      <c r="N209" s="43"/>
      <c r="O209" s="36"/>
      <c r="P209" s="62"/>
      <c r="Q209" s="36"/>
      <c r="R209" s="43"/>
      <c r="S209" s="43"/>
      <c r="T209" s="43"/>
    </row>
    <row r="210" spans="1:20">
      <c r="A210" s="61"/>
      <c r="B210" s="43"/>
      <c r="C210" s="43"/>
      <c r="D210" s="43"/>
      <c r="E210" s="36"/>
      <c r="F210" s="62"/>
      <c r="G210" s="25"/>
      <c r="H210" s="25"/>
      <c r="I210" s="43"/>
      <c r="J210" s="43"/>
      <c r="K210" s="36"/>
      <c r="L210" s="43"/>
      <c r="M210" s="43"/>
      <c r="N210" s="43"/>
      <c r="O210" s="36"/>
      <c r="P210" s="62"/>
      <c r="Q210" s="36"/>
      <c r="R210" s="43"/>
      <c r="S210" s="43"/>
      <c r="T210" s="43"/>
    </row>
    <row r="211" spans="1:20">
      <c r="A211" s="61"/>
      <c r="B211" s="43"/>
      <c r="C211" s="43"/>
      <c r="D211" s="43"/>
      <c r="E211" s="36"/>
      <c r="F211" s="62"/>
      <c r="G211" s="25"/>
      <c r="H211" s="25"/>
      <c r="I211" s="43"/>
      <c r="J211" s="43"/>
      <c r="K211" s="36"/>
      <c r="L211" s="43"/>
      <c r="M211" s="43"/>
      <c r="N211" s="43"/>
      <c r="O211" s="36"/>
      <c r="P211" s="62"/>
      <c r="Q211" s="36"/>
      <c r="R211" s="43"/>
      <c r="S211" s="43"/>
      <c r="T211" s="43"/>
    </row>
    <row r="212" spans="1:20">
      <c r="A212" s="61"/>
      <c r="B212" s="43"/>
      <c r="C212" s="43"/>
      <c r="D212" s="43"/>
      <c r="E212" s="36"/>
      <c r="F212" s="62"/>
      <c r="G212" s="25"/>
      <c r="H212" s="25"/>
      <c r="I212" s="43"/>
      <c r="J212" s="43"/>
      <c r="K212" s="36"/>
      <c r="L212" s="43"/>
      <c r="M212" s="43"/>
      <c r="N212" s="43"/>
      <c r="O212" s="36"/>
      <c r="P212" s="62"/>
      <c r="Q212" s="36"/>
      <c r="R212" s="43"/>
      <c r="S212" s="43"/>
      <c r="T212" s="43"/>
    </row>
    <row r="213" spans="1:20">
      <c r="A213" s="61"/>
      <c r="B213" s="43"/>
      <c r="C213" s="43"/>
      <c r="D213" s="43"/>
      <c r="E213" s="36"/>
      <c r="F213" s="62"/>
      <c r="G213" s="25"/>
      <c r="H213" s="25"/>
      <c r="I213" s="43"/>
      <c r="J213" s="43"/>
      <c r="K213" s="36"/>
      <c r="L213" s="43"/>
      <c r="M213" s="43"/>
      <c r="N213" s="43"/>
      <c r="O213" s="36"/>
      <c r="P213" s="62"/>
      <c r="Q213" s="36"/>
      <c r="R213" s="43"/>
      <c r="S213" s="43"/>
      <c r="T213" s="43"/>
    </row>
    <row r="214" spans="1:20">
      <c r="A214" s="61"/>
      <c r="B214" s="43"/>
      <c r="C214" s="43"/>
      <c r="D214" s="43"/>
      <c r="E214" s="36"/>
      <c r="F214" s="62"/>
      <c r="G214" s="25"/>
      <c r="H214" s="25"/>
      <c r="I214" s="43"/>
      <c r="J214" s="43"/>
      <c r="K214" s="36"/>
      <c r="L214" s="43"/>
      <c r="M214" s="43"/>
      <c r="N214" s="43"/>
      <c r="O214" s="36"/>
      <c r="P214" s="62"/>
      <c r="Q214" s="36"/>
      <c r="R214" s="43"/>
      <c r="S214" s="43"/>
      <c r="T214" s="43"/>
    </row>
    <row r="215" spans="1:20">
      <c r="A215" s="61"/>
      <c r="B215" s="43"/>
      <c r="C215" s="43"/>
      <c r="D215" s="43"/>
      <c r="E215" s="36"/>
      <c r="F215" s="62"/>
      <c r="G215" s="25"/>
      <c r="H215" s="25"/>
      <c r="I215" s="43"/>
      <c r="J215" s="43"/>
      <c r="K215" s="36"/>
      <c r="L215" s="43"/>
      <c r="M215" s="43"/>
      <c r="N215" s="43"/>
      <c r="O215" s="36"/>
      <c r="P215" s="62"/>
      <c r="Q215" s="36"/>
      <c r="R215" s="43"/>
      <c r="S215" s="43"/>
      <c r="T215" s="43"/>
    </row>
    <row r="216" spans="1:20">
      <c r="A216" s="61"/>
      <c r="B216" s="43"/>
      <c r="C216" s="43"/>
      <c r="D216" s="43"/>
      <c r="E216" s="36"/>
      <c r="F216" s="62"/>
      <c r="G216" s="25"/>
      <c r="H216" s="25"/>
      <c r="I216" s="43"/>
      <c r="J216" s="43"/>
      <c r="K216" s="36"/>
      <c r="L216" s="43"/>
      <c r="M216" s="43"/>
      <c r="N216" s="43"/>
      <c r="O216" s="36"/>
      <c r="P216" s="62"/>
      <c r="Q216" s="36"/>
      <c r="R216" s="43"/>
      <c r="S216" s="43"/>
      <c r="T216" s="43"/>
    </row>
    <row r="217" spans="1:20">
      <c r="A217" s="61"/>
      <c r="B217" s="43"/>
      <c r="C217" s="43"/>
      <c r="D217" s="43"/>
      <c r="E217" s="36"/>
      <c r="F217" s="62"/>
      <c r="G217" s="25"/>
      <c r="H217" s="25"/>
      <c r="I217" s="43"/>
      <c r="J217" s="43"/>
      <c r="K217" s="36"/>
      <c r="L217" s="43"/>
      <c r="M217" s="43"/>
      <c r="N217" s="43"/>
      <c r="O217" s="36"/>
      <c r="P217" s="62"/>
      <c r="Q217" s="36"/>
      <c r="R217" s="43"/>
      <c r="S217" s="43"/>
      <c r="T217" s="43"/>
    </row>
    <row r="218" spans="1:20">
      <c r="A218" s="61"/>
      <c r="B218" s="43"/>
      <c r="C218" s="43"/>
      <c r="D218" s="43"/>
      <c r="E218" s="36"/>
      <c r="F218" s="62"/>
      <c r="G218" s="25"/>
      <c r="H218" s="25"/>
      <c r="I218" s="43"/>
      <c r="J218" s="43"/>
      <c r="K218" s="36"/>
      <c r="L218" s="43"/>
      <c r="M218" s="43"/>
      <c r="N218" s="43"/>
      <c r="O218" s="36"/>
      <c r="P218" s="62"/>
      <c r="Q218" s="36"/>
      <c r="R218" s="43"/>
      <c r="S218" s="43"/>
      <c r="T218" s="43"/>
    </row>
    <row r="219" spans="1:20">
      <c r="A219" s="61"/>
      <c r="B219" s="43"/>
      <c r="C219" s="43"/>
      <c r="D219" s="43"/>
      <c r="E219" s="36"/>
      <c r="F219" s="62"/>
      <c r="G219" s="25"/>
      <c r="H219" s="25"/>
      <c r="I219" s="43"/>
      <c r="J219" s="43"/>
      <c r="K219" s="36"/>
      <c r="L219" s="43"/>
      <c r="M219" s="43"/>
      <c r="N219" s="43"/>
      <c r="O219" s="36"/>
      <c r="P219" s="62"/>
      <c r="Q219" s="36"/>
      <c r="R219" s="43"/>
      <c r="S219" s="43"/>
      <c r="T219" s="43"/>
    </row>
    <row r="220" spans="1:20">
      <c r="A220" s="61"/>
      <c r="B220" s="43"/>
      <c r="C220" s="43"/>
      <c r="D220" s="43"/>
      <c r="E220" s="36"/>
      <c r="F220" s="62"/>
      <c r="G220" s="25"/>
      <c r="H220" s="25"/>
      <c r="I220" s="43"/>
      <c r="J220" s="43"/>
      <c r="K220" s="36"/>
      <c r="L220" s="43"/>
      <c r="M220" s="43"/>
      <c r="N220" s="43"/>
      <c r="O220" s="36"/>
      <c r="P220" s="62"/>
      <c r="Q220" s="36"/>
      <c r="R220" s="43"/>
      <c r="S220" s="43"/>
      <c r="T220" s="43"/>
    </row>
    <row r="221" spans="1:20">
      <c r="A221" s="61"/>
      <c r="B221" s="43"/>
      <c r="C221" s="43"/>
      <c r="D221" s="43"/>
      <c r="E221" s="36"/>
      <c r="F221" s="62"/>
      <c r="G221" s="25"/>
      <c r="H221" s="25"/>
      <c r="I221" s="43"/>
      <c r="J221" s="43"/>
      <c r="K221" s="36"/>
      <c r="L221" s="43"/>
      <c r="M221" s="43"/>
      <c r="N221" s="43"/>
      <c r="O221" s="36"/>
      <c r="P221" s="62"/>
      <c r="Q221" s="36"/>
      <c r="R221" s="43"/>
      <c r="S221" s="43"/>
      <c r="T221" s="43"/>
    </row>
    <row r="222" spans="1:20">
      <c r="A222" s="61"/>
      <c r="B222" s="43"/>
      <c r="C222" s="43"/>
      <c r="D222" s="43"/>
      <c r="E222" s="36"/>
      <c r="F222" s="62"/>
      <c r="G222" s="25"/>
      <c r="H222" s="25"/>
      <c r="I222" s="43"/>
      <c r="J222" s="43"/>
      <c r="K222" s="36"/>
      <c r="L222" s="43"/>
      <c r="M222" s="43"/>
      <c r="N222" s="43"/>
      <c r="O222" s="36"/>
      <c r="P222" s="62"/>
      <c r="Q222" s="36"/>
      <c r="R222" s="43"/>
      <c r="S222" s="43"/>
      <c r="T222" s="43"/>
    </row>
    <row r="223" spans="1:20">
      <c r="A223" s="61"/>
      <c r="B223" s="43"/>
      <c r="C223" s="43"/>
      <c r="D223" s="43"/>
      <c r="E223" s="36"/>
      <c r="F223" s="62"/>
      <c r="G223" s="25"/>
      <c r="H223" s="25"/>
      <c r="I223" s="43"/>
      <c r="J223" s="43"/>
      <c r="K223" s="36"/>
      <c r="L223" s="43"/>
      <c r="M223" s="43"/>
      <c r="N223" s="43"/>
      <c r="O223" s="36"/>
      <c r="P223" s="62"/>
      <c r="Q223" s="36"/>
      <c r="R223" s="43"/>
      <c r="S223" s="43"/>
      <c r="T223" s="43"/>
    </row>
    <row r="224" spans="1:20">
      <c r="A224" s="61"/>
      <c r="B224" s="43"/>
      <c r="C224" s="43"/>
      <c r="D224" s="43"/>
      <c r="E224" s="36"/>
      <c r="F224" s="62"/>
      <c r="G224" s="25"/>
      <c r="H224" s="25"/>
      <c r="I224" s="43"/>
      <c r="J224" s="43"/>
      <c r="K224" s="36"/>
      <c r="L224" s="43"/>
      <c r="M224" s="43"/>
      <c r="N224" s="43"/>
      <c r="O224" s="36"/>
      <c r="P224" s="62"/>
      <c r="Q224" s="36"/>
      <c r="R224" s="43"/>
      <c r="S224" s="43"/>
      <c r="T224" s="43"/>
    </row>
    <row r="225" spans="1:20">
      <c r="A225" s="61"/>
      <c r="B225" s="43"/>
      <c r="C225" s="43"/>
      <c r="D225" s="43"/>
      <c r="E225" s="36"/>
      <c r="F225" s="62"/>
      <c r="G225" s="25"/>
      <c r="H225" s="25"/>
      <c r="I225" s="43"/>
      <c r="J225" s="43"/>
      <c r="K225" s="36"/>
      <c r="L225" s="43"/>
      <c r="M225" s="43"/>
      <c r="N225" s="43"/>
      <c r="O225" s="36"/>
      <c r="P225" s="62"/>
      <c r="Q225" s="36"/>
      <c r="R225" s="43"/>
      <c r="S225" s="43"/>
      <c r="T225" s="43"/>
    </row>
    <row r="226" spans="1:20">
      <c r="A226" s="61"/>
      <c r="B226" s="43"/>
      <c r="C226" s="43"/>
      <c r="D226" s="43"/>
      <c r="E226" s="36"/>
      <c r="F226" s="62"/>
      <c r="G226" s="25"/>
      <c r="H226" s="25"/>
      <c r="I226" s="43"/>
      <c r="J226" s="43"/>
      <c r="K226" s="36"/>
      <c r="L226" s="43"/>
      <c r="M226" s="43"/>
      <c r="N226" s="43"/>
      <c r="O226" s="36"/>
      <c r="P226" s="62"/>
      <c r="Q226" s="36"/>
      <c r="R226" s="43"/>
      <c r="S226" s="43"/>
      <c r="T226" s="43"/>
    </row>
    <row r="227" spans="1:20">
      <c r="A227" s="61"/>
      <c r="B227" s="43"/>
      <c r="C227" s="43"/>
      <c r="D227" s="43"/>
      <c r="E227" s="36"/>
      <c r="F227" s="62"/>
      <c r="G227" s="25"/>
      <c r="H227" s="25"/>
      <c r="I227" s="43"/>
      <c r="J227" s="43"/>
      <c r="K227" s="36"/>
      <c r="L227" s="43"/>
      <c r="M227" s="43"/>
      <c r="N227" s="43"/>
      <c r="O227" s="36"/>
      <c r="P227" s="62"/>
      <c r="Q227" s="36"/>
      <c r="R227" s="43"/>
      <c r="S227" s="43"/>
      <c r="T227" s="43"/>
    </row>
    <row r="228" spans="1:20">
      <c r="A228" s="61"/>
      <c r="B228" s="43"/>
      <c r="C228" s="43"/>
      <c r="D228" s="43"/>
      <c r="E228" s="36"/>
      <c r="F228" s="62"/>
      <c r="G228" s="25"/>
      <c r="H228" s="25"/>
      <c r="I228" s="43"/>
      <c r="J228" s="43"/>
      <c r="K228" s="36"/>
      <c r="L228" s="43"/>
      <c r="M228" s="43"/>
      <c r="N228" s="43"/>
      <c r="O228" s="36"/>
      <c r="P228" s="62"/>
      <c r="Q228" s="36"/>
      <c r="R228" s="43"/>
      <c r="S228" s="43"/>
      <c r="T228" s="43"/>
    </row>
    <row r="229" spans="1:20">
      <c r="A229" s="61"/>
      <c r="B229" s="43"/>
      <c r="C229" s="43"/>
      <c r="D229" s="43"/>
      <c r="E229" s="36"/>
      <c r="F229" s="62"/>
      <c r="G229" s="25"/>
      <c r="H229" s="25"/>
      <c r="I229" s="43"/>
      <c r="J229" s="43"/>
      <c r="K229" s="36"/>
      <c r="L229" s="43"/>
      <c r="M229" s="43"/>
      <c r="N229" s="43"/>
      <c r="O229" s="36"/>
      <c r="P229" s="62"/>
      <c r="Q229" s="36"/>
      <c r="R229" s="43"/>
      <c r="S229" s="43"/>
      <c r="T229" s="43"/>
    </row>
    <row r="230" spans="1:20">
      <c r="A230" s="61"/>
      <c r="B230" s="43"/>
      <c r="C230" s="43"/>
      <c r="D230" s="43"/>
      <c r="E230" s="36"/>
      <c r="F230" s="62"/>
      <c r="G230" s="25"/>
      <c r="H230" s="25"/>
      <c r="I230" s="43"/>
      <c r="J230" s="43"/>
      <c r="K230" s="36"/>
      <c r="L230" s="43"/>
      <c r="M230" s="43"/>
      <c r="N230" s="43"/>
      <c r="O230" s="36"/>
      <c r="P230" s="62"/>
      <c r="Q230" s="36"/>
      <c r="R230" s="43"/>
      <c r="S230" s="43"/>
      <c r="T230" s="43"/>
    </row>
    <row r="231" spans="1:20">
      <c r="A231" s="61"/>
      <c r="B231" s="43"/>
      <c r="C231" s="43"/>
      <c r="D231" s="43"/>
      <c r="E231" s="36"/>
      <c r="F231" s="62"/>
      <c r="G231" s="25"/>
      <c r="H231" s="25"/>
      <c r="I231" s="43"/>
      <c r="J231" s="43"/>
      <c r="K231" s="36"/>
      <c r="L231" s="43"/>
      <c r="M231" s="43"/>
      <c r="N231" s="43"/>
      <c r="O231" s="36"/>
      <c r="P231" s="62"/>
      <c r="Q231" s="36"/>
      <c r="R231" s="43"/>
      <c r="S231" s="43"/>
      <c r="T231" s="43"/>
    </row>
    <row r="232" spans="1:20">
      <c r="A232" s="61"/>
      <c r="B232" s="43"/>
      <c r="C232" s="43"/>
      <c r="D232" s="43"/>
      <c r="E232" s="36"/>
      <c r="F232" s="62"/>
      <c r="G232" s="25"/>
      <c r="H232" s="25"/>
      <c r="I232" s="43"/>
      <c r="J232" s="43"/>
      <c r="K232" s="36"/>
      <c r="L232" s="43"/>
      <c r="M232" s="43"/>
      <c r="N232" s="43"/>
      <c r="O232" s="36"/>
      <c r="P232" s="62"/>
      <c r="Q232" s="36"/>
      <c r="R232" s="43"/>
      <c r="S232" s="43"/>
      <c r="T232" s="43"/>
    </row>
    <row r="233" spans="1:20">
      <c r="A233" s="61"/>
      <c r="B233" s="43"/>
      <c r="C233" s="43"/>
      <c r="D233" s="43"/>
      <c r="E233" s="36"/>
      <c r="F233" s="62"/>
      <c r="G233" s="25"/>
      <c r="H233" s="25"/>
      <c r="I233" s="43"/>
      <c r="J233" s="43"/>
      <c r="K233" s="36"/>
      <c r="L233" s="43"/>
      <c r="M233" s="43"/>
      <c r="N233" s="43"/>
      <c r="O233" s="36"/>
      <c r="P233" s="62"/>
      <c r="Q233" s="36"/>
      <c r="R233" s="43"/>
      <c r="S233" s="43"/>
      <c r="T233" s="43"/>
    </row>
    <row r="234" spans="1:20">
      <c r="A234" s="61"/>
      <c r="B234" s="43"/>
      <c r="C234" s="43"/>
      <c r="D234" s="43"/>
      <c r="E234" s="36"/>
      <c r="F234" s="62"/>
      <c r="G234" s="25"/>
      <c r="H234" s="25"/>
      <c r="I234" s="43"/>
      <c r="J234" s="43"/>
      <c r="K234" s="36"/>
      <c r="L234" s="43"/>
      <c r="M234" s="43"/>
      <c r="N234" s="43"/>
      <c r="O234" s="36"/>
      <c r="P234" s="62"/>
      <c r="Q234" s="36"/>
      <c r="R234" s="43"/>
      <c r="S234" s="43"/>
      <c r="T234" s="43"/>
    </row>
    <row r="235" spans="1:20">
      <c r="A235" s="61"/>
      <c r="B235" s="43"/>
      <c r="C235" s="43"/>
      <c r="D235" s="43"/>
      <c r="E235" s="36"/>
      <c r="F235" s="62"/>
      <c r="G235" s="25"/>
      <c r="H235" s="25"/>
      <c r="I235" s="43"/>
      <c r="J235" s="43"/>
      <c r="K235" s="36"/>
      <c r="L235" s="43"/>
      <c r="M235" s="43"/>
      <c r="N235" s="43"/>
      <c r="O235" s="36"/>
      <c r="P235" s="62"/>
      <c r="Q235" s="36"/>
      <c r="R235" s="43"/>
      <c r="S235" s="43"/>
      <c r="T235" s="43"/>
    </row>
    <row r="236" spans="1:20">
      <c r="A236" s="61"/>
      <c r="B236" s="43"/>
      <c r="C236" s="43"/>
      <c r="D236" s="43"/>
      <c r="E236" s="36"/>
      <c r="F236" s="62"/>
      <c r="G236" s="25"/>
      <c r="H236" s="25"/>
      <c r="I236" s="43"/>
      <c r="J236" s="43"/>
      <c r="K236" s="36"/>
      <c r="L236" s="43"/>
      <c r="M236" s="43"/>
      <c r="N236" s="43"/>
      <c r="O236" s="36"/>
      <c r="P236" s="62"/>
      <c r="Q236" s="36"/>
      <c r="R236" s="43"/>
      <c r="S236" s="43"/>
      <c r="T236" s="43"/>
    </row>
    <row r="237" spans="1:20">
      <c r="A237" s="61"/>
      <c r="B237" s="43"/>
      <c r="C237" s="43"/>
      <c r="D237" s="43"/>
      <c r="E237" s="36"/>
      <c r="F237" s="62"/>
      <c r="G237" s="25"/>
      <c r="H237" s="25"/>
      <c r="I237" s="43"/>
      <c r="J237" s="43"/>
      <c r="K237" s="36"/>
      <c r="L237" s="43"/>
      <c r="M237" s="43"/>
      <c r="N237" s="43"/>
      <c r="O237" s="36"/>
      <c r="P237" s="62"/>
      <c r="Q237" s="36"/>
      <c r="R237" s="43"/>
      <c r="S237" s="43"/>
      <c r="T237" s="43"/>
    </row>
    <row r="238" spans="1:20">
      <c r="A238" s="61"/>
      <c r="B238" s="43"/>
      <c r="C238" s="43"/>
      <c r="D238" s="43"/>
      <c r="E238" s="36"/>
      <c r="F238" s="62"/>
      <c r="G238" s="25"/>
      <c r="H238" s="25"/>
      <c r="I238" s="43"/>
      <c r="J238" s="43"/>
      <c r="K238" s="36"/>
      <c r="L238" s="43"/>
      <c r="M238" s="43"/>
      <c r="N238" s="43"/>
      <c r="O238" s="36"/>
      <c r="P238" s="62"/>
      <c r="Q238" s="36"/>
      <c r="R238" s="43"/>
      <c r="S238" s="43"/>
      <c r="T238" s="43"/>
    </row>
    <row r="239" spans="1:20">
      <c r="A239" s="61"/>
      <c r="B239" s="43"/>
      <c r="C239" s="43"/>
      <c r="D239" s="43"/>
      <c r="E239" s="36"/>
      <c r="F239" s="62"/>
      <c r="G239" s="25"/>
      <c r="H239" s="25"/>
      <c r="I239" s="43"/>
      <c r="J239" s="43"/>
      <c r="K239" s="36"/>
      <c r="L239" s="43"/>
      <c r="M239" s="43"/>
      <c r="N239" s="43"/>
      <c r="O239" s="36"/>
      <c r="P239" s="62"/>
      <c r="Q239" s="36"/>
      <c r="R239" s="43"/>
      <c r="S239" s="43"/>
      <c r="T239" s="43"/>
    </row>
    <row r="240" spans="1:20">
      <c r="A240" s="61"/>
      <c r="B240" s="43"/>
      <c r="C240" s="43"/>
      <c r="D240" s="43"/>
      <c r="E240" s="36"/>
      <c r="F240" s="62"/>
      <c r="G240" s="25"/>
      <c r="H240" s="25"/>
      <c r="I240" s="43"/>
      <c r="J240" s="43"/>
      <c r="K240" s="36"/>
      <c r="L240" s="43"/>
      <c r="M240" s="43"/>
      <c r="N240" s="43"/>
      <c r="O240" s="36"/>
      <c r="P240" s="62"/>
      <c r="Q240" s="36"/>
      <c r="R240" s="43"/>
      <c r="S240" s="43"/>
      <c r="T240" s="43"/>
    </row>
    <row r="241" spans="1:20">
      <c r="A241" s="61"/>
      <c r="B241" s="43"/>
      <c r="C241" s="43"/>
      <c r="D241" s="43"/>
      <c r="E241" s="36"/>
      <c r="F241" s="62"/>
      <c r="G241" s="25"/>
      <c r="H241" s="25"/>
      <c r="I241" s="43"/>
      <c r="J241" s="43"/>
      <c r="K241" s="36"/>
      <c r="L241" s="43"/>
      <c r="M241" s="43"/>
      <c r="N241" s="43"/>
      <c r="O241" s="36"/>
      <c r="P241" s="62"/>
      <c r="Q241" s="36"/>
      <c r="R241" s="43"/>
      <c r="S241" s="43"/>
      <c r="T241" s="43"/>
    </row>
    <row r="242" spans="1:20">
      <c r="A242" s="61"/>
      <c r="B242" s="43"/>
      <c r="C242" s="43"/>
      <c r="D242" s="43"/>
      <c r="E242" s="36"/>
      <c r="F242" s="62"/>
      <c r="G242" s="25"/>
      <c r="H242" s="25"/>
      <c r="I242" s="43"/>
      <c r="J242" s="43"/>
      <c r="K242" s="36"/>
      <c r="L242" s="43"/>
      <c r="M242" s="43"/>
      <c r="N242" s="43"/>
      <c r="O242" s="36"/>
      <c r="P242" s="62"/>
      <c r="Q242" s="36"/>
      <c r="R242" s="43"/>
      <c r="S242" s="43"/>
      <c r="T242" s="43"/>
    </row>
    <row r="243" spans="1:20">
      <c r="A243" s="61"/>
      <c r="B243" s="43"/>
      <c r="C243" s="43"/>
      <c r="D243" s="43"/>
      <c r="E243" s="36"/>
      <c r="F243" s="62"/>
      <c r="G243" s="25"/>
      <c r="H243" s="25"/>
      <c r="I243" s="43"/>
      <c r="J243" s="43"/>
      <c r="K243" s="36"/>
      <c r="L243" s="43"/>
      <c r="M243" s="43"/>
      <c r="N243" s="43"/>
      <c r="O243" s="36"/>
      <c r="P243" s="62"/>
      <c r="Q243" s="36"/>
      <c r="R243" s="43"/>
      <c r="S243" s="43"/>
      <c r="T243" s="43"/>
    </row>
    <row r="244" spans="1:20">
      <c r="A244" s="61"/>
      <c r="B244" s="43"/>
      <c r="C244" s="43"/>
      <c r="D244" s="43"/>
      <c r="E244" s="36"/>
      <c r="F244" s="62"/>
      <c r="G244" s="25"/>
      <c r="H244" s="25"/>
      <c r="I244" s="43"/>
      <c r="J244" s="43"/>
      <c r="K244" s="36"/>
      <c r="L244" s="43"/>
      <c r="M244" s="43"/>
      <c r="N244" s="43"/>
      <c r="O244" s="36"/>
      <c r="P244" s="62"/>
      <c r="Q244" s="36"/>
      <c r="R244" s="43"/>
      <c r="S244" s="43"/>
      <c r="T244" s="43"/>
    </row>
    <row r="245" spans="1:20">
      <c r="A245" s="61"/>
      <c r="B245" s="43"/>
      <c r="C245" s="43"/>
      <c r="D245" s="43"/>
      <c r="E245" s="36"/>
      <c r="F245" s="62"/>
      <c r="G245" s="25"/>
      <c r="H245" s="25"/>
      <c r="I245" s="43"/>
      <c r="J245" s="43"/>
      <c r="K245" s="36"/>
      <c r="L245" s="43"/>
      <c r="M245" s="43"/>
      <c r="N245" s="43"/>
      <c r="O245" s="36"/>
      <c r="P245" s="62"/>
      <c r="Q245" s="36"/>
      <c r="R245" s="43"/>
      <c r="S245" s="43"/>
      <c r="T245" s="43"/>
    </row>
    <row r="246" spans="1:20">
      <c r="A246" s="61"/>
      <c r="B246" s="43"/>
      <c r="C246" s="43"/>
      <c r="D246" s="43"/>
      <c r="E246" s="36"/>
      <c r="F246" s="62"/>
      <c r="G246" s="25"/>
      <c r="H246" s="25"/>
      <c r="I246" s="43"/>
      <c r="J246" s="43"/>
      <c r="K246" s="36"/>
      <c r="L246" s="43"/>
      <c r="M246" s="43"/>
      <c r="N246" s="43"/>
      <c r="O246" s="36"/>
      <c r="P246" s="62"/>
      <c r="Q246" s="36"/>
      <c r="R246" s="43"/>
      <c r="S246" s="43"/>
      <c r="T246" s="43"/>
    </row>
    <row r="247" spans="1:20">
      <c r="A247" s="61"/>
      <c r="B247" s="43"/>
      <c r="C247" s="43"/>
      <c r="D247" s="43"/>
      <c r="E247" s="36"/>
      <c r="F247" s="62"/>
      <c r="G247" s="25"/>
      <c r="H247" s="25"/>
      <c r="I247" s="43"/>
      <c r="J247" s="43"/>
      <c r="K247" s="36"/>
      <c r="L247" s="43"/>
      <c r="M247" s="43"/>
      <c r="N247" s="43"/>
      <c r="O247" s="36"/>
      <c r="P247" s="62"/>
      <c r="Q247" s="36"/>
      <c r="R247" s="43"/>
      <c r="S247" s="43"/>
      <c r="T247" s="43"/>
    </row>
    <row r="248" spans="1:20">
      <c r="A248" s="61"/>
      <c r="B248" s="43"/>
      <c r="C248" s="43"/>
      <c r="D248" s="43"/>
      <c r="E248" s="36"/>
      <c r="F248" s="62"/>
      <c r="G248" s="25"/>
      <c r="H248" s="25"/>
      <c r="I248" s="43"/>
      <c r="J248" s="43"/>
      <c r="K248" s="36"/>
      <c r="L248" s="43"/>
      <c r="M248" s="43"/>
      <c r="N248" s="43"/>
      <c r="O248" s="36"/>
      <c r="P248" s="62"/>
      <c r="Q248" s="36"/>
      <c r="R248" s="43"/>
      <c r="S248" s="43"/>
      <c r="T248" s="43"/>
    </row>
    <row r="249" spans="1:20">
      <c r="A249" s="61"/>
      <c r="B249" s="43"/>
      <c r="C249" s="43"/>
      <c r="D249" s="43"/>
      <c r="E249" s="36"/>
      <c r="F249" s="62"/>
      <c r="G249" s="25"/>
      <c r="H249" s="25"/>
      <c r="I249" s="43"/>
      <c r="J249" s="43"/>
      <c r="K249" s="36"/>
      <c r="L249" s="43"/>
      <c r="M249" s="43"/>
      <c r="N249" s="43"/>
      <c r="O249" s="36"/>
      <c r="P249" s="62"/>
      <c r="Q249" s="36"/>
      <c r="R249" s="43"/>
      <c r="S249" s="43"/>
      <c r="T249" s="43"/>
    </row>
    <row r="250" spans="1:20">
      <c r="A250" s="61"/>
      <c r="B250" s="43"/>
      <c r="C250" s="43"/>
      <c r="D250" s="43"/>
      <c r="E250" s="36"/>
      <c r="F250" s="62"/>
      <c r="G250" s="25"/>
      <c r="H250" s="25"/>
      <c r="I250" s="43"/>
      <c r="J250" s="43"/>
      <c r="K250" s="36"/>
      <c r="L250" s="43"/>
      <c r="M250" s="43"/>
      <c r="N250" s="43"/>
      <c r="O250" s="36"/>
      <c r="P250" s="62"/>
      <c r="Q250" s="36"/>
      <c r="R250" s="43"/>
      <c r="S250" s="43"/>
      <c r="T250" s="43"/>
    </row>
    <row r="251" spans="1:20">
      <c r="A251" s="61"/>
      <c r="B251" s="43"/>
      <c r="C251" s="43"/>
      <c r="D251" s="43"/>
      <c r="E251" s="36"/>
      <c r="F251" s="62"/>
      <c r="G251" s="25"/>
      <c r="H251" s="25"/>
      <c r="I251" s="43"/>
      <c r="J251" s="43"/>
      <c r="K251" s="36"/>
      <c r="L251" s="43"/>
      <c r="M251" s="43"/>
      <c r="N251" s="43"/>
      <c r="O251" s="36"/>
      <c r="P251" s="62"/>
      <c r="Q251" s="36"/>
      <c r="R251" s="43"/>
      <c r="S251" s="43"/>
      <c r="T251" s="43"/>
    </row>
    <row r="252" spans="1:20">
      <c r="A252" s="61"/>
      <c r="B252" s="43"/>
      <c r="C252" s="43"/>
      <c r="D252" s="43"/>
      <c r="E252" s="36"/>
      <c r="F252" s="62"/>
      <c r="G252" s="25"/>
      <c r="H252" s="25"/>
      <c r="I252" s="43"/>
      <c r="J252" s="43"/>
      <c r="K252" s="36"/>
      <c r="L252" s="43"/>
      <c r="M252" s="43"/>
      <c r="N252" s="43"/>
      <c r="O252" s="36"/>
      <c r="P252" s="62"/>
      <c r="Q252" s="36"/>
      <c r="R252" s="43"/>
      <c r="S252" s="43"/>
      <c r="T252" s="43"/>
    </row>
    <row r="253" spans="1:20">
      <c r="A253" s="61"/>
      <c r="B253" s="43"/>
      <c r="C253" s="43"/>
      <c r="D253" s="43"/>
      <c r="E253" s="36"/>
      <c r="F253" s="62"/>
      <c r="G253" s="25"/>
      <c r="H253" s="25"/>
      <c r="I253" s="43"/>
      <c r="J253" s="43"/>
      <c r="K253" s="36"/>
      <c r="L253" s="43"/>
      <c r="M253" s="43"/>
      <c r="N253" s="43"/>
      <c r="O253" s="36"/>
      <c r="P253" s="62"/>
      <c r="Q253" s="36"/>
      <c r="R253" s="43"/>
      <c r="S253" s="43"/>
      <c r="T253" s="43"/>
    </row>
    <row r="254" spans="1:20">
      <c r="A254" s="61"/>
      <c r="B254" s="43"/>
      <c r="C254" s="43"/>
      <c r="D254" s="43"/>
      <c r="E254" s="36"/>
      <c r="F254" s="62"/>
      <c r="G254" s="25"/>
      <c r="H254" s="25"/>
      <c r="I254" s="43"/>
      <c r="J254" s="43"/>
      <c r="K254" s="36"/>
      <c r="L254" s="43"/>
      <c r="M254" s="43"/>
      <c r="N254" s="43"/>
      <c r="O254" s="36"/>
      <c r="P254" s="62"/>
      <c r="Q254" s="36"/>
      <c r="R254" s="43"/>
      <c r="S254" s="43"/>
      <c r="T254" s="43"/>
    </row>
    <row r="255" spans="1:20">
      <c r="A255" s="61"/>
      <c r="B255" s="43"/>
      <c r="C255" s="43"/>
      <c r="D255" s="43"/>
      <c r="E255" s="36"/>
      <c r="F255" s="62"/>
      <c r="G255" s="25"/>
      <c r="H255" s="25"/>
      <c r="I255" s="43"/>
      <c r="J255" s="43"/>
      <c r="K255" s="36"/>
      <c r="L255" s="43"/>
      <c r="M255" s="43"/>
      <c r="N255" s="43"/>
      <c r="O255" s="36"/>
      <c r="P255" s="62"/>
      <c r="Q255" s="36"/>
      <c r="R255" s="43"/>
      <c r="S255" s="43"/>
      <c r="T255" s="43"/>
    </row>
    <row r="256" spans="1:20">
      <c r="A256" s="61"/>
      <c r="B256" s="43"/>
      <c r="C256" s="43"/>
      <c r="D256" s="43"/>
      <c r="E256" s="36"/>
      <c r="F256" s="62"/>
      <c r="G256" s="25"/>
      <c r="H256" s="25"/>
      <c r="I256" s="43"/>
      <c r="J256" s="43"/>
      <c r="K256" s="36"/>
      <c r="L256" s="43"/>
      <c r="M256" s="43"/>
      <c r="N256" s="43"/>
      <c r="O256" s="36"/>
      <c r="P256" s="62"/>
      <c r="Q256" s="36"/>
      <c r="R256" s="43"/>
      <c r="S256" s="43"/>
      <c r="T256" s="43"/>
    </row>
    <row r="257" spans="1:20">
      <c r="A257" s="61"/>
      <c r="B257" s="43"/>
      <c r="C257" s="43"/>
      <c r="D257" s="43"/>
      <c r="E257" s="36"/>
      <c r="F257" s="62"/>
      <c r="G257" s="25"/>
      <c r="H257" s="25"/>
      <c r="I257" s="43"/>
      <c r="J257" s="43"/>
      <c r="K257" s="36"/>
      <c r="L257" s="43"/>
      <c r="M257" s="43"/>
      <c r="N257" s="43"/>
      <c r="O257" s="36"/>
      <c r="P257" s="62"/>
      <c r="Q257" s="36"/>
      <c r="R257" s="43"/>
      <c r="S257" s="43"/>
      <c r="T257" s="43"/>
    </row>
    <row r="258" spans="1:20">
      <c r="A258" s="61"/>
      <c r="B258" s="43"/>
      <c r="C258" s="43"/>
      <c r="D258" s="43"/>
      <c r="E258" s="36"/>
      <c r="F258" s="62"/>
      <c r="G258" s="25"/>
      <c r="H258" s="25"/>
      <c r="I258" s="43"/>
      <c r="J258" s="43"/>
      <c r="K258" s="36"/>
      <c r="L258" s="43"/>
      <c r="M258" s="43"/>
      <c r="N258" s="43"/>
      <c r="O258" s="36"/>
      <c r="P258" s="62"/>
      <c r="Q258" s="36"/>
      <c r="R258" s="43"/>
      <c r="S258" s="43"/>
      <c r="T258" s="43"/>
    </row>
    <row r="259" spans="1:20">
      <c r="A259" s="61"/>
      <c r="B259" s="43"/>
      <c r="C259" s="43"/>
      <c r="D259" s="43"/>
      <c r="E259" s="36"/>
      <c r="F259" s="62"/>
      <c r="G259" s="25"/>
      <c r="H259" s="25"/>
      <c r="I259" s="43"/>
      <c r="J259" s="43"/>
      <c r="K259" s="36"/>
      <c r="L259" s="43"/>
      <c r="M259" s="43"/>
      <c r="N259" s="43"/>
      <c r="O259" s="36"/>
      <c r="P259" s="62"/>
      <c r="Q259" s="36"/>
      <c r="R259" s="43"/>
      <c r="S259" s="43"/>
      <c r="T259" s="43"/>
    </row>
    <row r="260" spans="1:20">
      <c r="A260" s="61"/>
      <c r="B260" s="43"/>
      <c r="C260" s="43"/>
      <c r="D260" s="43"/>
      <c r="E260" s="36"/>
      <c r="F260" s="62"/>
      <c r="G260" s="25"/>
      <c r="H260" s="25"/>
      <c r="I260" s="43"/>
      <c r="J260" s="43"/>
      <c r="K260" s="36"/>
      <c r="L260" s="43"/>
      <c r="M260" s="43"/>
      <c r="N260" s="43"/>
      <c r="O260" s="36"/>
      <c r="P260" s="62"/>
      <c r="Q260" s="36"/>
      <c r="R260" s="43"/>
      <c r="S260" s="43"/>
      <c r="T260" s="43"/>
    </row>
    <row r="261" spans="1:20">
      <c r="A261" s="61"/>
      <c r="B261" s="43"/>
      <c r="C261" s="43"/>
      <c r="D261" s="43"/>
      <c r="E261" s="36"/>
      <c r="F261" s="62"/>
      <c r="G261" s="25"/>
      <c r="H261" s="25"/>
      <c r="I261" s="43"/>
      <c r="J261" s="43"/>
      <c r="K261" s="36"/>
      <c r="L261" s="43"/>
      <c r="M261" s="43"/>
      <c r="N261" s="43"/>
      <c r="O261" s="36"/>
      <c r="P261" s="62"/>
      <c r="Q261" s="36"/>
      <c r="R261" s="43"/>
      <c r="S261" s="43"/>
      <c r="T261" s="43"/>
    </row>
    <row r="262" spans="1:20">
      <c r="A262" s="61"/>
      <c r="B262" s="43"/>
      <c r="C262" s="43"/>
      <c r="D262" s="43"/>
      <c r="E262" s="36"/>
      <c r="F262" s="62"/>
      <c r="G262" s="25"/>
      <c r="H262" s="25"/>
      <c r="I262" s="43"/>
      <c r="J262" s="43"/>
      <c r="K262" s="36"/>
      <c r="L262" s="43"/>
      <c r="M262" s="43"/>
      <c r="N262" s="43"/>
      <c r="O262" s="36"/>
      <c r="P262" s="62"/>
      <c r="Q262" s="36"/>
      <c r="R262" s="43"/>
      <c r="S262" s="43"/>
      <c r="T262" s="43"/>
    </row>
    <row r="263" spans="1:20">
      <c r="A263" s="61"/>
      <c r="B263" s="43"/>
      <c r="C263" s="43"/>
      <c r="D263" s="43"/>
      <c r="E263" s="36"/>
      <c r="F263" s="62"/>
      <c r="G263" s="25"/>
      <c r="H263" s="25"/>
      <c r="I263" s="43"/>
      <c r="J263" s="43"/>
      <c r="K263" s="36"/>
      <c r="L263" s="43"/>
      <c r="M263" s="43"/>
      <c r="N263" s="43"/>
      <c r="O263" s="36"/>
      <c r="P263" s="62"/>
      <c r="Q263" s="36"/>
      <c r="R263" s="43"/>
      <c r="S263" s="43"/>
      <c r="T263" s="43"/>
    </row>
    <row r="264" spans="1:20">
      <c r="A264" s="61"/>
      <c r="B264" s="43"/>
      <c r="C264" s="43"/>
      <c r="D264" s="43"/>
      <c r="E264" s="36"/>
      <c r="F264" s="62"/>
      <c r="G264" s="25"/>
      <c r="H264" s="25"/>
      <c r="I264" s="43"/>
      <c r="J264" s="43"/>
      <c r="K264" s="36"/>
      <c r="L264" s="43"/>
      <c r="M264" s="43"/>
      <c r="N264" s="43"/>
      <c r="O264" s="36"/>
      <c r="P264" s="62"/>
      <c r="Q264" s="36"/>
      <c r="R264" s="43"/>
      <c r="S264" s="43"/>
      <c r="T264" s="43"/>
    </row>
    <row r="265" spans="1:20">
      <c r="A265" s="61"/>
      <c r="B265" s="43"/>
      <c r="C265" s="43"/>
      <c r="D265" s="43"/>
      <c r="E265" s="36"/>
      <c r="F265" s="62"/>
      <c r="G265" s="25"/>
      <c r="H265" s="25"/>
      <c r="I265" s="43"/>
      <c r="J265" s="43"/>
      <c r="K265" s="36"/>
      <c r="L265" s="43"/>
      <c r="M265" s="43"/>
      <c r="N265" s="43"/>
      <c r="O265" s="36"/>
      <c r="P265" s="62"/>
      <c r="Q265" s="36"/>
      <c r="R265" s="43"/>
      <c r="S265" s="43"/>
      <c r="T265" s="43"/>
    </row>
    <row r="266" spans="1:20">
      <c r="A266" s="61"/>
      <c r="B266" s="43"/>
      <c r="C266" s="43"/>
      <c r="D266" s="43"/>
      <c r="E266" s="36"/>
      <c r="F266" s="62"/>
      <c r="G266" s="25"/>
      <c r="H266" s="25"/>
      <c r="I266" s="43"/>
      <c r="J266" s="43"/>
      <c r="K266" s="36"/>
      <c r="L266" s="43"/>
      <c r="M266" s="43"/>
      <c r="N266" s="43"/>
      <c r="O266" s="36"/>
      <c r="P266" s="62"/>
      <c r="Q266" s="36"/>
      <c r="R266" s="43"/>
      <c r="S266" s="43"/>
      <c r="T266" s="43"/>
    </row>
    <row r="267" spans="1:20">
      <c r="A267" s="61"/>
      <c r="B267" s="43"/>
      <c r="C267" s="43"/>
      <c r="D267" s="43"/>
      <c r="E267" s="36"/>
      <c r="F267" s="62"/>
      <c r="G267" s="25"/>
      <c r="H267" s="25"/>
      <c r="I267" s="43"/>
      <c r="J267" s="43"/>
      <c r="K267" s="36"/>
      <c r="L267" s="43"/>
      <c r="M267" s="43"/>
      <c r="N267" s="43"/>
      <c r="O267" s="36"/>
      <c r="P267" s="62"/>
      <c r="Q267" s="36"/>
      <c r="R267" s="43"/>
      <c r="S267" s="43"/>
      <c r="T267" s="43"/>
    </row>
    <row r="268" spans="1:20">
      <c r="A268" s="61"/>
      <c r="B268" s="43"/>
      <c r="C268" s="43"/>
      <c r="D268" s="43"/>
      <c r="E268" s="36"/>
      <c r="F268" s="62"/>
      <c r="G268" s="25"/>
      <c r="H268" s="25"/>
      <c r="I268" s="43"/>
      <c r="J268" s="43"/>
      <c r="K268" s="36"/>
      <c r="L268" s="43"/>
      <c r="M268" s="43"/>
      <c r="N268" s="43"/>
      <c r="O268" s="36"/>
      <c r="P268" s="62"/>
      <c r="Q268" s="36"/>
      <c r="R268" s="43"/>
      <c r="S268" s="43"/>
      <c r="T268" s="43"/>
    </row>
    <row r="269" spans="1:20">
      <c r="A269" s="61"/>
      <c r="B269" s="43"/>
      <c r="C269" s="43"/>
      <c r="D269" s="43"/>
      <c r="E269" s="36"/>
      <c r="F269" s="62"/>
      <c r="G269" s="25"/>
      <c r="H269" s="25"/>
      <c r="I269" s="43"/>
      <c r="J269" s="43"/>
      <c r="K269" s="36"/>
      <c r="L269" s="43"/>
      <c r="M269" s="43"/>
      <c r="N269" s="43"/>
      <c r="O269" s="36"/>
      <c r="P269" s="62"/>
      <c r="Q269" s="36"/>
      <c r="R269" s="43"/>
      <c r="S269" s="43"/>
      <c r="T269" s="43"/>
    </row>
    <row r="270" spans="1:20">
      <c r="A270" s="61"/>
      <c r="B270" s="43"/>
      <c r="C270" s="43"/>
      <c r="D270" s="43"/>
      <c r="E270" s="36"/>
      <c r="F270" s="62"/>
      <c r="G270" s="25"/>
      <c r="H270" s="25"/>
      <c r="I270" s="43"/>
      <c r="J270" s="43"/>
      <c r="K270" s="36"/>
      <c r="L270" s="43"/>
      <c r="M270" s="43"/>
      <c r="N270" s="43"/>
      <c r="O270" s="36"/>
      <c r="P270" s="62"/>
      <c r="Q270" s="36"/>
      <c r="R270" s="43"/>
      <c r="S270" s="43"/>
      <c r="T270" s="43"/>
    </row>
    <row r="271" spans="1:20">
      <c r="A271" s="61"/>
      <c r="B271" s="43"/>
      <c r="C271" s="43"/>
      <c r="D271" s="43"/>
      <c r="E271" s="36"/>
      <c r="F271" s="62"/>
      <c r="G271" s="25"/>
      <c r="H271" s="25"/>
      <c r="I271" s="43"/>
      <c r="J271" s="43"/>
      <c r="K271" s="36"/>
      <c r="L271" s="43"/>
      <c r="M271" s="43"/>
      <c r="N271" s="43"/>
      <c r="O271" s="36"/>
      <c r="P271" s="62"/>
      <c r="Q271" s="36"/>
      <c r="R271" s="43"/>
      <c r="S271" s="43"/>
      <c r="T271" s="43"/>
    </row>
    <row r="272" spans="1:20">
      <c r="A272" s="61"/>
      <c r="B272" s="43"/>
      <c r="C272" s="43"/>
      <c r="D272" s="43"/>
      <c r="E272" s="36"/>
      <c r="F272" s="62"/>
      <c r="G272" s="25"/>
      <c r="H272" s="25"/>
      <c r="I272" s="43"/>
      <c r="J272" s="43"/>
      <c r="K272" s="36"/>
      <c r="L272" s="43"/>
      <c r="M272" s="43"/>
      <c r="N272" s="43"/>
      <c r="O272" s="36"/>
      <c r="P272" s="62"/>
      <c r="Q272" s="36"/>
      <c r="R272" s="43"/>
      <c r="S272" s="43"/>
      <c r="T272" s="43"/>
    </row>
    <row r="273" spans="1:20">
      <c r="A273" s="61"/>
      <c r="B273" s="43"/>
      <c r="C273" s="43"/>
      <c r="D273" s="43"/>
      <c r="E273" s="36"/>
      <c r="F273" s="62"/>
      <c r="G273" s="25"/>
      <c r="H273" s="25"/>
      <c r="I273" s="43"/>
      <c r="J273" s="43"/>
      <c r="K273" s="36"/>
      <c r="L273" s="43"/>
      <c r="M273" s="43"/>
      <c r="N273" s="43"/>
      <c r="O273" s="36"/>
      <c r="P273" s="62"/>
      <c r="Q273" s="36"/>
      <c r="R273" s="43"/>
      <c r="S273" s="43"/>
      <c r="T273" s="43"/>
    </row>
    <row r="274" spans="1:20">
      <c r="A274" s="61"/>
      <c r="B274" s="43"/>
      <c r="C274" s="43"/>
      <c r="D274" s="43"/>
      <c r="E274" s="36"/>
      <c r="F274" s="62"/>
      <c r="G274" s="25"/>
      <c r="H274" s="25"/>
      <c r="I274" s="43"/>
      <c r="J274" s="43"/>
      <c r="K274" s="36"/>
      <c r="L274" s="43"/>
      <c r="M274" s="43"/>
      <c r="N274" s="43"/>
      <c r="O274" s="36"/>
      <c r="P274" s="62"/>
      <c r="Q274" s="36"/>
      <c r="R274" s="43"/>
      <c r="S274" s="43"/>
      <c r="T274" s="43"/>
    </row>
    <row r="275" spans="1:20">
      <c r="A275" s="61"/>
      <c r="B275" s="43"/>
      <c r="C275" s="43"/>
      <c r="D275" s="43"/>
      <c r="E275" s="36"/>
      <c r="F275" s="62"/>
      <c r="G275" s="25"/>
      <c r="H275" s="25"/>
      <c r="I275" s="43"/>
      <c r="J275" s="43"/>
      <c r="K275" s="36"/>
      <c r="L275" s="43"/>
      <c r="M275" s="43"/>
      <c r="N275" s="43"/>
      <c r="O275" s="36"/>
      <c r="P275" s="62"/>
      <c r="Q275" s="36"/>
      <c r="R275" s="43"/>
      <c r="S275" s="43"/>
      <c r="T275" s="43"/>
    </row>
    <row r="276" spans="1:20">
      <c r="A276" s="61"/>
      <c r="B276" s="43"/>
      <c r="C276" s="43"/>
      <c r="D276" s="43"/>
      <c r="E276" s="36"/>
      <c r="F276" s="62"/>
      <c r="G276" s="25"/>
      <c r="H276" s="25"/>
      <c r="I276" s="43"/>
      <c r="J276" s="43"/>
      <c r="K276" s="36"/>
      <c r="L276" s="43"/>
      <c r="M276" s="43"/>
      <c r="N276" s="43"/>
      <c r="O276" s="36"/>
      <c r="P276" s="62"/>
      <c r="Q276" s="36"/>
      <c r="R276" s="43"/>
      <c r="S276" s="43"/>
      <c r="T276" s="43"/>
    </row>
    <row r="277" spans="1:20">
      <c r="A277" s="61"/>
      <c r="B277" s="43"/>
      <c r="C277" s="43"/>
      <c r="D277" s="43"/>
      <c r="E277" s="36"/>
      <c r="F277" s="62"/>
      <c r="G277" s="25"/>
      <c r="H277" s="25"/>
      <c r="I277" s="43"/>
      <c r="J277" s="43"/>
      <c r="K277" s="36"/>
      <c r="L277" s="43"/>
      <c r="M277" s="43"/>
      <c r="N277" s="43"/>
      <c r="O277" s="36"/>
      <c r="P277" s="62"/>
      <c r="Q277" s="36"/>
      <c r="R277" s="43"/>
      <c r="S277" s="43"/>
      <c r="T277" s="43"/>
    </row>
    <row r="278" spans="1:20">
      <c r="A278" s="61"/>
      <c r="B278" s="43"/>
      <c r="C278" s="43"/>
      <c r="D278" s="43"/>
      <c r="E278" s="36"/>
      <c r="F278" s="62"/>
      <c r="G278" s="25"/>
      <c r="H278" s="25"/>
      <c r="I278" s="43"/>
      <c r="J278" s="43"/>
      <c r="K278" s="36"/>
      <c r="L278" s="43"/>
      <c r="M278" s="43"/>
      <c r="N278" s="43"/>
      <c r="O278" s="36"/>
      <c r="P278" s="62"/>
      <c r="Q278" s="36"/>
      <c r="R278" s="43"/>
      <c r="S278" s="43"/>
      <c r="T278" s="43"/>
    </row>
    <row r="279" spans="1:20">
      <c r="A279" s="61"/>
      <c r="B279" s="43"/>
      <c r="C279" s="43"/>
      <c r="D279" s="43"/>
      <c r="E279" s="36"/>
      <c r="F279" s="62"/>
      <c r="G279" s="25"/>
      <c r="H279" s="25"/>
      <c r="I279" s="43"/>
      <c r="J279" s="43"/>
      <c r="K279" s="36"/>
      <c r="L279" s="43"/>
      <c r="M279" s="43"/>
      <c r="N279" s="43"/>
      <c r="O279" s="36"/>
      <c r="P279" s="62"/>
      <c r="Q279" s="36"/>
      <c r="R279" s="43"/>
      <c r="S279" s="43"/>
      <c r="T279" s="43"/>
    </row>
    <row r="280" spans="1:20">
      <c r="A280" s="61"/>
      <c r="B280" s="43"/>
      <c r="C280" s="43"/>
      <c r="D280" s="43"/>
      <c r="E280" s="36"/>
      <c r="F280" s="62"/>
      <c r="G280" s="25"/>
      <c r="H280" s="25"/>
      <c r="I280" s="43"/>
      <c r="J280" s="43"/>
      <c r="K280" s="36"/>
      <c r="L280" s="43"/>
      <c r="M280" s="43"/>
      <c r="N280" s="43"/>
      <c r="O280" s="36"/>
      <c r="P280" s="62"/>
      <c r="Q280" s="36"/>
      <c r="R280" s="43"/>
      <c r="S280" s="43"/>
      <c r="T280" s="43"/>
    </row>
    <row r="281" spans="1:20">
      <c r="A281" s="61"/>
      <c r="B281" s="43"/>
      <c r="C281" s="43"/>
      <c r="D281" s="43"/>
      <c r="E281" s="36"/>
      <c r="F281" s="62"/>
      <c r="G281" s="25"/>
      <c r="H281" s="25"/>
      <c r="I281" s="43"/>
      <c r="J281" s="43"/>
      <c r="K281" s="36"/>
      <c r="L281" s="43"/>
      <c r="M281" s="43"/>
      <c r="N281" s="43"/>
      <c r="O281" s="36"/>
      <c r="P281" s="62"/>
      <c r="Q281" s="36"/>
      <c r="R281" s="43"/>
      <c r="S281" s="43"/>
      <c r="T281" s="43"/>
    </row>
    <row r="282" spans="1:20">
      <c r="A282" s="61"/>
      <c r="B282" s="43"/>
      <c r="C282" s="43"/>
      <c r="D282" s="43"/>
      <c r="E282" s="36"/>
      <c r="F282" s="62"/>
      <c r="G282" s="25"/>
      <c r="H282" s="25"/>
      <c r="I282" s="43"/>
      <c r="J282" s="43"/>
      <c r="K282" s="36"/>
      <c r="L282" s="43"/>
      <c r="M282" s="43"/>
      <c r="N282" s="43"/>
      <c r="O282" s="36"/>
      <c r="P282" s="62"/>
      <c r="Q282" s="36"/>
      <c r="R282" s="43"/>
      <c r="S282" s="43"/>
      <c r="T282" s="43"/>
    </row>
    <row r="283" spans="1:20">
      <c r="A283" s="61"/>
      <c r="B283" s="43"/>
      <c r="C283" s="43"/>
      <c r="D283" s="43"/>
      <c r="E283" s="36"/>
      <c r="F283" s="62"/>
      <c r="G283" s="25"/>
      <c r="H283" s="25"/>
      <c r="I283" s="43"/>
      <c r="J283" s="43"/>
      <c r="K283" s="36"/>
      <c r="L283" s="43"/>
      <c r="M283" s="43"/>
      <c r="N283" s="43"/>
      <c r="O283" s="36"/>
      <c r="P283" s="62"/>
      <c r="Q283" s="36"/>
      <c r="R283" s="43"/>
      <c r="S283" s="43"/>
      <c r="T283" s="43"/>
    </row>
    <row r="284" spans="1:20">
      <c r="A284" s="61"/>
      <c r="B284" s="43"/>
      <c r="C284" s="43"/>
      <c r="D284" s="43"/>
      <c r="E284" s="36"/>
      <c r="F284" s="62"/>
      <c r="G284" s="25"/>
      <c r="H284" s="25"/>
      <c r="I284" s="43"/>
      <c r="J284" s="43"/>
      <c r="K284" s="36"/>
      <c r="L284" s="43"/>
      <c r="M284" s="43"/>
      <c r="N284" s="43"/>
      <c r="O284" s="36"/>
      <c r="P284" s="62"/>
      <c r="Q284" s="36"/>
      <c r="R284" s="43"/>
      <c r="S284" s="43"/>
      <c r="T284" s="43"/>
    </row>
    <row r="285" spans="1:20">
      <c r="A285" s="61"/>
      <c r="B285" s="43"/>
      <c r="C285" s="43"/>
      <c r="D285" s="43"/>
      <c r="E285" s="36"/>
      <c r="F285" s="62"/>
      <c r="G285" s="25"/>
      <c r="H285" s="25"/>
      <c r="I285" s="43"/>
      <c r="J285" s="43"/>
      <c r="K285" s="36"/>
      <c r="L285" s="43"/>
      <c r="M285" s="43"/>
      <c r="N285" s="43"/>
      <c r="O285" s="36"/>
      <c r="P285" s="62"/>
      <c r="Q285" s="36"/>
      <c r="R285" s="43"/>
      <c r="S285" s="43"/>
      <c r="T285" s="43"/>
    </row>
    <row r="286" spans="1:20">
      <c r="A286" s="61"/>
      <c r="B286" s="43"/>
      <c r="C286" s="43"/>
      <c r="D286" s="43"/>
      <c r="E286" s="36"/>
      <c r="F286" s="62"/>
      <c r="G286" s="25"/>
      <c r="H286" s="25"/>
      <c r="I286" s="43"/>
      <c r="J286" s="43"/>
      <c r="K286" s="36"/>
      <c r="L286" s="43"/>
      <c r="M286" s="43"/>
      <c r="N286" s="43"/>
      <c r="O286" s="36"/>
      <c r="P286" s="62"/>
      <c r="Q286" s="36"/>
      <c r="R286" s="43"/>
      <c r="S286" s="43"/>
      <c r="T286" s="43"/>
    </row>
    <row r="287" spans="1:20">
      <c r="A287" s="61"/>
      <c r="B287" s="43"/>
      <c r="C287" s="43"/>
      <c r="D287" s="43"/>
      <c r="E287" s="36"/>
      <c r="F287" s="62"/>
      <c r="G287" s="25"/>
      <c r="H287" s="25"/>
      <c r="I287" s="43"/>
      <c r="J287" s="43"/>
      <c r="K287" s="36"/>
      <c r="L287" s="43"/>
      <c r="M287" s="43"/>
      <c r="N287" s="43"/>
      <c r="O287" s="36"/>
      <c r="P287" s="62"/>
      <c r="Q287" s="36"/>
      <c r="R287" s="43"/>
      <c r="S287" s="43"/>
      <c r="T287" s="43"/>
    </row>
    <row r="288" spans="1:20">
      <c r="A288" s="61"/>
      <c r="B288" s="43"/>
      <c r="C288" s="43"/>
      <c r="D288" s="43"/>
      <c r="E288" s="36"/>
      <c r="F288" s="62"/>
      <c r="G288" s="25"/>
      <c r="H288" s="25"/>
      <c r="I288" s="43"/>
      <c r="J288" s="43"/>
      <c r="K288" s="36"/>
      <c r="L288" s="43"/>
      <c r="M288" s="43"/>
      <c r="N288" s="43"/>
      <c r="O288" s="36"/>
      <c r="P288" s="62"/>
      <c r="Q288" s="36"/>
      <c r="R288" s="43"/>
      <c r="S288" s="43"/>
      <c r="T288" s="43"/>
    </row>
    <row r="289" spans="1:20">
      <c r="A289" s="61"/>
      <c r="B289" s="43"/>
      <c r="C289" s="43"/>
      <c r="D289" s="43"/>
      <c r="E289" s="36"/>
      <c r="F289" s="62"/>
      <c r="G289" s="25"/>
      <c r="H289" s="25"/>
      <c r="I289" s="43"/>
      <c r="J289" s="43"/>
      <c r="K289" s="36"/>
      <c r="L289" s="43"/>
      <c r="M289" s="43"/>
      <c r="N289" s="43"/>
      <c r="O289" s="36"/>
      <c r="P289" s="62"/>
      <c r="Q289" s="36"/>
      <c r="R289" s="43"/>
      <c r="S289" s="43"/>
      <c r="T289" s="43"/>
    </row>
    <row r="290" spans="1:20">
      <c r="A290" s="61"/>
      <c r="B290" s="43"/>
      <c r="C290" s="43"/>
      <c r="D290" s="43"/>
      <c r="E290" s="36"/>
      <c r="F290" s="62"/>
      <c r="G290" s="25"/>
      <c r="H290" s="25"/>
      <c r="I290" s="43"/>
      <c r="J290" s="43"/>
      <c r="K290" s="36"/>
      <c r="L290" s="43"/>
      <c r="M290" s="43"/>
      <c r="N290" s="43"/>
      <c r="O290" s="36"/>
      <c r="P290" s="62"/>
      <c r="Q290" s="36"/>
      <c r="R290" s="43"/>
      <c r="S290" s="43"/>
      <c r="T290" s="43"/>
    </row>
    <row r="291" spans="1:20">
      <c r="A291" s="61"/>
      <c r="B291" s="43"/>
      <c r="C291" s="43"/>
      <c r="D291" s="43"/>
      <c r="E291" s="36"/>
      <c r="F291" s="62"/>
      <c r="G291" s="25"/>
      <c r="H291" s="25"/>
      <c r="I291" s="43"/>
      <c r="J291" s="43"/>
      <c r="K291" s="36"/>
      <c r="L291" s="43"/>
      <c r="M291" s="43"/>
      <c r="N291" s="43"/>
      <c r="O291" s="36"/>
      <c r="P291" s="62"/>
      <c r="Q291" s="36"/>
      <c r="R291" s="43"/>
      <c r="S291" s="43"/>
      <c r="T291" s="43"/>
    </row>
    <row r="292" spans="1:20">
      <c r="A292" s="61"/>
      <c r="B292" s="43"/>
      <c r="C292" s="43"/>
      <c r="D292" s="43"/>
      <c r="E292" s="36"/>
      <c r="F292" s="62"/>
      <c r="G292" s="25"/>
      <c r="H292" s="25"/>
      <c r="I292" s="43"/>
      <c r="J292" s="43"/>
      <c r="K292" s="36"/>
      <c r="L292" s="43"/>
      <c r="M292" s="43"/>
      <c r="N292" s="43"/>
      <c r="O292" s="36"/>
      <c r="P292" s="62"/>
      <c r="Q292" s="36"/>
      <c r="R292" s="43"/>
      <c r="S292" s="43"/>
      <c r="T292" s="43"/>
    </row>
    <row r="293" spans="1:20">
      <c r="A293" s="61"/>
      <c r="B293" s="43"/>
      <c r="C293" s="43"/>
      <c r="D293" s="43"/>
      <c r="E293" s="36"/>
      <c r="F293" s="62"/>
      <c r="G293" s="25"/>
      <c r="H293" s="25"/>
      <c r="I293" s="43"/>
      <c r="J293" s="43"/>
      <c r="K293" s="36"/>
      <c r="L293" s="43"/>
      <c r="M293" s="43"/>
      <c r="N293" s="43"/>
      <c r="O293" s="36"/>
      <c r="P293" s="62"/>
      <c r="Q293" s="36"/>
      <c r="R293" s="43"/>
      <c r="S293" s="43"/>
      <c r="T293" s="43"/>
    </row>
    <row r="294" spans="1:20">
      <c r="A294" s="61"/>
      <c r="B294" s="43"/>
      <c r="C294" s="43"/>
      <c r="D294" s="43"/>
      <c r="E294" s="36"/>
      <c r="F294" s="62"/>
      <c r="G294" s="25"/>
      <c r="H294" s="25"/>
      <c r="I294" s="43"/>
      <c r="J294" s="43"/>
      <c r="K294" s="36"/>
      <c r="L294" s="43"/>
      <c r="M294" s="43"/>
      <c r="N294" s="43"/>
      <c r="O294" s="36"/>
      <c r="P294" s="62"/>
      <c r="Q294" s="36"/>
      <c r="R294" s="43"/>
      <c r="S294" s="43"/>
      <c r="T294" s="43"/>
    </row>
    <row r="295" spans="1:20">
      <c r="A295" s="61"/>
      <c r="B295" s="43"/>
      <c r="C295" s="43"/>
      <c r="D295" s="43"/>
      <c r="E295" s="36"/>
      <c r="F295" s="62"/>
      <c r="G295" s="25"/>
      <c r="H295" s="25"/>
      <c r="I295" s="43"/>
      <c r="J295" s="43"/>
      <c r="K295" s="36"/>
      <c r="L295" s="43"/>
      <c r="M295" s="43"/>
      <c r="N295" s="43"/>
      <c r="O295" s="36"/>
      <c r="P295" s="62"/>
      <c r="Q295" s="36"/>
      <c r="R295" s="43"/>
      <c r="S295" s="43"/>
      <c r="T295" s="43"/>
    </row>
    <row r="296" spans="1:20">
      <c r="A296" s="61"/>
      <c r="B296" s="43"/>
      <c r="C296" s="43"/>
      <c r="D296" s="43"/>
      <c r="E296" s="36"/>
      <c r="F296" s="62"/>
      <c r="G296" s="25"/>
      <c r="H296" s="25"/>
      <c r="I296" s="43"/>
      <c r="J296" s="43"/>
      <c r="K296" s="36"/>
      <c r="L296" s="43"/>
      <c r="M296" s="43"/>
      <c r="N296" s="43"/>
      <c r="O296" s="36"/>
      <c r="P296" s="62"/>
      <c r="Q296" s="36"/>
      <c r="R296" s="43"/>
      <c r="S296" s="43"/>
      <c r="T296" s="43"/>
    </row>
    <row r="297" spans="1:20">
      <c r="A297" s="61"/>
      <c r="B297" s="43"/>
      <c r="C297" s="43"/>
      <c r="D297" s="43"/>
      <c r="E297" s="36"/>
      <c r="F297" s="62"/>
      <c r="G297" s="25"/>
      <c r="H297" s="25"/>
      <c r="I297" s="43"/>
      <c r="J297" s="43"/>
      <c r="K297" s="36"/>
      <c r="L297" s="43"/>
      <c r="M297" s="43"/>
      <c r="N297" s="43"/>
      <c r="O297" s="36"/>
      <c r="P297" s="62"/>
      <c r="Q297" s="36"/>
      <c r="R297" s="43"/>
      <c r="S297" s="43"/>
      <c r="T297" s="43"/>
    </row>
    <row r="298" spans="1:20">
      <c r="A298" s="61"/>
      <c r="B298" s="43"/>
      <c r="C298" s="43"/>
      <c r="D298" s="43"/>
      <c r="E298" s="36"/>
      <c r="F298" s="62"/>
      <c r="G298" s="25"/>
      <c r="H298" s="25"/>
      <c r="I298" s="43"/>
      <c r="J298" s="43"/>
      <c r="K298" s="36"/>
      <c r="L298" s="43"/>
      <c r="M298" s="43"/>
      <c r="N298" s="43"/>
      <c r="O298" s="36"/>
      <c r="P298" s="62"/>
      <c r="Q298" s="36"/>
      <c r="R298" s="43"/>
      <c r="S298" s="43"/>
      <c r="T298" s="43"/>
    </row>
    <row r="299" spans="1:20">
      <c r="A299" s="61"/>
      <c r="B299" s="43"/>
      <c r="C299" s="43"/>
      <c r="D299" s="43"/>
      <c r="E299" s="36"/>
      <c r="F299" s="62"/>
      <c r="G299" s="25"/>
      <c r="H299" s="25"/>
      <c r="I299" s="43"/>
      <c r="J299" s="43"/>
      <c r="K299" s="36"/>
      <c r="L299" s="43"/>
      <c r="M299" s="43"/>
      <c r="N299" s="43"/>
      <c r="O299" s="36"/>
      <c r="P299" s="62"/>
      <c r="Q299" s="36"/>
      <c r="R299" s="43"/>
      <c r="S299" s="43"/>
      <c r="T299" s="43"/>
    </row>
    <row r="300" spans="1:20">
      <c r="A300" s="61"/>
      <c r="B300" s="43"/>
      <c r="C300" s="43"/>
      <c r="D300" s="43"/>
      <c r="E300" s="36"/>
      <c r="F300" s="62"/>
      <c r="G300" s="25"/>
      <c r="H300" s="25"/>
      <c r="I300" s="43"/>
      <c r="J300" s="43"/>
      <c r="K300" s="36"/>
      <c r="L300" s="43"/>
      <c r="M300" s="43"/>
      <c r="N300" s="43"/>
      <c r="O300" s="36"/>
      <c r="P300" s="62"/>
      <c r="Q300" s="36"/>
      <c r="R300" s="43"/>
      <c r="S300" s="43"/>
      <c r="T300" s="43"/>
    </row>
    <row r="301" spans="1:20">
      <c r="A301" s="61"/>
      <c r="B301" s="43"/>
      <c r="C301" s="43"/>
      <c r="D301" s="43"/>
      <c r="E301" s="36"/>
      <c r="F301" s="62"/>
      <c r="G301" s="25"/>
      <c r="H301" s="25"/>
      <c r="I301" s="43"/>
      <c r="J301" s="43"/>
      <c r="K301" s="36"/>
      <c r="L301" s="43"/>
      <c r="M301" s="43"/>
      <c r="N301" s="43"/>
      <c r="O301" s="36"/>
      <c r="P301" s="62"/>
      <c r="Q301" s="36"/>
      <c r="R301" s="43"/>
      <c r="S301" s="43"/>
      <c r="T301" s="43"/>
    </row>
    <row r="302" spans="1:20">
      <c r="A302" s="61"/>
      <c r="B302" s="43"/>
      <c r="C302" s="43"/>
      <c r="D302" s="43"/>
      <c r="E302" s="36"/>
      <c r="F302" s="62"/>
      <c r="G302" s="25"/>
      <c r="H302" s="25"/>
      <c r="I302" s="43"/>
      <c r="J302" s="43"/>
      <c r="K302" s="36"/>
      <c r="L302" s="43"/>
      <c r="M302" s="43"/>
      <c r="N302" s="43"/>
      <c r="O302" s="36"/>
      <c r="P302" s="62"/>
      <c r="Q302" s="36"/>
      <c r="R302" s="43"/>
      <c r="S302" s="43"/>
      <c r="T302" s="43"/>
    </row>
    <row r="303" spans="1:20">
      <c r="A303" s="61"/>
      <c r="B303" s="43"/>
      <c r="C303" s="43"/>
      <c r="D303" s="43"/>
      <c r="E303" s="36"/>
      <c r="F303" s="62"/>
      <c r="G303" s="25"/>
      <c r="H303" s="25"/>
      <c r="I303" s="43"/>
      <c r="J303" s="43"/>
      <c r="K303" s="36"/>
      <c r="L303" s="43"/>
      <c r="M303" s="43"/>
      <c r="N303" s="43"/>
      <c r="O303" s="36"/>
      <c r="P303" s="62"/>
      <c r="Q303" s="36"/>
      <c r="R303" s="43"/>
      <c r="S303" s="43"/>
      <c r="T303" s="43"/>
    </row>
    <row r="304" spans="1:20">
      <c r="A304" s="61"/>
      <c r="B304" s="43"/>
      <c r="C304" s="43"/>
      <c r="D304" s="43"/>
      <c r="E304" s="36"/>
      <c r="F304" s="62"/>
      <c r="G304" s="25"/>
      <c r="H304" s="25"/>
      <c r="I304" s="43"/>
      <c r="J304" s="43"/>
      <c r="K304" s="36"/>
      <c r="L304" s="43"/>
      <c r="M304" s="43"/>
      <c r="N304" s="43"/>
      <c r="O304" s="36"/>
      <c r="P304" s="62"/>
      <c r="Q304" s="36"/>
      <c r="R304" s="43"/>
      <c r="S304" s="43"/>
      <c r="T304" s="43"/>
    </row>
    <row r="305" spans="1:20">
      <c r="A305" s="61"/>
      <c r="B305" s="43"/>
      <c r="C305" s="43"/>
      <c r="D305" s="43"/>
      <c r="E305" s="36"/>
      <c r="F305" s="62"/>
      <c r="G305" s="25"/>
      <c r="H305" s="25"/>
      <c r="I305" s="43"/>
      <c r="J305" s="43"/>
      <c r="K305" s="36"/>
      <c r="L305" s="43"/>
      <c r="M305" s="43"/>
      <c r="N305" s="43"/>
      <c r="O305" s="36"/>
      <c r="P305" s="62"/>
      <c r="Q305" s="36"/>
      <c r="R305" s="43"/>
      <c r="S305" s="43"/>
      <c r="T305" s="43"/>
    </row>
    <row r="306" spans="1:20">
      <c r="A306" s="61"/>
      <c r="B306" s="43"/>
      <c r="C306" s="43"/>
      <c r="D306" s="43"/>
      <c r="E306" s="36"/>
      <c r="F306" s="62"/>
      <c r="G306" s="25"/>
      <c r="H306" s="25"/>
      <c r="I306" s="43"/>
      <c r="J306" s="43"/>
      <c r="K306" s="36"/>
      <c r="L306" s="43"/>
      <c r="M306" s="43"/>
      <c r="N306" s="43"/>
      <c r="O306" s="36"/>
      <c r="P306" s="62"/>
      <c r="Q306" s="36"/>
      <c r="R306" s="43"/>
      <c r="S306" s="43"/>
      <c r="T306" s="43"/>
    </row>
    <row r="307" spans="1:20">
      <c r="A307" s="61"/>
      <c r="B307" s="43"/>
      <c r="C307" s="43"/>
      <c r="D307" s="43"/>
      <c r="E307" s="36"/>
      <c r="F307" s="62"/>
      <c r="G307" s="25"/>
      <c r="H307" s="25"/>
      <c r="I307" s="43"/>
      <c r="J307" s="43"/>
      <c r="K307" s="36"/>
      <c r="L307" s="43"/>
      <c r="M307" s="43"/>
      <c r="N307" s="43"/>
      <c r="O307" s="36"/>
      <c r="P307" s="62"/>
      <c r="Q307" s="36"/>
      <c r="R307" s="43"/>
      <c r="S307" s="43"/>
      <c r="T307" s="43"/>
    </row>
    <row r="308" spans="1:20">
      <c r="A308" s="61"/>
      <c r="B308" s="43"/>
      <c r="C308" s="43"/>
      <c r="D308" s="43"/>
      <c r="E308" s="36"/>
      <c r="F308" s="62"/>
      <c r="G308" s="25"/>
      <c r="H308" s="25"/>
      <c r="I308" s="43"/>
      <c r="J308" s="43"/>
      <c r="K308" s="36"/>
      <c r="L308" s="43"/>
      <c r="M308" s="43"/>
      <c r="N308" s="43"/>
      <c r="O308" s="36"/>
      <c r="P308" s="62"/>
      <c r="Q308" s="36"/>
      <c r="R308" s="43"/>
      <c r="S308" s="43"/>
      <c r="T308" s="43"/>
    </row>
    <row r="309" spans="1:20">
      <c r="A309" s="61"/>
      <c r="B309" s="43"/>
      <c r="C309" s="43"/>
      <c r="D309" s="43"/>
      <c r="E309" s="36"/>
      <c r="F309" s="62"/>
      <c r="G309" s="25"/>
      <c r="H309" s="25"/>
      <c r="I309" s="43"/>
      <c r="J309" s="43"/>
      <c r="K309" s="36"/>
      <c r="L309" s="43"/>
      <c r="M309" s="43"/>
      <c r="N309" s="43"/>
      <c r="O309" s="36"/>
      <c r="P309" s="62"/>
      <c r="Q309" s="36"/>
      <c r="R309" s="43"/>
      <c r="S309" s="43"/>
      <c r="T309" s="43"/>
    </row>
    <row r="310" spans="1:20">
      <c r="A310" s="61"/>
      <c r="B310" s="43"/>
      <c r="C310" s="43"/>
      <c r="D310" s="43"/>
      <c r="E310" s="36"/>
      <c r="F310" s="62"/>
      <c r="G310" s="25"/>
      <c r="H310" s="25"/>
      <c r="I310" s="43"/>
      <c r="J310" s="43"/>
      <c r="K310" s="36"/>
      <c r="L310" s="43"/>
      <c r="M310" s="43"/>
      <c r="N310" s="43"/>
      <c r="O310" s="36"/>
      <c r="P310" s="62"/>
      <c r="Q310" s="36"/>
      <c r="R310" s="43"/>
      <c r="S310" s="43"/>
      <c r="T310" s="43"/>
    </row>
    <row r="311" spans="1:20">
      <c r="A311" s="61"/>
      <c r="B311" s="43"/>
      <c r="C311" s="43"/>
      <c r="D311" s="43"/>
      <c r="E311" s="36"/>
      <c r="F311" s="62"/>
      <c r="G311" s="25"/>
      <c r="H311" s="25"/>
      <c r="I311" s="43"/>
      <c r="J311" s="43"/>
      <c r="K311" s="36"/>
      <c r="L311" s="43"/>
      <c r="M311" s="43"/>
      <c r="N311" s="43"/>
      <c r="O311" s="36"/>
      <c r="P311" s="62"/>
      <c r="Q311" s="36"/>
      <c r="R311" s="43"/>
      <c r="S311" s="43"/>
      <c r="T311" s="43"/>
    </row>
    <row r="312" spans="1:20">
      <c r="A312" s="61"/>
      <c r="B312" s="43"/>
      <c r="C312" s="43"/>
      <c r="D312" s="43"/>
      <c r="E312" s="36"/>
      <c r="F312" s="62"/>
      <c r="G312" s="25"/>
      <c r="H312" s="25"/>
      <c r="I312" s="43"/>
      <c r="J312" s="43"/>
      <c r="K312" s="36"/>
      <c r="L312" s="43"/>
      <c r="M312" s="43"/>
      <c r="N312" s="43"/>
      <c r="O312" s="36"/>
      <c r="P312" s="62"/>
      <c r="Q312" s="36"/>
      <c r="R312" s="43"/>
      <c r="S312" s="43"/>
      <c r="T312" s="43"/>
    </row>
    <row r="313" spans="1:20">
      <c r="A313" s="61"/>
      <c r="B313" s="43"/>
      <c r="C313" s="43"/>
      <c r="D313" s="43"/>
      <c r="E313" s="36"/>
      <c r="F313" s="62"/>
      <c r="G313" s="25"/>
      <c r="H313" s="25"/>
      <c r="I313" s="43"/>
      <c r="J313" s="43"/>
      <c r="K313" s="36"/>
      <c r="L313" s="43"/>
      <c r="M313" s="43"/>
      <c r="N313" s="43"/>
      <c r="O313" s="36"/>
      <c r="P313" s="62"/>
      <c r="Q313" s="36"/>
      <c r="R313" s="43"/>
      <c r="S313" s="43"/>
      <c r="T313" s="43"/>
    </row>
    <row r="314" spans="1:20">
      <c r="A314" s="61"/>
      <c r="B314" s="43"/>
      <c r="C314" s="43"/>
      <c r="D314" s="43"/>
      <c r="E314" s="36"/>
      <c r="F314" s="62"/>
      <c r="G314" s="25"/>
      <c r="H314" s="25"/>
      <c r="I314" s="43"/>
      <c r="J314" s="43"/>
      <c r="K314" s="36"/>
      <c r="L314" s="43"/>
      <c r="M314" s="43"/>
      <c r="N314" s="43"/>
      <c r="O314" s="36"/>
      <c r="P314" s="62"/>
      <c r="Q314" s="36"/>
      <c r="R314" s="43"/>
      <c r="S314" s="43"/>
      <c r="T314" s="43"/>
    </row>
    <row r="315" spans="1:20">
      <c r="A315" s="61"/>
      <c r="B315" s="43"/>
      <c r="C315" s="43"/>
      <c r="D315" s="43"/>
      <c r="E315" s="36"/>
      <c r="F315" s="62"/>
      <c r="G315" s="25"/>
      <c r="H315" s="25"/>
      <c r="I315" s="43"/>
      <c r="J315" s="43"/>
      <c r="K315" s="36"/>
      <c r="L315" s="43"/>
      <c r="M315" s="43"/>
      <c r="N315" s="43"/>
      <c r="O315" s="36"/>
      <c r="P315" s="62"/>
      <c r="Q315" s="36"/>
      <c r="R315" s="43"/>
      <c r="S315" s="43"/>
      <c r="T315" s="43"/>
    </row>
    <row r="316" spans="1:20">
      <c r="A316" s="61"/>
      <c r="B316" s="43"/>
      <c r="C316" s="43"/>
      <c r="D316" s="43"/>
      <c r="E316" s="36"/>
      <c r="F316" s="62"/>
      <c r="G316" s="25"/>
      <c r="H316" s="25"/>
      <c r="I316" s="43"/>
      <c r="J316" s="43"/>
      <c r="K316" s="36"/>
      <c r="L316" s="43"/>
      <c r="M316" s="43"/>
      <c r="N316" s="43"/>
      <c r="O316" s="36"/>
      <c r="P316" s="62"/>
      <c r="Q316" s="36"/>
      <c r="R316" s="43"/>
      <c r="S316" s="43"/>
      <c r="T316" s="43"/>
    </row>
    <row r="317" spans="1:20">
      <c r="A317" s="61"/>
      <c r="B317" s="43"/>
      <c r="C317" s="43"/>
      <c r="D317" s="43"/>
      <c r="E317" s="36"/>
      <c r="F317" s="62"/>
      <c r="G317" s="25"/>
      <c r="H317" s="25"/>
      <c r="I317" s="43"/>
      <c r="J317" s="43"/>
      <c r="K317" s="36"/>
      <c r="L317" s="43"/>
      <c r="M317" s="43"/>
      <c r="N317" s="43"/>
      <c r="O317" s="36"/>
      <c r="P317" s="62"/>
      <c r="Q317" s="36"/>
      <c r="R317" s="43"/>
      <c r="S317" s="43"/>
      <c r="T317" s="43"/>
    </row>
    <row r="318" spans="1:20">
      <c r="A318" s="61"/>
      <c r="B318" s="43"/>
      <c r="C318" s="43"/>
      <c r="D318" s="43"/>
      <c r="E318" s="36"/>
      <c r="F318" s="62"/>
      <c r="G318" s="25"/>
      <c r="H318" s="25"/>
      <c r="I318" s="43"/>
      <c r="J318" s="43"/>
      <c r="K318" s="36"/>
      <c r="L318" s="43"/>
      <c r="M318" s="43"/>
      <c r="N318" s="43"/>
      <c r="O318" s="36"/>
      <c r="P318" s="62"/>
      <c r="Q318" s="36"/>
      <c r="R318" s="43"/>
      <c r="S318" s="43"/>
      <c r="T318" s="43"/>
    </row>
    <row r="319" spans="1:20">
      <c r="A319" s="61"/>
      <c r="B319" s="43"/>
      <c r="C319" s="43"/>
      <c r="D319" s="43"/>
      <c r="E319" s="36"/>
      <c r="F319" s="62"/>
      <c r="G319" s="25"/>
      <c r="H319" s="25"/>
      <c r="I319" s="43"/>
      <c r="J319" s="43"/>
      <c r="K319" s="36"/>
      <c r="L319" s="43"/>
      <c r="M319" s="43"/>
      <c r="N319" s="43"/>
      <c r="O319" s="36"/>
      <c r="P319" s="62"/>
      <c r="Q319" s="36"/>
      <c r="R319" s="43"/>
      <c r="S319" s="43"/>
      <c r="T319" s="43"/>
    </row>
    <row r="320" spans="1:20">
      <c r="A320" s="61"/>
      <c r="B320" s="43"/>
      <c r="C320" s="43"/>
      <c r="D320" s="43"/>
      <c r="E320" s="36"/>
      <c r="F320" s="62"/>
      <c r="G320" s="25"/>
      <c r="H320" s="25"/>
      <c r="I320" s="43"/>
      <c r="J320" s="43"/>
      <c r="K320" s="36"/>
      <c r="L320" s="43"/>
      <c r="M320" s="43"/>
      <c r="N320" s="43"/>
      <c r="O320" s="36"/>
      <c r="P320" s="62"/>
      <c r="Q320" s="36"/>
      <c r="R320" s="43"/>
      <c r="S320" s="43"/>
      <c r="T320" s="43"/>
    </row>
    <row r="321" spans="1:20">
      <c r="A321" s="61"/>
      <c r="B321" s="43"/>
      <c r="C321" s="43"/>
      <c r="D321" s="43"/>
      <c r="E321" s="36"/>
      <c r="F321" s="62"/>
      <c r="G321" s="25"/>
      <c r="H321" s="25"/>
      <c r="I321" s="43"/>
      <c r="J321" s="43"/>
      <c r="K321" s="36"/>
      <c r="L321" s="43"/>
      <c r="M321" s="43"/>
      <c r="N321" s="43"/>
      <c r="O321" s="36"/>
      <c r="P321" s="62"/>
      <c r="Q321" s="36"/>
      <c r="R321" s="43"/>
      <c r="S321" s="43"/>
      <c r="T321" s="43"/>
    </row>
    <row r="322" spans="1:20">
      <c r="A322" s="61"/>
      <c r="B322" s="43"/>
      <c r="C322" s="43"/>
      <c r="D322" s="43"/>
      <c r="E322" s="36"/>
      <c r="F322" s="62"/>
      <c r="G322" s="25"/>
      <c r="H322" s="25"/>
      <c r="I322" s="43"/>
      <c r="J322" s="43"/>
      <c r="K322" s="36"/>
      <c r="L322" s="43"/>
      <c r="M322" s="43"/>
      <c r="N322" s="43"/>
      <c r="O322" s="36"/>
      <c r="P322" s="62"/>
      <c r="Q322" s="36"/>
      <c r="R322" s="43"/>
      <c r="S322" s="43"/>
      <c r="T322" s="43"/>
    </row>
    <row r="323" spans="1:20">
      <c r="A323" s="61"/>
      <c r="B323" s="43"/>
      <c r="C323" s="43"/>
      <c r="D323" s="43"/>
      <c r="E323" s="36"/>
      <c r="F323" s="62"/>
      <c r="G323" s="25"/>
      <c r="H323" s="25"/>
      <c r="I323" s="43"/>
      <c r="J323" s="43"/>
      <c r="K323" s="36"/>
      <c r="L323" s="43"/>
      <c r="M323" s="43"/>
      <c r="N323" s="43"/>
      <c r="O323" s="36"/>
      <c r="P323" s="62"/>
      <c r="Q323" s="36"/>
      <c r="R323" s="43"/>
      <c r="S323" s="43"/>
      <c r="T323" s="43"/>
    </row>
    <row r="324" spans="1:20">
      <c r="A324" s="61"/>
      <c r="B324" s="43"/>
      <c r="C324" s="43"/>
      <c r="D324" s="43"/>
      <c r="E324" s="36"/>
      <c r="F324" s="62"/>
      <c r="G324" s="25"/>
      <c r="H324" s="25"/>
      <c r="I324" s="43"/>
      <c r="J324" s="43"/>
      <c r="K324" s="36"/>
      <c r="L324" s="43"/>
      <c r="M324" s="43"/>
      <c r="N324" s="43"/>
      <c r="O324" s="36"/>
      <c r="P324" s="62"/>
      <c r="Q324" s="36"/>
      <c r="R324" s="43"/>
      <c r="S324" s="43"/>
      <c r="T324" s="43"/>
    </row>
    <row r="325" spans="1:20">
      <c r="A325" s="61"/>
      <c r="B325" s="43"/>
      <c r="C325" s="43"/>
      <c r="D325" s="43"/>
      <c r="E325" s="36"/>
      <c r="F325" s="62"/>
      <c r="G325" s="25"/>
      <c r="H325" s="25"/>
      <c r="I325" s="43"/>
      <c r="J325" s="43"/>
      <c r="K325" s="36"/>
      <c r="L325" s="43"/>
      <c r="M325" s="43"/>
      <c r="N325" s="43"/>
      <c r="O325" s="36"/>
      <c r="P325" s="62"/>
      <c r="Q325" s="36"/>
      <c r="R325" s="43"/>
      <c r="S325" s="43"/>
      <c r="T325" s="43"/>
    </row>
    <row r="326" spans="1:20">
      <c r="A326" s="61"/>
      <c r="B326" s="43"/>
      <c r="C326" s="43"/>
      <c r="D326" s="43"/>
      <c r="E326" s="36"/>
      <c r="F326" s="62"/>
      <c r="G326" s="25"/>
      <c r="H326" s="25"/>
      <c r="I326" s="43"/>
      <c r="J326" s="43"/>
      <c r="K326" s="36"/>
      <c r="L326" s="43"/>
      <c r="M326" s="43"/>
      <c r="N326" s="43"/>
      <c r="O326" s="36"/>
      <c r="P326" s="62"/>
      <c r="Q326" s="36"/>
      <c r="R326" s="43"/>
      <c r="S326" s="43"/>
      <c r="T326" s="43"/>
    </row>
    <row r="327" spans="1:20">
      <c r="A327" s="61"/>
      <c r="B327" s="43"/>
      <c r="C327" s="43"/>
      <c r="D327" s="43"/>
      <c r="E327" s="36"/>
      <c r="F327" s="62"/>
      <c r="G327" s="25"/>
      <c r="H327" s="25"/>
      <c r="I327" s="43"/>
      <c r="J327" s="43"/>
      <c r="K327" s="36"/>
      <c r="L327" s="43"/>
      <c r="M327" s="43"/>
      <c r="N327" s="43"/>
      <c r="O327" s="36"/>
      <c r="P327" s="62"/>
      <c r="Q327" s="36"/>
      <c r="R327" s="43"/>
      <c r="S327" s="43"/>
      <c r="T327" s="43"/>
    </row>
    <row r="328" spans="1:20">
      <c r="A328" s="61"/>
      <c r="B328" s="43"/>
      <c r="C328" s="43"/>
      <c r="D328" s="43"/>
      <c r="E328" s="36"/>
      <c r="F328" s="62"/>
      <c r="G328" s="25"/>
      <c r="H328" s="25"/>
      <c r="I328" s="43"/>
      <c r="J328" s="43"/>
      <c r="K328" s="36"/>
      <c r="L328" s="43"/>
      <c r="M328" s="43"/>
      <c r="N328" s="43"/>
      <c r="O328" s="36"/>
      <c r="P328" s="62"/>
      <c r="Q328" s="36"/>
      <c r="R328" s="43"/>
      <c r="S328" s="43"/>
      <c r="T328" s="43"/>
    </row>
    <row r="329" spans="1:20">
      <c r="A329" s="61"/>
      <c r="B329" s="43"/>
      <c r="C329" s="43"/>
      <c r="D329" s="43"/>
      <c r="E329" s="36"/>
      <c r="F329" s="62"/>
      <c r="G329" s="25"/>
      <c r="H329" s="25"/>
      <c r="I329" s="43"/>
      <c r="J329" s="43"/>
      <c r="K329" s="36"/>
      <c r="L329" s="43"/>
      <c r="M329" s="43"/>
      <c r="N329" s="43"/>
      <c r="O329" s="36"/>
      <c r="P329" s="62"/>
      <c r="Q329" s="36"/>
      <c r="R329" s="43"/>
      <c r="S329" s="43"/>
      <c r="T329" s="43"/>
    </row>
    <row r="330" spans="1:20">
      <c r="A330" s="61"/>
      <c r="B330" s="43"/>
      <c r="C330" s="43"/>
      <c r="D330" s="43"/>
      <c r="E330" s="36"/>
      <c r="F330" s="62"/>
      <c r="G330" s="25"/>
      <c r="H330" s="25"/>
      <c r="I330" s="43"/>
      <c r="J330" s="43"/>
      <c r="K330" s="36"/>
      <c r="L330" s="43"/>
      <c r="M330" s="43"/>
      <c r="N330" s="43"/>
      <c r="O330" s="36"/>
      <c r="P330" s="62"/>
      <c r="Q330" s="36"/>
      <c r="R330" s="43"/>
      <c r="S330" s="43"/>
      <c r="T330" s="43"/>
    </row>
    <row r="331" spans="1:20">
      <c r="A331" s="61"/>
      <c r="B331" s="43"/>
      <c r="C331" s="43"/>
      <c r="D331" s="43"/>
      <c r="E331" s="36"/>
      <c r="F331" s="62"/>
      <c r="G331" s="25"/>
      <c r="H331" s="25"/>
      <c r="I331" s="43"/>
      <c r="J331" s="43"/>
      <c r="K331" s="36"/>
      <c r="L331" s="43"/>
      <c r="M331" s="43"/>
      <c r="N331" s="43"/>
      <c r="O331" s="36"/>
      <c r="P331" s="62"/>
      <c r="Q331" s="36"/>
      <c r="R331" s="43"/>
      <c r="S331" s="43"/>
      <c r="T331" s="43"/>
    </row>
    <row r="332" spans="1:20">
      <c r="A332" s="61"/>
      <c r="B332" s="43"/>
      <c r="C332" s="43"/>
      <c r="D332" s="43"/>
      <c r="E332" s="36"/>
      <c r="F332" s="62"/>
      <c r="G332" s="25"/>
      <c r="H332" s="25"/>
      <c r="I332" s="43"/>
      <c r="J332" s="43"/>
      <c r="K332" s="36"/>
      <c r="L332" s="43"/>
      <c r="M332" s="43"/>
      <c r="N332" s="43"/>
      <c r="O332" s="36"/>
      <c r="P332" s="62"/>
      <c r="Q332" s="36"/>
      <c r="R332" s="43"/>
      <c r="S332" s="43"/>
      <c r="T332" s="43"/>
    </row>
    <row r="333" spans="1:20">
      <c r="A333" s="61"/>
      <c r="B333" s="43"/>
      <c r="C333" s="43"/>
      <c r="D333" s="43"/>
      <c r="E333" s="36"/>
      <c r="F333" s="62"/>
      <c r="G333" s="25"/>
      <c r="H333" s="25"/>
      <c r="I333" s="43"/>
      <c r="J333" s="43"/>
      <c r="K333" s="36"/>
      <c r="L333" s="43"/>
      <c r="M333" s="43"/>
      <c r="N333" s="43"/>
      <c r="O333" s="36"/>
      <c r="P333" s="62"/>
      <c r="Q333" s="36"/>
      <c r="R333" s="43"/>
      <c r="S333" s="43"/>
      <c r="T333" s="43"/>
    </row>
    <row r="334" spans="1:20">
      <c r="A334" s="61"/>
      <c r="B334" s="43"/>
      <c r="C334" s="43"/>
      <c r="D334" s="43"/>
      <c r="E334" s="36"/>
      <c r="F334" s="62"/>
      <c r="G334" s="25"/>
      <c r="H334" s="25"/>
      <c r="I334" s="43"/>
      <c r="J334" s="43"/>
      <c r="K334" s="36"/>
      <c r="L334" s="43"/>
      <c r="M334" s="43"/>
      <c r="N334" s="43"/>
      <c r="O334" s="36"/>
      <c r="P334" s="62"/>
      <c r="Q334" s="36"/>
      <c r="R334" s="43"/>
      <c r="S334" s="43"/>
      <c r="T334" s="43"/>
    </row>
    <row r="335" spans="1:20">
      <c r="A335" s="61"/>
      <c r="B335" s="43"/>
      <c r="C335" s="43"/>
      <c r="D335" s="43"/>
      <c r="E335" s="36"/>
      <c r="F335" s="62"/>
      <c r="G335" s="25"/>
      <c r="H335" s="25"/>
      <c r="I335" s="43"/>
      <c r="J335" s="43"/>
      <c r="K335" s="36"/>
      <c r="L335" s="43"/>
      <c r="M335" s="43"/>
      <c r="N335" s="43"/>
      <c r="O335" s="36"/>
      <c r="P335" s="62"/>
      <c r="Q335" s="36"/>
      <c r="R335" s="43"/>
      <c r="S335" s="43"/>
      <c r="T335" s="43"/>
    </row>
    <row r="336" spans="1:20">
      <c r="A336" s="61"/>
      <c r="B336" s="43"/>
      <c r="C336" s="43"/>
      <c r="D336" s="43"/>
      <c r="E336" s="36"/>
      <c r="F336" s="62"/>
      <c r="G336" s="25"/>
      <c r="H336" s="25"/>
      <c r="I336" s="43"/>
      <c r="J336" s="43"/>
      <c r="K336" s="36"/>
      <c r="L336" s="43"/>
      <c r="M336" s="43"/>
      <c r="N336" s="43"/>
      <c r="O336" s="36"/>
      <c r="P336" s="62"/>
      <c r="Q336" s="36"/>
      <c r="R336" s="43"/>
      <c r="S336" s="43"/>
      <c r="T336" s="43"/>
    </row>
    <row r="337" spans="1:20">
      <c r="A337" s="61"/>
      <c r="B337" s="43"/>
      <c r="C337" s="43"/>
      <c r="D337" s="43"/>
      <c r="E337" s="36"/>
      <c r="F337" s="62"/>
      <c r="G337" s="25"/>
      <c r="H337" s="25"/>
      <c r="I337" s="43"/>
      <c r="J337" s="43"/>
      <c r="K337" s="36"/>
      <c r="L337" s="43"/>
      <c r="M337" s="43"/>
      <c r="N337" s="43"/>
      <c r="O337" s="36"/>
      <c r="P337" s="62"/>
      <c r="Q337" s="36"/>
      <c r="R337" s="43"/>
      <c r="S337" s="43"/>
      <c r="T337" s="43"/>
    </row>
    <row r="338" spans="1:20">
      <c r="A338" s="61"/>
      <c r="B338" s="43"/>
      <c r="C338" s="43"/>
      <c r="D338" s="43"/>
      <c r="E338" s="36"/>
      <c r="F338" s="62"/>
      <c r="G338" s="25"/>
      <c r="H338" s="25"/>
      <c r="I338" s="43"/>
      <c r="J338" s="43"/>
      <c r="K338" s="36"/>
      <c r="L338" s="43"/>
      <c r="M338" s="43"/>
      <c r="N338" s="43"/>
      <c r="O338" s="36"/>
      <c r="P338" s="62"/>
      <c r="Q338" s="36"/>
      <c r="R338" s="43"/>
      <c r="S338" s="43"/>
      <c r="T338" s="43"/>
    </row>
    <row r="339" spans="1:20">
      <c r="A339" s="61"/>
      <c r="B339" s="43"/>
      <c r="C339" s="43"/>
      <c r="D339" s="43"/>
      <c r="E339" s="36"/>
      <c r="F339" s="62"/>
      <c r="G339" s="25"/>
      <c r="H339" s="25"/>
      <c r="I339" s="43"/>
      <c r="J339" s="43"/>
      <c r="K339" s="36"/>
      <c r="L339" s="43"/>
      <c r="M339" s="43"/>
      <c r="N339" s="43"/>
      <c r="O339" s="36"/>
      <c r="P339" s="62"/>
      <c r="Q339" s="36"/>
      <c r="R339" s="43"/>
      <c r="S339" s="43"/>
      <c r="T339" s="43"/>
    </row>
    <row r="340" spans="1:20">
      <c r="A340" s="61"/>
      <c r="B340" s="43"/>
      <c r="C340" s="43"/>
      <c r="D340" s="43"/>
      <c r="E340" s="36"/>
      <c r="F340" s="62"/>
      <c r="G340" s="25"/>
      <c r="H340" s="25"/>
      <c r="I340" s="43"/>
      <c r="J340" s="43"/>
      <c r="K340" s="36"/>
      <c r="L340" s="43"/>
      <c r="M340" s="43"/>
      <c r="N340" s="43"/>
      <c r="O340" s="36"/>
      <c r="P340" s="62"/>
      <c r="Q340" s="36"/>
      <c r="R340" s="43"/>
      <c r="S340" s="43"/>
      <c r="T340" s="43"/>
    </row>
    <row r="341" spans="1:20">
      <c r="A341" s="61"/>
      <c r="B341" s="43"/>
      <c r="C341" s="43"/>
      <c r="D341" s="43"/>
      <c r="E341" s="36"/>
      <c r="F341" s="62"/>
      <c r="G341" s="25"/>
      <c r="H341" s="25"/>
      <c r="I341" s="43"/>
      <c r="J341" s="43"/>
      <c r="K341" s="36"/>
      <c r="L341" s="43"/>
      <c r="M341" s="43"/>
      <c r="N341" s="43"/>
      <c r="O341" s="36"/>
      <c r="P341" s="62"/>
      <c r="Q341" s="36"/>
      <c r="R341" s="43"/>
      <c r="S341" s="43"/>
      <c r="T341" s="43"/>
    </row>
    <row r="342" spans="1:20">
      <c r="A342" s="61"/>
      <c r="B342" s="43"/>
      <c r="C342" s="43"/>
      <c r="D342" s="43"/>
      <c r="E342" s="36"/>
      <c r="F342" s="62"/>
      <c r="G342" s="25"/>
      <c r="H342" s="25"/>
      <c r="I342" s="43"/>
      <c r="J342" s="43"/>
      <c r="K342" s="36"/>
      <c r="L342" s="43"/>
      <c r="M342" s="43"/>
      <c r="N342" s="43"/>
      <c r="O342" s="36"/>
      <c r="P342" s="62"/>
      <c r="Q342" s="36"/>
      <c r="R342" s="43"/>
      <c r="S342" s="43"/>
      <c r="T342" s="43"/>
    </row>
    <row r="343" spans="1:20">
      <c r="A343" s="61"/>
      <c r="B343" s="43"/>
      <c r="C343" s="43"/>
      <c r="D343" s="43"/>
      <c r="E343" s="36"/>
      <c r="F343" s="62"/>
      <c r="G343" s="25"/>
      <c r="H343" s="25"/>
      <c r="I343" s="43"/>
      <c r="J343" s="43"/>
      <c r="K343" s="36"/>
      <c r="L343" s="43"/>
      <c r="M343" s="43"/>
      <c r="N343" s="43"/>
      <c r="O343" s="36"/>
      <c r="P343" s="62"/>
      <c r="Q343" s="36"/>
      <c r="R343" s="43"/>
      <c r="S343" s="43"/>
      <c r="T343" s="43"/>
    </row>
    <row r="344" spans="1:20">
      <c r="A344" s="61"/>
      <c r="B344" s="43"/>
      <c r="C344" s="43"/>
      <c r="D344" s="43"/>
      <c r="E344" s="36"/>
      <c r="F344" s="62"/>
      <c r="G344" s="25"/>
      <c r="H344" s="25"/>
      <c r="I344" s="43"/>
      <c r="J344" s="43"/>
      <c r="K344" s="36"/>
      <c r="L344" s="43"/>
      <c r="M344" s="43"/>
      <c r="N344" s="43"/>
      <c r="O344" s="36"/>
      <c r="P344" s="62"/>
      <c r="Q344" s="36"/>
      <c r="R344" s="43"/>
      <c r="S344" s="43"/>
      <c r="T344" s="43"/>
    </row>
    <row r="345" spans="1:20">
      <c r="A345" s="61"/>
      <c r="B345" s="43"/>
      <c r="C345" s="43"/>
      <c r="D345" s="43"/>
      <c r="E345" s="36"/>
      <c r="F345" s="62"/>
      <c r="G345" s="25"/>
      <c r="H345" s="25"/>
      <c r="I345" s="43"/>
      <c r="J345" s="43"/>
      <c r="K345" s="36"/>
      <c r="L345" s="43"/>
      <c r="M345" s="43"/>
      <c r="N345" s="43"/>
      <c r="O345" s="36"/>
      <c r="P345" s="62"/>
      <c r="Q345" s="36"/>
      <c r="R345" s="43"/>
      <c r="S345" s="43"/>
      <c r="T345" s="43"/>
    </row>
    <row r="346" spans="1:20">
      <c r="A346" s="61"/>
      <c r="B346" s="43"/>
      <c r="C346" s="43"/>
      <c r="D346" s="43"/>
      <c r="E346" s="36"/>
      <c r="F346" s="62"/>
      <c r="G346" s="25"/>
      <c r="H346" s="25"/>
      <c r="I346" s="43"/>
      <c r="J346" s="43"/>
      <c r="K346" s="36"/>
      <c r="L346" s="43"/>
      <c r="M346" s="43"/>
      <c r="N346" s="43"/>
      <c r="O346" s="36"/>
      <c r="P346" s="62"/>
      <c r="Q346" s="36"/>
      <c r="R346" s="43"/>
      <c r="S346" s="43"/>
      <c r="T346" s="43"/>
    </row>
    <row r="347" spans="1:20">
      <c r="A347" s="61"/>
      <c r="B347" s="43"/>
      <c r="C347" s="43"/>
      <c r="D347" s="43"/>
      <c r="E347" s="36"/>
      <c r="F347" s="62"/>
      <c r="G347" s="25"/>
      <c r="H347" s="25"/>
      <c r="I347" s="43"/>
      <c r="J347" s="43"/>
      <c r="K347" s="36"/>
      <c r="L347" s="43"/>
      <c r="M347" s="43"/>
      <c r="N347" s="43"/>
      <c r="O347" s="36"/>
      <c r="P347" s="62"/>
      <c r="Q347" s="36"/>
      <c r="R347" s="43"/>
      <c r="S347" s="43"/>
      <c r="T347" s="43"/>
    </row>
    <row r="348" spans="1:20">
      <c r="A348" s="61"/>
      <c r="B348" s="43"/>
      <c r="C348" s="43"/>
      <c r="D348" s="43"/>
      <c r="E348" s="36"/>
      <c r="F348" s="62"/>
      <c r="G348" s="25"/>
      <c r="H348" s="25"/>
      <c r="I348" s="43"/>
      <c r="J348" s="43"/>
      <c r="K348" s="36"/>
      <c r="L348" s="43"/>
      <c r="M348" s="43"/>
      <c r="N348" s="43"/>
      <c r="O348" s="36"/>
      <c r="P348" s="62"/>
      <c r="Q348" s="36"/>
      <c r="R348" s="43"/>
      <c r="S348" s="43"/>
      <c r="T348" s="43"/>
    </row>
    <row r="349" spans="1:20">
      <c r="A349" s="61"/>
      <c r="B349" s="43"/>
      <c r="C349" s="43"/>
      <c r="D349" s="43"/>
      <c r="E349" s="36"/>
      <c r="F349" s="62"/>
      <c r="G349" s="25"/>
      <c r="H349" s="25"/>
      <c r="I349" s="43"/>
      <c r="J349" s="43"/>
      <c r="K349" s="36"/>
      <c r="L349" s="43"/>
      <c r="M349" s="43"/>
      <c r="N349" s="43"/>
      <c r="O349" s="36"/>
      <c r="P349" s="62"/>
      <c r="Q349" s="36"/>
      <c r="R349" s="43"/>
      <c r="S349" s="43"/>
      <c r="T349" s="43"/>
    </row>
    <row r="350" spans="1:20">
      <c r="A350" s="61"/>
      <c r="B350" s="43"/>
      <c r="C350" s="43"/>
      <c r="D350" s="43"/>
      <c r="E350" s="36"/>
      <c r="F350" s="62"/>
      <c r="G350" s="25"/>
      <c r="H350" s="25"/>
      <c r="I350" s="43"/>
      <c r="J350" s="43"/>
      <c r="K350" s="36"/>
      <c r="L350" s="43"/>
      <c r="M350" s="43"/>
      <c r="N350" s="43"/>
      <c r="O350" s="36"/>
      <c r="P350" s="62"/>
      <c r="Q350" s="36"/>
      <c r="R350" s="43"/>
      <c r="S350" s="43"/>
      <c r="T350" s="43"/>
    </row>
    <row r="351" spans="1:20">
      <c r="A351" s="61"/>
      <c r="B351" s="43"/>
      <c r="C351" s="43"/>
      <c r="D351" s="43"/>
      <c r="E351" s="36"/>
      <c r="F351" s="62"/>
      <c r="G351" s="25"/>
      <c r="H351" s="25"/>
      <c r="I351" s="43"/>
      <c r="J351" s="43"/>
      <c r="K351" s="36"/>
      <c r="L351" s="43"/>
      <c r="M351" s="43"/>
      <c r="N351" s="43"/>
      <c r="O351" s="36"/>
      <c r="P351" s="62"/>
      <c r="Q351" s="36"/>
      <c r="R351" s="43"/>
      <c r="S351" s="43"/>
      <c r="T351" s="43"/>
    </row>
    <row r="352" spans="1:20">
      <c r="A352" s="61"/>
      <c r="B352" s="43"/>
      <c r="C352" s="43"/>
      <c r="D352" s="43"/>
      <c r="E352" s="36"/>
      <c r="F352" s="62"/>
      <c r="G352" s="25"/>
      <c r="H352" s="25"/>
      <c r="I352" s="43"/>
      <c r="J352" s="43"/>
      <c r="K352" s="36"/>
      <c r="L352" s="43"/>
      <c r="M352" s="43"/>
      <c r="N352" s="43"/>
      <c r="O352" s="36"/>
      <c r="P352" s="62"/>
      <c r="Q352" s="36"/>
      <c r="R352" s="43"/>
      <c r="S352" s="43"/>
      <c r="T352" s="43"/>
    </row>
    <row r="353" spans="1:20">
      <c r="A353" s="61"/>
      <c r="B353" s="43"/>
      <c r="C353" s="43"/>
      <c r="D353" s="43"/>
      <c r="E353" s="36"/>
      <c r="F353" s="62"/>
      <c r="G353" s="25"/>
      <c r="H353" s="25"/>
      <c r="I353" s="43"/>
      <c r="J353" s="43"/>
      <c r="K353" s="36"/>
      <c r="L353" s="43"/>
      <c r="M353" s="43"/>
      <c r="N353" s="43"/>
      <c r="O353" s="36"/>
      <c r="P353" s="62"/>
      <c r="Q353" s="36"/>
      <c r="R353" s="43"/>
      <c r="S353" s="43"/>
      <c r="T353" s="43"/>
    </row>
    <row r="354" spans="1:20">
      <c r="A354" s="61"/>
      <c r="B354" s="43"/>
      <c r="C354" s="43"/>
      <c r="D354" s="43"/>
      <c r="E354" s="36"/>
      <c r="F354" s="62"/>
      <c r="G354" s="25"/>
      <c r="H354" s="25"/>
      <c r="I354" s="43"/>
      <c r="J354" s="43"/>
      <c r="K354" s="36"/>
      <c r="L354" s="43"/>
      <c r="M354" s="43"/>
      <c r="N354" s="43"/>
      <c r="O354" s="36"/>
      <c r="P354" s="62"/>
      <c r="Q354" s="36"/>
      <c r="R354" s="43"/>
      <c r="S354" s="43"/>
      <c r="T354" s="43"/>
    </row>
    <row r="355" spans="1:20">
      <c r="A355" s="61"/>
      <c r="B355" s="43"/>
      <c r="C355" s="43"/>
      <c r="D355" s="43"/>
      <c r="E355" s="36"/>
      <c r="F355" s="62"/>
      <c r="G355" s="25"/>
      <c r="H355" s="25"/>
      <c r="I355" s="43"/>
      <c r="J355" s="43"/>
      <c r="K355" s="36"/>
      <c r="L355" s="43"/>
      <c r="M355" s="43"/>
      <c r="N355" s="43"/>
      <c r="O355" s="36"/>
      <c r="P355" s="62"/>
      <c r="Q355" s="36"/>
      <c r="R355" s="43"/>
      <c r="S355" s="43"/>
      <c r="T355" s="43"/>
    </row>
    <row r="356" spans="1:20">
      <c r="A356" s="61"/>
      <c r="B356" s="43"/>
      <c r="C356" s="43"/>
      <c r="D356" s="43"/>
      <c r="E356" s="36"/>
      <c r="F356" s="62"/>
      <c r="G356" s="25"/>
      <c r="H356" s="25"/>
      <c r="I356" s="43"/>
      <c r="J356" s="43"/>
      <c r="K356" s="36"/>
      <c r="L356" s="43"/>
      <c r="M356" s="43"/>
      <c r="N356" s="43"/>
      <c r="O356" s="36"/>
      <c r="P356" s="62"/>
      <c r="Q356" s="36"/>
      <c r="R356" s="43"/>
      <c r="S356" s="43"/>
      <c r="T356" s="43"/>
    </row>
    <row r="357" spans="1:20">
      <c r="A357" s="61"/>
      <c r="B357" s="43"/>
      <c r="C357" s="43"/>
      <c r="D357" s="43"/>
      <c r="E357" s="36"/>
      <c r="F357" s="62"/>
      <c r="G357" s="25"/>
      <c r="H357" s="25"/>
      <c r="I357" s="43"/>
      <c r="J357" s="43"/>
      <c r="K357" s="36"/>
      <c r="L357" s="43"/>
      <c r="M357" s="43"/>
      <c r="N357" s="43"/>
      <c r="O357" s="36"/>
      <c r="P357" s="62"/>
      <c r="Q357" s="36"/>
      <c r="R357" s="43"/>
      <c r="S357" s="43"/>
      <c r="T357" s="43"/>
    </row>
    <row r="358" spans="1:20">
      <c r="A358" s="61"/>
      <c r="B358" s="43"/>
      <c r="C358" s="43"/>
      <c r="D358" s="43"/>
      <c r="E358" s="36"/>
      <c r="F358" s="62"/>
      <c r="G358" s="25"/>
      <c r="H358" s="25"/>
      <c r="I358" s="43"/>
      <c r="J358" s="43"/>
      <c r="K358" s="36"/>
      <c r="L358" s="43"/>
      <c r="M358" s="43"/>
      <c r="N358" s="43"/>
      <c r="O358" s="36"/>
      <c r="P358" s="62"/>
      <c r="Q358" s="36"/>
      <c r="R358" s="43"/>
      <c r="S358" s="43"/>
      <c r="T358" s="43"/>
    </row>
    <row r="359" spans="1:20">
      <c r="A359" s="61"/>
      <c r="B359" s="43"/>
      <c r="C359" s="43"/>
      <c r="D359" s="43"/>
      <c r="E359" s="36"/>
      <c r="F359" s="62"/>
      <c r="G359" s="25"/>
      <c r="H359" s="25"/>
      <c r="I359" s="43"/>
      <c r="J359" s="43"/>
      <c r="K359" s="36"/>
      <c r="L359" s="43"/>
      <c r="M359" s="43"/>
      <c r="N359" s="43"/>
      <c r="O359" s="36"/>
      <c r="P359" s="62"/>
      <c r="Q359" s="36"/>
      <c r="R359" s="43"/>
      <c r="S359" s="43"/>
      <c r="T359" s="43"/>
    </row>
    <row r="360" spans="1:20">
      <c r="A360" s="61"/>
      <c r="B360" s="43"/>
      <c r="C360" s="43"/>
      <c r="D360" s="43"/>
      <c r="E360" s="36"/>
      <c r="F360" s="62"/>
      <c r="G360" s="25"/>
      <c r="H360" s="25"/>
      <c r="I360" s="43"/>
      <c r="J360" s="43"/>
      <c r="K360" s="36"/>
      <c r="L360" s="43"/>
      <c r="M360" s="43"/>
      <c r="N360" s="43"/>
      <c r="O360" s="36"/>
      <c r="P360" s="62"/>
      <c r="Q360" s="36"/>
      <c r="R360" s="43"/>
      <c r="S360" s="43"/>
      <c r="T360" s="43"/>
    </row>
    <row r="361" spans="1:20">
      <c r="A361" s="61"/>
      <c r="B361" s="43"/>
      <c r="C361" s="43"/>
      <c r="D361" s="43"/>
      <c r="E361" s="36"/>
      <c r="F361" s="62"/>
      <c r="G361" s="25"/>
      <c r="H361" s="25"/>
      <c r="I361" s="43"/>
      <c r="J361" s="43"/>
      <c r="K361" s="36"/>
      <c r="L361" s="43"/>
      <c r="M361" s="43"/>
      <c r="N361" s="43"/>
      <c r="O361" s="36"/>
      <c r="P361" s="62"/>
      <c r="Q361" s="36"/>
      <c r="R361" s="43"/>
      <c r="S361" s="43"/>
      <c r="T361" s="43"/>
    </row>
    <row r="362" spans="1:20">
      <c r="A362" s="61"/>
      <c r="B362" s="43"/>
      <c r="C362" s="43"/>
      <c r="D362" s="43"/>
      <c r="E362" s="36"/>
      <c r="F362" s="62"/>
      <c r="G362" s="25"/>
      <c r="H362" s="25"/>
      <c r="I362" s="43"/>
      <c r="J362" s="43"/>
      <c r="K362" s="36"/>
      <c r="L362" s="43"/>
      <c r="M362" s="43"/>
      <c r="N362" s="43"/>
      <c r="O362" s="36"/>
      <c r="P362" s="62"/>
      <c r="Q362" s="36"/>
      <c r="R362" s="43"/>
      <c r="S362" s="43"/>
      <c r="T362" s="43"/>
    </row>
    <row r="363" spans="1:20">
      <c r="A363" s="61"/>
      <c r="B363" s="43"/>
      <c r="C363" s="43"/>
      <c r="D363" s="43"/>
      <c r="E363" s="36"/>
      <c r="F363" s="62"/>
      <c r="G363" s="25"/>
      <c r="H363" s="25"/>
      <c r="I363" s="43"/>
      <c r="J363" s="43"/>
      <c r="K363" s="36"/>
      <c r="L363" s="43"/>
      <c r="M363" s="43"/>
      <c r="N363" s="43"/>
      <c r="O363" s="36"/>
      <c r="P363" s="62"/>
      <c r="Q363" s="36"/>
      <c r="R363" s="43"/>
      <c r="S363" s="43"/>
      <c r="T363" s="43"/>
    </row>
    <row r="364" spans="1:20">
      <c r="A364" s="61"/>
      <c r="B364" s="43"/>
      <c r="C364" s="43"/>
      <c r="D364" s="43"/>
      <c r="E364" s="36"/>
      <c r="F364" s="62"/>
      <c r="G364" s="25"/>
      <c r="H364" s="25"/>
      <c r="I364" s="43"/>
      <c r="J364" s="43"/>
      <c r="K364" s="36"/>
      <c r="L364" s="43"/>
      <c r="M364" s="43"/>
      <c r="N364" s="43"/>
      <c r="O364" s="36"/>
      <c r="P364" s="62"/>
      <c r="Q364" s="36"/>
      <c r="R364" s="43"/>
      <c r="S364" s="43"/>
      <c r="T364" s="43"/>
    </row>
    <row r="365" spans="1:20">
      <c r="A365" s="61"/>
      <c r="B365" s="43"/>
      <c r="C365" s="43"/>
      <c r="D365" s="43"/>
      <c r="E365" s="36"/>
      <c r="F365" s="62"/>
      <c r="G365" s="25"/>
      <c r="H365" s="25"/>
      <c r="I365" s="43"/>
      <c r="J365" s="43"/>
      <c r="K365" s="36"/>
      <c r="L365" s="43"/>
      <c r="M365" s="43"/>
      <c r="N365" s="43"/>
      <c r="O365" s="36"/>
      <c r="P365" s="62"/>
      <c r="Q365" s="36"/>
      <c r="R365" s="43"/>
      <c r="S365" s="43"/>
      <c r="T365" s="43"/>
    </row>
    <row r="366" spans="1:20">
      <c r="A366" s="61"/>
      <c r="B366" s="43"/>
      <c r="C366" s="43"/>
      <c r="D366" s="43"/>
      <c r="E366" s="36"/>
      <c r="F366" s="62"/>
      <c r="G366" s="25"/>
      <c r="H366" s="25"/>
      <c r="I366" s="43"/>
      <c r="J366" s="43"/>
      <c r="K366" s="36"/>
      <c r="L366" s="43"/>
      <c r="M366" s="43"/>
      <c r="N366" s="43"/>
      <c r="O366" s="36"/>
      <c r="P366" s="62"/>
      <c r="Q366" s="36"/>
      <c r="R366" s="43"/>
      <c r="S366" s="43"/>
      <c r="T366" s="43"/>
    </row>
    <row r="367" spans="1:20">
      <c r="A367" s="61"/>
      <c r="B367" s="43"/>
      <c r="C367" s="43"/>
      <c r="D367" s="43"/>
      <c r="E367" s="36"/>
      <c r="F367" s="62"/>
      <c r="G367" s="25"/>
      <c r="H367" s="25"/>
      <c r="I367" s="43"/>
      <c r="J367" s="43"/>
      <c r="K367" s="36"/>
      <c r="L367" s="43"/>
      <c r="M367" s="43"/>
      <c r="N367" s="43"/>
      <c r="O367" s="36"/>
      <c r="P367" s="62"/>
      <c r="Q367" s="36"/>
      <c r="R367" s="43"/>
      <c r="S367" s="43"/>
      <c r="T367" s="43"/>
    </row>
    <row r="368" spans="1:20">
      <c r="A368" s="61"/>
      <c r="B368" s="43"/>
      <c r="C368" s="43"/>
      <c r="D368" s="43"/>
      <c r="E368" s="36"/>
      <c r="F368" s="62"/>
      <c r="G368" s="25"/>
      <c r="H368" s="25"/>
      <c r="I368" s="43"/>
      <c r="J368" s="43"/>
      <c r="K368" s="36"/>
      <c r="L368" s="43"/>
      <c r="M368" s="43"/>
      <c r="N368" s="43"/>
      <c r="O368" s="36"/>
      <c r="P368" s="62"/>
      <c r="Q368" s="36"/>
      <c r="R368" s="43"/>
      <c r="S368" s="43"/>
      <c r="T368" s="43"/>
    </row>
    <row r="369" spans="1:20">
      <c r="A369" s="61"/>
      <c r="B369" s="43"/>
      <c r="C369" s="43"/>
      <c r="D369" s="43"/>
      <c r="E369" s="36"/>
      <c r="F369" s="62"/>
      <c r="G369" s="25"/>
      <c r="H369" s="25"/>
      <c r="I369" s="43"/>
      <c r="J369" s="43"/>
      <c r="K369" s="36"/>
      <c r="L369" s="43"/>
      <c r="M369" s="43"/>
      <c r="N369" s="43"/>
      <c r="O369" s="36"/>
      <c r="P369" s="62"/>
      <c r="Q369" s="36"/>
      <c r="R369" s="43"/>
      <c r="S369" s="43"/>
      <c r="T369" s="43"/>
    </row>
    <row r="370" spans="1:20">
      <c r="A370" s="61"/>
      <c r="B370" s="43"/>
      <c r="C370" s="43"/>
      <c r="D370" s="43"/>
      <c r="E370" s="36"/>
      <c r="F370" s="62"/>
      <c r="G370" s="25"/>
      <c r="H370" s="25"/>
      <c r="I370" s="43"/>
      <c r="J370" s="43"/>
      <c r="K370" s="36"/>
      <c r="L370" s="43"/>
      <c r="M370" s="43"/>
      <c r="N370" s="43"/>
      <c r="O370" s="36"/>
      <c r="P370" s="62"/>
      <c r="Q370" s="36"/>
      <c r="R370" s="43"/>
      <c r="S370" s="43"/>
      <c r="T370" s="43"/>
    </row>
    <row r="371" spans="1:20">
      <c r="A371" s="61"/>
      <c r="B371" s="43"/>
      <c r="C371" s="43"/>
      <c r="D371" s="43"/>
      <c r="E371" s="36"/>
      <c r="F371" s="62"/>
      <c r="G371" s="25"/>
      <c r="H371" s="25"/>
      <c r="I371" s="43"/>
      <c r="J371" s="43"/>
      <c r="K371" s="36"/>
      <c r="L371" s="43"/>
      <c r="M371" s="43"/>
      <c r="N371" s="43"/>
      <c r="O371" s="36"/>
      <c r="P371" s="62"/>
      <c r="Q371" s="36"/>
      <c r="R371" s="43"/>
      <c r="S371" s="43"/>
      <c r="T371" s="43"/>
    </row>
    <row r="372" spans="1:20">
      <c r="A372" s="61"/>
      <c r="B372" s="43"/>
      <c r="C372" s="43"/>
      <c r="D372" s="43"/>
      <c r="E372" s="36"/>
      <c r="F372" s="62"/>
      <c r="G372" s="25"/>
      <c r="H372" s="25"/>
      <c r="I372" s="43"/>
      <c r="J372" s="43"/>
      <c r="K372" s="36"/>
      <c r="L372" s="43"/>
      <c r="M372" s="43"/>
      <c r="N372" s="43"/>
      <c r="O372" s="36"/>
      <c r="P372" s="62"/>
      <c r="Q372" s="36"/>
      <c r="R372" s="43"/>
      <c r="S372" s="43"/>
      <c r="T372" s="43"/>
    </row>
    <row r="373" spans="1:20">
      <c r="A373" s="61"/>
      <c r="B373" s="43"/>
      <c r="C373" s="43"/>
      <c r="D373" s="43"/>
      <c r="E373" s="36"/>
      <c r="F373" s="62"/>
      <c r="G373" s="25"/>
      <c r="H373" s="25"/>
      <c r="I373" s="43"/>
      <c r="J373" s="43"/>
      <c r="K373" s="36"/>
      <c r="L373" s="43"/>
      <c r="M373" s="43"/>
      <c r="N373" s="43"/>
      <c r="O373" s="36"/>
      <c r="P373" s="62"/>
      <c r="Q373" s="36"/>
      <c r="R373" s="43"/>
      <c r="S373" s="43"/>
      <c r="T373" s="43"/>
    </row>
    <row r="374" spans="1:20">
      <c r="A374" s="61"/>
      <c r="B374" s="43"/>
      <c r="C374" s="43"/>
      <c r="D374" s="43"/>
      <c r="E374" s="36"/>
      <c r="F374" s="62"/>
      <c r="G374" s="25"/>
      <c r="H374" s="25"/>
      <c r="I374" s="43"/>
      <c r="J374" s="43"/>
      <c r="K374" s="36"/>
      <c r="L374" s="43"/>
      <c r="M374" s="43"/>
      <c r="N374" s="43"/>
      <c r="O374" s="36"/>
      <c r="P374" s="62"/>
      <c r="Q374" s="36"/>
      <c r="R374" s="43"/>
      <c r="S374" s="43"/>
      <c r="T374" s="43"/>
    </row>
    <row r="375" spans="1:20">
      <c r="A375" s="61"/>
      <c r="B375" s="43"/>
      <c r="C375" s="43"/>
      <c r="D375" s="43"/>
      <c r="E375" s="36"/>
      <c r="F375" s="62"/>
      <c r="G375" s="25"/>
      <c r="H375" s="25"/>
      <c r="I375" s="43"/>
      <c r="J375" s="43"/>
      <c r="K375" s="36"/>
      <c r="L375" s="43"/>
      <c r="M375" s="43"/>
      <c r="N375" s="43"/>
      <c r="O375" s="36"/>
      <c r="P375" s="62"/>
      <c r="Q375" s="36"/>
      <c r="R375" s="43"/>
      <c r="S375" s="43"/>
      <c r="T375" s="43"/>
    </row>
    <row r="376" spans="1:20">
      <c r="A376" s="61"/>
      <c r="B376" s="43"/>
      <c r="C376" s="43"/>
      <c r="D376" s="43"/>
      <c r="E376" s="36"/>
      <c r="F376" s="62"/>
      <c r="G376" s="25"/>
      <c r="H376" s="25"/>
      <c r="I376" s="43"/>
      <c r="J376" s="43"/>
      <c r="K376" s="36"/>
      <c r="L376" s="43"/>
      <c r="M376" s="43"/>
      <c r="N376" s="43"/>
      <c r="O376" s="36"/>
      <c r="P376" s="62"/>
      <c r="Q376" s="36"/>
      <c r="R376" s="43"/>
      <c r="S376" s="43"/>
      <c r="T376" s="43"/>
    </row>
    <row r="377" spans="1:20">
      <c r="A377" s="61"/>
      <c r="B377" s="43"/>
      <c r="C377" s="43"/>
      <c r="D377" s="43"/>
      <c r="E377" s="36"/>
      <c r="F377" s="62"/>
      <c r="G377" s="25"/>
      <c r="H377" s="25"/>
      <c r="I377" s="43"/>
      <c r="J377" s="43"/>
      <c r="K377" s="36"/>
      <c r="L377" s="43"/>
      <c r="M377" s="43"/>
      <c r="N377" s="43"/>
      <c r="O377" s="36"/>
      <c r="P377" s="62"/>
      <c r="Q377" s="36"/>
      <c r="R377" s="43"/>
      <c r="S377" s="43"/>
      <c r="T377" s="43"/>
    </row>
    <row r="378" spans="1:20">
      <c r="A378" s="61"/>
      <c r="B378" s="43"/>
      <c r="C378" s="43"/>
      <c r="D378" s="43"/>
      <c r="E378" s="36"/>
      <c r="F378" s="62"/>
      <c r="G378" s="25"/>
      <c r="H378" s="25"/>
      <c r="I378" s="43"/>
      <c r="J378" s="43"/>
      <c r="K378" s="36"/>
      <c r="L378" s="43"/>
      <c r="M378" s="43"/>
      <c r="N378" s="43"/>
      <c r="O378" s="36"/>
      <c r="P378" s="62"/>
      <c r="Q378" s="36"/>
      <c r="R378" s="43"/>
      <c r="S378" s="43"/>
      <c r="T378" s="43"/>
    </row>
    <row r="379" spans="1:20">
      <c r="A379" s="61"/>
      <c r="B379" s="43"/>
      <c r="C379" s="43"/>
      <c r="D379" s="43"/>
      <c r="E379" s="36"/>
      <c r="F379" s="62"/>
      <c r="G379" s="25"/>
      <c r="H379" s="25"/>
      <c r="I379" s="43"/>
      <c r="J379" s="43"/>
      <c r="K379" s="36"/>
      <c r="L379" s="43"/>
      <c r="M379" s="43"/>
      <c r="N379" s="43"/>
      <c r="O379" s="36"/>
      <c r="P379" s="62"/>
      <c r="Q379" s="36"/>
      <c r="R379" s="43"/>
      <c r="S379" s="43"/>
      <c r="T379" s="43"/>
    </row>
    <row r="380" spans="1:20">
      <c r="A380" s="61"/>
      <c r="B380" s="43"/>
      <c r="C380" s="43"/>
      <c r="D380" s="43"/>
      <c r="E380" s="36"/>
      <c r="F380" s="62"/>
      <c r="G380" s="25"/>
      <c r="H380" s="25"/>
      <c r="I380" s="43"/>
      <c r="J380" s="43"/>
      <c r="K380" s="36"/>
      <c r="L380" s="43"/>
      <c r="M380" s="43"/>
      <c r="N380" s="43"/>
      <c r="O380" s="36"/>
      <c r="P380" s="62"/>
      <c r="Q380" s="36"/>
      <c r="R380" s="43"/>
      <c r="S380" s="43"/>
      <c r="T380" s="43"/>
    </row>
    <row r="381" spans="1:20">
      <c r="A381" s="61"/>
      <c r="B381" s="43"/>
      <c r="C381" s="43"/>
      <c r="D381" s="43"/>
      <c r="E381" s="36"/>
      <c r="F381" s="62"/>
      <c r="G381" s="25"/>
      <c r="H381" s="25"/>
      <c r="I381" s="43"/>
      <c r="J381" s="43"/>
      <c r="K381" s="36"/>
      <c r="L381" s="43"/>
      <c r="M381" s="43"/>
      <c r="N381" s="43"/>
      <c r="O381" s="36"/>
      <c r="P381" s="62"/>
      <c r="Q381" s="36"/>
      <c r="R381" s="43"/>
      <c r="S381" s="43"/>
      <c r="T381" s="43"/>
    </row>
    <row r="382" spans="1:20">
      <c r="A382" s="61"/>
      <c r="B382" s="43"/>
      <c r="C382" s="43"/>
      <c r="D382" s="43"/>
      <c r="E382" s="36"/>
      <c r="F382" s="62"/>
      <c r="G382" s="25"/>
      <c r="H382" s="25"/>
      <c r="I382" s="43"/>
      <c r="J382" s="43"/>
      <c r="K382" s="36"/>
      <c r="L382" s="43"/>
      <c r="M382" s="43"/>
      <c r="N382" s="43"/>
      <c r="O382" s="36"/>
      <c r="P382" s="62"/>
      <c r="Q382" s="36"/>
      <c r="R382" s="43"/>
      <c r="S382" s="43"/>
      <c r="T382" s="43"/>
    </row>
    <row r="383" spans="1:20">
      <c r="A383" s="61"/>
      <c r="B383" s="43"/>
      <c r="C383" s="43"/>
      <c r="D383" s="43"/>
      <c r="E383" s="36"/>
      <c r="F383" s="62"/>
      <c r="G383" s="25"/>
      <c r="H383" s="25"/>
      <c r="I383" s="43"/>
      <c r="J383" s="43"/>
      <c r="K383" s="36"/>
      <c r="L383" s="43"/>
      <c r="M383" s="43"/>
      <c r="N383" s="43"/>
      <c r="O383" s="36"/>
      <c r="P383" s="62"/>
      <c r="Q383" s="36"/>
      <c r="R383" s="43"/>
      <c r="S383" s="43"/>
      <c r="T383" s="43"/>
    </row>
    <row r="384" spans="1:20">
      <c r="A384" s="61"/>
      <c r="B384" s="43"/>
      <c r="C384" s="43"/>
      <c r="D384" s="43"/>
      <c r="E384" s="36"/>
      <c r="F384" s="62"/>
      <c r="G384" s="25"/>
      <c r="H384" s="25"/>
      <c r="I384" s="43"/>
      <c r="J384" s="43"/>
      <c r="K384" s="36"/>
      <c r="L384" s="43"/>
      <c r="M384" s="43"/>
      <c r="N384" s="43"/>
      <c r="O384" s="36"/>
      <c r="P384" s="62"/>
      <c r="Q384" s="36"/>
      <c r="R384" s="43"/>
      <c r="S384" s="43"/>
      <c r="T384" s="43"/>
    </row>
    <row r="385" spans="1:20">
      <c r="A385" s="61"/>
      <c r="B385" s="43"/>
      <c r="C385" s="43"/>
      <c r="D385" s="43"/>
      <c r="E385" s="36"/>
      <c r="F385" s="62"/>
      <c r="G385" s="25"/>
      <c r="H385" s="25"/>
      <c r="I385" s="43"/>
      <c r="J385" s="43"/>
      <c r="K385" s="36"/>
      <c r="L385" s="43"/>
      <c r="M385" s="43"/>
      <c r="N385" s="43"/>
      <c r="O385" s="36"/>
      <c r="P385" s="62"/>
      <c r="Q385" s="36"/>
      <c r="R385" s="43"/>
      <c r="S385" s="43"/>
      <c r="T385" s="43"/>
    </row>
    <row r="386" spans="1:20">
      <c r="A386" s="61"/>
      <c r="B386" s="43"/>
      <c r="C386" s="43"/>
      <c r="D386" s="43"/>
      <c r="E386" s="36"/>
      <c r="F386" s="62"/>
      <c r="G386" s="25"/>
      <c r="H386" s="25"/>
      <c r="I386" s="43"/>
      <c r="J386" s="43"/>
      <c r="K386" s="36"/>
      <c r="L386" s="43"/>
      <c r="M386" s="43"/>
      <c r="N386" s="43"/>
      <c r="O386" s="36"/>
      <c r="P386" s="62"/>
      <c r="Q386" s="36"/>
      <c r="R386" s="43"/>
      <c r="S386" s="43"/>
      <c r="T386" s="43"/>
    </row>
    <row r="387" spans="1:20">
      <c r="A387" s="61"/>
      <c r="B387" s="43"/>
      <c r="C387" s="43"/>
      <c r="D387" s="43"/>
      <c r="E387" s="36"/>
      <c r="F387" s="62"/>
      <c r="G387" s="25"/>
      <c r="H387" s="25"/>
      <c r="I387" s="43"/>
      <c r="J387" s="43"/>
      <c r="K387" s="36"/>
      <c r="L387" s="43"/>
      <c r="M387" s="43"/>
      <c r="N387" s="43"/>
      <c r="O387" s="36"/>
      <c r="P387" s="62"/>
      <c r="Q387" s="36"/>
      <c r="R387" s="43"/>
      <c r="S387" s="43"/>
      <c r="T387" s="43"/>
    </row>
    <row r="388" spans="1:20">
      <c r="A388" s="61"/>
      <c r="B388" s="43"/>
      <c r="C388" s="43"/>
      <c r="D388" s="43"/>
      <c r="E388" s="36"/>
      <c r="F388" s="62"/>
      <c r="G388" s="25"/>
      <c r="H388" s="25"/>
      <c r="I388" s="43"/>
      <c r="J388" s="43"/>
      <c r="K388" s="36"/>
      <c r="L388" s="43"/>
      <c r="M388" s="43"/>
      <c r="N388" s="43"/>
      <c r="O388" s="36"/>
      <c r="P388" s="62"/>
      <c r="Q388" s="36"/>
      <c r="R388" s="43"/>
      <c r="S388" s="43"/>
      <c r="T388" s="43"/>
    </row>
    <row r="389" spans="1:20">
      <c r="A389" s="61"/>
      <c r="B389" s="43"/>
      <c r="C389" s="43"/>
      <c r="D389" s="43"/>
      <c r="E389" s="36"/>
      <c r="F389" s="62"/>
      <c r="G389" s="25"/>
      <c r="H389" s="25"/>
      <c r="I389" s="43"/>
      <c r="J389" s="43"/>
      <c r="K389" s="36"/>
      <c r="L389" s="43"/>
      <c r="M389" s="43"/>
      <c r="N389" s="43"/>
      <c r="O389" s="36"/>
      <c r="P389" s="62"/>
      <c r="Q389" s="36"/>
      <c r="R389" s="43"/>
      <c r="S389" s="43"/>
      <c r="T389" s="43"/>
    </row>
    <row r="390" spans="1:20">
      <c r="A390" s="61"/>
      <c r="B390" s="43"/>
      <c r="C390" s="43"/>
      <c r="D390" s="43"/>
      <c r="E390" s="36"/>
      <c r="F390" s="62"/>
      <c r="G390" s="25"/>
      <c r="H390" s="25"/>
      <c r="I390" s="43"/>
      <c r="J390" s="43"/>
      <c r="K390" s="36"/>
      <c r="L390" s="43"/>
      <c r="M390" s="43"/>
      <c r="N390" s="43"/>
      <c r="O390" s="36"/>
      <c r="P390" s="62"/>
      <c r="Q390" s="36"/>
      <c r="R390" s="43"/>
      <c r="S390" s="43"/>
      <c r="T390" s="43"/>
    </row>
    <row r="391" spans="1:20">
      <c r="A391" s="61"/>
      <c r="B391" s="43"/>
      <c r="C391" s="43"/>
      <c r="D391" s="43"/>
      <c r="E391" s="36"/>
      <c r="F391" s="62"/>
      <c r="G391" s="25"/>
      <c r="H391" s="25"/>
      <c r="I391" s="43"/>
      <c r="J391" s="43"/>
      <c r="K391" s="36"/>
      <c r="L391" s="43"/>
      <c r="M391" s="43"/>
      <c r="N391" s="43"/>
      <c r="O391" s="36"/>
      <c r="P391" s="62"/>
      <c r="Q391" s="36"/>
      <c r="R391" s="43"/>
      <c r="S391" s="43"/>
      <c r="T391" s="43"/>
    </row>
    <row r="392" spans="1:20">
      <c r="A392" s="61"/>
      <c r="B392" s="43"/>
      <c r="C392" s="43"/>
      <c r="D392" s="43"/>
      <c r="E392" s="36"/>
      <c r="F392" s="62"/>
      <c r="G392" s="25"/>
      <c r="H392" s="25"/>
      <c r="I392" s="43"/>
      <c r="J392" s="43"/>
      <c r="K392" s="36"/>
      <c r="L392" s="43"/>
      <c r="M392" s="43"/>
      <c r="N392" s="43"/>
      <c r="O392" s="36"/>
      <c r="P392" s="62"/>
      <c r="Q392" s="36"/>
      <c r="R392" s="43"/>
      <c r="S392" s="43"/>
      <c r="T392" s="43"/>
    </row>
    <row r="393" spans="1:20">
      <c r="A393" s="61"/>
      <c r="B393" s="43"/>
      <c r="C393" s="43"/>
      <c r="D393" s="43"/>
      <c r="E393" s="36"/>
      <c r="F393" s="62"/>
      <c r="G393" s="25"/>
      <c r="H393" s="25"/>
      <c r="I393" s="43"/>
      <c r="J393" s="43"/>
      <c r="K393" s="36"/>
      <c r="L393" s="43"/>
      <c r="M393" s="43"/>
      <c r="N393" s="43"/>
      <c r="O393" s="36"/>
      <c r="P393" s="62"/>
      <c r="Q393" s="36"/>
      <c r="R393" s="43"/>
      <c r="S393" s="43"/>
      <c r="T393" s="43"/>
    </row>
    <row r="394" spans="1:20">
      <c r="A394" s="61"/>
      <c r="B394" s="43"/>
      <c r="C394" s="43"/>
      <c r="D394" s="43"/>
      <c r="E394" s="36"/>
      <c r="F394" s="62"/>
      <c r="G394" s="25"/>
      <c r="H394" s="25"/>
      <c r="I394" s="43"/>
      <c r="J394" s="43"/>
      <c r="K394" s="36"/>
      <c r="L394" s="43"/>
      <c r="M394" s="43"/>
      <c r="N394" s="43"/>
      <c r="O394" s="36"/>
      <c r="P394" s="62"/>
      <c r="Q394" s="36"/>
      <c r="R394" s="43"/>
      <c r="S394" s="43"/>
      <c r="T394" s="43"/>
    </row>
    <row r="395" spans="1:20">
      <c r="A395" s="61"/>
      <c r="B395" s="43"/>
      <c r="C395" s="43"/>
      <c r="D395" s="43"/>
      <c r="E395" s="36"/>
      <c r="F395" s="62"/>
      <c r="G395" s="25"/>
      <c r="H395" s="25"/>
      <c r="I395" s="43"/>
      <c r="J395" s="43"/>
      <c r="K395" s="36"/>
      <c r="L395" s="43"/>
      <c r="M395" s="43"/>
      <c r="N395" s="43"/>
      <c r="O395" s="36"/>
      <c r="P395" s="62"/>
      <c r="Q395" s="36"/>
      <c r="R395" s="43"/>
      <c r="S395" s="43"/>
      <c r="T395" s="43"/>
    </row>
    <row r="396" spans="1:20">
      <c r="A396" s="61"/>
      <c r="B396" s="43"/>
      <c r="C396" s="43"/>
      <c r="D396" s="43"/>
      <c r="E396" s="36"/>
      <c r="F396" s="62"/>
      <c r="G396" s="25"/>
      <c r="H396" s="25"/>
      <c r="I396" s="43"/>
      <c r="J396" s="43"/>
      <c r="K396" s="36"/>
      <c r="L396" s="43"/>
      <c r="M396" s="43"/>
      <c r="N396" s="43"/>
      <c r="O396" s="36"/>
      <c r="P396" s="62"/>
      <c r="Q396" s="36"/>
      <c r="R396" s="43"/>
      <c r="S396" s="43"/>
      <c r="T396" s="43"/>
    </row>
    <row r="397" spans="1:20">
      <c r="A397" s="61"/>
      <c r="B397" s="43"/>
      <c r="C397" s="43"/>
      <c r="D397" s="43"/>
      <c r="E397" s="36"/>
      <c r="F397" s="62"/>
      <c r="G397" s="25"/>
      <c r="H397" s="25"/>
      <c r="I397" s="43"/>
      <c r="J397" s="43"/>
      <c r="K397" s="36"/>
      <c r="L397" s="43"/>
      <c r="M397" s="43"/>
      <c r="N397" s="43"/>
      <c r="O397" s="36"/>
      <c r="P397" s="62"/>
      <c r="Q397" s="36"/>
      <c r="R397" s="43"/>
      <c r="S397" s="43"/>
      <c r="T397" s="43"/>
    </row>
    <row r="398" spans="1:20">
      <c r="A398" s="61"/>
      <c r="B398" s="43"/>
      <c r="C398" s="43"/>
      <c r="D398" s="43"/>
      <c r="E398" s="36"/>
      <c r="F398" s="62"/>
      <c r="G398" s="25"/>
      <c r="H398" s="25"/>
      <c r="I398" s="43"/>
      <c r="J398" s="43"/>
      <c r="K398" s="36"/>
      <c r="L398" s="43"/>
      <c r="M398" s="43"/>
      <c r="N398" s="43"/>
      <c r="O398" s="36"/>
      <c r="P398" s="62"/>
      <c r="Q398" s="36"/>
      <c r="R398" s="43"/>
      <c r="S398" s="43"/>
      <c r="T398" s="43"/>
    </row>
    <row r="399" spans="1:20">
      <c r="A399" s="61"/>
      <c r="B399" s="43"/>
      <c r="C399" s="43"/>
      <c r="D399" s="43"/>
      <c r="E399" s="36"/>
      <c r="F399" s="62"/>
      <c r="G399" s="25"/>
      <c r="H399" s="25"/>
      <c r="I399" s="43"/>
      <c r="J399" s="43"/>
      <c r="K399" s="36"/>
      <c r="L399" s="43"/>
      <c r="M399" s="43"/>
      <c r="N399" s="43"/>
      <c r="O399" s="36"/>
      <c r="P399" s="62"/>
      <c r="Q399" s="36"/>
      <c r="R399" s="43"/>
      <c r="S399" s="43"/>
      <c r="T399" s="43"/>
    </row>
    <row r="400" spans="1:20">
      <c r="A400" s="61"/>
      <c r="B400" s="43"/>
      <c r="C400" s="43"/>
      <c r="D400" s="43"/>
      <c r="E400" s="36"/>
      <c r="F400" s="62"/>
      <c r="G400" s="25"/>
      <c r="H400" s="25"/>
      <c r="I400" s="43"/>
      <c r="J400" s="43"/>
      <c r="K400" s="36"/>
      <c r="L400" s="43"/>
      <c r="M400" s="43"/>
      <c r="N400" s="43"/>
      <c r="O400" s="36"/>
      <c r="P400" s="62"/>
      <c r="Q400" s="36"/>
      <c r="R400" s="43"/>
      <c r="S400" s="43"/>
      <c r="T400" s="43"/>
    </row>
    <row r="401" spans="1:20">
      <c r="A401" s="61"/>
      <c r="B401" s="43"/>
      <c r="C401" s="43"/>
      <c r="D401" s="43"/>
      <c r="E401" s="36"/>
      <c r="F401" s="62"/>
      <c r="G401" s="25"/>
      <c r="H401" s="25"/>
      <c r="I401" s="43"/>
      <c r="J401" s="43"/>
      <c r="K401" s="36"/>
      <c r="L401" s="43"/>
      <c r="M401" s="43"/>
      <c r="N401" s="43"/>
      <c r="O401" s="36"/>
      <c r="P401" s="62"/>
      <c r="Q401" s="36"/>
      <c r="R401" s="43"/>
      <c r="S401" s="43"/>
      <c r="T401" s="43"/>
    </row>
    <row r="402" spans="1:20">
      <c r="A402" s="61"/>
      <c r="B402" s="43"/>
      <c r="C402" s="43"/>
      <c r="D402" s="43"/>
      <c r="E402" s="36"/>
      <c r="F402" s="62"/>
      <c r="G402" s="25"/>
      <c r="H402" s="25"/>
      <c r="I402" s="43"/>
      <c r="J402" s="43"/>
      <c r="K402" s="36"/>
      <c r="L402" s="43"/>
      <c r="M402" s="43"/>
      <c r="N402" s="43"/>
      <c r="O402" s="36"/>
      <c r="P402" s="62"/>
      <c r="Q402" s="36"/>
      <c r="R402" s="43"/>
      <c r="S402" s="43"/>
      <c r="T402" s="43"/>
    </row>
    <row r="403" spans="1:20">
      <c r="A403" s="61"/>
      <c r="B403" s="43"/>
      <c r="C403" s="43"/>
      <c r="D403" s="43"/>
      <c r="E403" s="36"/>
      <c r="F403" s="62"/>
      <c r="G403" s="25"/>
      <c r="H403" s="25"/>
      <c r="I403" s="43"/>
      <c r="J403" s="43"/>
      <c r="K403" s="36"/>
      <c r="L403" s="43"/>
      <c r="M403" s="43"/>
      <c r="N403" s="43"/>
      <c r="O403" s="36"/>
      <c r="P403" s="62"/>
      <c r="Q403" s="36"/>
      <c r="R403" s="43"/>
      <c r="S403" s="43"/>
      <c r="T403" s="43"/>
    </row>
    <row r="404" spans="1:20">
      <c r="A404" s="61"/>
      <c r="B404" s="43"/>
      <c r="C404" s="43"/>
      <c r="D404" s="43"/>
      <c r="E404" s="36"/>
      <c r="F404" s="62"/>
      <c r="G404" s="25"/>
      <c r="H404" s="25"/>
      <c r="I404" s="43"/>
      <c r="J404" s="43"/>
      <c r="K404" s="36"/>
      <c r="L404" s="43"/>
      <c r="M404" s="43"/>
      <c r="N404" s="43"/>
      <c r="O404" s="36"/>
      <c r="P404" s="62"/>
      <c r="Q404" s="36"/>
      <c r="R404" s="43"/>
      <c r="S404" s="43"/>
      <c r="T404" s="43"/>
    </row>
    <row r="405" spans="1:20">
      <c r="A405" s="61"/>
      <c r="B405" s="43"/>
      <c r="C405" s="43"/>
      <c r="D405" s="43"/>
      <c r="E405" s="36"/>
      <c r="F405" s="62"/>
      <c r="G405" s="25"/>
      <c r="H405" s="25"/>
      <c r="I405" s="43"/>
      <c r="J405" s="43"/>
      <c r="K405" s="36"/>
      <c r="L405" s="43"/>
      <c r="M405" s="43"/>
      <c r="N405" s="43"/>
      <c r="O405" s="36"/>
      <c r="P405" s="62"/>
      <c r="Q405" s="36"/>
      <c r="R405" s="43"/>
      <c r="S405" s="43"/>
      <c r="T405" s="43"/>
    </row>
    <row r="406" spans="1:20">
      <c r="A406" s="61"/>
      <c r="B406" s="43"/>
      <c r="C406" s="43"/>
      <c r="D406" s="43"/>
      <c r="E406" s="36"/>
      <c r="F406" s="62"/>
      <c r="G406" s="25"/>
      <c r="H406" s="25"/>
      <c r="I406" s="43"/>
      <c r="J406" s="43"/>
      <c r="K406" s="36"/>
      <c r="L406" s="43"/>
      <c r="M406" s="43"/>
      <c r="N406" s="43"/>
      <c r="O406" s="36"/>
      <c r="P406" s="62"/>
      <c r="Q406" s="36"/>
      <c r="R406" s="43"/>
      <c r="S406" s="43"/>
      <c r="T406" s="43"/>
    </row>
    <row r="407" spans="1:20">
      <c r="A407" s="61"/>
      <c r="B407" s="43"/>
      <c r="C407" s="43"/>
      <c r="D407" s="43"/>
      <c r="E407" s="36"/>
      <c r="F407" s="62"/>
      <c r="G407" s="25"/>
      <c r="H407" s="25"/>
      <c r="I407" s="43"/>
      <c r="J407" s="43"/>
      <c r="K407" s="36"/>
      <c r="L407" s="43"/>
      <c r="M407" s="43"/>
      <c r="N407" s="43"/>
      <c r="O407" s="36"/>
      <c r="P407" s="62"/>
      <c r="Q407" s="36"/>
      <c r="R407" s="43"/>
      <c r="S407" s="43"/>
      <c r="T407" s="43"/>
    </row>
    <row r="408" spans="1:20">
      <c r="A408" s="61"/>
      <c r="B408" s="43"/>
      <c r="C408" s="43"/>
      <c r="D408" s="43"/>
      <c r="E408" s="36"/>
      <c r="F408" s="62"/>
      <c r="G408" s="25"/>
      <c r="H408" s="25"/>
      <c r="I408" s="43"/>
      <c r="J408" s="43"/>
      <c r="K408" s="36"/>
      <c r="L408" s="43"/>
      <c r="M408" s="43"/>
      <c r="N408" s="43"/>
      <c r="O408" s="36"/>
      <c r="P408" s="62"/>
      <c r="Q408" s="36"/>
      <c r="R408" s="43"/>
      <c r="S408" s="43"/>
      <c r="T408" s="43"/>
    </row>
    <row r="409" spans="1:20">
      <c r="A409" s="61"/>
      <c r="B409" s="43"/>
      <c r="C409" s="43"/>
      <c r="D409" s="43"/>
      <c r="E409" s="36"/>
      <c r="F409" s="62"/>
      <c r="G409" s="25"/>
      <c r="H409" s="25"/>
      <c r="I409" s="43"/>
      <c r="J409" s="43"/>
      <c r="K409" s="36"/>
      <c r="L409" s="43"/>
      <c r="M409" s="43"/>
      <c r="N409" s="43"/>
      <c r="O409" s="36"/>
      <c r="P409" s="62"/>
      <c r="Q409" s="36"/>
      <c r="R409" s="43"/>
      <c r="S409" s="43"/>
      <c r="T409" s="43"/>
    </row>
    <row r="410" spans="1:20">
      <c r="A410" s="61"/>
      <c r="B410" s="43"/>
      <c r="C410" s="43"/>
      <c r="D410" s="43"/>
      <c r="E410" s="36"/>
      <c r="F410" s="62"/>
      <c r="G410" s="25"/>
      <c r="H410" s="25"/>
      <c r="I410" s="43"/>
      <c r="J410" s="43"/>
      <c r="K410" s="36"/>
      <c r="L410" s="43"/>
      <c r="M410" s="43"/>
      <c r="N410" s="43"/>
      <c r="O410" s="36"/>
      <c r="P410" s="62"/>
      <c r="Q410" s="36"/>
      <c r="R410" s="43"/>
      <c r="S410" s="43"/>
      <c r="T410" s="43"/>
    </row>
    <row r="411" spans="1:20">
      <c r="A411" s="61"/>
      <c r="B411" s="43"/>
      <c r="C411" s="43"/>
      <c r="D411" s="43"/>
      <c r="E411" s="36"/>
      <c r="F411" s="62"/>
      <c r="G411" s="25"/>
      <c r="H411" s="25"/>
      <c r="I411" s="43"/>
      <c r="J411" s="43"/>
      <c r="K411" s="36"/>
      <c r="L411" s="43"/>
      <c r="M411" s="43"/>
      <c r="N411" s="43"/>
      <c r="O411" s="36"/>
      <c r="P411" s="62"/>
      <c r="Q411" s="36"/>
      <c r="R411" s="43"/>
      <c r="S411" s="43"/>
      <c r="T411" s="43"/>
    </row>
    <row r="412" spans="1:20">
      <c r="A412" s="61"/>
      <c r="B412" s="43"/>
      <c r="C412" s="43"/>
      <c r="D412" s="43"/>
      <c r="E412" s="36"/>
      <c r="F412" s="62"/>
      <c r="G412" s="25"/>
      <c r="H412" s="25"/>
      <c r="I412" s="43"/>
      <c r="J412" s="43"/>
      <c r="K412" s="36"/>
      <c r="L412" s="43"/>
      <c r="M412" s="43"/>
      <c r="N412" s="43"/>
      <c r="O412" s="36"/>
      <c r="P412" s="62"/>
      <c r="Q412" s="36"/>
      <c r="R412" s="43"/>
      <c r="S412" s="43"/>
      <c r="T412" s="43"/>
    </row>
    <row r="413" spans="1:20">
      <c r="A413" s="61"/>
      <c r="B413" s="43"/>
      <c r="C413" s="43"/>
      <c r="D413" s="43"/>
      <c r="E413" s="36"/>
      <c r="F413" s="62"/>
      <c r="G413" s="25"/>
      <c r="H413" s="25"/>
      <c r="I413" s="43"/>
      <c r="J413" s="43"/>
      <c r="K413" s="36"/>
      <c r="L413" s="43"/>
      <c r="M413" s="43"/>
      <c r="N413" s="43"/>
      <c r="O413" s="36"/>
      <c r="P413" s="62"/>
      <c r="Q413" s="36"/>
      <c r="R413" s="43"/>
      <c r="S413" s="43"/>
      <c r="T413" s="43"/>
    </row>
    <row r="414" spans="1:20">
      <c r="A414" s="61"/>
      <c r="B414" s="43"/>
      <c r="C414" s="43"/>
      <c r="D414" s="43"/>
      <c r="E414" s="36"/>
      <c r="F414" s="62"/>
      <c r="G414" s="25"/>
      <c r="H414" s="25"/>
      <c r="I414" s="43"/>
      <c r="J414" s="43"/>
      <c r="K414" s="36"/>
      <c r="L414" s="43"/>
      <c r="M414" s="43"/>
      <c r="N414" s="43"/>
      <c r="O414" s="36"/>
      <c r="P414" s="62"/>
      <c r="Q414" s="36"/>
      <c r="R414" s="43"/>
      <c r="S414" s="43"/>
      <c r="T414" s="43"/>
    </row>
    <row r="415" spans="1:20">
      <c r="A415" s="61"/>
      <c r="B415" s="43"/>
      <c r="C415" s="43"/>
      <c r="D415" s="43"/>
      <c r="E415" s="36"/>
      <c r="F415" s="62"/>
      <c r="G415" s="25"/>
      <c r="H415" s="25"/>
      <c r="I415" s="43"/>
      <c r="J415" s="43"/>
      <c r="K415" s="36"/>
      <c r="L415" s="43"/>
      <c r="M415" s="43"/>
      <c r="N415" s="43"/>
      <c r="O415" s="36"/>
      <c r="P415" s="62"/>
      <c r="Q415" s="36"/>
      <c r="R415" s="43"/>
      <c r="S415" s="43"/>
      <c r="T415" s="43"/>
    </row>
    <row r="416" spans="1:20">
      <c r="A416" s="61"/>
      <c r="B416" s="43"/>
      <c r="C416" s="43"/>
      <c r="D416" s="43"/>
      <c r="E416" s="36"/>
      <c r="F416" s="62"/>
      <c r="G416" s="25"/>
      <c r="H416" s="25"/>
      <c r="I416" s="43"/>
      <c r="J416" s="43"/>
      <c r="K416" s="36"/>
      <c r="L416" s="43"/>
      <c r="M416" s="43"/>
      <c r="N416" s="43"/>
      <c r="O416" s="36"/>
      <c r="P416" s="62"/>
      <c r="Q416" s="36"/>
      <c r="R416" s="43"/>
      <c r="S416" s="43"/>
      <c r="T416" s="43"/>
    </row>
    <row r="417" spans="1:20">
      <c r="A417" s="61"/>
      <c r="B417" s="43"/>
      <c r="C417" s="43"/>
      <c r="D417" s="43"/>
      <c r="E417" s="36"/>
      <c r="F417" s="62"/>
      <c r="G417" s="25"/>
      <c r="H417" s="25"/>
      <c r="I417" s="43"/>
      <c r="J417" s="43"/>
      <c r="K417" s="36"/>
      <c r="L417" s="43"/>
      <c r="M417" s="43"/>
      <c r="N417" s="43"/>
      <c r="O417" s="36"/>
      <c r="P417" s="62"/>
      <c r="Q417" s="36"/>
      <c r="R417" s="43"/>
      <c r="S417" s="43"/>
      <c r="T417" s="43"/>
    </row>
    <row r="418" spans="1:20">
      <c r="A418" s="61"/>
      <c r="B418" s="43"/>
      <c r="C418" s="43"/>
      <c r="D418" s="43"/>
      <c r="E418" s="36"/>
      <c r="F418" s="62"/>
      <c r="G418" s="25"/>
      <c r="H418" s="25"/>
      <c r="I418" s="43"/>
      <c r="J418" s="43"/>
      <c r="K418" s="36"/>
      <c r="L418" s="43"/>
      <c r="M418" s="43"/>
      <c r="N418" s="43"/>
      <c r="O418" s="36"/>
      <c r="P418" s="62"/>
      <c r="Q418" s="36"/>
      <c r="R418" s="43"/>
      <c r="S418" s="43"/>
      <c r="T418" s="43"/>
    </row>
    <row r="419" spans="1:20">
      <c r="A419" s="61"/>
      <c r="B419" s="43"/>
      <c r="C419" s="43"/>
      <c r="D419" s="43"/>
      <c r="E419" s="36"/>
      <c r="F419" s="62"/>
      <c r="G419" s="25"/>
      <c r="H419" s="25"/>
      <c r="I419" s="43"/>
      <c r="J419" s="43"/>
      <c r="K419" s="36"/>
      <c r="L419" s="43"/>
      <c r="M419" s="43"/>
      <c r="N419" s="43"/>
      <c r="O419" s="36"/>
      <c r="P419" s="62"/>
      <c r="Q419" s="36"/>
      <c r="R419" s="43"/>
      <c r="S419" s="43"/>
      <c r="T419" s="43"/>
    </row>
    <row r="420" spans="1:20">
      <c r="A420" s="61"/>
      <c r="B420" s="43"/>
      <c r="C420" s="43"/>
      <c r="D420" s="43"/>
      <c r="E420" s="36"/>
      <c r="F420" s="62"/>
      <c r="G420" s="25"/>
      <c r="H420" s="25"/>
      <c r="I420" s="43"/>
      <c r="J420" s="43"/>
      <c r="K420" s="36"/>
      <c r="L420" s="43"/>
      <c r="M420" s="43"/>
      <c r="N420" s="43"/>
      <c r="O420" s="36"/>
      <c r="P420" s="62"/>
      <c r="Q420" s="36"/>
      <c r="R420" s="43"/>
      <c r="S420" s="43"/>
      <c r="T420" s="43"/>
    </row>
    <row r="421" spans="1:20">
      <c r="A421" s="61"/>
      <c r="B421" s="43"/>
      <c r="C421" s="43"/>
      <c r="D421" s="43"/>
      <c r="E421" s="36"/>
      <c r="F421" s="62"/>
      <c r="G421" s="25"/>
      <c r="H421" s="25"/>
      <c r="I421" s="43"/>
      <c r="J421" s="43"/>
      <c r="K421" s="36"/>
      <c r="L421" s="43"/>
      <c r="M421" s="43"/>
      <c r="N421" s="43"/>
      <c r="O421" s="36"/>
      <c r="P421" s="62"/>
      <c r="Q421" s="36"/>
      <c r="R421" s="43"/>
      <c r="S421" s="43"/>
      <c r="T421" s="43"/>
    </row>
    <row r="422" spans="1:20">
      <c r="A422" s="61"/>
      <c r="B422" s="43"/>
      <c r="C422" s="43"/>
      <c r="D422" s="43"/>
      <c r="E422" s="36"/>
      <c r="F422" s="62"/>
      <c r="G422" s="25"/>
      <c r="H422" s="25"/>
      <c r="I422" s="43"/>
      <c r="J422" s="43"/>
      <c r="K422" s="36"/>
      <c r="L422" s="43"/>
      <c r="M422" s="43"/>
      <c r="N422" s="43"/>
      <c r="O422" s="36"/>
      <c r="P422" s="62"/>
      <c r="Q422" s="36"/>
      <c r="R422" s="43"/>
      <c r="S422" s="43"/>
      <c r="T422" s="43"/>
    </row>
    <row r="423" spans="1:20">
      <c r="A423" s="61"/>
      <c r="B423" s="43"/>
      <c r="C423" s="43"/>
      <c r="D423" s="43"/>
      <c r="E423" s="36"/>
      <c r="F423" s="62"/>
      <c r="G423" s="25"/>
      <c r="H423" s="25"/>
      <c r="I423" s="43"/>
      <c r="J423" s="43"/>
      <c r="K423" s="36"/>
      <c r="L423" s="43"/>
      <c r="M423" s="43"/>
      <c r="N423" s="43"/>
      <c r="O423" s="36"/>
      <c r="P423" s="62"/>
      <c r="Q423" s="36"/>
      <c r="R423" s="43"/>
      <c r="S423" s="43"/>
      <c r="T423" s="43"/>
    </row>
    <row r="424" spans="1:20">
      <c r="A424" s="61"/>
      <c r="B424" s="43"/>
      <c r="C424" s="43"/>
      <c r="D424" s="43"/>
      <c r="E424" s="36"/>
      <c r="F424" s="62"/>
      <c r="G424" s="25"/>
      <c r="H424" s="25"/>
      <c r="I424" s="43"/>
      <c r="J424" s="43"/>
      <c r="K424" s="36"/>
      <c r="L424" s="43"/>
      <c r="M424" s="43"/>
      <c r="N424" s="43"/>
      <c r="O424" s="36"/>
      <c r="P424" s="62"/>
      <c r="Q424" s="36"/>
      <c r="R424" s="43"/>
      <c r="S424" s="43"/>
      <c r="T424" s="43"/>
    </row>
    <row r="425" spans="1:20">
      <c r="A425" s="61"/>
      <c r="B425" s="43"/>
      <c r="C425" s="43"/>
      <c r="D425" s="43"/>
      <c r="E425" s="36"/>
      <c r="F425" s="62"/>
      <c r="G425" s="25"/>
      <c r="H425" s="25"/>
      <c r="I425" s="43"/>
      <c r="J425" s="43"/>
      <c r="K425" s="36"/>
      <c r="L425" s="43"/>
      <c r="M425" s="43"/>
      <c r="N425" s="43"/>
      <c r="O425" s="36"/>
      <c r="P425" s="62"/>
      <c r="Q425" s="36"/>
      <c r="R425" s="43"/>
      <c r="S425" s="43"/>
      <c r="T425" s="43"/>
    </row>
    <row r="426" spans="1:20">
      <c r="A426" s="61"/>
      <c r="B426" s="43"/>
      <c r="C426" s="43"/>
      <c r="D426" s="43"/>
      <c r="E426" s="36"/>
      <c r="F426" s="62"/>
      <c r="G426" s="25"/>
      <c r="H426" s="25"/>
      <c r="I426" s="43"/>
      <c r="J426" s="43"/>
      <c r="K426" s="36"/>
      <c r="L426" s="43"/>
      <c r="M426" s="43"/>
      <c r="N426" s="43"/>
      <c r="O426" s="36"/>
      <c r="P426" s="62"/>
      <c r="Q426" s="36"/>
      <c r="R426" s="43"/>
      <c r="S426" s="43"/>
      <c r="T426" s="43"/>
    </row>
    <row r="427" spans="1:20">
      <c r="A427" s="61"/>
      <c r="B427" s="43"/>
      <c r="C427" s="43"/>
      <c r="D427" s="43"/>
      <c r="E427" s="36"/>
      <c r="F427" s="62"/>
      <c r="G427" s="25"/>
      <c r="H427" s="25"/>
      <c r="I427" s="43"/>
      <c r="J427" s="43"/>
      <c r="K427" s="36"/>
      <c r="L427" s="43"/>
      <c r="M427" s="43"/>
      <c r="N427" s="43"/>
      <c r="O427" s="36"/>
      <c r="P427" s="62"/>
      <c r="Q427" s="36"/>
      <c r="R427" s="43"/>
      <c r="S427" s="43"/>
      <c r="T427" s="43"/>
    </row>
    <row r="428" spans="1:20">
      <c r="A428" s="61"/>
      <c r="B428" s="43"/>
      <c r="C428" s="43"/>
      <c r="D428" s="43"/>
      <c r="E428" s="36"/>
      <c r="F428" s="62"/>
      <c r="G428" s="25"/>
      <c r="H428" s="25"/>
      <c r="I428" s="43"/>
      <c r="J428" s="43"/>
      <c r="K428" s="36"/>
      <c r="L428" s="43"/>
      <c r="M428" s="43"/>
      <c r="N428" s="43"/>
      <c r="O428" s="36"/>
      <c r="P428" s="62"/>
      <c r="Q428" s="36"/>
      <c r="R428" s="43"/>
      <c r="S428" s="43"/>
      <c r="T428" s="43"/>
    </row>
    <row r="429" spans="1:20">
      <c r="A429" s="61"/>
      <c r="B429" s="43"/>
      <c r="C429" s="43"/>
      <c r="D429" s="43"/>
      <c r="E429" s="36"/>
      <c r="F429" s="62"/>
      <c r="G429" s="25"/>
      <c r="H429" s="25"/>
      <c r="I429" s="43"/>
      <c r="J429" s="43"/>
      <c r="K429" s="36"/>
      <c r="L429" s="43"/>
      <c r="M429" s="43"/>
      <c r="N429" s="43"/>
      <c r="O429" s="36"/>
      <c r="P429" s="62"/>
      <c r="Q429" s="36"/>
      <c r="R429" s="43"/>
      <c r="S429" s="43"/>
      <c r="T429" s="43"/>
    </row>
    <row r="430" spans="1:20">
      <c r="A430" s="61"/>
      <c r="B430" s="43"/>
      <c r="C430" s="43"/>
      <c r="D430" s="43"/>
      <c r="E430" s="36"/>
      <c r="F430" s="62"/>
      <c r="G430" s="25"/>
      <c r="H430" s="25"/>
      <c r="I430" s="43"/>
      <c r="J430" s="43"/>
      <c r="K430" s="36"/>
      <c r="L430" s="43"/>
      <c r="M430" s="43"/>
      <c r="N430" s="43"/>
      <c r="O430" s="36"/>
      <c r="P430" s="62"/>
      <c r="Q430" s="36"/>
      <c r="R430" s="43"/>
      <c r="S430" s="43"/>
      <c r="T430" s="43"/>
    </row>
    <row r="431" spans="1:20">
      <c r="A431" s="61"/>
      <c r="B431" s="43"/>
      <c r="C431" s="43"/>
      <c r="D431" s="43"/>
      <c r="E431" s="36"/>
      <c r="F431" s="62"/>
      <c r="G431" s="25"/>
      <c r="H431" s="25"/>
      <c r="I431" s="43"/>
      <c r="J431" s="43"/>
      <c r="K431" s="36"/>
      <c r="L431" s="43"/>
      <c r="M431" s="43"/>
      <c r="N431" s="43"/>
      <c r="O431" s="36"/>
      <c r="P431" s="62"/>
      <c r="Q431" s="36"/>
      <c r="R431" s="43"/>
      <c r="S431" s="43"/>
      <c r="T431" s="43"/>
    </row>
    <row r="432" spans="1:20">
      <c r="A432" s="61"/>
      <c r="B432" s="43"/>
      <c r="C432" s="43"/>
      <c r="D432" s="43"/>
      <c r="E432" s="36"/>
      <c r="F432" s="62"/>
      <c r="G432" s="25"/>
      <c r="H432" s="25"/>
      <c r="I432" s="43"/>
      <c r="J432" s="43"/>
      <c r="K432" s="36"/>
      <c r="L432" s="43"/>
      <c r="M432" s="43"/>
      <c r="N432" s="43"/>
      <c r="O432" s="36"/>
      <c r="P432" s="62"/>
      <c r="Q432" s="36"/>
      <c r="R432" s="43"/>
      <c r="S432" s="43"/>
      <c r="T432" s="43"/>
    </row>
    <row r="433" spans="1:20">
      <c r="A433" s="61"/>
      <c r="B433" s="43"/>
      <c r="C433" s="43"/>
      <c r="D433" s="43"/>
      <c r="E433" s="36"/>
      <c r="F433" s="62"/>
      <c r="G433" s="25"/>
      <c r="H433" s="25"/>
      <c r="I433" s="43"/>
      <c r="J433" s="43"/>
      <c r="K433" s="36"/>
      <c r="L433" s="43"/>
      <c r="M433" s="43"/>
      <c r="N433" s="43"/>
      <c r="O433" s="36"/>
      <c r="P433" s="62"/>
      <c r="Q433" s="36"/>
      <c r="R433" s="43"/>
      <c r="S433" s="43"/>
      <c r="T433" s="43"/>
    </row>
    <row r="434" spans="1:20">
      <c r="A434" s="61"/>
      <c r="B434" s="43"/>
      <c r="C434" s="43"/>
      <c r="D434" s="43"/>
      <c r="E434" s="36"/>
      <c r="F434" s="62"/>
      <c r="G434" s="25"/>
      <c r="H434" s="25"/>
      <c r="I434" s="43"/>
      <c r="J434" s="43"/>
      <c r="K434" s="36"/>
      <c r="L434" s="43"/>
      <c r="M434" s="43"/>
      <c r="N434" s="43"/>
      <c r="O434" s="36"/>
      <c r="P434" s="62"/>
      <c r="Q434" s="36"/>
      <c r="R434" s="43"/>
      <c r="S434" s="43"/>
      <c r="T434" s="43"/>
    </row>
    <row r="435" spans="1:20">
      <c r="A435" s="61"/>
      <c r="B435" s="43"/>
      <c r="C435" s="43"/>
      <c r="D435" s="43"/>
      <c r="E435" s="36"/>
      <c r="F435" s="62"/>
      <c r="G435" s="25"/>
      <c r="H435" s="25"/>
      <c r="I435" s="43"/>
      <c r="J435" s="43"/>
      <c r="K435" s="36"/>
      <c r="L435" s="43"/>
      <c r="M435" s="43"/>
      <c r="N435" s="43"/>
      <c r="O435" s="36"/>
      <c r="P435" s="62"/>
      <c r="Q435" s="36"/>
      <c r="R435" s="43"/>
      <c r="S435" s="43"/>
      <c r="T435" s="43"/>
    </row>
    <row r="436" spans="1:20">
      <c r="A436" s="61"/>
      <c r="B436" s="43"/>
      <c r="C436" s="43"/>
      <c r="D436" s="43"/>
      <c r="E436" s="36"/>
      <c r="F436" s="62"/>
      <c r="G436" s="25"/>
      <c r="H436" s="25"/>
      <c r="I436" s="43"/>
      <c r="J436" s="43"/>
      <c r="K436" s="36"/>
      <c r="L436" s="43"/>
      <c r="M436" s="43"/>
      <c r="N436" s="43"/>
      <c r="O436" s="36"/>
      <c r="P436" s="62"/>
      <c r="Q436" s="36"/>
      <c r="R436" s="43"/>
      <c r="S436" s="43"/>
      <c r="T436" s="43"/>
    </row>
    <row r="437" spans="1:20">
      <c r="A437" s="61"/>
      <c r="B437" s="43"/>
      <c r="C437" s="43"/>
      <c r="D437" s="43"/>
      <c r="E437" s="36"/>
      <c r="F437" s="62"/>
      <c r="G437" s="25"/>
      <c r="H437" s="25"/>
      <c r="I437" s="43"/>
      <c r="J437" s="43"/>
      <c r="K437" s="36"/>
      <c r="L437" s="43"/>
      <c r="M437" s="43"/>
      <c r="N437" s="43"/>
      <c r="O437" s="36"/>
      <c r="P437" s="62"/>
      <c r="Q437" s="36"/>
      <c r="R437" s="43"/>
      <c r="S437" s="43"/>
      <c r="T437" s="43"/>
    </row>
    <row r="438" spans="1:20">
      <c r="A438" s="61"/>
      <c r="B438" s="43"/>
      <c r="C438" s="43"/>
      <c r="D438" s="43"/>
      <c r="E438" s="36"/>
      <c r="F438" s="62"/>
      <c r="G438" s="25"/>
      <c r="H438" s="25"/>
      <c r="I438" s="43"/>
      <c r="J438" s="43"/>
      <c r="K438" s="36"/>
      <c r="L438" s="43"/>
      <c r="M438" s="43"/>
      <c r="N438" s="43"/>
      <c r="O438" s="36"/>
      <c r="P438" s="62"/>
      <c r="Q438" s="36"/>
      <c r="R438" s="43"/>
      <c r="S438" s="43"/>
      <c r="T438" s="43"/>
    </row>
    <row r="439" spans="1:20">
      <c r="A439" s="61"/>
      <c r="B439" s="43"/>
      <c r="C439" s="43"/>
      <c r="D439" s="43"/>
      <c r="E439" s="36"/>
      <c r="F439" s="62"/>
      <c r="G439" s="25"/>
      <c r="H439" s="25"/>
      <c r="I439" s="43"/>
      <c r="J439" s="43"/>
      <c r="K439" s="36"/>
      <c r="L439" s="43"/>
      <c r="M439" s="43"/>
      <c r="N439" s="43"/>
      <c r="O439" s="36"/>
      <c r="P439" s="62"/>
      <c r="Q439" s="36"/>
      <c r="R439" s="43"/>
      <c r="S439" s="43"/>
      <c r="T439" s="43"/>
    </row>
    <row r="440" spans="1:20">
      <c r="A440" s="61"/>
      <c r="B440" s="43"/>
      <c r="C440" s="43"/>
      <c r="D440" s="43"/>
      <c r="E440" s="36"/>
      <c r="F440" s="62"/>
      <c r="G440" s="25"/>
      <c r="H440" s="25"/>
      <c r="I440" s="43"/>
      <c r="J440" s="43"/>
      <c r="K440" s="36"/>
      <c r="L440" s="43"/>
      <c r="M440" s="43"/>
      <c r="N440" s="43"/>
      <c r="O440" s="36"/>
      <c r="P440" s="62"/>
      <c r="Q440" s="36"/>
      <c r="R440" s="43"/>
      <c r="S440" s="43"/>
      <c r="T440" s="43"/>
    </row>
    <row r="441" spans="1:20">
      <c r="A441" s="61"/>
      <c r="B441" s="43"/>
      <c r="C441" s="43"/>
      <c r="D441" s="43"/>
      <c r="E441" s="36"/>
      <c r="F441" s="62"/>
      <c r="G441" s="25"/>
      <c r="H441" s="25"/>
      <c r="I441" s="43"/>
      <c r="J441" s="43"/>
      <c r="K441" s="36"/>
      <c r="L441" s="43"/>
      <c r="M441" s="43"/>
      <c r="N441" s="43"/>
      <c r="O441" s="36"/>
      <c r="P441" s="62"/>
      <c r="Q441" s="36"/>
      <c r="R441" s="43"/>
      <c r="S441" s="43"/>
      <c r="T441" s="43"/>
    </row>
    <row r="442" spans="1:20">
      <c r="A442" s="61"/>
      <c r="B442" s="43"/>
      <c r="C442" s="43"/>
      <c r="D442" s="43"/>
      <c r="E442" s="36"/>
      <c r="F442" s="62"/>
      <c r="G442" s="25"/>
      <c r="H442" s="25"/>
      <c r="I442" s="43"/>
      <c r="J442" s="43"/>
      <c r="K442" s="36"/>
      <c r="L442" s="43"/>
      <c r="M442" s="43"/>
      <c r="N442" s="43"/>
      <c r="O442" s="36"/>
      <c r="P442" s="62"/>
      <c r="Q442" s="36"/>
      <c r="R442" s="43"/>
      <c r="S442" s="43"/>
      <c r="T442" s="43"/>
    </row>
    <row r="443" spans="1:20">
      <c r="A443" s="61"/>
      <c r="B443" s="43"/>
      <c r="C443" s="43"/>
      <c r="D443" s="43"/>
      <c r="E443" s="36"/>
      <c r="F443" s="62"/>
      <c r="G443" s="25"/>
      <c r="H443" s="25"/>
      <c r="I443" s="43"/>
      <c r="J443" s="43"/>
      <c r="K443" s="36"/>
      <c r="L443" s="43"/>
      <c r="M443" s="43"/>
      <c r="N443" s="43"/>
      <c r="O443" s="36"/>
      <c r="P443" s="62"/>
      <c r="Q443" s="36"/>
      <c r="R443" s="43"/>
      <c r="S443" s="43"/>
      <c r="T443" s="43"/>
    </row>
    <row r="444" spans="1:20">
      <c r="A444" s="61"/>
      <c r="B444" s="43"/>
      <c r="C444" s="43"/>
      <c r="D444" s="43"/>
      <c r="E444" s="36"/>
      <c r="F444" s="62"/>
      <c r="G444" s="25"/>
      <c r="H444" s="25"/>
      <c r="I444" s="43"/>
      <c r="J444" s="43"/>
      <c r="K444" s="36"/>
      <c r="L444" s="43"/>
      <c r="M444" s="43"/>
      <c r="N444" s="43"/>
      <c r="O444" s="36"/>
      <c r="P444" s="62"/>
      <c r="Q444" s="36"/>
      <c r="R444" s="43"/>
      <c r="S444" s="43"/>
      <c r="T444" s="43"/>
    </row>
    <row r="445" spans="1:20">
      <c r="A445" s="61"/>
      <c r="B445" s="43"/>
      <c r="C445" s="43"/>
      <c r="D445" s="43"/>
      <c r="E445" s="36"/>
      <c r="F445" s="62"/>
      <c r="G445" s="25"/>
      <c r="H445" s="25"/>
      <c r="I445" s="43"/>
      <c r="J445" s="43"/>
      <c r="K445" s="36"/>
      <c r="L445" s="43"/>
      <c r="M445" s="43"/>
      <c r="N445" s="43"/>
      <c r="O445" s="36"/>
      <c r="P445" s="62"/>
      <c r="Q445" s="36"/>
      <c r="R445" s="43"/>
      <c r="S445" s="43"/>
      <c r="T445" s="43"/>
    </row>
    <row r="446" spans="1:20">
      <c r="A446" s="61"/>
      <c r="B446" s="43"/>
      <c r="C446" s="43"/>
      <c r="D446" s="43"/>
      <c r="E446" s="36"/>
      <c r="F446" s="62"/>
      <c r="G446" s="25"/>
      <c r="H446" s="25"/>
      <c r="I446" s="43"/>
      <c r="J446" s="43"/>
      <c r="K446" s="36"/>
      <c r="L446" s="43"/>
      <c r="M446" s="43"/>
      <c r="N446" s="43"/>
      <c r="O446" s="36"/>
      <c r="P446" s="62"/>
      <c r="Q446" s="36"/>
      <c r="R446" s="43"/>
      <c r="S446" s="43"/>
      <c r="T446" s="43"/>
    </row>
    <row r="447" spans="1:20">
      <c r="A447" s="61"/>
      <c r="B447" s="43"/>
      <c r="C447" s="43"/>
      <c r="D447" s="43"/>
      <c r="E447" s="36"/>
      <c r="F447" s="62"/>
      <c r="G447" s="25"/>
      <c r="H447" s="25"/>
      <c r="I447" s="43"/>
      <c r="J447" s="43"/>
      <c r="K447" s="36"/>
      <c r="L447" s="43"/>
      <c r="M447" s="43"/>
      <c r="N447" s="43"/>
      <c r="O447" s="36"/>
      <c r="P447" s="62"/>
      <c r="Q447" s="36"/>
      <c r="R447" s="43"/>
      <c r="S447" s="43"/>
      <c r="T447" s="43"/>
    </row>
    <row r="448" spans="1:20">
      <c r="A448" s="61"/>
      <c r="B448" s="43"/>
      <c r="C448" s="43"/>
      <c r="D448" s="43"/>
      <c r="E448" s="36"/>
      <c r="F448" s="62"/>
      <c r="G448" s="25"/>
      <c r="H448" s="25"/>
      <c r="I448" s="43"/>
      <c r="J448" s="43"/>
      <c r="K448" s="36"/>
      <c r="L448" s="43"/>
      <c r="M448" s="43"/>
      <c r="N448" s="43"/>
      <c r="O448" s="36"/>
      <c r="P448" s="62"/>
      <c r="Q448" s="36"/>
      <c r="R448" s="43"/>
      <c r="S448" s="43"/>
      <c r="T448" s="43"/>
    </row>
    <row r="449" spans="1:20">
      <c r="A449" s="61"/>
      <c r="B449" s="43"/>
      <c r="C449" s="43"/>
      <c r="D449" s="43"/>
      <c r="E449" s="36"/>
      <c r="F449" s="62"/>
      <c r="G449" s="25"/>
      <c r="H449" s="25"/>
      <c r="I449" s="43"/>
      <c r="J449" s="43"/>
      <c r="K449" s="36"/>
      <c r="L449" s="43"/>
      <c r="M449" s="43"/>
      <c r="N449" s="43"/>
      <c r="O449" s="36"/>
      <c r="P449" s="62"/>
      <c r="Q449" s="36"/>
      <c r="R449" s="43"/>
      <c r="S449" s="43"/>
      <c r="T449" s="43"/>
    </row>
    <row r="450" spans="1:20">
      <c r="A450" s="61"/>
      <c r="B450" s="43"/>
      <c r="C450" s="43"/>
      <c r="D450" s="43"/>
      <c r="E450" s="36"/>
      <c r="F450" s="62"/>
      <c r="G450" s="25"/>
      <c r="H450" s="25"/>
      <c r="I450" s="43"/>
      <c r="J450" s="43"/>
      <c r="K450" s="36"/>
      <c r="L450" s="43"/>
      <c r="M450" s="43"/>
      <c r="N450" s="43"/>
      <c r="O450" s="36"/>
      <c r="P450" s="62"/>
      <c r="Q450" s="36"/>
      <c r="R450" s="43"/>
      <c r="S450" s="43"/>
      <c r="T450" s="43"/>
    </row>
    <row r="451" spans="1:20">
      <c r="A451" s="61"/>
      <c r="B451" s="43"/>
      <c r="C451" s="43"/>
      <c r="D451" s="43"/>
      <c r="E451" s="36"/>
      <c r="F451" s="62"/>
      <c r="G451" s="25"/>
      <c r="H451" s="25"/>
      <c r="I451" s="43"/>
      <c r="J451" s="43"/>
      <c r="K451" s="36"/>
      <c r="L451" s="43"/>
      <c r="M451" s="43"/>
      <c r="N451" s="43"/>
      <c r="O451" s="36"/>
      <c r="P451" s="62"/>
      <c r="Q451" s="36"/>
      <c r="R451" s="43"/>
      <c r="S451" s="43"/>
      <c r="T451" s="43"/>
    </row>
    <row r="452" spans="1:20">
      <c r="A452" s="61"/>
      <c r="B452" s="43"/>
      <c r="C452" s="43"/>
      <c r="D452" s="43"/>
      <c r="E452" s="36"/>
      <c r="F452" s="62"/>
      <c r="G452" s="25"/>
      <c r="H452" s="25"/>
      <c r="I452" s="43"/>
      <c r="J452" s="43"/>
      <c r="K452" s="36"/>
      <c r="L452" s="43"/>
      <c r="M452" s="43"/>
      <c r="N452" s="43"/>
      <c r="O452" s="36"/>
      <c r="P452" s="62"/>
      <c r="Q452" s="36"/>
      <c r="R452" s="43"/>
      <c r="S452" s="43"/>
      <c r="T452" s="43"/>
    </row>
    <row r="453" spans="1:20">
      <c r="A453" s="61"/>
      <c r="B453" s="43"/>
      <c r="C453" s="43"/>
      <c r="D453" s="43"/>
      <c r="E453" s="36"/>
      <c r="F453" s="62"/>
      <c r="G453" s="25"/>
      <c r="H453" s="25"/>
      <c r="I453" s="43"/>
      <c r="J453" s="43"/>
      <c r="K453" s="36"/>
      <c r="L453" s="43"/>
      <c r="M453" s="43"/>
      <c r="N453" s="43"/>
      <c r="O453" s="36"/>
      <c r="P453" s="62"/>
      <c r="Q453" s="36"/>
      <c r="R453" s="43"/>
      <c r="S453" s="43"/>
      <c r="T453" s="43"/>
    </row>
    <row r="454" spans="1:20">
      <c r="A454" s="61"/>
      <c r="B454" s="43"/>
      <c r="C454" s="43"/>
      <c r="D454" s="43"/>
      <c r="E454" s="36"/>
      <c r="F454" s="62"/>
      <c r="G454" s="25"/>
      <c r="H454" s="25"/>
      <c r="I454" s="43"/>
      <c r="J454" s="43"/>
      <c r="K454" s="36"/>
      <c r="L454" s="43"/>
      <c r="M454" s="43"/>
      <c r="N454" s="43"/>
      <c r="O454" s="36"/>
      <c r="P454" s="62"/>
      <c r="Q454" s="36"/>
      <c r="R454" s="43"/>
      <c r="S454" s="43"/>
      <c r="T454" s="43"/>
    </row>
    <row r="455" spans="1:20">
      <c r="A455" s="61"/>
      <c r="B455" s="43"/>
      <c r="C455" s="43"/>
      <c r="D455" s="43"/>
      <c r="E455" s="36"/>
      <c r="F455" s="62"/>
      <c r="G455" s="25"/>
      <c r="H455" s="25"/>
      <c r="I455" s="43"/>
      <c r="J455" s="43"/>
      <c r="K455" s="36"/>
      <c r="L455" s="43"/>
      <c r="M455" s="43"/>
      <c r="N455" s="43"/>
      <c r="O455" s="36"/>
      <c r="P455" s="62"/>
      <c r="Q455" s="36"/>
      <c r="R455" s="43"/>
      <c r="S455" s="43"/>
      <c r="T455" s="43"/>
    </row>
    <row r="456" spans="1:20">
      <c r="A456" s="61"/>
      <c r="B456" s="43"/>
      <c r="C456" s="43"/>
      <c r="D456" s="43"/>
      <c r="E456" s="36"/>
      <c r="F456" s="62"/>
      <c r="G456" s="25"/>
      <c r="H456" s="25"/>
      <c r="I456" s="43"/>
      <c r="J456" s="43"/>
      <c r="K456" s="36"/>
      <c r="L456" s="43"/>
      <c r="M456" s="43"/>
      <c r="N456" s="43"/>
      <c r="O456" s="36"/>
      <c r="P456" s="62"/>
      <c r="Q456" s="36"/>
      <c r="R456" s="43"/>
      <c r="S456" s="43"/>
      <c r="T456" s="43"/>
    </row>
    <row r="457" spans="1:20">
      <c r="A457" s="61"/>
      <c r="B457" s="43"/>
      <c r="C457" s="43"/>
      <c r="D457" s="43"/>
      <c r="E457" s="36"/>
      <c r="F457" s="62"/>
      <c r="G457" s="25"/>
      <c r="H457" s="25"/>
      <c r="I457" s="43"/>
      <c r="J457" s="43"/>
      <c r="K457" s="36"/>
      <c r="L457" s="43"/>
      <c r="M457" s="43"/>
      <c r="N457" s="43"/>
      <c r="O457" s="36"/>
      <c r="P457" s="62"/>
      <c r="Q457" s="36"/>
      <c r="R457" s="43"/>
      <c r="S457" s="43"/>
      <c r="T457" s="43"/>
    </row>
    <row r="458" spans="1:20">
      <c r="A458" s="61"/>
      <c r="B458" s="43"/>
      <c r="C458" s="43"/>
      <c r="D458" s="43"/>
      <c r="E458" s="36"/>
      <c r="F458" s="62"/>
      <c r="G458" s="25"/>
      <c r="H458" s="25"/>
      <c r="I458" s="43"/>
      <c r="J458" s="43"/>
      <c r="K458" s="36"/>
      <c r="L458" s="43"/>
      <c r="M458" s="43"/>
      <c r="N458" s="43"/>
      <c r="O458" s="36"/>
      <c r="P458" s="62"/>
      <c r="Q458" s="36"/>
      <c r="R458" s="43"/>
      <c r="S458" s="43"/>
      <c r="T458" s="43"/>
    </row>
    <row r="459" spans="1:20">
      <c r="A459" s="61"/>
      <c r="B459" s="43"/>
      <c r="C459" s="43"/>
      <c r="D459" s="43"/>
      <c r="E459" s="36"/>
      <c r="F459" s="62"/>
      <c r="G459" s="25"/>
      <c r="H459" s="25"/>
      <c r="I459" s="43"/>
      <c r="J459" s="43"/>
      <c r="K459" s="36"/>
      <c r="L459" s="43"/>
      <c r="M459" s="43"/>
      <c r="N459" s="43"/>
      <c r="O459" s="36"/>
      <c r="P459" s="62"/>
      <c r="Q459" s="36"/>
      <c r="R459" s="43"/>
      <c r="S459" s="43"/>
      <c r="T459" s="43"/>
    </row>
    <row r="460" spans="1:20">
      <c r="A460" s="61"/>
      <c r="B460" s="43"/>
      <c r="C460" s="43"/>
      <c r="D460" s="43"/>
      <c r="E460" s="36"/>
      <c r="F460" s="62"/>
      <c r="G460" s="25"/>
      <c r="H460" s="25"/>
      <c r="I460" s="43"/>
      <c r="J460" s="43"/>
      <c r="K460" s="36"/>
      <c r="L460" s="43"/>
      <c r="M460" s="43"/>
      <c r="N460" s="43"/>
      <c r="O460" s="36"/>
      <c r="P460" s="62"/>
      <c r="Q460" s="36"/>
      <c r="R460" s="43"/>
      <c r="S460" s="43"/>
      <c r="T460" s="43"/>
    </row>
    <row r="461" spans="1:20">
      <c r="A461" s="61"/>
      <c r="B461" s="43"/>
      <c r="C461" s="43"/>
      <c r="D461" s="43"/>
      <c r="E461" s="36"/>
      <c r="F461" s="62"/>
      <c r="G461" s="25"/>
      <c r="H461" s="25"/>
      <c r="I461" s="43"/>
      <c r="J461" s="43"/>
      <c r="K461" s="36"/>
      <c r="L461" s="43"/>
      <c r="M461" s="43"/>
      <c r="N461" s="43"/>
      <c r="O461" s="36"/>
      <c r="P461" s="62"/>
      <c r="Q461" s="36"/>
      <c r="R461" s="43"/>
      <c r="S461" s="43"/>
      <c r="T461" s="43"/>
    </row>
    <row r="462" spans="1:20">
      <c r="A462" s="61"/>
      <c r="B462" s="43"/>
      <c r="C462" s="43"/>
      <c r="D462" s="43"/>
      <c r="E462" s="36"/>
      <c r="F462" s="62"/>
      <c r="G462" s="25"/>
      <c r="H462" s="25"/>
      <c r="I462" s="43"/>
      <c r="J462" s="43"/>
      <c r="K462" s="36"/>
      <c r="L462" s="43"/>
      <c r="M462" s="43"/>
      <c r="N462" s="43"/>
      <c r="O462" s="36"/>
      <c r="P462" s="62"/>
      <c r="Q462" s="36"/>
      <c r="R462" s="43"/>
      <c r="S462" s="43"/>
      <c r="T462" s="43"/>
    </row>
    <row r="463" spans="1:20">
      <c r="A463" s="61"/>
      <c r="B463" s="43"/>
      <c r="C463" s="43"/>
      <c r="D463" s="43"/>
      <c r="E463" s="36"/>
      <c r="F463" s="62"/>
      <c r="G463" s="25"/>
      <c r="H463" s="25"/>
      <c r="I463" s="43"/>
      <c r="J463" s="43"/>
      <c r="K463" s="36"/>
      <c r="L463" s="43"/>
      <c r="M463" s="43"/>
      <c r="N463" s="43"/>
      <c r="O463" s="36"/>
      <c r="P463" s="62"/>
      <c r="Q463" s="36"/>
      <c r="R463" s="43"/>
      <c r="S463" s="43"/>
      <c r="T463" s="43"/>
    </row>
    <row r="464" spans="1:20">
      <c r="A464" s="61"/>
      <c r="B464" s="43"/>
      <c r="C464" s="43"/>
      <c r="D464" s="43"/>
      <c r="E464" s="36"/>
      <c r="F464" s="62"/>
      <c r="G464" s="25"/>
      <c r="H464" s="25"/>
      <c r="I464" s="43"/>
      <c r="J464" s="43"/>
      <c r="K464" s="36"/>
      <c r="L464" s="43"/>
      <c r="M464" s="43"/>
      <c r="N464" s="43"/>
      <c r="O464" s="36"/>
      <c r="P464" s="62"/>
      <c r="Q464" s="36"/>
      <c r="R464" s="43"/>
      <c r="S464" s="43"/>
      <c r="T464" s="43"/>
    </row>
    <row r="465" spans="1:20">
      <c r="A465" s="61"/>
      <c r="B465" s="43"/>
      <c r="C465" s="43"/>
      <c r="D465" s="43"/>
      <c r="E465" s="36"/>
      <c r="F465" s="62"/>
      <c r="G465" s="25"/>
      <c r="H465" s="25"/>
      <c r="I465" s="43"/>
      <c r="J465" s="43"/>
      <c r="K465" s="36"/>
      <c r="L465" s="43"/>
      <c r="M465" s="43"/>
      <c r="N465" s="43"/>
      <c r="O465" s="36"/>
      <c r="P465" s="62"/>
      <c r="Q465" s="36"/>
      <c r="R465" s="43"/>
      <c r="S465" s="43"/>
      <c r="T465" s="43"/>
    </row>
    <row r="466" spans="1:20">
      <c r="A466" s="61"/>
      <c r="B466" s="43"/>
      <c r="C466" s="43"/>
      <c r="D466" s="43"/>
      <c r="E466" s="36"/>
      <c r="F466" s="62"/>
      <c r="G466" s="25"/>
      <c r="H466" s="25"/>
      <c r="I466" s="43"/>
      <c r="J466" s="43"/>
      <c r="K466" s="36"/>
      <c r="L466" s="43"/>
      <c r="M466" s="43"/>
      <c r="N466" s="43"/>
      <c r="O466" s="36"/>
      <c r="P466" s="62"/>
      <c r="Q466" s="36"/>
      <c r="R466" s="43"/>
      <c r="S466" s="43"/>
      <c r="T466" s="43"/>
    </row>
    <row r="467" spans="1:20">
      <c r="A467" s="61"/>
      <c r="B467" s="43"/>
      <c r="C467" s="43"/>
      <c r="D467" s="43"/>
      <c r="E467" s="36"/>
      <c r="F467" s="62"/>
      <c r="G467" s="25"/>
      <c r="H467" s="25"/>
      <c r="I467" s="43"/>
      <c r="J467" s="43"/>
      <c r="K467" s="36"/>
      <c r="L467" s="43"/>
      <c r="M467" s="43"/>
      <c r="N467" s="43"/>
      <c r="O467" s="36"/>
      <c r="P467" s="62"/>
      <c r="Q467" s="36"/>
      <c r="R467" s="43"/>
      <c r="S467" s="43"/>
      <c r="T467" s="43"/>
    </row>
    <row r="468" spans="1:20">
      <c r="A468" s="61"/>
      <c r="B468" s="43"/>
      <c r="C468" s="43"/>
      <c r="D468" s="43"/>
      <c r="E468" s="36"/>
      <c r="F468" s="62"/>
      <c r="G468" s="25"/>
      <c r="H468" s="25"/>
      <c r="I468" s="43"/>
      <c r="J468" s="43"/>
      <c r="K468" s="36"/>
      <c r="L468" s="43"/>
      <c r="M468" s="43"/>
      <c r="N468" s="43"/>
      <c r="O468" s="36"/>
      <c r="P468" s="62"/>
      <c r="Q468" s="36"/>
      <c r="R468" s="43"/>
      <c r="S468" s="43"/>
      <c r="T468" s="43"/>
    </row>
    <row r="469" spans="1:20">
      <c r="A469" s="61"/>
      <c r="B469" s="43"/>
      <c r="C469" s="43"/>
      <c r="D469" s="43"/>
      <c r="E469" s="36"/>
      <c r="F469" s="62"/>
      <c r="G469" s="25"/>
      <c r="H469" s="25"/>
      <c r="I469" s="43"/>
      <c r="J469" s="43"/>
      <c r="K469" s="36"/>
      <c r="L469" s="43"/>
      <c r="M469" s="43"/>
      <c r="N469" s="43"/>
      <c r="O469" s="36"/>
      <c r="P469" s="62"/>
      <c r="Q469" s="36"/>
      <c r="R469" s="43"/>
      <c r="S469" s="43"/>
      <c r="T469" s="43"/>
    </row>
    <row r="470" spans="1:20">
      <c r="A470" s="61"/>
      <c r="B470" s="43"/>
      <c r="C470" s="43"/>
      <c r="D470" s="43"/>
      <c r="E470" s="36"/>
      <c r="F470" s="62"/>
      <c r="G470" s="25"/>
      <c r="H470" s="25"/>
      <c r="I470" s="43"/>
      <c r="J470" s="43"/>
      <c r="K470" s="36"/>
      <c r="L470" s="43"/>
      <c r="M470" s="43"/>
      <c r="N470" s="43"/>
      <c r="O470" s="36"/>
      <c r="P470" s="62"/>
      <c r="Q470" s="36"/>
      <c r="R470" s="43"/>
      <c r="S470" s="43"/>
      <c r="T470" s="43"/>
    </row>
    <row r="471" spans="1:20">
      <c r="A471" s="61"/>
      <c r="B471" s="43"/>
      <c r="C471" s="43"/>
      <c r="D471" s="43"/>
      <c r="E471" s="36"/>
      <c r="F471" s="62"/>
      <c r="G471" s="25"/>
      <c r="H471" s="25"/>
      <c r="I471" s="43"/>
      <c r="J471" s="43"/>
      <c r="K471" s="36"/>
      <c r="L471" s="43"/>
      <c r="M471" s="43"/>
      <c r="N471" s="43"/>
      <c r="O471" s="36"/>
      <c r="P471" s="62"/>
      <c r="Q471" s="36"/>
      <c r="R471" s="43"/>
      <c r="S471" s="43"/>
      <c r="T471" s="43"/>
    </row>
    <row r="472" spans="1:20">
      <c r="A472" s="61"/>
      <c r="B472" s="43"/>
      <c r="C472" s="43"/>
      <c r="D472" s="43"/>
      <c r="E472" s="36"/>
      <c r="F472" s="62"/>
      <c r="G472" s="25"/>
      <c r="H472" s="25"/>
      <c r="I472" s="43"/>
      <c r="J472" s="43"/>
      <c r="K472" s="36"/>
      <c r="L472" s="43"/>
      <c r="M472" s="43"/>
      <c r="N472" s="43"/>
      <c r="O472" s="36"/>
      <c r="P472" s="62"/>
      <c r="Q472" s="36"/>
      <c r="R472" s="43"/>
      <c r="S472" s="43"/>
      <c r="T472" s="43"/>
    </row>
    <row r="473" spans="1:20">
      <c r="A473" s="61"/>
      <c r="B473" s="43"/>
      <c r="C473" s="43"/>
      <c r="D473" s="43"/>
      <c r="E473" s="36"/>
      <c r="F473" s="62"/>
      <c r="G473" s="25"/>
      <c r="H473" s="25"/>
      <c r="I473" s="43"/>
      <c r="J473" s="43"/>
      <c r="K473" s="36"/>
      <c r="L473" s="43"/>
      <c r="M473" s="43"/>
      <c r="N473" s="43"/>
      <c r="O473" s="36"/>
      <c r="P473" s="62"/>
      <c r="Q473" s="36"/>
      <c r="R473" s="43"/>
      <c r="S473" s="43"/>
      <c r="T473" s="43"/>
    </row>
    <row r="474" spans="1:20">
      <c r="A474" s="61"/>
      <c r="B474" s="43"/>
      <c r="C474" s="43"/>
      <c r="D474" s="43"/>
      <c r="E474" s="36"/>
      <c r="F474" s="62"/>
      <c r="G474" s="25"/>
      <c r="H474" s="25"/>
      <c r="I474" s="43"/>
      <c r="J474" s="43"/>
      <c r="K474" s="36"/>
      <c r="L474" s="43"/>
      <c r="M474" s="43"/>
      <c r="N474" s="43"/>
      <c r="O474" s="36"/>
      <c r="P474" s="62"/>
      <c r="Q474" s="36"/>
      <c r="R474" s="43"/>
      <c r="S474" s="43"/>
      <c r="T474" s="43"/>
    </row>
    <row r="475" spans="1:20">
      <c r="A475" s="61"/>
      <c r="B475" s="43"/>
      <c r="C475" s="43"/>
      <c r="D475" s="43"/>
      <c r="E475" s="36"/>
      <c r="F475" s="62"/>
      <c r="G475" s="25"/>
      <c r="H475" s="25"/>
      <c r="I475" s="43"/>
      <c r="J475" s="43"/>
      <c r="K475" s="36"/>
      <c r="L475" s="43"/>
      <c r="M475" s="43"/>
      <c r="N475" s="43"/>
      <c r="O475" s="36"/>
      <c r="P475" s="62"/>
      <c r="Q475" s="36"/>
      <c r="R475" s="43"/>
      <c r="S475" s="43"/>
      <c r="T475" s="43"/>
    </row>
    <row r="476" spans="1:20">
      <c r="A476" s="61"/>
      <c r="B476" s="43"/>
      <c r="C476" s="43"/>
      <c r="D476" s="43"/>
      <c r="E476" s="36"/>
      <c r="F476" s="62"/>
      <c r="G476" s="25"/>
      <c r="H476" s="25"/>
      <c r="I476" s="43"/>
      <c r="J476" s="43"/>
      <c r="K476" s="36"/>
      <c r="L476" s="43"/>
      <c r="M476" s="43"/>
      <c r="N476" s="43"/>
      <c r="O476" s="36"/>
      <c r="P476" s="62"/>
      <c r="Q476" s="36"/>
      <c r="R476" s="43"/>
      <c r="S476" s="43"/>
      <c r="T476" s="43"/>
    </row>
    <row r="477" spans="1:20">
      <c r="A477" s="61"/>
      <c r="B477" s="43"/>
      <c r="C477" s="43"/>
      <c r="D477" s="43"/>
      <c r="E477" s="36"/>
      <c r="F477" s="62"/>
      <c r="G477" s="25"/>
      <c r="H477" s="25"/>
      <c r="I477" s="43"/>
      <c r="J477" s="43"/>
      <c r="K477" s="36"/>
      <c r="L477" s="43"/>
      <c r="M477" s="43"/>
      <c r="N477" s="43"/>
      <c r="O477" s="36"/>
      <c r="P477" s="62"/>
      <c r="Q477" s="36"/>
      <c r="R477" s="43"/>
      <c r="S477" s="43"/>
      <c r="T477" s="43"/>
    </row>
    <row r="478" spans="1:20">
      <c r="A478" s="61"/>
      <c r="B478" s="43"/>
      <c r="C478" s="43"/>
      <c r="D478" s="43"/>
      <c r="E478" s="36"/>
      <c r="F478" s="62"/>
      <c r="G478" s="25"/>
      <c r="H478" s="25"/>
      <c r="I478" s="43"/>
      <c r="J478" s="43"/>
      <c r="K478" s="36"/>
      <c r="L478" s="43"/>
      <c r="M478" s="43"/>
      <c r="N478" s="43"/>
      <c r="O478" s="36"/>
      <c r="P478" s="62"/>
      <c r="Q478" s="36"/>
      <c r="R478" s="43"/>
      <c r="S478" s="43"/>
      <c r="T478" s="43"/>
    </row>
    <row r="479" spans="1:20">
      <c r="A479" s="61"/>
      <c r="B479" s="43"/>
      <c r="C479" s="43"/>
      <c r="D479" s="43"/>
      <c r="E479" s="36"/>
      <c r="F479" s="62"/>
      <c r="G479" s="25"/>
      <c r="H479" s="25"/>
      <c r="I479" s="43"/>
      <c r="J479" s="43"/>
      <c r="K479" s="36"/>
      <c r="L479" s="43"/>
      <c r="M479" s="43"/>
      <c r="N479" s="43"/>
      <c r="O479" s="36"/>
      <c r="P479" s="62"/>
      <c r="Q479" s="36"/>
      <c r="R479" s="43"/>
      <c r="S479" s="43"/>
      <c r="T479" s="43"/>
    </row>
    <row r="480" spans="1:20">
      <c r="A480" s="61"/>
      <c r="B480" s="43"/>
      <c r="C480" s="43"/>
      <c r="D480" s="43"/>
      <c r="E480" s="36"/>
      <c r="F480" s="62"/>
      <c r="G480" s="25"/>
      <c r="H480" s="25"/>
      <c r="I480" s="43"/>
      <c r="J480" s="43"/>
      <c r="K480" s="36"/>
      <c r="L480" s="43"/>
      <c r="M480" s="43"/>
      <c r="N480" s="43"/>
      <c r="O480" s="36"/>
      <c r="P480" s="62"/>
      <c r="Q480" s="36"/>
      <c r="R480" s="43"/>
      <c r="S480" s="43"/>
      <c r="T480" s="43"/>
    </row>
    <row r="481" spans="1:20">
      <c r="A481" s="61"/>
      <c r="B481" s="43"/>
      <c r="C481" s="43"/>
      <c r="D481" s="43"/>
      <c r="E481" s="36"/>
      <c r="F481" s="62"/>
      <c r="G481" s="25"/>
      <c r="H481" s="25"/>
      <c r="I481" s="43"/>
      <c r="J481" s="43"/>
      <c r="K481" s="36"/>
      <c r="L481" s="43"/>
      <c r="M481" s="43"/>
      <c r="N481" s="43"/>
      <c r="O481" s="36"/>
      <c r="P481" s="62"/>
      <c r="Q481" s="36"/>
      <c r="R481" s="43"/>
      <c r="S481" s="43"/>
      <c r="T481" s="43"/>
    </row>
    <row r="482" spans="1:20">
      <c r="A482" s="61"/>
      <c r="B482" s="43"/>
      <c r="C482" s="43"/>
      <c r="D482" s="43"/>
      <c r="E482" s="36"/>
      <c r="F482" s="62"/>
      <c r="G482" s="25"/>
      <c r="H482" s="25"/>
      <c r="I482" s="43"/>
      <c r="J482" s="43"/>
      <c r="K482" s="36"/>
      <c r="L482" s="43"/>
      <c r="M482" s="43"/>
      <c r="N482" s="43"/>
      <c r="O482" s="36"/>
      <c r="P482" s="62"/>
      <c r="Q482" s="36"/>
      <c r="R482" s="43"/>
      <c r="S482" s="43"/>
      <c r="T482" s="43"/>
    </row>
    <row r="483" spans="1:20">
      <c r="A483" s="61"/>
      <c r="B483" s="43"/>
      <c r="C483" s="43"/>
      <c r="D483" s="43"/>
      <c r="E483" s="36"/>
      <c r="F483" s="62"/>
      <c r="G483" s="25"/>
      <c r="H483" s="25"/>
      <c r="I483" s="43"/>
      <c r="J483" s="43"/>
      <c r="K483" s="36"/>
      <c r="L483" s="43"/>
      <c r="M483" s="43"/>
      <c r="N483" s="43"/>
      <c r="O483" s="36"/>
      <c r="P483" s="62"/>
      <c r="Q483" s="36"/>
      <c r="R483" s="43"/>
      <c r="S483" s="43"/>
      <c r="T483" s="43"/>
    </row>
    <row r="484" spans="1:20">
      <c r="A484" s="61"/>
      <c r="B484" s="43"/>
      <c r="C484" s="43"/>
      <c r="D484" s="43"/>
      <c r="E484" s="36"/>
      <c r="F484" s="62"/>
      <c r="G484" s="25"/>
      <c r="H484" s="25"/>
      <c r="I484" s="43"/>
      <c r="J484" s="43"/>
      <c r="K484" s="36"/>
      <c r="L484" s="43"/>
      <c r="M484" s="43"/>
      <c r="N484" s="43"/>
      <c r="O484" s="36"/>
      <c r="P484" s="62"/>
      <c r="Q484" s="36"/>
      <c r="R484" s="43"/>
      <c r="S484" s="43"/>
      <c r="T484" s="43"/>
    </row>
    <row r="485" spans="1:20">
      <c r="A485" s="61"/>
      <c r="B485" s="43"/>
      <c r="C485" s="43"/>
      <c r="D485" s="43"/>
      <c r="E485" s="36"/>
      <c r="F485" s="62"/>
      <c r="G485" s="25"/>
      <c r="H485" s="25"/>
      <c r="I485" s="43"/>
      <c r="J485" s="43"/>
      <c r="K485" s="36"/>
      <c r="L485" s="43"/>
      <c r="M485" s="43"/>
      <c r="N485" s="43"/>
      <c r="O485" s="36"/>
      <c r="P485" s="62"/>
      <c r="Q485" s="36"/>
      <c r="R485" s="43"/>
      <c r="S485" s="43"/>
      <c r="T485" s="43"/>
    </row>
    <row r="486" spans="1:20">
      <c r="A486" s="61"/>
      <c r="B486" s="43"/>
      <c r="C486" s="43"/>
      <c r="D486" s="43"/>
      <c r="E486" s="36"/>
      <c r="F486" s="62"/>
      <c r="G486" s="25"/>
      <c r="H486" s="25"/>
      <c r="I486" s="43"/>
      <c r="J486" s="43"/>
      <c r="K486" s="36"/>
      <c r="L486" s="43"/>
      <c r="M486" s="43"/>
      <c r="N486" s="43"/>
      <c r="O486" s="36"/>
      <c r="P486" s="62"/>
      <c r="Q486" s="36"/>
      <c r="R486" s="43"/>
      <c r="S486" s="43"/>
      <c r="T486" s="43"/>
    </row>
    <row r="487" spans="1:20">
      <c r="A487" s="61"/>
      <c r="B487" s="43"/>
      <c r="C487" s="43"/>
      <c r="D487" s="43"/>
      <c r="E487" s="36"/>
      <c r="F487" s="62"/>
      <c r="G487" s="25"/>
      <c r="H487" s="25"/>
      <c r="I487" s="43"/>
      <c r="J487" s="43"/>
      <c r="K487" s="36"/>
      <c r="L487" s="43"/>
      <c r="M487" s="43"/>
      <c r="N487" s="43"/>
      <c r="O487" s="36"/>
      <c r="P487" s="62"/>
      <c r="Q487" s="36"/>
      <c r="R487" s="43"/>
      <c r="S487" s="43"/>
      <c r="T487" s="43"/>
    </row>
    <row r="488" spans="1:20">
      <c r="A488" s="61"/>
      <c r="B488" s="43"/>
      <c r="C488" s="43"/>
      <c r="D488" s="43"/>
      <c r="E488" s="36"/>
      <c r="F488" s="62"/>
      <c r="G488" s="25"/>
      <c r="H488" s="25"/>
      <c r="I488" s="43"/>
      <c r="J488" s="43"/>
      <c r="K488" s="36"/>
      <c r="L488" s="43"/>
      <c r="M488" s="43"/>
      <c r="N488" s="43"/>
      <c r="O488" s="36"/>
      <c r="P488" s="62"/>
      <c r="Q488" s="36"/>
      <c r="R488" s="43"/>
      <c r="S488" s="43"/>
      <c r="T488" s="43"/>
    </row>
    <row r="489" spans="1:20">
      <c r="A489" s="61"/>
      <c r="B489" s="43"/>
      <c r="C489" s="43"/>
      <c r="D489" s="43"/>
      <c r="E489" s="36"/>
      <c r="F489" s="62"/>
      <c r="G489" s="25"/>
      <c r="H489" s="25"/>
      <c r="I489" s="43"/>
      <c r="J489" s="43"/>
      <c r="K489" s="36"/>
      <c r="L489" s="43"/>
      <c r="M489" s="43"/>
      <c r="N489" s="43"/>
      <c r="O489" s="36"/>
      <c r="P489" s="62"/>
      <c r="Q489" s="36"/>
      <c r="R489" s="43"/>
      <c r="S489" s="43"/>
      <c r="T489" s="43"/>
    </row>
    <row r="490" spans="1:20">
      <c r="A490" s="61"/>
      <c r="B490" s="43"/>
      <c r="C490" s="43"/>
      <c r="D490" s="43"/>
      <c r="E490" s="36"/>
      <c r="F490" s="62"/>
      <c r="G490" s="25"/>
      <c r="H490" s="25"/>
      <c r="I490" s="43"/>
      <c r="J490" s="43"/>
      <c r="K490" s="36"/>
      <c r="L490" s="43"/>
      <c r="M490" s="43"/>
      <c r="N490" s="43"/>
      <c r="O490" s="36"/>
      <c r="P490" s="62"/>
      <c r="Q490" s="36"/>
      <c r="R490" s="43"/>
      <c r="S490" s="43"/>
      <c r="T490" s="43"/>
    </row>
    <row r="491" spans="1:20">
      <c r="A491" s="61"/>
      <c r="B491" s="43"/>
      <c r="C491" s="43"/>
      <c r="D491" s="43"/>
      <c r="E491" s="36"/>
      <c r="F491" s="62"/>
      <c r="G491" s="25"/>
      <c r="H491" s="25"/>
      <c r="I491" s="43"/>
      <c r="J491" s="43"/>
      <c r="K491" s="36"/>
      <c r="L491" s="43"/>
      <c r="M491" s="43"/>
      <c r="N491" s="43"/>
      <c r="O491" s="36"/>
      <c r="P491" s="62"/>
      <c r="Q491" s="36"/>
      <c r="R491" s="43"/>
      <c r="S491" s="43"/>
      <c r="T491" s="43"/>
    </row>
    <row r="492" spans="1:20">
      <c r="A492" s="61"/>
      <c r="B492" s="43"/>
      <c r="C492" s="43"/>
      <c r="D492" s="43"/>
      <c r="E492" s="36"/>
      <c r="F492" s="62"/>
      <c r="G492" s="25"/>
      <c r="H492" s="25"/>
      <c r="I492" s="43"/>
      <c r="J492" s="43"/>
      <c r="K492" s="36"/>
      <c r="L492" s="43"/>
      <c r="M492" s="43"/>
      <c r="N492" s="43"/>
      <c r="O492" s="36"/>
      <c r="P492" s="62"/>
      <c r="Q492" s="36"/>
      <c r="R492" s="43"/>
      <c r="S492" s="43"/>
      <c r="T492" s="43"/>
    </row>
    <row r="493" spans="1:20">
      <c r="A493" s="61"/>
      <c r="B493" s="43"/>
      <c r="C493" s="43"/>
      <c r="D493" s="43"/>
      <c r="E493" s="36"/>
      <c r="F493" s="62"/>
      <c r="G493" s="25"/>
      <c r="H493" s="25"/>
      <c r="I493" s="43"/>
      <c r="J493" s="43"/>
      <c r="K493" s="36"/>
      <c r="L493" s="43"/>
      <c r="M493" s="43"/>
      <c r="N493" s="43"/>
      <c r="O493" s="36"/>
      <c r="P493" s="62"/>
      <c r="Q493" s="36"/>
      <c r="R493" s="43"/>
      <c r="S493" s="43"/>
      <c r="T493" s="43"/>
    </row>
    <row r="494" spans="1:20">
      <c r="A494" s="61"/>
      <c r="B494" s="43"/>
      <c r="C494" s="43"/>
      <c r="D494" s="43"/>
      <c r="E494" s="36"/>
      <c r="F494" s="62"/>
      <c r="G494" s="25"/>
      <c r="H494" s="25"/>
      <c r="I494" s="43"/>
      <c r="J494" s="43"/>
      <c r="K494" s="36"/>
      <c r="L494" s="43"/>
      <c r="M494" s="43"/>
      <c r="N494" s="43"/>
      <c r="O494" s="36"/>
      <c r="P494" s="62"/>
      <c r="Q494" s="36"/>
      <c r="R494" s="43"/>
      <c r="S494" s="43"/>
      <c r="T494" s="43"/>
    </row>
    <row r="495" spans="1:20">
      <c r="A495" s="61"/>
      <c r="B495" s="43"/>
      <c r="C495" s="43"/>
      <c r="D495" s="43"/>
      <c r="E495" s="36"/>
      <c r="F495" s="62"/>
      <c r="G495" s="25"/>
      <c r="H495" s="25"/>
      <c r="I495" s="43"/>
      <c r="J495" s="43"/>
      <c r="K495" s="36"/>
      <c r="L495" s="43"/>
      <c r="M495" s="43"/>
      <c r="N495" s="43"/>
      <c r="O495" s="36"/>
      <c r="P495" s="62"/>
      <c r="Q495" s="36"/>
      <c r="R495" s="43"/>
      <c r="S495" s="43"/>
      <c r="T495" s="43"/>
    </row>
    <row r="496" spans="1:20">
      <c r="A496" s="61"/>
      <c r="B496" s="43"/>
      <c r="C496" s="43"/>
      <c r="D496" s="43"/>
      <c r="E496" s="36"/>
      <c r="F496" s="62"/>
      <c r="G496" s="25"/>
      <c r="H496" s="25"/>
      <c r="I496" s="43"/>
      <c r="J496" s="43"/>
      <c r="K496" s="36"/>
      <c r="L496" s="43"/>
      <c r="M496" s="43"/>
      <c r="N496" s="43"/>
      <c r="O496" s="36"/>
      <c r="P496" s="62"/>
      <c r="Q496" s="36"/>
      <c r="R496" s="43"/>
      <c r="S496" s="43"/>
      <c r="T496" s="43"/>
    </row>
    <row r="497" spans="1:20">
      <c r="A497" s="61"/>
      <c r="B497" s="43"/>
      <c r="C497" s="43"/>
      <c r="D497" s="43"/>
      <c r="E497" s="36"/>
      <c r="F497" s="62"/>
      <c r="G497" s="25"/>
      <c r="H497" s="25"/>
      <c r="I497" s="43"/>
      <c r="J497" s="43"/>
      <c r="K497" s="36"/>
      <c r="L497" s="43"/>
      <c r="M497" s="43"/>
      <c r="N497" s="43"/>
      <c r="O497" s="36"/>
      <c r="P497" s="62"/>
      <c r="Q497" s="36"/>
      <c r="R497" s="43"/>
      <c r="S497" s="43"/>
      <c r="T497" s="43"/>
    </row>
    <row r="498" spans="1:20">
      <c r="A498" s="61"/>
      <c r="B498" s="43"/>
      <c r="C498" s="43"/>
      <c r="D498" s="43"/>
      <c r="E498" s="36"/>
      <c r="F498" s="62"/>
      <c r="G498" s="25"/>
      <c r="H498" s="25"/>
      <c r="I498" s="43"/>
      <c r="J498" s="43"/>
      <c r="K498" s="36"/>
      <c r="L498" s="43"/>
      <c r="M498" s="43"/>
      <c r="N498" s="43"/>
      <c r="O498" s="36"/>
      <c r="P498" s="62"/>
      <c r="Q498" s="36"/>
      <c r="R498" s="43"/>
      <c r="S498" s="43"/>
      <c r="T498" s="43"/>
    </row>
    <row r="499" spans="1:20">
      <c r="A499" s="61"/>
      <c r="B499" s="43"/>
      <c r="C499" s="43"/>
      <c r="D499" s="43"/>
      <c r="E499" s="36"/>
      <c r="F499" s="62"/>
      <c r="G499" s="25"/>
      <c r="H499" s="25"/>
      <c r="I499" s="43"/>
      <c r="J499" s="43"/>
      <c r="K499" s="36"/>
      <c r="L499" s="43"/>
      <c r="M499" s="43"/>
      <c r="N499" s="43"/>
      <c r="O499" s="36"/>
      <c r="P499" s="62"/>
      <c r="Q499" s="36"/>
      <c r="R499" s="43"/>
      <c r="S499" s="43"/>
      <c r="T499" s="43"/>
    </row>
    <row r="500" spans="1:20">
      <c r="A500" s="61"/>
      <c r="B500" s="43"/>
      <c r="C500" s="43"/>
      <c r="D500" s="43"/>
      <c r="E500" s="36"/>
      <c r="F500" s="62"/>
      <c r="G500" s="25"/>
      <c r="H500" s="25"/>
      <c r="I500" s="43"/>
      <c r="J500" s="43"/>
      <c r="K500" s="36"/>
      <c r="L500" s="43"/>
      <c r="M500" s="43"/>
      <c r="N500" s="43"/>
      <c r="O500" s="36"/>
      <c r="P500" s="62"/>
      <c r="Q500" s="36"/>
      <c r="R500" s="43"/>
      <c r="S500" s="43"/>
      <c r="T500" s="43"/>
    </row>
    <row r="501" spans="1:20">
      <c r="A501" s="61"/>
      <c r="B501" s="43"/>
      <c r="C501" s="43"/>
      <c r="D501" s="43"/>
      <c r="E501" s="36"/>
      <c r="F501" s="62"/>
      <c r="G501" s="25"/>
      <c r="H501" s="25"/>
      <c r="I501" s="43"/>
      <c r="J501" s="43"/>
      <c r="K501" s="36"/>
      <c r="L501" s="43"/>
      <c r="M501" s="43"/>
      <c r="N501" s="43"/>
      <c r="O501" s="36"/>
      <c r="P501" s="62"/>
      <c r="Q501" s="36"/>
      <c r="R501" s="43"/>
      <c r="S501" s="43"/>
      <c r="T501" s="43"/>
    </row>
    <row r="502" spans="1:20">
      <c r="A502" s="61"/>
      <c r="B502" s="43"/>
      <c r="C502" s="43"/>
      <c r="D502" s="43"/>
      <c r="E502" s="36"/>
      <c r="F502" s="62"/>
      <c r="G502" s="25"/>
      <c r="H502" s="25"/>
      <c r="I502" s="43"/>
      <c r="J502" s="43"/>
      <c r="K502" s="36"/>
      <c r="L502" s="43"/>
      <c r="M502" s="43"/>
      <c r="N502" s="43"/>
      <c r="O502" s="36"/>
      <c r="P502" s="62"/>
      <c r="Q502" s="36"/>
      <c r="R502" s="43"/>
      <c r="S502" s="43"/>
      <c r="T502" s="43"/>
    </row>
    <row r="503" spans="1:20">
      <c r="A503" s="61"/>
      <c r="B503" s="43"/>
      <c r="C503" s="43"/>
      <c r="D503" s="43"/>
      <c r="E503" s="36"/>
      <c r="F503" s="62"/>
      <c r="G503" s="25"/>
      <c r="H503" s="25"/>
      <c r="I503" s="43"/>
      <c r="J503" s="43"/>
      <c r="K503" s="36"/>
      <c r="L503" s="43"/>
      <c r="M503" s="43"/>
      <c r="N503" s="43"/>
      <c r="O503" s="36"/>
      <c r="P503" s="62"/>
      <c r="Q503" s="36"/>
      <c r="R503" s="43"/>
      <c r="S503" s="43"/>
      <c r="T503" s="43"/>
    </row>
    <row r="504" spans="1:20">
      <c r="A504" s="61"/>
      <c r="B504" s="43"/>
      <c r="C504" s="43"/>
      <c r="D504" s="43"/>
      <c r="E504" s="36"/>
      <c r="F504" s="62"/>
      <c r="G504" s="25"/>
      <c r="H504" s="25"/>
      <c r="I504" s="43"/>
      <c r="J504" s="43"/>
      <c r="K504" s="36"/>
      <c r="L504" s="43"/>
      <c r="M504" s="43"/>
      <c r="N504" s="43"/>
      <c r="O504" s="36"/>
      <c r="P504" s="62"/>
      <c r="Q504" s="36"/>
      <c r="R504" s="43"/>
      <c r="S504" s="43"/>
      <c r="T504" s="43"/>
    </row>
    <row r="505" spans="1:20">
      <c r="A505" s="61"/>
      <c r="B505" s="43"/>
      <c r="C505" s="43"/>
      <c r="D505" s="43"/>
      <c r="E505" s="36"/>
      <c r="F505" s="62"/>
      <c r="G505" s="25"/>
      <c r="H505" s="25"/>
      <c r="I505" s="43"/>
      <c r="J505" s="43"/>
      <c r="K505" s="36"/>
      <c r="L505" s="43"/>
      <c r="M505" s="43"/>
      <c r="N505" s="43"/>
      <c r="O505" s="36"/>
      <c r="P505" s="62"/>
      <c r="Q505" s="36"/>
      <c r="R505" s="43"/>
      <c r="S505" s="43"/>
      <c r="T505" s="43"/>
    </row>
    <row r="506" spans="1:20">
      <c r="A506" s="61"/>
      <c r="B506" s="43"/>
      <c r="C506" s="43"/>
      <c r="D506" s="43"/>
      <c r="E506" s="36"/>
      <c r="F506" s="62"/>
      <c r="G506" s="25"/>
      <c r="H506" s="25"/>
      <c r="I506" s="43"/>
      <c r="J506" s="43"/>
      <c r="K506" s="36"/>
      <c r="L506" s="43"/>
      <c r="M506" s="43"/>
      <c r="N506" s="43"/>
      <c r="O506" s="36"/>
      <c r="P506" s="62"/>
      <c r="Q506" s="36"/>
      <c r="R506" s="43"/>
      <c r="S506" s="43"/>
      <c r="T506" s="43"/>
    </row>
    <row r="507" spans="1:20">
      <c r="A507" s="61"/>
      <c r="B507" s="43"/>
      <c r="C507" s="43"/>
      <c r="D507" s="43"/>
      <c r="E507" s="36"/>
      <c r="F507" s="62"/>
      <c r="G507" s="25"/>
      <c r="H507" s="25"/>
      <c r="I507" s="43"/>
      <c r="J507" s="43"/>
      <c r="K507" s="36"/>
      <c r="L507" s="43"/>
      <c r="M507" s="43"/>
      <c r="N507" s="43"/>
      <c r="O507" s="36"/>
      <c r="P507" s="62"/>
      <c r="Q507" s="36"/>
      <c r="R507" s="43"/>
      <c r="S507" s="43"/>
      <c r="T507" s="43"/>
    </row>
    <row r="508" spans="1:20">
      <c r="A508" s="61"/>
      <c r="B508" s="43"/>
      <c r="C508" s="43"/>
      <c r="D508" s="43"/>
      <c r="E508" s="36"/>
      <c r="F508" s="62"/>
      <c r="G508" s="25"/>
      <c r="H508" s="25"/>
      <c r="I508" s="43"/>
      <c r="J508" s="43"/>
      <c r="K508" s="36"/>
      <c r="L508" s="43"/>
      <c r="M508" s="43"/>
      <c r="N508" s="43"/>
      <c r="O508" s="36"/>
      <c r="P508" s="62"/>
      <c r="Q508" s="36"/>
      <c r="R508" s="43"/>
      <c r="S508" s="43"/>
      <c r="T508" s="43"/>
    </row>
    <row r="509" spans="1:20">
      <c r="A509" s="61"/>
      <c r="B509" s="43"/>
      <c r="C509" s="43"/>
      <c r="D509" s="43"/>
      <c r="E509" s="36"/>
      <c r="F509" s="62"/>
      <c r="G509" s="25"/>
      <c r="H509" s="25"/>
      <c r="I509" s="43"/>
      <c r="J509" s="43"/>
      <c r="K509" s="36"/>
      <c r="L509" s="43"/>
      <c r="M509" s="43"/>
      <c r="N509" s="43"/>
      <c r="O509" s="36"/>
      <c r="P509" s="62"/>
      <c r="Q509" s="36"/>
      <c r="R509" s="43"/>
      <c r="S509" s="43"/>
      <c r="T509" s="43"/>
    </row>
    <row r="510" spans="1:20">
      <c r="A510" s="61"/>
      <c r="B510" s="43"/>
      <c r="C510" s="43"/>
      <c r="D510" s="43"/>
      <c r="E510" s="36"/>
      <c r="F510" s="62"/>
      <c r="G510" s="25"/>
      <c r="H510" s="25"/>
      <c r="I510" s="43"/>
      <c r="J510" s="43"/>
      <c r="K510" s="36"/>
      <c r="L510" s="43"/>
      <c r="M510" s="43"/>
      <c r="N510" s="43"/>
      <c r="O510" s="36"/>
      <c r="P510" s="62"/>
      <c r="Q510" s="36"/>
      <c r="R510" s="43"/>
      <c r="S510" s="43"/>
      <c r="T510" s="43"/>
    </row>
    <row r="511" spans="1:20">
      <c r="A511" s="61"/>
      <c r="B511" s="43"/>
      <c r="C511" s="43"/>
      <c r="D511" s="43"/>
      <c r="E511" s="36"/>
      <c r="F511" s="62"/>
      <c r="G511" s="25"/>
      <c r="H511" s="25"/>
      <c r="I511" s="43"/>
      <c r="J511" s="43"/>
      <c r="K511" s="36"/>
      <c r="L511" s="43"/>
      <c r="M511" s="43"/>
      <c r="N511" s="43"/>
      <c r="O511" s="36"/>
      <c r="P511" s="62"/>
      <c r="Q511" s="36"/>
      <c r="R511" s="43"/>
      <c r="S511" s="43"/>
      <c r="T511" s="43"/>
    </row>
    <row r="512" spans="1:20">
      <c r="A512" s="61"/>
      <c r="B512" s="43"/>
      <c r="C512" s="43"/>
      <c r="D512" s="43"/>
      <c r="E512" s="36"/>
      <c r="F512" s="62"/>
      <c r="G512" s="25"/>
      <c r="H512" s="25"/>
      <c r="I512" s="43"/>
      <c r="J512" s="43"/>
      <c r="K512" s="36"/>
      <c r="L512" s="43"/>
      <c r="M512" s="43"/>
      <c r="N512" s="43"/>
      <c r="O512" s="36"/>
      <c r="P512" s="62"/>
      <c r="Q512" s="36"/>
      <c r="R512" s="43"/>
      <c r="S512" s="43"/>
      <c r="T512" s="43"/>
    </row>
    <row r="513" spans="1:20">
      <c r="A513" s="61"/>
      <c r="B513" s="43"/>
      <c r="C513" s="43"/>
      <c r="D513" s="43"/>
      <c r="E513" s="36"/>
      <c r="F513" s="62"/>
      <c r="G513" s="25"/>
      <c r="H513" s="25"/>
      <c r="I513" s="43"/>
      <c r="J513" s="43"/>
      <c r="K513" s="36"/>
      <c r="L513" s="43"/>
      <c r="M513" s="43"/>
      <c r="N513" s="43"/>
      <c r="O513" s="36"/>
      <c r="P513" s="62"/>
      <c r="Q513" s="36"/>
      <c r="R513" s="43"/>
      <c r="S513" s="43"/>
      <c r="T513" s="43"/>
    </row>
    <row r="514" spans="1:20">
      <c r="A514" s="61"/>
      <c r="B514" s="43"/>
      <c r="C514" s="43"/>
      <c r="D514" s="43"/>
      <c r="E514" s="36"/>
      <c r="F514" s="62"/>
      <c r="G514" s="25"/>
      <c r="H514" s="25"/>
      <c r="I514" s="43"/>
      <c r="J514" s="43"/>
      <c r="K514" s="36"/>
      <c r="L514" s="43"/>
      <c r="M514" s="43"/>
      <c r="N514" s="43"/>
      <c r="O514" s="36"/>
      <c r="P514" s="62"/>
      <c r="Q514" s="36"/>
      <c r="R514" s="43"/>
      <c r="S514" s="43"/>
      <c r="T514" s="43"/>
    </row>
    <row r="515" spans="1:20">
      <c r="A515" s="61"/>
      <c r="B515" s="43"/>
      <c r="C515" s="43"/>
      <c r="D515" s="43"/>
      <c r="E515" s="36"/>
      <c r="F515" s="62"/>
      <c r="G515" s="25"/>
      <c r="H515" s="25"/>
      <c r="I515" s="43"/>
      <c r="J515" s="43"/>
      <c r="K515" s="36"/>
      <c r="L515" s="43"/>
      <c r="M515" s="43"/>
      <c r="N515" s="43"/>
      <c r="O515" s="36"/>
      <c r="P515" s="62"/>
      <c r="Q515" s="36"/>
      <c r="R515" s="43"/>
      <c r="S515" s="43"/>
      <c r="T515" s="43"/>
    </row>
    <row r="516" spans="1:20">
      <c r="A516" s="61"/>
      <c r="B516" s="43"/>
      <c r="C516" s="43"/>
      <c r="D516" s="43"/>
      <c r="E516" s="36"/>
      <c r="F516" s="62"/>
      <c r="G516" s="25"/>
      <c r="H516" s="25"/>
      <c r="I516" s="43"/>
      <c r="J516" s="43"/>
      <c r="K516" s="36"/>
      <c r="L516" s="43"/>
      <c r="M516" s="43"/>
      <c r="N516" s="43"/>
      <c r="O516" s="36"/>
      <c r="P516" s="62"/>
      <c r="Q516" s="36"/>
      <c r="R516" s="43"/>
      <c r="S516" s="43"/>
      <c r="T516" s="43"/>
    </row>
    <row r="517" spans="1:20">
      <c r="A517" s="61"/>
      <c r="B517" s="43"/>
      <c r="C517" s="43"/>
      <c r="D517" s="43"/>
      <c r="E517" s="36"/>
      <c r="F517" s="62"/>
      <c r="G517" s="25"/>
      <c r="H517" s="25"/>
      <c r="I517" s="43"/>
      <c r="J517" s="43"/>
      <c r="K517" s="36"/>
      <c r="L517" s="43"/>
      <c r="M517" s="43"/>
      <c r="N517" s="43"/>
      <c r="O517" s="36"/>
      <c r="P517" s="62"/>
      <c r="Q517" s="36"/>
      <c r="R517" s="43"/>
      <c r="S517" s="43"/>
      <c r="T517" s="43"/>
    </row>
    <row r="518" spans="1:20">
      <c r="A518" s="61"/>
      <c r="B518" s="43"/>
      <c r="C518" s="43"/>
      <c r="D518" s="43"/>
      <c r="E518" s="36"/>
      <c r="F518" s="62"/>
      <c r="G518" s="25"/>
      <c r="H518" s="25"/>
      <c r="I518" s="43"/>
      <c r="J518" s="43"/>
      <c r="K518" s="36"/>
      <c r="L518" s="43"/>
      <c r="M518" s="43"/>
      <c r="N518" s="43"/>
      <c r="O518" s="36"/>
      <c r="P518" s="62"/>
      <c r="Q518" s="36"/>
      <c r="R518" s="43"/>
      <c r="S518" s="43"/>
      <c r="T518" s="43"/>
    </row>
    <row r="519" spans="1:20">
      <c r="A519" s="61"/>
      <c r="B519" s="43"/>
      <c r="C519" s="43"/>
      <c r="D519" s="43"/>
      <c r="E519" s="36"/>
      <c r="F519" s="62"/>
      <c r="G519" s="25"/>
      <c r="H519" s="25"/>
      <c r="I519" s="43"/>
      <c r="J519" s="43"/>
      <c r="K519" s="36"/>
      <c r="L519" s="43"/>
      <c r="M519" s="43"/>
      <c r="N519" s="43"/>
      <c r="O519" s="36"/>
      <c r="P519" s="62"/>
      <c r="Q519" s="36"/>
      <c r="R519" s="43"/>
      <c r="S519" s="43"/>
      <c r="T519" s="43"/>
    </row>
    <row r="520" spans="1:20">
      <c r="A520" s="61"/>
      <c r="B520" s="43"/>
      <c r="C520" s="43"/>
      <c r="D520" s="43"/>
      <c r="E520" s="36"/>
      <c r="F520" s="62"/>
      <c r="G520" s="25"/>
      <c r="H520" s="25"/>
      <c r="I520" s="43"/>
      <c r="J520" s="43"/>
      <c r="K520" s="36"/>
      <c r="L520" s="43"/>
      <c r="M520" s="43"/>
      <c r="N520" s="43"/>
      <c r="O520" s="36"/>
      <c r="P520" s="62"/>
      <c r="Q520" s="36"/>
      <c r="R520" s="43"/>
      <c r="S520" s="43"/>
      <c r="T520" s="43"/>
    </row>
    <row r="521" spans="1:20">
      <c r="A521" s="61"/>
      <c r="B521" s="43"/>
      <c r="C521" s="43"/>
      <c r="D521" s="43"/>
      <c r="E521" s="36"/>
      <c r="F521" s="62"/>
      <c r="G521" s="25"/>
      <c r="H521" s="25"/>
      <c r="I521" s="43"/>
      <c r="J521" s="43"/>
      <c r="K521" s="36"/>
      <c r="L521" s="43"/>
      <c r="M521" s="43"/>
      <c r="N521" s="43"/>
      <c r="O521" s="36"/>
      <c r="P521" s="62"/>
      <c r="Q521" s="36"/>
      <c r="R521" s="43"/>
      <c r="S521" s="43"/>
      <c r="T521" s="43"/>
    </row>
    <row r="522" spans="1:20">
      <c r="A522" s="61"/>
      <c r="B522" s="43"/>
      <c r="C522" s="43"/>
      <c r="D522" s="43"/>
      <c r="E522" s="36"/>
      <c r="F522" s="62"/>
      <c r="G522" s="25"/>
      <c r="H522" s="25"/>
      <c r="I522" s="43"/>
      <c r="J522" s="43"/>
      <c r="K522" s="36"/>
      <c r="L522" s="43"/>
      <c r="M522" s="43"/>
      <c r="N522" s="43"/>
      <c r="O522" s="36"/>
      <c r="P522" s="62"/>
      <c r="Q522" s="36"/>
      <c r="R522" s="43"/>
      <c r="S522" s="43"/>
      <c r="T522" s="43"/>
    </row>
    <row r="523" spans="1:20">
      <c r="A523" s="61"/>
      <c r="B523" s="43"/>
      <c r="C523" s="43"/>
      <c r="D523" s="43"/>
      <c r="E523" s="36"/>
      <c r="F523" s="62"/>
      <c r="G523" s="25"/>
      <c r="H523" s="25"/>
      <c r="I523" s="43"/>
      <c r="J523" s="43"/>
      <c r="K523" s="36"/>
      <c r="L523" s="43"/>
      <c r="M523" s="43"/>
      <c r="N523" s="43"/>
      <c r="O523" s="36"/>
      <c r="P523" s="62"/>
      <c r="Q523" s="36"/>
      <c r="R523" s="43"/>
      <c r="S523" s="43"/>
      <c r="T523" s="43"/>
    </row>
    <row r="524" spans="1:20">
      <c r="A524" s="61"/>
      <c r="B524" s="43"/>
      <c r="C524" s="43"/>
      <c r="D524" s="43"/>
      <c r="E524" s="36"/>
      <c r="F524" s="62"/>
      <c r="G524" s="25"/>
      <c r="H524" s="25"/>
      <c r="I524" s="43"/>
      <c r="J524" s="43"/>
      <c r="K524" s="36"/>
      <c r="L524" s="43"/>
      <c r="M524" s="43"/>
      <c r="N524" s="43"/>
      <c r="O524" s="36"/>
      <c r="P524" s="62"/>
      <c r="Q524" s="36"/>
      <c r="R524" s="43"/>
      <c r="S524" s="43"/>
      <c r="T524" s="43"/>
    </row>
    <row r="525" spans="1:20">
      <c r="A525" s="61"/>
      <c r="B525" s="43"/>
      <c r="C525" s="43"/>
      <c r="D525" s="43"/>
      <c r="E525" s="36"/>
      <c r="F525" s="62"/>
      <c r="G525" s="25"/>
      <c r="H525" s="25"/>
      <c r="I525" s="43"/>
      <c r="J525" s="43"/>
      <c r="K525" s="36"/>
      <c r="L525" s="43"/>
      <c r="M525" s="43"/>
      <c r="N525" s="43"/>
      <c r="O525" s="36"/>
      <c r="P525" s="62"/>
      <c r="Q525" s="36"/>
      <c r="R525" s="43"/>
      <c r="S525" s="43"/>
      <c r="T525" s="43"/>
    </row>
    <row r="526" spans="1:20">
      <c r="A526" s="61"/>
      <c r="B526" s="43"/>
      <c r="C526" s="43"/>
      <c r="D526" s="43"/>
      <c r="E526" s="36"/>
      <c r="F526" s="62"/>
      <c r="G526" s="25"/>
      <c r="H526" s="25"/>
      <c r="I526" s="43"/>
      <c r="J526" s="43"/>
      <c r="K526" s="36"/>
      <c r="L526" s="43"/>
      <c r="M526" s="43"/>
      <c r="N526" s="43"/>
      <c r="O526" s="36"/>
      <c r="P526" s="62"/>
      <c r="Q526" s="36"/>
      <c r="R526" s="43"/>
      <c r="S526" s="43"/>
      <c r="T526" s="43"/>
    </row>
    <row r="527" spans="1:20">
      <c r="A527" s="61"/>
      <c r="B527" s="43"/>
      <c r="C527" s="43"/>
      <c r="D527" s="43"/>
      <c r="E527" s="36"/>
      <c r="F527" s="62"/>
      <c r="G527" s="25"/>
      <c r="H527" s="25"/>
      <c r="I527" s="43"/>
      <c r="J527" s="43"/>
      <c r="K527" s="36"/>
      <c r="L527" s="43"/>
      <c r="M527" s="43"/>
      <c r="N527" s="43"/>
      <c r="O527" s="36"/>
      <c r="P527" s="62"/>
      <c r="Q527" s="36"/>
      <c r="R527" s="43"/>
      <c r="S527" s="43"/>
      <c r="T527" s="43"/>
    </row>
    <row r="528" spans="1:20">
      <c r="A528" s="61"/>
      <c r="B528" s="43"/>
      <c r="C528" s="43"/>
      <c r="D528" s="43"/>
      <c r="E528" s="36"/>
      <c r="F528" s="62"/>
      <c r="G528" s="25"/>
      <c r="H528" s="25"/>
      <c r="I528" s="43"/>
      <c r="J528" s="43"/>
      <c r="K528" s="36"/>
      <c r="L528" s="43"/>
      <c r="M528" s="43"/>
      <c r="N528" s="43"/>
      <c r="O528" s="36"/>
      <c r="P528" s="62"/>
      <c r="Q528" s="36"/>
      <c r="R528" s="43"/>
      <c r="S528" s="43"/>
      <c r="T528" s="43"/>
    </row>
    <row r="529" spans="1:20">
      <c r="A529" s="61"/>
      <c r="B529" s="43"/>
      <c r="C529" s="43"/>
      <c r="D529" s="43"/>
      <c r="E529" s="36"/>
      <c r="F529" s="62"/>
      <c r="G529" s="25"/>
      <c r="H529" s="25"/>
      <c r="I529" s="43"/>
      <c r="J529" s="43"/>
      <c r="K529" s="36"/>
      <c r="L529" s="43"/>
      <c r="M529" s="43"/>
      <c r="N529" s="43"/>
      <c r="O529" s="36"/>
      <c r="P529" s="62"/>
      <c r="Q529" s="36"/>
      <c r="R529" s="43"/>
      <c r="S529" s="43"/>
      <c r="T529" s="43"/>
    </row>
    <row r="530" spans="1:20">
      <c r="A530" s="61"/>
      <c r="B530" s="43"/>
      <c r="C530" s="43"/>
      <c r="D530" s="43"/>
      <c r="E530" s="36"/>
      <c r="F530" s="62"/>
      <c r="G530" s="25"/>
      <c r="H530" s="25"/>
      <c r="I530" s="43"/>
      <c r="J530" s="43"/>
      <c r="K530" s="36"/>
      <c r="L530" s="43"/>
      <c r="M530" s="43"/>
      <c r="N530" s="43"/>
      <c r="O530" s="36"/>
      <c r="P530" s="62"/>
      <c r="Q530" s="36"/>
      <c r="R530" s="43"/>
      <c r="S530" s="43"/>
      <c r="T530" s="43"/>
    </row>
    <row r="531" spans="1:20">
      <c r="A531" s="61"/>
      <c r="B531" s="43"/>
      <c r="C531" s="43"/>
      <c r="D531" s="43"/>
      <c r="E531" s="36"/>
      <c r="F531" s="62"/>
      <c r="G531" s="25"/>
      <c r="H531" s="25"/>
      <c r="I531" s="43"/>
      <c r="J531" s="43"/>
      <c r="K531" s="36"/>
      <c r="L531" s="43"/>
      <c r="M531" s="43"/>
      <c r="N531" s="43"/>
      <c r="O531" s="36"/>
      <c r="P531" s="62"/>
      <c r="Q531" s="36"/>
      <c r="R531" s="43"/>
      <c r="S531" s="43"/>
      <c r="T531" s="43"/>
    </row>
    <row r="532" spans="1:20">
      <c r="A532" s="61"/>
      <c r="B532" s="43"/>
      <c r="C532" s="43"/>
      <c r="D532" s="43"/>
      <c r="E532" s="36"/>
      <c r="F532" s="62"/>
      <c r="G532" s="25"/>
      <c r="H532" s="25"/>
      <c r="I532" s="43"/>
      <c r="J532" s="43"/>
      <c r="K532" s="36"/>
      <c r="L532" s="43"/>
      <c r="M532" s="43"/>
      <c r="N532" s="43"/>
      <c r="O532" s="36"/>
      <c r="P532" s="62"/>
      <c r="Q532" s="36"/>
      <c r="R532" s="43"/>
      <c r="S532" s="43"/>
      <c r="T532" s="43"/>
    </row>
    <row r="533" spans="1:20">
      <c r="A533" s="61"/>
      <c r="B533" s="43"/>
      <c r="C533" s="43"/>
      <c r="D533" s="43"/>
      <c r="E533" s="36"/>
      <c r="F533" s="62"/>
      <c r="G533" s="25"/>
      <c r="H533" s="25"/>
      <c r="I533" s="43"/>
      <c r="J533" s="43"/>
      <c r="K533" s="36"/>
      <c r="L533" s="43"/>
      <c r="M533" s="43"/>
      <c r="N533" s="43"/>
      <c r="O533" s="36"/>
      <c r="P533" s="62"/>
      <c r="Q533" s="36"/>
      <c r="R533" s="43"/>
      <c r="S533" s="43"/>
      <c r="T533" s="43"/>
    </row>
    <row r="534" spans="1:20">
      <c r="A534" s="61"/>
      <c r="B534" s="43"/>
      <c r="C534" s="43"/>
      <c r="D534" s="43"/>
      <c r="E534" s="36"/>
      <c r="F534" s="62"/>
      <c r="G534" s="25"/>
      <c r="H534" s="25"/>
      <c r="I534" s="43"/>
      <c r="J534" s="43"/>
      <c r="K534" s="36"/>
      <c r="L534" s="43"/>
      <c r="M534" s="43"/>
      <c r="N534" s="43"/>
      <c r="O534" s="36"/>
      <c r="P534" s="62"/>
      <c r="Q534" s="36"/>
      <c r="R534" s="43"/>
      <c r="S534" s="43"/>
      <c r="T534" s="43"/>
    </row>
    <row r="535" spans="1:20">
      <c r="A535" s="61"/>
      <c r="B535" s="43"/>
      <c r="C535" s="43"/>
      <c r="D535" s="43"/>
      <c r="E535" s="36"/>
      <c r="F535" s="62"/>
      <c r="G535" s="25"/>
      <c r="H535" s="25"/>
      <c r="I535" s="43"/>
      <c r="J535" s="43"/>
      <c r="K535" s="36"/>
      <c r="L535" s="43"/>
      <c r="M535" s="43"/>
      <c r="N535" s="43"/>
      <c r="O535" s="36"/>
      <c r="P535" s="62"/>
      <c r="Q535" s="36"/>
      <c r="R535" s="43"/>
      <c r="S535" s="43"/>
      <c r="T535" s="43"/>
    </row>
    <row r="536" spans="1:20">
      <c r="A536" s="61"/>
      <c r="B536" s="43"/>
      <c r="C536" s="43"/>
      <c r="D536" s="43"/>
      <c r="E536" s="36"/>
      <c r="F536" s="62"/>
      <c r="G536" s="25"/>
      <c r="H536" s="25"/>
      <c r="I536" s="43"/>
      <c r="J536" s="43"/>
      <c r="K536" s="36"/>
      <c r="L536" s="43"/>
      <c r="M536" s="43"/>
      <c r="N536" s="43"/>
      <c r="O536" s="36"/>
      <c r="P536" s="62"/>
      <c r="Q536" s="36"/>
      <c r="R536" s="43"/>
      <c r="S536" s="43"/>
      <c r="T536" s="43"/>
    </row>
    <row r="537" spans="1:20">
      <c r="A537" s="61"/>
      <c r="B537" s="43"/>
      <c r="C537" s="43"/>
      <c r="D537" s="43"/>
      <c r="E537" s="36"/>
      <c r="F537" s="62"/>
      <c r="G537" s="25"/>
      <c r="H537" s="25"/>
      <c r="I537" s="43"/>
      <c r="J537" s="43"/>
      <c r="K537" s="36"/>
      <c r="L537" s="43"/>
      <c r="M537" s="43"/>
      <c r="N537" s="43"/>
      <c r="O537" s="36"/>
      <c r="P537" s="62"/>
      <c r="Q537" s="36"/>
      <c r="R537" s="43"/>
      <c r="S537" s="43"/>
      <c r="T537" s="43"/>
    </row>
    <row r="538" spans="1:20">
      <c r="A538" s="61"/>
      <c r="B538" s="43"/>
      <c r="C538" s="43"/>
      <c r="D538" s="43"/>
      <c r="E538" s="36"/>
      <c r="F538" s="62"/>
      <c r="G538" s="25"/>
      <c r="H538" s="25"/>
      <c r="I538" s="43"/>
      <c r="J538" s="43"/>
      <c r="K538" s="36"/>
      <c r="L538" s="43"/>
      <c r="M538" s="43"/>
      <c r="N538" s="43"/>
      <c r="O538" s="36"/>
      <c r="P538" s="62"/>
      <c r="Q538" s="36"/>
      <c r="R538" s="43"/>
      <c r="S538" s="43"/>
      <c r="T538" s="43"/>
    </row>
    <row r="539" spans="1:20">
      <c r="A539" s="61"/>
      <c r="B539" s="43"/>
      <c r="C539" s="43"/>
      <c r="D539" s="43"/>
      <c r="E539" s="36"/>
      <c r="F539" s="62"/>
      <c r="G539" s="25"/>
      <c r="H539" s="25"/>
      <c r="I539" s="43"/>
      <c r="J539" s="43"/>
      <c r="K539" s="36"/>
      <c r="L539" s="43"/>
      <c r="M539" s="43"/>
      <c r="N539" s="43"/>
      <c r="O539" s="36"/>
      <c r="P539" s="62"/>
      <c r="Q539" s="36"/>
      <c r="R539" s="43"/>
      <c r="S539" s="43"/>
      <c r="T539" s="43"/>
    </row>
    <row r="540" spans="1:20">
      <c r="A540" s="61"/>
      <c r="B540" s="43"/>
      <c r="C540" s="43"/>
      <c r="D540" s="43"/>
      <c r="E540" s="36"/>
      <c r="F540" s="62"/>
      <c r="G540" s="25"/>
      <c r="H540" s="25"/>
      <c r="I540" s="43"/>
      <c r="J540" s="43"/>
      <c r="K540" s="36"/>
      <c r="L540" s="43"/>
      <c r="M540" s="43"/>
      <c r="N540" s="43"/>
      <c r="O540" s="36"/>
      <c r="P540" s="62"/>
      <c r="Q540" s="36"/>
      <c r="R540" s="43"/>
      <c r="S540" s="43"/>
      <c r="T540" s="43"/>
    </row>
    <row r="541" spans="1:20">
      <c r="A541" s="61"/>
      <c r="B541" s="43"/>
      <c r="C541" s="43"/>
      <c r="D541" s="43"/>
      <c r="E541" s="36"/>
      <c r="F541" s="62"/>
      <c r="G541" s="25"/>
      <c r="H541" s="25"/>
      <c r="I541" s="43"/>
      <c r="J541" s="43"/>
      <c r="K541" s="36"/>
      <c r="L541" s="43"/>
      <c r="M541" s="43"/>
      <c r="N541" s="43"/>
      <c r="O541" s="36"/>
      <c r="P541" s="62"/>
      <c r="Q541" s="36"/>
      <c r="R541" s="43"/>
      <c r="S541" s="43"/>
      <c r="T541" s="43"/>
    </row>
    <row r="542" spans="1:20">
      <c r="A542" s="61"/>
      <c r="B542" s="43"/>
      <c r="C542" s="43"/>
      <c r="D542" s="43"/>
      <c r="E542" s="36"/>
      <c r="F542" s="62"/>
      <c r="G542" s="25"/>
      <c r="H542" s="25"/>
      <c r="I542" s="43"/>
      <c r="J542" s="43"/>
      <c r="K542" s="36"/>
      <c r="L542" s="43"/>
      <c r="M542" s="43"/>
      <c r="N542" s="43"/>
      <c r="O542" s="36"/>
      <c r="P542" s="62"/>
      <c r="Q542" s="36"/>
      <c r="R542" s="43"/>
      <c r="S542" s="43"/>
      <c r="T542" s="43"/>
    </row>
    <row r="543" spans="1:20">
      <c r="A543" s="61"/>
      <c r="B543" s="43"/>
      <c r="C543" s="43"/>
      <c r="D543" s="43"/>
      <c r="E543" s="36"/>
      <c r="F543" s="62"/>
      <c r="G543" s="25"/>
      <c r="H543" s="25"/>
      <c r="I543" s="43"/>
      <c r="J543" s="43"/>
      <c r="K543" s="36"/>
      <c r="L543" s="43"/>
      <c r="M543" s="43"/>
      <c r="N543" s="43"/>
      <c r="O543" s="36"/>
      <c r="P543" s="62"/>
      <c r="Q543" s="36"/>
      <c r="R543" s="43"/>
      <c r="S543" s="43"/>
      <c r="T543" s="43"/>
    </row>
    <row r="544" spans="1:20">
      <c r="A544" s="61"/>
      <c r="B544" s="43"/>
      <c r="C544" s="43"/>
      <c r="D544" s="43"/>
      <c r="E544" s="36"/>
      <c r="F544" s="62"/>
      <c r="G544" s="25"/>
      <c r="H544" s="25"/>
      <c r="I544" s="43"/>
      <c r="J544" s="43"/>
      <c r="K544" s="36"/>
      <c r="L544" s="43"/>
      <c r="M544" s="43"/>
      <c r="N544" s="43"/>
      <c r="O544" s="36"/>
      <c r="P544" s="62"/>
      <c r="Q544" s="36"/>
      <c r="R544" s="43"/>
      <c r="S544" s="43"/>
      <c r="T544" s="43"/>
    </row>
    <row r="545" spans="1:20">
      <c r="A545" s="61"/>
      <c r="B545" s="43"/>
      <c r="C545" s="43"/>
      <c r="D545" s="43"/>
      <c r="E545" s="36"/>
      <c r="F545" s="62"/>
      <c r="G545" s="25"/>
      <c r="H545" s="25"/>
      <c r="I545" s="43"/>
      <c r="J545" s="43"/>
      <c r="K545" s="36"/>
      <c r="L545" s="43"/>
      <c r="M545" s="43"/>
      <c r="N545" s="43"/>
      <c r="O545" s="36"/>
      <c r="P545" s="62"/>
      <c r="Q545" s="36"/>
      <c r="R545" s="43"/>
      <c r="S545" s="43"/>
      <c r="T545" s="43"/>
    </row>
    <row r="546" spans="1:20">
      <c r="A546" s="61"/>
      <c r="B546" s="43"/>
      <c r="C546" s="43"/>
      <c r="D546" s="43"/>
      <c r="E546" s="36"/>
      <c r="F546" s="62"/>
      <c r="G546" s="25"/>
      <c r="H546" s="25"/>
      <c r="I546" s="43"/>
      <c r="J546" s="43"/>
      <c r="K546" s="36"/>
      <c r="L546" s="43"/>
      <c r="M546" s="43"/>
      <c r="N546" s="43"/>
      <c r="O546" s="36"/>
      <c r="P546" s="62"/>
      <c r="Q546" s="36"/>
      <c r="R546" s="43"/>
      <c r="S546" s="43"/>
      <c r="T546" s="43"/>
    </row>
    <row r="547" spans="1:20">
      <c r="A547" s="61"/>
      <c r="B547" s="43"/>
      <c r="C547" s="43"/>
      <c r="D547" s="43"/>
      <c r="E547" s="36"/>
      <c r="F547" s="62"/>
      <c r="G547" s="25"/>
      <c r="H547" s="25"/>
      <c r="I547" s="43"/>
      <c r="J547" s="43"/>
      <c r="K547" s="36"/>
      <c r="L547" s="43"/>
      <c r="M547" s="43"/>
      <c r="N547" s="43"/>
      <c r="O547" s="36"/>
      <c r="P547" s="62"/>
      <c r="Q547" s="36"/>
      <c r="R547" s="43"/>
      <c r="S547" s="43"/>
      <c r="T547" s="43"/>
    </row>
    <row r="548" spans="1:20">
      <c r="A548" s="61"/>
      <c r="B548" s="43"/>
      <c r="C548" s="43"/>
      <c r="D548" s="43"/>
      <c r="E548" s="36"/>
      <c r="F548" s="62"/>
      <c r="G548" s="25"/>
      <c r="H548" s="25"/>
      <c r="I548" s="43"/>
      <c r="J548" s="43"/>
      <c r="K548" s="36"/>
      <c r="L548" s="43"/>
      <c r="M548" s="43"/>
      <c r="N548" s="43"/>
      <c r="O548" s="36"/>
      <c r="P548" s="62"/>
      <c r="Q548" s="36"/>
      <c r="R548" s="43"/>
      <c r="S548" s="43"/>
      <c r="T548" s="43"/>
    </row>
    <row r="549" spans="1:20">
      <c r="A549" s="61"/>
      <c r="B549" s="43"/>
      <c r="C549" s="43"/>
      <c r="D549" s="43"/>
      <c r="E549" s="36"/>
      <c r="F549" s="62"/>
      <c r="G549" s="25"/>
      <c r="H549" s="25"/>
      <c r="I549" s="43"/>
      <c r="J549" s="43"/>
      <c r="K549" s="36"/>
      <c r="L549" s="43"/>
      <c r="M549" s="43"/>
      <c r="N549" s="43"/>
      <c r="O549" s="36"/>
      <c r="P549" s="62"/>
      <c r="Q549" s="36"/>
      <c r="R549" s="43"/>
      <c r="S549" s="43"/>
      <c r="T549" s="43"/>
    </row>
    <row r="550" spans="1:20">
      <c r="A550" s="61"/>
      <c r="B550" s="43"/>
      <c r="C550" s="43"/>
      <c r="D550" s="43"/>
      <c r="E550" s="36"/>
      <c r="F550" s="62"/>
      <c r="G550" s="25"/>
      <c r="H550" s="25"/>
      <c r="I550" s="43"/>
      <c r="J550" s="43"/>
      <c r="K550" s="36"/>
      <c r="L550" s="43"/>
      <c r="M550" s="43"/>
      <c r="N550" s="43"/>
      <c r="O550" s="36"/>
      <c r="P550" s="62"/>
      <c r="Q550" s="36"/>
      <c r="R550" s="43"/>
      <c r="S550" s="43"/>
      <c r="T550" s="43"/>
    </row>
    <row r="551" spans="1:20">
      <c r="A551" s="61"/>
      <c r="B551" s="43"/>
      <c r="C551" s="43"/>
      <c r="D551" s="43"/>
      <c r="E551" s="36"/>
      <c r="F551" s="62"/>
      <c r="G551" s="25"/>
      <c r="H551" s="25"/>
      <c r="I551" s="43"/>
      <c r="J551" s="43"/>
      <c r="K551" s="36"/>
      <c r="L551" s="43"/>
      <c r="M551" s="43"/>
      <c r="N551" s="43"/>
      <c r="O551" s="36"/>
      <c r="P551" s="62"/>
      <c r="Q551" s="36"/>
      <c r="R551" s="43"/>
      <c r="S551" s="43"/>
      <c r="T551" s="43"/>
    </row>
    <row r="552" spans="1:20">
      <c r="A552" s="61"/>
      <c r="B552" s="43"/>
      <c r="C552" s="43"/>
      <c r="D552" s="43"/>
      <c r="E552" s="36"/>
      <c r="F552" s="62"/>
      <c r="G552" s="25"/>
      <c r="H552" s="25"/>
      <c r="I552" s="43"/>
      <c r="J552" s="43"/>
      <c r="K552" s="36"/>
      <c r="L552" s="43"/>
      <c r="M552" s="43"/>
      <c r="N552" s="43"/>
      <c r="O552" s="36"/>
      <c r="P552" s="62"/>
      <c r="Q552" s="36"/>
      <c r="R552" s="43"/>
      <c r="S552" s="43"/>
      <c r="T552" s="43"/>
    </row>
    <row r="553" spans="1:20">
      <c r="A553" s="61"/>
      <c r="B553" s="43"/>
      <c r="C553" s="43"/>
      <c r="D553" s="43"/>
      <c r="E553" s="36"/>
      <c r="F553" s="62"/>
      <c r="G553" s="25"/>
      <c r="H553" s="25"/>
      <c r="I553" s="43"/>
      <c r="J553" s="43"/>
      <c r="K553" s="36"/>
      <c r="L553" s="43"/>
      <c r="M553" s="43"/>
      <c r="N553" s="43"/>
      <c r="O553" s="36"/>
      <c r="P553" s="62"/>
      <c r="Q553" s="36"/>
      <c r="R553" s="43"/>
      <c r="S553" s="43"/>
      <c r="T553" s="43"/>
    </row>
    <row r="554" spans="1:20">
      <c r="A554" s="61"/>
      <c r="B554" s="43"/>
      <c r="C554" s="43"/>
      <c r="D554" s="43"/>
      <c r="E554" s="36"/>
      <c r="F554" s="62"/>
      <c r="G554" s="25"/>
      <c r="H554" s="25"/>
      <c r="I554" s="43"/>
      <c r="J554" s="43"/>
      <c r="K554" s="36"/>
      <c r="L554" s="43"/>
      <c r="M554" s="43"/>
      <c r="N554" s="43"/>
      <c r="O554" s="36"/>
      <c r="P554" s="62"/>
      <c r="Q554" s="36"/>
      <c r="R554" s="43"/>
      <c r="S554" s="43"/>
      <c r="T554" s="43"/>
    </row>
    <row r="555" spans="1:20">
      <c r="A555" s="61"/>
      <c r="B555" s="43"/>
      <c r="C555" s="43"/>
      <c r="D555" s="43"/>
      <c r="E555" s="36"/>
      <c r="F555" s="62"/>
      <c r="G555" s="25"/>
      <c r="H555" s="25"/>
      <c r="I555" s="43"/>
      <c r="J555" s="43"/>
      <c r="K555" s="36"/>
      <c r="L555" s="43"/>
      <c r="M555" s="43"/>
      <c r="N555" s="43"/>
      <c r="O555" s="36"/>
      <c r="P555" s="62"/>
      <c r="Q555" s="36"/>
      <c r="R555" s="43"/>
      <c r="S555" s="43"/>
      <c r="T555" s="43"/>
    </row>
    <row r="556" spans="1:20">
      <c r="A556" s="61"/>
      <c r="B556" s="43"/>
      <c r="C556" s="43"/>
      <c r="D556" s="43"/>
      <c r="E556" s="36"/>
      <c r="F556" s="62"/>
      <c r="G556" s="25"/>
      <c r="H556" s="25"/>
      <c r="I556" s="43"/>
      <c r="J556" s="43"/>
      <c r="K556" s="36"/>
      <c r="L556" s="43"/>
      <c r="M556" s="43"/>
      <c r="N556" s="43"/>
      <c r="O556" s="36"/>
      <c r="P556" s="62"/>
      <c r="Q556" s="36"/>
      <c r="R556" s="43"/>
      <c r="S556" s="43"/>
      <c r="T556" s="43"/>
    </row>
    <row r="557" spans="1:20">
      <c r="A557" s="61"/>
      <c r="B557" s="43"/>
      <c r="C557" s="43"/>
      <c r="D557" s="43"/>
      <c r="E557" s="36"/>
      <c r="F557" s="62"/>
      <c r="G557" s="25"/>
      <c r="H557" s="25"/>
      <c r="I557" s="43"/>
      <c r="J557" s="43"/>
      <c r="K557" s="36"/>
      <c r="L557" s="43"/>
      <c r="M557" s="43"/>
      <c r="N557" s="43"/>
      <c r="O557" s="36"/>
      <c r="P557" s="62"/>
      <c r="Q557" s="36"/>
      <c r="R557" s="43"/>
      <c r="S557" s="43"/>
      <c r="T557" s="43"/>
    </row>
    <row r="558" spans="1:20">
      <c r="A558" s="61"/>
      <c r="B558" s="43"/>
      <c r="C558" s="43"/>
      <c r="D558" s="43"/>
      <c r="E558" s="36"/>
      <c r="F558" s="62"/>
      <c r="G558" s="25"/>
      <c r="H558" s="25"/>
      <c r="I558" s="43"/>
      <c r="J558" s="43"/>
      <c r="K558" s="36"/>
      <c r="L558" s="43"/>
      <c r="M558" s="43"/>
      <c r="N558" s="43"/>
      <c r="O558" s="36"/>
      <c r="P558" s="62"/>
      <c r="Q558" s="36"/>
      <c r="R558" s="43"/>
      <c r="S558" s="43"/>
      <c r="T558" s="43"/>
    </row>
    <row r="559" spans="1:20">
      <c r="A559" s="61"/>
      <c r="B559" s="43"/>
      <c r="C559" s="43"/>
      <c r="D559" s="43"/>
      <c r="E559" s="36"/>
      <c r="F559" s="62"/>
      <c r="G559" s="25"/>
      <c r="H559" s="25"/>
      <c r="I559" s="43"/>
      <c r="J559" s="43"/>
      <c r="K559" s="36"/>
      <c r="L559" s="43"/>
      <c r="M559" s="43"/>
      <c r="N559" s="43"/>
      <c r="O559" s="36"/>
      <c r="P559" s="62"/>
      <c r="Q559" s="36"/>
      <c r="R559" s="43"/>
      <c r="S559" s="43"/>
      <c r="T559" s="43"/>
    </row>
    <row r="560" spans="1:20">
      <c r="A560" s="61"/>
      <c r="B560" s="43"/>
      <c r="C560" s="43"/>
      <c r="D560" s="43"/>
      <c r="E560" s="36"/>
      <c r="F560" s="62"/>
      <c r="G560" s="25"/>
      <c r="H560" s="25"/>
      <c r="I560" s="43"/>
      <c r="J560" s="43"/>
      <c r="K560" s="36"/>
      <c r="L560" s="43"/>
      <c r="M560" s="43"/>
      <c r="N560" s="43"/>
      <c r="O560" s="36"/>
      <c r="P560" s="62"/>
      <c r="Q560" s="36"/>
      <c r="R560" s="43"/>
      <c r="S560" s="43"/>
      <c r="T560" s="43"/>
    </row>
    <row r="561" spans="1:20">
      <c r="A561" s="61"/>
      <c r="B561" s="43"/>
      <c r="C561" s="43"/>
      <c r="D561" s="43"/>
      <c r="E561" s="36"/>
      <c r="F561" s="62"/>
      <c r="G561" s="25"/>
      <c r="H561" s="25"/>
      <c r="I561" s="43"/>
      <c r="J561" s="43"/>
      <c r="K561" s="36"/>
      <c r="L561" s="43"/>
      <c r="M561" s="43"/>
      <c r="N561" s="43"/>
      <c r="O561" s="36"/>
      <c r="P561" s="62"/>
      <c r="Q561" s="36"/>
      <c r="R561" s="43"/>
      <c r="S561" s="43"/>
      <c r="T561" s="43"/>
    </row>
    <row r="562" spans="1:20">
      <c r="A562" s="61"/>
      <c r="B562" s="43"/>
      <c r="C562" s="43"/>
      <c r="D562" s="43"/>
      <c r="E562" s="36"/>
      <c r="F562" s="62"/>
      <c r="G562" s="25"/>
      <c r="H562" s="25"/>
      <c r="I562" s="43"/>
      <c r="J562" s="43"/>
      <c r="K562" s="36"/>
      <c r="L562" s="43"/>
      <c r="M562" s="43"/>
      <c r="N562" s="43"/>
      <c r="O562" s="36"/>
      <c r="P562" s="62"/>
      <c r="Q562" s="36"/>
      <c r="R562" s="43"/>
      <c r="S562" s="43"/>
      <c r="T562" s="43"/>
    </row>
    <row r="563" spans="1:20">
      <c r="A563" s="61"/>
      <c r="B563" s="43"/>
      <c r="C563" s="43"/>
      <c r="D563" s="43"/>
      <c r="E563" s="36"/>
      <c r="F563" s="62"/>
      <c r="G563" s="25"/>
      <c r="H563" s="25"/>
      <c r="I563" s="43"/>
      <c r="J563" s="43"/>
      <c r="K563" s="36"/>
      <c r="L563" s="43"/>
      <c r="M563" s="43"/>
      <c r="N563" s="43"/>
      <c r="O563" s="36"/>
      <c r="P563" s="62"/>
      <c r="Q563" s="36"/>
      <c r="R563" s="43"/>
      <c r="S563" s="43"/>
      <c r="T563" s="43"/>
    </row>
    <row r="564" spans="1:20">
      <c r="A564" s="61"/>
      <c r="B564" s="43"/>
      <c r="C564" s="43"/>
      <c r="D564" s="43"/>
      <c r="E564" s="36"/>
      <c r="F564" s="62"/>
      <c r="G564" s="25"/>
      <c r="H564" s="25"/>
      <c r="I564" s="43"/>
      <c r="J564" s="43"/>
      <c r="K564" s="36"/>
      <c r="L564" s="43"/>
      <c r="M564" s="43"/>
      <c r="N564" s="43"/>
      <c r="O564" s="36"/>
      <c r="P564" s="62"/>
      <c r="Q564" s="36"/>
      <c r="R564" s="43"/>
      <c r="S564" s="43"/>
      <c r="T564" s="43"/>
    </row>
    <row r="565" spans="1:20">
      <c r="A565" s="61"/>
      <c r="B565" s="43"/>
      <c r="C565" s="43"/>
      <c r="D565" s="43"/>
      <c r="E565" s="36"/>
      <c r="F565" s="62"/>
      <c r="G565" s="25"/>
      <c r="H565" s="25"/>
      <c r="I565" s="43"/>
      <c r="J565" s="43"/>
      <c r="K565" s="36"/>
      <c r="L565" s="43"/>
      <c r="M565" s="43"/>
      <c r="N565" s="43"/>
      <c r="O565" s="36"/>
      <c r="P565" s="62"/>
      <c r="Q565" s="36"/>
      <c r="R565" s="43"/>
      <c r="S565" s="43"/>
      <c r="T565" s="43"/>
    </row>
    <row r="566" spans="1:20">
      <c r="A566" s="61"/>
      <c r="B566" s="43"/>
      <c r="C566" s="43"/>
      <c r="D566" s="43"/>
      <c r="E566" s="36"/>
      <c r="F566" s="62"/>
      <c r="G566" s="25"/>
      <c r="H566" s="25"/>
      <c r="I566" s="43"/>
      <c r="J566" s="43"/>
      <c r="K566" s="36"/>
      <c r="L566" s="43"/>
      <c r="M566" s="43"/>
      <c r="N566" s="43"/>
      <c r="O566" s="36"/>
      <c r="P566" s="62"/>
      <c r="Q566" s="36"/>
      <c r="R566" s="43"/>
      <c r="S566" s="43"/>
      <c r="T566" s="43"/>
    </row>
    <row r="567" spans="1:20">
      <c r="A567" s="61"/>
      <c r="B567" s="43"/>
      <c r="C567" s="43"/>
      <c r="D567" s="43"/>
      <c r="E567" s="36"/>
      <c r="F567" s="62"/>
      <c r="G567" s="25"/>
      <c r="H567" s="25"/>
      <c r="I567" s="43"/>
      <c r="J567" s="43"/>
      <c r="K567" s="36"/>
      <c r="L567" s="43"/>
      <c r="M567" s="43"/>
      <c r="N567" s="43"/>
      <c r="O567" s="36"/>
      <c r="P567" s="62"/>
      <c r="Q567" s="36"/>
      <c r="R567" s="43"/>
      <c r="S567" s="43"/>
      <c r="T567" s="43"/>
    </row>
    <row r="568" spans="1:20">
      <c r="A568" s="61"/>
      <c r="B568" s="43"/>
      <c r="C568" s="43"/>
      <c r="D568" s="43"/>
      <c r="E568" s="36"/>
      <c r="F568" s="62"/>
      <c r="G568" s="25"/>
      <c r="H568" s="25"/>
      <c r="I568" s="43"/>
      <c r="J568" s="43"/>
      <c r="K568" s="36"/>
      <c r="L568" s="43"/>
      <c r="M568" s="43"/>
      <c r="N568" s="43"/>
      <c r="O568" s="36"/>
      <c r="P568" s="62"/>
      <c r="Q568" s="36"/>
      <c r="R568" s="43"/>
      <c r="S568" s="43"/>
      <c r="T568" s="43"/>
    </row>
    <row r="569" spans="1:20">
      <c r="A569" s="61"/>
      <c r="B569" s="43"/>
      <c r="C569" s="43"/>
      <c r="D569" s="43"/>
      <c r="E569" s="36"/>
      <c r="F569" s="62"/>
      <c r="G569" s="25"/>
      <c r="H569" s="25"/>
      <c r="I569" s="43"/>
      <c r="J569" s="43"/>
      <c r="K569" s="36"/>
      <c r="L569" s="43"/>
      <c r="M569" s="43"/>
      <c r="N569" s="43"/>
      <c r="O569" s="36"/>
      <c r="P569" s="62"/>
      <c r="Q569" s="36"/>
      <c r="R569" s="43"/>
      <c r="S569" s="43"/>
      <c r="T569" s="43"/>
    </row>
    <row r="570" spans="1:20">
      <c r="A570" s="61"/>
      <c r="B570" s="43"/>
      <c r="C570" s="43"/>
      <c r="D570" s="43"/>
      <c r="E570" s="36"/>
      <c r="F570" s="62"/>
      <c r="G570" s="25"/>
      <c r="H570" s="25"/>
      <c r="I570" s="43"/>
      <c r="J570" s="43"/>
      <c r="K570" s="36"/>
      <c r="L570" s="43"/>
      <c r="M570" s="43"/>
      <c r="N570" s="43"/>
      <c r="O570" s="36"/>
      <c r="P570" s="62"/>
      <c r="Q570" s="36"/>
      <c r="R570" s="43"/>
      <c r="S570" s="43"/>
      <c r="T570" s="43"/>
    </row>
    <row r="571" spans="1:20">
      <c r="A571" s="61"/>
      <c r="B571" s="43"/>
      <c r="C571" s="43"/>
      <c r="D571" s="43"/>
      <c r="E571" s="36"/>
      <c r="F571" s="62"/>
      <c r="G571" s="25"/>
      <c r="H571" s="25"/>
      <c r="I571" s="43"/>
      <c r="J571" s="43"/>
      <c r="K571" s="36"/>
      <c r="L571" s="43"/>
      <c r="M571" s="43"/>
      <c r="N571" s="43"/>
      <c r="O571" s="36"/>
      <c r="P571" s="62"/>
      <c r="Q571" s="36"/>
      <c r="R571" s="43"/>
      <c r="S571" s="43"/>
      <c r="T571" s="43"/>
    </row>
    <row r="572" spans="1:20">
      <c r="A572" s="61"/>
      <c r="B572" s="43"/>
      <c r="C572" s="43"/>
      <c r="D572" s="43"/>
      <c r="E572" s="36"/>
      <c r="F572" s="62"/>
      <c r="G572" s="25"/>
      <c r="H572" s="25"/>
      <c r="I572" s="43"/>
      <c r="J572" s="43"/>
      <c r="K572" s="36"/>
      <c r="L572" s="43"/>
      <c r="M572" s="43"/>
      <c r="N572" s="43"/>
      <c r="O572" s="36"/>
      <c r="P572" s="62"/>
      <c r="Q572" s="36"/>
      <c r="R572" s="43"/>
      <c r="S572" s="43"/>
      <c r="T572" s="43"/>
    </row>
    <row r="573" spans="1:20">
      <c r="A573" s="61"/>
      <c r="B573" s="43"/>
      <c r="C573" s="43"/>
      <c r="D573" s="43"/>
      <c r="E573" s="36"/>
      <c r="F573" s="62"/>
      <c r="G573" s="25"/>
      <c r="H573" s="25"/>
      <c r="I573" s="43"/>
      <c r="J573" s="43"/>
      <c r="K573" s="36"/>
      <c r="L573" s="43"/>
      <c r="M573" s="43"/>
      <c r="N573" s="43"/>
      <c r="O573" s="36"/>
      <c r="P573" s="62"/>
      <c r="Q573" s="36"/>
      <c r="R573" s="43"/>
      <c r="S573" s="43"/>
      <c r="T573" s="43"/>
    </row>
    <row r="574" spans="1:20">
      <c r="A574" s="61"/>
      <c r="B574" s="43"/>
      <c r="C574" s="43"/>
      <c r="D574" s="43"/>
      <c r="E574" s="36"/>
      <c r="F574" s="62"/>
      <c r="G574" s="25"/>
      <c r="H574" s="25"/>
      <c r="I574" s="43"/>
      <c r="J574" s="43"/>
      <c r="K574" s="36"/>
      <c r="L574" s="43"/>
      <c r="M574" s="43"/>
      <c r="N574" s="43"/>
      <c r="O574" s="36"/>
      <c r="P574" s="62"/>
      <c r="Q574" s="36"/>
      <c r="R574" s="43"/>
      <c r="S574" s="43"/>
      <c r="T574" s="43"/>
    </row>
    <row r="575" spans="1:20">
      <c r="A575" s="61"/>
      <c r="B575" s="43"/>
      <c r="C575" s="43"/>
      <c r="D575" s="43"/>
      <c r="E575" s="36"/>
      <c r="F575" s="62"/>
      <c r="G575" s="25"/>
      <c r="H575" s="25"/>
      <c r="I575" s="43"/>
      <c r="J575" s="43"/>
      <c r="K575" s="36"/>
      <c r="L575" s="43"/>
      <c r="M575" s="43"/>
      <c r="N575" s="43"/>
      <c r="O575" s="36"/>
      <c r="P575" s="62"/>
      <c r="Q575" s="36"/>
      <c r="R575" s="43"/>
      <c r="S575" s="43"/>
      <c r="T575" s="43"/>
    </row>
    <row r="576" spans="1:20">
      <c r="A576" s="61"/>
      <c r="B576" s="43"/>
      <c r="C576" s="43"/>
      <c r="D576" s="43"/>
      <c r="E576" s="36"/>
      <c r="F576" s="62"/>
      <c r="G576" s="25"/>
      <c r="H576" s="25"/>
      <c r="I576" s="43"/>
      <c r="J576" s="43"/>
      <c r="K576" s="36"/>
      <c r="L576" s="43"/>
      <c r="M576" s="43"/>
      <c r="N576" s="43"/>
      <c r="O576" s="36"/>
      <c r="P576" s="62"/>
      <c r="Q576" s="36"/>
      <c r="R576" s="43"/>
      <c r="S576" s="43"/>
      <c r="T576" s="43"/>
    </row>
    <row r="577" spans="1:20">
      <c r="A577" s="61"/>
      <c r="B577" s="43"/>
      <c r="C577" s="43"/>
      <c r="D577" s="43"/>
      <c r="E577" s="36"/>
      <c r="F577" s="62"/>
      <c r="G577" s="25"/>
      <c r="H577" s="25"/>
      <c r="I577" s="43"/>
      <c r="J577" s="43"/>
      <c r="K577" s="36"/>
      <c r="L577" s="43"/>
      <c r="M577" s="43"/>
      <c r="N577" s="43"/>
      <c r="O577" s="36"/>
      <c r="P577" s="62"/>
      <c r="Q577" s="36"/>
      <c r="R577" s="43"/>
      <c r="S577" s="43"/>
      <c r="T577" s="43"/>
    </row>
    <row r="578" spans="1:20">
      <c r="A578" s="61"/>
      <c r="B578" s="43"/>
      <c r="C578" s="43"/>
      <c r="D578" s="43"/>
      <c r="E578" s="36"/>
      <c r="F578" s="62"/>
      <c r="G578" s="25"/>
      <c r="H578" s="25"/>
      <c r="I578" s="43"/>
      <c r="J578" s="43"/>
      <c r="K578" s="36"/>
      <c r="L578" s="43"/>
      <c r="M578" s="43"/>
      <c r="N578" s="43"/>
      <c r="O578" s="36"/>
      <c r="P578" s="62"/>
      <c r="Q578" s="36"/>
      <c r="R578" s="43"/>
      <c r="S578" s="43"/>
      <c r="T578" s="43"/>
    </row>
    <row r="579" spans="1:20">
      <c r="A579" s="61"/>
      <c r="B579" s="43"/>
      <c r="C579" s="43"/>
      <c r="D579" s="43"/>
      <c r="E579" s="36"/>
      <c r="F579" s="62"/>
      <c r="G579" s="25"/>
      <c r="H579" s="25"/>
      <c r="I579" s="43"/>
      <c r="J579" s="43"/>
      <c r="K579" s="36"/>
      <c r="L579" s="43"/>
      <c r="M579" s="43"/>
      <c r="N579" s="43"/>
      <c r="O579" s="36"/>
      <c r="P579" s="62"/>
      <c r="Q579" s="36"/>
      <c r="R579" s="43"/>
      <c r="S579" s="43"/>
      <c r="T579" s="43"/>
    </row>
    <row r="580" spans="1:20">
      <c r="A580" s="61"/>
      <c r="B580" s="43"/>
      <c r="C580" s="43"/>
      <c r="D580" s="43"/>
      <c r="E580" s="36"/>
      <c r="F580" s="62"/>
      <c r="G580" s="25"/>
      <c r="H580" s="25"/>
      <c r="I580" s="43"/>
      <c r="J580" s="43"/>
      <c r="K580" s="36"/>
      <c r="L580" s="43"/>
      <c r="M580" s="43"/>
      <c r="N580" s="43"/>
      <c r="O580" s="36"/>
      <c r="P580" s="62"/>
      <c r="Q580" s="36"/>
      <c r="R580" s="43"/>
      <c r="S580" s="43"/>
      <c r="T580" s="43"/>
    </row>
    <row r="581" spans="1:20">
      <c r="A581" s="61"/>
      <c r="B581" s="43"/>
      <c r="C581" s="43"/>
      <c r="D581" s="43"/>
      <c r="E581" s="36"/>
      <c r="F581" s="62"/>
      <c r="G581" s="25"/>
      <c r="H581" s="25"/>
      <c r="I581" s="43"/>
      <c r="J581" s="43"/>
      <c r="K581" s="36"/>
      <c r="L581" s="43"/>
      <c r="M581" s="43"/>
      <c r="N581" s="43"/>
      <c r="O581" s="36"/>
      <c r="P581" s="62"/>
      <c r="Q581" s="36"/>
      <c r="R581" s="43"/>
      <c r="S581" s="43"/>
      <c r="T581" s="43"/>
    </row>
    <row r="582" spans="1:20">
      <c r="A582" s="61"/>
      <c r="B582" s="43"/>
      <c r="C582" s="43"/>
      <c r="D582" s="43"/>
      <c r="E582" s="36"/>
      <c r="F582" s="62"/>
      <c r="G582" s="25"/>
      <c r="H582" s="25"/>
      <c r="I582" s="43"/>
      <c r="J582" s="43"/>
      <c r="K582" s="36"/>
      <c r="L582" s="43"/>
      <c r="M582" s="43"/>
      <c r="N582" s="43"/>
      <c r="O582" s="36"/>
      <c r="P582" s="62"/>
      <c r="Q582" s="36"/>
      <c r="R582" s="43"/>
      <c r="S582" s="43"/>
      <c r="T582" s="43"/>
    </row>
    <row r="583" spans="1:20">
      <c r="A583" s="61"/>
      <c r="B583" s="43"/>
      <c r="C583" s="43"/>
      <c r="D583" s="43"/>
      <c r="E583" s="36"/>
      <c r="F583" s="62"/>
      <c r="G583" s="25"/>
      <c r="H583" s="25"/>
      <c r="I583" s="43"/>
      <c r="J583" s="43"/>
      <c r="K583" s="36"/>
      <c r="L583" s="43"/>
      <c r="M583" s="43"/>
      <c r="N583" s="43"/>
      <c r="O583" s="36"/>
      <c r="P583" s="62"/>
      <c r="Q583" s="36"/>
      <c r="R583" s="43"/>
      <c r="S583" s="43"/>
      <c r="T583" s="43"/>
    </row>
    <row r="584" spans="1:20">
      <c r="A584" s="61"/>
      <c r="B584" s="43"/>
      <c r="C584" s="43"/>
      <c r="D584" s="43"/>
      <c r="E584" s="36"/>
      <c r="F584" s="62"/>
      <c r="G584" s="25"/>
      <c r="H584" s="25"/>
      <c r="I584" s="43"/>
      <c r="J584" s="43"/>
      <c r="K584" s="36"/>
      <c r="L584" s="43"/>
      <c r="M584" s="43"/>
      <c r="N584" s="43"/>
      <c r="O584" s="36"/>
      <c r="P584" s="62"/>
      <c r="Q584" s="36"/>
      <c r="R584" s="43"/>
      <c r="S584" s="43"/>
      <c r="T584" s="43"/>
    </row>
    <row r="585" spans="1:20">
      <c r="A585" s="61"/>
      <c r="B585" s="43"/>
      <c r="C585" s="43"/>
      <c r="D585" s="43"/>
      <c r="E585" s="36"/>
      <c r="F585" s="62"/>
      <c r="G585" s="25"/>
      <c r="H585" s="25"/>
      <c r="I585" s="43"/>
      <c r="J585" s="43"/>
      <c r="K585" s="36"/>
      <c r="L585" s="43"/>
      <c r="M585" s="43"/>
      <c r="N585" s="43"/>
      <c r="O585" s="36"/>
      <c r="P585" s="62"/>
      <c r="Q585" s="36"/>
      <c r="R585" s="43"/>
      <c r="S585" s="43"/>
      <c r="T585" s="43"/>
    </row>
    <row r="586" spans="1:20">
      <c r="A586" s="61"/>
      <c r="B586" s="43"/>
      <c r="C586" s="43"/>
      <c r="D586" s="43"/>
      <c r="E586" s="36"/>
      <c r="F586" s="62"/>
      <c r="G586" s="25"/>
      <c r="H586" s="25"/>
      <c r="I586" s="43"/>
      <c r="J586" s="43"/>
      <c r="K586" s="36"/>
      <c r="L586" s="43"/>
      <c r="M586" s="43"/>
      <c r="N586" s="43"/>
      <c r="O586" s="36"/>
      <c r="P586" s="62"/>
      <c r="Q586" s="36"/>
      <c r="R586" s="43"/>
      <c r="S586" s="43"/>
      <c r="T586" s="43"/>
    </row>
    <row r="587" spans="1:20">
      <c r="A587" s="61"/>
      <c r="B587" s="43"/>
      <c r="C587" s="43"/>
      <c r="D587" s="43"/>
      <c r="E587" s="36"/>
      <c r="F587" s="62"/>
      <c r="G587" s="25"/>
      <c r="H587" s="25"/>
      <c r="I587" s="43"/>
      <c r="J587" s="43"/>
      <c r="K587" s="36"/>
      <c r="L587" s="43"/>
      <c r="M587" s="43"/>
      <c r="N587" s="43"/>
      <c r="O587" s="36"/>
      <c r="P587" s="62"/>
      <c r="Q587" s="36"/>
      <c r="R587" s="43"/>
      <c r="S587" s="43"/>
      <c r="T587" s="43"/>
    </row>
    <row r="588" spans="1:20">
      <c r="A588" s="61"/>
      <c r="B588" s="43"/>
      <c r="C588" s="43"/>
      <c r="D588" s="43"/>
      <c r="E588" s="36"/>
      <c r="F588" s="62"/>
      <c r="G588" s="25"/>
      <c r="H588" s="25"/>
      <c r="I588" s="43"/>
      <c r="J588" s="43"/>
      <c r="K588" s="36"/>
      <c r="L588" s="43"/>
      <c r="M588" s="43"/>
      <c r="N588" s="43"/>
      <c r="O588" s="36"/>
      <c r="P588" s="62"/>
      <c r="Q588" s="36"/>
      <c r="R588" s="43"/>
      <c r="S588" s="43"/>
      <c r="T588" s="43"/>
    </row>
    <row r="589" spans="1:20">
      <c r="A589" s="61"/>
      <c r="B589" s="43"/>
      <c r="C589" s="43"/>
      <c r="D589" s="43"/>
      <c r="E589" s="36"/>
      <c r="F589" s="62"/>
      <c r="G589" s="25"/>
      <c r="H589" s="25"/>
      <c r="I589" s="43"/>
      <c r="J589" s="43"/>
      <c r="K589" s="36"/>
      <c r="L589" s="43"/>
      <c r="M589" s="43"/>
      <c r="N589" s="43"/>
      <c r="O589" s="36"/>
      <c r="P589" s="62"/>
      <c r="Q589" s="36"/>
      <c r="R589" s="43"/>
      <c r="S589" s="43"/>
      <c r="T589" s="43"/>
    </row>
    <row r="590" spans="1:20">
      <c r="A590" s="61"/>
      <c r="B590" s="43"/>
      <c r="C590" s="43"/>
      <c r="D590" s="43"/>
      <c r="E590" s="36"/>
      <c r="F590" s="62"/>
      <c r="G590" s="25"/>
      <c r="H590" s="25"/>
      <c r="I590" s="43"/>
      <c r="J590" s="43"/>
      <c r="K590" s="36"/>
      <c r="L590" s="43"/>
      <c r="M590" s="43"/>
      <c r="N590" s="43"/>
      <c r="O590" s="36"/>
      <c r="P590" s="62"/>
      <c r="Q590" s="36"/>
      <c r="R590" s="43"/>
      <c r="S590" s="43"/>
      <c r="T590" s="43"/>
    </row>
    <row r="591" spans="1:20">
      <c r="A591" s="61"/>
      <c r="B591" s="43"/>
      <c r="C591" s="43"/>
      <c r="D591" s="43"/>
      <c r="E591" s="36"/>
      <c r="F591" s="62"/>
      <c r="G591" s="25"/>
      <c r="H591" s="25"/>
      <c r="I591" s="43"/>
      <c r="J591" s="43"/>
      <c r="K591" s="36"/>
      <c r="L591" s="43"/>
      <c r="M591" s="43"/>
      <c r="N591" s="43"/>
      <c r="O591" s="36"/>
      <c r="P591" s="62"/>
      <c r="Q591" s="36"/>
      <c r="R591" s="43"/>
      <c r="S591" s="43"/>
      <c r="T591" s="43"/>
    </row>
    <row r="592" spans="1:20">
      <c r="A592" s="61"/>
      <c r="B592" s="43"/>
      <c r="C592" s="43"/>
      <c r="D592" s="43"/>
      <c r="E592" s="36"/>
      <c r="F592" s="62"/>
      <c r="G592" s="25"/>
      <c r="H592" s="25"/>
      <c r="I592" s="43"/>
      <c r="J592" s="43"/>
      <c r="K592" s="36"/>
      <c r="L592" s="43"/>
      <c r="M592" s="43"/>
      <c r="N592" s="43"/>
      <c r="O592" s="36"/>
      <c r="P592" s="62"/>
      <c r="Q592" s="36"/>
      <c r="R592" s="43"/>
      <c r="S592" s="43"/>
      <c r="T592" s="43"/>
    </row>
    <row r="593" spans="1:20">
      <c r="A593" s="61"/>
      <c r="B593" s="43"/>
      <c r="C593" s="43"/>
      <c r="D593" s="43"/>
      <c r="E593" s="36"/>
      <c r="F593" s="62"/>
      <c r="G593" s="25"/>
      <c r="H593" s="25"/>
      <c r="I593" s="43"/>
      <c r="J593" s="43"/>
      <c r="K593" s="36"/>
      <c r="L593" s="43"/>
      <c r="M593" s="43"/>
      <c r="N593" s="43"/>
      <c r="O593" s="36"/>
      <c r="P593" s="62"/>
      <c r="Q593" s="36"/>
      <c r="R593" s="43"/>
      <c r="S593" s="43"/>
      <c r="T593" s="43"/>
    </row>
    <row r="594" spans="1:20">
      <c r="A594" s="61"/>
      <c r="B594" s="43"/>
      <c r="C594" s="43"/>
      <c r="D594" s="43"/>
      <c r="E594" s="36"/>
      <c r="F594" s="62"/>
      <c r="G594" s="25"/>
      <c r="H594" s="25"/>
      <c r="I594" s="43"/>
      <c r="J594" s="43"/>
      <c r="K594" s="36"/>
      <c r="L594" s="43"/>
      <c r="M594" s="43"/>
      <c r="N594" s="43"/>
      <c r="O594" s="36"/>
      <c r="P594" s="62"/>
      <c r="Q594" s="36"/>
      <c r="R594" s="43"/>
      <c r="S594" s="43"/>
      <c r="T594" s="43"/>
    </row>
    <row r="595" spans="1:20">
      <c r="A595" s="61"/>
      <c r="B595" s="43"/>
      <c r="C595" s="43"/>
      <c r="D595" s="43"/>
      <c r="E595" s="36"/>
      <c r="F595" s="62"/>
      <c r="G595" s="25"/>
      <c r="H595" s="25"/>
      <c r="I595" s="43"/>
      <c r="J595" s="43"/>
      <c r="K595" s="36"/>
      <c r="L595" s="43"/>
      <c r="M595" s="43"/>
      <c r="N595" s="43"/>
      <c r="O595" s="36"/>
      <c r="P595" s="62"/>
      <c r="Q595" s="36"/>
      <c r="R595" s="43"/>
      <c r="S595" s="43"/>
      <c r="T595" s="43"/>
    </row>
    <row r="596" spans="1:20">
      <c r="A596" s="61"/>
      <c r="B596" s="43"/>
      <c r="C596" s="43"/>
      <c r="D596" s="43"/>
      <c r="E596" s="36"/>
      <c r="F596" s="62"/>
      <c r="G596" s="25"/>
      <c r="H596" s="25"/>
      <c r="I596" s="43"/>
      <c r="J596" s="43"/>
      <c r="K596" s="36"/>
      <c r="L596" s="43"/>
      <c r="M596" s="43"/>
      <c r="N596" s="43"/>
      <c r="O596" s="36"/>
      <c r="P596" s="62"/>
      <c r="Q596" s="36"/>
      <c r="R596" s="43"/>
      <c r="S596" s="43"/>
      <c r="T596" s="43"/>
    </row>
    <row r="597" spans="1:20">
      <c r="A597" s="61"/>
      <c r="B597" s="43"/>
      <c r="C597" s="43"/>
      <c r="D597" s="43"/>
      <c r="E597" s="36"/>
      <c r="F597" s="62"/>
      <c r="G597" s="25"/>
      <c r="H597" s="25"/>
      <c r="I597" s="43"/>
      <c r="J597" s="43"/>
      <c r="K597" s="36"/>
      <c r="L597" s="43"/>
      <c r="M597" s="43"/>
      <c r="N597" s="43"/>
      <c r="O597" s="36"/>
      <c r="P597" s="62"/>
      <c r="Q597" s="36"/>
      <c r="R597" s="43"/>
      <c r="S597" s="43"/>
      <c r="T597" s="43"/>
    </row>
    <row r="598" spans="1:20">
      <c r="A598" s="61"/>
      <c r="B598" s="43"/>
      <c r="C598" s="43"/>
      <c r="D598" s="43"/>
      <c r="E598" s="36"/>
      <c r="F598" s="62"/>
      <c r="G598" s="25"/>
      <c r="H598" s="25"/>
      <c r="I598" s="43"/>
      <c r="J598" s="43"/>
      <c r="K598" s="36"/>
      <c r="L598" s="43"/>
      <c r="M598" s="43"/>
      <c r="N598" s="43"/>
      <c r="O598" s="36"/>
      <c r="P598" s="62"/>
      <c r="Q598" s="36"/>
      <c r="R598" s="43"/>
      <c r="S598" s="43"/>
      <c r="T598" s="43"/>
    </row>
    <row r="599" spans="1:20">
      <c r="A599" s="61"/>
      <c r="B599" s="43"/>
      <c r="C599" s="43"/>
      <c r="D599" s="43"/>
      <c r="E599" s="36"/>
      <c r="F599" s="62"/>
      <c r="G599" s="25"/>
      <c r="H599" s="25"/>
      <c r="I599" s="43"/>
      <c r="J599" s="43"/>
      <c r="K599" s="36"/>
      <c r="L599" s="43"/>
      <c r="M599" s="43"/>
      <c r="N599" s="43"/>
      <c r="O599" s="36"/>
      <c r="P599" s="62"/>
      <c r="Q599" s="36"/>
      <c r="R599" s="43"/>
      <c r="S599" s="43"/>
      <c r="T599" s="43"/>
    </row>
    <row r="600" spans="1:20">
      <c r="A600" s="61"/>
      <c r="B600" s="43"/>
      <c r="C600" s="43"/>
      <c r="D600" s="43"/>
      <c r="E600" s="36"/>
      <c r="F600" s="62"/>
      <c r="G600" s="25"/>
      <c r="H600" s="25"/>
      <c r="I600" s="43"/>
      <c r="J600" s="43"/>
      <c r="K600" s="36"/>
      <c r="L600" s="43"/>
      <c r="M600" s="43"/>
      <c r="N600" s="43"/>
      <c r="O600" s="36"/>
      <c r="P600" s="62"/>
      <c r="Q600" s="36"/>
      <c r="R600" s="43"/>
      <c r="S600" s="43"/>
      <c r="T600" s="43"/>
    </row>
    <row r="601" spans="1:20">
      <c r="A601" s="61"/>
      <c r="B601" s="43"/>
      <c r="C601" s="43"/>
      <c r="D601" s="43"/>
      <c r="E601" s="36"/>
      <c r="F601" s="62"/>
      <c r="G601" s="25"/>
      <c r="H601" s="25"/>
      <c r="I601" s="43"/>
      <c r="J601" s="43"/>
      <c r="K601" s="36"/>
      <c r="L601" s="43"/>
      <c r="M601" s="43"/>
      <c r="N601" s="43"/>
      <c r="O601" s="36"/>
      <c r="P601" s="62"/>
      <c r="Q601" s="36"/>
      <c r="R601" s="43"/>
      <c r="S601" s="43"/>
      <c r="T601" s="43"/>
    </row>
    <row r="602" spans="1:20">
      <c r="A602" s="61"/>
      <c r="B602" s="43"/>
      <c r="C602" s="43"/>
      <c r="D602" s="43"/>
      <c r="E602" s="36"/>
      <c r="F602" s="62"/>
      <c r="G602" s="25"/>
      <c r="H602" s="25"/>
      <c r="I602" s="43"/>
      <c r="J602" s="43"/>
      <c r="K602" s="36"/>
      <c r="L602" s="43"/>
      <c r="M602" s="43"/>
      <c r="N602" s="43"/>
      <c r="O602" s="36"/>
      <c r="P602" s="62"/>
      <c r="Q602" s="36"/>
      <c r="R602" s="43"/>
      <c r="S602" s="43"/>
      <c r="T602" s="43"/>
    </row>
    <row r="603" spans="1:20">
      <c r="A603" s="61"/>
      <c r="B603" s="43"/>
      <c r="C603" s="43"/>
      <c r="D603" s="43"/>
      <c r="E603" s="36"/>
      <c r="F603" s="62"/>
      <c r="G603" s="25"/>
      <c r="H603" s="25"/>
      <c r="I603" s="43"/>
      <c r="J603" s="43"/>
      <c r="K603" s="36"/>
      <c r="L603" s="43"/>
      <c r="M603" s="43"/>
      <c r="N603" s="43"/>
      <c r="O603" s="36"/>
      <c r="P603" s="62"/>
      <c r="Q603" s="36"/>
      <c r="R603" s="43"/>
      <c r="S603" s="43"/>
      <c r="T603" s="43"/>
    </row>
    <row r="604" spans="1:20">
      <c r="A604" s="61"/>
      <c r="B604" s="43"/>
      <c r="C604" s="43"/>
      <c r="D604" s="43"/>
      <c r="E604" s="36"/>
      <c r="F604" s="62"/>
      <c r="G604" s="25"/>
      <c r="H604" s="25"/>
      <c r="I604" s="43"/>
      <c r="J604" s="43"/>
      <c r="K604" s="36"/>
      <c r="L604" s="43"/>
      <c r="M604" s="43"/>
      <c r="N604" s="43"/>
      <c r="O604" s="36"/>
      <c r="P604" s="62"/>
      <c r="Q604" s="36"/>
      <c r="R604" s="43"/>
      <c r="S604" s="43"/>
      <c r="T604" s="43"/>
    </row>
    <row r="605" spans="1:20">
      <c r="A605" s="61"/>
      <c r="B605" s="43"/>
      <c r="C605" s="43"/>
      <c r="D605" s="43"/>
      <c r="E605" s="36"/>
      <c r="F605" s="62"/>
      <c r="G605" s="25"/>
      <c r="H605" s="25"/>
      <c r="I605" s="43"/>
      <c r="J605" s="43"/>
      <c r="K605" s="36"/>
      <c r="L605" s="43"/>
      <c r="M605" s="43"/>
      <c r="N605" s="43"/>
      <c r="O605" s="36"/>
      <c r="P605" s="62"/>
      <c r="Q605" s="36"/>
      <c r="R605" s="43"/>
      <c r="S605" s="43"/>
      <c r="T605" s="43"/>
    </row>
    <row r="606" spans="1:20">
      <c r="A606" s="61"/>
      <c r="B606" s="43"/>
      <c r="C606" s="43"/>
      <c r="D606" s="43"/>
      <c r="E606" s="36"/>
      <c r="F606" s="62"/>
      <c r="G606" s="25"/>
      <c r="H606" s="25"/>
      <c r="I606" s="43"/>
      <c r="J606" s="43"/>
      <c r="K606" s="36"/>
      <c r="L606" s="43"/>
      <c r="M606" s="43"/>
      <c r="N606" s="43"/>
      <c r="O606" s="36"/>
      <c r="P606" s="62"/>
      <c r="Q606" s="36"/>
      <c r="R606" s="43"/>
      <c r="S606" s="43"/>
      <c r="T606" s="43"/>
    </row>
    <row r="607" spans="1:20">
      <c r="A607" s="61"/>
      <c r="B607" s="43"/>
      <c r="C607" s="43"/>
      <c r="D607" s="43"/>
      <c r="E607" s="36"/>
      <c r="F607" s="62"/>
      <c r="G607" s="25"/>
      <c r="H607" s="25"/>
      <c r="I607" s="43"/>
      <c r="J607" s="43"/>
      <c r="K607" s="36"/>
      <c r="L607" s="43"/>
      <c r="M607" s="43"/>
      <c r="N607" s="43"/>
      <c r="O607" s="36"/>
      <c r="P607" s="62"/>
      <c r="Q607" s="36"/>
      <c r="R607" s="43"/>
      <c r="S607" s="43"/>
      <c r="T607" s="43"/>
    </row>
    <row r="608" spans="1:20">
      <c r="A608" s="61"/>
      <c r="B608" s="43"/>
      <c r="C608" s="43"/>
      <c r="D608" s="43"/>
      <c r="E608" s="36"/>
      <c r="F608" s="62"/>
      <c r="G608" s="25"/>
      <c r="H608" s="25"/>
      <c r="I608" s="43"/>
      <c r="J608" s="43"/>
      <c r="K608" s="36"/>
      <c r="L608" s="43"/>
      <c r="M608" s="43"/>
      <c r="N608" s="43"/>
      <c r="O608" s="36"/>
      <c r="P608" s="62"/>
      <c r="Q608" s="36"/>
      <c r="R608" s="43"/>
      <c r="S608" s="43"/>
      <c r="T608" s="43"/>
    </row>
    <row r="609" spans="1:20">
      <c r="A609" s="61"/>
      <c r="B609" s="43"/>
      <c r="C609" s="43"/>
      <c r="D609" s="43"/>
      <c r="E609" s="36"/>
      <c r="F609" s="62"/>
      <c r="G609" s="25"/>
      <c r="H609" s="25"/>
      <c r="I609" s="43"/>
      <c r="J609" s="43"/>
      <c r="K609" s="36"/>
      <c r="L609" s="43"/>
      <c r="M609" s="43"/>
      <c r="N609" s="43"/>
      <c r="O609" s="36"/>
      <c r="P609" s="62"/>
      <c r="Q609" s="36"/>
      <c r="R609" s="43"/>
      <c r="S609" s="43"/>
      <c r="T609" s="43"/>
    </row>
    <row r="610" spans="1:20">
      <c r="A610" s="61"/>
      <c r="B610" s="43"/>
      <c r="C610" s="43"/>
      <c r="D610" s="43"/>
      <c r="E610" s="36"/>
      <c r="F610" s="62"/>
      <c r="G610" s="25"/>
      <c r="H610" s="25"/>
      <c r="I610" s="43"/>
      <c r="J610" s="43"/>
      <c r="K610" s="36"/>
      <c r="L610" s="43"/>
      <c r="M610" s="43"/>
      <c r="N610" s="43"/>
      <c r="O610" s="36"/>
      <c r="P610" s="62"/>
      <c r="Q610" s="36"/>
      <c r="R610" s="43"/>
      <c r="S610" s="43"/>
      <c r="T610" s="43"/>
    </row>
    <row r="611" spans="1:20">
      <c r="A611" s="61"/>
      <c r="B611" s="43"/>
      <c r="C611" s="43"/>
      <c r="D611" s="43"/>
      <c r="E611" s="36"/>
      <c r="F611" s="62"/>
      <c r="G611" s="25"/>
      <c r="H611" s="25"/>
      <c r="I611" s="43"/>
      <c r="J611" s="43"/>
      <c r="K611" s="36"/>
      <c r="L611" s="43"/>
      <c r="M611" s="43"/>
      <c r="N611" s="43"/>
      <c r="O611" s="36"/>
      <c r="P611" s="62"/>
      <c r="Q611" s="36"/>
      <c r="R611" s="43"/>
      <c r="S611" s="43"/>
      <c r="T611" s="43"/>
    </row>
    <row r="612" spans="1:20">
      <c r="A612" s="61"/>
      <c r="B612" s="43"/>
      <c r="C612" s="43"/>
      <c r="D612" s="43"/>
      <c r="E612" s="36"/>
      <c r="F612" s="62"/>
      <c r="G612" s="25"/>
      <c r="H612" s="25"/>
      <c r="I612" s="43"/>
      <c r="J612" s="43"/>
      <c r="K612" s="36"/>
      <c r="L612" s="43"/>
      <c r="M612" s="43"/>
      <c r="N612" s="43"/>
      <c r="O612" s="36"/>
      <c r="P612" s="62"/>
      <c r="Q612" s="36"/>
      <c r="R612" s="43"/>
      <c r="S612" s="43"/>
      <c r="T612" s="43"/>
    </row>
    <row r="613" spans="1:20">
      <c r="A613" s="61"/>
      <c r="B613" s="43"/>
      <c r="C613" s="43"/>
      <c r="D613" s="43"/>
      <c r="E613" s="36"/>
      <c r="F613" s="62"/>
      <c r="G613" s="25"/>
      <c r="H613" s="25"/>
      <c r="I613" s="43"/>
      <c r="J613" s="43"/>
      <c r="K613" s="36"/>
      <c r="L613" s="43"/>
      <c r="M613" s="43"/>
      <c r="N613" s="43"/>
      <c r="O613" s="36"/>
      <c r="P613" s="62"/>
      <c r="Q613" s="36"/>
      <c r="R613" s="43"/>
      <c r="S613" s="43"/>
      <c r="T613" s="43"/>
    </row>
    <row r="614" spans="1:20">
      <c r="A614" s="61"/>
      <c r="B614" s="43"/>
      <c r="C614" s="43"/>
      <c r="D614" s="43"/>
      <c r="E614" s="36"/>
      <c r="F614" s="62"/>
      <c r="G614" s="25"/>
      <c r="H614" s="25"/>
      <c r="I614" s="43"/>
      <c r="J614" s="43"/>
      <c r="K614" s="36"/>
      <c r="L614" s="43"/>
      <c r="M614" s="43"/>
      <c r="N614" s="43"/>
      <c r="O614" s="36"/>
      <c r="P614" s="62"/>
      <c r="Q614" s="36"/>
      <c r="R614" s="43"/>
      <c r="S614" s="43"/>
      <c r="T614" s="43"/>
    </row>
    <row r="615" spans="1:20">
      <c r="A615" s="61"/>
      <c r="B615" s="43"/>
      <c r="C615" s="43"/>
      <c r="D615" s="43"/>
      <c r="E615" s="36"/>
      <c r="F615" s="62"/>
      <c r="G615" s="25"/>
      <c r="H615" s="25"/>
      <c r="I615" s="43"/>
      <c r="J615" s="43"/>
      <c r="K615" s="36"/>
      <c r="L615" s="43"/>
      <c r="M615" s="43"/>
      <c r="N615" s="43"/>
      <c r="O615" s="36"/>
      <c r="P615" s="62"/>
      <c r="Q615" s="36"/>
      <c r="R615" s="43"/>
      <c r="S615" s="43"/>
      <c r="T615" s="43"/>
    </row>
    <row r="616" spans="1:20">
      <c r="A616" s="61"/>
      <c r="B616" s="43"/>
      <c r="C616" s="43"/>
      <c r="D616" s="43"/>
      <c r="E616" s="36"/>
      <c r="F616" s="62"/>
      <c r="G616" s="25"/>
      <c r="H616" s="25"/>
      <c r="I616" s="43"/>
      <c r="J616" s="43"/>
      <c r="K616" s="36"/>
      <c r="L616" s="43"/>
      <c r="M616" s="43"/>
      <c r="N616" s="43"/>
      <c r="O616" s="36"/>
      <c r="P616" s="62"/>
      <c r="Q616" s="36"/>
      <c r="R616" s="43"/>
      <c r="S616" s="43"/>
      <c r="T616" s="43"/>
    </row>
    <row r="617" spans="1:20">
      <c r="A617" s="61"/>
      <c r="B617" s="43"/>
      <c r="C617" s="43"/>
      <c r="D617" s="43"/>
      <c r="E617" s="36"/>
      <c r="F617" s="62"/>
      <c r="G617" s="25"/>
      <c r="H617" s="25"/>
      <c r="I617" s="43"/>
      <c r="J617" s="43"/>
      <c r="K617" s="36"/>
      <c r="L617" s="43"/>
      <c r="M617" s="43"/>
      <c r="N617" s="43"/>
      <c r="O617" s="36"/>
      <c r="P617" s="62"/>
      <c r="Q617" s="36"/>
      <c r="R617" s="43"/>
      <c r="S617" s="43"/>
      <c r="T617" s="43"/>
    </row>
    <row r="618" spans="1:20">
      <c r="A618" s="61"/>
      <c r="B618" s="43"/>
      <c r="C618" s="43"/>
      <c r="D618" s="43"/>
      <c r="E618" s="36"/>
      <c r="F618" s="62"/>
      <c r="G618" s="25"/>
      <c r="H618" s="25"/>
      <c r="I618" s="43"/>
      <c r="J618" s="43"/>
      <c r="K618" s="36"/>
      <c r="L618" s="43"/>
      <c r="M618" s="43"/>
      <c r="N618" s="43"/>
      <c r="O618" s="36"/>
      <c r="P618" s="62"/>
      <c r="Q618" s="36"/>
      <c r="R618" s="43"/>
      <c r="S618" s="43"/>
      <c r="T618" s="43"/>
    </row>
    <row r="619" spans="1:20">
      <c r="A619" s="61"/>
      <c r="B619" s="43"/>
      <c r="C619" s="43"/>
      <c r="D619" s="43"/>
      <c r="E619" s="36"/>
      <c r="F619" s="62"/>
      <c r="G619" s="25"/>
      <c r="H619" s="25"/>
      <c r="I619" s="43"/>
      <c r="J619" s="43"/>
      <c r="K619" s="36"/>
      <c r="L619" s="43"/>
      <c r="M619" s="43"/>
      <c r="N619" s="43"/>
      <c r="O619" s="36"/>
      <c r="P619" s="62"/>
      <c r="Q619" s="36"/>
      <c r="R619" s="43"/>
      <c r="S619" s="43"/>
      <c r="T619" s="43"/>
    </row>
    <row r="620" spans="1:20">
      <c r="A620" s="61"/>
      <c r="B620" s="43"/>
      <c r="C620" s="43"/>
      <c r="D620" s="43"/>
      <c r="E620" s="36"/>
      <c r="F620" s="62"/>
      <c r="G620" s="25"/>
      <c r="H620" s="25"/>
      <c r="I620" s="43"/>
      <c r="J620" s="43"/>
      <c r="K620" s="36"/>
      <c r="L620" s="43"/>
      <c r="M620" s="43"/>
      <c r="N620" s="43"/>
      <c r="O620" s="36"/>
      <c r="P620" s="62"/>
      <c r="Q620" s="36"/>
      <c r="R620" s="43"/>
      <c r="S620" s="43"/>
      <c r="T620" s="43"/>
    </row>
    <row r="621" spans="1:20">
      <c r="A621" s="61"/>
      <c r="B621" s="43"/>
      <c r="C621" s="43"/>
      <c r="D621" s="43"/>
      <c r="E621" s="36"/>
      <c r="F621" s="62"/>
      <c r="G621" s="25"/>
      <c r="H621" s="25"/>
      <c r="I621" s="43"/>
      <c r="J621" s="43"/>
      <c r="K621" s="36"/>
      <c r="L621" s="43"/>
      <c r="M621" s="43"/>
      <c r="N621" s="43"/>
      <c r="O621" s="36"/>
      <c r="P621" s="62"/>
      <c r="Q621" s="36"/>
      <c r="R621" s="43"/>
      <c r="S621" s="43"/>
      <c r="T621" s="43"/>
    </row>
    <row r="622" spans="1:20">
      <c r="A622" s="61"/>
      <c r="B622" s="43"/>
      <c r="C622" s="43"/>
      <c r="D622" s="43"/>
      <c r="E622" s="36"/>
      <c r="F622" s="62"/>
      <c r="G622" s="25"/>
      <c r="H622" s="25"/>
      <c r="I622" s="43"/>
      <c r="J622" s="43"/>
      <c r="K622" s="36"/>
      <c r="L622" s="43"/>
      <c r="M622" s="43"/>
      <c r="N622" s="43"/>
      <c r="O622" s="36"/>
      <c r="P622" s="62"/>
      <c r="Q622" s="36"/>
      <c r="R622" s="43"/>
      <c r="S622" s="43"/>
      <c r="T622" s="43"/>
    </row>
    <row r="623" spans="1:20">
      <c r="A623" s="61"/>
      <c r="B623" s="43"/>
      <c r="C623" s="43"/>
      <c r="D623" s="43"/>
      <c r="E623" s="36"/>
      <c r="F623" s="62"/>
      <c r="G623" s="25"/>
      <c r="H623" s="25"/>
      <c r="I623" s="43"/>
      <c r="J623" s="43"/>
      <c r="K623" s="36"/>
      <c r="L623" s="43"/>
      <c r="M623" s="43"/>
      <c r="N623" s="43"/>
      <c r="O623" s="36"/>
      <c r="P623" s="62"/>
      <c r="Q623" s="36"/>
      <c r="R623" s="43"/>
      <c r="S623" s="43"/>
      <c r="T623" s="43"/>
    </row>
    <row r="624" spans="1:20">
      <c r="A624" s="61"/>
      <c r="B624" s="43"/>
      <c r="C624" s="43"/>
      <c r="D624" s="43"/>
      <c r="E624" s="36"/>
      <c r="F624" s="62"/>
      <c r="G624" s="25"/>
      <c r="H624" s="25"/>
      <c r="I624" s="43"/>
      <c r="J624" s="43"/>
      <c r="K624" s="36"/>
      <c r="L624" s="43"/>
      <c r="M624" s="43"/>
      <c r="N624" s="43"/>
      <c r="O624" s="36"/>
      <c r="P624" s="62"/>
      <c r="Q624" s="36"/>
      <c r="R624" s="43"/>
      <c r="S624" s="43"/>
      <c r="T624" s="43"/>
    </row>
    <row r="625" spans="1:20">
      <c r="A625" s="61"/>
      <c r="B625" s="43"/>
      <c r="C625" s="43"/>
      <c r="D625" s="43"/>
      <c r="E625" s="36"/>
      <c r="F625" s="62"/>
      <c r="G625" s="25"/>
      <c r="H625" s="25"/>
      <c r="I625" s="43"/>
      <c r="J625" s="43"/>
      <c r="K625" s="36"/>
      <c r="L625" s="43"/>
      <c r="M625" s="43"/>
      <c r="N625" s="43"/>
      <c r="O625" s="36"/>
      <c r="P625" s="62"/>
      <c r="Q625" s="36"/>
      <c r="R625" s="43"/>
      <c r="S625" s="43"/>
      <c r="T625" s="43"/>
    </row>
    <row r="626" spans="1:20">
      <c r="A626" s="61"/>
      <c r="B626" s="43"/>
      <c r="C626" s="43"/>
      <c r="D626" s="43"/>
      <c r="E626" s="36"/>
      <c r="F626" s="62"/>
      <c r="G626" s="25"/>
      <c r="H626" s="25"/>
      <c r="I626" s="43"/>
      <c r="J626" s="43"/>
      <c r="K626" s="36"/>
      <c r="L626" s="43"/>
      <c r="M626" s="43"/>
      <c r="N626" s="43"/>
      <c r="O626" s="36"/>
      <c r="P626" s="62"/>
      <c r="Q626" s="36"/>
      <c r="R626" s="43"/>
      <c r="S626" s="43"/>
      <c r="T626" s="43"/>
    </row>
    <row r="627" spans="1:20">
      <c r="A627" s="61"/>
      <c r="B627" s="43"/>
      <c r="C627" s="43"/>
      <c r="D627" s="43"/>
      <c r="E627" s="36"/>
      <c r="F627" s="62"/>
      <c r="G627" s="25"/>
      <c r="H627" s="25"/>
      <c r="I627" s="43"/>
      <c r="J627" s="43"/>
      <c r="K627" s="36"/>
      <c r="L627" s="43"/>
      <c r="M627" s="43"/>
      <c r="N627" s="43"/>
      <c r="O627" s="36"/>
      <c r="P627" s="62"/>
      <c r="Q627" s="36"/>
      <c r="R627" s="43"/>
      <c r="S627" s="43"/>
      <c r="T627" s="43"/>
    </row>
    <row r="628" spans="1:20">
      <c r="A628" s="61"/>
      <c r="B628" s="43"/>
      <c r="C628" s="43"/>
      <c r="D628" s="43"/>
      <c r="E628" s="36"/>
      <c r="F628" s="62"/>
      <c r="G628" s="25"/>
      <c r="H628" s="25"/>
      <c r="I628" s="43"/>
      <c r="J628" s="43"/>
      <c r="K628" s="36"/>
      <c r="L628" s="43"/>
      <c r="M628" s="43"/>
      <c r="N628" s="43"/>
      <c r="O628" s="36"/>
      <c r="P628" s="62"/>
      <c r="Q628" s="36"/>
      <c r="R628" s="43"/>
      <c r="S628" s="43"/>
      <c r="T628" s="43"/>
    </row>
    <row r="629" spans="1:20">
      <c r="A629" s="61"/>
      <c r="B629" s="43"/>
      <c r="C629" s="43"/>
      <c r="D629" s="43"/>
      <c r="E629" s="36"/>
      <c r="F629" s="62"/>
      <c r="G629" s="25"/>
      <c r="H629" s="25"/>
      <c r="I629" s="43"/>
      <c r="J629" s="43"/>
      <c r="K629" s="36"/>
      <c r="L629" s="43"/>
      <c r="M629" s="43"/>
      <c r="N629" s="43"/>
      <c r="O629" s="36"/>
      <c r="P629" s="62"/>
      <c r="Q629" s="36"/>
      <c r="R629" s="43"/>
      <c r="S629" s="43"/>
      <c r="T629" s="43"/>
    </row>
    <row r="630" spans="1:20">
      <c r="A630" s="61"/>
      <c r="B630" s="43"/>
      <c r="C630" s="43"/>
      <c r="D630" s="43"/>
      <c r="E630" s="36"/>
      <c r="F630" s="62"/>
      <c r="G630" s="25"/>
      <c r="H630" s="25"/>
      <c r="I630" s="43"/>
      <c r="J630" s="43"/>
      <c r="K630" s="36"/>
      <c r="L630" s="43"/>
      <c r="M630" s="43"/>
      <c r="N630" s="43"/>
      <c r="O630" s="36"/>
      <c r="P630" s="62"/>
      <c r="Q630" s="36"/>
      <c r="R630" s="43"/>
      <c r="S630" s="43"/>
      <c r="T630" s="43"/>
    </row>
    <row r="631" spans="1:20">
      <c r="A631" s="61"/>
      <c r="B631" s="43"/>
      <c r="C631" s="43"/>
      <c r="D631" s="43"/>
      <c r="E631" s="36"/>
      <c r="F631" s="62"/>
      <c r="G631" s="25"/>
      <c r="H631" s="25"/>
      <c r="I631" s="43"/>
      <c r="J631" s="43"/>
      <c r="K631" s="36"/>
      <c r="L631" s="43"/>
      <c r="M631" s="43"/>
      <c r="N631" s="43"/>
      <c r="O631" s="36"/>
      <c r="P631" s="62"/>
      <c r="Q631" s="36"/>
      <c r="R631" s="43"/>
      <c r="S631" s="43"/>
      <c r="T631" s="43"/>
    </row>
    <row r="632" spans="1:20">
      <c r="A632" s="61"/>
      <c r="B632" s="43"/>
      <c r="C632" s="43"/>
      <c r="D632" s="43"/>
      <c r="E632" s="36"/>
      <c r="F632" s="62"/>
      <c r="G632" s="25"/>
      <c r="H632" s="25"/>
      <c r="I632" s="43"/>
      <c r="J632" s="43"/>
      <c r="K632" s="36"/>
      <c r="L632" s="43"/>
      <c r="M632" s="43"/>
      <c r="N632" s="43"/>
      <c r="O632" s="36"/>
      <c r="P632" s="62"/>
      <c r="Q632" s="36"/>
      <c r="R632" s="43"/>
      <c r="S632" s="43"/>
      <c r="T632" s="43"/>
    </row>
    <row r="633" spans="1:20">
      <c r="A633" s="61"/>
      <c r="B633" s="43"/>
      <c r="C633" s="43"/>
      <c r="D633" s="43"/>
      <c r="E633" s="36"/>
      <c r="F633" s="62"/>
      <c r="G633" s="25"/>
      <c r="H633" s="25"/>
      <c r="I633" s="43"/>
      <c r="J633" s="43"/>
      <c r="K633" s="36"/>
      <c r="L633" s="43"/>
      <c r="M633" s="43"/>
      <c r="N633" s="43"/>
      <c r="O633" s="36"/>
      <c r="P633" s="62"/>
      <c r="Q633" s="36"/>
      <c r="R633" s="43"/>
      <c r="S633" s="43"/>
      <c r="T633" s="43"/>
    </row>
    <row r="634" spans="1:20">
      <c r="A634" s="61"/>
      <c r="B634" s="43"/>
      <c r="C634" s="43"/>
      <c r="D634" s="43"/>
      <c r="E634" s="36"/>
      <c r="F634" s="62"/>
      <c r="G634" s="25"/>
      <c r="H634" s="25"/>
      <c r="I634" s="43"/>
      <c r="J634" s="43"/>
      <c r="K634" s="36"/>
      <c r="L634" s="43"/>
      <c r="M634" s="43"/>
      <c r="N634" s="43"/>
      <c r="O634" s="36"/>
      <c r="P634" s="62"/>
      <c r="Q634" s="36"/>
      <c r="R634" s="43"/>
      <c r="S634" s="43"/>
      <c r="T634" s="43"/>
    </row>
    <row r="635" spans="1:20">
      <c r="A635" s="61"/>
      <c r="B635" s="43"/>
      <c r="C635" s="43"/>
      <c r="D635" s="43"/>
      <c r="E635" s="36"/>
      <c r="F635" s="62"/>
      <c r="G635" s="25"/>
      <c r="H635" s="25"/>
      <c r="I635" s="43"/>
      <c r="J635" s="43"/>
      <c r="K635" s="36"/>
      <c r="L635" s="43"/>
      <c r="M635" s="43"/>
      <c r="N635" s="43"/>
      <c r="O635" s="36"/>
      <c r="P635" s="62"/>
      <c r="Q635" s="36"/>
      <c r="R635" s="43"/>
      <c r="S635" s="43"/>
      <c r="T635" s="43"/>
    </row>
    <row r="636" spans="1:20">
      <c r="A636" s="61"/>
      <c r="B636" s="43"/>
      <c r="C636" s="43"/>
      <c r="D636" s="43"/>
      <c r="E636" s="36"/>
      <c r="F636" s="62"/>
      <c r="G636" s="25"/>
      <c r="H636" s="25"/>
      <c r="I636" s="43"/>
      <c r="J636" s="43"/>
      <c r="K636" s="36"/>
      <c r="L636" s="43"/>
      <c r="M636" s="43"/>
      <c r="N636" s="43"/>
      <c r="O636" s="36"/>
      <c r="P636" s="62"/>
      <c r="Q636" s="36"/>
      <c r="R636" s="43"/>
      <c r="S636" s="43"/>
      <c r="T636" s="43"/>
    </row>
    <row r="637" spans="1:20">
      <c r="A637" s="61"/>
      <c r="B637" s="43"/>
      <c r="C637" s="43"/>
      <c r="D637" s="43"/>
      <c r="E637" s="36"/>
      <c r="F637" s="62"/>
      <c r="G637" s="25"/>
      <c r="H637" s="25"/>
      <c r="I637" s="43"/>
      <c r="J637" s="43"/>
      <c r="K637" s="36"/>
      <c r="L637" s="43"/>
      <c r="M637" s="43"/>
      <c r="N637" s="43"/>
      <c r="O637" s="36"/>
      <c r="P637" s="62"/>
      <c r="Q637" s="36"/>
      <c r="R637" s="43"/>
      <c r="S637" s="43"/>
      <c r="T637" s="43"/>
    </row>
    <row r="638" spans="1:20">
      <c r="A638" s="61"/>
      <c r="B638" s="43"/>
      <c r="C638" s="43"/>
      <c r="D638" s="43"/>
      <c r="E638" s="36"/>
      <c r="F638" s="62"/>
      <c r="G638" s="25"/>
      <c r="H638" s="25"/>
      <c r="I638" s="43"/>
      <c r="J638" s="43"/>
      <c r="K638" s="36"/>
      <c r="L638" s="43"/>
      <c r="M638" s="43"/>
      <c r="N638" s="43"/>
      <c r="O638" s="36"/>
      <c r="P638" s="62"/>
      <c r="Q638" s="36"/>
      <c r="R638" s="43"/>
      <c r="S638" s="43"/>
      <c r="T638" s="43"/>
    </row>
    <row r="639" spans="1:20">
      <c r="A639" s="61"/>
      <c r="B639" s="43"/>
      <c r="C639" s="43"/>
      <c r="D639" s="43"/>
      <c r="E639" s="36"/>
      <c r="F639" s="62"/>
      <c r="G639" s="25"/>
      <c r="H639" s="25"/>
      <c r="I639" s="43"/>
      <c r="J639" s="43"/>
      <c r="K639" s="36"/>
      <c r="L639" s="43"/>
      <c r="M639" s="43"/>
      <c r="N639" s="43"/>
      <c r="O639" s="36"/>
      <c r="P639" s="62"/>
      <c r="Q639" s="36"/>
      <c r="R639" s="43"/>
      <c r="S639" s="43"/>
      <c r="T639" s="43"/>
    </row>
    <row r="640" spans="1:20">
      <c r="A640" s="61"/>
      <c r="B640" s="43"/>
      <c r="C640" s="43"/>
      <c r="D640" s="43"/>
      <c r="E640" s="36"/>
      <c r="F640" s="62"/>
      <c r="G640" s="25"/>
      <c r="H640" s="25"/>
      <c r="I640" s="43"/>
      <c r="J640" s="43"/>
      <c r="K640" s="36"/>
      <c r="L640" s="43"/>
      <c r="M640" s="43"/>
      <c r="N640" s="43"/>
      <c r="O640" s="36"/>
      <c r="P640" s="62"/>
      <c r="Q640" s="36"/>
      <c r="R640" s="43"/>
      <c r="S640" s="43"/>
      <c r="T640" s="43"/>
    </row>
    <row r="641" spans="1:20">
      <c r="A641" s="61"/>
      <c r="B641" s="43"/>
      <c r="C641" s="43"/>
      <c r="D641" s="43"/>
      <c r="E641" s="36"/>
      <c r="F641" s="62"/>
      <c r="G641" s="25"/>
      <c r="H641" s="25"/>
      <c r="I641" s="43"/>
      <c r="J641" s="43"/>
      <c r="K641" s="36"/>
      <c r="L641" s="43"/>
      <c r="M641" s="43"/>
      <c r="N641" s="43"/>
      <c r="O641" s="36"/>
      <c r="P641" s="62"/>
      <c r="Q641" s="36"/>
      <c r="R641" s="43"/>
      <c r="S641" s="43"/>
      <c r="T641" s="43"/>
    </row>
    <row r="642" spans="1:20">
      <c r="A642" s="61"/>
      <c r="B642" s="43"/>
      <c r="C642" s="43"/>
      <c r="D642" s="43"/>
      <c r="E642" s="36"/>
      <c r="F642" s="62"/>
      <c r="G642" s="25"/>
      <c r="H642" s="25"/>
      <c r="I642" s="43"/>
      <c r="J642" s="43"/>
      <c r="K642" s="36"/>
      <c r="L642" s="43"/>
      <c r="M642" s="43"/>
      <c r="N642" s="43"/>
      <c r="O642" s="36"/>
      <c r="P642" s="62"/>
      <c r="Q642" s="36"/>
      <c r="R642" s="43"/>
      <c r="S642" s="43"/>
      <c r="T642" s="43"/>
    </row>
    <row r="643" spans="1:20">
      <c r="A643" s="61"/>
      <c r="B643" s="43"/>
      <c r="C643" s="43"/>
      <c r="D643" s="43"/>
      <c r="E643" s="36"/>
      <c r="F643" s="62"/>
      <c r="G643" s="25"/>
      <c r="H643" s="25"/>
      <c r="I643" s="43"/>
      <c r="J643" s="43"/>
      <c r="K643" s="36"/>
      <c r="L643" s="43"/>
      <c r="M643" s="43"/>
      <c r="N643" s="43"/>
      <c r="O643" s="36"/>
      <c r="P643" s="62"/>
      <c r="Q643" s="36"/>
      <c r="R643" s="43"/>
      <c r="S643" s="43"/>
      <c r="T643" s="43"/>
    </row>
    <row r="644" spans="1:20">
      <c r="A644" s="61"/>
      <c r="B644" s="43"/>
      <c r="C644" s="43"/>
      <c r="D644" s="43"/>
      <c r="E644" s="36"/>
      <c r="F644" s="62"/>
      <c r="G644" s="25"/>
      <c r="H644" s="25"/>
      <c r="I644" s="43"/>
      <c r="J644" s="43"/>
      <c r="K644" s="36"/>
      <c r="L644" s="43"/>
      <c r="M644" s="43"/>
      <c r="N644" s="43"/>
      <c r="O644" s="36"/>
      <c r="P644" s="62"/>
      <c r="Q644" s="36"/>
      <c r="R644" s="43"/>
      <c r="S644" s="43"/>
      <c r="T644" s="43"/>
    </row>
    <row r="645" spans="1:20">
      <c r="A645" s="61"/>
      <c r="B645" s="43"/>
      <c r="C645" s="43"/>
      <c r="D645" s="43"/>
      <c r="E645" s="36"/>
      <c r="F645" s="62"/>
      <c r="G645" s="25"/>
      <c r="H645" s="25"/>
      <c r="I645" s="43"/>
      <c r="J645" s="43"/>
      <c r="K645" s="36"/>
      <c r="L645" s="43"/>
      <c r="M645" s="43"/>
      <c r="N645" s="43"/>
      <c r="O645" s="36"/>
      <c r="P645" s="62"/>
      <c r="Q645" s="36"/>
      <c r="R645" s="43"/>
      <c r="S645" s="43"/>
      <c r="T645" s="43"/>
    </row>
    <row r="646" spans="1:20">
      <c r="A646" s="61"/>
      <c r="B646" s="43"/>
      <c r="C646" s="43"/>
      <c r="D646" s="43"/>
      <c r="E646" s="36"/>
      <c r="F646" s="62"/>
      <c r="G646" s="25"/>
      <c r="H646" s="25"/>
      <c r="I646" s="43"/>
      <c r="J646" s="43"/>
      <c r="K646" s="36"/>
      <c r="L646" s="43"/>
      <c r="M646" s="43"/>
      <c r="N646" s="43"/>
      <c r="O646" s="36"/>
      <c r="P646" s="62"/>
      <c r="Q646" s="36"/>
      <c r="R646" s="43"/>
      <c r="S646" s="43"/>
      <c r="T646" s="43"/>
    </row>
    <row r="647" spans="1:20">
      <c r="A647" s="61"/>
      <c r="B647" s="43"/>
      <c r="C647" s="43"/>
      <c r="D647" s="43"/>
      <c r="E647" s="36"/>
      <c r="F647" s="62"/>
      <c r="G647" s="25"/>
      <c r="H647" s="25"/>
      <c r="I647" s="43"/>
      <c r="J647" s="43"/>
      <c r="K647" s="36"/>
      <c r="L647" s="43"/>
      <c r="M647" s="43"/>
      <c r="N647" s="43"/>
      <c r="O647" s="36"/>
      <c r="P647" s="62"/>
      <c r="Q647" s="36"/>
      <c r="R647" s="43"/>
      <c r="S647" s="43"/>
      <c r="T647" s="43"/>
    </row>
    <row r="648" spans="1:20">
      <c r="A648" s="61"/>
      <c r="B648" s="43"/>
      <c r="C648" s="43"/>
      <c r="D648" s="43"/>
      <c r="E648" s="36"/>
      <c r="F648" s="62"/>
      <c r="G648" s="25"/>
      <c r="H648" s="25"/>
      <c r="I648" s="43"/>
      <c r="J648" s="43"/>
      <c r="K648" s="36"/>
      <c r="L648" s="43"/>
      <c r="M648" s="43"/>
      <c r="N648" s="43"/>
      <c r="O648" s="36"/>
      <c r="P648" s="62"/>
      <c r="Q648" s="36"/>
      <c r="R648" s="43"/>
      <c r="S648" s="43"/>
      <c r="T648" s="43"/>
    </row>
    <row r="649" spans="1:20">
      <c r="A649" s="61"/>
      <c r="B649" s="43"/>
      <c r="C649" s="43"/>
      <c r="D649" s="43"/>
      <c r="E649" s="36"/>
      <c r="F649" s="62"/>
      <c r="G649" s="25"/>
      <c r="H649" s="25"/>
      <c r="I649" s="43"/>
      <c r="J649" s="43"/>
      <c r="K649" s="36"/>
      <c r="L649" s="43"/>
      <c r="M649" s="43"/>
      <c r="N649" s="43"/>
      <c r="O649" s="36"/>
      <c r="P649" s="62"/>
      <c r="Q649" s="36"/>
      <c r="R649" s="43"/>
      <c r="S649" s="43"/>
      <c r="T649" s="43"/>
    </row>
    <row r="650" spans="1:20">
      <c r="A650" s="61"/>
      <c r="B650" s="43"/>
      <c r="C650" s="43"/>
      <c r="D650" s="43"/>
      <c r="E650" s="36"/>
      <c r="F650" s="62"/>
      <c r="G650" s="25"/>
      <c r="H650" s="25"/>
      <c r="I650" s="43"/>
      <c r="J650" s="43"/>
      <c r="K650" s="36"/>
      <c r="L650" s="43"/>
      <c r="M650" s="43"/>
      <c r="N650" s="43"/>
      <c r="O650" s="36"/>
      <c r="P650" s="62"/>
      <c r="Q650" s="36"/>
      <c r="R650" s="43"/>
      <c r="S650" s="43"/>
      <c r="T650" s="43"/>
    </row>
    <row r="651" spans="1:20">
      <c r="A651" s="61"/>
      <c r="B651" s="43"/>
      <c r="C651" s="43"/>
      <c r="D651" s="43"/>
      <c r="E651" s="36"/>
      <c r="F651" s="62"/>
      <c r="G651" s="25"/>
      <c r="H651" s="25"/>
      <c r="I651" s="43"/>
      <c r="J651" s="43"/>
      <c r="K651" s="36"/>
      <c r="L651" s="43"/>
      <c r="M651" s="43"/>
      <c r="N651" s="43"/>
      <c r="O651" s="36"/>
      <c r="P651" s="62"/>
      <c r="Q651" s="36"/>
      <c r="R651" s="43"/>
      <c r="S651" s="43"/>
      <c r="T651" s="43"/>
    </row>
    <row r="652" spans="1:20">
      <c r="A652" s="61"/>
      <c r="B652" s="43"/>
      <c r="C652" s="43"/>
      <c r="D652" s="43"/>
      <c r="E652" s="36"/>
      <c r="F652" s="62"/>
      <c r="G652" s="25"/>
      <c r="H652" s="25"/>
      <c r="I652" s="43"/>
      <c r="J652" s="43"/>
      <c r="K652" s="36"/>
      <c r="L652" s="43"/>
      <c r="M652" s="43"/>
      <c r="N652" s="43"/>
      <c r="O652" s="36"/>
      <c r="P652" s="62"/>
      <c r="Q652" s="36"/>
      <c r="R652" s="43"/>
      <c r="S652" s="43"/>
      <c r="T652" s="43"/>
    </row>
    <row r="653" spans="1:20">
      <c r="A653" s="61"/>
      <c r="B653" s="43"/>
      <c r="C653" s="43"/>
      <c r="D653" s="43"/>
      <c r="E653" s="36"/>
      <c r="F653" s="62"/>
      <c r="G653" s="25"/>
      <c r="H653" s="25"/>
      <c r="I653" s="43"/>
      <c r="J653" s="43"/>
      <c r="K653" s="36"/>
      <c r="L653" s="43"/>
      <c r="M653" s="43"/>
      <c r="N653" s="43"/>
      <c r="O653" s="36"/>
      <c r="P653" s="62"/>
      <c r="Q653" s="36"/>
      <c r="R653" s="43"/>
      <c r="S653" s="43"/>
      <c r="T653" s="43"/>
    </row>
    <row r="654" spans="1:20">
      <c r="A654" s="61"/>
      <c r="B654" s="43"/>
      <c r="C654" s="43"/>
      <c r="D654" s="43"/>
      <c r="E654" s="36"/>
      <c r="F654" s="62"/>
      <c r="G654" s="25"/>
      <c r="H654" s="25"/>
      <c r="I654" s="43"/>
      <c r="J654" s="43"/>
      <c r="K654" s="36"/>
      <c r="L654" s="43"/>
      <c r="M654" s="43"/>
      <c r="N654" s="43"/>
      <c r="O654" s="36"/>
      <c r="P654" s="62"/>
      <c r="Q654" s="36"/>
      <c r="R654" s="43"/>
      <c r="S654" s="43"/>
      <c r="T654" s="43"/>
    </row>
    <row r="655" spans="1:20">
      <c r="A655" s="61"/>
      <c r="B655" s="43"/>
      <c r="C655" s="43"/>
      <c r="D655" s="43"/>
      <c r="E655" s="36"/>
      <c r="F655" s="62"/>
      <c r="G655" s="25"/>
      <c r="H655" s="25"/>
      <c r="I655" s="43"/>
      <c r="J655" s="43"/>
      <c r="K655" s="36"/>
      <c r="L655" s="43"/>
      <c r="M655" s="43"/>
      <c r="N655" s="43"/>
      <c r="O655" s="36"/>
      <c r="P655" s="62"/>
      <c r="Q655" s="36"/>
      <c r="R655" s="43"/>
      <c r="S655" s="43"/>
      <c r="T655" s="43"/>
    </row>
    <row r="656" spans="1:20">
      <c r="A656" s="61"/>
      <c r="B656" s="43"/>
      <c r="C656" s="43"/>
      <c r="D656" s="43"/>
      <c r="E656" s="36"/>
      <c r="F656" s="62"/>
      <c r="G656" s="25"/>
      <c r="H656" s="25"/>
      <c r="I656" s="43"/>
      <c r="J656" s="43"/>
      <c r="K656" s="36"/>
      <c r="L656" s="43"/>
      <c r="M656" s="43"/>
      <c r="N656" s="43"/>
      <c r="O656" s="36"/>
      <c r="P656" s="62"/>
      <c r="Q656" s="36"/>
      <c r="R656" s="43"/>
      <c r="S656" s="43"/>
      <c r="T656" s="43"/>
    </row>
    <row r="657" spans="1:20">
      <c r="A657" s="61"/>
      <c r="B657" s="43"/>
      <c r="C657" s="43"/>
      <c r="D657" s="43"/>
      <c r="E657" s="36"/>
      <c r="F657" s="62"/>
      <c r="G657" s="25"/>
      <c r="H657" s="25"/>
      <c r="I657" s="43"/>
      <c r="J657" s="43"/>
      <c r="K657" s="36"/>
      <c r="L657" s="43"/>
      <c r="M657" s="43"/>
      <c r="N657" s="43"/>
      <c r="O657" s="36"/>
      <c r="P657" s="62"/>
      <c r="Q657" s="36"/>
      <c r="R657" s="43"/>
      <c r="S657" s="43"/>
      <c r="T657" s="43"/>
    </row>
    <row r="658" spans="1:20">
      <c r="A658" s="61"/>
      <c r="B658" s="43"/>
      <c r="C658" s="43"/>
      <c r="D658" s="43"/>
      <c r="E658" s="36"/>
      <c r="F658" s="62"/>
      <c r="G658" s="25"/>
      <c r="H658" s="25"/>
      <c r="I658" s="43"/>
      <c r="J658" s="43"/>
      <c r="K658" s="36"/>
      <c r="L658" s="43"/>
      <c r="M658" s="43"/>
      <c r="N658" s="43"/>
      <c r="O658" s="36"/>
      <c r="P658" s="62"/>
      <c r="Q658" s="36"/>
      <c r="R658" s="43"/>
      <c r="S658" s="43"/>
      <c r="T658" s="43"/>
    </row>
    <row r="659" spans="1:20">
      <c r="A659" s="61"/>
      <c r="B659" s="43"/>
      <c r="C659" s="43"/>
      <c r="D659" s="43"/>
      <c r="E659" s="36"/>
      <c r="F659" s="62"/>
      <c r="G659" s="25"/>
      <c r="H659" s="25"/>
      <c r="I659" s="43"/>
      <c r="J659" s="43"/>
      <c r="K659" s="36"/>
      <c r="L659" s="43"/>
      <c r="M659" s="43"/>
      <c r="N659" s="43"/>
      <c r="O659" s="36"/>
      <c r="P659" s="62"/>
      <c r="Q659" s="36"/>
      <c r="R659" s="43"/>
      <c r="S659" s="43"/>
      <c r="T659" s="43"/>
    </row>
    <row r="660" spans="1:20">
      <c r="A660" s="61"/>
      <c r="B660" s="43"/>
      <c r="C660" s="43"/>
      <c r="D660" s="43"/>
      <c r="E660" s="36"/>
      <c r="F660" s="62"/>
      <c r="G660" s="25"/>
      <c r="H660" s="25"/>
      <c r="I660" s="43"/>
      <c r="J660" s="43"/>
      <c r="K660" s="36"/>
      <c r="L660" s="43"/>
      <c r="M660" s="43"/>
      <c r="N660" s="43"/>
      <c r="O660" s="36"/>
      <c r="P660" s="62"/>
      <c r="Q660" s="36"/>
      <c r="R660" s="43"/>
      <c r="S660" s="43"/>
      <c r="T660" s="43"/>
    </row>
    <row r="661" spans="1:20">
      <c r="A661" s="61"/>
      <c r="B661" s="43"/>
      <c r="C661" s="43"/>
      <c r="D661" s="43"/>
      <c r="E661" s="36"/>
      <c r="F661" s="62"/>
      <c r="G661" s="25"/>
      <c r="H661" s="25"/>
      <c r="I661" s="43"/>
      <c r="J661" s="43"/>
      <c r="K661" s="36"/>
      <c r="L661" s="43"/>
      <c r="M661" s="43"/>
      <c r="N661" s="43"/>
      <c r="O661" s="36"/>
      <c r="P661" s="62"/>
      <c r="Q661" s="36"/>
      <c r="R661" s="43"/>
      <c r="S661" s="43"/>
      <c r="T661" s="43"/>
    </row>
    <row r="662" spans="1:20">
      <c r="A662" s="61"/>
      <c r="B662" s="43"/>
      <c r="C662" s="43"/>
      <c r="D662" s="43"/>
      <c r="E662" s="36"/>
      <c r="F662" s="62"/>
      <c r="G662" s="25"/>
      <c r="H662" s="25"/>
      <c r="I662" s="43"/>
      <c r="J662" s="43"/>
      <c r="K662" s="36"/>
      <c r="L662" s="43"/>
      <c r="M662" s="43"/>
      <c r="N662" s="43"/>
      <c r="O662" s="36"/>
      <c r="P662" s="62"/>
      <c r="Q662" s="36"/>
      <c r="R662" s="43"/>
      <c r="S662" s="43"/>
      <c r="T662" s="43"/>
    </row>
    <row r="663" spans="1:20">
      <c r="A663" s="61"/>
      <c r="B663" s="43"/>
      <c r="C663" s="43"/>
      <c r="D663" s="43"/>
      <c r="E663" s="36"/>
      <c r="F663" s="62"/>
      <c r="G663" s="25"/>
      <c r="H663" s="25"/>
      <c r="I663" s="43"/>
      <c r="J663" s="43"/>
      <c r="K663" s="36"/>
      <c r="L663" s="43"/>
      <c r="M663" s="43"/>
      <c r="N663" s="43"/>
      <c r="O663" s="36"/>
      <c r="P663" s="62"/>
      <c r="Q663" s="36"/>
      <c r="R663" s="43"/>
      <c r="S663" s="43"/>
      <c r="T663" s="43"/>
    </row>
    <row r="664" spans="1:20">
      <c r="A664" s="61"/>
      <c r="B664" s="43"/>
      <c r="C664" s="43"/>
      <c r="D664" s="43"/>
      <c r="E664" s="36"/>
      <c r="F664" s="62"/>
      <c r="G664" s="25"/>
      <c r="H664" s="25"/>
      <c r="I664" s="43"/>
      <c r="J664" s="43"/>
      <c r="K664" s="36"/>
      <c r="L664" s="43"/>
      <c r="M664" s="43"/>
      <c r="N664" s="43"/>
      <c r="O664" s="36"/>
      <c r="P664" s="62"/>
      <c r="Q664" s="36"/>
      <c r="R664" s="43"/>
      <c r="S664" s="43"/>
      <c r="T664" s="43"/>
    </row>
    <row r="665" spans="1:20">
      <c r="A665" s="61"/>
      <c r="B665" s="43"/>
      <c r="C665" s="43"/>
      <c r="D665" s="43"/>
      <c r="E665" s="36"/>
      <c r="F665" s="62"/>
      <c r="G665" s="25"/>
      <c r="H665" s="25"/>
      <c r="I665" s="43"/>
      <c r="J665" s="43"/>
      <c r="K665" s="36"/>
      <c r="L665" s="43"/>
      <c r="M665" s="43"/>
      <c r="N665" s="43"/>
      <c r="O665" s="36"/>
      <c r="P665" s="62"/>
      <c r="Q665" s="36"/>
      <c r="R665" s="43"/>
      <c r="S665" s="43"/>
      <c r="T665" s="43"/>
    </row>
    <row r="666" spans="1:20">
      <c r="A666" s="61"/>
      <c r="B666" s="43"/>
      <c r="C666" s="43"/>
      <c r="D666" s="43"/>
      <c r="E666" s="36"/>
      <c r="F666" s="62"/>
      <c r="G666" s="25"/>
      <c r="H666" s="25"/>
      <c r="I666" s="43"/>
      <c r="J666" s="43"/>
      <c r="K666" s="36"/>
      <c r="L666" s="43"/>
      <c r="M666" s="43"/>
      <c r="N666" s="43"/>
      <c r="O666" s="36"/>
      <c r="P666" s="62"/>
      <c r="Q666" s="36"/>
      <c r="R666" s="43"/>
      <c r="S666" s="43"/>
      <c r="T666" s="43"/>
    </row>
    <row r="667" spans="1:20">
      <c r="A667" s="61"/>
      <c r="B667" s="43"/>
      <c r="C667" s="43"/>
      <c r="D667" s="43"/>
      <c r="E667" s="36"/>
      <c r="F667" s="62"/>
      <c r="G667" s="25"/>
      <c r="H667" s="25"/>
      <c r="I667" s="43"/>
      <c r="J667" s="43"/>
      <c r="K667" s="36"/>
      <c r="L667" s="43"/>
      <c r="M667" s="43"/>
      <c r="N667" s="43"/>
      <c r="O667" s="36"/>
      <c r="P667" s="62"/>
      <c r="Q667" s="36"/>
      <c r="R667" s="43"/>
      <c r="S667" s="43"/>
      <c r="T667" s="43"/>
    </row>
    <row r="668" spans="1:20">
      <c r="A668" s="61"/>
      <c r="B668" s="43"/>
      <c r="C668" s="43"/>
      <c r="D668" s="43"/>
      <c r="E668" s="36"/>
      <c r="F668" s="62"/>
      <c r="G668" s="25"/>
      <c r="H668" s="25"/>
      <c r="I668" s="43"/>
      <c r="J668" s="43"/>
      <c r="K668" s="36"/>
      <c r="L668" s="43"/>
      <c r="M668" s="43"/>
      <c r="N668" s="43"/>
      <c r="O668" s="36"/>
      <c r="P668" s="62"/>
      <c r="Q668" s="36"/>
      <c r="R668" s="43"/>
      <c r="S668" s="43"/>
      <c r="T668" s="43"/>
    </row>
    <row r="669" spans="1:20">
      <c r="A669" s="61"/>
      <c r="B669" s="43"/>
      <c r="C669" s="43"/>
      <c r="D669" s="43"/>
      <c r="E669" s="36"/>
      <c r="F669" s="62"/>
      <c r="G669" s="25"/>
      <c r="H669" s="25"/>
      <c r="I669" s="43"/>
      <c r="J669" s="43"/>
      <c r="K669" s="36"/>
      <c r="L669" s="43"/>
      <c r="M669" s="43"/>
      <c r="N669" s="43"/>
      <c r="O669" s="36"/>
      <c r="P669" s="62"/>
      <c r="Q669" s="36"/>
      <c r="R669" s="43"/>
      <c r="S669" s="43"/>
      <c r="T669" s="43"/>
    </row>
    <row r="670" spans="1:20">
      <c r="A670" s="61"/>
      <c r="B670" s="43"/>
      <c r="C670" s="43"/>
      <c r="D670" s="43"/>
      <c r="E670" s="36"/>
      <c r="F670" s="62"/>
      <c r="G670" s="25"/>
      <c r="H670" s="25"/>
      <c r="I670" s="43"/>
      <c r="J670" s="43"/>
      <c r="K670" s="36"/>
      <c r="L670" s="43"/>
      <c r="M670" s="43"/>
      <c r="N670" s="43"/>
      <c r="O670" s="36"/>
      <c r="P670" s="62"/>
      <c r="Q670" s="36"/>
      <c r="R670" s="43"/>
      <c r="S670" s="43"/>
      <c r="T670" s="43"/>
    </row>
    <row r="671" spans="1:20">
      <c r="A671" s="61"/>
      <c r="B671" s="43"/>
      <c r="C671" s="43"/>
      <c r="D671" s="43"/>
      <c r="E671" s="36"/>
      <c r="F671" s="62"/>
      <c r="G671" s="25"/>
      <c r="H671" s="25"/>
      <c r="I671" s="43"/>
      <c r="J671" s="43"/>
      <c r="K671" s="36"/>
      <c r="L671" s="43"/>
      <c r="M671" s="43"/>
      <c r="N671" s="43"/>
      <c r="O671" s="36"/>
      <c r="P671" s="62"/>
      <c r="Q671" s="36"/>
      <c r="R671" s="43"/>
      <c r="S671" s="43"/>
      <c r="T671" s="43"/>
    </row>
    <row r="672" spans="1:20">
      <c r="A672" s="61"/>
      <c r="B672" s="43"/>
      <c r="C672" s="43"/>
      <c r="D672" s="43"/>
      <c r="E672" s="36"/>
      <c r="F672" s="62"/>
      <c r="G672" s="25"/>
      <c r="H672" s="25"/>
      <c r="I672" s="43"/>
      <c r="J672" s="43"/>
      <c r="K672" s="36"/>
      <c r="L672" s="43"/>
      <c r="M672" s="43"/>
      <c r="N672" s="43"/>
      <c r="O672" s="36"/>
      <c r="P672" s="62"/>
      <c r="Q672" s="36"/>
      <c r="R672" s="43"/>
      <c r="S672" s="43"/>
      <c r="T672" s="43"/>
    </row>
    <row r="673" spans="1:20">
      <c r="A673" s="61"/>
      <c r="B673" s="43"/>
      <c r="C673" s="43"/>
      <c r="D673" s="43"/>
      <c r="E673" s="36"/>
      <c r="F673" s="62"/>
      <c r="G673" s="25"/>
      <c r="H673" s="25"/>
      <c r="I673" s="43"/>
      <c r="J673" s="43"/>
      <c r="K673" s="36"/>
      <c r="L673" s="43"/>
      <c r="M673" s="43"/>
      <c r="N673" s="43"/>
      <c r="O673" s="36"/>
      <c r="P673" s="62"/>
      <c r="Q673" s="36"/>
      <c r="R673" s="43"/>
      <c r="S673" s="43"/>
      <c r="T673" s="43"/>
    </row>
    <row r="674" spans="1:20">
      <c r="A674" s="61"/>
      <c r="B674" s="43"/>
      <c r="C674" s="43"/>
      <c r="D674" s="43"/>
      <c r="E674" s="36"/>
      <c r="F674" s="62"/>
      <c r="G674" s="25"/>
      <c r="H674" s="25"/>
      <c r="I674" s="43"/>
      <c r="J674" s="43"/>
      <c r="K674" s="36"/>
      <c r="L674" s="43"/>
      <c r="M674" s="43"/>
      <c r="N674" s="43"/>
      <c r="O674" s="36"/>
      <c r="P674" s="62"/>
      <c r="Q674" s="36"/>
      <c r="R674" s="43"/>
      <c r="S674" s="43"/>
      <c r="T674" s="43"/>
    </row>
    <row r="675" spans="1:20">
      <c r="A675" s="61"/>
      <c r="B675" s="43"/>
      <c r="C675" s="43"/>
      <c r="D675" s="43"/>
      <c r="E675" s="36"/>
      <c r="F675" s="62"/>
      <c r="G675" s="25"/>
      <c r="H675" s="25"/>
      <c r="I675" s="43"/>
      <c r="J675" s="43"/>
      <c r="K675" s="36"/>
      <c r="L675" s="43"/>
      <c r="M675" s="43"/>
      <c r="N675" s="43"/>
      <c r="O675" s="36"/>
      <c r="P675" s="62"/>
      <c r="Q675" s="36"/>
      <c r="R675" s="43"/>
      <c r="S675" s="43"/>
      <c r="T675" s="43"/>
    </row>
    <row r="676" spans="1:20">
      <c r="A676" s="61"/>
      <c r="B676" s="43"/>
      <c r="C676" s="43"/>
      <c r="D676" s="43"/>
      <c r="E676" s="36"/>
      <c r="F676" s="62"/>
      <c r="G676" s="25"/>
      <c r="H676" s="25"/>
      <c r="I676" s="43"/>
      <c r="J676" s="43"/>
      <c r="K676" s="36"/>
      <c r="L676" s="43"/>
      <c r="M676" s="43"/>
      <c r="N676" s="43"/>
      <c r="O676" s="36"/>
      <c r="P676" s="62"/>
      <c r="Q676" s="36"/>
      <c r="R676" s="43"/>
      <c r="S676" s="43"/>
      <c r="T676" s="43"/>
    </row>
    <row r="677" spans="1:20">
      <c r="A677" s="61"/>
      <c r="B677" s="43"/>
      <c r="C677" s="43"/>
      <c r="D677" s="43"/>
      <c r="E677" s="36"/>
      <c r="F677" s="62"/>
      <c r="G677" s="25"/>
      <c r="H677" s="25"/>
      <c r="I677" s="43"/>
      <c r="J677" s="43"/>
      <c r="K677" s="36"/>
      <c r="L677" s="43"/>
      <c r="M677" s="43"/>
      <c r="N677" s="43"/>
      <c r="O677" s="36"/>
      <c r="P677" s="62"/>
      <c r="Q677" s="36"/>
      <c r="R677" s="43"/>
      <c r="S677" s="43"/>
      <c r="T677" s="43"/>
    </row>
    <row r="678" spans="1:20">
      <c r="A678" s="61"/>
      <c r="B678" s="43"/>
      <c r="C678" s="43"/>
      <c r="D678" s="43"/>
      <c r="E678" s="36"/>
      <c r="F678" s="62"/>
      <c r="G678" s="25"/>
      <c r="H678" s="25"/>
      <c r="I678" s="43"/>
      <c r="J678" s="43"/>
      <c r="K678" s="36"/>
      <c r="L678" s="43"/>
      <c r="M678" s="43"/>
      <c r="N678" s="43"/>
      <c r="O678" s="36"/>
      <c r="P678" s="62"/>
      <c r="Q678" s="36"/>
      <c r="R678" s="43"/>
      <c r="S678" s="43"/>
      <c r="T678" s="43"/>
    </row>
    <row r="679" spans="1:20">
      <c r="A679" s="61"/>
      <c r="B679" s="43"/>
      <c r="C679" s="43"/>
      <c r="D679" s="43"/>
      <c r="E679" s="36"/>
      <c r="F679" s="62"/>
      <c r="G679" s="25"/>
      <c r="H679" s="25"/>
      <c r="I679" s="43"/>
      <c r="J679" s="43"/>
      <c r="K679" s="36"/>
      <c r="L679" s="43"/>
      <c r="M679" s="43"/>
      <c r="N679" s="43"/>
      <c r="O679" s="36"/>
      <c r="P679" s="62"/>
      <c r="Q679" s="36"/>
      <c r="R679" s="43"/>
      <c r="S679" s="43"/>
      <c r="T679" s="43"/>
    </row>
    <row r="680" spans="1:20">
      <c r="A680" s="61"/>
      <c r="B680" s="43"/>
      <c r="C680" s="43"/>
      <c r="D680" s="43"/>
      <c r="E680" s="36"/>
      <c r="F680" s="62"/>
      <c r="G680" s="25"/>
      <c r="H680" s="25"/>
      <c r="I680" s="43"/>
      <c r="J680" s="43"/>
      <c r="K680" s="36"/>
      <c r="L680" s="43"/>
      <c r="M680" s="43"/>
      <c r="N680" s="43"/>
      <c r="O680" s="36"/>
      <c r="P680" s="62"/>
      <c r="Q680" s="36"/>
      <c r="R680" s="43"/>
      <c r="S680" s="43"/>
      <c r="T680" s="43"/>
    </row>
    <row r="681" spans="1:20">
      <c r="A681" s="61"/>
      <c r="B681" s="43"/>
      <c r="C681" s="43"/>
      <c r="D681" s="43"/>
      <c r="E681" s="36"/>
      <c r="F681" s="62"/>
      <c r="G681" s="25"/>
      <c r="H681" s="25"/>
      <c r="I681" s="43"/>
      <c r="J681" s="43"/>
      <c r="K681" s="36"/>
      <c r="L681" s="43"/>
      <c r="M681" s="43"/>
      <c r="N681" s="43"/>
      <c r="O681" s="36"/>
      <c r="P681" s="62"/>
      <c r="Q681" s="36"/>
      <c r="R681" s="43"/>
      <c r="S681" s="43"/>
      <c r="T681" s="43"/>
    </row>
    <row r="682" spans="1:20">
      <c r="A682" s="61"/>
      <c r="B682" s="43"/>
      <c r="C682" s="43"/>
      <c r="D682" s="43"/>
      <c r="E682" s="36"/>
      <c r="F682" s="62"/>
      <c r="G682" s="25"/>
      <c r="H682" s="25"/>
      <c r="I682" s="43"/>
      <c r="J682" s="43"/>
      <c r="K682" s="36"/>
      <c r="L682" s="43"/>
      <c r="M682" s="43"/>
      <c r="N682" s="43"/>
      <c r="O682" s="36"/>
      <c r="P682" s="62"/>
      <c r="Q682" s="36"/>
      <c r="R682" s="43"/>
      <c r="S682" s="43"/>
      <c r="T682" s="43"/>
    </row>
    <row r="683" spans="1:20">
      <c r="A683" s="61"/>
      <c r="B683" s="43"/>
      <c r="C683" s="43"/>
      <c r="D683" s="43"/>
      <c r="E683" s="36"/>
      <c r="F683" s="62"/>
      <c r="G683" s="25"/>
      <c r="H683" s="25"/>
      <c r="I683" s="43"/>
      <c r="J683" s="43"/>
      <c r="K683" s="36"/>
      <c r="L683" s="43"/>
      <c r="M683" s="43"/>
      <c r="N683" s="43"/>
      <c r="O683" s="36"/>
      <c r="P683" s="62"/>
      <c r="Q683" s="36"/>
      <c r="R683" s="43"/>
      <c r="S683" s="43"/>
      <c r="T683" s="43"/>
    </row>
    <row r="684" spans="1:20">
      <c r="A684" s="61"/>
      <c r="B684" s="43"/>
      <c r="C684" s="43"/>
      <c r="D684" s="43"/>
      <c r="E684" s="36"/>
      <c r="F684" s="62"/>
      <c r="G684" s="25"/>
      <c r="H684" s="25"/>
      <c r="I684" s="43"/>
      <c r="J684" s="43"/>
      <c r="K684" s="36"/>
      <c r="L684" s="43"/>
      <c r="M684" s="43"/>
      <c r="N684" s="43"/>
      <c r="O684" s="36"/>
      <c r="P684" s="62"/>
      <c r="Q684" s="36"/>
      <c r="R684" s="43"/>
      <c r="S684" s="43"/>
      <c r="T684" s="43"/>
    </row>
    <row r="685" spans="1:20">
      <c r="A685" s="61"/>
      <c r="B685" s="43"/>
      <c r="C685" s="43"/>
      <c r="D685" s="43"/>
      <c r="E685" s="36"/>
      <c r="F685" s="62"/>
      <c r="G685" s="25"/>
      <c r="H685" s="25"/>
      <c r="I685" s="43"/>
      <c r="J685" s="43"/>
      <c r="K685" s="36"/>
      <c r="L685" s="43"/>
      <c r="M685" s="43"/>
      <c r="N685" s="43"/>
      <c r="O685" s="36"/>
      <c r="P685" s="62"/>
      <c r="Q685" s="36"/>
      <c r="R685" s="43"/>
      <c r="S685" s="43"/>
      <c r="T685" s="43"/>
    </row>
    <row r="686" spans="1:20">
      <c r="A686" s="61"/>
      <c r="B686" s="43"/>
      <c r="C686" s="43"/>
      <c r="D686" s="43"/>
      <c r="E686" s="36"/>
      <c r="F686" s="62"/>
      <c r="G686" s="25"/>
      <c r="H686" s="25"/>
      <c r="I686" s="43"/>
      <c r="J686" s="43"/>
      <c r="K686" s="36"/>
      <c r="L686" s="43"/>
      <c r="M686" s="43"/>
      <c r="N686" s="43"/>
      <c r="O686" s="36"/>
      <c r="P686" s="62"/>
      <c r="Q686" s="36"/>
      <c r="R686" s="43"/>
      <c r="S686" s="43"/>
      <c r="T686" s="43"/>
    </row>
    <row r="687" spans="1:20">
      <c r="A687" s="61"/>
      <c r="B687" s="43"/>
      <c r="C687" s="43"/>
      <c r="D687" s="43"/>
      <c r="E687" s="36"/>
      <c r="F687" s="62"/>
      <c r="G687" s="25"/>
      <c r="H687" s="25"/>
      <c r="I687" s="43"/>
      <c r="J687" s="43"/>
      <c r="K687" s="36"/>
      <c r="L687" s="43"/>
      <c r="M687" s="43"/>
      <c r="N687" s="43"/>
      <c r="O687" s="36"/>
      <c r="P687" s="62"/>
      <c r="Q687" s="36"/>
      <c r="R687" s="43"/>
      <c r="S687" s="43"/>
      <c r="T687" s="43"/>
    </row>
    <row r="688" spans="1:20">
      <c r="A688" s="61"/>
      <c r="B688" s="43"/>
      <c r="C688" s="43"/>
      <c r="D688" s="43"/>
      <c r="E688" s="36"/>
      <c r="F688" s="62"/>
      <c r="G688" s="25"/>
      <c r="H688" s="25"/>
      <c r="I688" s="43"/>
      <c r="J688" s="43"/>
      <c r="K688" s="36"/>
      <c r="L688" s="43"/>
      <c r="M688" s="43"/>
      <c r="N688" s="43"/>
      <c r="O688" s="36"/>
      <c r="P688" s="62"/>
      <c r="Q688" s="36"/>
      <c r="R688" s="43"/>
      <c r="S688" s="43"/>
      <c r="T688" s="43"/>
    </row>
    <row r="689" spans="1:20">
      <c r="A689" s="61"/>
      <c r="B689" s="43"/>
      <c r="C689" s="43"/>
      <c r="D689" s="43"/>
      <c r="E689" s="36"/>
      <c r="F689" s="62"/>
      <c r="G689" s="25"/>
      <c r="H689" s="25"/>
      <c r="I689" s="43"/>
      <c r="J689" s="43"/>
      <c r="K689" s="36"/>
      <c r="L689" s="43"/>
      <c r="M689" s="43"/>
      <c r="N689" s="43"/>
      <c r="O689" s="36"/>
      <c r="P689" s="62"/>
      <c r="Q689" s="36"/>
      <c r="R689" s="43"/>
      <c r="S689" s="43"/>
      <c r="T689" s="43"/>
    </row>
    <row r="690" spans="1:20">
      <c r="A690" s="61"/>
      <c r="B690" s="43"/>
      <c r="C690" s="43"/>
      <c r="D690" s="43"/>
      <c r="E690" s="36"/>
      <c r="F690" s="62"/>
      <c r="G690" s="25"/>
      <c r="H690" s="25"/>
      <c r="I690" s="43"/>
      <c r="J690" s="43"/>
      <c r="K690" s="36"/>
      <c r="L690" s="43"/>
      <c r="M690" s="43"/>
      <c r="N690" s="43"/>
      <c r="O690" s="36"/>
      <c r="P690" s="62"/>
      <c r="Q690" s="36"/>
      <c r="R690" s="43"/>
      <c r="S690" s="43"/>
      <c r="T690" s="43"/>
    </row>
    <row r="691" spans="1:20">
      <c r="A691" s="61"/>
      <c r="B691" s="43"/>
      <c r="C691" s="43"/>
      <c r="D691" s="43"/>
      <c r="E691" s="36"/>
      <c r="F691" s="62"/>
      <c r="G691" s="25"/>
      <c r="H691" s="25"/>
      <c r="I691" s="43"/>
      <c r="J691" s="43"/>
      <c r="K691" s="36"/>
      <c r="L691" s="43"/>
      <c r="M691" s="43"/>
      <c r="N691" s="43"/>
      <c r="O691" s="36"/>
      <c r="P691" s="62"/>
      <c r="Q691" s="36"/>
      <c r="R691" s="43"/>
      <c r="S691" s="43"/>
      <c r="T691" s="43"/>
    </row>
    <row r="692" spans="1:20">
      <c r="A692" s="61"/>
      <c r="B692" s="43"/>
      <c r="C692" s="43"/>
      <c r="D692" s="43"/>
      <c r="E692" s="36"/>
      <c r="F692" s="62"/>
      <c r="G692" s="25"/>
      <c r="H692" s="25"/>
      <c r="I692" s="43"/>
      <c r="J692" s="43"/>
      <c r="K692" s="36"/>
      <c r="L692" s="43"/>
      <c r="M692" s="43"/>
      <c r="N692" s="43"/>
      <c r="O692" s="36"/>
      <c r="P692" s="62"/>
      <c r="Q692" s="36"/>
      <c r="R692" s="43"/>
      <c r="S692" s="43"/>
      <c r="T692" s="43"/>
    </row>
    <row r="693" spans="1:20">
      <c r="A693" s="61"/>
      <c r="B693" s="43"/>
      <c r="C693" s="43"/>
      <c r="D693" s="43"/>
      <c r="E693" s="36"/>
      <c r="F693" s="62"/>
      <c r="G693" s="25"/>
      <c r="H693" s="25"/>
      <c r="I693" s="43"/>
      <c r="J693" s="43"/>
      <c r="K693" s="36"/>
      <c r="L693" s="43"/>
      <c r="M693" s="43"/>
      <c r="N693" s="43"/>
      <c r="O693" s="36"/>
      <c r="P693" s="62"/>
      <c r="Q693" s="36"/>
      <c r="R693" s="43"/>
      <c r="S693" s="43"/>
      <c r="T693" s="43"/>
    </row>
    <row r="694" spans="1:20">
      <c r="A694" s="61"/>
      <c r="B694" s="43"/>
      <c r="C694" s="43"/>
      <c r="D694" s="43"/>
      <c r="E694" s="36"/>
      <c r="F694" s="62"/>
      <c r="G694" s="25"/>
      <c r="H694" s="25"/>
      <c r="I694" s="43"/>
      <c r="J694" s="43"/>
      <c r="K694" s="36"/>
      <c r="L694" s="43"/>
      <c r="M694" s="43"/>
      <c r="N694" s="43"/>
      <c r="O694" s="36"/>
      <c r="P694" s="62"/>
      <c r="Q694" s="36"/>
      <c r="R694" s="43"/>
      <c r="S694" s="43"/>
      <c r="T694" s="43"/>
    </row>
    <row r="695" spans="1:20">
      <c r="A695" s="61"/>
      <c r="B695" s="43"/>
      <c r="C695" s="43"/>
      <c r="D695" s="43"/>
      <c r="E695" s="36"/>
      <c r="F695" s="62"/>
      <c r="G695" s="25"/>
      <c r="H695" s="25"/>
      <c r="I695" s="43"/>
      <c r="J695" s="43"/>
      <c r="K695" s="36"/>
      <c r="L695" s="43"/>
      <c r="M695" s="43"/>
      <c r="N695" s="43"/>
      <c r="O695" s="36"/>
      <c r="P695" s="62"/>
      <c r="Q695" s="36"/>
      <c r="R695" s="43"/>
      <c r="S695" s="43"/>
      <c r="T695" s="43"/>
    </row>
    <row r="696" spans="1:20">
      <c r="A696" s="61"/>
      <c r="B696" s="43"/>
      <c r="C696" s="43"/>
      <c r="D696" s="43"/>
      <c r="E696" s="36"/>
      <c r="F696" s="62"/>
      <c r="G696" s="25"/>
      <c r="H696" s="25"/>
      <c r="I696" s="43"/>
      <c r="J696" s="43"/>
      <c r="K696" s="36"/>
      <c r="L696" s="43"/>
      <c r="M696" s="43"/>
      <c r="N696" s="43"/>
      <c r="O696" s="36"/>
      <c r="P696" s="62"/>
      <c r="Q696" s="36"/>
      <c r="R696" s="43"/>
      <c r="S696" s="43"/>
      <c r="T696" s="43"/>
    </row>
    <row r="697" spans="1:20">
      <c r="A697" s="61"/>
      <c r="B697" s="43"/>
      <c r="C697" s="43"/>
      <c r="D697" s="43"/>
      <c r="E697" s="36"/>
      <c r="F697" s="62"/>
      <c r="G697" s="25"/>
      <c r="H697" s="25"/>
      <c r="I697" s="43"/>
      <c r="J697" s="43"/>
      <c r="K697" s="36"/>
      <c r="L697" s="43"/>
      <c r="M697" s="43"/>
      <c r="N697" s="43"/>
      <c r="O697" s="36"/>
      <c r="P697" s="62"/>
      <c r="Q697" s="36"/>
      <c r="R697" s="43"/>
      <c r="S697" s="43"/>
      <c r="T697" s="43"/>
    </row>
    <row r="698" spans="1:20">
      <c r="A698" s="61"/>
      <c r="B698" s="43"/>
      <c r="C698" s="43"/>
      <c r="D698" s="43"/>
      <c r="E698" s="36"/>
      <c r="F698" s="62"/>
      <c r="G698" s="25"/>
      <c r="H698" s="25"/>
      <c r="I698" s="43"/>
      <c r="J698" s="43"/>
      <c r="K698" s="36"/>
      <c r="L698" s="43"/>
      <c r="M698" s="43"/>
      <c r="N698" s="43"/>
      <c r="O698" s="36"/>
      <c r="P698" s="62"/>
      <c r="Q698" s="36"/>
      <c r="R698" s="43"/>
      <c r="S698" s="43"/>
      <c r="T698" s="43"/>
    </row>
    <row r="699" spans="1:20">
      <c r="A699" s="61"/>
      <c r="B699" s="43"/>
      <c r="C699" s="43"/>
      <c r="D699" s="43"/>
      <c r="E699" s="36"/>
      <c r="F699" s="62"/>
      <c r="G699" s="25"/>
      <c r="H699" s="25"/>
      <c r="I699" s="43"/>
      <c r="J699" s="43"/>
      <c r="K699" s="36"/>
      <c r="L699" s="43"/>
      <c r="M699" s="43"/>
      <c r="N699" s="43"/>
      <c r="O699" s="36"/>
      <c r="P699" s="62"/>
      <c r="Q699" s="36"/>
      <c r="R699" s="43"/>
      <c r="S699" s="43"/>
      <c r="T699" s="43"/>
    </row>
    <row r="700" spans="1:20">
      <c r="A700" s="61"/>
      <c r="B700" s="43"/>
      <c r="C700" s="43"/>
      <c r="D700" s="43"/>
      <c r="E700" s="36"/>
      <c r="F700" s="62"/>
      <c r="G700" s="25"/>
      <c r="H700" s="25"/>
      <c r="I700" s="43"/>
      <c r="J700" s="43"/>
      <c r="K700" s="36"/>
      <c r="L700" s="43"/>
      <c r="M700" s="43"/>
      <c r="N700" s="43"/>
      <c r="O700" s="36"/>
      <c r="P700" s="62"/>
      <c r="Q700" s="36"/>
      <c r="R700" s="43"/>
      <c r="S700" s="43"/>
      <c r="T700" s="43"/>
    </row>
    <row r="701" spans="1:20">
      <c r="A701" s="61"/>
      <c r="B701" s="43"/>
      <c r="C701" s="43"/>
      <c r="D701" s="43"/>
      <c r="E701" s="36"/>
      <c r="F701" s="62"/>
      <c r="G701" s="25"/>
      <c r="H701" s="25"/>
      <c r="I701" s="43"/>
      <c r="J701" s="43"/>
      <c r="K701" s="36"/>
      <c r="L701" s="43"/>
      <c r="M701" s="43"/>
      <c r="N701" s="43"/>
      <c r="O701" s="36"/>
      <c r="P701" s="62"/>
      <c r="Q701" s="36"/>
      <c r="R701" s="43"/>
      <c r="S701" s="43"/>
      <c r="T701" s="43"/>
    </row>
    <row r="702" spans="1:20">
      <c r="A702" s="61"/>
      <c r="B702" s="43"/>
      <c r="C702" s="43"/>
      <c r="D702" s="43"/>
      <c r="E702" s="36"/>
      <c r="F702" s="62"/>
      <c r="G702" s="25"/>
      <c r="H702" s="25"/>
      <c r="I702" s="43"/>
      <c r="J702" s="43"/>
      <c r="K702" s="36"/>
      <c r="L702" s="43"/>
      <c r="M702" s="43"/>
      <c r="N702" s="43"/>
      <c r="O702" s="36"/>
      <c r="P702" s="62"/>
      <c r="Q702" s="36"/>
      <c r="R702" s="43"/>
      <c r="S702" s="43"/>
      <c r="T702" s="43"/>
    </row>
    <row r="703" spans="1:20">
      <c r="A703" s="61"/>
      <c r="B703" s="43"/>
      <c r="C703" s="43"/>
      <c r="D703" s="43"/>
      <c r="E703" s="36"/>
      <c r="F703" s="62"/>
      <c r="G703" s="25"/>
      <c r="H703" s="25"/>
      <c r="I703" s="43"/>
      <c r="J703" s="43"/>
      <c r="K703" s="36"/>
      <c r="L703" s="43"/>
      <c r="M703" s="43"/>
      <c r="N703" s="43"/>
      <c r="O703" s="36"/>
      <c r="P703" s="62"/>
      <c r="Q703" s="36"/>
      <c r="R703" s="43"/>
      <c r="S703" s="43"/>
      <c r="T703" s="43"/>
    </row>
    <row r="704" spans="1:20">
      <c r="A704" s="61"/>
      <c r="B704" s="43"/>
      <c r="C704" s="43"/>
      <c r="D704" s="43"/>
      <c r="E704" s="36"/>
      <c r="F704" s="62"/>
      <c r="G704" s="25"/>
      <c r="H704" s="25"/>
      <c r="I704" s="43"/>
      <c r="J704" s="43"/>
      <c r="K704" s="36"/>
      <c r="L704" s="43"/>
      <c r="M704" s="43"/>
      <c r="N704" s="43"/>
      <c r="O704" s="36"/>
      <c r="P704" s="62"/>
      <c r="Q704" s="36"/>
      <c r="R704" s="43"/>
      <c r="S704" s="43"/>
      <c r="T704" s="43"/>
    </row>
    <row r="705" spans="1:20">
      <c r="A705" s="61"/>
      <c r="B705" s="43"/>
      <c r="C705" s="43"/>
      <c r="D705" s="43"/>
      <c r="E705" s="36"/>
      <c r="F705" s="62"/>
      <c r="G705" s="25"/>
      <c r="H705" s="25"/>
      <c r="I705" s="43"/>
      <c r="J705" s="43"/>
      <c r="K705" s="36"/>
      <c r="L705" s="43"/>
      <c r="M705" s="43"/>
      <c r="N705" s="43"/>
      <c r="O705" s="36"/>
      <c r="P705" s="62"/>
      <c r="Q705" s="36"/>
      <c r="R705" s="43"/>
      <c r="S705" s="43"/>
      <c r="T705" s="43"/>
    </row>
    <row r="706" spans="1:20">
      <c r="A706" s="61"/>
      <c r="B706" s="43"/>
      <c r="C706" s="43"/>
      <c r="D706" s="43"/>
      <c r="E706" s="36"/>
      <c r="F706" s="62"/>
      <c r="G706" s="25"/>
      <c r="H706" s="25"/>
      <c r="I706" s="43"/>
      <c r="J706" s="43"/>
      <c r="K706" s="36"/>
      <c r="L706" s="43"/>
      <c r="M706" s="43"/>
      <c r="N706" s="43"/>
      <c r="O706" s="36"/>
      <c r="P706" s="62"/>
      <c r="Q706" s="36"/>
      <c r="R706" s="43"/>
      <c r="S706" s="43"/>
      <c r="T706" s="43"/>
    </row>
    <row r="707" spans="1:20">
      <c r="A707" s="61"/>
      <c r="B707" s="43"/>
      <c r="C707" s="43"/>
      <c r="D707" s="43"/>
      <c r="E707" s="36"/>
      <c r="F707" s="62"/>
      <c r="G707" s="25"/>
      <c r="H707" s="25"/>
      <c r="I707" s="43"/>
      <c r="J707" s="43"/>
      <c r="K707" s="36"/>
      <c r="L707" s="43"/>
      <c r="M707" s="43"/>
      <c r="N707" s="43"/>
      <c r="O707" s="36"/>
      <c r="P707" s="62"/>
      <c r="Q707" s="36"/>
      <c r="R707" s="43"/>
      <c r="S707" s="43"/>
      <c r="T707" s="43"/>
    </row>
    <row r="708" spans="1:20">
      <c r="A708" s="61"/>
      <c r="B708" s="43"/>
      <c r="C708" s="43"/>
      <c r="D708" s="43"/>
      <c r="E708" s="36"/>
      <c r="F708" s="62"/>
      <c r="G708" s="25"/>
      <c r="H708" s="25"/>
      <c r="I708" s="43"/>
      <c r="J708" s="43"/>
      <c r="K708" s="36"/>
      <c r="L708" s="43"/>
      <c r="M708" s="43"/>
      <c r="N708" s="43"/>
      <c r="O708" s="36"/>
      <c r="P708" s="62"/>
      <c r="Q708" s="36"/>
      <c r="R708" s="43"/>
      <c r="S708" s="43"/>
      <c r="T708" s="43"/>
    </row>
    <row r="709" spans="1:20">
      <c r="A709" s="61"/>
      <c r="B709" s="43"/>
      <c r="C709" s="43"/>
      <c r="D709" s="43"/>
      <c r="E709" s="36"/>
      <c r="F709" s="62"/>
      <c r="G709" s="25"/>
      <c r="H709" s="25"/>
      <c r="I709" s="43"/>
      <c r="J709" s="43"/>
      <c r="K709" s="36"/>
      <c r="L709" s="43"/>
      <c r="M709" s="43"/>
      <c r="N709" s="43"/>
      <c r="O709" s="36"/>
      <c r="P709" s="62"/>
      <c r="Q709" s="36"/>
      <c r="R709" s="43"/>
      <c r="S709" s="43"/>
      <c r="T709" s="43"/>
    </row>
    <row r="710" spans="1:20">
      <c r="A710" s="61"/>
      <c r="B710" s="43"/>
      <c r="C710" s="43"/>
      <c r="D710" s="43"/>
      <c r="E710" s="36"/>
      <c r="F710" s="62"/>
      <c r="G710" s="25"/>
      <c r="H710" s="25"/>
      <c r="I710" s="43"/>
      <c r="J710" s="43"/>
      <c r="K710" s="36"/>
      <c r="L710" s="43"/>
      <c r="M710" s="43"/>
      <c r="N710" s="43"/>
      <c r="O710" s="36"/>
      <c r="P710" s="62"/>
      <c r="Q710" s="36"/>
      <c r="R710" s="43"/>
      <c r="S710" s="43"/>
      <c r="T710" s="43"/>
    </row>
    <row r="711" spans="1:20">
      <c r="A711" s="61"/>
      <c r="B711" s="43"/>
      <c r="C711" s="43"/>
      <c r="D711" s="43"/>
      <c r="E711" s="36"/>
      <c r="F711" s="62"/>
      <c r="G711" s="25"/>
      <c r="H711" s="25"/>
      <c r="I711" s="43"/>
      <c r="J711" s="43"/>
      <c r="K711" s="36"/>
      <c r="L711" s="43"/>
      <c r="M711" s="43"/>
      <c r="N711" s="43"/>
      <c r="O711" s="36"/>
      <c r="P711" s="62"/>
      <c r="Q711" s="36"/>
      <c r="R711" s="43"/>
      <c r="S711" s="43"/>
      <c r="T711" s="43"/>
    </row>
    <row r="712" spans="1:20">
      <c r="A712" s="61"/>
      <c r="B712" s="43"/>
      <c r="C712" s="43"/>
      <c r="D712" s="43"/>
      <c r="E712" s="36"/>
      <c r="F712" s="62"/>
      <c r="G712" s="25"/>
      <c r="H712" s="25"/>
      <c r="I712" s="43"/>
      <c r="J712" s="43"/>
      <c r="K712" s="36"/>
      <c r="L712" s="43"/>
      <c r="M712" s="43"/>
      <c r="N712" s="43"/>
      <c r="O712" s="36"/>
      <c r="P712" s="62"/>
      <c r="Q712" s="36"/>
      <c r="R712" s="43"/>
      <c r="S712" s="43"/>
      <c r="T712" s="43"/>
    </row>
    <row r="713" spans="1:20">
      <c r="A713" s="61"/>
      <c r="B713" s="43"/>
      <c r="C713" s="43"/>
      <c r="D713" s="43"/>
      <c r="E713" s="36"/>
      <c r="F713" s="62"/>
      <c r="G713" s="25"/>
      <c r="H713" s="25"/>
      <c r="I713" s="43"/>
      <c r="J713" s="43"/>
      <c r="K713" s="36"/>
      <c r="L713" s="43"/>
      <c r="M713" s="43"/>
      <c r="N713" s="43"/>
      <c r="O713" s="36"/>
      <c r="P713" s="62"/>
      <c r="Q713" s="36"/>
      <c r="R713" s="43"/>
      <c r="S713" s="43"/>
      <c r="T713" s="43"/>
    </row>
    <row r="714" spans="1:20">
      <c r="A714" s="61"/>
      <c r="B714" s="43"/>
      <c r="C714" s="43"/>
      <c r="D714" s="43"/>
      <c r="E714" s="36"/>
      <c r="F714" s="62"/>
      <c r="G714" s="25"/>
      <c r="H714" s="25"/>
      <c r="I714" s="43"/>
      <c r="J714" s="43"/>
      <c r="K714" s="36"/>
      <c r="L714" s="43"/>
      <c r="M714" s="43"/>
      <c r="N714" s="43"/>
      <c r="O714" s="36"/>
      <c r="P714" s="62"/>
      <c r="Q714" s="36"/>
      <c r="R714" s="43"/>
      <c r="S714" s="43"/>
      <c r="T714" s="43"/>
    </row>
    <row r="715" spans="1:20">
      <c r="A715" s="61"/>
      <c r="B715" s="43"/>
      <c r="C715" s="43"/>
      <c r="D715" s="43"/>
      <c r="E715" s="36"/>
      <c r="F715" s="62"/>
      <c r="G715" s="25"/>
      <c r="H715" s="25"/>
      <c r="I715" s="43"/>
      <c r="J715" s="43"/>
      <c r="K715" s="36"/>
      <c r="L715" s="43"/>
      <c r="M715" s="43"/>
      <c r="N715" s="43"/>
      <c r="O715" s="36"/>
      <c r="P715" s="62"/>
      <c r="Q715" s="36"/>
      <c r="R715" s="43"/>
      <c r="S715" s="43"/>
      <c r="T715" s="43"/>
    </row>
    <row r="716" spans="1:20">
      <c r="A716" s="61"/>
      <c r="B716" s="43"/>
      <c r="C716" s="43"/>
      <c r="D716" s="43"/>
      <c r="E716" s="36"/>
      <c r="F716" s="62"/>
      <c r="G716" s="25"/>
      <c r="H716" s="25"/>
      <c r="I716" s="43"/>
      <c r="J716" s="43"/>
      <c r="K716" s="36"/>
      <c r="L716" s="43"/>
      <c r="M716" s="43"/>
      <c r="N716" s="43"/>
      <c r="O716" s="36"/>
      <c r="P716" s="62"/>
      <c r="Q716" s="36"/>
      <c r="R716" s="43"/>
      <c r="S716" s="43"/>
      <c r="T716" s="43"/>
    </row>
    <row r="717" spans="1:20">
      <c r="A717" s="61"/>
      <c r="B717" s="43"/>
      <c r="C717" s="43"/>
      <c r="D717" s="43"/>
      <c r="E717" s="36"/>
      <c r="F717" s="62"/>
      <c r="G717" s="25"/>
      <c r="H717" s="25"/>
      <c r="I717" s="43"/>
      <c r="J717" s="43"/>
      <c r="K717" s="36"/>
      <c r="L717" s="43"/>
      <c r="M717" s="43"/>
      <c r="N717" s="43"/>
      <c r="O717" s="36"/>
      <c r="P717" s="62"/>
      <c r="Q717" s="36"/>
      <c r="R717" s="43"/>
      <c r="S717" s="43"/>
      <c r="T717" s="43"/>
    </row>
    <row r="718" spans="1:20">
      <c r="A718" s="61"/>
      <c r="B718" s="43"/>
      <c r="C718" s="43"/>
      <c r="D718" s="43"/>
      <c r="E718" s="36"/>
      <c r="F718" s="62"/>
      <c r="G718" s="25"/>
      <c r="H718" s="25"/>
      <c r="I718" s="43"/>
      <c r="J718" s="43"/>
      <c r="K718" s="36"/>
      <c r="L718" s="43"/>
      <c r="M718" s="43"/>
      <c r="N718" s="43"/>
      <c r="O718" s="36"/>
      <c r="P718" s="62"/>
      <c r="Q718" s="36"/>
      <c r="R718" s="43"/>
      <c r="S718" s="43"/>
      <c r="T718" s="43"/>
    </row>
    <row r="719" spans="1:20">
      <c r="A719" s="61"/>
      <c r="B719" s="43"/>
      <c r="C719" s="43"/>
      <c r="D719" s="43"/>
      <c r="E719" s="36"/>
      <c r="F719" s="62"/>
      <c r="G719" s="25"/>
      <c r="H719" s="25"/>
      <c r="I719" s="43"/>
      <c r="J719" s="43"/>
      <c r="K719" s="36"/>
      <c r="L719" s="43"/>
      <c r="M719" s="43"/>
      <c r="N719" s="43"/>
      <c r="O719" s="36"/>
      <c r="P719" s="62"/>
      <c r="Q719" s="36"/>
      <c r="R719" s="43"/>
      <c r="S719" s="43"/>
      <c r="T719" s="43"/>
    </row>
    <row r="720" spans="1:20">
      <c r="A720" s="61"/>
      <c r="B720" s="43"/>
      <c r="C720" s="43"/>
      <c r="D720" s="43"/>
      <c r="E720" s="36"/>
      <c r="F720" s="62"/>
      <c r="G720" s="25"/>
      <c r="H720" s="25"/>
      <c r="I720" s="43"/>
      <c r="J720" s="43"/>
      <c r="K720" s="36"/>
      <c r="L720" s="43"/>
      <c r="M720" s="43"/>
      <c r="N720" s="43"/>
      <c r="O720" s="36"/>
      <c r="P720" s="62"/>
      <c r="Q720" s="36"/>
      <c r="R720" s="43"/>
      <c r="S720" s="43"/>
      <c r="T720" s="43"/>
    </row>
    <row r="721" spans="1:20">
      <c r="A721" s="61"/>
      <c r="B721" s="43"/>
      <c r="C721" s="43"/>
      <c r="D721" s="43"/>
      <c r="E721" s="36"/>
      <c r="F721" s="62"/>
      <c r="G721" s="25"/>
      <c r="H721" s="25"/>
      <c r="I721" s="43"/>
      <c r="J721" s="43"/>
      <c r="K721" s="36"/>
      <c r="L721" s="43"/>
      <c r="M721" s="43"/>
      <c r="N721" s="43"/>
      <c r="O721" s="36"/>
      <c r="P721" s="62"/>
      <c r="Q721" s="36"/>
      <c r="R721" s="43"/>
      <c r="S721" s="43"/>
      <c r="T721" s="43"/>
    </row>
    <row r="722" spans="1:20">
      <c r="A722" s="61"/>
      <c r="B722" s="43"/>
      <c r="C722" s="43"/>
      <c r="D722" s="43"/>
      <c r="E722" s="36"/>
      <c r="F722" s="62"/>
      <c r="G722" s="25"/>
      <c r="H722" s="25"/>
      <c r="I722" s="43"/>
      <c r="J722" s="43"/>
      <c r="K722" s="36"/>
      <c r="L722" s="43"/>
      <c r="M722" s="43"/>
      <c r="N722" s="43"/>
      <c r="O722" s="36"/>
      <c r="P722" s="62"/>
      <c r="Q722" s="36"/>
      <c r="R722" s="43"/>
      <c r="S722" s="43"/>
      <c r="T722" s="43"/>
    </row>
    <row r="723" spans="1:20">
      <c r="A723" s="61"/>
      <c r="B723" s="43"/>
      <c r="C723" s="43"/>
      <c r="D723" s="43"/>
      <c r="E723" s="36"/>
      <c r="F723" s="62"/>
      <c r="G723" s="25"/>
      <c r="H723" s="25"/>
      <c r="I723" s="43"/>
      <c r="J723" s="43"/>
      <c r="K723" s="36"/>
      <c r="L723" s="43"/>
      <c r="M723" s="43"/>
      <c r="N723" s="43"/>
      <c r="O723" s="36"/>
      <c r="P723" s="62"/>
      <c r="Q723" s="36"/>
      <c r="R723" s="43"/>
      <c r="S723" s="43"/>
      <c r="T723" s="43"/>
    </row>
    <row r="724" spans="1:20">
      <c r="A724" s="61"/>
      <c r="B724" s="43"/>
      <c r="C724" s="43"/>
      <c r="D724" s="43"/>
      <c r="E724" s="36"/>
      <c r="F724" s="62"/>
      <c r="G724" s="25"/>
      <c r="H724" s="25"/>
      <c r="I724" s="43"/>
      <c r="J724" s="43"/>
      <c r="K724" s="36"/>
      <c r="L724" s="43"/>
      <c r="M724" s="43"/>
      <c r="N724" s="43"/>
      <c r="O724" s="36"/>
      <c r="P724" s="62"/>
      <c r="Q724" s="36"/>
      <c r="R724" s="43"/>
      <c r="S724" s="43"/>
      <c r="T724" s="43"/>
    </row>
    <row r="725" spans="1:20">
      <c r="A725" s="61"/>
      <c r="B725" s="43"/>
      <c r="C725" s="43"/>
      <c r="D725" s="43"/>
      <c r="E725" s="36"/>
      <c r="F725" s="62"/>
      <c r="G725" s="25"/>
      <c r="H725" s="25"/>
      <c r="I725" s="43"/>
      <c r="J725" s="43"/>
      <c r="K725" s="36"/>
      <c r="L725" s="43"/>
      <c r="M725" s="43"/>
      <c r="N725" s="43"/>
      <c r="O725" s="36"/>
      <c r="P725" s="62"/>
      <c r="Q725" s="36"/>
      <c r="R725" s="43"/>
      <c r="S725" s="43"/>
      <c r="T725" s="43"/>
    </row>
    <row r="726" spans="1:20">
      <c r="A726" s="61"/>
      <c r="B726" s="43"/>
      <c r="C726" s="43"/>
      <c r="D726" s="43"/>
      <c r="E726" s="36"/>
      <c r="F726" s="62"/>
      <c r="G726" s="25"/>
      <c r="H726" s="25"/>
      <c r="I726" s="43"/>
      <c r="J726" s="43"/>
      <c r="K726" s="36"/>
      <c r="L726" s="43"/>
      <c r="M726" s="43"/>
      <c r="N726" s="43"/>
      <c r="O726" s="36"/>
      <c r="P726" s="62"/>
      <c r="Q726" s="36"/>
      <c r="R726" s="43"/>
      <c r="S726" s="43"/>
      <c r="T726" s="43"/>
    </row>
    <row r="727" spans="1:20">
      <c r="A727" s="61"/>
      <c r="B727" s="43"/>
      <c r="C727" s="43"/>
      <c r="D727" s="43"/>
      <c r="E727" s="36"/>
      <c r="F727" s="62"/>
      <c r="G727" s="25"/>
      <c r="H727" s="25"/>
      <c r="I727" s="43"/>
      <c r="J727" s="43"/>
      <c r="K727" s="36"/>
      <c r="L727" s="43"/>
      <c r="M727" s="43"/>
      <c r="N727" s="43"/>
      <c r="O727" s="36"/>
      <c r="P727" s="62"/>
      <c r="Q727" s="36"/>
      <c r="R727" s="43"/>
      <c r="S727" s="43"/>
      <c r="T727" s="43"/>
    </row>
    <row r="728" spans="1:20">
      <c r="A728" s="61"/>
      <c r="B728" s="43"/>
      <c r="C728" s="43"/>
      <c r="D728" s="43"/>
      <c r="E728" s="36"/>
      <c r="F728" s="62"/>
      <c r="G728" s="25"/>
      <c r="H728" s="25"/>
      <c r="I728" s="43"/>
      <c r="J728" s="43"/>
      <c r="K728" s="36"/>
      <c r="L728" s="43"/>
      <c r="M728" s="43"/>
      <c r="N728" s="43"/>
      <c r="O728" s="36"/>
      <c r="P728" s="62"/>
      <c r="Q728" s="36"/>
      <c r="R728" s="43"/>
      <c r="S728" s="43"/>
      <c r="T728" s="43"/>
    </row>
    <row r="729" spans="1:20">
      <c r="A729" s="61"/>
      <c r="B729" s="43"/>
      <c r="C729" s="43"/>
      <c r="D729" s="43"/>
      <c r="E729" s="36"/>
      <c r="F729" s="62"/>
      <c r="G729" s="25"/>
      <c r="H729" s="25"/>
      <c r="I729" s="43"/>
      <c r="J729" s="43"/>
      <c r="K729" s="36"/>
      <c r="L729" s="43"/>
      <c r="M729" s="43"/>
      <c r="N729" s="43"/>
      <c r="O729" s="36"/>
      <c r="P729" s="62"/>
      <c r="Q729" s="36"/>
      <c r="R729" s="43"/>
      <c r="S729" s="43"/>
      <c r="T729" s="43"/>
    </row>
    <row r="730" spans="1:20">
      <c r="A730" s="61"/>
      <c r="B730" s="43"/>
      <c r="C730" s="43"/>
      <c r="D730" s="43"/>
      <c r="E730" s="36"/>
      <c r="F730" s="62"/>
      <c r="G730" s="25"/>
      <c r="H730" s="25"/>
      <c r="I730" s="43"/>
      <c r="J730" s="43"/>
      <c r="K730" s="36"/>
      <c r="L730" s="43"/>
      <c r="M730" s="43"/>
      <c r="N730" s="43"/>
      <c r="O730" s="36"/>
      <c r="P730" s="62"/>
      <c r="Q730" s="36"/>
      <c r="R730" s="43"/>
      <c r="S730" s="43"/>
      <c r="T730" s="43"/>
    </row>
    <row r="731" spans="1:20">
      <c r="A731" s="61"/>
      <c r="B731" s="43"/>
      <c r="C731" s="43"/>
      <c r="D731" s="43"/>
      <c r="E731" s="36"/>
      <c r="F731" s="62"/>
      <c r="G731" s="25"/>
      <c r="H731" s="25"/>
      <c r="I731" s="43"/>
      <c r="J731" s="43"/>
      <c r="K731" s="36"/>
      <c r="L731" s="43"/>
      <c r="M731" s="43"/>
      <c r="N731" s="43"/>
      <c r="O731" s="36"/>
      <c r="P731" s="62"/>
      <c r="Q731" s="36"/>
      <c r="R731" s="43"/>
      <c r="S731" s="43"/>
      <c r="T731" s="43"/>
    </row>
    <row r="732" spans="1:20">
      <c r="A732" s="61"/>
      <c r="B732" s="43"/>
      <c r="C732" s="43"/>
      <c r="D732" s="43"/>
      <c r="E732" s="36"/>
      <c r="F732" s="62"/>
      <c r="G732" s="25"/>
      <c r="H732" s="25"/>
      <c r="I732" s="43"/>
      <c r="J732" s="43"/>
      <c r="K732" s="36"/>
      <c r="L732" s="43"/>
      <c r="M732" s="43"/>
      <c r="N732" s="43"/>
      <c r="O732" s="36"/>
      <c r="P732" s="62"/>
      <c r="Q732" s="36"/>
      <c r="R732" s="43"/>
      <c r="S732" s="43"/>
      <c r="T732" s="43"/>
    </row>
    <row r="733" spans="1:20">
      <c r="A733" s="61"/>
      <c r="B733" s="43"/>
      <c r="C733" s="43"/>
      <c r="D733" s="43"/>
      <c r="E733" s="36"/>
      <c r="F733" s="62"/>
      <c r="G733" s="25"/>
      <c r="H733" s="25"/>
      <c r="I733" s="43"/>
      <c r="J733" s="43"/>
      <c r="K733" s="36"/>
      <c r="L733" s="43"/>
      <c r="M733" s="43"/>
      <c r="N733" s="43"/>
      <c r="O733" s="36"/>
      <c r="P733" s="62"/>
      <c r="Q733" s="36"/>
      <c r="R733" s="43"/>
      <c r="S733" s="43"/>
      <c r="T733" s="43"/>
    </row>
    <row r="734" spans="1:20">
      <c r="A734" s="61"/>
      <c r="B734" s="43"/>
      <c r="C734" s="43"/>
      <c r="D734" s="43"/>
      <c r="E734" s="36"/>
      <c r="F734" s="62"/>
      <c r="G734" s="25"/>
      <c r="H734" s="25"/>
      <c r="I734" s="43"/>
      <c r="J734" s="43"/>
      <c r="K734" s="36"/>
      <c r="L734" s="43"/>
      <c r="M734" s="43"/>
      <c r="N734" s="43"/>
      <c r="O734" s="36"/>
      <c r="P734" s="62"/>
      <c r="Q734" s="36"/>
      <c r="R734" s="43"/>
      <c r="S734" s="43"/>
      <c r="T734" s="43"/>
    </row>
    <row r="735" spans="1:20">
      <c r="A735" s="61"/>
      <c r="B735" s="43"/>
      <c r="C735" s="43"/>
      <c r="D735" s="43"/>
      <c r="E735" s="36"/>
      <c r="F735" s="62"/>
      <c r="G735" s="25"/>
      <c r="H735" s="25"/>
      <c r="I735" s="43"/>
      <c r="J735" s="43"/>
      <c r="K735" s="36"/>
      <c r="L735" s="43"/>
      <c r="M735" s="43"/>
      <c r="N735" s="43"/>
      <c r="O735" s="36"/>
      <c r="P735" s="62"/>
      <c r="Q735" s="36"/>
      <c r="R735" s="43"/>
      <c r="S735" s="43"/>
      <c r="T735" s="43"/>
    </row>
    <row r="736" spans="1:20">
      <c r="A736" s="61"/>
      <c r="B736" s="43"/>
      <c r="C736" s="43"/>
      <c r="D736" s="43"/>
      <c r="E736" s="36"/>
      <c r="F736" s="62"/>
      <c r="G736" s="25"/>
      <c r="H736" s="25"/>
      <c r="I736" s="43"/>
      <c r="J736" s="43"/>
      <c r="K736" s="36"/>
      <c r="L736" s="43"/>
      <c r="M736" s="43"/>
      <c r="N736" s="43"/>
      <c r="O736" s="36"/>
      <c r="P736" s="62"/>
      <c r="Q736" s="36"/>
      <c r="R736" s="43"/>
      <c r="S736" s="43"/>
      <c r="T736" s="43"/>
    </row>
    <row r="737" spans="1:20">
      <c r="A737" s="61"/>
      <c r="B737" s="43"/>
      <c r="C737" s="43"/>
      <c r="D737" s="43"/>
      <c r="E737" s="36"/>
      <c r="F737" s="62"/>
      <c r="G737" s="25"/>
      <c r="H737" s="25"/>
      <c r="I737" s="43"/>
      <c r="J737" s="43"/>
      <c r="K737" s="36"/>
      <c r="L737" s="43"/>
      <c r="M737" s="43"/>
      <c r="N737" s="43"/>
      <c r="O737" s="36"/>
      <c r="P737" s="62"/>
      <c r="Q737" s="36"/>
      <c r="R737" s="43"/>
      <c r="S737" s="43"/>
      <c r="T737" s="43"/>
    </row>
    <row r="738" spans="1:20">
      <c r="A738" s="61"/>
      <c r="B738" s="43"/>
      <c r="C738" s="43"/>
      <c r="D738" s="43"/>
      <c r="E738" s="36"/>
      <c r="F738" s="62"/>
      <c r="G738" s="25"/>
      <c r="H738" s="25"/>
      <c r="I738" s="43"/>
      <c r="J738" s="43"/>
      <c r="K738" s="36"/>
      <c r="L738" s="43"/>
      <c r="M738" s="43"/>
      <c r="N738" s="43"/>
      <c r="O738" s="36"/>
      <c r="P738" s="62"/>
      <c r="Q738" s="36"/>
      <c r="R738" s="43"/>
      <c r="S738" s="43"/>
      <c r="T738" s="43"/>
    </row>
    <row r="739" spans="1:20">
      <c r="A739" s="61"/>
      <c r="B739" s="43"/>
      <c r="C739" s="43"/>
      <c r="D739" s="43"/>
      <c r="E739" s="36"/>
      <c r="F739" s="62"/>
      <c r="G739" s="25"/>
      <c r="H739" s="25"/>
      <c r="I739" s="43"/>
      <c r="J739" s="43"/>
      <c r="K739" s="36"/>
      <c r="L739" s="43"/>
      <c r="M739" s="43"/>
      <c r="N739" s="43"/>
      <c r="O739" s="36"/>
      <c r="P739" s="62"/>
      <c r="Q739" s="36"/>
      <c r="R739" s="43"/>
      <c r="S739" s="43"/>
      <c r="T739" s="43"/>
    </row>
    <row r="740" spans="1:20">
      <c r="A740" s="61"/>
      <c r="B740" s="43"/>
      <c r="C740" s="43"/>
      <c r="D740" s="43"/>
      <c r="E740" s="36"/>
      <c r="F740" s="62"/>
      <c r="G740" s="25"/>
      <c r="H740" s="25"/>
      <c r="I740" s="43"/>
      <c r="J740" s="43"/>
      <c r="K740" s="36"/>
      <c r="L740" s="43"/>
      <c r="M740" s="43"/>
      <c r="N740" s="43"/>
      <c r="O740" s="36"/>
      <c r="P740" s="62"/>
      <c r="Q740" s="36"/>
      <c r="R740" s="43"/>
      <c r="S740" s="43"/>
      <c r="T740" s="43"/>
    </row>
    <row r="741" spans="1:20">
      <c r="A741" s="61"/>
      <c r="B741" s="43"/>
      <c r="C741" s="43"/>
      <c r="D741" s="43"/>
      <c r="E741" s="36"/>
      <c r="F741" s="62"/>
      <c r="G741" s="25"/>
      <c r="H741" s="25"/>
      <c r="I741" s="43"/>
      <c r="J741" s="43"/>
      <c r="K741" s="36"/>
      <c r="L741" s="43"/>
      <c r="M741" s="43"/>
      <c r="N741" s="43"/>
      <c r="O741" s="36"/>
      <c r="P741" s="62"/>
      <c r="Q741" s="36"/>
      <c r="R741" s="43"/>
      <c r="S741" s="43"/>
      <c r="T741" s="43"/>
    </row>
    <row r="742" spans="1:20">
      <c r="A742" s="61"/>
      <c r="B742" s="43"/>
      <c r="C742" s="43"/>
      <c r="D742" s="43"/>
      <c r="E742" s="36"/>
      <c r="F742" s="62"/>
      <c r="G742" s="25"/>
      <c r="H742" s="25"/>
      <c r="I742" s="43"/>
      <c r="J742" s="43"/>
      <c r="K742" s="36"/>
      <c r="L742" s="43"/>
      <c r="M742" s="43"/>
      <c r="N742" s="43"/>
      <c r="O742" s="36"/>
      <c r="P742" s="62"/>
      <c r="Q742" s="36"/>
      <c r="R742" s="43"/>
      <c r="S742" s="43"/>
      <c r="T742" s="43"/>
    </row>
    <row r="743" spans="1:20">
      <c r="A743" s="61"/>
      <c r="B743" s="43"/>
      <c r="C743" s="43"/>
      <c r="D743" s="43"/>
      <c r="E743" s="36"/>
      <c r="F743" s="62"/>
      <c r="G743" s="25"/>
      <c r="H743" s="25"/>
      <c r="I743" s="43"/>
      <c r="J743" s="43"/>
      <c r="K743" s="36"/>
      <c r="L743" s="43"/>
      <c r="M743" s="43"/>
      <c r="N743" s="43"/>
      <c r="O743" s="36"/>
      <c r="P743" s="62"/>
      <c r="Q743" s="36"/>
      <c r="R743" s="43"/>
      <c r="S743" s="43"/>
      <c r="T743" s="43"/>
    </row>
    <row r="744" spans="1:20">
      <c r="A744" s="61"/>
      <c r="B744" s="43"/>
      <c r="C744" s="43"/>
      <c r="D744" s="43"/>
      <c r="E744" s="36"/>
      <c r="F744" s="62"/>
      <c r="G744" s="25"/>
      <c r="H744" s="25"/>
      <c r="I744" s="43"/>
      <c r="J744" s="43"/>
      <c r="K744" s="36"/>
      <c r="L744" s="43"/>
      <c r="M744" s="43"/>
      <c r="N744" s="43"/>
      <c r="O744" s="36"/>
      <c r="P744" s="62"/>
      <c r="Q744" s="36"/>
      <c r="R744" s="43"/>
      <c r="S744" s="43"/>
      <c r="T744" s="43"/>
    </row>
    <row r="745" spans="1:20">
      <c r="A745" s="61"/>
      <c r="B745" s="43"/>
      <c r="C745" s="43"/>
      <c r="D745" s="43"/>
      <c r="E745" s="36"/>
      <c r="F745" s="62"/>
      <c r="G745" s="25"/>
      <c r="H745" s="25"/>
      <c r="I745" s="43"/>
      <c r="J745" s="43"/>
      <c r="K745" s="36"/>
      <c r="L745" s="43"/>
      <c r="M745" s="43"/>
      <c r="N745" s="43"/>
      <c r="O745" s="36"/>
      <c r="P745" s="62"/>
      <c r="Q745" s="36"/>
      <c r="R745" s="43"/>
      <c r="S745" s="43"/>
      <c r="T745" s="43"/>
    </row>
    <row r="746" spans="1:20">
      <c r="A746" s="61"/>
      <c r="B746" s="43"/>
      <c r="C746" s="43"/>
      <c r="D746" s="43"/>
      <c r="E746" s="36"/>
      <c r="F746" s="62"/>
      <c r="G746" s="25"/>
      <c r="H746" s="25"/>
      <c r="I746" s="43"/>
      <c r="J746" s="43"/>
      <c r="K746" s="36"/>
      <c r="L746" s="43"/>
      <c r="M746" s="43"/>
      <c r="N746" s="43"/>
      <c r="O746" s="36"/>
      <c r="P746" s="62"/>
      <c r="Q746" s="36"/>
      <c r="R746" s="43"/>
      <c r="S746" s="43"/>
      <c r="T746" s="43"/>
    </row>
    <row r="747" spans="1:20">
      <c r="A747" s="61"/>
      <c r="B747" s="43"/>
      <c r="C747" s="43"/>
      <c r="D747" s="43"/>
      <c r="E747" s="36"/>
      <c r="F747" s="62"/>
      <c r="G747" s="25"/>
      <c r="H747" s="25"/>
      <c r="I747" s="43"/>
      <c r="J747" s="43"/>
      <c r="K747" s="36"/>
      <c r="L747" s="43"/>
      <c r="M747" s="43"/>
      <c r="N747" s="43"/>
      <c r="O747" s="36"/>
      <c r="P747" s="62"/>
      <c r="Q747" s="36"/>
      <c r="R747" s="43"/>
      <c r="S747" s="43"/>
      <c r="T747" s="43"/>
    </row>
    <row r="748" spans="1:20">
      <c r="A748" s="61"/>
      <c r="B748" s="43"/>
      <c r="C748" s="43"/>
      <c r="D748" s="43"/>
      <c r="E748" s="36"/>
      <c r="F748" s="62"/>
      <c r="G748" s="25"/>
      <c r="H748" s="25"/>
      <c r="I748" s="43"/>
      <c r="J748" s="43"/>
      <c r="K748" s="36"/>
      <c r="L748" s="43"/>
      <c r="M748" s="43"/>
      <c r="N748" s="43"/>
      <c r="O748" s="36"/>
      <c r="P748" s="62"/>
      <c r="Q748" s="36"/>
      <c r="R748" s="43"/>
      <c r="S748" s="43"/>
      <c r="T748" s="43"/>
    </row>
    <row r="749" spans="1:20">
      <c r="A749" s="61"/>
      <c r="B749" s="43"/>
      <c r="C749" s="43"/>
      <c r="D749" s="43"/>
      <c r="E749" s="36"/>
      <c r="F749" s="62"/>
      <c r="G749" s="25"/>
      <c r="H749" s="25"/>
      <c r="I749" s="43"/>
      <c r="J749" s="43"/>
      <c r="K749" s="36"/>
      <c r="L749" s="43"/>
      <c r="M749" s="43"/>
      <c r="N749" s="43"/>
      <c r="O749" s="36"/>
      <c r="P749" s="62"/>
      <c r="Q749" s="36"/>
      <c r="R749" s="43"/>
      <c r="S749" s="43"/>
      <c r="T749" s="43"/>
    </row>
    <row r="750" spans="1:20">
      <c r="A750" s="61"/>
      <c r="B750" s="43"/>
      <c r="C750" s="43"/>
      <c r="D750" s="43"/>
      <c r="E750" s="36"/>
      <c r="F750" s="62"/>
      <c r="G750" s="25"/>
      <c r="H750" s="25"/>
      <c r="I750" s="43"/>
      <c r="J750" s="43"/>
      <c r="K750" s="36"/>
      <c r="L750" s="43"/>
      <c r="M750" s="43"/>
      <c r="N750" s="43"/>
      <c r="O750" s="36"/>
      <c r="P750" s="62"/>
      <c r="Q750" s="36"/>
      <c r="R750" s="43"/>
      <c r="S750" s="43"/>
      <c r="T750" s="43"/>
    </row>
    <row r="751" spans="1:20">
      <c r="A751" s="61"/>
      <c r="B751" s="43"/>
      <c r="C751" s="43"/>
      <c r="D751" s="43"/>
      <c r="E751" s="36"/>
      <c r="F751" s="62"/>
      <c r="G751" s="25"/>
      <c r="H751" s="25"/>
      <c r="I751" s="43"/>
      <c r="J751" s="43"/>
      <c r="K751" s="36"/>
      <c r="L751" s="43"/>
      <c r="M751" s="43"/>
      <c r="N751" s="43"/>
      <c r="O751" s="36"/>
      <c r="P751" s="62"/>
      <c r="Q751" s="36"/>
      <c r="R751" s="43"/>
      <c r="S751" s="43"/>
      <c r="T751" s="43"/>
    </row>
    <row r="752" spans="1:20">
      <c r="A752" s="61"/>
      <c r="B752" s="43"/>
      <c r="C752" s="43"/>
      <c r="D752" s="43"/>
      <c r="E752" s="36"/>
      <c r="F752" s="62"/>
      <c r="G752" s="25"/>
      <c r="H752" s="25"/>
      <c r="I752" s="43"/>
      <c r="J752" s="43"/>
      <c r="K752" s="36"/>
      <c r="L752" s="43"/>
      <c r="M752" s="43"/>
      <c r="N752" s="43"/>
      <c r="O752" s="36"/>
      <c r="P752" s="62"/>
      <c r="Q752" s="36"/>
      <c r="R752" s="43"/>
      <c r="S752" s="43"/>
      <c r="T752" s="43"/>
    </row>
    <row r="753" spans="1:20">
      <c r="A753" s="61"/>
      <c r="B753" s="43"/>
      <c r="C753" s="43"/>
      <c r="D753" s="43"/>
      <c r="E753" s="36"/>
      <c r="F753" s="62"/>
      <c r="G753" s="25"/>
      <c r="H753" s="25"/>
      <c r="I753" s="43"/>
      <c r="J753" s="43"/>
      <c r="K753" s="36"/>
      <c r="L753" s="43"/>
      <c r="M753" s="43"/>
      <c r="N753" s="43"/>
      <c r="O753" s="36"/>
      <c r="P753" s="62"/>
      <c r="Q753" s="36"/>
      <c r="R753" s="43"/>
      <c r="S753" s="43"/>
      <c r="T753" s="43"/>
    </row>
    <row r="754" spans="1:20">
      <c r="A754" s="61"/>
      <c r="B754" s="43"/>
      <c r="C754" s="43"/>
      <c r="D754" s="43"/>
      <c r="E754" s="36"/>
      <c r="F754" s="62"/>
      <c r="G754" s="25"/>
      <c r="H754" s="25"/>
      <c r="I754" s="43"/>
      <c r="J754" s="43"/>
      <c r="K754" s="36"/>
      <c r="L754" s="43"/>
      <c r="M754" s="43"/>
      <c r="N754" s="43"/>
      <c r="O754" s="36"/>
      <c r="P754" s="62"/>
      <c r="Q754" s="36"/>
      <c r="R754" s="43"/>
      <c r="S754" s="43"/>
      <c r="T754" s="43"/>
    </row>
    <row r="755" spans="1:20">
      <c r="A755" s="61"/>
      <c r="B755" s="43"/>
      <c r="C755" s="43"/>
      <c r="D755" s="43"/>
      <c r="E755" s="36"/>
      <c r="F755" s="62"/>
      <c r="G755" s="25"/>
      <c r="H755" s="25"/>
      <c r="I755" s="43"/>
      <c r="J755" s="43"/>
      <c r="K755" s="36"/>
      <c r="L755" s="43"/>
      <c r="M755" s="43"/>
      <c r="N755" s="43"/>
      <c r="O755" s="36"/>
      <c r="P755" s="62"/>
      <c r="Q755" s="36"/>
      <c r="R755" s="43"/>
      <c r="S755" s="43"/>
      <c r="T755" s="43"/>
    </row>
    <row r="756" spans="1:20">
      <c r="A756" s="61"/>
      <c r="B756" s="43"/>
      <c r="C756" s="43"/>
      <c r="D756" s="43"/>
      <c r="E756" s="36"/>
      <c r="F756" s="62"/>
      <c r="G756" s="25"/>
      <c r="H756" s="25"/>
      <c r="I756" s="43"/>
      <c r="J756" s="43"/>
      <c r="K756" s="36"/>
      <c r="L756" s="43"/>
      <c r="M756" s="43"/>
      <c r="N756" s="43"/>
      <c r="O756" s="36"/>
      <c r="P756" s="62"/>
      <c r="Q756" s="36"/>
      <c r="R756" s="43"/>
      <c r="S756" s="43"/>
      <c r="T756" s="43"/>
    </row>
    <row r="757" spans="1:20">
      <c r="A757" s="61"/>
      <c r="B757" s="43"/>
      <c r="C757" s="43"/>
      <c r="D757" s="43"/>
      <c r="E757" s="36"/>
      <c r="F757" s="62"/>
      <c r="G757" s="25"/>
      <c r="H757" s="25"/>
      <c r="I757" s="43"/>
      <c r="J757" s="43"/>
      <c r="K757" s="36"/>
      <c r="L757" s="43"/>
      <c r="M757" s="43"/>
      <c r="N757" s="43"/>
      <c r="O757" s="36"/>
      <c r="P757" s="62"/>
      <c r="Q757" s="36"/>
      <c r="R757" s="43"/>
      <c r="S757" s="43"/>
      <c r="T757" s="43"/>
    </row>
    <row r="758" spans="1:20">
      <c r="A758" s="61"/>
      <c r="B758" s="43"/>
      <c r="C758" s="43"/>
      <c r="D758" s="43"/>
      <c r="E758" s="36"/>
      <c r="F758" s="62"/>
      <c r="G758" s="25"/>
      <c r="H758" s="25"/>
      <c r="I758" s="43"/>
      <c r="J758" s="43"/>
      <c r="K758" s="36"/>
      <c r="L758" s="43"/>
      <c r="M758" s="43"/>
      <c r="N758" s="43"/>
      <c r="O758" s="36"/>
      <c r="P758" s="62"/>
      <c r="Q758" s="36"/>
      <c r="R758" s="43"/>
      <c r="S758" s="43"/>
      <c r="T758" s="43"/>
    </row>
    <row r="759" spans="1:20">
      <c r="A759" s="61"/>
      <c r="B759" s="43"/>
      <c r="C759" s="43"/>
      <c r="D759" s="43"/>
      <c r="E759" s="36"/>
      <c r="F759" s="62"/>
      <c r="G759" s="25"/>
      <c r="H759" s="25"/>
      <c r="I759" s="43"/>
      <c r="J759" s="43"/>
      <c r="K759" s="36"/>
      <c r="L759" s="43"/>
      <c r="M759" s="43"/>
      <c r="N759" s="43"/>
      <c r="O759" s="36"/>
      <c r="P759" s="62"/>
      <c r="Q759" s="36"/>
      <c r="R759" s="43"/>
      <c r="S759" s="43"/>
      <c r="T759" s="43"/>
    </row>
    <row r="760" spans="1:20">
      <c r="A760" s="61"/>
      <c r="B760" s="43"/>
      <c r="C760" s="43"/>
      <c r="D760" s="43"/>
      <c r="E760" s="36"/>
      <c r="F760" s="62"/>
      <c r="G760" s="25"/>
      <c r="H760" s="25"/>
      <c r="I760" s="43"/>
      <c r="J760" s="43"/>
      <c r="K760" s="36"/>
      <c r="L760" s="43"/>
      <c r="M760" s="43"/>
      <c r="N760" s="43"/>
      <c r="O760" s="36"/>
      <c r="P760" s="62"/>
      <c r="Q760" s="36"/>
      <c r="R760" s="43"/>
      <c r="S760" s="43"/>
      <c r="T760" s="43"/>
    </row>
    <row r="761" spans="1:20">
      <c r="A761" s="61"/>
      <c r="B761" s="43"/>
      <c r="C761" s="43"/>
      <c r="D761" s="43"/>
      <c r="E761" s="36"/>
      <c r="F761" s="62"/>
      <c r="G761" s="25"/>
      <c r="H761" s="25"/>
      <c r="I761" s="43"/>
      <c r="J761" s="43"/>
      <c r="K761" s="36"/>
      <c r="L761" s="43"/>
      <c r="M761" s="43"/>
      <c r="N761" s="43"/>
      <c r="O761" s="36"/>
      <c r="P761" s="62"/>
      <c r="Q761" s="36"/>
      <c r="R761" s="43"/>
      <c r="S761" s="43"/>
      <c r="T761" s="43"/>
    </row>
    <row r="762" spans="1:20">
      <c r="A762" s="61"/>
      <c r="B762" s="43"/>
      <c r="C762" s="43"/>
      <c r="D762" s="43"/>
      <c r="E762" s="36"/>
      <c r="F762" s="62"/>
      <c r="G762" s="25"/>
      <c r="H762" s="25"/>
      <c r="I762" s="43"/>
      <c r="J762" s="43"/>
      <c r="K762" s="36"/>
      <c r="L762" s="43"/>
      <c r="M762" s="43"/>
      <c r="N762" s="43"/>
      <c r="O762" s="36"/>
      <c r="P762" s="62"/>
      <c r="Q762" s="36"/>
      <c r="R762" s="43"/>
      <c r="S762" s="43"/>
      <c r="T762" s="43"/>
    </row>
    <row r="763" spans="1:20">
      <c r="A763" s="61"/>
      <c r="B763" s="43"/>
      <c r="C763" s="43"/>
      <c r="D763" s="43"/>
      <c r="E763" s="36"/>
      <c r="F763" s="62"/>
      <c r="G763" s="25"/>
      <c r="H763" s="25"/>
      <c r="I763" s="43"/>
      <c r="J763" s="43"/>
      <c r="K763" s="36"/>
      <c r="L763" s="43"/>
      <c r="M763" s="43"/>
      <c r="N763" s="43"/>
      <c r="O763" s="36"/>
      <c r="P763" s="62"/>
      <c r="Q763" s="36"/>
      <c r="R763" s="43"/>
      <c r="S763" s="43"/>
      <c r="T763" s="43"/>
    </row>
    <row r="764" spans="1:20">
      <c r="A764" s="61"/>
      <c r="B764" s="43"/>
      <c r="C764" s="43"/>
      <c r="D764" s="43"/>
      <c r="E764" s="36"/>
      <c r="F764" s="62"/>
      <c r="G764" s="25"/>
      <c r="H764" s="25"/>
      <c r="I764" s="43"/>
      <c r="J764" s="43"/>
      <c r="K764" s="36"/>
      <c r="L764" s="43"/>
      <c r="M764" s="43"/>
      <c r="N764" s="43"/>
      <c r="O764" s="36"/>
      <c r="P764" s="62"/>
      <c r="Q764" s="36"/>
      <c r="R764" s="43"/>
      <c r="S764" s="43"/>
      <c r="T764" s="43"/>
    </row>
    <row r="765" spans="1:20">
      <c r="A765" s="61"/>
      <c r="B765" s="43"/>
      <c r="C765" s="43"/>
      <c r="D765" s="43"/>
      <c r="E765" s="36"/>
      <c r="F765" s="62"/>
      <c r="G765" s="25"/>
      <c r="H765" s="25"/>
      <c r="I765" s="43"/>
      <c r="J765" s="43"/>
      <c r="K765" s="36"/>
      <c r="L765" s="43"/>
      <c r="M765" s="43"/>
      <c r="N765" s="43"/>
      <c r="O765" s="36"/>
      <c r="P765" s="62"/>
      <c r="Q765" s="36"/>
      <c r="R765" s="43"/>
      <c r="S765" s="43"/>
      <c r="T765" s="43"/>
    </row>
    <row r="766" spans="1:20">
      <c r="A766" s="61"/>
      <c r="B766" s="43"/>
      <c r="C766" s="43"/>
      <c r="D766" s="43"/>
      <c r="E766" s="36"/>
      <c r="F766" s="62"/>
      <c r="G766" s="25"/>
      <c r="H766" s="25"/>
      <c r="I766" s="43"/>
      <c r="J766" s="43"/>
      <c r="K766" s="36"/>
      <c r="L766" s="43"/>
      <c r="M766" s="43"/>
      <c r="N766" s="43"/>
      <c r="O766" s="36"/>
      <c r="P766" s="62"/>
      <c r="Q766" s="36"/>
      <c r="R766" s="43"/>
      <c r="S766" s="43"/>
      <c r="T766" s="43"/>
    </row>
    <row r="767" spans="1:20">
      <c r="A767" s="61"/>
      <c r="B767" s="43"/>
      <c r="C767" s="43"/>
      <c r="D767" s="43"/>
      <c r="E767" s="36"/>
      <c r="F767" s="62"/>
      <c r="G767" s="25"/>
      <c r="H767" s="25"/>
      <c r="I767" s="43"/>
      <c r="J767" s="43"/>
      <c r="K767" s="36"/>
      <c r="L767" s="43"/>
      <c r="M767" s="43"/>
      <c r="N767" s="43"/>
      <c r="O767" s="36"/>
      <c r="P767" s="62"/>
      <c r="Q767" s="36"/>
      <c r="R767" s="43"/>
      <c r="S767" s="43"/>
      <c r="T767" s="43"/>
    </row>
    <row r="768" spans="1:20">
      <c r="A768" s="61"/>
      <c r="B768" s="43"/>
      <c r="C768" s="43"/>
      <c r="D768" s="43"/>
      <c r="E768" s="36"/>
      <c r="F768" s="62"/>
      <c r="G768" s="25"/>
      <c r="H768" s="25"/>
      <c r="I768" s="43"/>
      <c r="J768" s="43"/>
      <c r="K768" s="36"/>
      <c r="L768" s="43"/>
      <c r="M768" s="43"/>
      <c r="N768" s="43"/>
      <c r="O768" s="36"/>
      <c r="P768" s="62"/>
      <c r="Q768" s="36"/>
      <c r="R768" s="43"/>
      <c r="S768" s="43"/>
      <c r="T768" s="43"/>
    </row>
    <row r="769" spans="1:20">
      <c r="A769" s="61"/>
      <c r="B769" s="43"/>
      <c r="C769" s="43"/>
      <c r="D769" s="43"/>
      <c r="E769" s="36"/>
      <c r="F769" s="62"/>
      <c r="G769" s="25"/>
      <c r="H769" s="25"/>
      <c r="I769" s="43"/>
      <c r="J769" s="43"/>
      <c r="K769" s="36"/>
      <c r="L769" s="43"/>
      <c r="M769" s="43"/>
      <c r="N769" s="43"/>
      <c r="O769" s="36"/>
      <c r="P769" s="62"/>
      <c r="Q769" s="36"/>
      <c r="R769" s="43"/>
      <c r="S769" s="43"/>
      <c r="T769" s="43"/>
    </row>
    <row r="770" spans="1:20">
      <c r="A770" s="61"/>
      <c r="B770" s="43"/>
      <c r="C770" s="43"/>
      <c r="D770" s="43"/>
      <c r="E770" s="36"/>
      <c r="F770" s="62"/>
      <c r="G770" s="25"/>
      <c r="H770" s="25"/>
      <c r="I770" s="43"/>
      <c r="J770" s="43"/>
      <c r="K770" s="36"/>
      <c r="L770" s="43"/>
      <c r="M770" s="43"/>
      <c r="N770" s="43"/>
      <c r="O770" s="36"/>
      <c r="P770" s="62"/>
      <c r="Q770" s="36"/>
      <c r="R770" s="43"/>
      <c r="S770" s="43"/>
      <c r="T770" s="43"/>
    </row>
    <row r="771" spans="1:20">
      <c r="A771" s="61"/>
      <c r="B771" s="43"/>
      <c r="C771" s="43"/>
      <c r="D771" s="43"/>
      <c r="E771" s="36"/>
      <c r="F771" s="62"/>
      <c r="G771" s="25"/>
      <c r="H771" s="25"/>
      <c r="I771" s="43"/>
      <c r="J771" s="43"/>
      <c r="K771" s="36"/>
      <c r="L771" s="43"/>
      <c r="M771" s="43"/>
      <c r="N771" s="43"/>
      <c r="O771" s="36"/>
      <c r="P771" s="62"/>
      <c r="Q771" s="36"/>
      <c r="R771" s="43"/>
      <c r="S771" s="43"/>
      <c r="T771" s="43"/>
    </row>
    <row r="772" spans="1:20">
      <c r="A772" s="61"/>
      <c r="B772" s="43"/>
      <c r="C772" s="43"/>
      <c r="D772" s="43"/>
      <c r="E772" s="36"/>
      <c r="F772" s="62"/>
      <c r="G772" s="25"/>
      <c r="H772" s="25"/>
      <c r="I772" s="43"/>
      <c r="J772" s="43"/>
      <c r="K772" s="36"/>
      <c r="L772" s="43"/>
      <c r="M772" s="43"/>
      <c r="N772" s="43"/>
      <c r="O772" s="36"/>
      <c r="P772" s="62"/>
      <c r="Q772" s="36"/>
      <c r="R772" s="43"/>
      <c r="S772" s="43"/>
      <c r="T772" s="43"/>
    </row>
    <row r="773" spans="1:20">
      <c r="A773" s="61"/>
      <c r="B773" s="43"/>
      <c r="C773" s="43"/>
      <c r="D773" s="43"/>
      <c r="E773" s="36"/>
      <c r="F773" s="62"/>
      <c r="G773" s="25"/>
      <c r="H773" s="25"/>
      <c r="I773" s="43"/>
      <c r="J773" s="43"/>
      <c r="K773" s="36"/>
      <c r="L773" s="43"/>
      <c r="M773" s="43"/>
      <c r="N773" s="43"/>
      <c r="O773" s="36"/>
      <c r="P773" s="62"/>
      <c r="Q773" s="36"/>
      <c r="R773" s="43"/>
      <c r="S773" s="43"/>
      <c r="T773" s="43"/>
    </row>
    <row r="774" spans="1:20">
      <c r="A774" s="61"/>
      <c r="B774" s="43"/>
      <c r="C774" s="43"/>
      <c r="D774" s="43"/>
      <c r="E774" s="36"/>
      <c r="F774" s="62"/>
      <c r="G774" s="25"/>
      <c r="H774" s="25"/>
      <c r="I774" s="43"/>
      <c r="J774" s="43"/>
      <c r="K774" s="36"/>
      <c r="L774" s="43"/>
      <c r="M774" s="43"/>
      <c r="N774" s="43"/>
      <c r="O774" s="36"/>
      <c r="P774" s="62"/>
      <c r="Q774" s="36"/>
      <c r="R774" s="43"/>
      <c r="S774" s="43"/>
      <c r="T774" s="43"/>
    </row>
    <row r="775" spans="1:20">
      <c r="A775" s="61"/>
      <c r="B775" s="43"/>
      <c r="C775" s="43"/>
      <c r="D775" s="43"/>
      <c r="E775" s="36"/>
      <c r="F775" s="62"/>
      <c r="G775" s="25"/>
      <c r="H775" s="25"/>
      <c r="I775" s="43"/>
      <c r="J775" s="43"/>
      <c r="K775" s="36"/>
      <c r="L775" s="43"/>
      <c r="M775" s="43"/>
      <c r="N775" s="43"/>
      <c r="O775" s="36"/>
      <c r="P775" s="62"/>
      <c r="Q775" s="36"/>
      <c r="R775" s="43"/>
      <c r="S775" s="43"/>
      <c r="T775" s="43"/>
    </row>
    <row r="776" spans="1:20">
      <c r="A776" s="61"/>
      <c r="B776" s="43"/>
      <c r="C776" s="43"/>
      <c r="D776" s="43"/>
      <c r="E776" s="36"/>
      <c r="F776" s="62"/>
      <c r="G776" s="25"/>
      <c r="H776" s="25"/>
      <c r="I776" s="43"/>
      <c r="J776" s="43"/>
      <c r="K776" s="36"/>
      <c r="L776" s="43"/>
      <c r="M776" s="43"/>
      <c r="N776" s="43"/>
      <c r="O776" s="36"/>
      <c r="P776" s="62"/>
      <c r="Q776" s="36"/>
      <c r="R776" s="43"/>
      <c r="S776" s="43"/>
      <c r="T776" s="43"/>
    </row>
    <row r="777" spans="1:20">
      <c r="A777" s="61"/>
      <c r="B777" s="43"/>
      <c r="C777" s="43"/>
      <c r="D777" s="43"/>
      <c r="E777" s="36"/>
      <c r="F777" s="62"/>
      <c r="G777" s="25"/>
      <c r="H777" s="25"/>
      <c r="I777" s="43"/>
      <c r="J777" s="43"/>
      <c r="K777" s="36"/>
      <c r="L777" s="43"/>
      <c r="M777" s="43"/>
      <c r="N777" s="43"/>
      <c r="O777" s="36"/>
      <c r="P777" s="62"/>
      <c r="Q777" s="36"/>
      <c r="R777" s="43"/>
      <c r="S777" s="43"/>
      <c r="T777" s="43"/>
    </row>
    <row r="778" spans="1:20">
      <c r="A778" s="61"/>
      <c r="B778" s="43"/>
      <c r="C778" s="43"/>
      <c r="D778" s="43"/>
      <c r="E778" s="36"/>
      <c r="F778" s="62"/>
      <c r="G778" s="25"/>
      <c r="H778" s="25"/>
      <c r="I778" s="43"/>
      <c r="J778" s="43"/>
      <c r="K778" s="36"/>
      <c r="L778" s="43"/>
      <c r="M778" s="43"/>
      <c r="N778" s="43"/>
      <c r="O778" s="36"/>
      <c r="P778" s="62"/>
      <c r="Q778" s="36"/>
      <c r="R778" s="43"/>
      <c r="S778" s="43"/>
      <c r="T778" s="43"/>
    </row>
    <row r="779" spans="1:20">
      <c r="A779" s="61"/>
      <c r="B779" s="43"/>
      <c r="C779" s="43"/>
      <c r="D779" s="43"/>
      <c r="E779" s="36"/>
      <c r="F779" s="62"/>
      <c r="G779" s="25"/>
      <c r="H779" s="25"/>
      <c r="I779" s="43"/>
      <c r="J779" s="43"/>
      <c r="K779" s="36"/>
      <c r="L779" s="43"/>
      <c r="M779" s="43"/>
      <c r="N779" s="43"/>
      <c r="O779" s="36"/>
      <c r="P779" s="62"/>
      <c r="Q779" s="36"/>
      <c r="R779" s="43"/>
      <c r="S779" s="43"/>
      <c r="T779" s="43"/>
    </row>
    <row r="780" spans="1:20">
      <c r="A780" s="61"/>
      <c r="B780" s="43"/>
      <c r="C780" s="43"/>
      <c r="D780" s="43"/>
      <c r="E780" s="36"/>
      <c r="F780" s="62"/>
      <c r="G780" s="25"/>
      <c r="H780" s="25"/>
      <c r="I780" s="43"/>
      <c r="J780" s="43"/>
      <c r="K780" s="36"/>
      <c r="L780" s="43"/>
      <c r="M780" s="43"/>
      <c r="N780" s="43"/>
      <c r="O780" s="36"/>
      <c r="P780" s="62"/>
      <c r="Q780" s="36"/>
      <c r="R780" s="43"/>
      <c r="S780" s="43"/>
      <c r="T780" s="43"/>
    </row>
    <row r="781" spans="1:20">
      <c r="A781" s="61"/>
      <c r="B781" s="43"/>
      <c r="C781" s="43"/>
      <c r="D781" s="43"/>
      <c r="E781" s="36"/>
      <c r="F781" s="62"/>
      <c r="G781" s="25"/>
      <c r="H781" s="25"/>
      <c r="I781" s="43"/>
      <c r="J781" s="43"/>
      <c r="K781" s="36"/>
      <c r="L781" s="43"/>
      <c r="M781" s="43"/>
      <c r="N781" s="43"/>
      <c r="O781" s="36"/>
      <c r="P781" s="62"/>
      <c r="Q781" s="36"/>
      <c r="R781" s="43"/>
      <c r="S781" s="43"/>
      <c r="T781" s="43"/>
    </row>
    <row r="782" spans="1:20">
      <c r="A782" s="61"/>
      <c r="B782" s="43"/>
      <c r="C782" s="43"/>
      <c r="D782" s="43"/>
      <c r="E782" s="36"/>
      <c r="F782" s="62"/>
      <c r="G782" s="25"/>
      <c r="H782" s="25"/>
      <c r="I782" s="43"/>
      <c r="J782" s="43"/>
      <c r="K782" s="36"/>
      <c r="L782" s="43"/>
      <c r="M782" s="43"/>
      <c r="N782" s="43"/>
      <c r="O782" s="36"/>
      <c r="P782" s="62"/>
      <c r="Q782" s="36"/>
      <c r="R782" s="43"/>
      <c r="S782" s="43"/>
      <c r="T782" s="43"/>
    </row>
    <row r="783" spans="1:20">
      <c r="A783" s="61"/>
      <c r="B783" s="43"/>
      <c r="C783" s="43"/>
      <c r="D783" s="43"/>
      <c r="E783" s="36"/>
      <c r="F783" s="62"/>
      <c r="G783" s="25"/>
      <c r="H783" s="25"/>
      <c r="I783" s="43"/>
      <c r="J783" s="43"/>
      <c r="K783" s="36"/>
      <c r="L783" s="43"/>
      <c r="M783" s="43"/>
      <c r="N783" s="43"/>
      <c r="O783" s="36"/>
      <c r="P783" s="62"/>
      <c r="Q783" s="36"/>
      <c r="R783" s="43"/>
      <c r="S783" s="43"/>
      <c r="T783" s="43"/>
    </row>
    <row r="784" spans="1:20">
      <c r="A784" s="61"/>
      <c r="B784" s="43"/>
      <c r="C784" s="43"/>
      <c r="D784" s="43"/>
      <c r="E784" s="36"/>
      <c r="F784" s="62"/>
      <c r="G784" s="25"/>
      <c r="H784" s="25"/>
      <c r="I784" s="43"/>
      <c r="J784" s="43"/>
      <c r="K784" s="36"/>
      <c r="L784" s="43"/>
      <c r="M784" s="43"/>
      <c r="N784" s="43"/>
      <c r="O784" s="36"/>
      <c r="P784" s="62"/>
      <c r="Q784" s="36"/>
      <c r="R784" s="43"/>
      <c r="S784" s="43"/>
      <c r="T784" s="43"/>
    </row>
    <row r="785" spans="1:20">
      <c r="A785" s="61"/>
      <c r="B785" s="43"/>
      <c r="C785" s="43"/>
      <c r="D785" s="43"/>
      <c r="E785" s="36"/>
      <c r="F785" s="62"/>
      <c r="G785" s="25"/>
      <c r="H785" s="25"/>
      <c r="I785" s="43"/>
      <c r="J785" s="43"/>
      <c r="K785" s="36"/>
      <c r="L785" s="43"/>
      <c r="M785" s="43"/>
      <c r="N785" s="43"/>
      <c r="O785" s="36"/>
      <c r="P785" s="62"/>
      <c r="Q785" s="36"/>
      <c r="R785" s="43"/>
      <c r="S785" s="43"/>
      <c r="T785" s="43"/>
    </row>
    <row r="786" spans="1:20">
      <c r="A786" s="61"/>
      <c r="B786" s="43"/>
      <c r="C786" s="43"/>
      <c r="D786" s="43"/>
      <c r="E786" s="36"/>
      <c r="F786" s="62"/>
      <c r="G786" s="25"/>
      <c r="H786" s="25"/>
      <c r="I786" s="43"/>
      <c r="J786" s="43"/>
      <c r="K786" s="36"/>
      <c r="L786" s="43"/>
      <c r="M786" s="43"/>
      <c r="N786" s="43"/>
      <c r="O786" s="36"/>
      <c r="P786" s="62"/>
      <c r="Q786" s="36"/>
      <c r="R786" s="43"/>
      <c r="S786" s="43"/>
      <c r="T786" s="43"/>
    </row>
    <row r="787" spans="1:20">
      <c r="A787" s="61"/>
      <c r="B787" s="43"/>
      <c r="C787" s="43"/>
      <c r="D787" s="43"/>
      <c r="E787" s="36"/>
      <c r="F787" s="62"/>
      <c r="G787" s="25"/>
      <c r="H787" s="25"/>
      <c r="I787" s="43"/>
      <c r="J787" s="43"/>
      <c r="K787" s="36"/>
      <c r="L787" s="43"/>
      <c r="M787" s="43"/>
      <c r="N787" s="43"/>
      <c r="O787" s="36"/>
      <c r="P787" s="62"/>
      <c r="Q787" s="36"/>
      <c r="R787" s="43"/>
      <c r="S787" s="43"/>
      <c r="T787" s="43"/>
    </row>
    <row r="788" spans="1:20">
      <c r="A788" s="61"/>
      <c r="B788" s="43"/>
      <c r="C788" s="43"/>
      <c r="D788" s="43"/>
      <c r="E788" s="36"/>
      <c r="F788" s="62"/>
      <c r="G788" s="25"/>
      <c r="H788" s="25"/>
      <c r="I788" s="43"/>
      <c r="J788" s="43"/>
      <c r="K788" s="36"/>
      <c r="L788" s="43"/>
      <c r="M788" s="43"/>
      <c r="N788" s="43"/>
      <c r="O788" s="36"/>
      <c r="P788" s="62"/>
      <c r="Q788" s="36"/>
      <c r="R788" s="43"/>
      <c r="S788" s="43"/>
      <c r="T788" s="43"/>
    </row>
    <row r="789" spans="1:20">
      <c r="A789" s="61"/>
      <c r="B789" s="43"/>
      <c r="C789" s="43"/>
      <c r="D789" s="43"/>
      <c r="E789" s="36"/>
      <c r="F789" s="62"/>
      <c r="G789" s="25"/>
      <c r="H789" s="25"/>
      <c r="I789" s="43"/>
      <c r="J789" s="43"/>
      <c r="K789" s="36"/>
      <c r="L789" s="43"/>
      <c r="M789" s="43"/>
      <c r="N789" s="43"/>
      <c r="O789" s="36"/>
      <c r="P789" s="62"/>
      <c r="Q789" s="36"/>
      <c r="R789" s="43"/>
      <c r="S789" s="43"/>
      <c r="T789" s="43"/>
    </row>
    <row r="790" spans="1:20">
      <c r="A790" s="61"/>
      <c r="B790" s="43"/>
      <c r="C790" s="43"/>
      <c r="D790" s="43"/>
      <c r="E790" s="36"/>
      <c r="F790" s="62"/>
      <c r="G790" s="25"/>
      <c r="H790" s="25"/>
      <c r="I790" s="43"/>
      <c r="J790" s="43"/>
      <c r="K790" s="36"/>
      <c r="L790" s="43"/>
      <c r="M790" s="43"/>
      <c r="N790" s="43"/>
      <c r="O790" s="36"/>
      <c r="P790" s="62"/>
      <c r="Q790" s="36"/>
      <c r="R790" s="43"/>
      <c r="S790" s="43"/>
      <c r="T790" s="43"/>
    </row>
    <row r="791" spans="1:20">
      <c r="A791" s="61"/>
      <c r="B791" s="43"/>
      <c r="C791" s="43"/>
      <c r="D791" s="43"/>
      <c r="E791" s="36"/>
      <c r="F791" s="62"/>
      <c r="G791" s="25"/>
      <c r="H791" s="25"/>
      <c r="I791" s="43"/>
      <c r="J791" s="43"/>
      <c r="K791" s="36"/>
      <c r="L791" s="43"/>
      <c r="M791" s="43"/>
      <c r="N791" s="43"/>
      <c r="O791" s="36"/>
      <c r="P791" s="62"/>
      <c r="Q791" s="36"/>
      <c r="R791" s="43"/>
      <c r="S791" s="43"/>
      <c r="T791" s="43"/>
    </row>
    <row r="792" spans="1:20">
      <c r="A792" s="61"/>
      <c r="B792" s="43"/>
      <c r="C792" s="43"/>
      <c r="D792" s="43"/>
      <c r="E792" s="36"/>
      <c r="F792" s="62"/>
      <c r="G792" s="25"/>
      <c r="H792" s="25"/>
      <c r="I792" s="43"/>
      <c r="J792" s="43"/>
      <c r="K792" s="36"/>
      <c r="L792" s="43"/>
      <c r="M792" s="43"/>
      <c r="N792" s="43"/>
      <c r="O792" s="36"/>
      <c r="P792" s="62"/>
      <c r="Q792" s="36"/>
      <c r="R792" s="43"/>
      <c r="S792" s="43"/>
      <c r="T792" s="43"/>
    </row>
    <row r="793" spans="1:20">
      <c r="A793" s="61"/>
      <c r="B793" s="43"/>
      <c r="C793" s="43"/>
      <c r="D793" s="43"/>
      <c r="E793" s="36"/>
      <c r="F793" s="62"/>
      <c r="G793" s="25"/>
      <c r="H793" s="25"/>
      <c r="I793" s="43"/>
      <c r="J793" s="43"/>
      <c r="K793" s="36"/>
      <c r="L793" s="43"/>
      <c r="M793" s="43"/>
      <c r="N793" s="43"/>
      <c r="O793" s="36"/>
      <c r="P793" s="62"/>
      <c r="Q793" s="36"/>
      <c r="R793" s="43"/>
      <c r="S793" s="43"/>
      <c r="T793" s="43"/>
    </row>
    <row r="794" spans="1:20">
      <c r="A794" s="61"/>
      <c r="B794" s="43"/>
      <c r="C794" s="43"/>
      <c r="D794" s="43"/>
      <c r="E794" s="36"/>
      <c r="F794" s="62"/>
      <c r="G794" s="25"/>
      <c r="H794" s="25"/>
      <c r="I794" s="43"/>
      <c r="J794" s="43"/>
      <c r="K794" s="36"/>
      <c r="L794" s="43"/>
      <c r="M794" s="43"/>
      <c r="N794" s="43"/>
      <c r="O794" s="36"/>
      <c r="P794" s="62"/>
      <c r="Q794" s="36"/>
      <c r="R794" s="43"/>
      <c r="S794" s="43"/>
      <c r="T794" s="43"/>
    </row>
    <row r="795" spans="1:20">
      <c r="A795" s="61"/>
      <c r="B795" s="43"/>
      <c r="C795" s="43"/>
      <c r="D795" s="43"/>
      <c r="E795" s="36"/>
      <c r="F795" s="62"/>
      <c r="G795" s="25"/>
      <c r="H795" s="25"/>
      <c r="I795" s="43"/>
      <c r="J795" s="43"/>
      <c r="K795" s="36"/>
      <c r="L795" s="43"/>
      <c r="M795" s="43"/>
      <c r="N795" s="43"/>
      <c r="O795" s="36"/>
      <c r="P795" s="62"/>
      <c r="Q795" s="36"/>
      <c r="R795" s="43"/>
      <c r="S795" s="43"/>
      <c r="T795" s="43"/>
    </row>
    <row r="796" spans="1:20">
      <c r="A796" s="61"/>
      <c r="B796" s="43"/>
      <c r="C796" s="43"/>
      <c r="D796" s="43"/>
      <c r="E796" s="36"/>
      <c r="F796" s="62"/>
      <c r="G796" s="25"/>
      <c r="H796" s="25"/>
      <c r="I796" s="43"/>
      <c r="J796" s="43"/>
      <c r="K796" s="36"/>
      <c r="L796" s="43"/>
      <c r="M796" s="43"/>
      <c r="N796" s="43"/>
      <c r="O796" s="36"/>
      <c r="P796" s="62"/>
      <c r="Q796" s="36"/>
      <c r="R796" s="43"/>
      <c r="S796" s="43"/>
      <c r="T796" s="43"/>
    </row>
    <row r="797" spans="1:20">
      <c r="A797" s="61"/>
      <c r="B797" s="43"/>
      <c r="C797" s="43"/>
      <c r="D797" s="43"/>
      <c r="E797" s="36"/>
      <c r="F797" s="62"/>
      <c r="G797" s="25"/>
      <c r="H797" s="25"/>
      <c r="I797" s="43"/>
      <c r="J797" s="43"/>
      <c r="K797" s="36"/>
      <c r="L797" s="43"/>
      <c r="M797" s="43"/>
      <c r="N797" s="43"/>
      <c r="O797" s="36"/>
      <c r="P797" s="62"/>
      <c r="Q797" s="36"/>
      <c r="R797" s="43"/>
      <c r="S797" s="43"/>
      <c r="T797" s="43"/>
    </row>
    <row r="798" spans="1:20">
      <c r="A798" s="61"/>
      <c r="B798" s="43"/>
      <c r="C798" s="43"/>
      <c r="D798" s="43"/>
      <c r="E798" s="36"/>
      <c r="F798" s="62"/>
      <c r="G798" s="25"/>
      <c r="H798" s="25"/>
      <c r="I798" s="43"/>
      <c r="J798" s="43"/>
      <c r="K798" s="36"/>
      <c r="L798" s="43"/>
      <c r="M798" s="43"/>
      <c r="N798" s="43"/>
      <c r="O798" s="36"/>
      <c r="P798" s="62"/>
      <c r="Q798" s="36"/>
      <c r="R798" s="43"/>
      <c r="S798" s="43"/>
      <c r="T798" s="43"/>
    </row>
    <row r="799" spans="1:20">
      <c r="A799" s="61"/>
      <c r="B799" s="43"/>
      <c r="C799" s="43"/>
      <c r="D799" s="43"/>
      <c r="E799" s="36"/>
      <c r="F799" s="62"/>
      <c r="G799" s="25"/>
      <c r="H799" s="25"/>
      <c r="I799" s="43"/>
      <c r="J799" s="43"/>
      <c r="K799" s="36"/>
      <c r="L799" s="43"/>
      <c r="M799" s="43"/>
      <c r="N799" s="43"/>
      <c r="O799" s="36"/>
      <c r="P799" s="62"/>
      <c r="Q799" s="36"/>
      <c r="R799" s="43"/>
      <c r="S799" s="43"/>
      <c r="T799" s="43"/>
    </row>
    <row r="800" spans="1:20">
      <c r="A800" s="61"/>
      <c r="B800" s="43"/>
      <c r="C800" s="43"/>
      <c r="D800" s="43"/>
      <c r="E800" s="36"/>
      <c r="F800" s="62"/>
      <c r="G800" s="25"/>
      <c r="H800" s="25"/>
      <c r="I800" s="43"/>
      <c r="J800" s="43"/>
      <c r="K800" s="36"/>
      <c r="L800" s="43"/>
      <c r="M800" s="43"/>
      <c r="N800" s="43"/>
      <c r="O800" s="36"/>
      <c r="P800" s="62"/>
      <c r="Q800" s="36"/>
      <c r="R800" s="43"/>
      <c r="S800" s="43"/>
      <c r="T800" s="43"/>
    </row>
    <row r="801" spans="1:20">
      <c r="A801" s="61"/>
      <c r="B801" s="43"/>
      <c r="C801" s="43"/>
      <c r="D801" s="43"/>
      <c r="E801" s="36"/>
      <c r="F801" s="62"/>
      <c r="G801" s="25"/>
      <c r="H801" s="25"/>
      <c r="I801" s="43"/>
      <c r="J801" s="43"/>
      <c r="K801" s="36"/>
      <c r="L801" s="43"/>
      <c r="M801" s="43"/>
      <c r="N801" s="43"/>
      <c r="O801" s="36"/>
      <c r="P801" s="62"/>
      <c r="Q801" s="36"/>
      <c r="R801" s="43"/>
      <c r="S801" s="43"/>
      <c r="T801" s="43"/>
    </row>
    <row r="802" spans="1:20">
      <c r="A802" s="61"/>
      <c r="B802" s="43"/>
      <c r="C802" s="43"/>
      <c r="D802" s="43"/>
      <c r="E802" s="36"/>
      <c r="F802" s="62"/>
      <c r="G802" s="25"/>
      <c r="H802" s="25"/>
      <c r="I802" s="43"/>
      <c r="J802" s="43"/>
      <c r="K802" s="36"/>
      <c r="L802" s="43"/>
      <c r="M802" s="43"/>
      <c r="N802" s="43"/>
      <c r="O802" s="36"/>
      <c r="P802" s="62"/>
      <c r="Q802" s="36"/>
      <c r="R802" s="43"/>
      <c r="S802" s="43"/>
      <c r="T802" s="43"/>
    </row>
    <row r="803" spans="1:20">
      <c r="A803" s="61"/>
      <c r="B803" s="43"/>
      <c r="C803" s="43"/>
      <c r="D803" s="43"/>
      <c r="E803" s="36"/>
      <c r="F803" s="62"/>
      <c r="G803" s="25"/>
      <c r="H803" s="25"/>
      <c r="I803" s="43"/>
      <c r="J803" s="43"/>
      <c r="K803" s="36"/>
      <c r="L803" s="43"/>
      <c r="M803" s="43"/>
      <c r="N803" s="43"/>
      <c r="O803" s="36"/>
      <c r="P803" s="62"/>
      <c r="Q803" s="36"/>
      <c r="R803" s="43"/>
      <c r="S803" s="43"/>
      <c r="T803" s="43"/>
    </row>
    <row r="804" spans="1:20">
      <c r="A804" s="61"/>
      <c r="B804" s="43"/>
      <c r="C804" s="43"/>
      <c r="D804" s="43"/>
      <c r="E804" s="36"/>
      <c r="F804" s="62"/>
      <c r="G804" s="25"/>
      <c r="H804" s="25"/>
      <c r="I804" s="43"/>
      <c r="J804" s="43"/>
      <c r="K804" s="36"/>
      <c r="L804" s="43"/>
      <c r="M804" s="43"/>
      <c r="N804" s="43"/>
      <c r="O804" s="36"/>
      <c r="P804" s="62"/>
      <c r="Q804" s="36"/>
      <c r="R804" s="43"/>
      <c r="S804" s="43"/>
      <c r="T804" s="43"/>
    </row>
    <row r="805" spans="1:20">
      <c r="A805" s="61"/>
      <c r="B805" s="43"/>
      <c r="C805" s="43"/>
      <c r="D805" s="43"/>
      <c r="E805" s="36"/>
      <c r="F805" s="62"/>
      <c r="G805" s="25"/>
      <c r="H805" s="25"/>
      <c r="I805" s="43"/>
      <c r="J805" s="43"/>
      <c r="K805" s="36"/>
      <c r="L805" s="43"/>
      <c r="M805" s="43"/>
      <c r="N805" s="43"/>
      <c r="O805" s="36"/>
      <c r="P805" s="62"/>
      <c r="Q805" s="36"/>
      <c r="R805" s="43"/>
      <c r="S805" s="43"/>
      <c r="T805" s="43"/>
    </row>
    <row r="806" spans="1:20">
      <c r="A806" s="61"/>
      <c r="B806" s="43"/>
      <c r="C806" s="43"/>
      <c r="D806" s="43"/>
      <c r="E806" s="36"/>
      <c r="F806" s="62"/>
      <c r="G806" s="25"/>
      <c r="H806" s="25"/>
      <c r="I806" s="43"/>
      <c r="J806" s="43"/>
      <c r="K806" s="36"/>
      <c r="L806" s="43"/>
      <c r="M806" s="43"/>
      <c r="N806" s="43"/>
      <c r="O806" s="36"/>
      <c r="P806" s="62"/>
      <c r="Q806" s="36"/>
      <c r="R806" s="43"/>
      <c r="S806" s="43"/>
      <c r="T806" s="43"/>
    </row>
    <row r="807" spans="1:20">
      <c r="A807" s="61"/>
      <c r="B807" s="43"/>
      <c r="C807" s="43"/>
      <c r="D807" s="43"/>
      <c r="E807" s="36"/>
      <c r="F807" s="62"/>
      <c r="G807" s="25"/>
      <c r="H807" s="25"/>
      <c r="I807" s="43"/>
      <c r="J807" s="43"/>
      <c r="K807" s="36"/>
      <c r="L807" s="43"/>
      <c r="M807" s="43"/>
      <c r="N807" s="43"/>
      <c r="O807" s="36"/>
      <c r="P807" s="62"/>
      <c r="Q807" s="36"/>
      <c r="R807" s="43"/>
      <c r="S807" s="43"/>
      <c r="T807" s="43"/>
    </row>
    <row r="808" spans="1:20">
      <c r="A808" s="61"/>
      <c r="B808" s="43"/>
      <c r="C808" s="43"/>
      <c r="D808" s="43"/>
      <c r="E808" s="36"/>
      <c r="F808" s="62"/>
      <c r="G808" s="25"/>
      <c r="H808" s="25"/>
      <c r="I808" s="43"/>
      <c r="J808" s="43"/>
      <c r="K808" s="36"/>
      <c r="L808" s="43"/>
      <c r="M808" s="43"/>
      <c r="N808" s="43"/>
      <c r="O808" s="36"/>
      <c r="P808" s="62"/>
      <c r="Q808" s="36"/>
      <c r="R808" s="43"/>
      <c r="S808" s="43"/>
      <c r="T808" s="43"/>
    </row>
    <row r="809" spans="1:20">
      <c r="A809" s="61"/>
      <c r="B809" s="43"/>
      <c r="C809" s="43"/>
      <c r="D809" s="43"/>
      <c r="E809" s="36"/>
      <c r="F809" s="62"/>
      <c r="G809" s="25"/>
      <c r="H809" s="25"/>
      <c r="I809" s="43"/>
      <c r="J809" s="43"/>
      <c r="K809" s="36"/>
      <c r="L809" s="43"/>
      <c r="M809" s="43"/>
      <c r="N809" s="43"/>
      <c r="O809" s="36"/>
      <c r="P809" s="62"/>
      <c r="Q809" s="36"/>
      <c r="R809" s="43"/>
      <c r="S809" s="43"/>
      <c r="T809" s="43"/>
    </row>
    <row r="810" spans="1:20">
      <c r="A810" s="61"/>
      <c r="B810" s="43"/>
      <c r="C810" s="43"/>
      <c r="D810" s="43"/>
      <c r="E810" s="36"/>
      <c r="F810" s="62"/>
      <c r="G810" s="25"/>
      <c r="H810" s="25"/>
      <c r="I810" s="43"/>
      <c r="J810" s="43"/>
      <c r="K810" s="36"/>
      <c r="L810" s="43"/>
      <c r="M810" s="43"/>
      <c r="N810" s="43"/>
      <c r="O810" s="36"/>
      <c r="P810" s="62"/>
      <c r="Q810" s="36"/>
      <c r="R810" s="43"/>
      <c r="S810" s="43"/>
      <c r="T810" s="43"/>
    </row>
    <row r="811" spans="1:20">
      <c r="A811" s="61"/>
      <c r="B811" s="43"/>
      <c r="C811" s="43"/>
      <c r="D811" s="43"/>
      <c r="E811" s="36"/>
      <c r="F811" s="62"/>
      <c r="G811" s="25"/>
      <c r="H811" s="25"/>
      <c r="I811" s="43"/>
      <c r="J811" s="43"/>
      <c r="K811" s="36"/>
      <c r="L811" s="43"/>
      <c r="M811" s="43"/>
      <c r="N811" s="43"/>
      <c r="O811" s="36"/>
      <c r="P811" s="62"/>
      <c r="Q811" s="36"/>
      <c r="R811" s="43"/>
      <c r="S811" s="43"/>
      <c r="T811" s="43"/>
    </row>
    <row r="812" spans="1:20">
      <c r="A812" s="61"/>
      <c r="B812" s="43"/>
      <c r="C812" s="43"/>
      <c r="D812" s="43"/>
      <c r="E812" s="36"/>
      <c r="F812" s="62"/>
      <c r="G812" s="25"/>
      <c r="H812" s="25"/>
      <c r="I812" s="43"/>
      <c r="J812" s="43"/>
      <c r="K812" s="36"/>
      <c r="L812" s="43"/>
      <c r="M812" s="43"/>
      <c r="N812" s="43"/>
      <c r="O812" s="36"/>
      <c r="P812" s="62"/>
      <c r="Q812" s="36"/>
      <c r="R812" s="43"/>
      <c r="S812" s="43"/>
      <c r="T812" s="43"/>
    </row>
    <row r="813" spans="1:20">
      <c r="A813" s="61"/>
      <c r="B813" s="43"/>
      <c r="C813" s="43"/>
      <c r="D813" s="43"/>
      <c r="E813" s="36"/>
      <c r="F813" s="62"/>
      <c r="G813" s="25"/>
      <c r="H813" s="25"/>
      <c r="I813" s="43"/>
      <c r="J813" s="43"/>
      <c r="K813" s="36"/>
      <c r="L813" s="43"/>
      <c r="M813" s="43"/>
      <c r="N813" s="43"/>
      <c r="O813" s="36"/>
      <c r="P813" s="62"/>
      <c r="Q813" s="36"/>
      <c r="R813" s="43"/>
      <c r="S813" s="43"/>
      <c r="T813" s="43"/>
    </row>
    <row r="814" spans="1:20">
      <c r="A814" s="61"/>
      <c r="B814" s="43"/>
      <c r="C814" s="43"/>
      <c r="D814" s="43"/>
      <c r="E814" s="36"/>
      <c r="F814" s="62"/>
      <c r="G814" s="25"/>
      <c r="H814" s="25"/>
      <c r="I814" s="43"/>
      <c r="J814" s="43"/>
      <c r="K814" s="36"/>
      <c r="L814" s="43"/>
      <c r="M814" s="43"/>
      <c r="N814" s="43"/>
      <c r="O814" s="36"/>
      <c r="P814" s="62"/>
      <c r="Q814" s="36"/>
      <c r="R814" s="43"/>
      <c r="S814" s="43"/>
      <c r="T814" s="43"/>
    </row>
    <row r="815" spans="1:20">
      <c r="A815" s="61"/>
      <c r="B815" s="43"/>
      <c r="C815" s="43"/>
      <c r="D815" s="43"/>
      <c r="E815" s="36"/>
      <c r="F815" s="62"/>
      <c r="G815" s="25"/>
      <c r="H815" s="25"/>
      <c r="I815" s="43"/>
      <c r="J815" s="43"/>
      <c r="K815" s="36"/>
      <c r="L815" s="43"/>
      <c r="M815" s="43"/>
      <c r="N815" s="43"/>
      <c r="O815" s="36"/>
      <c r="P815" s="62"/>
      <c r="Q815" s="36"/>
      <c r="R815" s="43"/>
      <c r="S815" s="43"/>
      <c r="T815" s="43"/>
    </row>
    <row r="816" spans="1:20">
      <c r="A816" s="61"/>
      <c r="B816" s="43"/>
      <c r="C816" s="43"/>
      <c r="D816" s="43"/>
      <c r="E816" s="36"/>
      <c r="F816" s="62"/>
      <c r="G816" s="25"/>
      <c r="H816" s="25"/>
      <c r="I816" s="43"/>
      <c r="J816" s="43"/>
      <c r="K816" s="36"/>
      <c r="L816" s="43"/>
      <c r="M816" s="43"/>
      <c r="N816" s="43"/>
      <c r="O816" s="36"/>
      <c r="P816" s="62"/>
      <c r="Q816" s="36"/>
      <c r="R816" s="43"/>
      <c r="S816" s="43"/>
      <c r="T816" s="43"/>
    </row>
    <row r="817" spans="1:20">
      <c r="A817" s="61"/>
      <c r="B817" s="43"/>
      <c r="C817" s="43"/>
      <c r="D817" s="43"/>
      <c r="E817" s="36"/>
      <c r="F817" s="62"/>
      <c r="G817" s="25"/>
      <c r="H817" s="25"/>
      <c r="I817" s="43"/>
      <c r="J817" s="43"/>
      <c r="K817" s="36"/>
      <c r="L817" s="43"/>
      <c r="M817" s="43"/>
      <c r="N817" s="43"/>
      <c r="O817" s="36"/>
      <c r="P817" s="62"/>
      <c r="Q817" s="36"/>
      <c r="R817" s="43"/>
      <c r="S817" s="43"/>
      <c r="T817" s="43"/>
    </row>
    <row r="818" spans="1:20">
      <c r="A818" s="61"/>
      <c r="B818" s="43"/>
      <c r="C818" s="43"/>
      <c r="D818" s="43"/>
      <c r="E818" s="36"/>
      <c r="F818" s="62"/>
      <c r="G818" s="25"/>
      <c r="H818" s="25"/>
      <c r="I818" s="43"/>
      <c r="J818" s="43"/>
      <c r="K818" s="36"/>
      <c r="L818" s="43"/>
      <c r="M818" s="43"/>
      <c r="N818" s="43"/>
      <c r="O818" s="36"/>
      <c r="P818" s="62"/>
      <c r="Q818" s="36"/>
      <c r="R818" s="43"/>
      <c r="S818" s="43"/>
      <c r="T818" s="43"/>
    </row>
    <row r="819" spans="1:20">
      <c r="A819" s="61"/>
      <c r="B819" s="43"/>
      <c r="C819" s="43"/>
      <c r="D819" s="43"/>
      <c r="E819" s="36"/>
      <c r="F819" s="62"/>
      <c r="G819" s="25"/>
      <c r="H819" s="25"/>
      <c r="I819" s="43"/>
      <c r="J819" s="43"/>
      <c r="K819" s="36"/>
      <c r="L819" s="43"/>
      <c r="M819" s="43"/>
      <c r="N819" s="43"/>
      <c r="O819" s="36"/>
      <c r="P819" s="62"/>
      <c r="Q819" s="36"/>
      <c r="R819" s="43"/>
      <c r="S819" s="43"/>
      <c r="T819" s="43"/>
    </row>
    <row r="820" spans="1:20">
      <c r="A820" s="61"/>
      <c r="B820" s="43"/>
      <c r="C820" s="43"/>
      <c r="D820" s="43"/>
      <c r="E820" s="36"/>
      <c r="F820" s="62"/>
      <c r="G820" s="25"/>
      <c r="H820" s="25"/>
      <c r="I820" s="43"/>
      <c r="J820" s="43"/>
      <c r="K820" s="36"/>
      <c r="L820" s="43"/>
      <c r="M820" s="43"/>
      <c r="N820" s="43"/>
      <c r="O820" s="36"/>
      <c r="P820" s="62"/>
      <c r="Q820" s="36"/>
      <c r="R820" s="43"/>
      <c r="S820" s="43"/>
      <c r="T820" s="43"/>
    </row>
    <row r="821" spans="1:20">
      <c r="A821" s="61"/>
      <c r="B821" s="43"/>
      <c r="C821" s="43"/>
      <c r="D821" s="43"/>
      <c r="E821" s="36"/>
      <c r="F821" s="62"/>
      <c r="G821" s="25"/>
      <c r="H821" s="25"/>
      <c r="I821" s="43"/>
      <c r="J821" s="43"/>
      <c r="K821" s="36"/>
      <c r="L821" s="43"/>
      <c r="M821" s="43"/>
      <c r="N821" s="43"/>
      <c r="O821" s="36"/>
      <c r="P821" s="62"/>
      <c r="Q821" s="36"/>
      <c r="R821" s="43"/>
      <c r="S821" s="43"/>
      <c r="T821" s="43"/>
    </row>
    <row r="822" spans="1:20">
      <c r="A822" s="61"/>
      <c r="B822" s="43"/>
      <c r="C822" s="43"/>
      <c r="D822" s="43"/>
      <c r="E822" s="36"/>
      <c r="F822" s="62"/>
      <c r="G822" s="25"/>
      <c r="H822" s="25"/>
      <c r="I822" s="43"/>
      <c r="J822" s="43"/>
      <c r="K822" s="36"/>
      <c r="L822" s="43"/>
      <c r="M822" s="43"/>
      <c r="N822" s="43"/>
      <c r="O822" s="36"/>
      <c r="P822" s="62"/>
      <c r="Q822" s="36"/>
      <c r="R822" s="43"/>
      <c r="S822" s="43"/>
      <c r="T822" s="43"/>
    </row>
    <row r="823" spans="1:20">
      <c r="A823" s="61"/>
      <c r="B823" s="43"/>
      <c r="C823" s="43"/>
      <c r="D823" s="43"/>
      <c r="E823" s="36"/>
      <c r="F823" s="62"/>
      <c r="G823" s="25"/>
      <c r="H823" s="25"/>
      <c r="I823" s="43"/>
      <c r="J823" s="43"/>
      <c r="K823" s="36"/>
      <c r="L823" s="43"/>
      <c r="M823" s="43"/>
      <c r="N823" s="43"/>
      <c r="O823" s="36"/>
      <c r="P823" s="62"/>
      <c r="Q823" s="36"/>
      <c r="R823" s="43"/>
      <c r="S823" s="43"/>
      <c r="T823" s="43"/>
    </row>
    <row r="824" spans="1:20">
      <c r="A824" s="61"/>
      <c r="B824" s="43"/>
      <c r="C824" s="43"/>
      <c r="D824" s="43"/>
      <c r="E824" s="36"/>
      <c r="F824" s="62"/>
      <c r="G824" s="25"/>
      <c r="H824" s="25"/>
      <c r="I824" s="43"/>
      <c r="J824" s="43"/>
      <c r="K824" s="36"/>
      <c r="L824" s="43"/>
      <c r="M824" s="43"/>
      <c r="N824" s="43"/>
      <c r="O824" s="36"/>
      <c r="P824" s="62"/>
      <c r="Q824" s="36"/>
      <c r="R824" s="43"/>
      <c r="S824" s="43"/>
      <c r="T824" s="43"/>
    </row>
    <row r="825" spans="1:20">
      <c r="A825" s="61"/>
      <c r="B825" s="43"/>
      <c r="C825" s="43"/>
      <c r="D825" s="43"/>
      <c r="E825" s="36"/>
      <c r="F825" s="62"/>
      <c r="G825" s="25"/>
      <c r="H825" s="25"/>
      <c r="I825" s="43"/>
      <c r="J825" s="43"/>
      <c r="K825" s="36"/>
      <c r="L825" s="43"/>
      <c r="M825" s="43"/>
      <c r="N825" s="43"/>
      <c r="O825" s="36"/>
      <c r="P825" s="62"/>
      <c r="Q825" s="36"/>
      <c r="R825" s="43"/>
      <c r="S825" s="43"/>
      <c r="T825" s="43"/>
    </row>
    <row r="826" spans="1:20">
      <c r="A826" s="61"/>
      <c r="B826" s="43"/>
      <c r="C826" s="43"/>
      <c r="D826" s="43"/>
      <c r="E826" s="36"/>
      <c r="F826" s="62"/>
      <c r="G826" s="25"/>
      <c r="H826" s="25"/>
      <c r="I826" s="43"/>
      <c r="J826" s="43"/>
      <c r="K826" s="36"/>
      <c r="L826" s="43"/>
      <c r="M826" s="43"/>
      <c r="N826" s="43"/>
      <c r="O826" s="36"/>
      <c r="P826" s="62"/>
      <c r="Q826" s="36"/>
      <c r="R826" s="43"/>
      <c r="S826" s="43"/>
      <c r="T826" s="43"/>
    </row>
    <row r="827" spans="1:20">
      <c r="A827" s="61"/>
      <c r="B827" s="43"/>
      <c r="C827" s="43"/>
      <c r="D827" s="43"/>
      <c r="E827" s="36"/>
      <c r="F827" s="62"/>
      <c r="G827" s="25"/>
      <c r="H827" s="25"/>
      <c r="I827" s="43"/>
      <c r="J827" s="43"/>
      <c r="K827" s="36"/>
      <c r="L827" s="43"/>
      <c r="M827" s="43"/>
      <c r="N827" s="43"/>
      <c r="O827" s="36"/>
      <c r="P827" s="62"/>
      <c r="Q827" s="36"/>
      <c r="R827" s="43"/>
      <c r="S827" s="43"/>
      <c r="T827" s="43"/>
    </row>
    <row r="828" spans="1:20">
      <c r="A828" s="61"/>
      <c r="B828" s="43"/>
      <c r="C828" s="43"/>
      <c r="D828" s="43"/>
      <c r="E828" s="36"/>
      <c r="F828" s="62"/>
      <c r="G828" s="25"/>
      <c r="H828" s="25"/>
      <c r="I828" s="43"/>
      <c r="J828" s="43"/>
      <c r="K828" s="36"/>
      <c r="L828" s="43"/>
      <c r="M828" s="43"/>
      <c r="N828" s="43"/>
      <c r="O828" s="36"/>
      <c r="P828" s="62"/>
      <c r="Q828" s="36"/>
      <c r="R828" s="43"/>
      <c r="S828" s="43"/>
      <c r="T828" s="43"/>
    </row>
    <row r="829" spans="1:20">
      <c r="A829" s="61"/>
      <c r="B829" s="43"/>
      <c r="C829" s="43"/>
      <c r="D829" s="43"/>
      <c r="E829" s="36"/>
      <c r="F829" s="62"/>
      <c r="G829" s="25"/>
      <c r="H829" s="25"/>
      <c r="I829" s="43"/>
      <c r="J829" s="43"/>
      <c r="K829" s="36"/>
      <c r="L829" s="43"/>
      <c r="M829" s="43"/>
      <c r="N829" s="43"/>
      <c r="O829" s="36"/>
      <c r="P829" s="62"/>
      <c r="Q829" s="36"/>
      <c r="R829" s="43"/>
      <c r="S829" s="43"/>
      <c r="T829" s="43"/>
    </row>
    <row r="830" spans="1:20">
      <c r="A830" s="61"/>
      <c r="B830" s="43"/>
      <c r="C830" s="43"/>
      <c r="D830" s="43"/>
      <c r="E830" s="36"/>
      <c r="F830" s="62"/>
      <c r="G830" s="25"/>
      <c r="H830" s="25"/>
      <c r="I830" s="43"/>
      <c r="J830" s="43"/>
      <c r="K830" s="36"/>
      <c r="L830" s="43"/>
      <c r="M830" s="43"/>
      <c r="N830" s="43"/>
      <c r="O830" s="36"/>
      <c r="P830" s="62"/>
      <c r="Q830" s="36"/>
      <c r="R830" s="43"/>
      <c r="S830" s="43"/>
      <c r="T830" s="43"/>
    </row>
    <row r="831" spans="1:20">
      <c r="A831" s="61"/>
      <c r="B831" s="43"/>
      <c r="C831" s="43"/>
      <c r="D831" s="43"/>
      <c r="E831" s="36"/>
      <c r="F831" s="62"/>
      <c r="G831" s="25"/>
      <c r="H831" s="25"/>
      <c r="I831" s="43"/>
      <c r="J831" s="43"/>
      <c r="K831" s="36"/>
      <c r="L831" s="43"/>
      <c r="M831" s="43"/>
      <c r="N831" s="43"/>
      <c r="O831" s="36"/>
      <c r="P831" s="62"/>
      <c r="Q831" s="36"/>
      <c r="R831" s="43"/>
      <c r="S831" s="43"/>
      <c r="T831" s="43"/>
    </row>
    <row r="832" spans="1:20">
      <c r="A832" s="61"/>
      <c r="B832" s="43"/>
      <c r="C832" s="43"/>
      <c r="D832" s="43"/>
      <c r="E832" s="36"/>
      <c r="F832" s="62"/>
      <c r="G832" s="25"/>
      <c r="H832" s="25"/>
      <c r="I832" s="43"/>
      <c r="J832" s="43"/>
      <c r="K832" s="36"/>
      <c r="L832" s="43"/>
      <c r="M832" s="43"/>
      <c r="N832" s="43"/>
      <c r="O832" s="36"/>
      <c r="P832" s="62"/>
      <c r="Q832" s="36"/>
      <c r="R832" s="43"/>
      <c r="S832" s="43"/>
      <c r="T832" s="43"/>
    </row>
    <row r="833" spans="1:20">
      <c r="A833" s="61"/>
      <c r="B833" s="43"/>
      <c r="C833" s="43"/>
      <c r="D833" s="43"/>
      <c r="E833" s="36"/>
      <c r="F833" s="62"/>
      <c r="G833" s="25"/>
      <c r="H833" s="25"/>
      <c r="I833" s="43"/>
      <c r="J833" s="43"/>
      <c r="K833" s="36"/>
      <c r="L833" s="43"/>
      <c r="M833" s="43"/>
      <c r="N833" s="43"/>
      <c r="O833" s="36"/>
      <c r="P833" s="62"/>
      <c r="Q833" s="36"/>
      <c r="R833" s="43"/>
      <c r="S833" s="43"/>
      <c r="T833" s="43"/>
    </row>
    <row r="834" spans="1:20">
      <c r="A834" s="61"/>
      <c r="B834" s="43"/>
      <c r="C834" s="43"/>
      <c r="D834" s="43"/>
      <c r="E834" s="36"/>
      <c r="F834" s="62"/>
      <c r="G834" s="25"/>
      <c r="H834" s="25"/>
      <c r="I834" s="43"/>
      <c r="J834" s="43"/>
      <c r="K834" s="36"/>
      <c r="L834" s="43"/>
      <c r="M834" s="43"/>
      <c r="N834" s="43"/>
      <c r="O834" s="36"/>
      <c r="P834" s="62"/>
      <c r="Q834" s="36"/>
      <c r="R834" s="43"/>
      <c r="S834" s="43"/>
      <c r="T834" s="43"/>
    </row>
    <row r="835" spans="1:20">
      <c r="A835" s="61"/>
      <c r="B835" s="43"/>
      <c r="C835" s="43"/>
      <c r="D835" s="43"/>
      <c r="E835" s="36"/>
      <c r="F835" s="62"/>
      <c r="G835" s="25"/>
      <c r="H835" s="25"/>
      <c r="I835" s="43"/>
      <c r="J835" s="43"/>
      <c r="K835" s="36"/>
      <c r="L835" s="43"/>
      <c r="M835" s="43"/>
      <c r="N835" s="43"/>
      <c r="O835" s="36"/>
      <c r="P835" s="62"/>
      <c r="Q835" s="36"/>
      <c r="R835" s="43"/>
      <c r="S835" s="43"/>
      <c r="T835" s="43"/>
    </row>
    <row r="836" spans="1:20">
      <c r="A836" s="61"/>
      <c r="B836" s="43"/>
      <c r="C836" s="43"/>
      <c r="D836" s="43"/>
      <c r="E836" s="36"/>
      <c r="F836" s="62"/>
      <c r="G836" s="25"/>
      <c r="H836" s="25"/>
      <c r="I836" s="43"/>
      <c r="J836" s="43"/>
      <c r="K836" s="36"/>
      <c r="L836" s="43"/>
      <c r="M836" s="43"/>
      <c r="N836" s="43"/>
      <c r="O836" s="36"/>
      <c r="P836" s="62"/>
      <c r="Q836" s="36"/>
      <c r="R836" s="43"/>
      <c r="S836" s="43"/>
      <c r="T836" s="43"/>
    </row>
    <row r="837" spans="1:20">
      <c r="A837" s="61"/>
      <c r="B837" s="43"/>
      <c r="C837" s="43"/>
      <c r="D837" s="43"/>
      <c r="E837" s="36"/>
      <c r="F837" s="62"/>
      <c r="G837" s="25"/>
      <c r="H837" s="25"/>
      <c r="I837" s="43"/>
      <c r="J837" s="43"/>
      <c r="K837" s="36"/>
      <c r="L837" s="43"/>
      <c r="M837" s="43"/>
      <c r="N837" s="43"/>
      <c r="O837" s="36"/>
      <c r="P837" s="62"/>
      <c r="Q837" s="36"/>
      <c r="R837" s="43"/>
      <c r="S837" s="43"/>
      <c r="T837" s="43"/>
    </row>
    <row r="838" spans="1:20">
      <c r="A838" s="61"/>
      <c r="B838" s="43"/>
      <c r="C838" s="43"/>
      <c r="D838" s="43"/>
      <c r="E838" s="36"/>
      <c r="F838" s="62"/>
      <c r="G838" s="25"/>
      <c r="H838" s="25"/>
      <c r="I838" s="43"/>
      <c r="J838" s="43"/>
      <c r="K838" s="36"/>
      <c r="L838" s="43"/>
      <c r="M838" s="43"/>
      <c r="N838" s="43"/>
      <c r="O838" s="36"/>
      <c r="P838" s="62"/>
      <c r="Q838" s="36"/>
      <c r="R838" s="43"/>
      <c r="S838" s="43"/>
      <c r="T838" s="43"/>
    </row>
    <row r="839" spans="1:20">
      <c r="A839" s="61"/>
      <c r="B839" s="43"/>
      <c r="C839" s="43"/>
      <c r="D839" s="43"/>
      <c r="E839" s="36"/>
      <c r="F839" s="62"/>
      <c r="G839" s="25"/>
      <c r="H839" s="25"/>
      <c r="I839" s="43"/>
      <c r="J839" s="43"/>
      <c r="K839" s="36"/>
      <c r="L839" s="43"/>
      <c r="M839" s="43"/>
      <c r="N839" s="43"/>
      <c r="O839" s="36"/>
      <c r="P839" s="62"/>
      <c r="Q839" s="36"/>
      <c r="R839" s="43"/>
      <c r="S839" s="43"/>
      <c r="T839" s="43"/>
    </row>
    <row r="840" spans="1:20">
      <c r="A840" s="61"/>
      <c r="B840" s="43"/>
      <c r="C840" s="43"/>
      <c r="D840" s="43"/>
      <c r="E840" s="36"/>
      <c r="F840" s="62"/>
      <c r="G840" s="25"/>
      <c r="H840" s="25"/>
      <c r="I840" s="43"/>
      <c r="J840" s="43"/>
      <c r="K840" s="36"/>
      <c r="L840" s="43"/>
      <c r="M840" s="43"/>
      <c r="N840" s="43"/>
      <c r="O840" s="36"/>
      <c r="P840" s="62"/>
      <c r="Q840" s="36"/>
      <c r="R840" s="43"/>
      <c r="S840" s="43"/>
      <c r="T840" s="43"/>
    </row>
    <row r="841" spans="1:20">
      <c r="A841" s="61"/>
      <c r="B841" s="43"/>
      <c r="C841" s="43"/>
      <c r="D841" s="43"/>
      <c r="E841" s="36"/>
      <c r="F841" s="62"/>
      <c r="G841" s="25"/>
      <c r="H841" s="25"/>
      <c r="I841" s="43"/>
      <c r="J841" s="43"/>
      <c r="K841" s="36"/>
      <c r="L841" s="43"/>
      <c r="M841" s="43"/>
      <c r="N841" s="43"/>
      <c r="O841" s="36"/>
      <c r="P841" s="62"/>
      <c r="Q841" s="36"/>
      <c r="R841" s="43"/>
      <c r="S841" s="43"/>
      <c r="T841" s="43"/>
    </row>
    <row r="842" spans="1:20">
      <c r="A842" s="61"/>
      <c r="B842" s="43"/>
      <c r="C842" s="43"/>
      <c r="D842" s="43"/>
      <c r="E842" s="36"/>
      <c r="F842" s="62"/>
      <c r="G842" s="25"/>
      <c r="H842" s="25"/>
      <c r="I842" s="43"/>
      <c r="J842" s="43"/>
      <c r="K842" s="36"/>
      <c r="L842" s="43"/>
      <c r="M842" s="43"/>
      <c r="N842" s="43"/>
      <c r="O842" s="36"/>
      <c r="P842" s="62"/>
      <c r="Q842" s="36"/>
      <c r="R842" s="43"/>
      <c r="S842" s="43"/>
      <c r="T842" s="43"/>
    </row>
    <row r="843" spans="1:20">
      <c r="A843" s="61"/>
      <c r="B843" s="43"/>
      <c r="C843" s="43"/>
      <c r="D843" s="43"/>
      <c r="E843" s="36"/>
      <c r="F843" s="62"/>
      <c r="G843" s="25"/>
      <c r="H843" s="25"/>
      <c r="I843" s="43"/>
      <c r="J843" s="43"/>
      <c r="K843" s="36"/>
      <c r="L843" s="43"/>
      <c r="M843" s="43"/>
      <c r="N843" s="43"/>
      <c r="O843" s="36"/>
      <c r="P843" s="62"/>
      <c r="Q843" s="36"/>
      <c r="R843" s="43"/>
      <c r="S843" s="43"/>
      <c r="T843" s="43"/>
    </row>
    <row r="844" spans="1:20">
      <c r="A844" s="61"/>
      <c r="B844" s="43"/>
      <c r="C844" s="43"/>
      <c r="D844" s="43"/>
      <c r="E844" s="36"/>
      <c r="F844" s="62"/>
      <c r="G844" s="25"/>
      <c r="H844" s="25"/>
      <c r="I844" s="43"/>
      <c r="J844" s="43"/>
      <c r="K844" s="36"/>
      <c r="L844" s="43"/>
      <c r="M844" s="43"/>
      <c r="N844" s="43"/>
      <c r="O844" s="36"/>
      <c r="P844" s="62"/>
      <c r="Q844" s="36"/>
      <c r="R844" s="43"/>
      <c r="S844" s="43"/>
      <c r="T844" s="43"/>
    </row>
    <row r="845" spans="1:20">
      <c r="A845" s="61"/>
      <c r="B845" s="43"/>
      <c r="C845" s="43"/>
      <c r="D845" s="43"/>
      <c r="E845" s="36"/>
      <c r="F845" s="62"/>
      <c r="G845" s="25"/>
      <c r="H845" s="25"/>
      <c r="I845" s="43"/>
      <c r="J845" s="43"/>
      <c r="K845" s="36"/>
      <c r="L845" s="43"/>
      <c r="M845" s="43"/>
      <c r="N845" s="43"/>
      <c r="O845" s="36"/>
      <c r="P845" s="62"/>
      <c r="Q845" s="36"/>
      <c r="R845" s="43"/>
      <c r="S845" s="43"/>
      <c r="T845" s="43"/>
    </row>
    <row r="846" spans="1:20">
      <c r="A846" s="61"/>
      <c r="B846" s="43"/>
      <c r="C846" s="43"/>
      <c r="D846" s="43"/>
      <c r="E846" s="36"/>
      <c r="F846" s="62"/>
      <c r="G846" s="25"/>
      <c r="H846" s="25"/>
      <c r="I846" s="43"/>
      <c r="J846" s="43"/>
      <c r="K846" s="36"/>
      <c r="L846" s="43"/>
      <c r="M846" s="43"/>
      <c r="N846" s="43"/>
      <c r="O846" s="36"/>
      <c r="P846" s="62"/>
      <c r="Q846" s="36"/>
      <c r="R846" s="43"/>
      <c r="S846" s="43"/>
      <c r="T846" s="43"/>
    </row>
    <row r="847" spans="1:20">
      <c r="A847" s="61"/>
      <c r="B847" s="43"/>
      <c r="C847" s="43"/>
      <c r="D847" s="43"/>
      <c r="E847" s="36"/>
      <c r="F847" s="62"/>
      <c r="G847" s="25"/>
      <c r="H847" s="25"/>
      <c r="I847" s="43"/>
      <c r="J847" s="43"/>
      <c r="K847" s="36"/>
      <c r="L847" s="43"/>
      <c r="M847" s="43"/>
      <c r="N847" s="43"/>
      <c r="O847" s="36"/>
      <c r="P847" s="62"/>
      <c r="Q847" s="36"/>
      <c r="R847" s="43"/>
      <c r="S847" s="43"/>
      <c r="T847" s="43"/>
    </row>
    <row r="848" spans="1:20">
      <c r="A848" s="61"/>
      <c r="B848" s="43"/>
      <c r="C848" s="43"/>
      <c r="D848" s="43"/>
      <c r="E848" s="36"/>
      <c r="F848" s="62"/>
      <c r="G848" s="25"/>
      <c r="H848" s="25"/>
      <c r="I848" s="43"/>
      <c r="J848" s="43"/>
      <c r="K848" s="36"/>
      <c r="L848" s="43"/>
      <c r="M848" s="43"/>
      <c r="N848" s="43"/>
      <c r="O848" s="36"/>
      <c r="P848" s="62"/>
      <c r="Q848" s="36"/>
      <c r="R848" s="43"/>
      <c r="S848" s="43"/>
      <c r="T848" s="43"/>
    </row>
    <row r="849" spans="1:20">
      <c r="A849" s="61"/>
      <c r="B849" s="43"/>
      <c r="C849" s="43"/>
      <c r="D849" s="43"/>
      <c r="E849" s="36"/>
      <c r="F849" s="62"/>
      <c r="G849" s="25"/>
      <c r="H849" s="25"/>
      <c r="I849" s="43"/>
      <c r="J849" s="43"/>
      <c r="K849" s="36"/>
      <c r="L849" s="43"/>
      <c r="M849" s="43"/>
      <c r="N849" s="43"/>
      <c r="O849" s="36"/>
      <c r="P849" s="62"/>
      <c r="Q849" s="36"/>
      <c r="R849" s="43"/>
      <c r="S849" s="43"/>
      <c r="T849" s="43"/>
    </row>
    <row r="850" spans="1:20">
      <c r="A850" s="61"/>
      <c r="B850" s="43"/>
      <c r="C850" s="43"/>
      <c r="D850" s="43"/>
      <c r="E850" s="36"/>
      <c r="F850" s="62"/>
      <c r="G850" s="25"/>
      <c r="H850" s="25"/>
      <c r="I850" s="43"/>
      <c r="J850" s="43"/>
      <c r="K850" s="36"/>
      <c r="L850" s="43"/>
      <c r="M850" s="43"/>
      <c r="N850" s="43"/>
      <c r="O850" s="36"/>
      <c r="P850" s="62"/>
      <c r="Q850" s="36"/>
      <c r="R850" s="43"/>
      <c r="S850" s="43"/>
      <c r="T850" s="43"/>
    </row>
    <row r="851" spans="1:20">
      <c r="A851" s="61"/>
      <c r="B851" s="43"/>
      <c r="C851" s="43"/>
      <c r="D851" s="43"/>
      <c r="E851" s="36"/>
      <c r="F851" s="62"/>
      <c r="G851" s="25"/>
      <c r="H851" s="25"/>
      <c r="I851" s="43"/>
      <c r="J851" s="43"/>
      <c r="K851" s="36"/>
      <c r="L851" s="43"/>
      <c r="M851" s="43"/>
      <c r="N851" s="43"/>
      <c r="O851" s="36"/>
      <c r="P851" s="62"/>
      <c r="Q851" s="36"/>
      <c r="R851" s="43"/>
      <c r="S851" s="43"/>
      <c r="T851" s="43"/>
    </row>
    <row r="852" spans="1:20">
      <c r="A852" s="61"/>
      <c r="B852" s="43"/>
      <c r="C852" s="43"/>
      <c r="D852" s="43"/>
      <c r="E852" s="36"/>
      <c r="F852" s="62"/>
      <c r="G852" s="25"/>
      <c r="H852" s="25"/>
      <c r="I852" s="43"/>
      <c r="J852" s="43"/>
      <c r="K852" s="36"/>
      <c r="L852" s="43"/>
      <c r="M852" s="43"/>
      <c r="N852" s="43"/>
      <c r="O852" s="36"/>
      <c r="P852" s="62"/>
      <c r="Q852" s="36"/>
      <c r="R852" s="43"/>
      <c r="S852" s="43"/>
      <c r="T852" s="43"/>
    </row>
    <row r="853" spans="1:20">
      <c r="A853" s="61"/>
      <c r="B853" s="43"/>
      <c r="C853" s="43"/>
      <c r="D853" s="43"/>
      <c r="E853" s="36"/>
      <c r="F853" s="62"/>
      <c r="G853" s="25"/>
      <c r="H853" s="25"/>
      <c r="I853" s="43"/>
      <c r="J853" s="43"/>
      <c r="K853" s="36"/>
      <c r="L853" s="43"/>
      <c r="M853" s="43"/>
      <c r="N853" s="43"/>
      <c r="O853" s="36"/>
      <c r="P853" s="62"/>
      <c r="Q853" s="36"/>
      <c r="R853" s="43"/>
      <c r="S853" s="43"/>
      <c r="T853" s="43"/>
    </row>
    <row r="854" spans="1:20">
      <c r="A854" s="61"/>
      <c r="B854" s="43"/>
      <c r="C854" s="43"/>
      <c r="D854" s="43"/>
      <c r="E854" s="36"/>
      <c r="F854" s="62"/>
      <c r="G854" s="25"/>
      <c r="H854" s="25"/>
      <c r="I854" s="43"/>
      <c r="J854" s="43"/>
      <c r="K854" s="36"/>
      <c r="L854" s="43"/>
      <c r="M854" s="43"/>
      <c r="N854" s="43"/>
      <c r="O854" s="36"/>
      <c r="P854" s="62"/>
      <c r="Q854" s="36"/>
      <c r="R854" s="43"/>
      <c r="S854" s="43"/>
      <c r="T854" s="43"/>
    </row>
    <row r="855" spans="1:20">
      <c r="A855" s="61"/>
      <c r="B855" s="43"/>
      <c r="C855" s="43"/>
      <c r="D855" s="43"/>
      <c r="E855" s="36"/>
      <c r="F855" s="62"/>
      <c r="G855" s="25"/>
      <c r="H855" s="25"/>
      <c r="I855" s="43"/>
      <c r="J855" s="43"/>
      <c r="K855" s="36"/>
      <c r="L855" s="43"/>
      <c r="M855" s="43"/>
      <c r="N855" s="43"/>
      <c r="O855" s="36"/>
      <c r="P855" s="62"/>
      <c r="Q855" s="36"/>
      <c r="R855" s="43"/>
      <c r="S855" s="43"/>
      <c r="T855" s="43"/>
    </row>
    <row r="856" spans="1:20">
      <c r="A856" s="61"/>
      <c r="B856" s="43"/>
      <c r="C856" s="43"/>
      <c r="D856" s="43"/>
      <c r="E856" s="36"/>
      <c r="F856" s="62"/>
      <c r="G856" s="25"/>
      <c r="H856" s="25"/>
      <c r="I856" s="43"/>
      <c r="J856" s="43"/>
      <c r="K856" s="36"/>
      <c r="L856" s="43"/>
      <c r="M856" s="43"/>
      <c r="N856" s="43"/>
      <c r="O856" s="36"/>
      <c r="P856" s="62"/>
      <c r="Q856" s="36"/>
      <c r="R856" s="43"/>
      <c r="S856" s="43"/>
      <c r="T856" s="43"/>
    </row>
    <row r="857" spans="1:20">
      <c r="A857" s="61"/>
      <c r="B857" s="43"/>
      <c r="C857" s="43"/>
      <c r="D857" s="43"/>
      <c r="E857" s="36"/>
      <c r="F857" s="62"/>
      <c r="G857" s="25"/>
      <c r="H857" s="25"/>
      <c r="I857" s="43"/>
      <c r="J857" s="43"/>
      <c r="K857" s="36"/>
      <c r="L857" s="43"/>
      <c r="M857" s="43"/>
      <c r="N857" s="43"/>
      <c r="O857" s="36"/>
      <c r="P857" s="62"/>
      <c r="Q857" s="36"/>
      <c r="R857" s="43"/>
      <c r="S857" s="43"/>
      <c r="T857" s="43"/>
    </row>
    <row r="858" spans="1:20">
      <c r="A858" s="61"/>
      <c r="B858" s="43"/>
      <c r="C858" s="43"/>
      <c r="D858" s="43"/>
      <c r="E858" s="36"/>
      <c r="F858" s="62"/>
      <c r="G858" s="25"/>
      <c r="H858" s="25"/>
      <c r="I858" s="43"/>
      <c r="J858" s="43"/>
      <c r="K858" s="36"/>
      <c r="L858" s="43"/>
      <c r="M858" s="43"/>
      <c r="N858" s="43"/>
      <c r="O858" s="36"/>
      <c r="P858" s="62"/>
      <c r="Q858" s="36"/>
      <c r="R858" s="43"/>
      <c r="S858" s="43"/>
      <c r="T858" s="43"/>
    </row>
    <row r="859" spans="1:20">
      <c r="A859" s="61"/>
      <c r="B859" s="43"/>
      <c r="C859" s="43"/>
      <c r="D859" s="43"/>
      <c r="E859" s="36"/>
      <c r="F859" s="62"/>
      <c r="G859" s="25"/>
      <c r="H859" s="25"/>
      <c r="I859" s="43"/>
      <c r="J859" s="43"/>
      <c r="K859" s="36"/>
      <c r="L859" s="43"/>
      <c r="M859" s="43"/>
      <c r="N859" s="43"/>
      <c r="O859" s="36"/>
      <c r="P859" s="62"/>
      <c r="Q859" s="36"/>
      <c r="R859" s="43"/>
      <c r="S859" s="43"/>
      <c r="T859" s="43"/>
    </row>
    <row r="860" spans="1:20">
      <c r="A860" s="61"/>
      <c r="B860" s="43"/>
      <c r="C860" s="43"/>
      <c r="D860" s="43"/>
      <c r="E860" s="36"/>
      <c r="F860" s="62"/>
      <c r="G860" s="25"/>
      <c r="H860" s="25"/>
      <c r="I860" s="43"/>
      <c r="J860" s="43"/>
      <c r="K860" s="36"/>
      <c r="L860" s="43"/>
      <c r="M860" s="43"/>
      <c r="N860" s="43"/>
      <c r="O860" s="36"/>
      <c r="P860" s="62"/>
      <c r="Q860" s="36"/>
      <c r="R860" s="43"/>
      <c r="S860" s="43"/>
      <c r="T860" s="43"/>
    </row>
    <row r="861" spans="1:20">
      <c r="A861" s="61"/>
      <c r="B861" s="43"/>
      <c r="C861" s="43"/>
      <c r="D861" s="43"/>
      <c r="E861" s="36"/>
      <c r="F861" s="62"/>
      <c r="G861" s="25"/>
      <c r="H861" s="25"/>
      <c r="I861" s="43"/>
      <c r="J861" s="43"/>
      <c r="K861" s="36"/>
      <c r="L861" s="43"/>
      <c r="M861" s="43"/>
      <c r="N861" s="43"/>
      <c r="O861" s="36"/>
      <c r="P861" s="62"/>
      <c r="Q861" s="36"/>
      <c r="R861" s="43"/>
      <c r="S861" s="43"/>
      <c r="T861" s="43"/>
    </row>
    <row r="862" spans="1:20">
      <c r="A862" s="61"/>
      <c r="B862" s="43"/>
      <c r="C862" s="43"/>
      <c r="D862" s="43"/>
      <c r="E862" s="36"/>
      <c r="F862" s="62"/>
      <c r="G862" s="25"/>
      <c r="H862" s="25"/>
      <c r="I862" s="43"/>
      <c r="J862" s="43"/>
      <c r="K862" s="36"/>
      <c r="L862" s="43"/>
      <c r="M862" s="43"/>
      <c r="N862" s="43"/>
      <c r="O862" s="36"/>
      <c r="P862" s="62"/>
      <c r="Q862" s="36"/>
      <c r="R862" s="43"/>
      <c r="S862" s="43"/>
      <c r="T862" s="43"/>
    </row>
    <row r="863" spans="1:20">
      <c r="A863" s="61"/>
      <c r="B863" s="43"/>
      <c r="C863" s="43"/>
      <c r="D863" s="43"/>
      <c r="E863" s="36"/>
      <c r="F863" s="62"/>
      <c r="G863" s="25"/>
      <c r="H863" s="25"/>
      <c r="I863" s="43"/>
      <c r="J863" s="43"/>
      <c r="K863" s="36"/>
      <c r="L863" s="43"/>
      <c r="M863" s="43"/>
      <c r="N863" s="43"/>
      <c r="O863" s="36"/>
      <c r="P863" s="62"/>
      <c r="Q863" s="36"/>
      <c r="R863" s="43"/>
      <c r="S863" s="43"/>
      <c r="T863" s="43"/>
    </row>
    <row r="864" spans="1:20">
      <c r="A864" s="61"/>
      <c r="B864" s="43"/>
      <c r="C864" s="43"/>
      <c r="D864" s="43"/>
      <c r="E864" s="36"/>
      <c r="F864" s="62"/>
      <c r="G864" s="25"/>
      <c r="H864" s="25"/>
      <c r="I864" s="43"/>
      <c r="J864" s="43"/>
      <c r="K864" s="36"/>
      <c r="L864" s="43"/>
      <c r="M864" s="43"/>
      <c r="N864" s="43"/>
      <c r="O864" s="36"/>
      <c r="P864" s="62"/>
      <c r="Q864" s="36"/>
      <c r="R864" s="43"/>
      <c r="S864" s="43"/>
      <c r="T864" s="43"/>
    </row>
    <row r="865" spans="1:20">
      <c r="A865" s="61"/>
      <c r="B865" s="43"/>
      <c r="C865" s="43"/>
      <c r="D865" s="43"/>
      <c r="E865" s="36"/>
      <c r="F865" s="62"/>
      <c r="G865" s="25"/>
      <c r="H865" s="25"/>
      <c r="I865" s="43"/>
      <c r="J865" s="43"/>
      <c r="K865" s="36"/>
      <c r="L865" s="43"/>
      <c r="M865" s="43"/>
      <c r="N865" s="43"/>
      <c r="O865" s="36"/>
      <c r="P865" s="62"/>
      <c r="Q865" s="36"/>
      <c r="R865" s="43"/>
      <c r="S865" s="43"/>
      <c r="T865" s="43"/>
    </row>
    <row r="866" spans="1:20">
      <c r="A866" s="61"/>
      <c r="B866" s="43"/>
      <c r="C866" s="43"/>
      <c r="D866" s="43"/>
      <c r="E866" s="36"/>
      <c r="F866" s="62"/>
      <c r="G866" s="25"/>
      <c r="H866" s="25"/>
      <c r="I866" s="43"/>
      <c r="J866" s="43"/>
      <c r="K866" s="36"/>
      <c r="L866" s="43"/>
      <c r="M866" s="43"/>
      <c r="N866" s="43"/>
      <c r="O866" s="36"/>
      <c r="P866" s="62"/>
      <c r="Q866" s="36"/>
      <c r="R866" s="43"/>
      <c r="S866" s="43"/>
      <c r="T866" s="43"/>
    </row>
    <row r="867" spans="1:20">
      <c r="A867" s="61"/>
      <c r="B867" s="43"/>
      <c r="C867" s="43"/>
      <c r="D867" s="43"/>
      <c r="E867" s="36"/>
      <c r="F867" s="62"/>
      <c r="G867" s="25"/>
      <c r="H867" s="25"/>
      <c r="I867" s="43"/>
      <c r="J867" s="43"/>
      <c r="K867" s="36"/>
      <c r="L867" s="43"/>
      <c r="M867" s="43"/>
      <c r="N867" s="43"/>
      <c r="O867" s="36"/>
      <c r="P867" s="62"/>
      <c r="Q867" s="36"/>
      <c r="R867" s="43"/>
      <c r="S867" s="43"/>
      <c r="T867" s="43"/>
    </row>
    <row r="868" spans="1:20">
      <c r="A868" s="61"/>
      <c r="B868" s="43"/>
      <c r="C868" s="43"/>
      <c r="D868" s="43"/>
      <c r="E868" s="36"/>
      <c r="F868" s="62"/>
      <c r="G868" s="25"/>
      <c r="H868" s="25"/>
      <c r="I868" s="43"/>
      <c r="J868" s="43"/>
      <c r="K868" s="36"/>
      <c r="L868" s="43"/>
      <c r="M868" s="43"/>
      <c r="N868" s="43"/>
      <c r="O868" s="36"/>
      <c r="P868" s="62"/>
      <c r="Q868" s="36"/>
      <c r="R868" s="43"/>
      <c r="S868" s="43"/>
      <c r="T868" s="43"/>
    </row>
    <row r="869" spans="1:20">
      <c r="A869" s="61"/>
      <c r="B869" s="43"/>
      <c r="C869" s="43"/>
      <c r="D869" s="43"/>
      <c r="E869" s="36"/>
      <c r="F869" s="62"/>
      <c r="G869" s="25"/>
      <c r="H869" s="25"/>
      <c r="I869" s="43"/>
      <c r="J869" s="43"/>
      <c r="K869" s="36"/>
      <c r="L869" s="43"/>
      <c r="M869" s="43"/>
      <c r="N869" s="43"/>
      <c r="O869" s="36"/>
      <c r="P869" s="62"/>
      <c r="Q869" s="36"/>
      <c r="R869" s="43"/>
      <c r="S869" s="43"/>
      <c r="T869" s="43"/>
    </row>
    <row r="870" spans="1:20">
      <c r="A870" s="61"/>
      <c r="B870" s="43"/>
      <c r="C870" s="43"/>
      <c r="D870" s="43"/>
      <c r="E870" s="36"/>
      <c r="F870" s="62"/>
      <c r="G870" s="25"/>
      <c r="H870" s="25"/>
      <c r="I870" s="43"/>
      <c r="J870" s="43"/>
      <c r="K870" s="36"/>
      <c r="L870" s="43"/>
      <c r="M870" s="43"/>
      <c r="N870" s="43"/>
      <c r="O870" s="36"/>
      <c r="P870" s="62"/>
      <c r="Q870" s="36"/>
      <c r="R870" s="43"/>
      <c r="S870" s="43"/>
      <c r="T870" s="43"/>
    </row>
    <row r="871" spans="1:20">
      <c r="A871" s="61"/>
      <c r="B871" s="43"/>
      <c r="C871" s="43"/>
      <c r="D871" s="43"/>
      <c r="E871" s="36"/>
      <c r="F871" s="62"/>
      <c r="G871" s="25"/>
      <c r="H871" s="25"/>
      <c r="I871" s="43"/>
      <c r="J871" s="43"/>
      <c r="K871" s="36"/>
      <c r="L871" s="43"/>
      <c r="M871" s="43"/>
      <c r="N871" s="43"/>
      <c r="O871" s="36"/>
      <c r="P871" s="62"/>
      <c r="Q871" s="36"/>
      <c r="R871" s="43"/>
      <c r="S871" s="43"/>
      <c r="T871" s="43"/>
    </row>
    <row r="872" spans="1:20">
      <c r="A872" s="61"/>
      <c r="B872" s="43"/>
      <c r="C872" s="43"/>
      <c r="D872" s="43"/>
      <c r="E872" s="36"/>
      <c r="F872" s="62"/>
      <c r="G872" s="25"/>
      <c r="H872" s="25"/>
      <c r="I872" s="43"/>
      <c r="J872" s="43"/>
      <c r="K872" s="36"/>
      <c r="L872" s="43"/>
      <c r="M872" s="43"/>
      <c r="N872" s="43"/>
      <c r="O872" s="36"/>
      <c r="P872" s="62"/>
      <c r="Q872" s="36"/>
      <c r="R872" s="43"/>
      <c r="S872" s="43"/>
      <c r="T872" s="43"/>
    </row>
    <row r="873" spans="1:20">
      <c r="A873" s="61"/>
      <c r="B873" s="43"/>
      <c r="C873" s="43"/>
      <c r="D873" s="43"/>
      <c r="E873" s="36"/>
      <c r="F873" s="62"/>
      <c r="G873" s="25"/>
      <c r="H873" s="25"/>
      <c r="I873" s="43"/>
      <c r="J873" s="43"/>
      <c r="K873" s="36"/>
      <c r="L873" s="43"/>
      <c r="M873" s="43"/>
      <c r="N873" s="43"/>
      <c r="O873" s="36"/>
      <c r="P873" s="62"/>
      <c r="Q873" s="36"/>
      <c r="R873" s="43"/>
      <c r="S873" s="43"/>
      <c r="T873" s="43"/>
    </row>
    <row r="874" spans="1:20">
      <c r="A874" s="61"/>
      <c r="B874" s="43"/>
      <c r="C874" s="43"/>
      <c r="D874" s="43"/>
      <c r="E874" s="36"/>
      <c r="F874" s="62"/>
      <c r="G874" s="25"/>
      <c r="H874" s="25"/>
      <c r="I874" s="43"/>
      <c r="J874" s="43"/>
      <c r="K874" s="36"/>
      <c r="L874" s="43"/>
      <c r="M874" s="43"/>
      <c r="N874" s="43"/>
      <c r="O874" s="36"/>
      <c r="P874" s="62"/>
      <c r="Q874" s="36"/>
      <c r="R874" s="43"/>
      <c r="S874" s="43"/>
      <c r="T874" s="43"/>
    </row>
    <row r="875" spans="1:20">
      <c r="A875" s="61"/>
      <c r="B875" s="43"/>
      <c r="C875" s="43"/>
      <c r="D875" s="43"/>
      <c r="E875" s="36"/>
      <c r="F875" s="62"/>
      <c r="G875" s="25"/>
      <c r="H875" s="25"/>
      <c r="I875" s="43"/>
      <c r="J875" s="43"/>
      <c r="K875" s="36"/>
      <c r="L875" s="43"/>
      <c r="M875" s="43"/>
      <c r="N875" s="43"/>
      <c r="O875" s="36"/>
      <c r="P875" s="62"/>
      <c r="Q875" s="36"/>
      <c r="R875" s="43"/>
      <c r="S875" s="43"/>
      <c r="T875" s="43"/>
    </row>
    <row r="876" spans="1:20">
      <c r="A876" s="61"/>
      <c r="B876" s="43"/>
      <c r="C876" s="43"/>
      <c r="D876" s="43"/>
      <c r="E876" s="36"/>
      <c r="F876" s="62"/>
      <c r="G876" s="25"/>
      <c r="H876" s="25"/>
      <c r="I876" s="43"/>
      <c r="J876" s="43"/>
      <c r="K876" s="36"/>
      <c r="L876" s="43"/>
      <c r="M876" s="43"/>
      <c r="N876" s="43"/>
      <c r="O876" s="36"/>
      <c r="P876" s="62"/>
      <c r="Q876" s="36"/>
      <c r="R876" s="43"/>
      <c r="S876" s="43"/>
      <c r="T876" s="43"/>
    </row>
    <row r="877" spans="1:20">
      <c r="A877" s="61"/>
      <c r="B877" s="43"/>
      <c r="C877" s="43"/>
      <c r="D877" s="43"/>
      <c r="E877" s="36"/>
      <c r="F877" s="62"/>
      <c r="G877" s="25"/>
      <c r="H877" s="25"/>
      <c r="I877" s="43"/>
      <c r="J877" s="43"/>
      <c r="K877" s="36"/>
      <c r="L877" s="43"/>
      <c r="M877" s="43"/>
      <c r="N877" s="43"/>
      <c r="O877" s="36"/>
      <c r="P877" s="62"/>
      <c r="Q877" s="36"/>
      <c r="R877" s="43"/>
      <c r="S877" s="43"/>
      <c r="T877" s="43"/>
    </row>
    <row r="878" spans="1:20">
      <c r="A878" s="61"/>
      <c r="B878" s="43"/>
      <c r="C878" s="43"/>
      <c r="D878" s="43"/>
      <c r="E878" s="36"/>
      <c r="F878" s="62"/>
      <c r="G878" s="25"/>
      <c r="H878" s="25"/>
      <c r="I878" s="43"/>
      <c r="J878" s="43"/>
      <c r="K878" s="36"/>
      <c r="L878" s="43"/>
      <c r="M878" s="43"/>
      <c r="N878" s="43"/>
      <c r="O878" s="36"/>
      <c r="P878" s="62"/>
      <c r="Q878" s="36"/>
      <c r="R878" s="43"/>
      <c r="S878" s="43"/>
      <c r="T878" s="43"/>
    </row>
    <row r="879" spans="1:20">
      <c r="A879" s="61"/>
      <c r="B879" s="43"/>
      <c r="C879" s="43"/>
      <c r="D879" s="43"/>
      <c r="E879" s="36"/>
      <c r="F879" s="62"/>
      <c r="G879" s="25"/>
      <c r="H879" s="25"/>
      <c r="I879" s="43"/>
      <c r="J879" s="43"/>
      <c r="K879" s="36"/>
      <c r="L879" s="43"/>
      <c r="M879" s="43"/>
      <c r="N879" s="43"/>
      <c r="O879" s="36"/>
      <c r="P879" s="62"/>
      <c r="Q879" s="36"/>
      <c r="R879" s="43"/>
      <c r="S879" s="43"/>
      <c r="T879" s="43"/>
    </row>
    <row r="880" spans="1:20">
      <c r="A880" s="61"/>
      <c r="B880" s="43"/>
      <c r="C880" s="43"/>
      <c r="D880" s="43"/>
      <c r="E880" s="36"/>
      <c r="F880" s="62"/>
      <c r="G880" s="25"/>
      <c r="H880" s="25"/>
      <c r="I880" s="43"/>
      <c r="J880" s="43"/>
      <c r="K880" s="36"/>
      <c r="L880" s="43"/>
      <c r="M880" s="43"/>
      <c r="N880" s="43"/>
      <c r="O880" s="36"/>
      <c r="P880" s="62"/>
      <c r="Q880" s="36"/>
      <c r="R880" s="43"/>
      <c r="S880" s="43"/>
      <c r="T880" s="43"/>
    </row>
    <row r="881" spans="1:20">
      <c r="A881" s="61"/>
      <c r="B881" s="43"/>
      <c r="C881" s="43"/>
      <c r="D881" s="43"/>
      <c r="E881" s="36"/>
      <c r="F881" s="62"/>
      <c r="G881" s="25"/>
      <c r="H881" s="25"/>
      <c r="I881" s="43"/>
      <c r="J881" s="43"/>
      <c r="K881" s="36"/>
      <c r="L881" s="43"/>
      <c r="M881" s="43"/>
      <c r="N881" s="43"/>
      <c r="O881" s="36"/>
      <c r="P881" s="62"/>
      <c r="Q881" s="36"/>
      <c r="R881" s="43"/>
      <c r="S881" s="43"/>
      <c r="T881" s="43"/>
    </row>
    <row r="882" spans="1:20">
      <c r="A882" s="61"/>
      <c r="B882" s="43"/>
      <c r="C882" s="43"/>
      <c r="D882" s="43"/>
      <c r="E882" s="36"/>
      <c r="F882" s="62"/>
      <c r="G882" s="25"/>
      <c r="H882" s="25"/>
      <c r="I882" s="43"/>
      <c r="J882" s="43"/>
      <c r="K882" s="36"/>
      <c r="L882" s="43"/>
      <c r="M882" s="43"/>
      <c r="N882" s="43"/>
      <c r="O882" s="36"/>
      <c r="P882" s="62"/>
      <c r="Q882" s="36"/>
      <c r="R882" s="43"/>
      <c r="S882" s="43"/>
      <c r="T882" s="43"/>
    </row>
    <row r="883" spans="1:20">
      <c r="A883" s="61"/>
      <c r="B883" s="43"/>
      <c r="C883" s="43"/>
      <c r="D883" s="43"/>
      <c r="E883" s="36"/>
      <c r="F883" s="62"/>
      <c r="G883" s="25"/>
      <c r="H883" s="25"/>
      <c r="I883" s="43"/>
      <c r="J883" s="43"/>
      <c r="K883" s="36"/>
      <c r="L883" s="43"/>
      <c r="M883" s="43"/>
      <c r="N883" s="43"/>
      <c r="O883" s="36"/>
      <c r="P883" s="62"/>
      <c r="Q883" s="36"/>
      <c r="R883" s="43"/>
      <c r="S883" s="43"/>
      <c r="T883" s="43"/>
    </row>
    <row r="884" spans="1:20">
      <c r="A884" s="61"/>
      <c r="B884" s="43"/>
      <c r="C884" s="43"/>
      <c r="D884" s="43"/>
      <c r="E884" s="36"/>
      <c r="F884" s="62"/>
      <c r="G884" s="25"/>
      <c r="H884" s="25"/>
      <c r="I884" s="43"/>
      <c r="J884" s="43"/>
      <c r="K884" s="36"/>
      <c r="L884" s="43"/>
      <c r="M884" s="43"/>
      <c r="N884" s="43"/>
      <c r="O884" s="36"/>
      <c r="P884" s="62"/>
      <c r="Q884" s="36"/>
      <c r="R884" s="43"/>
      <c r="S884" s="43"/>
      <c r="T884" s="43"/>
    </row>
    <row r="885" spans="1:20">
      <c r="A885" s="61"/>
      <c r="B885" s="43"/>
      <c r="C885" s="43"/>
      <c r="D885" s="43"/>
      <c r="E885" s="36"/>
      <c r="F885" s="62"/>
      <c r="G885" s="25"/>
      <c r="H885" s="25"/>
      <c r="I885" s="43"/>
      <c r="J885" s="43"/>
      <c r="K885" s="36"/>
      <c r="L885" s="43"/>
      <c r="M885" s="43"/>
      <c r="N885" s="43"/>
      <c r="O885" s="36"/>
      <c r="P885" s="62"/>
      <c r="Q885" s="36"/>
      <c r="R885" s="43"/>
      <c r="S885" s="43"/>
      <c r="T885" s="43"/>
    </row>
    <row r="886" spans="1:20">
      <c r="A886" s="61"/>
      <c r="B886" s="43"/>
      <c r="C886" s="43"/>
      <c r="D886" s="43"/>
      <c r="E886" s="36"/>
      <c r="F886" s="62"/>
      <c r="G886" s="25"/>
      <c r="H886" s="25"/>
      <c r="I886" s="43"/>
      <c r="J886" s="43"/>
      <c r="K886" s="36"/>
      <c r="L886" s="43"/>
      <c r="M886" s="43"/>
      <c r="N886" s="43"/>
      <c r="O886" s="36"/>
      <c r="P886" s="62"/>
      <c r="Q886" s="36"/>
      <c r="R886" s="43"/>
      <c r="S886" s="43"/>
      <c r="T886" s="43"/>
    </row>
    <row r="887" spans="1:20">
      <c r="A887" s="61"/>
      <c r="B887" s="43"/>
      <c r="C887" s="43"/>
      <c r="D887" s="43"/>
      <c r="E887" s="36"/>
      <c r="F887" s="62"/>
      <c r="G887" s="25"/>
      <c r="H887" s="25"/>
      <c r="I887" s="43"/>
      <c r="J887" s="43"/>
      <c r="K887" s="36"/>
      <c r="L887" s="43"/>
      <c r="M887" s="43"/>
      <c r="N887" s="43"/>
      <c r="O887" s="36"/>
      <c r="P887" s="62"/>
      <c r="Q887" s="36"/>
      <c r="R887" s="43"/>
      <c r="S887" s="43"/>
      <c r="T887" s="43"/>
    </row>
    <row r="888" spans="1:20">
      <c r="A888" s="61"/>
      <c r="B888" s="43"/>
      <c r="C888" s="43"/>
      <c r="D888" s="43"/>
      <c r="E888" s="36"/>
      <c r="F888" s="62"/>
      <c r="G888" s="25"/>
      <c r="H888" s="25"/>
      <c r="I888" s="43"/>
      <c r="J888" s="43"/>
      <c r="K888" s="36"/>
      <c r="L888" s="43"/>
      <c r="M888" s="43"/>
      <c r="N888" s="43"/>
      <c r="O888" s="36"/>
      <c r="P888" s="62"/>
      <c r="Q888" s="36"/>
      <c r="R888" s="43"/>
      <c r="S888" s="43"/>
      <c r="T888" s="43"/>
    </row>
    <row r="889" spans="1:20">
      <c r="A889" s="61"/>
      <c r="B889" s="43"/>
      <c r="C889" s="43"/>
      <c r="D889" s="43"/>
      <c r="E889" s="36"/>
      <c r="F889" s="62"/>
      <c r="G889" s="25"/>
      <c r="H889" s="25"/>
      <c r="I889" s="43"/>
      <c r="J889" s="43"/>
      <c r="K889" s="36"/>
      <c r="L889" s="43"/>
      <c r="M889" s="43"/>
      <c r="N889" s="43"/>
      <c r="O889" s="36"/>
      <c r="P889" s="62"/>
      <c r="Q889" s="36"/>
      <c r="R889" s="43"/>
      <c r="S889" s="43"/>
      <c r="T889" s="43"/>
    </row>
    <row r="890" spans="1:20">
      <c r="A890" s="61"/>
      <c r="B890" s="43"/>
      <c r="C890" s="43"/>
      <c r="D890" s="43"/>
      <c r="E890" s="36"/>
      <c r="F890" s="62"/>
      <c r="G890" s="25"/>
      <c r="H890" s="25"/>
      <c r="I890" s="43"/>
      <c r="J890" s="43"/>
      <c r="K890" s="36"/>
      <c r="L890" s="43"/>
      <c r="M890" s="43"/>
      <c r="N890" s="43"/>
      <c r="O890" s="36"/>
      <c r="P890" s="62"/>
      <c r="Q890" s="36"/>
      <c r="R890" s="43"/>
      <c r="S890" s="43"/>
      <c r="T890" s="43"/>
    </row>
    <row r="891" spans="1:20">
      <c r="A891" s="61"/>
      <c r="B891" s="43"/>
      <c r="C891" s="43"/>
      <c r="D891" s="43"/>
      <c r="E891" s="36"/>
      <c r="F891" s="62"/>
      <c r="G891" s="25"/>
      <c r="H891" s="25"/>
      <c r="I891" s="43"/>
      <c r="J891" s="43"/>
      <c r="K891" s="36"/>
      <c r="L891" s="43"/>
      <c r="M891" s="43"/>
      <c r="N891" s="43"/>
      <c r="O891" s="36"/>
      <c r="P891" s="62"/>
      <c r="Q891" s="36"/>
      <c r="R891" s="43"/>
      <c r="S891" s="43"/>
      <c r="T891" s="43"/>
    </row>
    <row r="892" spans="1:20">
      <c r="A892" s="61"/>
      <c r="B892" s="43"/>
      <c r="C892" s="43"/>
      <c r="D892" s="43"/>
      <c r="E892" s="36"/>
      <c r="F892" s="62"/>
      <c r="G892" s="25"/>
      <c r="H892" s="25"/>
      <c r="I892" s="43"/>
      <c r="J892" s="43"/>
      <c r="K892" s="36"/>
      <c r="L892" s="43"/>
      <c r="M892" s="43"/>
      <c r="N892" s="43"/>
      <c r="O892" s="36"/>
      <c r="P892" s="62"/>
      <c r="Q892" s="36"/>
      <c r="R892" s="43"/>
      <c r="S892" s="43"/>
      <c r="T892" s="43"/>
    </row>
    <row r="893" spans="1:20">
      <c r="A893" s="61"/>
      <c r="B893" s="43"/>
      <c r="C893" s="43"/>
      <c r="D893" s="43"/>
      <c r="E893" s="36"/>
      <c r="F893" s="62"/>
      <c r="G893" s="25"/>
      <c r="H893" s="25"/>
      <c r="I893" s="43"/>
      <c r="J893" s="43"/>
      <c r="K893" s="36"/>
      <c r="L893" s="43"/>
      <c r="M893" s="43"/>
      <c r="N893" s="43"/>
      <c r="O893" s="36"/>
      <c r="P893" s="62"/>
      <c r="Q893" s="36"/>
      <c r="R893" s="43"/>
      <c r="S893" s="43"/>
      <c r="T893" s="43"/>
    </row>
    <row r="894" spans="1:20">
      <c r="A894" s="61"/>
      <c r="B894" s="43"/>
      <c r="C894" s="43"/>
      <c r="D894" s="43"/>
      <c r="E894" s="36"/>
      <c r="F894" s="62"/>
      <c r="G894" s="25"/>
      <c r="H894" s="25"/>
      <c r="I894" s="43"/>
      <c r="J894" s="43"/>
      <c r="K894" s="36"/>
      <c r="L894" s="43"/>
      <c r="M894" s="43"/>
      <c r="N894" s="43"/>
      <c r="O894" s="36"/>
      <c r="P894" s="62"/>
      <c r="Q894" s="36"/>
      <c r="R894" s="43"/>
      <c r="S894" s="43"/>
      <c r="T894" s="43"/>
    </row>
    <row r="895" spans="1:20">
      <c r="A895" s="61"/>
      <c r="B895" s="43"/>
      <c r="C895" s="43"/>
      <c r="D895" s="43"/>
      <c r="E895" s="36"/>
      <c r="F895" s="62"/>
      <c r="G895" s="25"/>
      <c r="H895" s="25"/>
      <c r="I895" s="43"/>
      <c r="J895" s="43"/>
      <c r="K895" s="36"/>
      <c r="L895" s="43"/>
      <c r="M895" s="43"/>
      <c r="N895" s="43"/>
      <c r="O895" s="36"/>
      <c r="P895" s="62"/>
      <c r="Q895" s="36"/>
      <c r="R895" s="43"/>
      <c r="S895" s="43"/>
      <c r="T895" s="43"/>
    </row>
    <row r="896" spans="1:20">
      <c r="A896" s="61"/>
      <c r="B896" s="43"/>
      <c r="C896" s="43"/>
      <c r="D896" s="43"/>
      <c r="E896" s="36"/>
      <c r="F896" s="62"/>
      <c r="G896" s="25"/>
      <c r="H896" s="25"/>
      <c r="I896" s="43"/>
      <c r="J896" s="43"/>
      <c r="K896" s="36"/>
      <c r="L896" s="43"/>
      <c r="M896" s="43"/>
      <c r="N896" s="43"/>
      <c r="O896" s="36"/>
      <c r="P896" s="62"/>
      <c r="Q896" s="36"/>
      <c r="R896" s="43"/>
      <c r="S896" s="43"/>
      <c r="T896" s="43"/>
    </row>
    <row r="897" spans="1:20">
      <c r="A897" s="61"/>
      <c r="B897" s="43"/>
      <c r="C897" s="43"/>
      <c r="D897" s="43"/>
      <c r="E897" s="36"/>
      <c r="F897" s="62"/>
      <c r="G897" s="25"/>
      <c r="H897" s="25"/>
      <c r="I897" s="43"/>
      <c r="J897" s="43"/>
      <c r="K897" s="36"/>
      <c r="L897" s="43"/>
      <c r="M897" s="43"/>
      <c r="N897" s="43"/>
      <c r="O897" s="36"/>
      <c r="P897" s="62"/>
      <c r="Q897" s="36"/>
      <c r="R897" s="43"/>
      <c r="S897" s="43"/>
      <c r="T897" s="43"/>
    </row>
    <row r="898" spans="1:20">
      <c r="A898" s="61"/>
      <c r="B898" s="43"/>
      <c r="C898" s="43"/>
      <c r="D898" s="43"/>
      <c r="E898" s="36"/>
      <c r="F898" s="62"/>
      <c r="G898" s="25"/>
      <c r="H898" s="25"/>
      <c r="I898" s="43"/>
      <c r="J898" s="43"/>
      <c r="K898" s="36"/>
      <c r="L898" s="43"/>
      <c r="M898" s="43"/>
      <c r="N898" s="43"/>
      <c r="O898" s="36"/>
      <c r="P898" s="62"/>
      <c r="Q898" s="36"/>
      <c r="R898" s="43"/>
      <c r="S898" s="43"/>
      <c r="T898" s="43"/>
    </row>
    <row r="899" spans="1:20">
      <c r="A899" s="61"/>
      <c r="B899" s="43"/>
      <c r="C899" s="43"/>
      <c r="D899" s="43"/>
      <c r="E899" s="36"/>
      <c r="F899" s="62"/>
      <c r="G899" s="25"/>
      <c r="H899" s="25"/>
      <c r="I899" s="43"/>
      <c r="J899" s="43"/>
      <c r="K899" s="36"/>
      <c r="L899" s="43"/>
      <c r="M899" s="43"/>
      <c r="N899" s="43"/>
      <c r="O899" s="36"/>
      <c r="P899" s="62"/>
      <c r="Q899" s="36"/>
      <c r="R899" s="43"/>
      <c r="S899" s="43"/>
      <c r="T899" s="43"/>
    </row>
    <row r="900" spans="1:20">
      <c r="A900" s="61"/>
      <c r="B900" s="43"/>
      <c r="C900" s="43"/>
      <c r="D900" s="43"/>
      <c r="E900" s="36"/>
      <c r="F900" s="62"/>
      <c r="G900" s="25"/>
      <c r="H900" s="25"/>
      <c r="I900" s="43"/>
      <c r="J900" s="43"/>
      <c r="K900" s="36"/>
      <c r="L900" s="43"/>
      <c r="M900" s="43"/>
      <c r="N900" s="43"/>
      <c r="O900" s="36"/>
      <c r="P900" s="62"/>
      <c r="Q900" s="36"/>
      <c r="R900" s="43"/>
      <c r="S900" s="43"/>
      <c r="T900" s="43"/>
    </row>
    <row r="901" spans="1:20">
      <c r="A901" s="61"/>
      <c r="B901" s="43"/>
      <c r="C901" s="43"/>
      <c r="D901" s="43"/>
      <c r="E901" s="36"/>
      <c r="F901" s="62"/>
      <c r="G901" s="25"/>
      <c r="H901" s="25"/>
      <c r="I901" s="43"/>
      <c r="J901" s="43"/>
      <c r="K901" s="36"/>
      <c r="L901" s="43"/>
      <c r="M901" s="43"/>
      <c r="N901" s="43"/>
      <c r="O901" s="36"/>
      <c r="P901" s="62"/>
      <c r="Q901" s="36"/>
      <c r="R901" s="43"/>
      <c r="S901" s="43"/>
      <c r="T901" s="43"/>
    </row>
    <row r="902" spans="1:20">
      <c r="A902" s="61"/>
      <c r="B902" s="43"/>
      <c r="C902" s="43"/>
      <c r="D902" s="43"/>
      <c r="E902" s="36"/>
      <c r="F902" s="62"/>
      <c r="G902" s="25"/>
      <c r="H902" s="25"/>
      <c r="I902" s="43"/>
      <c r="J902" s="43"/>
      <c r="K902" s="36"/>
      <c r="L902" s="43"/>
      <c r="M902" s="43"/>
      <c r="N902" s="43"/>
      <c r="O902" s="36"/>
      <c r="P902" s="62"/>
      <c r="Q902" s="36"/>
      <c r="R902" s="43"/>
      <c r="S902" s="43"/>
      <c r="T902" s="43"/>
    </row>
    <row r="903" spans="1:20">
      <c r="A903" s="61"/>
      <c r="B903" s="43"/>
      <c r="C903" s="43"/>
      <c r="D903" s="43"/>
      <c r="E903" s="36"/>
      <c r="F903" s="62"/>
      <c r="G903" s="25"/>
      <c r="H903" s="25"/>
      <c r="I903" s="43"/>
      <c r="J903" s="43"/>
      <c r="K903" s="36"/>
      <c r="L903" s="43"/>
      <c r="M903" s="43"/>
      <c r="N903" s="43"/>
      <c r="O903" s="36"/>
      <c r="P903" s="62"/>
      <c r="Q903" s="36"/>
      <c r="R903" s="43"/>
      <c r="S903" s="43"/>
      <c r="T903" s="43"/>
    </row>
    <row r="904" spans="1:20">
      <c r="A904" s="61"/>
      <c r="B904" s="43"/>
      <c r="C904" s="43"/>
      <c r="D904" s="43"/>
      <c r="E904" s="36"/>
      <c r="F904" s="62"/>
      <c r="G904" s="25"/>
      <c r="H904" s="25"/>
      <c r="I904" s="43"/>
      <c r="J904" s="43"/>
      <c r="K904" s="36"/>
      <c r="L904" s="43"/>
      <c r="M904" s="43"/>
      <c r="N904" s="43"/>
      <c r="O904" s="36"/>
      <c r="P904" s="62"/>
      <c r="Q904" s="36"/>
      <c r="R904" s="43"/>
      <c r="S904" s="43"/>
      <c r="T904" s="43"/>
    </row>
    <row r="905" spans="1:20">
      <c r="A905" s="61"/>
      <c r="B905" s="43"/>
      <c r="C905" s="43"/>
      <c r="D905" s="43"/>
      <c r="E905" s="36"/>
      <c r="F905" s="62"/>
      <c r="G905" s="25"/>
      <c r="H905" s="25"/>
      <c r="I905" s="43"/>
      <c r="J905" s="43"/>
      <c r="K905" s="36"/>
      <c r="L905" s="43"/>
      <c r="M905" s="43"/>
      <c r="N905" s="43"/>
      <c r="O905" s="36"/>
      <c r="P905" s="62"/>
      <c r="Q905" s="36"/>
      <c r="R905" s="43"/>
      <c r="S905" s="43"/>
      <c r="T905" s="43"/>
    </row>
    <row r="906" spans="1:20">
      <c r="A906" s="61"/>
      <c r="B906" s="43"/>
      <c r="C906" s="43"/>
      <c r="D906" s="43"/>
      <c r="E906" s="36"/>
      <c r="F906" s="62"/>
      <c r="G906" s="25"/>
      <c r="H906" s="25"/>
      <c r="I906" s="43"/>
      <c r="J906" s="43"/>
      <c r="K906" s="36"/>
      <c r="L906" s="43"/>
      <c r="M906" s="43"/>
      <c r="N906" s="43"/>
      <c r="O906" s="36"/>
      <c r="P906" s="62"/>
      <c r="Q906" s="36"/>
      <c r="R906" s="43"/>
      <c r="S906" s="43"/>
      <c r="T906" s="43"/>
    </row>
    <row r="907" spans="1:20">
      <c r="A907" s="61"/>
      <c r="B907" s="43"/>
      <c r="C907" s="43"/>
      <c r="D907" s="43"/>
      <c r="E907" s="36"/>
      <c r="F907" s="62"/>
      <c r="G907" s="25"/>
      <c r="H907" s="25"/>
      <c r="I907" s="43"/>
      <c r="J907" s="43"/>
      <c r="K907" s="36"/>
      <c r="L907" s="43"/>
      <c r="M907" s="43"/>
      <c r="N907" s="43"/>
      <c r="O907" s="36"/>
      <c r="P907" s="62"/>
      <c r="Q907" s="36"/>
      <c r="R907" s="43"/>
      <c r="S907" s="43"/>
      <c r="T907" s="43"/>
    </row>
    <row r="908" spans="1:20">
      <c r="A908" s="61"/>
      <c r="B908" s="43"/>
      <c r="C908" s="43"/>
      <c r="D908" s="43"/>
      <c r="E908" s="36"/>
      <c r="F908" s="62"/>
      <c r="G908" s="25"/>
      <c r="H908" s="25"/>
      <c r="I908" s="43"/>
      <c r="J908" s="43"/>
      <c r="K908" s="36"/>
      <c r="L908" s="43"/>
      <c r="M908" s="43"/>
      <c r="N908" s="43"/>
      <c r="O908" s="36"/>
      <c r="P908" s="62"/>
      <c r="Q908" s="36"/>
      <c r="R908" s="43"/>
      <c r="S908" s="43"/>
      <c r="T908" s="43"/>
    </row>
    <row r="909" spans="1:20">
      <c r="A909" s="61"/>
      <c r="B909" s="43"/>
      <c r="C909" s="43"/>
      <c r="D909" s="43"/>
      <c r="E909" s="36"/>
      <c r="F909" s="62"/>
      <c r="G909" s="25"/>
      <c r="H909" s="25"/>
      <c r="I909" s="43"/>
      <c r="J909" s="43"/>
      <c r="K909" s="36"/>
      <c r="L909" s="43"/>
      <c r="M909" s="43"/>
      <c r="N909" s="43"/>
      <c r="O909" s="36"/>
      <c r="P909" s="62"/>
      <c r="Q909" s="36"/>
      <c r="R909" s="43"/>
      <c r="S909" s="43"/>
      <c r="T909" s="43"/>
    </row>
    <row r="910" spans="1:20">
      <c r="A910" s="61"/>
      <c r="B910" s="43"/>
      <c r="C910" s="43"/>
      <c r="D910" s="43"/>
      <c r="E910" s="36"/>
      <c r="F910" s="62"/>
      <c r="G910" s="25"/>
      <c r="H910" s="25"/>
      <c r="I910" s="43"/>
      <c r="J910" s="43"/>
      <c r="K910" s="36"/>
      <c r="L910" s="43"/>
      <c r="M910" s="43"/>
      <c r="N910" s="43"/>
      <c r="O910" s="36"/>
      <c r="P910" s="62"/>
      <c r="Q910" s="36"/>
      <c r="R910" s="43"/>
      <c r="S910" s="43"/>
      <c r="T910" s="43"/>
    </row>
    <row r="911" spans="1:20">
      <c r="A911" s="61"/>
      <c r="B911" s="43"/>
      <c r="C911" s="43"/>
      <c r="D911" s="43"/>
      <c r="E911" s="36"/>
      <c r="F911" s="62"/>
      <c r="G911" s="25"/>
      <c r="H911" s="25"/>
      <c r="I911" s="43"/>
      <c r="J911" s="43"/>
      <c r="K911" s="36"/>
      <c r="L911" s="43"/>
      <c r="M911" s="43"/>
      <c r="N911" s="43"/>
      <c r="O911" s="36"/>
      <c r="P911" s="62"/>
      <c r="Q911" s="36"/>
      <c r="R911" s="43"/>
      <c r="S911" s="43"/>
      <c r="T911" s="43"/>
    </row>
    <row r="912" spans="1:20">
      <c r="A912" s="61"/>
      <c r="B912" s="43"/>
      <c r="C912" s="43"/>
      <c r="D912" s="43"/>
      <c r="E912" s="36"/>
      <c r="F912" s="62"/>
      <c r="G912" s="25"/>
      <c r="H912" s="25"/>
      <c r="I912" s="43"/>
      <c r="J912" s="43"/>
      <c r="K912" s="36"/>
      <c r="L912" s="43"/>
      <c r="M912" s="43"/>
      <c r="N912" s="43"/>
      <c r="O912" s="36"/>
      <c r="P912" s="62"/>
      <c r="Q912" s="36"/>
      <c r="R912" s="43"/>
      <c r="S912" s="43"/>
      <c r="T912" s="43"/>
    </row>
    <row r="913" spans="1:20">
      <c r="A913" s="61"/>
      <c r="B913" s="43"/>
      <c r="C913" s="43"/>
      <c r="D913" s="43"/>
      <c r="E913" s="36"/>
      <c r="F913" s="62"/>
      <c r="G913" s="25"/>
      <c r="H913" s="25"/>
      <c r="I913" s="43"/>
      <c r="J913" s="43"/>
      <c r="K913" s="36"/>
      <c r="L913" s="43"/>
      <c r="M913" s="43"/>
      <c r="N913" s="43"/>
      <c r="O913" s="36"/>
      <c r="P913" s="62"/>
      <c r="Q913" s="36"/>
      <c r="R913" s="43"/>
      <c r="S913" s="43"/>
      <c r="T913" s="43"/>
    </row>
    <row r="914" spans="1:20">
      <c r="A914" s="61"/>
      <c r="B914" s="43"/>
      <c r="C914" s="43"/>
      <c r="D914" s="43"/>
      <c r="E914" s="36"/>
      <c r="F914" s="62"/>
      <c r="G914" s="25"/>
      <c r="H914" s="25"/>
      <c r="I914" s="43"/>
      <c r="J914" s="43"/>
      <c r="K914" s="36"/>
      <c r="L914" s="43"/>
      <c r="M914" s="43"/>
      <c r="N914" s="43"/>
      <c r="O914" s="36"/>
      <c r="P914" s="62"/>
      <c r="Q914" s="36"/>
      <c r="R914" s="43"/>
      <c r="S914" s="43"/>
      <c r="T914" s="43"/>
    </row>
    <row r="915" spans="1:20">
      <c r="A915" s="61"/>
      <c r="B915" s="43"/>
      <c r="C915" s="43"/>
      <c r="D915" s="43"/>
      <c r="E915" s="36"/>
      <c r="F915" s="62"/>
      <c r="G915" s="25"/>
      <c r="H915" s="25"/>
      <c r="I915" s="43"/>
      <c r="J915" s="43"/>
      <c r="K915" s="36"/>
      <c r="L915" s="43"/>
      <c r="M915" s="43"/>
      <c r="N915" s="43"/>
      <c r="O915" s="36"/>
      <c r="P915" s="62"/>
      <c r="Q915" s="36"/>
      <c r="R915" s="43"/>
      <c r="S915" s="43"/>
      <c r="T915" s="43"/>
    </row>
    <row r="916" spans="1:20">
      <c r="A916" s="61"/>
      <c r="B916" s="43"/>
      <c r="C916" s="43"/>
      <c r="D916" s="43"/>
      <c r="E916" s="36"/>
      <c r="F916" s="62"/>
      <c r="G916" s="25"/>
      <c r="H916" s="25"/>
      <c r="I916" s="43"/>
      <c r="J916" s="43"/>
      <c r="K916" s="36"/>
      <c r="L916" s="43"/>
      <c r="M916" s="43"/>
      <c r="N916" s="43"/>
      <c r="O916" s="36"/>
      <c r="P916" s="62"/>
      <c r="Q916" s="36"/>
      <c r="R916" s="43"/>
      <c r="S916" s="43"/>
      <c r="T916" s="43"/>
    </row>
    <row r="917" spans="1:20">
      <c r="A917" s="61"/>
      <c r="B917" s="43"/>
      <c r="C917" s="43"/>
      <c r="D917" s="43"/>
      <c r="E917" s="36"/>
      <c r="F917" s="62"/>
      <c r="G917" s="25"/>
      <c r="H917" s="25"/>
      <c r="I917" s="43"/>
      <c r="J917" s="43"/>
      <c r="K917" s="36"/>
      <c r="L917" s="43"/>
      <c r="M917" s="43"/>
      <c r="N917" s="43"/>
      <c r="O917" s="36"/>
      <c r="P917" s="62"/>
      <c r="Q917" s="36"/>
      <c r="R917" s="43"/>
      <c r="S917" s="43"/>
      <c r="T917" s="43"/>
    </row>
    <row r="918" spans="1:20">
      <c r="A918" s="61"/>
      <c r="B918" s="43"/>
      <c r="C918" s="43"/>
      <c r="D918" s="43"/>
      <c r="E918" s="36"/>
      <c r="F918" s="62"/>
      <c r="G918" s="25"/>
      <c r="H918" s="25"/>
      <c r="I918" s="43"/>
      <c r="J918" s="43"/>
      <c r="K918" s="36"/>
      <c r="L918" s="43"/>
      <c r="M918" s="43"/>
      <c r="N918" s="43"/>
      <c r="O918" s="36"/>
      <c r="P918" s="62"/>
      <c r="Q918" s="36"/>
      <c r="R918" s="43"/>
      <c r="S918" s="43"/>
      <c r="T918" s="43"/>
    </row>
    <row r="919" spans="1:20">
      <c r="A919" s="61"/>
      <c r="B919" s="43"/>
      <c r="C919" s="43"/>
      <c r="D919" s="43"/>
      <c r="E919" s="36"/>
      <c r="F919" s="62"/>
      <c r="G919" s="25"/>
      <c r="H919" s="25"/>
      <c r="I919" s="43"/>
      <c r="J919" s="43"/>
      <c r="K919" s="36"/>
      <c r="L919" s="43"/>
      <c r="M919" s="43"/>
      <c r="N919" s="43"/>
      <c r="O919" s="36"/>
      <c r="P919" s="62"/>
      <c r="Q919" s="36"/>
      <c r="R919" s="43"/>
      <c r="S919" s="43"/>
      <c r="T919" s="43"/>
    </row>
    <row r="920" spans="1:20">
      <c r="A920" s="61"/>
      <c r="B920" s="43"/>
      <c r="C920" s="43"/>
      <c r="D920" s="43"/>
      <c r="E920" s="36"/>
      <c r="F920" s="62"/>
      <c r="G920" s="25"/>
      <c r="H920" s="25"/>
      <c r="I920" s="43"/>
      <c r="J920" s="43"/>
      <c r="K920" s="36"/>
      <c r="L920" s="43"/>
      <c r="M920" s="43"/>
      <c r="N920" s="43"/>
      <c r="O920" s="36"/>
      <c r="P920" s="62"/>
      <c r="Q920" s="36"/>
      <c r="R920" s="43"/>
      <c r="S920" s="43"/>
      <c r="T920" s="43"/>
    </row>
    <row r="921" spans="1:20">
      <c r="A921" s="61"/>
      <c r="B921" s="43"/>
      <c r="C921" s="43"/>
      <c r="D921" s="43"/>
      <c r="E921" s="36"/>
      <c r="F921" s="62"/>
      <c r="G921" s="25"/>
      <c r="H921" s="25"/>
      <c r="I921" s="43"/>
      <c r="J921" s="43"/>
      <c r="K921" s="36"/>
      <c r="L921" s="43"/>
      <c r="M921" s="43"/>
      <c r="N921" s="43"/>
      <c r="O921" s="36"/>
      <c r="P921" s="62"/>
      <c r="Q921" s="36"/>
      <c r="R921" s="43"/>
      <c r="S921" s="43"/>
      <c r="T921" s="43"/>
    </row>
    <row r="922" spans="1:20">
      <c r="A922" s="61"/>
      <c r="B922" s="43"/>
      <c r="C922" s="43"/>
      <c r="D922" s="43"/>
      <c r="E922" s="36"/>
      <c r="F922" s="62"/>
      <c r="G922" s="25"/>
      <c r="H922" s="25"/>
      <c r="I922" s="43"/>
      <c r="J922" s="43"/>
      <c r="K922" s="36"/>
      <c r="L922" s="43"/>
      <c r="M922" s="43"/>
      <c r="N922" s="43"/>
      <c r="O922" s="36"/>
      <c r="P922" s="62"/>
      <c r="Q922" s="36"/>
      <c r="R922" s="43"/>
      <c r="S922" s="43"/>
      <c r="T922" s="43"/>
    </row>
    <row r="923" spans="1:20">
      <c r="A923" s="61"/>
      <c r="B923" s="43"/>
      <c r="C923" s="43"/>
      <c r="D923" s="43"/>
      <c r="E923" s="36"/>
      <c r="F923" s="62"/>
      <c r="G923" s="25"/>
      <c r="H923" s="25"/>
      <c r="I923" s="43"/>
      <c r="J923" s="43"/>
      <c r="K923" s="36"/>
      <c r="L923" s="43"/>
      <c r="M923" s="43"/>
      <c r="N923" s="43"/>
      <c r="O923" s="36"/>
      <c r="P923" s="62"/>
      <c r="Q923" s="36"/>
      <c r="R923" s="43"/>
      <c r="S923" s="43"/>
      <c r="T923" s="43"/>
    </row>
    <row r="924" spans="1:20">
      <c r="A924" s="61"/>
      <c r="B924" s="43"/>
      <c r="C924" s="43"/>
      <c r="D924" s="43"/>
      <c r="E924" s="36"/>
      <c r="F924" s="62"/>
      <c r="G924" s="25"/>
      <c r="H924" s="25"/>
      <c r="I924" s="43"/>
      <c r="J924" s="43"/>
      <c r="K924" s="36"/>
      <c r="L924" s="43"/>
      <c r="M924" s="43"/>
      <c r="N924" s="43"/>
      <c r="O924" s="36"/>
      <c r="P924" s="62"/>
      <c r="Q924" s="36"/>
      <c r="R924" s="43"/>
      <c r="S924" s="43"/>
      <c r="T924" s="43"/>
    </row>
    <row r="925" spans="1:20">
      <c r="A925" s="61"/>
      <c r="B925" s="43"/>
      <c r="C925" s="43"/>
      <c r="D925" s="43"/>
      <c r="E925" s="36"/>
      <c r="F925" s="62"/>
      <c r="G925" s="25"/>
      <c r="H925" s="25"/>
      <c r="I925" s="43"/>
      <c r="J925" s="43"/>
      <c r="K925" s="36"/>
      <c r="L925" s="43"/>
      <c r="M925" s="43"/>
      <c r="N925" s="43"/>
      <c r="O925" s="36"/>
      <c r="P925" s="62"/>
      <c r="Q925" s="36"/>
      <c r="R925" s="43"/>
      <c r="S925" s="43"/>
      <c r="T925" s="43"/>
    </row>
    <row r="926" spans="1:20">
      <c r="A926" s="61"/>
      <c r="B926" s="43"/>
      <c r="C926" s="43"/>
      <c r="D926" s="43"/>
      <c r="E926" s="36"/>
      <c r="F926" s="62"/>
      <c r="G926" s="25"/>
      <c r="H926" s="25"/>
      <c r="I926" s="43"/>
      <c r="J926" s="43"/>
      <c r="K926" s="36"/>
      <c r="L926" s="43"/>
      <c r="M926" s="43"/>
      <c r="N926" s="43"/>
      <c r="O926" s="36"/>
      <c r="P926" s="62"/>
      <c r="Q926" s="36"/>
      <c r="R926" s="43"/>
      <c r="S926" s="43"/>
      <c r="T926" s="43"/>
    </row>
    <row r="927" spans="1:20">
      <c r="A927" s="61"/>
      <c r="B927" s="43"/>
      <c r="C927" s="43"/>
      <c r="D927" s="43"/>
      <c r="E927" s="36"/>
      <c r="F927" s="62"/>
      <c r="G927" s="25"/>
      <c r="H927" s="25"/>
      <c r="I927" s="43"/>
      <c r="J927" s="43"/>
      <c r="K927" s="36"/>
      <c r="L927" s="43"/>
      <c r="M927" s="43"/>
      <c r="N927" s="43"/>
      <c r="O927" s="36"/>
      <c r="P927" s="62"/>
      <c r="Q927" s="36"/>
      <c r="R927" s="43"/>
      <c r="S927" s="43"/>
      <c r="T927" s="43"/>
    </row>
    <row r="928" spans="1:20">
      <c r="A928" s="61"/>
      <c r="B928" s="43"/>
      <c r="C928" s="43"/>
      <c r="D928" s="43"/>
      <c r="E928" s="36"/>
      <c r="F928" s="62"/>
      <c r="G928" s="25"/>
      <c r="H928" s="25"/>
      <c r="I928" s="43"/>
      <c r="J928" s="43"/>
      <c r="K928" s="36"/>
      <c r="L928" s="43"/>
      <c r="M928" s="43"/>
      <c r="N928" s="43"/>
      <c r="O928" s="36"/>
      <c r="P928" s="62"/>
      <c r="Q928" s="36"/>
      <c r="R928" s="43"/>
      <c r="S928" s="43"/>
      <c r="T928" s="43"/>
    </row>
    <row r="929" spans="1:20">
      <c r="A929" s="61"/>
      <c r="B929" s="43"/>
      <c r="C929" s="43"/>
      <c r="D929" s="43"/>
      <c r="E929" s="36"/>
      <c r="F929" s="62"/>
      <c r="G929" s="25"/>
      <c r="H929" s="25"/>
      <c r="I929" s="43"/>
      <c r="J929" s="43"/>
      <c r="K929" s="36"/>
      <c r="L929" s="43"/>
      <c r="M929" s="43"/>
      <c r="N929" s="43"/>
      <c r="O929" s="36"/>
      <c r="P929" s="62"/>
      <c r="Q929" s="36"/>
      <c r="R929" s="43"/>
      <c r="S929" s="43"/>
      <c r="T929" s="43"/>
    </row>
    <row r="930" spans="1:20">
      <c r="A930" s="61"/>
      <c r="B930" s="43"/>
      <c r="C930" s="43"/>
      <c r="D930" s="43"/>
      <c r="E930" s="36"/>
      <c r="F930" s="62"/>
      <c r="G930" s="25"/>
      <c r="H930" s="25"/>
      <c r="I930" s="43"/>
      <c r="J930" s="43"/>
      <c r="K930" s="36"/>
      <c r="L930" s="43"/>
      <c r="M930" s="43"/>
      <c r="N930" s="43"/>
      <c r="O930" s="36"/>
      <c r="P930" s="62"/>
      <c r="Q930" s="36"/>
      <c r="R930" s="43"/>
      <c r="S930" s="43"/>
      <c r="T930" s="43"/>
    </row>
    <row r="931" spans="1:20">
      <c r="A931" s="61"/>
      <c r="B931" s="43"/>
      <c r="C931" s="43"/>
      <c r="D931" s="43"/>
      <c r="E931" s="36"/>
      <c r="F931" s="62"/>
      <c r="G931" s="25"/>
      <c r="H931" s="25"/>
      <c r="I931" s="43"/>
      <c r="J931" s="43"/>
      <c r="K931" s="36"/>
      <c r="L931" s="43"/>
      <c r="M931" s="43"/>
      <c r="N931" s="43"/>
      <c r="O931" s="36"/>
      <c r="P931" s="62"/>
      <c r="Q931" s="36"/>
      <c r="R931" s="43"/>
      <c r="S931" s="43"/>
      <c r="T931" s="43"/>
    </row>
    <row r="932" spans="1:20">
      <c r="A932" s="61"/>
      <c r="B932" s="43"/>
      <c r="C932" s="43"/>
      <c r="D932" s="43"/>
      <c r="E932" s="36"/>
      <c r="F932" s="62"/>
      <c r="G932" s="25"/>
      <c r="H932" s="25"/>
      <c r="I932" s="43"/>
      <c r="J932" s="43"/>
      <c r="K932" s="36"/>
      <c r="L932" s="43"/>
      <c r="M932" s="43"/>
      <c r="N932" s="43"/>
      <c r="O932" s="36"/>
      <c r="P932" s="62"/>
      <c r="Q932" s="36"/>
      <c r="R932" s="43"/>
      <c r="S932" s="43"/>
      <c r="T932" s="43"/>
    </row>
    <row r="933" spans="1:20">
      <c r="A933" s="61"/>
      <c r="B933" s="43"/>
      <c r="C933" s="43"/>
      <c r="D933" s="43"/>
      <c r="E933" s="36"/>
      <c r="F933" s="62"/>
      <c r="G933" s="25"/>
      <c r="H933" s="25"/>
      <c r="I933" s="43"/>
      <c r="J933" s="43"/>
      <c r="K933" s="36"/>
      <c r="L933" s="43"/>
      <c r="M933" s="43"/>
      <c r="N933" s="43"/>
      <c r="O933" s="36"/>
      <c r="P933" s="62"/>
      <c r="Q933" s="36"/>
      <c r="R933" s="43"/>
      <c r="S933" s="43"/>
      <c r="T933" s="43"/>
    </row>
    <row r="934" spans="1:20">
      <c r="A934" s="61"/>
      <c r="B934" s="43"/>
      <c r="C934" s="43"/>
      <c r="D934" s="43"/>
      <c r="E934" s="36"/>
      <c r="F934" s="62"/>
      <c r="G934" s="25"/>
      <c r="H934" s="25"/>
      <c r="I934" s="43"/>
      <c r="J934" s="43"/>
      <c r="K934" s="36"/>
      <c r="L934" s="43"/>
      <c r="M934" s="43"/>
      <c r="N934" s="43"/>
      <c r="O934" s="36"/>
      <c r="P934" s="62"/>
      <c r="Q934" s="36"/>
      <c r="R934" s="43"/>
      <c r="S934" s="43"/>
      <c r="T934" s="43"/>
    </row>
    <row r="935" spans="1:20">
      <c r="A935" s="61"/>
      <c r="B935" s="43"/>
      <c r="C935" s="43"/>
      <c r="D935" s="43"/>
      <c r="E935" s="36"/>
      <c r="F935" s="62"/>
      <c r="G935" s="25"/>
      <c r="H935" s="25"/>
      <c r="I935" s="43"/>
      <c r="J935" s="43"/>
      <c r="K935" s="36"/>
      <c r="L935" s="43"/>
      <c r="M935" s="43"/>
      <c r="N935" s="43"/>
      <c r="O935" s="36"/>
      <c r="P935" s="62"/>
      <c r="Q935" s="36"/>
      <c r="R935" s="43"/>
      <c r="S935" s="43"/>
      <c r="T935" s="43"/>
    </row>
    <row r="936" spans="1:20">
      <c r="A936" s="61"/>
      <c r="B936" s="43"/>
      <c r="C936" s="43"/>
      <c r="D936" s="43"/>
      <c r="E936" s="36"/>
      <c r="F936" s="62"/>
      <c r="G936" s="25"/>
      <c r="H936" s="25"/>
      <c r="I936" s="43"/>
      <c r="J936" s="43"/>
      <c r="K936" s="36"/>
      <c r="L936" s="43"/>
      <c r="M936" s="43"/>
      <c r="N936" s="43"/>
      <c r="O936" s="36"/>
      <c r="P936" s="62"/>
      <c r="Q936" s="36"/>
      <c r="R936" s="43"/>
      <c r="S936" s="43"/>
      <c r="T936" s="43"/>
    </row>
    <row r="937" spans="1:20">
      <c r="A937" s="61"/>
      <c r="B937" s="43"/>
      <c r="C937" s="43"/>
      <c r="D937" s="43"/>
      <c r="E937" s="36"/>
      <c r="F937" s="62"/>
      <c r="G937" s="25"/>
      <c r="H937" s="25"/>
      <c r="I937" s="43"/>
      <c r="J937" s="43"/>
      <c r="K937" s="36"/>
      <c r="L937" s="43"/>
      <c r="M937" s="43"/>
      <c r="N937" s="43"/>
      <c r="O937" s="36"/>
      <c r="P937" s="62"/>
      <c r="Q937" s="36"/>
      <c r="R937" s="43"/>
      <c r="S937" s="43"/>
      <c r="T937" s="43"/>
    </row>
    <row r="938" spans="1:20">
      <c r="A938" s="61"/>
      <c r="B938" s="43"/>
      <c r="C938" s="43"/>
      <c r="D938" s="43"/>
      <c r="E938" s="36"/>
      <c r="F938" s="62"/>
      <c r="G938" s="25"/>
      <c r="H938" s="25"/>
      <c r="I938" s="43"/>
      <c r="J938" s="43"/>
      <c r="K938" s="36"/>
      <c r="L938" s="43"/>
      <c r="M938" s="43"/>
      <c r="N938" s="43"/>
      <c r="O938" s="36"/>
      <c r="P938" s="62"/>
      <c r="Q938" s="36"/>
      <c r="R938" s="43"/>
      <c r="S938" s="43"/>
      <c r="T938" s="43"/>
    </row>
    <row r="939" spans="1:20">
      <c r="A939" s="61"/>
      <c r="B939" s="43"/>
      <c r="C939" s="43"/>
      <c r="D939" s="43"/>
      <c r="E939" s="36"/>
      <c r="F939" s="62"/>
      <c r="G939" s="25"/>
      <c r="H939" s="25"/>
      <c r="I939" s="43"/>
      <c r="J939" s="43"/>
      <c r="K939" s="36"/>
      <c r="L939" s="43"/>
      <c r="M939" s="43"/>
      <c r="N939" s="43"/>
      <c r="O939" s="36"/>
      <c r="P939" s="62"/>
      <c r="Q939" s="36"/>
      <c r="R939" s="43"/>
      <c r="S939" s="43"/>
      <c r="T939" s="43"/>
    </row>
    <row r="940" spans="1:20">
      <c r="A940" s="61"/>
      <c r="B940" s="43"/>
      <c r="C940" s="43"/>
      <c r="D940" s="43"/>
      <c r="E940" s="36"/>
      <c r="F940" s="62"/>
      <c r="G940" s="25"/>
      <c r="H940" s="25"/>
      <c r="I940" s="43"/>
      <c r="J940" s="43"/>
      <c r="K940" s="36"/>
      <c r="L940" s="43"/>
      <c r="M940" s="43"/>
      <c r="N940" s="43"/>
      <c r="O940" s="36"/>
      <c r="P940" s="62"/>
      <c r="Q940" s="36"/>
      <c r="R940" s="43"/>
      <c r="S940" s="43"/>
      <c r="T940" s="43"/>
    </row>
    <row r="941" spans="1:20">
      <c r="A941" s="61"/>
      <c r="B941" s="43"/>
      <c r="C941" s="43"/>
      <c r="D941" s="43"/>
      <c r="E941" s="36"/>
      <c r="F941" s="62"/>
      <c r="G941" s="25"/>
      <c r="H941" s="25"/>
      <c r="I941" s="43"/>
      <c r="J941" s="43"/>
      <c r="K941" s="36"/>
      <c r="L941" s="43"/>
      <c r="M941" s="43"/>
      <c r="N941" s="43"/>
      <c r="O941" s="36"/>
      <c r="P941" s="62"/>
      <c r="Q941" s="36"/>
      <c r="R941" s="43"/>
      <c r="S941" s="43"/>
      <c r="T941" s="43"/>
    </row>
    <row r="942" spans="1:20">
      <c r="A942" s="61"/>
      <c r="B942" s="43"/>
      <c r="C942" s="43"/>
      <c r="D942" s="43"/>
      <c r="E942" s="36"/>
      <c r="F942" s="62"/>
      <c r="G942" s="25"/>
      <c r="H942" s="25"/>
      <c r="I942" s="43"/>
      <c r="J942" s="43"/>
      <c r="K942" s="36"/>
      <c r="L942" s="43"/>
      <c r="M942" s="43"/>
      <c r="N942" s="43"/>
      <c r="O942" s="36"/>
      <c r="P942" s="62"/>
      <c r="Q942" s="36"/>
      <c r="R942" s="43"/>
      <c r="S942" s="43"/>
      <c r="T942" s="43"/>
    </row>
    <row r="943" spans="1:20">
      <c r="A943" s="61"/>
      <c r="B943" s="43"/>
      <c r="C943" s="43"/>
      <c r="D943" s="43"/>
      <c r="E943" s="36"/>
      <c r="F943" s="62"/>
      <c r="G943" s="25"/>
      <c r="H943" s="25"/>
      <c r="I943" s="43"/>
      <c r="J943" s="43"/>
      <c r="K943" s="36"/>
      <c r="L943" s="43"/>
      <c r="M943" s="43"/>
      <c r="N943" s="43"/>
      <c r="O943" s="36"/>
      <c r="P943" s="62"/>
      <c r="Q943" s="36"/>
      <c r="R943" s="43"/>
      <c r="S943" s="43"/>
      <c r="T943" s="43"/>
    </row>
    <row r="944" spans="1:20">
      <c r="A944" s="61"/>
      <c r="B944" s="43"/>
      <c r="C944" s="43"/>
      <c r="D944" s="43"/>
      <c r="E944" s="36"/>
      <c r="F944" s="62"/>
      <c r="G944" s="25"/>
      <c r="H944" s="25"/>
      <c r="I944" s="43"/>
      <c r="J944" s="43"/>
      <c r="K944" s="36"/>
      <c r="L944" s="43"/>
      <c r="M944" s="43"/>
      <c r="N944" s="43"/>
      <c r="O944" s="36"/>
      <c r="P944" s="62"/>
      <c r="Q944" s="36"/>
      <c r="R944" s="43"/>
      <c r="S944" s="43"/>
      <c r="T944" s="43"/>
    </row>
    <row r="945" spans="1:20">
      <c r="A945" s="61"/>
      <c r="B945" s="43"/>
      <c r="C945" s="43"/>
      <c r="D945" s="43"/>
      <c r="E945" s="36"/>
      <c r="F945" s="62"/>
      <c r="G945" s="25"/>
      <c r="H945" s="25"/>
      <c r="I945" s="43"/>
      <c r="J945" s="43"/>
      <c r="K945" s="36"/>
      <c r="L945" s="43"/>
      <c r="M945" s="43"/>
      <c r="N945" s="43"/>
      <c r="O945" s="36"/>
      <c r="P945" s="62"/>
      <c r="Q945" s="36"/>
      <c r="R945" s="43"/>
      <c r="S945" s="43"/>
      <c r="T945" s="43"/>
    </row>
    <row r="946" spans="1:20">
      <c r="A946" s="61"/>
      <c r="B946" s="43"/>
      <c r="C946" s="43"/>
      <c r="D946" s="43"/>
      <c r="E946" s="36"/>
      <c r="F946" s="62"/>
      <c r="G946" s="25"/>
      <c r="H946" s="25"/>
      <c r="I946" s="43"/>
      <c r="J946" s="43"/>
      <c r="K946" s="36"/>
      <c r="L946" s="43"/>
      <c r="M946" s="43"/>
      <c r="N946" s="43"/>
      <c r="O946" s="36"/>
      <c r="P946" s="62"/>
      <c r="Q946" s="36"/>
      <c r="R946" s="43"/>
      <c r="S946" s="43"/>
      <c r="T946" s="43"/>
    </row>
    <row r="947" spans="1:20">
      <c r="A947" s="61"/>
      <c r="B947" s="43"/>
      <c r="C947" s="43"/>
      <c r="D947" s="43"/>
      <c r="E947" s="36"/>
      <c r="F947" s="62"/>
      <c r="G947" s="25"/>
      <c r="H947" s="25"/>
      <c r="I947" s="43"/>
      <c r="J947" s="43"/>
      <c r="K947" s="36"/>
      <c r="L947" s="43"/>
      <c r="M947" s="43"/>
      <c r="N947" s="43"/>
      <c r="O947" s="36"/>
      <c r="P947" s="62"/>
      <c r="Q947" s="36"/>
      <c r="R947" s="43"/>
      <c r="S947" s="43"/>
      <c r="T947" s="43"/>
    </row>
    <row r="948" spans="1:20">
      <c r="A948" s="61"/>
      <c r="B948" s="43"/>
      <c r="C948" s="43"/>
      <c r="D948" s="43"/>
      <c r="E948" s="36"/>
      <c r="F948" s="62"/>
      <c r="G948" s="25"/>
      <c r="H948" s="25"/>
      <c r="I948" s="43"/>
      <c r="J948" s="43"/>
      <c r="K948" s="36"/>
      <c r="L948" s="43"/>
      <c r="M948" s="43"/>
      <c r="N948" s="43"/>
      <c r="O948" s="36"/>
      <c r="P948" s="62"/>
      <c r="Q948" s="36"/>
      <c r="R948" s="43"/>
      <c r="S948" s="43"/>
      <c r="T948" s="43"/>
    </row>
    <row r="949" spans="1:20">
      <c r="A949" s="61"/>
      <c r="B949" s="43"/>
      <c r="C949" s="43"/>
      <c r="D949" s="43"/>
      <c r="E949" s="36"/>
      <c r="F949" s="62"/>
      <c r="G949" s="25"/>
      <c r="H949" s="25"/>
      <c r="I949" s="43"/>
      <c r="J949" s="43"/>
      <c r="K949" s="36"/>
      <c r="L949" s="43"/>
      <c r="M949" s="43"/>
      <c r="N949" s="43"/>
      <c r="O949" s="36"/>
      <c r="P949" s="62"/>
      <c r="Q949" s="36"/>
      <c r="R949" s="43"/>
      <c r="S949" s="43"/>
      <c r="T949" s="43"/>
    </row>
    <row r="950" spans="1:20">
      <c r="A950" s="61"/>
      <c r="B950" s="43"/>
      <c r="C950" s="43"/>
      <c r="D950" s="43"/>
      <c r="E950" s="36"/>
      <c r="F950" s="62"/>
      <c r="G950" s="25"/>
      <c r="H950" s="25"/>
      <c r="I950" s="43"/>
      <c r="J950" s="43"/>
      <c r="K950" s="36"/>
      <c r="L950" s="43"/>
      <c r="M950" s="43"/>
      <c r="N950" s="43"/>
      <c r="O950" s="36"/>
      <c r="P950" s="62"/>
      <c r="Q950" s="36"/>
      <c r="R950" s="43"/>
      <c r="S950" s="43"/>
      <c r="T950" s="43"/>
    </row>
    <row r="951" spans="1:20">
      <c r="A951" s="61"/>
      <c r="B951" s="43"/>
      <c r="C951" s="43"/>
      <c r="D951" s="43"/>
      <c r="E951" s="36"/>
      <c r="F951" s="62"/>
      <c r="G951" s="25"/>
      <c r="H951" s="25"/>
      <c r="I951" s="43"/>
      <c r="J951" s="43"/>
      <c r="K951" s="36"/>
      <c r="L951" s="43"/>
      <c r="M951" s="43"/>
      <c r="N951" s="43"/>
      <c r="O951" s="36"/>
      <c r="P951" s="62"/>
      <c r="Q951" s="36"/>
      <c r="R951" s="43"/>
      <c r="S951" s="43"/>
      <c r="T951" s="43"/>
    </row>
    <row r="952" spans="1:20">
      <c r="A952" s="61"/>
      <c r="B952" s="43"/>
      <c r="C952" s="43"/>
      <c r="D952" s="43"/>
      <c r="E952" s="36"/>
      <c r="F952" s="62"/>
      <c r="G952" s="25"/>
      <c r="H952" s="25"/>
      <c r="I952" s="43"/>
      <c r="J952" s="43"/>
      <c r="K952" s="36"/>
      <c r="L952" s="43"/>
      <c r="M952" s="43"/>
      <c r="N952" s="43"/>
      <c r="O952" s="36"/>
      <c r="P952" s="62"/>
      <c r="Q952" s="36"/>
      <c r="R952" s="43"/>
      <c r="S952" s="43"/>
      <c r="T952" s="43"/>
    </row>
    <row r="953" spans="1:20">
      <c r="A953" s="61"/>
      <c r="B953" s="43"/>
      <c r="C953" s="43"/>
      <c r="D953" s="43"/>
      <c r="E953" s="36"/>
      <c r="F953" s="62"/>
      <c r="G953" s="25"/>
      <c r="H953" s="25"/>
      <c r="I953" s="43"/>
      <c r="J953" s="43"/>
      <c r="K953" s="36"/>
      <c r="L953" s="43"/>
      <c r="M953" s="43"/>
      <c r="N953" s="43"/>
      <c r="O953" s="36"/>
      <c r="P953" s="62"/>
      <c r="Q953" s="36"/>
      <c r="R953" s="43"/>
      <c r="S953" s="43"/>
      <c r="T953" s="43"/>
    </row>
    <row r="954" spans="1:20">
      <c r="A954" s="61"/>
      <c r="B954" s="43"/>
      <c r="C954" s="43"/>
      <c r="D954" s="43"/>
      <c r="E954" s="36"/>
      <c r="F954" s="62"/>
      <c r="G954" s="25"/>
      <c r="H954" s="25"/>
      <c r="I954" s="43"/>
      <c r="J954" s="43"/>
      <c r="K954" s="36"/>
      <c r="L954" s="43"/>
      <c r="M954" s="43"/>
      <c r="N954" s="43"/>
      <c r="O954" s="36"/>
      <c r="P954" s="62"/>
      <c r="Q954" s="36"/>
      <c r="R954" s="43"/>
      <c r="S954" s="43"/>
      <c r="T954" s="43"/>
    </row>
    <row r="955" spans="1:20">
      <c r="A955" s="61"/>
      <c r="B955" s="43"/>
      <c r="C955" s="43"/>
      <c r="D955" s="43"/>
      <c r="E955" s="36"/>
      <c r="F955" s="62"/>
      <c r="G955" s="25"/>
      <c r="H955" s="25"/>
      <c r="I955" s="43"/>
      <c r="J955" s="43"/>
      <c r="K955" s="36"/>
      <c r="L955" s="43"/>
      <c r="M955" s="43"/>
      <c r="N955" s="43"/>
      <c r="O955" s="36"/>
      <c r="P955" s="62"/>
      <c r="Q955" s="36"/>
      <c r="R955" s="43"/>
      <c r="S955" s="43"/>
      <c r="T955" s="43"/>
    </row>
    <row r="956" spans="1:20">
      <c r="A956" s="61"/>
      <c r="B956" s="43"/>
      <c r="C956" s="43"/>
      <c r="D956" s="43"/>
      <c r="E956" s="36"/>
      <c r="F956" s="62"/>
      <c r="G956" s="25"/>
      <c r="H956" s="25"/>
      <c r="I956" s="43"/>
      <c r="J956" s="43"/>
      <c r="K956" s="36"/>
      <c r="L956" s="43"/>
      <c r="M956" s="43"/>
      <c r="N956" s="43"/>
      <c r="O956" s="36"/>
      <c r="P956" s="62"/>
      <c r="Q956" s="36"/>
      <c r="R956" s="43"/>
      <c r="S956" s="43"/>
      <c r="T956" s="43"/>
    </row>
    <row r="957" spans="1:20">
      <c r="A957" s="61"/>
      <c r="B957" s="43"/>
      <c r="C957" s="43"/>
      <c r="D957" s="43"/>
      <c r="E957" s="36"/>
      <c r="F957" s="62"/>
      <c r="G957" s="25"/>
      <c r="H957" s="25"/>
      <c r="I957" s="43"/>
      <c r="J957" s="43"/>
      <c r="K957" s="36"/>
      <c r="L957" s="43"/>
      <c r="M957" s="43"/>
      <c r="N957" s="43"/>
      <c r="O957" s="36"/>
      <c r="P957" s="62"/>
      <c r="Q957" s="36"/>
      <c r="R957" s="43"/>
      <c r="S957" s="43"/>
      <c r="T957" s="43"/>
    </row>
    <row r="958" spans="1:20">
      <c r="A958" s="61"/>
      <c r="B958" s="43"/>
      <c r="C958" s="43"/>
      <c r="D958" s="43"/>
      <c r="E958" s="36"/>
      <c r="F958" s="62"/>
      <c r="G958" s="25"/>
      <c r="H958" s="25"/>
      <c r="I958" s="43"/>
      <c r="J958" s="43"/>
      <c r="K958" s="36"/>
      <c r="L958" s="43"/>
      <c r="M958" s="43"/>
      <c r="N958" s="43"/>
      <c r="O958" s="36"/>
      <c r="P958" s="62"/>
      <c r="Q958" s="36"/>
      <c r="R958" s="43"/>
      <c r="S958" s="43"/>
      <c r="T958" s="43"/>
    </row>
    <row r="959" spans="1:20">
      <c r="A959" s="61"/>
      <c r="B959" s="43"/>
      <c r="C959" s="43"/>
      <c r="D959" s="43"/>
      <c r="E959" s="36"/>
      <c r="F959" s="62"/>
      <c r="G959" s="25"/>
      <c r="H959" s="25"/>
      <c r="I959" s="43"/>
      <c r="J959" s="43"/>
      <c r="K959" s="36"/>
      <c r="L959" s="43"/>
      <c r="M959" s="43"/>
      <c r="N959" s="43"/>
      <c r="O959" s="36"/>
      <c r="P959" s="62"/>
      <c r="Q959" s="36"/>
      <c r="R959" s="43"/>
      <c r="S959" s="43"/>
      <c r="T959" s="43"/>
    </row>
    <row r="960" spans="1:20">
      <c r="A960" s="61"/>
      <c r="B960" s="43"/>
      <c r="C960" s="43"/>
      <c r="D960" s="43"/>
      <c r="E960" s="36"/>
      <c r="F960" s="62"/>
      <c r="G960" s="25"/>
      <c r="H960" s="25"/>
      <c r="I960" s="43"/>
      <c r="J960" s="43"/>
      <c r="K960" s="36"/>
      <c r="L960" s="43"/>
      <c r="M960" s="43"/>
      <c r="N960" s="43"/>
      <c r="O960" s="36"/>
      <c r="P960" s="62"/>
      <c r="Q960" s="36"/>
      <c r="R960" s="43"/>
      <c r="S960" s="43"/>
      <c r="T960" s="43"/>
    </row>
    <row r="961" spans="1:20">
      <c r="A961" s="61"/>
      <c r="B961" s="43"/>
      <c r="C961" s="43"/>
      <c r="D961" s="43"/>
      <c r="E961" s="36"/>
      <c r="F961" s="62"/>
      <c r="G961" s="25"/>
      <c r="H961" s="25"/>
      <c r="I961" s="43"/>
      <c r="J961" s="43"/>
      <c r="K961" s="36"/>
      <c r="L961" s="43"/>
      <c r="M961" s="43"/>
      <c r="N961" s="43"/>
      <c r="O961" s="36"/>
      <c r="P961" s="62"/>
      <c r="Q961" s="36"/>
      <c r="R961" s="43"/>
      <c r="S961" s="43"/>
      <c r="T961" s="43"/>
    </row>
    <row r="962" spans="1:20">
      <c r="A962" s="61"/>
      <c r="B962" s="43"/>
      <c r="C962" s="43"/>
      <c r="D962" s="43"/>
      <c r="E962" s="36"/>
      <c r="F962" s="62"/>
      <c r="G962" s="25"/>
      <c r="H962" s="25"/>
      <c r="I962" s="43"/>
      <c r="J962" s="43"/>
      <c r="K962" s="36"/>
      <c r="L962" s="43"/>
      <c r="M962" s="43"/>
      <c r="N962" s="43"/>
      <c r="O962" s="36"/>
      <c r="P962" s="62"/>
      <c r="Q962" s="36"/>
      <c r="R962" s="43"/>
      <c r="S962" s="43"/>
      <c r="T962" s="43"/>
    </row>
    <row r="963" spans="1:20">
      <c r="A963" s="61"/>
      <c r="B963" s="43"/>
      <c r="C963" s="43"/>
      <c r="D963" s="43"/>
      <c r="E963" s="36"/>
      <c r="F963" s="62"/>
      <c r="G963" s="25"/>
      <c r="H963" s="25"/>
      <c r="I963" s="43"/>
      <c r="J963" s="43"/>
      <c r="K963" s="36"/>
      <c r="L963" s="43"/>
      <c r="M963" s="43"/>
      <c r="N963" s="43"/>
      <c r="O963" s="36"/>
      <c r="P963" s="62"/>
      <c r="Q963" s="36"/>
      <c r="R963" s="43"/>
      <c r="S963" s="43"/>
      <c r="T963" s="43"/>
    </row>
    <row r="964" spans="1:20">
      <c r="A964" s="61"/>
      <c r="B964" s="43"/>
      <c r="C964" s="43"/>
      <c r="D964" s="43"/>
      <c r="E964" s="36"/>
      <c r="F964" s="62"/>
      <c r="G964" s="25"/>
      <c r="H964" s="25"/>
      <c r="I964" s="43"/>
      <c r="J964" s="43"/>
      <c r="K964" s="36"/>
      <c r="L964" s="43"/>
      <c r="M964" s="43"/>
      <c r="N964" s="43"/>
      <c r="O964" s="36"/>
      <c r="P964" s="62"/>
      <c r="Q964" s="36"/>
      <c r="R964" s="43"/>
      <c r="S964" s="43"/>
      <c r="T964" s="43"/>
    </row>
    <row r="965" spans="1:20">
      <c r="A965" s="61"/>
      <c r="B965" s="43"/>
      <c r="C965" s="43"/>
      <c r="D965" s="43"/>
      <c r="E965" s="36"/>
      <c r="F965" s="62"/>
      <c r="G965" s="25"/>
      <c r="H965" s="25"/>
      <c r="I965" s="43"/>
      <c r="J965" s="43"/>
      <c r="K965" s="36"/>
      <c r="L965" s="43"/>
      <c r="M965" s="43"/>
      <c r="N965" s="43"/>
      <c r="O965" s="36"/>
      <c r="P965" s="62"/>
      <c r="Q965" s="36"/>
      <c r="R965" s="43"/>
      <c r="S965" s="43"/>
      <c r="T965" s="43"/>
    </row>
    <row r="966" spans="1:20">
      <c r="A966" s="61"/>
      <c r="B966" s="43"/>
      <c r="C966" s="43"/>
      <c r="D966" s="43"/>
      <c r="E966" s="36"/>
      <c r="F966" s="62"/>
      <c r="G966" s="25"/>
      <c r="H966" s="25"/>
      <c r="I966" s="43"/>
      <c r="J966" s="43"/>
      <c r="K966" s="36"/>
      <c r="L966" s="43"/>
      <c r="M966" s="43"/>
      <c r="N966" s="43"/>
      <c r="O966" s="36"/>
      <c r="P966" s="62"/>
      <c r="Q966" s="36"/>
      <c r="R966" s="43"/>
      <c r="S966" s="43"/>
      <c r="T966" s="43"/>
    </row>
    <row r="967" spans="1:20">
      <c r="A967" s="61"/>
      <c r="B967" s="43"/>
      <c r="C967" s="43"/>
      <c r="D967" s="43"/>
      <c r="E967" s="36"/>
      <c r="F967" s="62"/>
      <c r="G967" s="25"/>
      <c r="H967" s="25"/>
      <c r="I967" s="43"/>
      <c r="J967" s="43"/>
      <c r="K967" s="36"/>
      <c r="L967" s="43"/>
      <c r="M967" s="43"/>
      <c r="N967" s="43"/>
      <c r="O967" s="36"/>
      <c r="P967" s="62"/>
      <c r="Q967" s="36"/>
      <c r="R967" s="43"/>
      <c r="S967" s="43"/>
      <c r="T967" s="43"/>
    </row>
    <row r="968" spans="1:20">
      <c r="A968" s="61"/>
      <c r="B968" s="43"/>
      <c r="C968" s="43"/>
      <c r="D968" s="43"/>
      <c r="E968" s="36"/>
      <c r="F968" s="62"/>
      <c r="G968" s="25"/>
      <c r="H968" s="25"/>
      <c r="I968" s="43"/>
      <c r="J968" s="43"/>
      <c r="K968" s="36"/>
      <c r="L968" s="43"/>
      <c r="M968" s="43"/>
      <c r="N968" s="43"/>
      <c r="O968" s="36"/>
      <c r="P968" s="62"/>
      <c r="Q968" s="36"/>
      <c r="R968" s="43"/>
      <c r="S968" s="43"/>
      <c r="T968" s="43"/>
    </row>
    <row r="969" spans="1:20">
      <c r="A969" s="61"/>
      <c r="B969" s="43"/>
      <c r="C969" s="43"/>
      <c r="D969" s="43"/>
      <c r="E969" s="36"/>
      <c r="F969" s="62"/>
      <c r="G969" s="25"/>
      <c r="H969" s="25"/>
      <c r="I969" s="43"/>
      <c r="J969" s="43"/>
      <c r="K969" s="36"/>
      <c r="L969" s="43"/>
      <c r="M969" s="43"/>
      <c r="N969" s="43"/>
      <c r="O969" s="36"/>
      <c r="P969" s="62"/>
      <c r="Q969" s="36"/>
      <c r="R969" s="43"/>
      <c r="S969" s="43"/>
      <c r="T969" s="43"/>
    </row>
    <row r="970" spans="1:20">
      <c r="A970" s="61"/>
      <c r="B970" s="43"/>
      <c r="C970" s="43"/>
      <c r="D970" s="43"/>
      <c r="E970" s="36"/>
      <c r="F970" s="62"/>
      <c r="G970" s="25"/>
      <c r="H970" s="25"/>
      <c r="I970" s="43"/>
      <c r="J970" s="43"/>
      <c r="K970" s="36"/>
      <c r="L970" s="43"/>
      <c r="M970" s="43"/>
      <c r="N970" s="43"/>
      <c r="O970" s="36"/>
      <c r="P970" s="62"/>
      <c r="Q970" s="36"/>
      <c r="R970" s="43"/>
      <c r="S970" s="43"/>
      <c r="T970" s="43"/>
    </row>
    <row r="971" spans="1:20">
      <c r="A971" s="61"/>
      <c r="B971" s="43"/>
      <c r="C971" s="43"/>
      <c r="D971" s="43"/>
      <c r="E971" s="36"/>
      <c r="F971" s="62"/>
      <c r="G971" s="25"/>
      <c r="H971" s="25"/>
      <c r="I971" s="43"/>
      <c r="J971" s="43"/>
      <c r="K971" s="36"/>
      <c r="L971" s="43"/>
      <c r="M971" s="43"/>
      <c r="N971" s="43"/>
      <c r="O971" s="36"/>
      <c r="P971" s="62"/>
      <c r="Q971" s="36"/>
      <c r="R971" s="43"/>
      <c r="S971" s="43"/>
      <c r="T971" s="43"/>
    </row>
    <row r="972" spans="1:20">
      <c r="A972" s="61"/>
      <c r="B972" s="43"/>
      <c r="C972" s="43"/>
      <c r="D972" s="43"/>
      <c r="E972" s="36"/>
      <c r="F972" s="62"/>
      <c r="G972" s="25"/>
      <c r="H972" s="25"/>
      <c r="I972" s="43"/>
      <c r="J972" s="43"/>
      <c r="K972" s="36"/>
      <c r="L972" s="43"/>
      <c r="M972" s="43"/>
      <c r="N972" s="43"/>
      <c r="O972" s="36"/>
      <c r="P972" s="62"/>
      <c r="Q972" s="36"/>
      <c r="R972" s="43"/>
      <c r="S972" s="43"/>
      <c r="T972" s="43"/>
    </row>
    <row r="973" spans="1:20">
      <c r="A973" s="61"/>
      <c r="B973" s="43"/>
      <c r="C973" s="43"/>
      <c r="D973" s="43"/>
      <c r="E973" s="36"/>
      <c r="F973" s="62"/>
      <c r="G973" s="25"/>
      <c r="H973" s="25"/>
      <c r="I973" s="43"/>
      <c r="J973" s="43"/>
      <c r="K973" s="36"/>
      <c r="L973" s="43"/>
      <c r="M973" s="43"/>
      <c r="N973" s="43"/>
      <c r="O973" s="36"/>
      <c r="P973" s="62"/>
      <c r="Q973" s="36"/>
      <c r="R973" s="43"/>
      <c r="S973" s="43"/>
      <c r="T973" s="43"/>
    </row>
    <row r="974" spans="1:20">
      <c r="A974" s="61"/>
      <c r="B974" s="43"/>
      <c r="C974" s="43"/>
      <c r="D974" s="43"/>
      <c r="E974" s="36"/>
      <c r="F974" s="62"/>
      <c r="G974" s="25"/>
      <c r="H974" s="25"/>
      <c r="I974" s="43"/>
      <c r="J974" s="43"/>
      <c r="K974" s="36"/>
      <c r="L974" s="43"/>
      <c r="M974" s="43"/>
      <c r="N974" s="43"/>
      <c r="O974" s="36"/>
      <c r="P974" s="62"/>
      <c r="Q974" s="36"/>
      <c r="R974" s="43"/>
      <c r="S974" s="43"/>
      <c r="T974" s="43"/>
    </row>
    <row r="975" spans="1:20">
      <c r="A975" s="61"/>
      <c r="B975" s="43"/>
      <c r="C975" s="43"/>
      <c r="D975" s="43"/>
      <c r="E975" s="36"/>
      <c r="F975" s="62"/>
      <c r="G975" s="25"/>
      <c r="H975" s="25"/>
      <c r="I975" s="43"/>
      <c r="J975" s="43"/>
      <c r="K975" s="36"/>
      <c r="L975" s="43"/>
      <c r="M975" s="43"/>
      <c r="N975" s="43"/>
      <c r="O975" s="36"/>
      <c r="P975" s="62"/>
      <c r="Q975" s="36"/>
      <c r="R975" s="43"/>
      <c r="S975" s="43"/>
      <c r="T975" s="43"/>
    </row>
    <row r="976" spans="1:20">
      <c r="A976" s="61"/>
      <c r="B976" s="43"/>
      <c r="C976" s="43"/>
      <c r="D976" s="43"/>
      <c r="E976" s="36"/>
      <c r="F976" s="62"/>
      <c r="G976" s="25"/>
      <c r="H976" s="25"/>
      <c r="I976" s="43"/>
      <c r="J976" s="43"/>
      <c r="K976" s="36"/>
      <c r="L976" s="43"/>
      <c r="M976" s="43"/>
      <c r="N976" s="43"/>
      <c r="O976" s="36"/>
      <c r="P976" s="62"/>
      <c r="Q976" s="36"/>
      <c r="R976" s="43"/>
      <c r="S976" s="43"/>
      <c r="T976" s="43"/>
    </row>
    <row r="977" spans="1:20">
      <c r="A977" s="61"/>
      <c r="B977" s="43"/>
      <c r="C977" s="43"/>
      <c r="D977" s="43"/>
      <c r="E977" s="36"/>
      <c r="F977" s="62"/>
      <c r="G977" s="25"/>
      <c r="H977" s="25"/>
      <c r="I977" s="43"/>
      <c r="J977" s="43"/>
      <c r="K977" s="36"/>
      <c r="L977" s="43"/>
      <c r="M977" s="43"/>
      <c r="N977" s="43"/>
      <c r="O977" s="36"/>
      <c r="P977" s="62"/>
      <c r="Q977" s="36"/>
      <c r="R977" s="43"/>
      <c r="S977" s="43"/>
      <c r="T977" s="43"/>
    </row>
    <row r="978" spans="1:20">
      <c r="A978" s="61"/>
      <c r="B978" s="43"/>
      <c r="C978" s="43"/>
      <c r="D978" s="43"/>
      <c r="E978" s="36"/>
      <c r="F978" s="62"/>
      <c r="G978" s="25"/>
      <c r="H978" s="25"/>
      <c r="I978" s="43"/>
      <c r="J978" s="43"/>
      <c r="K978" s="36"/>
      <c r="L978" s="43"/>
      <c r="M978" s="43"/>
      <c r="N978" s="43"/>
      <c r="O978" s="36"/>
      <c r="P978" s="62"/>
      <c r="Q978" s="36"/>
      <c r="R978" s="43"/>
      <c r="S978" s="43"/>
      <c r="T978" s="43"/>
    </row>
    <row r="979" spans="1:20">
      <c r="A979" s="61"/>
      <c r="B979" s="43"/>
      <c r="C979" s="43"/>
      <c r="D979" s="43"/>
      <c r="E979" s="36"/>
      <c r="F979" s="62"/>
      <c r="G979" s="25"/>
      <c r="H979" s="25"/>
      <c r="I979" s="43"/>
      <c r="J979" s="43"/>
      <c r="K979" s="36"/>
      <c r="L979" s="43"/>
      <c r="M979" s="43"/>
      <c r="N979" s="43"/>
      <c r="O979" s="36"/>
      <c r="P979" s="62"/>
      <c r="Q979" s="36"/>
      <c r="R979" s="43"/>
      <c r="S979" s="43"/>
      <c r="T979" s="43"/>
    </row>
    <row r="980" spans="1:20">
      <c r="A980" s="61"/>
      <c r="B980" s="43"/>
      <c r="C980" s="43"/>
      <c r="D980" s="43"/>
      <c r="E980" s="36"/>
      <c r="F980" s="62"/>
      <c r="G980" s="25"/>
      <c r="H980" s="25"/>
      <c r="I980" s="43"/>
      <c r="J980" s="43"/>
      <c r="K980" s="36"/>
      <c r="L980" s="43"/>
      <c r="M980" s="43"/>
      <c r="N980" s="43"/>
      <c r="O980" s="36"/>
      <c r="P980" s="62"/>
      <c r="Q980" s="36"/>
      <c r="R980" s="43"/>
      <c r="S980" s="43"/>
      <c r="T980" s="43"/>
    </row>
    <row r="981" spans="1:20">
      <c r="A981" s="61"/>
      <c r="B981" s="43"/>
      <c r="C981" s="43"/>
      <c r="D981" s="43"/>
      <c r="E981" s="36"/>
      <c r="F981" s="62"/>
      <c r="G981" s="25"/>
      <c r="H981" s="25"/>
      <c r="I981" s="43"/>
      <c r="J981" s="43"/>
      <c r="K981" s="36"/>
      <c r="L981" s="43"/>
      <c r="M981" s="43"/>
      <c r="N981" s="43"/>
      <c r="O981" s="36"/>
      <c r="P981" s="62"/>
      <c r="Q981" s="36"/>
      <c r="R981" s="43"/>
      <c r="S981" s="43"/>
      <c r="T981" s="43"/>
    </row>
    <row r="982" spans="1:20">
      <c r="A982" s="61"/>
      <c r="B982" s="43"/>
      <c r="C982" s="43"/>
      <c r="D982" s="43"/>
      <c r="E982" s="36"/>
      <c r="F982" s="62"/>
      <c r="G982" s="25"/>
      <c r="H982" s="25"/>
      <c r="I982" s="43"/>
      <c r="J982" s="43"/>
      <c r="K982" s="36"/>
      <c r="L982" s="43"/>
      <c r="M982" s="43"/>
      <c r="N982" s="43"/>
      <c r="O982" s="36"/>
      <c r="P982" s="62"/>
      <c r="Q982" s="36"/>
      <c r="R982" s="43"/>
      <c r="S982" s="43"/>
      <c r="T982" s="43"/>
    </row>
    <row r="983" spans="1:20">
      <c r="A983" s="61"/>
      <c r="B983" s="43"/>
      <c r="C983" s="43"/>
      <c r="D983" s="43"/>
      <c r="E983" s="36"/>
      <c r="F983" s="62"/>
      <c r="G983" s="25"/>
      <c r="H983" s="25"/>
      <c r="I983" s="43"/>
      <c r="J983" s="43"/>
      <c r="K983" s="36"/>
      <c r="L983" s="43"/>
      <c r="M983" s="43"/>
      <c r="N983" s="43"/>
      <c r="O983" s="36"/>
      <c r="P983" s="62"/>
      <c r="Q983" s="36"/>
      <c r="R983" s="43"/>
      <c r="S983" s="43"/>
      <c r="T983" s="43"/>
    </row>
    <row r="984" spans="1:20">
      <c r="A984" s="61"/>
      <c r="B984" s="43"/>
      <c r="C984" s="43"/>
      <c r="D984" s="43"/>
      <c r="E984" s="36"/>
      <c r="F984" s="62"/>
      <c r="G984" s="25"/>
      <c r="H984" s="25"/>
      <c r="I984" s="43"/>
      <c r="J984" s="43"/>
      <c r="K984" s="36"/>
      <c r="L984" s="43"/>
      <c r="M984" s="43"/>
      <c r="N984" s="43"/>
      <c r="O984" s="36"/>
      <c r="P984" s="62"/>
      <c r="Q984" s="36"/>
      <c r="R984" s="43"/>
      <c r="S984" s="43"/>
      <c r="T984" s="43"/>
    </row>
    <row r="985" spans="1:20">
      <c r="A985" s="61"/>
      <c r="B985" s="43"/>
      <c r="C985" s="43"/>
      <c r="D985" s="43"/>
      <c r="E985" s="36"/>
      <c r="F985" s="62"/>
      <c r="G985" s="25"/>
      <c r="H985" s="25"/>
      <c r="I985" s="43"/>
      <c r="J985" s="43"/>
      <c r="K985" s="36"/>
      <c r="L985" s="43"/>
      <c r="M985" s="43"/>
      <c r="N985" s="43"/>
      <c r="O985" s="36"/>
      <c r="P985" s="62"/>
      <c r="Q985" s="36"/>
      <c r="R985" s="43"/>
      <c r="S985" s="43"/>
      <c r="T985" s="43"/>
    </row>
    <row r="986" spans="1:20">
      <c r="A986" s="61"/>
      <c r="B986" s="43"/>
      <c r="C986" s="43"/>
      <c r="D986" s="43"/>
      <c r="E986" s="36"/>
      <c r="F986" s="62"/>
      <c r="G986" s="25"/>
      <c r="H986" s="25"/>
      <c r="I986" s="43"/>
      <c r="J986" s="43"/>
      <c r="K986" s="36"/>
      <c r="L986" s="43"/>
      <c r="M986" s="43"/>
      <c r="N986" s="43"/>
      <c r="O986" s="36"/>
      <c r="P986" s="62"/>
      <c r="Q986" s="36"/>
      <c r="R986" s="43"/>
      <c r="S986" s="43"/>
      <c r="T986" s="43"/>
    </row>
    <row r="987" spans="1:20">
      <c r="A987" s="61"/>
      <c r="B987" s="43"/>
      <c r="C987" s="43"/>
      <c r="D987" s="43"/>
      <c r="E987" s="36"/>
      <c r="F987" s="62"/>
      <c r="G987" s="25"/>
      <c r="H987" s="25"/>
      <c r="I987" s="43"/>
      <c r="J987" s="43"/>
      <c r="K987" s="36"/>
      <c r="L987" s="43"/>
      <c r="M987" s="43"/>
      <c r="N987" s="43"/>
      <c r="O987" s="36"/>
      <c r="P987" s="62"/>
      <c r="Q987" s="36"/>
      <c r="R987" s="43"/>
      <c r="S987" s="43"/>
      <c r="T987" s="43"/>
    </row>
    <row r="988" spans="1:20">
      <c r="A988" s="61"/>
      <c r="B988" s="43"/>
      <c r="C988" s="43"/>
      <c r="D988" s="43"/>
      <c r="E988" s="36"/>
      <c r="F988" s="62"/>
      <c r="G988" s="25"/>
      <c r="H988" s="25"/>
      <c r="I988" s="43"/>
      <c r="J988" s="43"/>
      <c r="K988" s="36"/>
      <c r="L988" s="43"/>
      <c r="M988" s="43"/>
      <c r="N988" s="43"/>
      <c r="O988" s="36"/>
      <c r="P988" s="62"/>
      <c r="Q988" s="36"/>
      <c r="R988" s="43"/>
      <c r="S988" s="43"/>
      <c r="T988" s="43"/>
    </row>
    <row r="989" spans="1:20">
      <c r="A989" s="61"/>
      <c r="B989" s="43"/>
      <c r="C989" s="43"/>
      <c r="D989" s="43"/>
      <c r="E989" s="36"/>
      <c r="F989" s="62"/>
      <c r="G989" s="25"/>
      <c r="H989" s="25"/>
      <c r="I989" s="43"/>
      <c r="J989" s="43"/>
      <c r="K989" s="36"/>
      <c r="L989" s="43"/>
      <c r="M989" s="43"/>
      <c r="N989" s="43"/>
      <c r="O989" s="36"/>
      <c r="P989" s="62"/>
      <c r="Q989" s="36"/>
      <c r="R989" s="43"/>
      <c r="S989" s="43"/>
      <c r="T989" s="43"/>
    </row>
    <row r="990" spans="1:20">
      <c r="A990" s="61"/>
      <c r="B990" s="43"/>
      <c r="C990" s="43"/>
      <c r="D990" s="43"/>
      <c r="E990" s="36"/>
      <c r="F990" s="62"/>
      <c r="G990" s="25"/>
      <c r="H990" s="25"/>
      <c r="I990" s="43"/>
      <c r="J990" s="43"/>
      <c r="K990" s="36"/>
      <c r="L990" s="43"/>
      <c r="M990" s="43"/>
      <c r="N990" s="43"/>
      <c r="O990" s="36"/>
      <c r="P990" s="62"/>
      <c r="Q990" s="36"/>
      <c r="R990" s="43"/>
      <c r="S990" s="43"/>
      <c r="T990" s="43"/>
    </row>
    <row r="991" spans="1:20">
      <c r="A991" s="61"/>
      <c r="B991" s="43"/>
      <c r="C991" s="43"/>
      <c r="D991" s="43"/>
      <c r="E991" s="36"/>
      <c r="F991" s="62"/>
      <c r="G991" s="25"/>
      <c r="H991" s="25"/>
      <c r="I991" s="43"/>
      <c r="J991" s="43"/>
      <c r="K991" s="36"/>
      <c r="L991" s="43"/>
      <c r="M991" s="43"/>
      <c r="N991" s="43"/>
      <c r="O991" s="36"/>
      <c r="P991" s="62"/>
      <c r="Q991" s="36"/>
      <c r="R991" s="43"/>
      <c r="S991" s="43"/>
      <c r="T991" s="43"/>
    </row>
    <row r="992" spans="1:20">
      <c r="A992" s="61"/>
      <c r="B992" s="43"/>
      <c r="C992" s="43"/>
      <c r="D992" s="43"/>
      <c r="E992" s="36"/>
      <c r="F992" s="62"/>
      <c r="G992" s="25"/>
      <c r="H992" s="25"/>
      <c r="I992" s="43"/>
      <c r="J992" s="43"/>
      <c r="K992" s="36"/>
      <c r="L992" s="43"/>
      <c r="M992" s="43"/>
      <c r="N992" s="43"/>
      <c r="O992" s="36"/>
      <c r="P992" s="62"/>
      <c r="Q992" s="36"/>
      <c r="R992" s="43"/>
      <c r="S992" s="43"/>
      <c r="T992" s="43"/>
    </row>
    <row r="993" spans="1:20">
      <c r="A993" s="61"/>
      <c r="B993" s="43"/>
      <c r="C993" s="43"/>
      <c r="D993" s="43"/>
      <c r="E993" s="36"/>
      <c r="F993" s="62"/>
      <c r="G993" s="25"/>
      <c r="H993" s="25"/>
      <c r="I993" s="43"/>
      <c r="J993" s="43"/>
      <c r="K993" s="36"/>
      <c r="L993" s="43"/>
      <c r="M993" s="43"/>
      <c r="N993" s="43"/>
      <c r="O993" s="36"/>
      <c r="P993" s="62"/>
      <c r="Q993" s="36"/>
      <c r="R993" s="43"/>
      <c r="S993" s="43"/>
      <c r="T993" s="43"/>
    </row>
    <row r="994" spans="1:20">
      <c r="A994" s="61"/>
      <c r="B994" s="43"/>
      <c r="C994" s="43"/>
      <c r="D994" s="43"/>
      <c r="E994" s="36"/>
      <c r="F994" s="62"/>
      <c r="G994" s="25"/>
      <c r="H994" s="25"/>
      <c r="I994" s="43"/>
      <c r="J994" s="43"/>
      <c r="K994" s="36"/>
      <c r="L994" s="43"/>
      <c r="M994" s="43"/>
      <c r="N994" s="43"/>
      <c r="O994" s="36"/>
      <c r="P994" s="62"/>
      <c r="Q994" s="36"/>
      <c r="R994" s="43"/>
      <c r="S994" s="43"/>
      <c r="T994" s="43"/>
    </row>
    <row r="995" spans="1:20">
      <c r="A995" s="61"/>
      <c r="B995" s="43"/>
      <c r="C995" s="43"/>
      <c r="D995" s="43"/>
      <c r="E995" s="36"/>
      <c r="F995" s="62"/>
      <c r="G995" s="25"/>
      <c r="H995" s="25"/>
      <c r="I995" s="43"/>
      <c r="J995" s="43"/>
      <c r="K995" s="36"/>
      <c r="L995" s="43"/>
      <c r="M995" s="43"/>
      <c r="N995" s="43"/>
      <c r="O995" s="36"/>
      <c r="P995" s="62"/>
      <c r="Q995" s="36"/>
      <c r="R995" s="43"/>
      <c r="S995" s="43"/>
      <c r="T995" s="43"/>
    </row>
    <row r="996" spans="1:20">
      <c r="A996" s="61"/>
      <c r="B996" s="43"/>
      <c r="C996" s="43"/>
      <c r="D996" s="43"/>
      <c r="E996" s="36"/>
      <c r="F996" s="62"/>
      <c r="G996" s="25"/>
      <c r="H996" s="25"/>
      <c r="I996" s="43"/>
      <c r="J996" s="43"/>
      <c r="K996" s="36"/>
      <c r="L996" s="43"/>
      <c r="M996" s="43"/>
      <c r="N996" s="43"/>
      <c r="O996" s="36"/>
      <c r="P996" s="62"/>
      <c r="Q996" s="36"/>
      <c r="R996" s="43"/>
      <c r="S996" s="43"/>
      <c r="T996" s="43"/>
    </row>
    <row r="997" spans="1:20">
      <c r="A997" s="61"/>
      <c r="B997" s="43"/>
      <c r="C997" s="43"/>
      <c r="D997" s="43"/>
      <c r="E997" s="36"/>
      <c r="F997" s="62"/>
      <c r="G997" s="25"/>
      <c r="H997" s="25"/>
      <c r="I997" s="43"/>
      <c r="J997" s="43"/>
      <c r="K997" s="36"/>
      <c r="L997" s="43"/>
      <c r="M997" s="43"/>
      <c r="N997" s="43"/>
      <c r="O997" s="36"/>
      <c r="P997" s="62"/>
      <c r="Q997" s="36"/>
      <c r="R997" s="43"/>
      <c r="S997" s="43"/>
      <c r="T997" s="43"/>
    </row>
    <row r="998" spans="1:20">
      <c r="A998" s="61"/>
      <c r="B998" s="43"/>
      <c r="C998" s="43"/>
      <c r="D998" s="43"/>
      <c r="E998" s="36"/>
      <c r="F998" s="62"/>
      <c r="G998" s="25"/>
      <c r="H998" s="25"/>
      <c r="I998" s="43"/>
      <c r="J998" s="43"/>
      <c r="K998" s="36"/>
      <c r="L998" s="43"/>
      <c r="M998" s="43"/>
      <c r="N998" s="43"/>
      <c r="O998" s="36"/>
      <c r="P998" s="62"/>
      <c r="Q998" s="36"/>
      <c r="R998" s="43"/>
      <c r="S998" s="43"/>
      <c r="T998" s="43"/>
    </row>
    <row r="999" spans="1:20">
      <c r="A999" s="61"/>
      <c r="B999" s="43"/>
      <c r="C999" s="43"/>
      <c r="D999" s="43"/>
      <c r="E999" s="36"/>
      <c r="F999" s="62"/>
      <c r="G999" s="25"/>
      <c r="H999" s="25"/>
      <c r="I999" s="43"/>
      <c r="J999" s="43"/>
      <c r="K999" s="36"/>
      <c r="L999" s="43"/>
      <c r="M999" s="43"/>
      <c r="N999" s="43"/>
      <c r="O999" s="36"/>
      <c r="P999" s="62"/>
      <c r="Q999" s="36"/>
      <c r="R999" s="43"/>
      <c r="S999" s="43"/>
      <c r="T999" s="43"/>
    </row>
    <row r="1000" spans="1:20">
      <c r="A1000" s="61"/>
      <c r="B1000" s="43"/>
      <c r="C1000" s="43"/>
      <c r="D1000" s="43"/>
      <c r="E1000" s="36"/>
      <c r="F1000" s="62"/>
      <c r="G1000" s="25"/>
      <c r="H1000" s="25"/>
      <c r="I1000" s="43"/>
      <c r="J1000" s="43"/>
      <c r="K1000" s="36"/>
      <c r="L1000" s="43"/>
      <c r="M1000" s="43"/>
      <c r="N1000" s="43"/>
      <c r="O1000" s="36"/>
      <c r="P1000" s="62"/>
      <c r="Q1000" s="36"/>
      <c r="R1000" s="43"/>
      <c r="S1000" s="43"/>
      <c r="T1000" s="43"/>
    </row>
  </sheetData>
  <mergeCells count="17">
    <mergeCell ref="A1:U1"/>
    <mergeCell ref="A2:A3"/>
    <mergeCell ref="B2:B3"/>
    <mergeCell ref="C2:C3"/>
    <mergeCell ref="D2:D3"/>
    <mergeCell ref="E2:E3"/>
    <mergeCell ref="Q2:Q3"/>
    <mergeCell ref="R2:R3"/>
    <mergeCell ref="S2:S3"/>
    <mergeCell ref="T2:T3"/>
    <mergeCell ref="U2:U3"/>
    <mergeCell ref="G2:G3"/>
    <mergeCell ref="H2:H3"/>
    <mergeCell ref="I2:N2"/>
    <mergeCell ref="O2:O3"/>
    <mergeCell ref="P2:P3"/>
    <mergeCell ref="F2:F3"/>
  </mergeCells>
  <phoneticPr fontId="31" type="noConversion"/>
  <hyperlinks>
    <hyperlink ref="U26" r:id="rId1" display="https://www.leocdn.ru/uploadsForSiteId/203661/content/5c2da880-d1ba-4209-ad52-3303ed6899a8.PDF" xr:uid="{00000000-0004-0000-0200-000000000000}"/>
    <hyperlink ref="U8" r:id="rId2" display="https://cloud.mail.ru/public/RZJA/eXD7mdjdL" xr:uid="{00000000-0004-0000-0200-000001000000}"/>
    <hyperlink ref="U10" r:id="rId3" display="https://cloud.mail.ru/public/h9BK/K5CZHGjtb" xr:uid="{00000000-0004-0000-0200-000002000000}"/>
    <hyperlink ref="U11" r:id="rId4" display="https://cloud.mail.ru/public/CYmP/qLJ2pwTYs" xr:uid="{00000000-0004-0000-0200-000003000000}"/>
    <hyperlink ref="U23" r:id="rId5" display="https://sokolkamen.ru/kids/2025" xr:uid="{00000000-0004-0000-0200-000004000000}"/>
    <hyperlink ref="U9" r:id="rId6" display="https://cloud.mail.ru/public/Nj3x/4BMLZbTAR" xr:uid="{00000000-0004-0000-0200-000005000000}"/>
    <hyperlink ref="U17" r:id="rId7" display="https://disk.yandex.ru/d/cgNmYILWmg2eEg" xr:uid="{00000000-0004-0000-0200-000006000000}"/>
    <hyperlink ref="U21" r:id="rId8" display="https://cloud.mail.ru/public/XA1Y/8NB7zzyus" xr:uid="{00000000-0004-0000-0200-000007000000}"/>
    <hyperlink ref="G18" r:id="rId9" xr:uid="{00000000-0004-0000-0200-000008000000}"/>
    <hyperlink ref="G14" r:id="rId10" xr:uid="{00000000-0004-0000-0200-000009000000}"/>
    <hyperlink ref="U18" r:id="rId11" display="http://www.med.uvz.ru/dlol_dokumenty        (приказ от 17.02.2026 № 97)" xr:uid="{00000000-0004-0000-0200-00000A000000}"/>
    <hyperlink ref="G8" r:id="rId12" xr:uid="{00000000-0004-0000-0200-00000B000000}"/>
    <hyperlink ref="G25" r:id="rId13" xr:uid="{00000000-0004-0000-0200-00000C000000}"/>
    <hyperlink ref="G5" r:id="rId14" xr:uid="{00000000-0004-0000-0200-00000D000000}"/>
    <hyperlink ref="G15" r:id="rId15" xr:uid="{00000000-0004-0000-0200-00000E000000}"/>
    <hyperlink ref="G12" r:id="rId16" xr:uid="{00000000-0004-0000-0200-00000F000000}"/>
    <hyperlink ref="G11" r:id="rId17" xr:uid="{00000000-0004-0000-0200-000010000000}"/>
    <hyperlink ref="G27" r:id="rId18" xr:uid="{00000000-0004-0000-0200-000011000000}"/>
    <hyperlink ref="G24" r:id="rId19" xr:uid="{00000000-0004-0000-0200-000012000000}"/>
    <hyperlink ref="G23" r:id="rId20" xr:uid="{00000000-0004-0000-0200-000013000000}"/>
    <hyperlink ref="G16" r:id="rId21" xr:uid="{00000000-0004-0000-0200-000014000000}"/>
    <hyperlink ref="G20" r:id="rId22" xr:uid="{00000000-0004-0000-0200-000015000000}"/>
    <hyperlink ref="G7" r:id="rId23" xr:uid="{00000000-0004-0000-0200-000016000000}"/>
    <hyperlink ref="G6" r:id="rId24" xr:uid="{00000000-0004-0000-0200-000017000000}"/>
    <hyperlink ref="G10" r:id="rId25" xr:uid="{00000000-0004-0000-0200-000018000000}"/>
    <hyperlink ref="G9" r:id="rId26" xr:uid="{00000000-0004-0000-0200-000019000000}"/>
    <hyperlink ref="G22" r:id="rId27" xr:uid="{00000000-0004-0000-0200-00001A000000}"/>
    <hyperlink ref="G26" r:id="rId28" xr:uid="{6AD065AF-8CFF-4AC0-A3AA-48C19BEC47BF}"/>
    <hyperlink ref="U24" r:id="rId29" location="rec2789617401" xr:uid="{8F67ED8F-D95F-4EE6-8927-48A9B8776601}"/>
  </hyperlinks>
  <pageMargins left="0.7" right="0.7" top="0.75" bottom="0.75" header="0" footer="0"/>
  <pageSetup paperSize="9" orientation="landscape" r:id="rId30"/>
  <tableParts count="1">
    <tablePart r:id="rId3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4">
    <pageSetUpPr fitToPage="1"/>
  </sheetPr>
  <dimension ref="A1:XEH1260"/>
  <sheetViews>
    <sheetView zoomScale="85" zoomScaleNormal="85" workbookViewId="0">
      <pane xSplit="2" ySplit="4" topLeftCell="C5" activePane="bottomRight" state="frozen"/>
      <selection pane="topRight" activeCell="C1" sqref="C1"/>
      <selection pane="bottomLeft" activeCell="A5" sqref="A5"/>
      <selection pane="bottomRight" activeCell="D5" sqref="D5"/>
    </sheetView>
  </sheetViews>
  <sheetFormatPr defaultColWidth="14.44140625" defaultRowHeight="13.8" outlineLevelRow="1"/>
  <cols>
    <col min="1" max="1" width="7.44140625" style="97" customWidth="1"/>
    <col min="2" max="2" width="27.6640625" style="97" customWidth="1"/>
    <col min="3" max="3" width="17.33203125" style="97" customWidth="1"/>
    <col min="4" max="4" width="13.88671875" style="97" customWidth="1"/>
    <col min="5" max="5" width="16.88671875" style="97" customWidth="1"/>
    <col min="6" max="6" width="28" style="97" customWidth="1"/>
    <col min="7" max="7" width="26" style="30" customWidth="1"/>
    <col min="8" max="8" width="23.33203125" style="97" customWidth="1"/>
    <col min="9" max="9" width="15.109375" style="97" customWidth="1"/>
    <col min="10" max="10" width="21.6640625" style="97" customWidth="1"/>
    <col min="11" max="11" width="21.109375" style="97" customWidth="1"/>
    <col min="12" max="12" width="23.33203125" style="97" customWidth="1"/>
    <col min="13" max="13" width="28.33203125" style="97" customWidth="1"/>
    <col min="14" max="14" width="13.88671875" style="97" customWidth="1"/>
    <col min="15" max="15" width="32.88671875" style="97" customWidth="1"/>
    <col min="16" max="16" width="27.109375" style="97" customWidth="1"/>
    <col min="17" max="17" width="38.6640625" style="97" customWidth="1"/>
    <col min="18" max="18" width="22" style="97" customWidth="1"/>
    <col min="19" max="19" width="17.88671875" style="97" customWidth="1"/>
    <col min="20" max="20" width="50.109375" style="97" customWidth="1"/>
    <col min="21" max="21" width="39.33203125" style="97" customWidth="1"/>
    <col min="22" max="22" width="19.33203125" style="442" hidden="1" customWidth="1"/>
    <col min="23" max="24" width="9.109375" style="442" customWidth="1"/>
    <col min="25" max="27" width="14.44140625" style="442"/>
    <col min="28" max="16384" width="14.44140625" style="97"/>
  </cols>
  <sheetData>
    <row r="1" spans="1:27" ht="14.4" thickBot="1">
      <c r="A1" s="529" t="s">
        <v>9037</v>
      </c>
      <c r="B1" s="530"/>
      <c r="C1" s="530"/>
      <c r="D1" s="530"/>
      <c r="E1" s="530"/>
      <c r="F1" s="530"/>
      <c r="G1" s="530"/>
      <c r="H1" s="530"/>
      <c r="I1" s="530"/>
      <c r="J1" s="530"/>
      <c r="K1" s="530"/>
      <c r="L1" s="530"/>
      <c r="M1" s="530"/>
      <c r="N1" s="530"/>
      <c r="O1" s="530"/>
      <c r="P1" s="530"/>
      <c r="Q1" s="530"/>
      <c r="R1" s="530"/>
      <c r="S1" s="530"/>
      <c r="T1" s="530"/>
      <c r="U1" s="530"/>
      <c r="V1" s="67"/>
      <c r="W1" s="67"/>
      <c r="X1" s="67"/>
    </row>
    <row r="2" spans="1:27" ht="13.8" customHeight="1">
      <c r="A2" s="531" t="str">
        <f>[1]ЗОЛ!A2</f>
        <v>Номер строки</v>
      </c>
      <c r="B2" s="524" t="str">
        <f>[1]ЗОЛ!B2</f>
        <v>Полное и сокращенное наименование организации отдыха детей и их оздоровления</v>
      </c>
      <c r="C2" s="524" t="str">
        <f>[1]ЗОЛ!C2</f>
        <v>Организационно-правовая форма организации отдыха детей и их оздоровления</v>
      </c>
      <c r="D2" s="524" t="str">
        <f>[1]ЗОЛ!D2</f>
        <v>ФИО руководителя организации отдыха детей и их оздоровления</v>
      </c>
      <c r="E2" s="524" t="str">
        <f>[1]ЗОЛ!E2</f>
        <v>ИНН</v>
      </c>
      <c r="F2" s="524" t="str">
        <f>[1]ЗОЛ!F2</f>
        <v>Адрес (место нахождения) организации отдыха детей и их оздоровления, контактный телефон, адрес электронной почты</v>
      </c>
      <c r="G2" s="524" t="str">
        <f>[1]ЗОЛ!G2</f>
        <v>Официальный сайт организации отдыха детей и их оздоровления в информационно-телекоммуникационной сети "Интернет", ссылка</v>
      </c>
      <c r="H2" s="524" t="str">
        <f>[1]ЗОЛ!H2</f>
        <v>Тип организации отдыха детей и их оздоровления</v>
      </c>
      <c r="I2" s="526" t="str">
        <f>[1]ЗОЛ!I2</f>
        <v>Предоставляемые организацией отдыха детей и их оздоровления услуги в сфере отдыха и оздоровления детей</v>
      </c>
      <c r="J2" s="527"/>
      <c r="K2" s="527"/>
      <c r="L2" s="527"/>
      <c r="M2" s="527"/>
      <c r="N2" s="528"/>
      <c r="O2" s="524" t="str">
        <f>[1]ЗОЛ!O2</f>
        <v>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v>
      </c>
      <c r="P2" s="524" t="str">
        <f>[1]ЗОЛ!P2</f>
        <v>Информация о наличии санитарно-эпидемиологического заключения, включая дату и номер заключения</v>
      </c>
      <c r="Q2" s="524" t="str">
        <f>[1]ЗОЛ!Q2</f>
        <v>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v>
      </c>
      <c r="R2" s="524" t="str">
        <f>[1]ЗОЛ!R2</f>
        <v>Информация о наличии лицензии на осуществление медицинской деятельности</v>
      </c>
      <c r="S2" s="524" t="str">
        <f>[1]ЗОЛ!S2</f>
        <v>Информация о наличии лицензии на осуществление образовательной деятельности</v>
      </c>
      <c r="T2" s="524" t="str">
        <f>[1]ЗОЛ!T2</f>
        <v>Обеспечение в организации отдыха детей и их оздоровления доступности услуг для детей инвалидов и детей с ограниченными возможностями здоровья</v>
      </c>
      <c r="U2" s="524" t="str">
        <f>[1]ЗОЛ!U2</f>
        <v>Сведения о наличии программы воспитательной работы и календарного плана воспитательной работы, ссылка</v>
      </c>
      <c r="V2" s="55"/>
      <c r="W2" s="55"/>
      <c r="X2" s="55"/>
    </row>
    <row r="3" spans="1:27" ht="49.5" customHeight="1">
      <c r="A3" s="532"/>
      <c r="B3" s="561"/>
      <c r="C3" s="561"/>
      <c r="D3" s="561"/>
      <c r="E3" s="561"/>
      <c r="F3" s="561"/>
      <c r="G3" s="561"/>
      <c r="H3" s="561"/>
      <c r="I3" s="4" t="str">
        <f>[1]ЗОЛ!I3</f>
        <v>Режим работы организации отдыха детей и их оздоровления</v>
      </c>
      <c r="J3" s="4" t="str">
        <f>[1]ЗОЛ!J3</f>
        <v>Даты проведения смен</v>
      </c>
      <c r="K3" s="4" t="str">
        <f>[1]ЗОЛ!K3</f>
        <v>Средняя стоимость 1 дня пребывания в организации отдыха детей и их оздоровления</v>
      </c>
      <c r="L3" s="4" t="str">
        <f>[1]ЗОЛ!L3</f>
        <v>Возрастная категория детей, принимаемых в организацию отдыха детей и их оздоровления</v>
      </c>
      <c r="M3" s="4" t="str">
        <f>[1]ЗОЛ!M3</f>
        <v>Информация о проживании и питании детей в организации отдыха детей и их оздоровления</v>
      </c>
      <c r="N3" s="4" t="str">
        <f>[1]ЗОЛ!N3</f>
        <v>Наличие оборудованного места для купания</v>
      </c>
      <c r="O3" s="561"/>
      <c r="P3" s="561"/>
      <c r="Q3" s="561"/>
      <c r="R3" s="561"/>
      <c r="S3" s="561"/>
      <c r="T3" s="561"/>
      <c r="U3" s="561"/>
      <c r="V3" s="443"/>
      <c r="W3" s="55"/>
      <c r="X3" s="55"/>
    </row>
    <row r="4" spans="1:27" s="448" customFormat="1" ht="14.4" thickBot="1">
      <c r="A4" s="92" t="s">
        <v>3248</v>
      </c>
      <c r="B4" s="93" t="s">
        <v>3193</v>
      </c>
      <c r="C4" s="93" t="s">
        <v>3194</v>
      </c>
      <c r="D4" s="93" t="s">
        <v>3195</v>
      </c>
      <c r="E4" s="93" t="s">
        <v>3197</v>
      </c>
      <c r="F4" s="93" t="s">
        <v>3203</v>
      </c>
      <c r="G4" s="93" t="s">
        <v>3249</v>
      </c>
      <c r="H4" s="93" t="s">
        <v>3250</v>
      </c>
      <c r="I4" s="93" t="s">
        <v>3251</v>
      </c>
      <c r="J4" s="93" t="s">
        <v>3252</v>
      </c>
      <c r="K4" s="93" t="s">
        <v>3253</v>
      </c>
      <c r="L4" s="93" t="s">
        <v>3254</v>
      </c>
      <c r="M4" s="93" t="s">
        <v>3255</v>
      </c>
      <c r="N4" s="93" t="s">
        <v>3256</v>
      </c>
      <c r="O4" s="93" t="s">
        <v>3257</v>
      </c>
      <c r="P4" s="93" t="s">
        <v>3258</v>
      </c>
      <c r="Q4" s="93" t="s">
        <v>3259</v>
      </c>
      <c r="R4" s="93" t="s">
        <v>3260</v>
      </c>
      <c r="S4" s="93" t="s">
        <v>3261</v>
      </c>
      <c r="T4" s="93" t="s">
        <v>3262</v>
      </c>
      <c r="U4" s="444" t="s">
        <v>3263</v>
      </c>
      <c r="V4" s="445" t="s">
        <v>5448</v>
      </c>
      <c r="W4" s="446"/>
      <c r="X4" s="446"/>
      <c r="Y4" s="447"/>
      <c r="Z4" s="447"/>
      <c r="AA4" s="447"/>
    </row>
    <row r="5" spans="1:27" s="166" customFormat="1" ht="37.200000000000003" collapsed="1">
      <c r="A5" s="108" t="str">
        <f>"Алапаевск МО: "&amp; COUNT(A6:A18)</f>
        <v>Алапаевск МО: 13</v>
      </c>
      <c r="B5" s="109"/>
      <c r="C5" s="155"/>
      <c r="D5" s="109"/>
      <c r="E5" s="109"/>
      <c r="F5" s="156"/>
      <c r="G5" s="156"/>
      <c r="H5" s="156"/>
      <c r="I5" s="156"/>
      <c r="J5" s="156"/>
      <c r="K5" s="157"/>
      <c r="L5" s="156"/>
      <c r="M5" s="158"/>
      <c r="N5" s="156"/>
      <c r="O5" s="158"/>
      <c r="P5" s="110"/>
      <c r="Q5" s="156"/>
      <c r="R5" s="156"/>
      <c r="S5" s="156"/>
      <c r="T5" s="158"/>
      <c r="U5" s="414"/>
      <c r="V5" s="449">
        <v>111</v>
      </c>
      <c r="W5" s="439"/>
      <c r="X5" s="439"/>
      <c r="Y5" s="102"/>
      <c r="Z5" s="102"/>
      <c r="AA5" s="102"/>
    </row>
    <row r="6" spans="1:27" s="30" customFormat="1" ht="84" outlineLevel="1">
      <c r="A6" s="10">
        <v>1</v>
      </c>
      <c r="B6" s="374" t="s">
        <v>6863</v>
      </c>
      <c r="C6" s="167" t="s">
        <v>44</v>
      </c>
      <c r="D6" s="168" t="s">
        <v>150</v>
      </c>
      <c r="E6" s="167">
        <v>6601005043</v>
      </c>
      <c r="F6" s="167" t="s">
        <v>13658</v>
      </c>
      <c r="G6" s="169" t="s">
        <v>5824</v>
      </c>
      <c r="H6" s="167" t="s">
        <v>151</v>
      </c>
      <c r="I6" s="167" t="s">
        <v>22</v>
      </c>
      <c r="J6" s="167" t="s">
        <v>3405</v>
      </c>
      <c r="K6" s="146">
        <v>230</v>
      </c>
      <c r="L6" s="167" t="s">
        <v>241</v>
      </c>
      <c r="M6" s="252" t="s">
        <v>10880</v>
      </c>
      <c r="N6" s="167" t="s">
        <v>39</v>
      </c>
      <c r="O6" s="178" t="s">
        <v>11876</v>
      </c>
      <c r="P6" s="167" t="s">
        <v>5505</v>
      </c>
      <c r="Q6" s="562" t="s">
        <v>9349</v>
      </c>
      <c r="R6" s="167" t="s">
        <v>4088</v>
      </c>
      <c r="S6" s="167" t="s">
        <v>152</v>
      </c>
      <c r="T6" s="252" t="s">
        <v>10390</v>
      </c>
      <c r="U6" s="415" t="s">
        <v>5514</v>
      </c>
      <c r="V6" s="449"/>
      <c r="W6" s="56"/>
      <c r="X6" s="56"/>
      <c r="Y6" s="56"/>
      <c r="Z6" s="56"/>
      <c r="AA6" s="56"/>
    </row>
    <row r="7" spans="1:27" s="30" customFormat="1" ht="84" outlineLevel="1">
      <c r="A7" s="10">
        <f t="shared" ref="A7:A18" si="0">A6+1</f>
        <v>2</v>
      </c>
      <c r="B7" s="374" t="s">
        <v>6864</v>
      </c>
      <c r="C7" s="10" t="s">
        <v>341</v>
      </c>
      <c r="D7" s="168" t="s">
        <v>153</v>
      </c>
      <c r="E7" s="167">
        <v>6601006583</v>
      </c>
      <c r="F7" s="167" t="s">
        <v>14045</v>
      </c>
      <c r="G7" s="169" t="s">
        <v>154</v>
      </c>
      <c r="H7" s="167" t="s">
        <v>151</v>
      </c>
      <c r="I7" s="167" t="s">
        <v>22</v>
      </c>
      <c r="J7" s="16" t="s">
        <v>5825</v>
      </c>
      <c r="K7" s="146">
        <v>230</v>
      </c>
      <c r="L7" s="167" t="s">
        <v>241</v>
      </c>
      <c r="M7" s="252" t="s">
        <v>10881</v>
      </c>
      <c r="N7" s="167" t="s">
        <v>39</v>
      </c>
      <c r="O7" s="178" t="s">
        <v>11877</v>
      </c>
      <c r="P7" s="16" t="s">
        <v>5506</v>
      </c>
      <c r="Q7" s="562" t="s">
        <v>14109</v>
      </c>
      <c r="R7" s="167" t="s">
        <v>4380</v>
      </c>
      <c r="S7" s="167" t="s">
        <v>155</v>
      </c>
      <c r="T7" s="378" t="s">
        <v>10376</v>
      </c>
      <c r="U7" s="415" t="s">
        <v>5515</v>
      </c>
      <c r="V7" s="449"/>
      <c r="W7" s="56"/>
      <c r="X7" s="56"/>
      <c r="Y7" s="56"/>
      <c r="Z7" s="56"/>
      <c r="AA7" s="56"/>
    </row>
    <row r="8" spans="1:27" s="30" customFormat="1" ht="84" outlineLevel="1">
      <c r="A8" s="10">
        <f t="shared" si="0"/>
        <v>3</v>
      </c>
      <c r="B8" s="374" t="s">
        <v>6865</v>
      </c>
      <c r="C8" s="167" t="s">
        <v>44</v>
      </c>
      <c r="D8" s="168" t="s">
        <v>156</v>
      </c>
      <c r="E8" s="171">
        <v>6601005011</v>
      </c>
      <c r="F8" s="171" t="s">
        <v>7639</v>
      </c>
      <c r="G8" s="169" t="s">
        <v>157</v>
      </c>
      <c r="H8" s="167" t="s">
        <v>151</v>
      </c>
      <c r="I8" s="171" t="s">
        <v>22</v>
      </c>
      <c r="J8" s="171" t="s">
        <v>339</v>
      </c>
      <c r="K8" s="146">
        <v>230</v>
      </c>
      <c r="L8" s="171" t="s">
        <v>241</v>
      </c>
      <c r="M8" s="252" t="s">
        <v>10882</v>
      </c>
      <c r="N8" s="167" t="s">
        <v>39</v>
      </c>
      <c r="O8" s="491" t="s">
        <v>11878</v>
      </c>
      <c r="P8" s="16" t="s">
        <v>5506</v>
      </c>
      <c r="Q8" s="563" t="s">
        <v>9350</v>
      </c>
      <c r="R8" s="167" t="s">
        <v>4088</v>
      </c>
      <c r="S8" s="171" t="s">
        <v>158</v>
      </c>
      <c r="T8" s="252" t="s">
        <v>10391</v>
      </c>
      <c r="U8" s="415" t="s">
        <v>5512</v>
      </c>
      <c r="V8" s="449"/>
      <c r="W8" s="56"/>
      <c r="X8" s="56"/>
      <c r="Y8" s="56"/>
      <c r="Z8" s="56"/>
      <c r="AA8" s="56"/>
    </row>
    <row r="9" spans="1:27" s="30" customFormat="1" ht="84" outlineLevel="1">
      <c r="A9" s="10">
        <f t="shared" si="0"/>
        <v>4</v>
      </c>
      <c r="B9" s="374" t="s">
        <v>6866</v>
      </c>
      <c r="C9" s="167" t="s">
        <v>44</v>
      </c>
      <c r="D9" s="172" t="s">
        <v>159</v>
      </c>
      <c r="E9" s="10">
        <v>6601005004</v>
      </c>
      <c r="F9" s="10" t="s">
        <v>13659</v>
      </c>
      <c r="G9" s="125" t="s">
        <v>160</v>
      </c>
      <c r="H9" s="167" t="s">
        <v>151</v>
      </c>
      <c r="I9" s="10" t="s">
        <v>22</v>
      </c>
      <c r="J9" s="10" t="s">
        <v>339</v>
      </c>
      <c r="K9" s="146">
        <v>230</v>
      </c>
      <c r="L9" s="10" t="s">
        <v>241</v>
      </c>
      <c r="M9" s="564" t="s">
        <v>10883</v>
      </c>
      <c r="N9" s="167" t="s">
        <v>39</v>
      </c>
      <c r="O9" s="76" t="s">
        <v>11879</v>
      </c>
      <c r="P9" s="16" t="s">
        <v>5826</v>
      </c>
      <c r="Q9" s="562" t="s">
        <v>9351</v>
      </c>
      <c r="R9" s="167" t="s">
        <v>4088</v>
      </c>
      <c r="S9" s="10" t="s">
        <v>161</v>
      </c>
      <c r="T9" s="252" t="s">
        <v>9713</v>
      </c>
      <c r="U9" s="415" t="s">
        <v>5513</v>
      </c>
      <c r="V9" s="449"/>
      <c r="W9" s="56"/>
      <c r="X9" s="56"/>
      <c r="Y9" s="56"/>
      <c r="Z9" s="56"/>
      <c r="AA9" s="56"/>
    </row>
    <row r="10" spans="1:27" s="30" customFormat="1" ht="84" outlineLevel="1">
      <c r="A10" s="10">
        <f t="shared" si="0"/>
        <v>5</v>
      </c>
      <c r="B10" s="374" t="s">
        <v>6867</v>
      </c>
      <c r="C10" s="10" t="s">
        <v>341</v>
      </c>
      <c r="D10" s="172" t="s">
        <v>162</v>
      </c>
      <c r="E10" s="10">
        <v>6601006167</v>
      </c>
      <c r="F10" s="10" t="s">
        <v>13660</v>
      </c>
      <c r="G10" s="125" t="s">
        <v>163</v>
      </c>
      <c r="H10" s="167" t="s">
        <v>151</v>
      </c>
      <c r="I10" s="10" t="s">
        <v>22</v>
      </c>
      <c r="J10" s="10" t="s">
        <v>299</v>
      </c>
      <c r="K10" s="146">
        <v>230</v>
      </c>
      <c r="L10" s="10" t="s">
        <v>241</v>
      </c>
      <c r="M10" s="564" t="s">
        <v>10884</v>
      </c>
      <c r="N10" s="167" t="s">
        <v>39</v>
      </c>
      <c r="O10" s="76" t="s">
        <v>11880</v>
      </c>
      <c r="P10" s="16" t="s">
        <v>5507</v>
      </c>
      <c r="Q10" s="562" t="s">
        <v>9352</v>
      </c>
      <c r="R10" s="167" t="s">
        <v>4088</v>
      </c>
      <c r="S10" s="10" t="s">
        <v>164</v>
      </c>
      <c r="T10" s="252" t="s">
        <v>9714</v>
      </c>
      <c r="U10" s="415" t="s">
        <v>5516</v>
      </c>
      <c r="V10" s="449"/>
      <c r="W10" s="56"/>
      <c r="X10" s="56"/>
      <c r="Y10" s="56"/>
      <c r="Z10" s="56"/>
      <c r="AA10" s="56"/>
    </row>
    <row r="11" spans="1:27" s="30" customFormat="1" ht="84" outlineLevel="1">
      <c r="A11" s="10">
        <f t="shared" si="0"/>
        <v>6</v>
      </c>
      <c r="B11" s="374" t="s">
        <v>6868</v>
      </c>
      <c r="C11" s="10" t="s">
        <v>341</v>
      </c>
      <c r="D11" s="172" t="s">
        <v>165</v>
      </c>
      <c r="E11" s="16">
        <v>6601005741</v>
      </c>
      <c r="F11" s="10" t="s">
        <v>13661</v>
      </c>
      <c r="G11" s="125" t="s">
        <v>166</v>
      </c>
      <c r="H11" s="167" t="s">
        <v>151</v>
      </c>
      <c r="I11" s="16" t="s">
        <v>22</v>
      </c>
      <c r="J11" s="10" t="s">
        <v>2868</v>
      </c>
      <c r="K11" s="146">
        <v>230</v>
      </c>
      <c r="L11" s="10" t="s">
        <v>241</v>
      </c>
      <c r="M11" s="564" t="s">
        <v>10885</v>
      </c>
      <c r="N11" s="167" t="s">
        <v>39</v>
      </c>
      <c r="O11" s="76" t="s">
        <v>11881</v>
      </c>
      <c r="P11" s="16" t="s">
        <v>5827</v>
      </c>
      <c r="Q11" s="562" t="s">
        <v>9353</v>
      </c>
      <c r="R11" s="167" t="s">
        <v>4088</v>
      </c>
      <c r="S11" s="10" t="s">
        <v>167</v>
      </c>
      <c r="T11" s="252" t="s">
        <v>9715</v>
      </c>
      <c r="U11" s="415" t="s">
        <v>5517</v>
      </c>
      <c r="V11" s="449"/>
      <c r="W11" s="56"/>
      <c r="X11" s="56"/>
      <c r="Y11" s="56"/>
      <c r="Z11" s="56"/>
      <c r="AA11" s="56"/>
    </row>
    <row r="12" spans="1:27" s="30" customFormat="1" ht="84" outlineLevel="1">
      <c r="A12" s="10">
        <f t="shared" si="0"/>
        <v>7</v>
      </c>
      <c r="B12" s="374" t="s">
        <v>6869</v>
      </c>
      <c r="C12" s="10" t="s">
        <v>341</v>
      </c>
      <c r="D12" s="172" t="s">
        <v>168</v>
      </c>
      <c r="E12" s="10">
        <v>6601006431</v>
      </c>
      <c r="F12" s="10" t="s">
        <v>13662</v>
      </c>
      <c r="G12" s="125" t="s">
        <v>169</v>
      </c>
      <c r="H12" s="167" t="s">
        <v>151</v>
      </c>
      <c r="I12" s="10" t="s">
        <v>22</v>
      </c>
      <c r="J12" s="10" t="s">
        <v>299</v>
      </c>
      <c r="K12" s="146">
        <v>230</v>
      </c>
      <c r="L12" s="10" t="s">
        <v>241</v>
      </c>
      <c r="M12" s="564" t="s">
        <v>10886</v>
      </c>
      <c r="N12" s="167" t="s">
        <v>39</v>
      </c>
      <c r="O12" s="76" t="s">
        <v>11882</v>
      </c>
      <c r="P12" s="16" t="s">
        <v>5508</v>
      </c>
      <c r="Q12" s="562" t="s">
        <v>11712</v>
      </c>
      <c r="R12" s="167" t="s">
        <v>4088</v>
      </c>
      <c r="S12" s="10" t="s">
        <v>170</v>
      </c>
      <c r="T12" s="252" t="s">
        <v>10392</v>
      </c>
      <c r="U12" s="415" t="s">
        <v>5518</v>
      </c>
      <c r="V12" s="449"/>
      <c r="W12" s="56"/>
      <c r="X12" s="56"/>
      <c r="Y12" s="56"/>
      <c r="Z12" s="56"/>
      <c r="AA12" s="56"/>
    </row>
    <row r="13" spans="1:27" s="30" customFormat="1" ht="84" outlineLevel="1">
      <c r="A13" s="10">
        <f t="shared" si="0"/>
        <v>8</v>
      </c>
      <c r="B13" s="374" t="s">
        <v>6870</v>
      </c>
      <c r="C13" s="167" t="s">
        <v>44</v>
      </c>
      <c r="D13" s="172" t="s">
        <v>171</v>
      </c>
      <c r="E13" s="10">
        <v>6601007072</v>
      </c>
      <c r="F13" s="10" t="s">
        <v>13663</v>
      </c>
      <c r="G13" s="125" t="s">
        <v>172</v>
      </c>
      <c r="H13" s="167" t="s">
        <v>151</v>
      </c>
      <c r="I13" s="10" t="s">
        <v>22</v>
      </c>
      <c r="J13" s="10" t="s">
        <v>339</v>
      </c>
      <c r="K13" s="146">
        <v>230</v>
      </c>
      <c r="L13" s="10" t="s">
        <v>241</v>
      </c>
      <c r="M13" s="564" t="s">
        <v>10887</v>
      </c>
      <c r="N13" s="167" t="s">
        <v>39</v>
      </c>
      <c r="O13" s="76" t="s">
        <v>11881</v>
      </c>
      <c r="P13" s="16" t="s">
        <v>5828</v>
      </c>
      <c r="Q13" s="562" t="s">
        <v>5168</v>
      </c>
      <c r="R13" s="167" t="s">
        <v>4088</v>
      </c>
      <c r="S13" s="10" t="s">
        <v>167</v>
      </c>
      <c r="T13" s="252" t="s">
        <v>9716</v>
      </c>
      <c r="U13" s="415" t="s">
        <v>5519</v>
      </c>
      <c r="V13" s="449"/>
      <c r="W13" s="56"/>
      <c r="X13" s="56"/>
      <c r="Y13" s="56"/>
      <c r="Z13" s="56"/>
      <c r="AA13" s="56"/>
    </row>
    <row r="14" spans="1:27" s="30" customFormat="1" ht="91.2" outlineLevel="1">
      <c r="A14" s="10">
        <f t="shared" si="0"/>
        <v>9</v>
      </c>
      <c r="B14" s="374" t="s">
        <v>6871</v>
      </c>
      <c r="C14" s="10" t="s">
        <v>341</v>
      </c>
      <c r="D14" s="565" t="s">
        <v>4378</v>
      </c>
      <c r="E14" s="10">
        <v>6601002420</v>
      </c>
      <c r="F14" s="10" t="s">
        <v>13664</v>
      </c>
      <c r="G14" s="125" t="s">
        <v>173</v>
      </c>
      <c r="H14" s="167" t="s">
        <v>151</v>
      </c>
      <c r="I14" s="10" t="s">
        <v>22</v>
      </c>
      <c r="J14" s="10" t="s">
        <v>174</v>
      </c>
      <c r="K14" s="146">
        <v>230</v>
      </c>
      <c r="L14" s="10" t="s">
        <v>241</v>
      </c>
      <c r="M14" s="564" t="s">
        <v>10888</v>
      </c>
      <c r="N14" s="167" t="s">
        <v>39</v>
      </c>
      <c r="O14" s="76" t="s">
        <v>11883</v>
      </c>
      <c r="P14" s="16" t="s">
        <v>5509</v>
      </c>
      <c r="Q14" s="173" t="s">
        <v>11713</v>
      </c>
      <c r="R14" s="167" t="s">
        <v>4088</v>
      </c>
      <c r="S14" s="10" t="s">
        <v>175</v>
      </c>
      <c r="T14" s="252" t="s">
        <v>10464</v>
      </c>
      <c r="U14" s="415" t="s">
        <v>5520</v>
      </c>
      <c r="V14" s="449"/>
      <c r="W14" s="56"/>
      <c r="X14" s="56"/>
      <c r="Y14" s="56"/>
      <c r="Z14" s="56"/>
      <c r="AA14" s="56"/>
    </row>
    <row r="15" spans="1:27" s="30" customFormat="1" ht="70.8" outlineLevel="1">
      <c r="A15" s="10">
        <f t="shared" si="0"/>
        <v>10</v>
      </c>
      <c r="B15" s="374" t="s">
        <v>6872</v>
      </c>
      <c r="C15" s="10" t="s">
        <v>341</v>
      </c>
      <c r="D15" s="172" t="s">
        <v>176</v>
      </c>
      <c r="E15" s="10">
        <v>6601005879</v>
      </c>
      <c r="F15" s="10" t="s">
        <v>13665</v>
      </c>
      <c r="G15" s="125" t="s">
        <v>177</v>
      </c>
      <c r="H15" s="167" t="s">
        <v>151</v>
      </c>
      <c r="I15" s="10" t="s">
        <v>22</v>
      </c>
      <c r="J15" s="10" t="s">
        <v>3405</v>
      </c>
      <c r="K15" s="146">
        <v>230</v>
      </c>
      <c r="L15" s="10" t="s">
        <v>241</v>
      </c>
      <c r="M15" s="564" t="s">
        <v>10889</v>
      </c>
      <c r="N15" s="167" t="s">
        <v>39</v>
      </c>
      <c r="O15" s="76" t="s">
        <v>11884</v>
      </c>
      <c r="P15" s="16" t="s">
        <v>5510</v>
      </c>
      <c r="Q15" s="562" t="s">
        <v>5168</v>
      </c>
      <c r="R15" s="10" t="s">
        <v>4381</v>
      </c>
      <c r="S15" s="10" t="s">
        <v>178</v>
      </c>
      <c r="T15" s="252" t="s">
        <v>10377</v>
      </c>
      <c r="U15" s="415" t="s">
        <v>5521</v>
      </c>
      <c r="V15" s="449"/>
      <c r="W15" s="56"/>
      <c r="X15" s="56"/>
      <c r="Y15" s="56"/>
      <c r="Z15" s="56"/>
      <c r="AA15" s="56"/>
    </row>
    <row r="16" spans="1:27" s="30" customFormat="1" ht="120" outlineLevel="1">
      <c r="A16" s="10">
        <f t="shared" si="0"/>
        <v>11</v>
      </c>
      <c r="B16" s="374" t="s">
        <v>6873</v>
      </c>
      <c r="C16" s="10" t="s">
        <v>341</v>
      </c>
      <c r="D16" s="172" t="s">
        <v>179</v>
      </c>
      <c r="E16" s="10">
        <v>6601007033</v>
      </c>
      <c r="F16" s="10" t="s">
        <v>13666</v>
      </c>
      <c r="G16" s="125" t="s">
        <v>180</v>
      </c>
      <c r="H16" s="167" t="s">
        <v>151</v>
      </c>
      <c r="I16" s="10" t="s">
        <v>22</v>
      </c>
      <c r="J16" s="10" t="s">
        <v>1561</v>
      </c>
      <c r="K16" s="146">
        <v>230</v>
      </c>
      <c r="L16" s="10" t="s">
        <v>241</v>
      </c>
      <c r="M16" s="564" t="s">
        <v>10890</v>
      </c>
      <c r="N16" s="167" t="s">
        <v>39</v>
      </c>
      <c r="O16" s="76" t="s">
        <v>11885</v>
      </c>
      <c r="P16" s="16" t="s">
        <v>5511</v>
      </c>
      <c r="Q16" s="562" t="s">
        <v>9354</v>
      </c>
      <c r="R16" s="10" t="s">
        <v>4382</v>
      </c>
      <c r="S16" s="10" t="s">
        <v>181</v>
      </c>
      <c r="T16" s="252" t="s">
        <v>10378</v>
      </c>
      <c r="U16" s="415" t="s">
        <v>5522</v>
      </c>
      <c r="V16" s="449"/>
      <c r="W16" s="56"/>
      <c r="X16" s="56"/>
      <c r="Y16" s="56"/>
      <c r="Z16" s="56"/>
      <c r="AA16" s="56"/>
    </row>
    <row r="17" spans="1:16362" s="30" customFormat="1" ht="70.8" outlineLevel="1">
      <c r="A17" s="10">
        <f t="shared" si="0"/>
        <v>12</v>
      </c>
      <c r="B17" s="565" t="s">
        <v>6874</v>
      </c>
      <c r="C17" s="10" t="s">
        <v>341</v>
      </c>
      <c r="D17" s="172" t="s">
        <v>182</v>
      </c>
      <c r="E17" s="10">
        <v>6601009930</v>
      </c>
      <c r="F17" s="10" t="s">
        <v>13667</v>
      </c>
      <c r="G17" s="566" t="s">
        <v>4376</v>
      </c>
      <c r="H17" s="167" t="s">
        <v>151</v>
      </c>
      <c r="I17" s="10" t="s">
        <v>22</v>
      </c>
      <c r="J17" s="10" t="s">
        <v>2868</v>
      </c>
      <c r="K17" s="146">
        <v>230</v>
      </c>
      <c r="L17" s="10" t="s">
        <v>241</v>
      </c>
      <c r="M17" s="564" t="s">
        <v>10891</v>
      </c>
      <c r="N17" s="167" t="s">
        <v>39</v>
      </c>
      <c r="O17" s="76" t="s">
        <v>11884</v>
      </c>
      <c r="P17" s="175" t="s">
        <v>5829</v>
      </c>
      <c r="Q17" s="563" t="s">
        <v>9355</v>
      </c>
      <c r="R17" s="167" t="s">
        <v>4088</v>
      </c>
      <c r="S17" s="10" t="s">
        <v>183</v>
      </c>
      <c r="T17" s="252" t="s">
        <v>9717</v>
      </c>
      <c r="U17" s="415" t="s">
        <v>5523</v>
      </c>
      <c r="V17" s="449"/>
      <c r="W17" s="56"/>
      <c r="X17" s="56"/>
      <c r="Y17" s="56"/>
      <c r="Z17" s="56"/>
      <c r="AA17" s="56"/>
    </row>
    <row r="18" spans="1:16362" s="30" customFormat="1" ht="108" outlineLevel="1">
      <c r="A18" s="10">
        <f t="shared" si="0"/>
        <v>13</v>
      </c>
      <c r="B18" s="565" t="s">
        <v>7863</v>
      </c>
      <c r="C18" s="10" t="s">
        <v>341</v>
      </c>
      <c r="D18" s="565" t="s">
        <v>4377</v>
      </c>
      <c r="E18" s="10">
        <v>6601006456</v>
      </c>
      <c r="F18" s="10" t="s">
        <v>13668</v>
      </c>
      <c r="G18" s="125" t="s">
        <v>184</v>
      </c>
      <c r="H18" s="167" t="s">
        <v>151</v>
      </c>
      <c r="I18" s="10" t="s">
        <v>22</v>
      </c>
      <c r="J18" s="10" t="s">
        <v>3413</v>
      </c>
      <c r="K18" s="146">
        <v>230</v>
      </c>
      <c r="L18" s="10" t="s">
        <v>241</v>
      </c>
      <c r="M18" s="564" t="s">
        <v>10892</v>
      </c>
      <c r="N18" s="167" t="s">
        <v>39</v>
      </c>
      <c r="O18" s="76" t="s">
        <v>11886</v>
      </c>
      <c r="P18" s="16" t="s">
        <v>5830</v>
      </c>
      <c r="Q18" s="563" t="s">
        <v>9356</v>
      </c>
      <c r="R18" s="10" t="s">
        <v>4379</v>
      </c>
      <c r="S18" s="10" t="s">
        <v>185</v>
      </c>
      <c r="T18" s="252" t="s">
        <v>10465</v>
      </c>
      <c r="U18" s="415" t="s">
        <v>4494</v>
      </c>
      <c r="V18" s="449"/>
      <c r="W18" s="56"/>
      <c r="X18" s="56"/>
      <c r="Y18" s="56"/>
      <c r="Z18" s="56"/>
      <c r="AA18" s="56"/>
    </row>
    <row r="19" spans="1:16362" s="30" customFormat="1" ht="37.200000000000003">
      <c r="A19" s="108" t="str">
        <f>"Алапаевское МО: "&amp; COUNT(A20:A36)</f>
        <v>Алапаевское МО: 17</v>
      </c>
      <c r="B19" s="109"/>
      <c r="C19" s="155"/>
      <c r="D19" s="109"/>
      <c r="E19" s="109"/>
      <c r="F19" s="156"/>
      <c r="G19" s="156"/>
      <c r="H19" s="156"/>
      <c r="I19" s="156"/>
      <c r="J19" s="156"/>
      <c r="K19" s="157"/>
      <c r="L19" s="156"/>
      <c r="M19" s="158"/>
      <c r="N19" s="156"/>
      <c r="O19" s="158"/>
      <c r="P19" s="110"/>
      <c r="Q19" s="156"/>
      <c r="R19" s="156"/>
      <c r="S19" s="156"/>
      <c r="T19" s="158"/>
      <c r="U19" s="416"/>
      <c r="V19" s="449">
        <v>111</v>
      </c>
      <c r="W19" s="7"/>
      <c r="X19" s="56"/>
      <c r="Y19" s="56"/>
      <c r="Z19" s="7"/>
      <c r="AA19" s="7"/>
      <c r="AB19" s="7"/>
      <c r="AC19" s="7"/>
      <c r="AD19" s="7"/>
      <c r="AE19" s="7"/>
      <c r="AF19" s="7"/>
      <c r="AG19" s="7"/>
      <c r="AH19" s="7"/>
      <c r="AI19" s="7"/>
      <c r="AJ19" s="7"/>
      <c r="AK19" s="7"/>
      <c r="AL19" s="160"/>
      <c r="AM19" s="161"/>
      <c r="AN19" s="161"/>
      <c r="AO19" s="162"/>
      <c r="AP19" s="162"/>
      <c r="AQ19" s="163"/>
      <c r="AR19" s="163"/>
      <c r="AS19" s="163"/>
      <c r="AT19" s="163"/>
      <c r="AU19" s="164"/>
      <c r="AV19" s="164"/>
      <c r="AW19" s="164"/>
      <c r="AX19" s="163"/>
      <c r="AY19" s="7"/>
      <c r="AZ19" s="7"/>
      <c r="BA19" s="7"/>
      <c r="BB19" s="165"/>
      <c r="BC19" s="108"/>
      <c r="BD19" s="109"/>
      <c r="BE19" s="155"/>
      <c r="BF19" s="109"/>
      <c r="BG19" s="109"/>
      <c r="BH19" s="156"/>
      <c r="BI19" s="156"/>
      <c r="BJ19" s="156"/>
      <c r="BK19" s="156"/>
      <c r="BL19" s="156"/>
      <c r="BM19" s="157"/>
      <c r="BN19" s="156"/>
      <c r="BO19" s="156"/>
      <c r="BP19" s="156"/>
      <c r="BQ19" s="158"/>
      <c r="BR19" s="110"/>
      <c r="BS19" s="156"/>
      <c r="BT19" s="156"/>
      <c r="BU19" s="156"/>
      <c r="BV19" s="158"/>
      <c r="BW19" s="159"/>
      <c r="BX19" s="160"/>
      <c r="BY19" s="161"/>
      <c r="BZ19" s="161"/>
      <c r="CA19" s="162"/>
      <c r="CB19" s="162"/>
      <c r="CC19" s="163"/>
      <c r="CD19" s="163"/>
      <c r="CE19" s="163"/>
      <c r="CF19" s="163"/>
      <c r="CG19" s="164"/>
      <c r="CH19" s="164"/>
      <c r="CI19" s="164"/>
      <c r="CJ19" s="163"/>
      <c r="CK19" s="7"/>
      <c r="CL19" s="7"/>
      <c r="CM19" s="7"/>
      <c r="CN19" s="165"/>
      <c r="CO19" s="108"/>
      <c r="CP19" s="109"/>
      <c r="CQ19" s="155"/>
      <c r="CR19" s="109"/>
      <c r="CS19" s="109"/>
      <c r="CT19" s="156"/>
      <c r="CU19" s="156"/>
      <c r="CV19" s="156"/>
      <c r="CW19" s="156"/>
      <c r="CX19" s="156"/>
      <c r="CY19" s="157"/>
      <c r="CZ19" s="156"/>
      <c r="DA19" s="156"/>
      <c r="DB19" s="156"/>
      <c r="DC19" s="158"/>
      <c r="DD19" s="110"/>
      <c r="DE19" s="156"/>
      <c r="DF19" s="156"/>
      <c r="DG19" s="156"/>
      <c r="DH19" s="158"/>
      <c r="DI19" s="159"/>
      <c r="DJ19" s="160"/>
      <c r="DK19" s="161"/>
      <c r="DL19" s="161"/>
      <c r="DM19" s="162"/>
      <c r="DN19" s="162"/>
      <c r="DO19" s="163"/>
      <c r="DP19" s="163"/>
      <c r="DQ19" s="163"/>
      <c r="DR19" s="163"/>
      <c r="DS19" s="164"/>
      <c r="DT19" s="164"/>
      <c r="DU19" s="164"/>
      <c r="DV19" s="163"/>
      <c r="DW19" s="7"/>
      <c r="DX19" s="7"/>
      <c r="DY19" s="7"/>
      <c r="DZ19" s="165"/>
      <c r="EA19" s="7"/>
      <c r="EB19" s="7"/>
      <c r="EC19" s="7"/>
      <c r="ED19" s="7"/>
      <c r="EE19" s="7"/>
      <c r="EF19" s="7"/>
      <c r="EG19" s="7"/>
      <c r="EH19" s="7"/>
      <c r="EI19" s="7"/>
      <c r="EJ19" s="7"/>
      <c r="EK19" s="7"/>
      <c r="EL19" s="7"/>
      <c r="EM19" s="7"/>
      <c r="EN19" s="7"/>
      <c r="EO19" s="7"/>
      <c r="EP19" s="7"/>
      <c r="EQ19" s="7"/>
      <c r="ER19" s="7"/>
      <c r="ES19" s="7"/>
      <c r="ET19" s="7"/>
      <c r="EU19" s="7"/>
      <c r="EV19" s="160"/>
      <c r="EW19" s="161"/>
      <c r="EX19" s="161"/>
      <c r="EY19" s="162"/>
      <c r="EZ19" s="162"/>
      <c r="FA19" s="163"/>
      <c r="FB19" s="163"/>
      <c r="FC19" s="163"/>
      <c r="FD19" s="163"/>
      <c r="FE19" s="164"/>
      <c r="FF19" s="164"/>
      <c r="FG19" s="164"/>
      <c r="FH19" s="163"/>
      <c r="FI19" s="7"/>
      <c r="FJ19" s="7"/>
      <c r="FK19" s="7"/>
      <c r="FL19" s="165"/>
      <c r="FM19" s="108"/>
      <c r="FN19" s="109"/>
      <c r="FO19" s="155"/>
      <c r="FP19" s="109"/>
      <c r="FQ19" s="109"/>
      <c r="FR19" s="156"/>
      <c r="FS19" s="156"/>
      <c r="FT19" s="156"/>
      <c r="FU19" s="156"/>
      <c r="FV19" s="156"/>
      <c r="FW19" s="157"/>
      <c r="FX19" s="156"/>
      <c r="FY19" s="156"/>
      <c r="FZ19" s="156"/>
      <c r="GA19" s="158"/>
      <c r="GB19" s="110"/>
      <c r="GC19" s="156"/>
      <c r="GD19" s="156"/>
      <c r="GE19" s="156"/>
      <c r="GF19" s="158"/>
      <c r="GG19" s="159"/>
      <c r="GH19" s="160"/>
      <c r="GI19" s="161"/>
      <c r="GJ19" s="161"/>
      <c r="GK19" s="162"/>
      <c r="GL19" s="162"/>
      <c r="GM19" s="163"/>
      <c r="GN19" s="163"/>
      <c r="GO19" s="163"/>
      <c r="GP19" s="163"/>
      <c r="GQ19" s="164"/>
      <c r="GR19" s="164"/>
      <c r="GS19" s="164"/>
      <c r="GT19" s="163"/>
      <c r="GU19" s="7"/>
      <c r="GV19" s="7"/>
      <c r="GW19" s="7"/>
      <c r="GX19" s="165"/>
      <c r="GY19" s="108"/>
      <c r="GZ19" s="109"/>
      <c r="HA19" s="155"/>
      <c r="HB19" s="109"/>
      <c r="HC19" s="109"/>
      <c r="HD19" s="156"/>
      <c r="HE19" s="156"/>
      <c r="HF19" s="156"/>
      <c r="HG19" s="156"/>
      <c r="HH19" s="156"/>
      <c r="HI19" s="157"/>
      <c r="HJ19" s="156"/>
      <c r="HK19" s="156"/>
      <c r="HL19" s="156"/>
      <c r="HM19" s="158"/>
      <c r="HN19" s="110"/>
      <c r="HO19" s="156"/>
      <c r="HP19" s="156"/>
      <c r="HQ19" s="156"/>
      <c r="HR19" s="158"/>
      <c r="HS19" s="159"/>
      <c r="HT19" s="160"/>
      <c r="HU19" s="161"/>
      <c r="HV19" s="161"/>
      <c r="HW19" s="162"/>
      <c r="HX19" s="162"/>
      <c r="HY19" s="163"/>
      <c r="HZ19" s="163"/>
      <c r="IA19" s="163"/>
      <c r="IB19" s="163"/>
      <c r="IC19" s="164"/>
      <c r="ID19" s="164"/>
      <c r="IE19" s="164"/>
      <c r="IF19" s="163"/>
      <c r="IG19" s="7"/>
      <c r="IH19" s="7"/>
      <c r="II19" s="7"/>
      <c r="IJ19" s="165"/>
      <c r="IK19" s="108"/>
      <c r="IL19" s="109"/>
      <c r="IM19" s="155"/>
      <c r="IN19" s="109"/>
      <c r="IO19" s="109"/>
      <c r="IP19" s="156"/>
      <c r="IQ19" s="156"/>
      <c r="IR19" s="156"/>
      <c r="IS19" s="156"/>
      <c r="IT19" s="156"/>
      <c r="IU19" s="157"/>
      <c r="IV19" s="156"/>
      <c r="IW19" s="156"/>
      <c r="IX19" s="156"/>
      <c r="IY19" s="158"/>
      <c r="IZ19" s="110"/>
      <c r="JA19" s="156"/>
      <c r="JB19" s="156"/>
      <c r="JC19" s="156"/>
      <c r="JD19" s="158"/>
      <c r="JE19" s="159"/>
      <c r="JF19" s="160"/>
      <c r="JG19" s="161"/>
      <c r="JH19" s="161"/>
      <c r="JI19" s="162"/>
      <c r="JJ19" s="162"/>
      <c r="JK19" s="163"/>
      <c r="JL19" s="163"/>
      <c r="JM19" s="163"/>
      <c r="JN19" s="163"/>
      <c r="JO19" s="164"/>
      <c r="JP19" s="164"/>
      <c r="JQ19" s="164"/>
      <c r="JR19" s="163"/>
      <c r="JS19" s="7"/>
      <c r="JT19" s="7"/>
      <c r="JU19" s="7"/>
      <c r="JV19" s="165"/>
      <c r="JW19" s="108"/>
      <c r="JX19" s="109"/>
      <c r="JY19" s="155"/>
      <c r="JZ19" s="109"/>
      <c r="KA19" s="109"/>
      <c r="KB19" s="156"/>
      <c r="KC19" s="156"/>
      <c r="KD19" s="156"/>
      <c r="KE19" s="156"/>
      <c r="KF19" s="156"/>
      <c r="KG19" s="157"/>
      <c r="KH19" s="156"/>
      <c r="KI19" s="156"/>
      <c r="KJ19" s="156"/>
      <c r="KK19" s="158"/>
      <c r="KL19" s="110"/>
      <c r="KM19" s="156"/>
      <c r="KN19" s="156"/>
      <c r="KO19" s="156"/>
      <c r="KP19" s="158"/>
      <c r="KQ19" s="159"/>
      <c r="KR19" s="160"/>
      <c r="KS19" s="161"/>
      <c r="KT19" s="161"/>
      <c r="KU19" s="162"/>
      <c r="KV19" s="162"/>
      <c r="KW19" s="163"/>
      <c r="KX19" s="163"/>
      <c r="KY19" s="163"/>
      <c r="KZ19" s="163"/>
      <c r="LA19" s="164"/>
      <c r="LB19" s="164"/>
      <c r="LC19" s="164"/>
      <c r="LD19" s="163"/>
      <c r="LE19" s="7"/>
      <c r="LF19" s="7"/>
      <c r="LG19" s="7"/>
      <c r="LH19" s="165"/>
      <c r="LI19" s="108"/>
      <c r="LJ19" s="109"/>
      <c r="LK19" s="155"/>
      <c r="LL19" s="109"/>
      <c r="LM19" s="109"/>
      <c r="LN19" s="156"/>
      <c r="LO19" s="156"/>
      <c r="LP19" s="156"/>
      <c r="LQ19" s="156"/>
      <c r="LR19" s="156"/>
      <c r="LS19" s="157"/>
      <c r="LT19" s="156"/>
      <c r="LU19" s="156"/>
      <c r="LV19" s="156"/>
      <c r="LW19" s="158"/>
      <c r="LX19" s="110"/>
      <c r="LY19" s="156"/>
      <c r="LZ19" s="156"/>
      <c r="MA19" s="156"/>
      <c r="MB19" s="158"/>
      <c r="MC19" s="159"/>
      <c r="MD19" s="160"/>
      <c r="ME19" s="161"/>
      <c r="MF19" s="161"/>
      <c r="MG19" s="162"/>
      <c r="MH19" s="162"/>
      <c r="MI19" s="163"/>
      <c r="MJ19" s="163"/>
      <c r="MK19" s="163"/>
      <c r="ML19" s="163"/>
      <c r="MM19" s="164"/>
      <c r="MN19" s="164"/>
      <c r="MO19" s="164"/>
      <c r="MP19" s="163"/>
      <c r="MQ19" s="7"/>
      <c r="MR19" s="7"/>
      <c r="MS19" s="7"/>
      <c r="MT19" s="165"/>
      <c r="MU19" s="108"/>
      <c r="MV19" s="109"/>
      <c r="MW19" s="155"/>
      <c r="MX19" s="109"/>
      <c r="MY19" s="109"/>
      <c r="MZ19" s="156"/>
      <c r="NA19" s="156"/>
      <c r="NB19" s="156"/>
      <c r="NC19" s="156"/>
      <c r="ND19" s="156"/>
      <c r="NE19" s="157"/>
      <c r="NF19" s="156"/>
      <c r="NG19" s="156"/>
      <c r="NH19" s="156"/>
      <c r="NI19" s="158"/>
      <c r="NJ19" s="110"/>
      <c r="NK19" s="156"/>
      <c r="NL19" s="156"/>
      <c r="NM19" s="156"/>
      <c r="NN19" s="158"/>
      <c r="NO19" s="159"/>
      <c r="NP19" s="160"/>
      <c r="NQ19" s="161"/>
      <c r="NR19" s="161"/>
      <c r="NS19" s="162"/>
      <c r="NT19" s="162"/>
      <c r="NU19" s="163"/>
      <c r="NV19" s="163"/>
      <c r="NW19" s="163"/>
      <c r="NX19" s="163"/>
      <c r="NY19" s="164"/>
      <c r="NZ19" s="164"/>
      <c r="OA19" s="164"/>
      <c r="OB19" s="163"/>
      <c r="OC19" s="7"/>
      <c r="OD19" s="7"/>
      <c r="OE19" s="7"/>
      <c r="OF19" s="165"/>
      <c r="OG19" s="108"/>
      <c r="OH19" s="109"/>
      <c r="OI19" s="155"/>
      <c r="OJ19" s="109"/>
      <c r="OK19" s="109"/>
      <c r="OL19" s="156"/>
      <c r="OM19" s="156"/>
      <c r="ON19" s="156"/>
      <c r="OO19" s="156"/>
      <c r="OP19" s="156"/>
      <c r="OQ19" s="157"/>
      <c r="OR19" s="156"/>
      <c r="OS19" s="156"/>
      <c r="OT19" s="156"/>
      <c r="OU19" s="158"/>
      <c r="OV19" s="110"/>
      <c r="OW19" s="156"/>
      <c r="OX19" s="156"/>
      <c r="OY19" s="156"/>
      <c r="OZ19" s="158"/>
      <c r="PA19" s="159"/>
      <c r="PB19" s="160"/>
      <c r="PC19" s="161"/>
      <c r="PD19" s="161"/>
      <c r="PE19" s="162"/>
      <c r="PF19" s="162"/>
      <c r="PG19" s="163"/>
      <c r="PH19" s="163"/>
      <c r="PI19" s="163"/>
      <c r="PJ19" s="163"/>
      <c r="PK19" s="164"/>
      <c r="PL19" s="164"/>
      <c r="PM19" s="164"/>
      <c r="PN19" s="163"/>
      <c r="PO19" s="7"/>
      <c r="PP19" s="7"/>
      <c r="PQ19" s="7"/>
      <c r="PR19" s="165"/>
      <c r="PS19" s="108"/>
      <c r="PT19" s="109"/>
      <c r="PU19" s="155"/>
      <c r="PV19" s="109"/>
      <c r="PW19" s="109"/>
      <c r="PX19" s="156"/>
      <c r="PY19" s="156"/>
      <c r="PZ19" s="156"/>
      <c r="QA19" s="156"/>
      <c r="QB19" s="156"/>
      <c r="QC19" s="157"/>
      <c r="QD19" s="156"/>
      <c r="QE19" s="156"/>
      <c r="QF19" s="156"/>
      <c r="QG19" s="158"/>
      <c r="QH19" s="110"/>
      <c r="QI19" s="156"/>
      <c r="QJ19" s="156"/>
      <c r="QK19" s="156"/>
      <c r="QL19" s="158"/>
      <c r="QM19" s="159"/>
      <c r="QN19" s="160"/>
      <c r="QO19" s="161"/>
      <c r="QP19" s="161"/>
      <c r="QQ19" s="162"/>
      <c r="QR19" s="162"/>
      <c r="QS19" s="163"/>
      <c r="QT19" s="163"/>
      <c r="QU19" s="163"/>
      <c r="QV19" s="163"/>
      <c r="QW19" s="164"/>
      <c r="QX19" s="164"/>
      <c r="QY19" s="164"/>
      <c r="QZ19" s="163"/>
      <c r="RA19" s="7"/>
      <c r="RB19" s="7"/>
      <c r="RC19" s="7"/>
      <c r="RD19" s="165"/>
      <c r="RE19" s="108"/>
      <c r="RF19" s="109"/>
      <c r="RG19" s="155"/>
      <c r="RH19" s="109"/>
      <c r="RI19" s="109"/>
      <c r="RJ19" s="156"/>
      <c r="RK19" s="156"/>
      <c r="RL19" s="156"/>
      <c r="RM19" s="156"/>
      <c r="RN19" s="156"/>
      <c r="RO19" s="157"/>
      <c r="RP19" s="156"/>
      <c r="RQ19" s="156"/>
      <c r="RR19" s="156"/>
      <c r="RS19" s="158"/>
      <c r="RT19" s="110"/>
      <c r="RU19" s="156"/>
      <c r="RV19" s="156"/>
      <c r="RW19" s="156"/>
      <c r="RX19" s="158"/>
      <c r="RY19" s="159"/>
      <c r="RZ19" s="160"/>
      <c r="SA19" s="161"/>
      <c r="SB19" s="161"/>
      <c r="SC19" s="162"/>
      <c r="SD19" s="162"/>
      <c r="SE19" s="163"/>
      <c r="SF19" s="163"/>
      <c r="SG19" s="163"/>
      <c r="SH19" s="163"/>
      <c r="SI19" s="164"/>
      <c r="SJ19" s="164"/>
      <c r="SK19" s="164"/>
      <c r="SL19" s="163"/>
      <c r="SM19" s="7"/>
      <c r="SN19" s="7"/>
      <c r="SO19" s="7"/>
      <c r="SP19" s="165"/>
      <c r="SQ19" s="108"/>
      <c r="SR19" s="109"/>
      <c r="SS19" s="155"/>
      <c r="ST19" s="109"/>
      <c r="SU19" s="109"/>
      <c r="SV19" s="156"/>
      <c r="SW19" s="156"/>
      <c r="SX19" s="156"/>
      <c r="SY19" s="156"/>
      <c r="SZ19" s="156"/>
      <c r="TA19" s="157"/>
      <c r="TB19" s="156"/>
      <c r="TC19" s="156"/>
      <c r="TD19" s="156"/>
      <c r="TE19" s="158"/>
      <c r="TF19" s="110"/>
      <c r="TG19" s="156"/>
      <c r="TH19" s="156"/>
      <c r="TI19" s="156"/>
      <c r="TJ19" s="158"/>
      <c r="TK19" s="159"/>
      <c r="TL19" s="160"/>
      <c r="TM19" s="161"/>
      <c r="TN19" s="161"/>
      <c r="TO19" s="162"/>
      <c r="TP19" s="162"/>
      <c r="TQ19" s="163"/>
      <c r="TR19" s="163"/>
      <c r="TS19" s="163"/>
      <c r="TT19" s="163"/>
      <c r="TU19" s="164"/>
      <c r="TV19" s="164"/>
      <c r="TW19" s="164"/>
      <c r="TX19" s="163"/>
      <c r="TY19" s="7"/>
      <c r="TZ19" s="7"/>
      <c r="UA19" s="7"/>
      <c r="UB19" s="165"/>
      <c r="UC19" s="108"/>
      <c r="UD19" s="109"/>
      <c r="UE19" s="155"/>
      <c r="UF19" s="109"/>
      <c r="UG19" s="109"/>
      <c r="UH19" s="156"/>
      <c r="UI19" s="156"/>
      <c r="UJ19" s="156"/>
      <c r="UK19" s="156"/>
      <c r="UL19" s="156"/>
      <c r="UM19" s="157"/>
      <c r="UN19" s="156"/>
      <c r="UO19" s="156"/>
      <c r="UP19" s="156"/>
      <c r="UQ19" s="158"/>
      <c r="UR19" s="110"/>
      <c r="US19" s="156"/>
      <c r="UT19" s="156"/>
      <c r="UU19" s="156"/>
      <c r="UV19" s="158"/>
      <c r="UW19" s="159"/>
      <c r="UX19" s="160"/>
      <c r="UY19" s="161"/>
      <c r="UZ19" s="161"/>
      <c r="VA19" s="162"/>
      <c r="VB19" s="162"/>
      <c r="VC19" s="163"/>
      <c r="VD19" s="163"/>
      <c r="VE19" s="163"/>
      <c r="VF19" s="163"/>
      <c r="VG19" s="164"/>
      <c r="VH19" s="164"/>
      <c r="VI19" s="164"/>
      <c r="VJ19" s="163"/>
      <c r="VK19" s="7"/>
      <c r="VL19" s="7"/>
      <c r="VM19" s="7"/>
      <c r="VN19" s="165"/>
      <c r="VO19" s="108"/>
      <c r="VP19" s="109"/>
      <c r="VQ19" s="155"/>
      <c r="VR19" s="109"/>
      <c r="VS19" s="109"/>
      <c r="VT19" s="156"/>
      <c r="VU19" s="156"/>
      <c r="VV19" s="156"/>
      <c r="VW19" s="156"/>
      <c r="VX19" s="156"/>
      <c r="VY19" s="157"/>
      <c r="VZ19" s="156"/>
      <c r="WA19" s="156"/>
      <c r="WB19" s="156"/>
      <c r="WC19" s="158"/>
      <c r="WD19" s="110"/>
      <c r="WE19" s="156"/>
      <c r="WF19" s="156"/>
      <c r="WG19" s="156"/>
      <c r="WH19" s="158"/>
      <c r="WI19" s="159"/>
      <c r="WJ19" s="160"/>
      <c r="WK19" s="161"/>
      <c r="WL19" s="161"/>
      <c r="WM19" s="162"/>
      <c r="WN19" s="162"/>
      <c r="WO19" s="163"/>
      <c r="WP19" s="163"/>
      <c r="WQ19" s="163"/>
      <c r="WR19" s="163"/>
      <c r="WS19" s="164"/>
      <c r="WT19" s="164"/>
      <c r="WU19" s="164"/>
      <c r="WV19" s="163"/>
      <c r="WW19" s="7"/>
      <c r="WX19" s="7"/>
      <c r="WY19" s="7"/>
      <c r="WZ19" s="165"/>
      <c r="XA19" s="108"/>
      <c r="XB19" s="109"/>
      <c r="XC19" s="155"/>
      <c r="XD19" s="109"/>
      <c r="XE19" s="109"/>
      <c r="XF19" s="156"/>
      <c r="XG19" s="156"/>
      <c r="XH19" s="156"/>
      <c r="XI19" s="156"/>
      <c r="XJ19" s="156"/>
      <c r="XK19" s="157"/>
      <c r="XL19" s="156"/>
      <c r="XM19" s="156"/>
      <c r="XN19" s="156"/>
      <c r="XO19" s="158"/>
      <c r="XP19" s="110"/>
      <c r="XQ19" s="156"/>
      <c r="XR19" s="156"/>
      <c r="XS19" s="156"/>
      <c r="XT19" s="158"/>
      <c r="XU19" s="159"/>
      <c r="XV19" s="160"/>
      <c r="XW19" s="161"/>
      <c r="XX19" s="161"/>
      <c r="XY19" s="162"/>
      <c r="XZ19" s="162"/>
      <c r="YA19" s="163"/>
      <c r="YB19" s="163"/>
      <c r="YC19" s="163"/>
      <c r="YD19" s="163"/>
      <c r="YE19" s="164"/>
      <c r="YF19" s="164"/>
      <c r="YG19" s="164"/>
      <c r="YH19" s="163"/>
      <c r="YI19" s="7"/>
      <c r="YJ19" s="7"/>
      <c r="YK19" s="7"/>
      <c r="YL19" s="165"/>
      <c r="YM19" s="108"/>
      <c r="YN19" s="109"/>
      <c r="YO19" s="155"/>
      <c r="YP19" s="109"/>
      <c r="YQ19" s="109"/>
      <c r="YR19" s="156"/>
      <c r="YS19" s="156"/>
      <c r="YT19" s="156"/>
      <c r="YU19" s="156"/>
      <c r="YV19" s="156"/>
      <c r="YW19" s="157"/>
      <c r="YX19" s="156"/>
      <c r="YY19" s="156"/>
      <c r="YZ19" s="156"/>
      <c r="ZA19" s="158"/>
      <c r="ZB19" s="110"/>
      <c r="ZC19" s="156"/>
      <c r="ZD19" s="156"/>
      <c r="ZE19" s="156"/>
      <c r="ZF19" s="158"/>
      <c r="ZG19" s="159"/>
      <c r="ZH19" s="160"/>
      <c r="ZI19" s="161"/>
      <c r="ZJ19" s="161"/>
      <c r="ZK19" s="162"/>
      <c r="ZL19" s="162"/>
      <c r="ZM19" s="163"/>
      <c r="ZN19" s="163"/>
      <c r="ZO19" s="163"/>
      <c r="ZP19" s="163"/>
      <c r="ZQ19" s="164"/>
      <c r="ZR19" s="164"/>
      <c r="ZS19" s="164"/>
      <c r="ZT19" s="163"/>
      <c r="ZU19" s="7"/>
      <c r="ZV19" s="7"/>
      <c r="ZW19" s="7"/>
      <c r="ZX19" s="165"/>
      <c r="ZY19" s="108"/>
      <c r="ZZ19" s="109"/>
      <c r="AAA19" s="155"/>
      <c r="AAB19" s="109"/>
      <c r="AAC19" s="109"/>
      <c r="AAD19" s="156"/>
      <c r="AAE19" s="156"/>
      <c r="AAF19" s="156"/>
      <c r="AAG19" s="156"/>
      <c r="AAH19" s="156"/>
      <c r="AAI19" s="157"/>
      <c r="AAJ19" s="156"/>
      <c r="AAK19" s="156"/>
      <c r="AAL19" s="156"/>
      <c r="AAM19" s="158"/>
      <c r="AAN19" s="110"/>
      <c r="AAO19" s="156"/>
      <c r="AAP19" s="156"/>
      <c r="AAQ19" s="156"/>
      <c r="AAR19" s="158"/>
      <c r="AAS19" s="159"/>
      <c r="AAT19" s="160"/>
      <c r="AAU19" s="161"/>
      <c r="AAV19" s="161"/>
      <c r="AAW19" s="162"/>
      <c r="AAX19" s="162"/>
      <c r="AAY19" s="163"/>
      <c r="AAZ19" s="163"/>
      <c r="ABA19" s="163"/>
      <c r="ABB19" s="163"/>
      <c r="ABC19" s="164"/>
      <c r="ABD19" s="164"/>
      <c r="ABE19" s="164"/>
      <c r="ABF19" s="163"/>
      <c r="ABG19" s="7"/>
      <c r="ABH19" s="7"/>
      <c r="ABI19" s="7"/>
      <c r="ABJ19" s="165"/>
      <c r="ABK19" s="108"/>
      <c r="ABL19" s="109"/>
      <c r="ABM19" s="155"/>
      <c r="ABN19" s="109"/>
      <c r="ABO19" s="109"/>
      <c r="ABP19" s="156"/>
      <c r="ABQ19" s="156"/>
      <c r="ABR19" s="156"/>
      <c r="ABS19" s="156"/>
      <c r="ABT19" s="156"/>
      <c r="ABU19" s="157"/>
      <c r="ABV19" s="156"/>
      <c r="ABW19" s="156"/>
      <c r="ABX19" s="156"/>
      <c r="ABY19" s="158"/>
      <c r="ABZ19" s="110"/>
      <c r="ACA19" s="156"/>
      <c r="ACB19" s="156"/>
      <c r="ACC19" s="156"/>
      <c r="ACD19" s="158"/>
      <c r="ACE19" s="159"/>
      <c r="ACF19" s="160"/>
      <c r="ACG19" s="161"/>
      <c r="ACH19" s="161"/>
      <c r="ACI19" s="162"/>
      <c r="ACJ19" s="162"/>
      <c r="ACK19" s="163"/>
      <c r="ACL19" s="163"/>
      <c r="ACM19" s="163"/>
      <c r="ACN19" s="163"/>
      <c r="ACO19" s="164"/>
      <c r="ACP19" s="164"/>
      <c r="ACQ19" s="164"/>
      <c r="ACR19" s="163"/>
      <c r="ACS19" s="7"/>
      <c r="ACT19" s="7"/>
      <c r="ACU19" s="7"/>
      <c r="ACV19" s="165"/>
      <c r="ACW19" s="108"/>
      <c r="ACX19" s="109"/>
      <c r="ACY19" s="155"/>
      <c r="ACZ19" s="109"/>
      <c r="ADA19" s="109"/>
      <c r="ADB19" s="156"/>
      <c r="ADC19" s="156"/>
      <c r="ADD19" s="156"/>
      <c r="ADE19" s="156"/>
      <c r="ADF19" s="156"/>
      <c r="ADG19" s="157"/>
      <c r="ADH19" s="156"/>
      <c r="ADI19" s="156"/>
      <c r="ADJ19" s="156"/>
      <c r="ADK19" s="158"/>
      <c r="ADL19" s="110"/>
      <c r="ADM19" s="156"/>
      <c r="ADN19" s="156"/>
      <c r="ADO19" s="156"/>
      <c r="ADP19" s="158"/>
      <c r="ADQ19" s="159"/>
      <c r="ADR19" s="160"/>
      <c r="ADS19" s="161"/>
      <c r="ADT19" s="161"/>
      <c r="ADU19" s="162"/>
      <c r="ADV19" s="162"/>
      <c r="ADW19" s="163"/>
      <c r="ADX19" s="163"/>
      <c r="ADY19" s="163"/>
      <c r="ADZ19" s="163"/>
      <c r="AEA19" s="164"/>
      <c r="AEB19" s="164"/>
      <c r="AEC19" s="164"/>
      <c r="AED19" s="163"/>
      <c r="AEE19" s="7"/>
      <c r="AEF19" s="7"/>
      <c r="AEG19" s="7"/>
      <c r="AEH19" s="165"/>
      <c r="AEI19" s="108"/>
      <c r="AEJ19" s="109"/>
      <c r="AEK19" s="155"/>
      <c r="AEL19" s="109"/>
      <c r="AEM19" s="109"/>
      <c r="AEN19" s="156"/>
      <c r="AEO19" s="156"/>
      <c r="AEP19" s="156"/>
      <c r="AEQ19" s="156"/>
      <c r="AER19" s="156"/>
      <c r="AES19" s="157"/>
      <c r="AET19" s="156"/>
      <c r="AEU19" s="156"/>
      <c r="AEV19" s="156"/>
      <c r="AEW19" s="158"/>
      <c r="AEX19" s="110"/>
      <c r="AEY19" s="156"/>
      <c r="AEZ19" s="156"/>
      <c r="AFA19" s="156"/>
      <c r="AFB19" s="158"/>
      <c r="AFC19" s="159"/>
      <c r="AFD19" s="160"/>
      <c r="AFE19" s="161"/>
      <c r="AFF19" s="161"/>
      <c r="AFG19" s="162"/>
      <c r="AFH19" s="162"/>
      <c r="AFI19" s="163"/>
      <c r="AFJ19" s="163"/>
      <c r="AFK19" s="163"/>
      <c r="AFL19" s="163"/>
      <c r="AFM19" s="164"/>
      <c r="AFN19" s="164"/>
      <c r="AFO19" s="164"/>
      <c r="AFP19" s="163"/>
      <c r="AFQ19" s="7"/>
      <c r="AFR19" s="7"/>
      <c r="AFS19" s="7"/>
      <c r="AFT19" s="165"/>
      <c r="AFU19" s="108"/>
      <c r="AFV19" s="109"/>
      <c r="AFW19" s="155"/>
      <c r="AFX19" s="109"/>
      <c r="AFY19" s="109"/>
      <c r="AFZ19" s="156"/>
      <c r="AGA19" s="156"/>
      <c r="AGB19" s="156"/>
      <c r="AGC19" s="156"/>
      <c r="AGD19" s="156"/>
      <c r="AGE19" s="157"/>
      <c r="AGF19" s="156"/>
      <c r="AGG19" s="156"/>
      <c r="AGH19" s="156"/>
      <c r="AGI19" s="158"/>
      <c r="AGJ19" s="110"/>
      <c r="AGK19" s="156"/>
      <c r="AGL19" s="156"/>
      <c r="AGM19" s="156"/>
      <c r="AGN19" s="158"/>
      <c r="AGO19" s="159"/>
      <c r="AGP19" s="160"/>
      <c r="AGQ19" s="161"/>
      <c r="AGR19" s="161"/>
      <c r="AGS19" s="162"/>
      <c r="AGT19" s="162"/>
      <c r="AGU19" s="163"/>
      <c r="AGV19" s="163"/>
      <c r="AGW19" s="163"/>
      <c r="AGX19" s="163"/>
      <c r="AGY19" s="164"/>
      <c r="AGZ19" s="164"/>
      <c r="AHA19" s="164"/>
      <c r="AHB19" s="163"/>
      <c r="AHC19" s="7"/>
      <c r="AHD19" s="7"/>
      <c r="AHE19" s="7"/>
      <c r="AHF19" s="165"/>
      <c r="AHG19" s="108"/>
      <c r="AHH19" s="109"/>
      <c r="AHI19" s="155"/>
      <c r="AHJ19" s="109"/>
      <c r="AHK19" s="109"/>
      <c r="AHL19" s="156"/>
      <c r="AHM19" s="156"/>
      <c r="AHN19" s="156"/>
      <c r="AHO19" s="156"/>
      <c r="AHP19" s="156"/>
      <c r="AHQ19" s="157"/>
      <c r="AHR19" s="156"/>
      <c r="AHS19" s="156"/>
      <c r="AHT19" s="156"/>
      <c r="AHU19" s="158"/>
      <c r="AHV19" s="110"/>
      <c r="AHW19" s="156"/>
      <c r="AHX19" s="156"/>
      <c r="AHY19" s="156"/>
      <c r="AHZ19" s="158"/>
      <c r="AIA19" s="159"/>
      <c r="AIB19" s="160"/>
      <c r="AIC19" s="161"/>
      <c r="AID19" s="161"/>
      <c r="AIE19" s="162"/>
      <c r="AIF19" s="162"/>
      <c r="AIG19" s="163"/>
      <c r="AIH19" s="163"/>
      <c r="AII19" s="163"/>
      <c r="AIJ19" s="163"/>
      <c r="AIK19" s="164"/>
      <c r="AIL19" s="164"/>
      <c r="AIM19" s="164"/>
      <c r="AIN19" s="163"/>
      <c r="AIO19" s="7"/>
      <c r="AIP19" s="7"/>
      <c r="AIQ19" s="7"/>
      <c r="AIR19" s="165"/>
      <c r="AIS19" s="108"/>
      <c r="AIT19" s="109"/>
      <c r="AIU19" s="155"/>
      <c r="AIV19" s="109"/>
      <c r="AIW19" s="109"/>
      <c r="AIX19" s="156"/>
      <c r="AIY19" s="156"/>
      <c r="AIZ19" s="156"/>
      <c r="AJA19" s="156"/>
      <c r="AJB19" s="156"/>
      <c r="AJC19" s="157"/>
      <c r="AJD19" s="156"/>
      <c r="AJE19" s="156"/>
      <c r="AJF19" s="156"/>
      <c r="AJG19" s="158"/>
      <c r="AJH19" s="110"/>
      <c r="AJI19" s="156"/>
      <c r="AJJ19" s="156"/>
      <c r="AJK19" s="156"/>
      <c r="AJL19" s="158"/>
      <c r="AJM19" s="159"/>
      <c r="AJN19" s="160"/>
      <c r="AJO19" s="161"/>
      <c r="AJP19" s="161"/>
      <c r="AJQ19" s="162"/>
      <c r="AJR19" s="162"/>
      <c r="AJS19" s="163"/>
      <c r="AJT19" s="163"/>
      <c r="AJU19" s="163"/>
      <c r="AJV19" s="163"/>
      <c r="AJW19" s="164"/>
      <c r="AJX19" s="164"/>
      <c r="AJY19" s="164"/>
      <c r="AJZ19" s="163"/>
      <c r="AKA19" s="7"/>
      <c r="AKB19" s="7"/>
      <c r="AKC19" s="7"/>
      <c r="AKD19" s="165"/>
      <c r="AKE19" s="108"/>
      <c r="AKF19" s="109"/>
      <c r="AKG19" s="155"/>
      <c r="AKH19" s="109"/>
      <c r="AKI19" s="109"/>
      <c r="AKJ19" s="156"/>
      <c r="AKK19" s="156"/>
      <c r="AKL19" s="156"/>
      <c r="AKM19" s="156"/>
      <c r="AKN19" s="156"/>
      <c r="AKO19" s="157"/>
      <c r="AKP19" s="156"/>
      <c r="AKQ19" s="156"/>
      <c r="AKR19" s="156"/>
      <c r="AKS19" s="158"/>
      <c r="AKT19" s="110"/>
      <c r="AKU19" s="156"/>
      <c r="AKV19" s="156"/>
      <c r="AKW19" s="156"/>
      <c r="AKX19" s="158"/>
      <c r="AKY19" s="159"/>
      <c r="AKZ19" s="160"/>
      <c r="ALA19" s="161"/>
      <c r="ALB19" s="161"/>
      <c r="ALC19" s="162"/>
      <c r="ALD19" s="162"/>
      <c r="ALE19" s="163"/>
      <c r="ALF19" s="163"/>
      <c r="ALG19" s="163"/>
      <c r="ALH19" s="163"/>
      <c r="ALI19" s="164"/>
      <c r="ALJ19" s="164"/>
      <c r="ALK19" s="164"/>
      <c r="ALL19" s="163"/>
      <c r="ALM19" s="7"/>
      <c r="ALN19" s="7"/>
      <c r="ALO19" s="7"/>
      <c r="ALP19" s="165"/>
      <c r="ALQ19" s="108"/>
      <c r="ALR19" s="109"/>
      <c r="ALS19" s="155"/>
      <c r="ALT19" s="109"/>
      <c r="ALU19" s="109"/>
      <c r="ALV19" s="156"/>
      <c r="ALW19" s="156"/>
      <c r="ALX19" s="156"/>
      <c r="ALY19" s="156"/>
      <c r="ALZ19" s="156"/>
      <c r="AMA19" s="157"/>
      <c r="AMB19" s="156"/>
      <c r="AMC19" s="156"/>
      <c r="AMD19" s="156"/>
      <c r="AME19" s="158"/>
      <c r="AMF19" s="110"/>
      <c r="AMG19" s="156"/>
      <c r="AMH19" s="156"/>
      <c r="AMI19" s="156"/>
      <c r="AMJ19" s="158"/>
      <c r="AMK19" s="159"/>
      <c r="AML19" s="160"/>
      <c r="AMM19" s="161"/>
      <c r="AMN19" s="161"/>
      <c r="AMO19" s="162"/>
      <c r="AMP19" s="162"/>
      <c r="AMQ19" s="163"/>
      <c r="AMR19" s="163"/>
      <c r="AMS19" s="163"/>
      <c r="AMT19" s="163"/>
      <c r="AMU19" s="164"/>
      <c r="AMV19" s="164"/>
      <c r="AMW19" s="164"/>
      <c r="AMX19" s="163"/>
      <c r="AMY19" s="7"/>
      <c r="AMZ19" s="7"/>
      <c r="ANA19" s="7"/>
      <c r="ANB19" s="165"/>
      <c r="ANC19" s="108"/>
      <c r="AND19" s="109"/>
      <c r="ANE19" s="155"/>
      <c r="ANF19" s="109"/>
      <c r="ANG19" s="109"/>
      <c r="ANH19" s="156"/>
      <c r="ANI19" s="156"/>
      <c r="ANJ19" s="156"/>
      <c r="ANK19" s="156"/>
      <c r="ANL19" s="156"/>
      <c r="ANM19" s="157"/>
      <c r="ANN19" s="156"/>
      <c r="ANO19" s="156"/>
      <c r="ANP19" s="156"/>
      <c r="ANQ19" s="158"/>
      <c r="ANR19" s="110"/>
      <c r="ANS19" s="156"/>
      <c r="ANT19" s="156"/>
      <c r="ANU19" s="156"/>
      <c r="ANV19" s="158"/>
      <c r="ANW19" s="159"/>
      <c r="ANX19" s="160"/>
      <c r="ANY19" s="161"/>
      <c r="ANZ19" s="161"/>
      <c r="AOA19" s="162"/>
      <c r="AOB19" s="162"/>
      <c r="AOC19" s="163"/>
      <c r="AOD19" s="163"/>
      <c r="AOE19" s="163"/>
      <c r="AOF19" s="163"/>
      <c r="AOG19" s="164"/>
      <c r="AOH19" s="164"/>
      <c r="AOI19" s="164"/>
      <c r="AOJ19" s="163"/>
      <c r="AOK19" s="7"/>
      <c r="AOL19" s="7"/>
      <c r="AOM19" s="7"/>
      <c r="AON19" s="165"/>
      <c r="AOO19" s="108"/>
      <c r="AOP19" s="109"/>
      <c r="AOQ19" s="155"/>
      <c r="AOR19" s="109"/>
      <c r="AOS19" s="109"/>
      <c r="AOT19" s="156"/>
      <c r="AOU19" s="156"/>
      <c r="AOV19" s="156"/>
      <c r="AOW19" s="156"/>
      <c r="AOX19" s="156"/>
      <c r="AOY19" s="157"/>
      <c r="AOZ19" s="156"/>
      <c r="APA19" s="156"/>
      <c r="APB19" s="156"/>
      <c r="APC19" s="158"/>
      <c r="APD19" s="110"/>
      <c r="APE19" s="156"/>
      <c r="APF19" s="156"/>
      <c r="APG19" s="156"/>
      <c r="APH19" s="158"/>
      <c r="API19" s="159"/>
      <c r="APJ19" s="160"/>
      <c r="APK19" s="161"/>
      <c r="APL19" s="161"/>
      <c r="APM19" s="162"/>
      <c r="APN19" s="162"/>
      <c r="APO19" s="163"/>
      <c r="APP19" s="163"/>
      <c r="APQ19" s="163"/>
      <c r="APR19" s="163"/>
      <c r="APS19" s="164"/>
      <c r="APT19" s="164"/>
      <c r="APU19" s="164"/>
      <c r="APV19" s="163"/>
      <c r="APW19" s="7"/>
      <c r="APX19" s="7"/>
      <c r="APY19" s="7"/>
      <c r="APZ19" s="165"/>
      <c r="AQA19" s="108"/>
      <c r="AQB19" s="109"/>
      <c r="AQC19" s="155"/>
      <c r="AQD19" s="109"/>
      <c r="AQE19" s="109"/>
      <c r="AQF19" s="156"/>
      <c r="AQG19" s="156"/>
      <c r="AQH19" s="156"/>
      <c r="AQI19" s="156"/>
      <c r="AQJ19" s="156"/>
      <c r="AQK19" s="157"/>
      <c r="AQL19" s="156"/>
      <c r="AQM19" s="156"/>
      <c r="AQN19" s="156"/>
      <c r="AQO19" s="158"/>
      <c r="AQP19" s="110"/>
      <c r="AQQ19" s="156"/>
      <c r="AQR19" s="156"/>
      <c r="AQS19" s="156"/>
      <c r="AQT19" s="158"/>
      <c r="AQU19" s="159"/>
      <c r="AQV19" s="160"/>
      <c r="AQW19" s="161"/>
      <c r="AQX19" s="161"/>
      <c r="AQY19" s="162"/>
      <c r="AQZ19" s="162"/>
      <c r="ARA19" s="163"/>
      <c r="ARB19" s="163"/>
      <c r="ARC19" s="163"/>
      <c r="ARD19" s="163"/>
      <c r="ARE19" s="164"/>
      <c r="ARF19" s="164"/>
      <c r="ARG19" s="164"/>
      <c r="ARH19" s="163"/>
      <c r="ARI19" s="7"/>
      <c r="ARJ19" s="7"/>
      <c r="ARK19" s="7"/>
      <c r="ARL19" s="165"/>
      <c r="ARM19" s="108"/>
      <c r="ARN19" s="109"/>
      <c r="ARO19" s="155"/>
      <c r="ARP19" s="109"/>
      <c r="ARQ19" s="109"/>
      <c r="ARR19" s="156"/>
      <c r="ARS19" s="156"/>
      <c r="ART19" s="156"/>
      <c r="ARU19" s="156"/>
      <c r="ARV19" s="156"/>
      <c r="ARW19" s="157"/>
      <c r="ARX19" s="156"/>
      <c r="ARY19" s="156"/>
      <c r="ARZ19" s="156"/>
      <c r="ASA19" s="158"/>
      <c r="ASB19" s="110"/>
      <c r="ASC19" s="156"/>
      <c r="ASD19" s="156"/>
      <c r="ASE19" s="156"/>
      <c r="ASF19" s="158"/>
      <c r="ASG19" s="159"/>
      <c r="ASH19" s="160"/>
      <c r="ASI19" s="161"/>
      <c r="ASJ19" s="161"/>
      <c r="ASK19" s="162"/>
      <c r="ASL19" s="162"/>
      <c r="ASM19" s="163"/>
      <c r="ASN19" s="163"/>
      <c r="ASO19" s="163"/>
      <c r="ASP19" s="163"/>
      <c r="ASQ19" s="164"/>
      <c r="ASR19" s="164"/>
      <c r="ASS19" s="164"/>
      <c r="AST19" s="163"/>
      <c r="ASU19" s="7"/>
      <c r="ASV19" s="7"/>
      <c r="ASW19" s="7"/>
      <c r="ASX19" s="165"/>
      <c r="ASY19" s="108"/>
      <c r="ASZ19" s="109"/>
      <c r="ATA19" s="155"/>
      <c r="ATB19" s="109"/>
      <c r="ATC19" s="109"/>
      <c r="ATD19" s="156"/>
      <c r="ATE19" s="156"/>
      <c r="ATF19" s="156"/>
      <c r="ATG19" s="156"/>
      <c r="ATH19" s="156"/>
      <c r="ATI19" s="157"/>
      <c r="ATJ19" s="156"/>
      <c r="ATK19" s="156"/>
      <c r="ATL19" s="156"/>
      <c r="ATM19" s="158"/>
      <c r="ATN19" s="110"/>
      <c r="ATO19" s="156"/>
      <c r="ATP19" s="156"/>
      <c r="ATQ19" s="156"/>
      <c r="ATR19" s="158"/>
      <c r="ATS19" s="159"/>
      <c r="ATT19" s="160"/>
      <c r="ATU19" s="161"/>
      <c r="ATV19" s="161"/>
      <c r="ATW19" s="162"/>
      <c r="ATX19" s="162"/>
      <c r="ATY19" s="163"/>
      <c r="ATZ19" s="163"/>
      <c r="AUA19" s="163"/>
      <c r="AUB19" s="163"/>
      <c r="AUC19" s="164"/>
      <c r="AUD19" s="164"/>
      <c r="AUE19" s="164"/>
      <c r="AUF19" s="163"/>
      <c r="AUG19" s="7"/>
      <c r="AUH19" s="7"/>
      <c r="AUI19" s="7"/>
      <c r="AUJ19" s="165"/>
      <c r="AUK19" s="108"/>
      <c r="AUL19" s="109"/>
      <c r="AUM19" s="155"/>
      <c r="AUN19" s="109"/>
      <c r="AUO19" s="109"/>
      <c r="AUP19" s="156"/>
      <c r="AUQ19" s="156"/>
      <c r="AUR19" s="156"/>
      <c r="AUS19" s="156"/>
      <c r="AUT19" s="156"/>
      <c r="AUU19" s="157"/>
      <c r="AUV19" s="156"/>
      <c r="AUW19" s="156"/>
      <c r="AUX19" s="156"/>
      <c r="AUY19" s="158"/>
      <c r="AUZ19" s="110"/>
      <c r="AVA19" s="156"/>
      <c r="AVB19" s="156"/>
      <c r="AVC19" s="156"/>
      <c r="AVD19" s="158"/>
      <c r="AVE19" s="159"/>
      <c r="AVF19" s="160"/>
      <c r="AVG19" s="161"/>
      <c r="AVH19" s="161"/>
      <c r="AVI19" s="162"/>
      <c r="AVJ19" s="162"/>
      <c r="AVK19" s="163"/>
      <c r="AVL19" s="163"/>
      <c r="AVM19" s="163"/>
      <c r="AVN19" s="163"/>
      <c r="AVO19" s="164"/>
      <c r="AVP19" s="164"/>
      <c r="AVQ19" s="164"/>
      <c r="AVR19" s="163"/>
      <c r="AVS19" s="7"/>
      <c r="AVT19" s="7"/>
      <c r="AVU19" s="7"/>
      <c r="AVV19" s="165"/>
      <c r="AVW19" s="108"/>
      <c r="AVX19" s="109"/>
      <c r="AVY19" s="155"/>
      <c r="AVZ19" s="109"/>
      <c r="AWA19" s="109"/>
      <c r="AWB19" s="156"/>
      <c r="AWC19" s="156"/>
      <c r="AWD19" s="156"/>
      <c r="AWE19" s="156"/>
      <c r="AWF19" s="156"/>
      <c r="AWG19" s="157"/>
      <c r="AWH19" s="156"/>
      <c r="AWI19" s="156"/>
      <c r="AWJ19" s="156"/>
      <c r="AWK19" s="158"/>
      <c r="AWL19" s="110"/>
      <c r="AWM19" s="156"/>
      <c r="AWN19" s="156"/>
      <c r="AWO19" s="156"/>
      <c r="AWP19" s="158"/>
      <c r="AWQ19" s="159"/>
      <c r="AWR19" s="160"/>
      <c r="AWS19" s="161"/>
      <c r="AWT19" s="161"/>
      <c r="AWU19" s="162"/>
      <c r="AWV19" s="162"/>
      <c r="AWW19" s="163"/>
      <c r="AWX19" s="163"/>
      <c r="AWY19" s="163"/>
      <c r="AWZ19" s="163"/>
      <c r="AXA19" s="164"/>
      <c r="AXB19" s="164"/>
      <c r="AXC19" s="164"/>
      <c r="AXD19" s="163"/>
      <c r="AXE19" s="7"/>
      <c r="AXF19" s="7"/>
      <c r="AXG19" s="7"/>
      <c r="AXH19" s="165"/>
      <c r="AXI19" s="108"/>
      <c r="AXJ19" s="109"/>
      <c r="AXK19" s="155"/>
      <c r="AXL19" s="109"/>
      <c r="AXM19" s="109"/>
      <c r="AXN19" s="156"/>
      <c r="AXO19" s="156"/>
      <c r="AXP19" s="156"/>
      <c r="AXQ19" s="156"/>
      <c r="AXR19" s="156"/>
      <c r="AXS19" s="157"/>
      <c r="AXT19" s="156"/>
      <c r="AXU19" s="156"/>
      <c r="AXV19" s="156"/>
      <c r="AXW19" s="158"/>
      <c r="AXX19" s="110"/>
      <c r="AXY19" s="156"/>
      <c r="AXZ19" s="156"/>
      <c r="AYA19" s="156"/>
      <c r="AYB19" s="158"/>
      <c r="AYC19" s="159"/>
      <c r="AYD19" s="160"/>
      <c r="AYE19" s="161"/>
      <c r="AYF19" s="161"/>
      <c r="AYG19" s="162"/>
      <c r="AYH19" s="162"/>
      <c r="AYI19" s="163"/>
      <c r="AYJ19" s="163"/>
      <c r="AYK19" s="163"/>
      <c r="AYL19" s="163"/>
      <c r="AYM19" s="164"/>
      <c r="AYN19" s="164"/>
      <c r="AYO19" s="164"/>
      <c r="AYP19" s="163"/>
      <c r="AYQ19" s="7"/>
      <c r="AYR19" s="7"/>
      <c r="AYS19" s="7"/>
      <c r="AYT19" s="165"/>
      <c r="AYU19" s="108"/>
      <c r="AYV19" s="109"/>
      <c r="AYW19" s="155"/>
      <c r="AYX19" s="109"/>
      <c r="AYY19" s="109"/>
      <c r="AYZ19" s="156"/>
      <c r="AZA19" s="156"/>
      <c r="AZB19" s="156"/>
      <c r="AZC19" s="156"/>
      <c r="AZD19" s="156"/>
      <c r="AZE19" s="157"/>
      <c r="AZF19" s="156"/>
      <c r="AZG19" s="156"/>
      <c r="AZH19" s="156"/>
      <c r="AZI19" s="158"/>
      <c r="AZJ19" s="110"/>
      <c r="AZK19" s="156"/>
      <c r="AZL19" s="156"/>
      <c r="AZM19" s="156"/>
      <c r="AZN19" s="158"/>
      <c r="AZO19" s="159"/>
      <c r="AZP19" s="160"/>
      <c r="AZQ19" s="161"/>
      <c r="AZR19" s="161"/>
      <c r="AZS19" s="162"/>
      <c r="AZT19" s="162"/>
      <c r="AZU19" s="163"/>
      <c r="AZV19" s="163"/>
      <c r="AZW19" s="163"/>
      <c r="AZX19" s="163"/>
      <c r="AZY19" s="164"/>
      <c r="AZZ19" s="164"/>
      <c r="BAA19" s="164"/>
      <c r="BAB19" s="163"/>
      <c r="BAC19" s="7"/>
      <c r="BAD19" s="7"/>
      <c r="BAE19" s="7"/>
      <c r="BAF19" s="165"/>
      <c r="BAG19" s="108"/>
      <c r="BAH19" s="109"/>
      <c r="BAI19" s="155"/>
      <c r="BAJ19" s="109"/>
      <c r="BAK19" s="109"/>
      <c r="BAL19" s="156"/>
      <c r="BAM19" s="156"/>
      <c r="BAN19" s="156"/>
      <c r="BAO19" s="156"/>
      <c r="BAP19" s="156"/>
      <c r="BAQ19" s="157"/>
      <c r="BAR19" s="156"/>
      <c r="BAS19" s="156"/>
      <c r="BAT19" s="156"/>
      <c r="BAU19" s="158"/>
      <c r="BAV19" s="110"/>
      <c r="BAW19" s="156"/>
      <c r="BAX19" s="156"/>
      <c r="BAY19" s="156"/>
      <c r="BAZ19" s="158"/>
      <c r="BBA19" s="159"/>
      <c r="BBB19" s="160"/>
      <c r="BBC19" s="161"/>
      <c r="BBD19" s="161"/>
      <c r="BBE19" s="162"/>
      <c r="BBF19" s="162"/>
      <c r="BBG19" s="163"/>
      <c r="BBH19" s="163"/>
      <c r="BBI19" s="163"/>
      <c r="BBJ19" s="163"/>
      <c r="BBK19" s="164"/>
      <c r="BBL19" s="164"/>
      <c r="BBM19" s="164"/>
      <c r="BBN19" s="163"/>
      <c r="BBO19" s="7"/>
      <c r="BBP19" s="7"/>
      <c r="BBQ19" s="7"/>
      <c r="BBR19" s="165"/>
      <c r="BBS19" s="108"/>
      <c r="BBT19" s="109"/>
      <c r="BBU19" s="155"/>
      <c r="BBV19" s="109"/>
      <c r="BBW19" s="109"/>
      <c r="BBX19" s="156"/>
      <c r="BBY19" s="156"/>
      <c r="BBZ19" s="156"/>
      <c r="BCA19" s="156"/>
      <c r="BCB19" s="156"/>
      <c r="BCC19" s="157"/>
      <c r="BCD19" s="156"/>
      <c r="BCE19" s="156"/>
      <c r="BCF19" s="156"/>
      <c r="BCG19" s="158"/>
      <c r="BCH19" s="110"/>
      <c r="BCI19" s="156"/>
      <c r="BCJ19" s="156"/>
      <c r="BCK19" s="156"/>
      <c r="BCL19" s="158"/>
      <c r="BCM19" s="159"/>
      <c r="BCN19" s="160"/>
      <c r="BCO19" s="161"/>
      <c r="BCP19" s="161"/>
      <c r="BCQ19" s="162"/>
      <c r="BCR19" s="162"/>
      <c r="BCS19" s="163"/>
      <c r="BCT19" s="163"/>
      <c r="BCU19" s="163"/>
      <c r="BCV19" s="163"/>
      <c r="BCW19" s="164"/>
      <c r="BCX19" s="164"/>
      <c r="BCY19" s="164"/>
      <c r="BCZ19" s="163"/>
      <c r="BDA19" s="7"/>
      <c r="BDB19" s="7"/>
      <c r="BDC19" s="7"/>
      <c r="BDD19" s="165"/>
      <c r="BDE19" s="108"/>
      <c r="BDF19" s="109"/>
      <c r="BDG19" s="155"/>
      <c r="BDH19" s="109"/>
      <c r="BDI19" s="109"/>
      <c r="BDJ19" s="156"/>
      <c r="BDK19" s="156"/>
      <c r="BDL19" s="156"/>
      <c r="BDM19" s="156"/>
      <c r="BDN19" s="156"/>
      <c r="BDO19" s="157"/>
      <c r="BDP19" s="156"/>
      <c r="BDQ19" s="156"/>
      <c r="BDR19" s="156"/>
      <c r="BDS19" s="158"/>
      <c r="BDT19" s="110"/>
      <c r="BDU19" s="156"/>
      <c r="BDV19" s="156"/>
      <c r="BDW19" s="156"/>
      <c r="BDX19" s="158"/>
      <c r="BDY19" s="159"/>
      <c r="BDZ19" s="160"/>
      <c r="BEA19" s="161"/>
      <c r="BEB19" s="161"/>
      <c r="BEC19" s="162"/>
      <c r="BED19" s="162"/>
      <c r="BEE19" s="163"/>
      <c r="BEF19" s="163"/>
      <c r="BEG19" s="163"/>
      <c r="BEH19" s="163"/>
      <c r="BEI19" s="164"/>
      <c r="BEJ19" s="164"/>
      <c r="BEK19" s="164"/>
      <c r="BEL19" s="163"/>
      <c r="BEM19" s="7"/>
      <c r="BEN19" s="7"/>
      <c r="BEO19" s="7"/>
      <c r="BEP19" s="165"/>
      <c r="BEQ19" s="108"/>
      <c r="BER19" s="109"/>
      <c r="BES19" s="155"/>
      <c r="BET19" s="109"/>
      <c r="BEU19" s="109"/>
      <c r="BEV19" s="156"/>
      <c r="BEW19" s="156"/>
      <c r="BEX19" s="156"/>
      <c r="BEY19" s="156"/>
      <c r="BEZ19" s="156"/>
      <c r="BFA19" s="157"/>
      <c r="BFB19" s="156"/>
      <c r="BFC19" s="156"/>
      <c r="BFD19" s="156"/>
      <c r="BFE19" s="158"/>
      <c r="BFF19" s="110"/>
      <c r="BFG19" s="156"/>
      <c r="BFH19" s="156"/>
      <c r="BFI19" s="156"/>
      <c r="BFJ19" s="158"/>
      <c r="BFK19" s="159"/>
      <c r="BFL19" s="160"/>
      <c r="BFM19" s="161"/>
      <c r="BFN19" s="161"/>
      <c r="BFO19" s="162"/>
      <c r="BFP19" s="162"/>
      <c r="BFQ19" s="163"/>
      <c r="BFR19" s="163"/>
      <c r="BFS19" s="163"/>
      <c r="BFT19" s="163"/>
      <c r="BFU19" s="164"/>
      <c r="BFV19" s="164"/>
      <c r="BFW19" s="164"/>
      <c r="BFX19" s="163"/>
      <c r="BFY19" s="7"/>
      <c r="BFZ19" s="7"/>
      <c r="BGA19" s="7"/>
      <c r="BGB19" s="165"/>
      <c r="BGC19" s="108"/>
      <c r="BGD19" s="109"/>
      <c r="BGE19" s="155"/>
      <c r="BGF19" s="109"/>
      <c r="BGG19" s="109"/>
      <c r="BGH19" s="156"/>
      <c r="BGI19" s="156"/>
      <c r="BGJ19" s="156"/>
      <c r="BGK19" s="156"/>
      <c r="BGL19" s="156"/>
      <c r="BGM19" s="157"/>
      <c r="BGN19" s="156"/>
      <c r="BGO19" s="156"/>
      <c r="BGP19" s="156"/>
      <c r="BGQ19" s="158"/>
      <c r="BGR19" s="110"/>
      <c r="BGS19" s="156"/>
      <c r="BGT19" s="156"/>
      <c r="BGU19" s="156"/>
      <c r="BGV19" s="158"/>
      <c r="BGW19" s="159"/>
      <c r="BGX19" s="160"/>
      <c r="BGY19" s="161"/>
      <c r="BGZ19" s="161"/>
      <c r="BHA19" s="162"/>
      <c r="BHB19" s="162"/>
      <c r="BHC19" s="163"/>
      <c r="BHD19" s="163"/>
      <c r="BHE19" s="163"/>
      <c r="BHF19" s="163"/>
      <c r="BHG19" s="164"/>
      <c r="BHH19" s="164"/>
      <c r="BHI19" s="164"/>
      <c r="BHJ19" s="163"/>
      <c r="BHK19" s="7"/>
      <c r="BHL19" s="7"/>
      <c r="BHM19" s="7"/>
      <c r="BHN19" s="165"/>
      <c r="BHO19" s="108"/>
      <c r="BHP19" s="109"/>
      <c r="BHQ19" s="155"/>
      <c r="BHR19" s="109"/>
      <c r="BHS19" s="109"/>
      <c r="BHT19" s="156"/>
      <c r="BHU19" s="156"/>
      <c r="BHV19" s="156"/>
      <c r="BHW19" s="156"/>
      <c r="BHX19" s="156"/>
      <c r="BHY19" s="157"/>
      <c r="BHZ19" s="156"/>
      <c r="BIA19" s="156"/>
      <c r="BIB19" s="156"/>
      <c r="BIC19" s="158"/>
      <c r="BID19" s="110"/>
      <c r="BIE19" s="156"/>
      <c r="BIF19" s="156"/>
      <c r="BIG19" s="156"/>
      <c r="BIH19" s="158"/>
      <c r="BII19" s="159"/>
      <c r="BIJ19" s="160"/>
      <c r="BIK19" s="161"/>
      <c r="BIL19" s="161"/>
      <c r="BIM19" s="162"/>
      <c r="BIN19" s="162"/>
      <c r="BIO19" s="163"/>
      <c r="BIP19" s="163"/>
      <c r="BIQ19" s="163"/>
      <c r="BIR19" s="163"/>
      <c r="BIS19" s="164"/>
      <c r="BIT19" s="164"/>
      <c r="BIU19" s="164"/>
      <c r="BIV19" s="163"/>
      <c r="BIW19" s="7"/>
      <c r="BIX19" s="7"/>
      <c r="BIY19" s="7"/>
      <c r="BIZ19" s="165"/>
      <c r="BJA19" s="108"/>
      <c r="BJB19" s="109"/>
      <c r="BJC19" s="155"/>
      <c r="BJD19" s="109"/>
      <c r="BJE19" s="109"/>
      <c r="BJF19" s="156"/>
      <c r="BJG19" s="156"/>
      <c r="BJH19" s="156"/>
      <c r="BJI19" s="156"/>
      <c r="BJJ19" s="156"/>
      <c r="BJK19" s="157"/>
      <c r="BJL19" s="156"/>
      <c r="BJM19" s="156"/>
      <c r="BJN19" s="156"/>
      <c r="BJO19" s="158"/>
      <c r="BJP19" s="110"/>
      <c r="BJQ19" s="156"/>
      <c r="BJR19" s="156"/>
      <c r="BJS19" s="156"/>
      <c r="BJT19" s="158"/>
      <c r="BJU19" s="159"/>
      <c r="BJV19" s="160"/>
      <c r="BJW19" s="161"/>
      <c r="BJX19" s="161"/>
      <c r="BJY19" s="162"/>
      <c r="BJZ19" s="162"/>
      <c r="BKA19" s="163"/>
      <c r="BKB19" s="163"/>
      <c r="BKC19" s="163"/>
      <c r="BKD19" s="163"/>
      <c r="BKE19" s="164"/>
      <c r="BKF19" s="164"/>
      <c r="BKG19" s="164"/>
      <c r="BKH19" s="163"/>
      <c r="BKI19" s="7"/>
      <c r="BKJ19" s="7"/>
      <c r="BKK19" s="7"/>
      <c r="BKL19" s="165"/>
      <c r="BKM19" s="108"/>
      <c r="BKN19" s="109"/>
      <c r="BKO19" s="155"/>
      <c r="BKP19" s="109"/>
      <c r="BKQ19" s="109"/>
      <c r="BKR19" s="156"/>
      <c r="BKS19" s="156"/>
      <c r="BKT19" s="156"/>
      <c r="BKU19" s="156"/>
      <c r="BKV19" s="156"/>
      <c r="BKW19" s="157"/>
      <c r="BKX19" s="156"/>
      <c r="BKY19" s="156"/>
      <c r="BKZ19" s="156"/>
      <c r="BLA19" s="158"/>
      <c r="BLB19" s="110"/>
      <c r="BLC19" s="156"/>
      <c r="BLD19" s="156"/>
      <c r="BLE19" s="156"/>
      <c r="BLF19" s="158"/>
      <c r="BLG19" s="159"/>
      <c r="BLH19" s="160"/>
      <c r="BLI19" s="161"/>
      <c r="BLJ19" s="161"/>
      <c r="BLK19" s="162"/>
      <c r="BLL19" s="162"/>
      <c r="BLM19" s="163"/>
      <c r="BLN19" s="163"/>
      <c r="BLO19" s="163"/>
      <c r="BLP19" s="163"/>
      <c r="BLQ19" s="164"/>
      <c r="BLR19" s="164"/>
      <c r="BLS19" s="164"/>
      <c r="BLT19" s="163"/>
      <c r="BLU19" s="7"/>
      <c r="BLV19" s="7"/>
      <c r="BLW19" s="7"/>
      <c r="BLX19" s="165"/>
      <c r="BLY19" s="108"/>
      <c r="BLZ19" s="109"/>
      <c r="BMA19" s="155"/>
      <c r="BMB19" s="109"/>
      <c r="BMC19" s="109"/>
      <c r="BMD19" s="156"/>
      <c r="BME19" s="156"/>
      <c r="BMF19" s="156"/>
      <c r="BMG19" s="156"/>
      <c r="BMH19" s="156"/>
      <c r="BMI19" s="157"/>
      <c r="BMJ19" s="156"/>
      <c r="BMK19" s="156"/>
      <c r="BML19" s="156"/>
      <c r="BMM19" s="158"/>
      <c r="BMN19" s="110"/>
      <c r="BMO19" s="156"/>
      <c r="BMP19" s="156"/>
      <c r="BMQ19" s="156"/>
      <c r="BMR19" s="158"/>
      <c r="BMS19" s="159"/>
      <c r="BMT19" s="160"/>
      <c r="BMU19" s="161"/>
      <c r="BMV19" s="161"/>
      <c r="BMW19" s="162"/>
      <c r="BMX19" s="162"/>
      <c r="BMY19" s="163"/>
      <c r="BMZ19" s="163"/>
      <c r="BNA19" s="163"/>
      <c r="BNB19" s="163"/>
      <c r="BNC19" s="164"/>
      <c r="BND19" s="164"/>
      <c r="BNE19" s="164"/>
      <c r="BNF19" s="163"/>
      <c r="BNG19" s="7"/>
      <c r="BNH19" s="7"/>
      <c r="BNI19" s="7"/>
      <c r="BNJ19" s="165"/>
      <c r="BNK19" s="108"/>
      <c r="BNL19" s="109"/>
      <c r="BNM19" s="155"/>
      <c r="BNN19" s="109"/>
      <c r="BNO19" s="109"/>
      <c r="BNP19" s="156"/>
      <c r="BNQ19" s="156"/>
      <c r="BNR19" s="156"/>
      <c r="BNS19" s="156"/>
      <c r="BNT19" s="156"/>
      <c r="BNU19" s="157"/>
      <c r="BNV19" s="156"/>
      <c r="BNW19" s="156"/>
      <c r="BNX19" s="156"/>
      <c r="BNY19" s="158"/>
      <c r="BNZ19" s="110"/>
      <c r="BOA19" s="156"/>
      <c r="BOB19" s="156"/>
      <c r="BOC19" s="156"/>
      <c r="BOD19" s="158"/>
      <c r="BOE19" s="159"/>
      <c r="BOF19" s="160"/>
      <c r="BOG19" s="161"/>
      <c r="BOH19" s="161"/>
      <c r="BOI19" s="162"/>
      <c r="BOJ19" s="162"/>
      <c r="BOK19" s="163"/>
      <c r="BOL19" s="163"/>
      <c r="BOM19" s="163"/>
      <c r="BON19" s="163"/>
      <c r="BOO19" s="164"/>
      <c r="BOP19" s="164"/>
      <c r="BOQ19" s="164"/>
      <c r="BOR19" s="163"/>
      <c r="BOS19" s="7"/>
      <c r="BOT19" s="7"/>
      <c r="BOU19" s="7"/>
      <c r="BOV19" s="165"/>
      <c r="BOW19" s="108"/>
      <c r="BOX19" s="109"/>
      <c r="BOY19" s="155"/>
      <c r="BOZ19" s="109"/>
      <c r="BPA19" s="109"/>
      <c r="BPB19" s="156"/>
      <c r="BPC19" s="156"/>
      <c r="BPD19" s="156"/>
      <c r="BPE19" s="156"/>
      <c r="BPF19" s="156"/>
      <c r="BPG19" s="157"/>
      <c r="BPH19" s="156"/>
      <c r="BPI19" s="156"/>
      <c r="BPJ19" s="156"/>
      <c r="BPK19" s="158"/>
      <c r="BPL19" s="110"/>
      <c r="BPM19" s="156"/>
      <c r="BPN19" s="156"/>
      <c r="BPO19" s="156"/>
      <c r="BPP19" s="158"/>
      <c r="BPQ19" s="159"/>
      <c r="BPR19" s="160"/>
      <c r="BPS19" s="161"/>
      <c r="BPT19" s="161"/>
      <c r="BPU19" s="162"/>
      <c r="BPV19" s="162"/>
      <c r="BPW19" s="163"/>
      <c r="BPX19" s="163"/>
      <c r="BPY19" s="163"/>
      <c r="BPZ19" s="163"/>
      <c r="BQA19" s="164"/>
      <c r="BQB19" s="164"/>
      <c r="BQC19" s="164"/>
      <c r="BQD19" s="163"/>
      <c r="BQE19" s="7"/>
      <c r="BQF19" s="7"/>
      <c r="BQG19" s="7"/>
      <c r="BQH19" s="165"/>
      <c r="BQI19" s="108"/>
      <c r="BQJ19" s="109"/>
      <c r="BQK19" s="155"/>
      <c r="BQL19" s="109"/>
      <c r="BQM19" s="109"/>
      <c r="BQN19" s="156"/>
      <c r="BQO19" s="156"/>
      <c r="BQP19" s="156"/>
      <c r="BQQ19" s="156"/>
      <c r="BQR19" s="156"/>
      <c r="BQS19" s="157"/>
      <c r="BQT19" s="156"/>
      <c r="BQU19" s="156"/>
      <c r="BQV19" s="156"/>
      <c r="BQW19" s="158"/>
      <c r="BQX19" s="110"/>
      <c r="BQY19" s="156"/>
      <c r="BQZ19" s="156"/>
      <c r="BRA19" s="156"/>
      <c r="BRB19" s="158"/>
      <c r="BRC19" s="159"/>
      <c r="BRD19" s="160"/>
      <c r="BRE19" s="161"/>
      <c r="BRF19" s="161"/>
      <c r="BRG19" s="162"/>
      <c r="BRH19" s="162"/>
      <c r="BRI19" s="163"/>
      <c r="BRJ19" s="163"/>
      <c r="BRK19" s="163"/>
      <c r="BRL19" s="163"/>
      <c r="BRM19" s="164"/>
      <c r="BRN19" s="164"/>
      <c r="BRO19" s="164"/>
      <c r="BRP19" s="163"/>
      <c r="BRQ19" s="7"/>
      <c r="BRR19" s="7"/>
      <c r="BRS19" s="7"/>
      <c r="BRT19" s="165"/>
      <c r="BRU19" s="108"/>
      <c r="BRV19" s="109"/>
      <c r="BRW19" s="155"/>
      <c r="BRX19" s="109"/>
      <c r="BRY19" s="109"/>
      <c r="BRZ19" s="156"/>
      <c r="BSA19" s="156"/>
      <c r="BSB19" s="156"/>
      <c r="BSC19" s="156"/>
      <c r="BSD19" s="156"/>
      <c r="BSE19" s="157"/>
      <c r="BSF19" s="156"/>
      <c r="BSG19" s="156"/>
      <c r="BSH19" s="156"/>
      <c r="BSI19" s="158"/>
      <c r="BSJ19" s="110"/>
      <c r="BSK19" s="156"/>
      <c r="BSL19" s="156"/>
      <c r="BSM19" s="156"/>
      <c r="BSN19" s="158"/>
      <c r="BSO19" s="159"/>
      <c r="BSP19" s="160"/>
      <c r="BSQ19" s="161"/>
      <c r="BSR19" s="161"/>
      <c r="BSS19" s="162"/>
      <c r="BST19" s="162"/>
      <c r="BSU19" s="163"/>
      <c r="BSV19" s="163"/>
      <c r="BSW19" s="163"/>
      <c r="BSX19" s="163"/>
      <c r="BSY19" s="164"/>
      <c r="BSZ19" s="164"/>
      <c r="BTA19" s="164"/>
      <c r="BTB19" s="163"/>
      <c r="BTC19" s="7"/>
      <c r="BTD19" s="7"/>
      <c r="BTE19" s="7"/>
      <c r="BTF19" s="165"/>
      <c r="BTG19" s="108"/>
      <c r="BTH19" s="109"/>
      <c r="BTI19" s="155"/>
      <c r="BTJ19" s="109"/>
      <c r="BTK19" s="109"/>
      <c r="BTL19" s="156"/>
      <c r="BTM19" s="156"/>
      <c r="BTN19" s="156"/>
      <c r="BTO19" s="156"/>
      <c r="BTP19" s="156"/>
      <c r="BTQ19" s="157"/>
      <c r="BTR19" s="156"/>
      <c r="BTS19" s="156"/>
      <c r="BTT19" s="156"/>
      <c r="BTU19" s="158"/>
      <c r="BTV19" s="110"/>
      <c r="BTW19" s="156"/>
      <c r="BTX19" s="156"/>
      <c r="BTY19" s="156"/>
      <c r="BTZ19" s="158"/>
      <c r="BUA19" s="159"/>
      <c r="BUB19" s="160"/>
      <c r="BUC19" s="161"/>
      <c r="BUD19" s="161"/>
      <c r="BUE19" s="162"/>
      <c r="BUF19" s="162"/>
      <c r="BUG19" s="163"/>
      <c r="BUH19" s="163"/>
      <c r="BUI19" s="163"/>
      <c r="BUJ19" s="163"/>
      <c r="BUK19" s="164"/>
      <c r="BUL19" s="164"/>
      <c r="BUM19" s="164"/>
      <c r="BUN19" s="163"/>
      <c r="BUO19" s="7"/>
      <c r="BUP19" s="7"/>
      <c r="BUQ19" s="7"/>
      <c r="BUR19" s="165"/>
      <c r="BUS19" s="108"/>
      <c r="BUT19" s="109"/>
      <c r="BUU19" s="155"/>
      <c r="BUV19" s="109"/>
      <c r="BUW19" s="109"/>
      <c r="BUX19" s="156"/>
      <c r="BUY19" s="156"/>
      <c r="BUZ19" s="156"/>
      <c r="BVA19" s="156"/>
      <c r="BVB19" s="156"/>
      <c r="BVC19" s="157"/>
      <c r="BVD19" s="156"/>
      <c r="BVE19" s="156"/>
      <c r="BVF19" s="156"/>
      <c r="BVG19" s="158"/>
      <c r="BVH19" s="110"/>
      <c r="BVI19" s="156"/>
      <c r="BVJ19" s="156"/>
      <c r="BVK19" s="156"/>
      <c r="BVL19" s="158"/>
      <c r="BVM19" s="159"/>
      <c r="BVN19" s="160"/>
      <c r="BVO19" s="161"/>
      <c r="BVP19" s="161"/>
      <c r="BVQ19" s="162"/>
      <c r="BVR19" s="162"/>
      <c r="BVS19" s="163"/>
      <c r="BVT19" s="163"/>
      <c r="BVU19" s="163"/>
      <c r="BVV19" s="163"/>
      <c r="BVW19" s="164"/>
      <c r="BVX19" s="164"/>
      <c r="BVY19" s="164"/>
      <c r="BVZ19" s="163"/>
      <c r="BWA19" s="7"/>
      <c r="BWB19" s="7"/>
      <c r="BWC19" s="7"/>
      <c r="BWD19" s="165"/>
      <c r="BWE19" s="108"/>
      <c r="BWF19" s="109"/>
      <c r="BWG19" s="155"/>
      <c r="BWH19" s="109"/>
      <c r="BWI19" s="109"/>
      <c r="BWJ19" s="156"/>
      <c r="BWK19" s="156"/>
      <c r="BWL19" s="156"/>
      <c r="BWM19" s="156"/>
      <c r="BWN19" s="156"/>
      <c r="BWO19" s="157"/>
      <c r="BWP19" s="156"/>
      <c r="BWQ19" s="156"/>
      <c r="BWR19" s="156"/>
      <c r="BWS19" s="158"/>
      <c r="BWT19" s="110"/>
      <c r="BWU19" s="156"/>
      <c r="BWV19" s="156"/>
      <c r="BWW19" s="156"/>
      <c r="BWX19" s="158"/>
      <c r="BWY19" s="159"/>
      <c r="BWZ19" s="160"/>
      <c r="BXA19" s="161"/>
      <c r="BXB19" s="161"/>
      <c r="BXC19" s="162"/>
      <c r="BXD19" s="162"/>
      <c r="BXE19" s="163"/>
      <c r="BXF19" s="163"/>
      <c r="BXG19" s="163"/>
      <c r="BXH19" s="163"/>
      <c r="BXI19" s="164"/>
      <c r="BXJ19" s="164"/>
      <c r="BXK19" s="164"/>
      <c r="BXL19" s="163"/>
      <c r="BXM19" s="7"/>
      <c r="BXN19" s="7"/>
      <c r="BXO19" s="7"/>
      <c r="BXP19" s="165"/>
      <c r="BXQ19" s="108"/>
      <c r="BXR19" s="109"/>
      <c r="BXS19" s="155"/>
      <c r="BXT19" s="109"/>
      <c r="BXU19" s="109"/>
      <c r="BXV19" s="156"/>
      <c r="BXW19" s="156"/>
      <c r="BXX19" s="156"/>
      <c r="BXY19" s="156"/>
      <c r="BXZ19" s="156"/>
      <c r="BYA19" s="157"/>
      <c r="BYB19" s="156"/>
      <c r="BYC19" s="156"/>
      <c r="BYD19" s="156"/>
      <c r="BYE19" s="158"/>
      <c r="BYF19" s="110"/>
      <c r="BYG19" s="156"/>
      <c r="BYH19" s="156"/>
      <c r="BYI19" s="156"/>
      <c r="BYJ19" s="158"/>
      <c r="BYK19" s="159"/>
      <c r="BYL19" s="160"/>
      <c r="BYM19" s="161"/>
      <c r="BYN19" s="161"/>
      <c r="BYO19" s="162"/>
      <c r="BYP19" s="162"/>
      <c r="BYQ19" s="163"/>
      <c r="BYR19" s="163"/>
      <c r="BYS19" s="163"/>
      <c r="BYT19" s="163"/>
      <c r="BYU19" s="164"/>
      <c r="BYV19" s="164"/>
      <c r="BYW19" s="164"/>
      <c r="BYX19" s="163"/>
      <c r="BYY19" s="7"/>
      <c r="BYZ19" s="7"/>
      <c r="BZA19" s="7"/>
      <c r="BZB19" s="165"/>
      <c r="BZC19" s="108"/>
      <c r="BZD19" s="109"/>
      <c r="BZE19" s="155"/>
      <c r="BZF19" s="109"/>
      <c r="BZG19" s="109"/>
      <c r="BZH19" s="156"/>
      <c r="BZI19" s="156"/>
      <c r="BZJ19" s="156"/>
      <c r="BZK19" s="156"/>
      <c r="BZL19" s="156"/>
      <c r="BZM19" s="157"/>
      <c r="BZN19" s="156"/>
      <c r="BZO19" s="156"/>
      <c r="BZP19" s="156"/>
      <c r="BZQ19" s="158"/>
      <c r="BZR19" s="110"/>
      <c r="BZS19" s="156"/>
      <c r="BZT19" s="156"/>
      <c r="BZU19" s="156"/>
      <c r="BZV19" s="158"/>
      <c r="BZW19" s="159"/>
      <c r="BZX19" s="160"/>
      <c r="BZY19" s="161"/>
      <c r="BZZ19" s="161"/>
      <c r="CAA19" s="162"/>
      <c r="CAB19" s="162"/>
      <c r="CAC19" s="163"/>
      <c r="CAD19" s="163"/>
      <c r="CAE19" s="163"/>
      <c r="CAF19" s="163"/>
      <c r="CAG19" s="164"/>
      <c r="CAH19" s="164"/>
      <c r="CAI19" s="164"/>
      <c r="CAJ19" s="163"/>
      <c r="CAK19" s="7"/>
      <c r="CAL19" s="7"/>
      <c r="CAM19" s="7"/>
      <c r="CAN19" s="165"/>
      <c r="CAO19" s="108"/>
      <c r="CAP19" s="109"/>
      <c r="CAQ19" s="155"/>
      <c r="CAR19" s="109"/>
      <c r="CAS19" s="109"/>
      <c r="CAT19" s="156"/>
      <c r="CAU19" s="156"/>
      <c r="CAV19" s="156"/>
      <c r="CAW19" s="156"/>
      <c r="CAX19" s="156"/>
      <c r="CAY19" s="157"/>
      <c r="CAZ19" s="156"/>
      <c r="CBA19" s="156"/>
      <c r="CBB19" s="156"/>
      <c r="CBC19" s="158"/>
      <c r="CBD19" s="110"/>
      <c r="CBE19" s="156"/>
      <c r="CBF19" s="156"/>
      <c r="CBG19" s="156"/>
      <c r="CBH19" s="158"/>
      <c r="CBI19" s="159"/>
      <c r="CBJ19" s="160"/>
      <c r="CBK19" s="161"/>
      <c r="CBL19" s="161"/>
      <c r="CBM19" s="162"/>
      <c r="CBN19" s="162"/>
      <c r="CBO19" s="163"/>
      <c r="CBP19" s="163"/>
      <c r="CBQ19" s="163"/>
      <c r="CBR19" s="163"/>
      <c r="CBS19" s="164"/>
      <c r="CBT19" s="164"/>
      <c r="CBU19" s="164"/>
      <c r="CBV19" s="163"/>
      <c r="CBW19" s="7"/>
      <c r="CBX19" s="7"/>
      <c r="CBY19" s="7"/>
      <c r="CBZ19" s="165"/>
      <c r="CCA19" s="108"/>
      <c r="CCB19" s="109"/>
      <c r="CCC19" s="155"/>
      <c r="CCD19" s="109"/>
      <c r="CCE19" s="109"/>
      <c r="CCF19" s="156"/>
      <c r="CCG19" s="156"/>
      <c r="CCH19" s="156"/>
      <c r="CCI19" s="156"/>
      <c r="CCJ19" s="156"/>
      <c r="CCK19" s="157"/>
      <c r="CCL19" s="156"/>
      <c r="CCM19" s="156"/>
      <c r="CCN19" s="156"/>
      <c r="CCO19" s="158"/>
      <c r="CCP19" s="110"/>
      <c r="CCQ19" s="156"/>
      <c r="CCR19" s="156"/>
      <c r="CCS19" s="156"/>
      <c r="CCT19" s="158"/>
      <c r="CCU19" s="159"/>
      <c r="CCV19" s="160"/>
      <c r="CCW19" s="161"/>
      <c r="CCX19" s="161"/>
      <c r="CCY19" s="162"/>
      <c r="CCZ19" s="162"/>
      <c r="CDA19" s="163"/>
      <c r="CDB19" s="163"/>
      <c r="CDC19" s="163"/>
      <c r="CDD19" s="163"/>
      <c r="CDE19" s="164"/>
      <c r="CDF19" s="164"/>
      <c r="CDG19" s="164"/>
      <c r="CDH19" s="163"/>
      <c r="CDI19" s="7"/>
      <c r="CDJ19" s="7"/>
      <c r="CDK19" s="7"/>
      <c r="CDL19" s="165"/>
      <c r="CDM19" s="108"/>
      <c r="CDN19" s="109"/>
      <c r="CDO19" s="155"/>
      <c r="CDP19" s="109"/>
      <c r="CDQ19" s="109"/>
      <c r="CDR19" s="156"/>
      <c r="CDS19" s="156"/>
      <c r="CDT19" s="156"/>
      <c r="CDU19" s="156"/>
      <c r="CDV19" s="156"/>
      <c r="CDW19" s="157"/>
      <c r="CDX19" s="156"/>
      <c r="CDY19" s="156"/>
      <c r="CDZ19" s="156"/>
      <c r="CEA19" s="158"/>
      <c r="CEB19" s="110"/>
      <c r="CEC19" s="156"/>
      <c r="CED19" s="156"/>
      <c r="CEE19" s="156"/>
      <c r="CEF19" s="158"/>
      <c r="CEG19" s="159"/>
      <c r="CEH19" s="160"/>
      <c r="CEI19" s="161"/>
      <c r="CEJ19" s="161"/>
      <c r="CEK19" s="162"/>
      <c r="CEL19" s="162"/>
      <c r="CEM19" s="163"/>
      <c r="CEN19" s="163"/>
      <c r="CEO19" s="163"/>
      <c r="CEP19" s="163"/>
      <c r="CEQ19" s="164"/>
      <c r="CER19" s="164"/>
      <c r="CES19" s="164"/>
      <c r="CET19" s="163"/>
      <c r="CEU19" s="7"/>
      <c r="CEV19" s="7"/>
      <c r="CEW19" s="7"/>
      <c r="CEX19" s="165"/>
      <c r="CEY19" s="108"/>
      <c r="CEZ19" s="109"/>
      <c r="CFA19" s="155"/>
      <c r="CFB19" s="109"/>
      <c r="CFC19" s="109"/>
      <c r="CFD19" s="156"/>
      <c r="CFE19" s="156"/>
      <c r="CFF19" s="156"/>
      <c r="CFG19" s="156"/>
      <c r="CFH19" s="156"/>
      <c r="CFI19" s="157"/>
      <c r="CFJ19" s="156"/>
      <c r="CFK19" s="156"/>
      <c r="CFL19" s="156"/>
      <c r="CFM19" s="158"/>
      <c r="CFN19" s="110"/>
      <c r="CFO19" s="156"/>
      <c r="CFP19" s="156"/>
      <c r="CFQ19" s="156"/>
      <c r="CFR19" s="158"/>
      <c r="CFS19" s="159"/>
      <c r="CFT19" s="160"/>
      <c r="CFU19" s="161"/>
      <c r="CFV19" s="161"/>
      <c r="CFW19" s="162"/>
      <c r="CFX19" s="162"/>
      <c r="CFY19" s="163"/>
      <c r="CFZ19" s="163"/>
      <c r="CGA19" s="163"/>
      <c r="CGB19" s="163"/>
      <c r="CGC19" s="164"/>
      <c r="CGD19" s="164"/>
      <c r="CGE19" s="164"/>
      <c r="CGF19" s="163"/>
      <c r="CGG19" s="7"/>
      <c r="CGH19" s="7"/>
      <c r="CGI19" s="7"/>
      <c r="CGJ19" s="165"/>
      <c r="CGK19" s="108"/>
      <c r="CGL19" s="109"/>
      <c r="CGM19" s="155"/>
      <c r="CGN19" s="109"/>
      <c r="CGO19" s="109"/>
      <c r="CGP19" s="156"/>
      <c r="CGQ19" s="156"/>
      <c r="CGR19" s="156"/>
      <c r="CGS19" s="156"/>
      <c r="CGT19" s="156"/>
      <c r="CGU19" s="157"/>
      <c r="CGV19" s="156"/>
      <c r="CGW19" s="156"/>
      <c r="CGX19" s="156"/>
      <c r="CGY19" s="158"/>
      <c r="CGZ19" s="110"/>
      <c r="CHA19" s="156"/>
      <c r="CHB19" s="156"/>
      <c r="CHC19" s="156"/>
      <c r="CHD19" s="158"/>
      <c r="CHE19" s="159"/>
      <c r="CHF19" s="160"/>
      <c r="CHG19" s="161"/>
      <c r="CHH19" s="161"/>
      <c r="CHI19" s="162"/>
      <c r="CHJ19" s="162"/>
      <c r="CHK19" s="163"/>
      <c r="CHL19" s="163"/>
      <c r="CHM19" s="163"/>
      <c r="CHN19" s="163"/>
      <c r="CHO19" s="164"/>
      <c r="CHP19" s="164"/>
      <c r="CHQ19" s="164"/>
      <c r="CHR19" s="163"/>
      <c r="CHS19" s="7"/>
      <c r="CHT19" s="7"/>
      <c r="CHU19" s="7"/>
      <c r="CHV19" s="165"/>
      <c r="CHW19" s="108"/>
      <c r="CHX19" s="109"/>
      <c r="CHY19" s="155"/>
      <c r="CHZ19" s="109"/>
      <c r="CIA19" s="109"/>
      <c r="CIB19" s="156"/>
      <c r="CIC19" s="156"/>
      <c r="CID19" s="156"/>
      <c r="CIE19" s="156"/>
      <c r="CIF19" s="156"/>
      <c r="CIG19" s="157"/>
      <c r="CIH19" s="156"/>
      <c r="CII19" s="156"/>
      <c r="CIJ19" s="156"/>
      <c r="CIK19" s="158"/>
      <c r="CIL19" s="110"/>
      <c r="CIM19" s="156"/>
      <c r="CIN19" s="156"/>
      <c r="CIO19" s="156"/>
      <c r="CIP19" s="158"/>
      <c r="CIQ19" s="159"/>
      <c r="CIR19" s="160"/>
      <c r="CIS19" s="161"/>
      <c r="CIT19" s="161"/>
      <c r="CIU19" s="162"/>
      <c r="CIV19" s="162"/>
      <c r="CIW19" s="163"/>
      <c r="CIX19" s="163"/>
      <c r="CIY19" s="163"/>
      <c r="CIZ19" s="163"/>
      <c r="CJA19" s="164"/>
      <c r="CJB19" s="164"/>
      <c r="CJC19" s="164"/>
      <c r="CJD19" s="163"/>
      <c r="CJE19" s="7"/>
      <c r="CJF19" s="7"/>
      <c r="CJG19" s="7"/>
      <c r="CJH19" s="165"/>
      <c r="CJI19" s="108"/>
      <c r="CJJ19" s="109"/>
      <c r="CJK19" s="155"/>
      <c r="CJL19" s="109"/>
      <c r="CJM19" s="109"/>
      <c r="CJN19" s="156"/>
      <c r="CJO19" s="156"/>
      <c r="CJP19" s="156"/>
      <c r="CJQ19" s="156"/>
      <c r="CJR19" s="156"/>
      <c r="CJS19" s="157"/>
      <c r="CJT19" s="156"/>
      <c r="CJU19" s="156"/>
      <c r="CJV19" s="156"/>
      <c r="CJW19" s="158"/>
      <c r="CJX19" s="110"/>
      <c r="CJY19" s="156"/>
      <c r="CJZ19" s="156"/>
      <c r="CKA19" s="156"/>
      <c r="CKB19" s="158"/>
      <c r="CKC19" s="159"/>
      <c r="CKD19" s="160"/>
      <c r="CKE19" s="161"/>
      <c r="CKF19" s="161"/>
      <c r="CKG19" s="162"/>
      <c r="CKH19" s="162"/>
      <c r="CKI19" s="163"/>
      <c r="CKJ19" s="163"/>
      <c r="CKK19" s="163"/>
      <c r="CKL19" s="163"/>
      <c r="CKM19" s="164"/>
      <c r="CKN19" s="164"/>
      <c r="CKO19" s="164"/>
      <c r="CKP19" s="163"/>
      <c r="CKQ19" s="7"/>
      <c r="CKR19" s="7"/>
      <c r="CKS19" s="7"/>
      <c r="CKT19" s="165"/>
      <c r="CKU19" s="108"/>
      <c r="CKV19" s="109"/>
      <c r="CKW19" s="155"/>
      <c r="CKX19" s="109"/>
      <c r="CKY19" s="109"/>
      <c r="CKZ19" s="156"/>
      <c r="CLA19" s="156"/>
      <c r="CLB19" s="156"/>
      <c r="CLC19" s="156"/>
      <c r="CLD19" s="156"/>
      <c r="CLE19" s="157"/>
      <c r="CLF19" s="156"/>
      <c r="CLG19" s="156"/>
      <c r="CLH19" s="156"/>
      <c r="CLI19" s="158"/>
      <c r="CLJ19" s="110"/>
      <c r="CLK19" s="156"/>
      <c r="CLL19" s="156"/>
      <c r="CLM19" s="156"/>
      <c r="CLN19" s="158"/>
      <c r="CLO19" s="159"/>
      <c r="CLP19" s="160"/>
      <c r="CLQ19" s="161"/>
      <c r="CLR19" s="161"/>
      <c r="CLS19" s="162"/>
      <c r="CLT19" s="162"/>
      <c r="CLU19" s="163"/>
      <c r="CLV19" s="163"/>
      <c r="CLW19" s="163"/>
      <c r="CLX19" s="163"/>
      <c r="CLY19" s="164"/>
      <c r="CLZ19" s="164"/>
      <c r="CMA19" s="164"/>
      <c r="CMB19" s="163"/>
      <c r="CMC19" s="7"/>
      <c r="CMD19" s="7"/>
      <c r="CME19" s="7"/>
      <c r="CMF19" s="165"/>
      <c r="CMG19" s="108"/>
      <c r="CMH19" s="109"/>
      <c r="CMI19" s="155"/>
      <c r="CMJ19" s="109"/>
      <c r="CMK19" s="109"/>
      <c r="CML19" s="156"/>
      <c r="CMM19" s="156"/>
      <c r="CMN19" s="156"/>
      <c r="CMO19" s="156"/>
      <c r="CMP19" s="156"/>
      <c r="CMQ19" s="157"/>
      <c r="CMR19" s="156"/>
      <c r="CMS19" s="156"/>
      <c r="CMT19" s="156"/>
      <c r="CMU19" s="158"/>
      <c r="CMV19" s="110"/>
      <c r="CMW19" s="156"/>
      <c r="CMX19" s="156"/>
      <c r="CMY19" s="156"/>
      <c r="CMZ19" s="158"/>
      <c r="CNA19" s="159"/>
      <c r="CNB19" s="160"/>
      <c r="CNC19" s="161"/>
      <c r="CND19" s="161"/>
      <c r="CNE19" s="162"/>
      <c r="CNF19" s="162"/>
      <c r="CNG19" s="163"/>
      <c r="CNH19" s="163"/>
      <c r="CNI19" s="163"/>
      <c r="CNJ19" s="163"/>
      <c r="CNK19" s="164"/>
      <c r="CNL19" s="164"/>
      <c r="CNM19" s="164"/>
      <c r="CNN19" s="163"/>
      <c r="CNO19" s="7"/>
      <c r="CNP19" s="7"/>
      <c r="CNQ19" s="7"/>
      <c r="CNR19" s="165"/>
      <c r="CNS19" s="108"/>
      <c r="CNT19" s="109"/>
      <c r="CNU19" s="155"/>
      <c r="CNV19" s="109"/>
      <c r="CNW19" s="109"/>
      <c r="CNX19" s="156"/>
      <c r="CNY19" s="156"/>
      <c r="CNZ19" s="156"/>
      <c r="COA19" s="156"/>
      <c r="COB19" s="156"/>
      <c r="COC19" s="157"/>
      <c r="COD19" s="156"/>
      <c r="COE19" s="156"/>
      <c r="COF19" s="156"/>
      <c r="COG19" s="158"/>
      <c r="COH19" s="110"/>
      <c r="COI19" s="156"/>
      <c r="COJ19" s="156"/>
      <c r="COK19" s="156"/>
      <c r="COL19" s="158"/>
      <c r="COM19" s="159"/>
      <c r="CON19" s="160"/>
      <c r="COO19" s="161"/>
      <c r="COP19" s="161"/>
      <c r="COQ19" s="162"/>
      <c r="COR19" s="162"/>
      <c r="COS19" s="163"/>
      <c r="COT19" s="163"/>
      <c r="COU19" s="163"/>
      <c r="COV19" s="163"/>
      <c r="COW19" s="164"/>
      <c r="COX19" s="164"/>
      <c r="COY19" s="164"/>
      <c r="COZ19" s="163"/>
      <c r="CPA19" s="7"/>
      <c r="CPB19" s="7"/>
      <c r="CPC19" s="7"/>
      <c r="CPD19" s="165"/>
      <c r="CPE19" s="108"/>
      <c r="CPF19" s="109"/>
      <c r="CPG19" s="155"/>
      <c r="CPH19" s="109"/>
      <c r="CPI19" s="109"/>
      <c r="CPJ19" s="156"/>
      <c r="CPK19" s="156"/>
      <c r="CPL19" s="156"/>
      <c r="CPM19" s="156"/>
      <c r="CPN19" s="156"/>
      <c r="CPO19" s="157"/>
      <c r="CPP19" s="156"/>
      <c r="CPQ19" s="156"/>
      <c r="CPR19" s="156"/>
      <c r="CPS19" s="158"/>
      <c r="CPT19" s="110"/>
      <c r="CPU19" s="156"/>
      <c r="CPV19" s="156"/>
      <c r="CPW19" s="156"/>
      <c r="CPX19" s="158"/>
      <c r="CPY19" s="159"/>
      <c r="CPZ19" s="160"/>
      <c r="CQA19" s="161"/>
      <c r="CQB19" s="161"/>
      <c r="CQC19" s="162"/>
      <c r="CQD19" s="162"/>
      <c r="CQE19" s="163"/>
      <c r="CQF19" s="163"/>
      <c r="CQG19" s="163"/>
      <c r="CQH19" s="163"/>
      <c r="CQI19" s="164"/>
      <c r="CQJ19" s="164"/>
      <c r="CQK19" s="164"/>
      <c r="CQL19" s="163"/>
      <c r="CQM19" s="7"/>
      <c r="CQN19" s="7"/>
      <c r="CQO19" s="7"/>
      <c r="CQP19" s="165"/>
      <c r="CQQ19" s="108"/>
      <c r="CQR19" s="109"/>
      <c r="CQS19" s="155"/>
      <c r="CQT19" s="109"/>
      <c r="CQU19" s="109"/>
      <c r="CQV19" s="156"/>
      <c r="CQW19" s="156"/>
      <c r="CQX19" s="156"/>
      <c r="CQY19" s="156"/>
      <c r="CQZ19" s="156"/>
      <c r="CRA19" s="157"/>
      <c r="CRB19" s="156"/>
      <c r="CRC19" s="156"/>
      <c r="CRD19" s="156"/>
      <c r="CRE19" s="158"/>
      <c r="CRF19" s="110"/>
      <c r="CRG19" s="156"/>
      <c r="CRH19" s="156"/>
      <c r="CRI19" s="156"/>
      <c r="CRJ19" s="158"/>
      <c r="CRK19" s="159"/>
      <c r="CRL19" s="160"/>
      <c r="CRM19" s="161"/>
      <c r="CRN19" s="161"/>
      <c r="CRO19" s="162"/>
      <c r="CRP19" s="162"/>
      <c r="CRQ19" s="163"/>
      <c r="CRR19" s="163"/>
      <c r="CRS19" s="163"/>
      <c r="CRT19" s="163"/>
      <c r="CRU19" s="164"/>
      <c r="CRV19" s="164"/>
      <c r="CRW19" s="164"/>
      <c r="CRX19" s="163"/>
      <c r="CRY19" s="7"/>
      <c r="CRZ19" s="7"/>
      <c r="CSA19" s="7"/>
      <c r="CSB19" s="165"/>
      <c r="CSC19" s="108"/>
      <c r="CSD19" s="109"/>
      <c r="CSE19" s="155"/>
      <c r="CSF19" s="109"/>
      <c r="CSG19" s="109"/>
      <c r="CSH19" s="156"/>
      <c r="CSI19" s="156"/>
      <c r="CSJ19" s="156"/>
      <c r="CSK19" s="156"/>
      <c r="CSL19" s="156"/>
      <c r="CSM19" s="157"/>
      <c r="CSN19" s="156"/>
      <c r="CSO19" s="156"/>
      <c r="CSP19" s="156"/>
      <c r="CSQ19" s="158"/>
      <c r="CSR19" s="110"/>
      <c r="CSS19" s="156"/>
      <c r="CST19" s="156"/>
      <c r="CSU19" s="156"/>
      <c r="CSV19" s="158"/>
      <c r="CSW19" s="159"/>
      <c r="CSX19" s="160"/>
      <c r="CSY19" s="161"/>
      <c r="CSZ19" s="161"/>
      <c r="CTA19" s="162"/>
      <c r="CTB19" s="162"/>
      <c r="CTC19" s="163"/>
      <c r="CTD19" s="163"/>
      <c r="CTE19" s="163"/>
      <c r="CTF19" s="163"/>
      <c r="CTG19" s="164"/>
      <c r="CTH19" s="164"/>
      <c r="CTI19" s="164"/>
      <c r="CTJ19" s="163"/>
      <c r="CTK19" s="7"/>
      <c r="CTL19" s="7"/>
      <c r="CTM19" s="7"/>
      <c r="CTN19" s="165"/>
      <c r="CTO19" s="108"/>
      <c r="CTP19" s="109"/>
      <c r="CTQ19" s="155"/>
      <c r="CTR19" s="109"/>
      <c r="CTS19" s="109"/>
      <c r="CTT19" s="156"/>
      <c r="CTU19" s="156"/>
      <c r="CTV19" s="156"/>
      <c r="CTW19" s="156"/>
      <c r="CTX19" s="156"/>
      <c r="CTY19" s="157"/>
      <c r="CTZ19" s="156"/>
      <c r="CUA19" s="156"/>
      <c r="CUB19" s="156"/>
      <c r="CUC19" s="158"/>
      <c r="CUD19" s="110"/>
      <c r="CUE19" s="156"/>
      <c r="CUF19" s="156"/>
      <c r="CUG19" s="156"/>
      <c r="CUH19" s="158"/>
      <c r="CUI19" s="159"/>
      <c r="CUJ19" s="160"/>
      <c r="CUK19" s="161"/>
      <c r="CUL19" s="161"/>
      <c r="CUM19" s="162"/>
      <c r="CUN19" s="162"/>
      <c r="CUO19" s="163"/>
      <c r="CUP19" s="163"/>
      <c r="CUQ19" s="163"/>
      <c r="CUR19" s="163"/>
      <c r="CUS19" s="164"/>
      <c r="CUT19" s="164"/>
      <c r="CUU19" s="164"/>
      <c r="CUV19" s="163"/>
      <c r="CUW19" s="7"/>
      <c r="CUX19" s="7"/>
      <c r="CUY19" s="7"/>
      <c r="CUZ19" s="165"/>
      <c r="CVA19" s="108"/>
      <c r="CVB19" s="109"/>
      <c r="CVC19" s="155"/>
      <c r="CVD19" s="109"/>
      <c r="CVE19" s="109"/>
      <c r="CVF19" s="156"/>
      <c r="CVG19" s="156"/>
      <c r="CVH19" s="156"/>
      <c r="CVI19" s="156"/>
      <c r="CVJ19" s="156"/>
      <c r="CVK19" s="157"/>
      <c r="CVL19" s="156"/>
      <c r="CVM19" s="156"/>
      <c r="CVN19" s="156"/>
      <c r="CVO19" s="158"/>
      <c r="CVP19" s="110"/>
      <c r="CVQ19" s="156"/>
      <c r="CVR19" s="156"/>
      <c r="CVS19" s="156"/>
      <c r="CVT19" s="158"/>
      <c r="CVU19" s="159"/>
      <c r="CVV19" s="160"/>
      <c r="CVW19" s="161"/>
      <c r="CVX19" s="161"/>
      <c r="CVY19" s="162"/>
      <c r="CVZ19" s="162"/>
      <c r="CWA19" s="163"/>
      <c r="CWB19" s="163"/>
      <c r="CWC19" s="163"/>
      <c r="CWD19" s="163"/>
      <c r="CWE19" s="164"/>
      <c r="CWF19" s="164"/>
      <c r="CWG19" s="164"/>
      <c r="CWH19" s="163"/>
      <c r="CWI19" s="7"/>
      <c r="CWJ19" s="7"/>
      <c r="CWK19" s="7"/>
      <c r="CWL19" s="165"/>
      <c r="CWM19" s="108"/>
      <c r="CWN19" s="109"/>
      <c r="CWO19" s="155"/>
      <c r="CWP19" s="109"/>
      <c r="CWQ19" s="109"/>
      <c r="CWR19" s="156"/>
      <c r="CWS19" s="156"/>
      <c r="CWT19" s="156"/>
      <c r="CWU19" s="156"/>
      <c r="CWV19" s="156"/>
      <c r="CWW19" s="157"/>
      <c r="CWX19" s="156"/>
      <c r="CWY19" s="156"/>
      <c r="CWZ19" s="156"/>
      <c r="CXA19" s="158"/>
      <c r="CXB19" s="110"/>
      <c r="CXC19" s="156"/>
      <c r="CXD19" s="156"/>
      <c r="CXE19" s="156"/>
      <c r="CXF19" s="158"/>
      <c r="CXG19" s="159"/>
      <c r="CXH19" s="160"/>
      <c r="CXI19" s="161"/>
      <c r="CXJ19" s="161"/>
      <c r="CXK19" s="162"/>
      <c r="CXL19" s="162"/>
      <c r="CXM19" s="163"/>
      <c r="CXN19" s="163"/>
      <c r="CXO19" s="163"/>
      <c r="CXP19" s="163"/>
      <c r="CXQ19" s="164"/>
      <c r="CXR19" s="164"/>
      <c r="CXS19" s="164"/>
      <c r="CXT19" s="163"/>
      <c r="CXU19" s="7"/>
      <c r="CXV19" s="7"/>
      <c r="CXW19" s="7"/>
      <c r="CXX19" s="165"/>
      <c r="CXY19" s="108"/>
      <c r="CXZ19" s="109"/>
      <c r="CYA19" s="155"/>
      <c r="CYB19" s="109"/>
      <c r="CYC19" s="109"/>
      <c r="CYD19" s="156"/>
      <c r="CYE19" s="156"/>
      <c r="CYF19" s="156"/>
      <c r="CYG19" s="156"/>
      <c r="CYH19" s="156"/>
      <c r="CYI19" s="157"/>
      <c r="CYJ19" s="156"/>
      <c r="CYK19" s="156"/>
      <c r="CYL19" s="156"/>
      <c r="CYM19" s="158"/>
      <c r="CYN19" s="110"/>
      <c r="CYO19" s="156"/>
      <c r="CYP19" s="156"/>
      <c r="CYQ19" s="156"/>
      <c r="CYR19" s="158"/>
      <c r="CYS19" s="159"/>
      <c r="CYT19" s="160"/>
      <c r="CYU19" s="161"/>
      <c r="CYV19" s="161"/>
      <c r="CYW19" s="162"/>
      <c r="CYX19" s="162"/>
      <c r="CYY19" s="163"/>
      <c r="CYZ19" s="163"/>
      <c r="CZA19" s="163"/>
      <c r="CZB19" s="163"/>
      <c r="CZC19" s="164"/>
      <c r="CZD19" s="164"/>
      <c r="CZE19" s="164"/>
      <c r="CZF19" s="163"/>
      <c r="CZG19" s="7"/>
      <c r="CZH19" s="7"/>
      <c r="CZI19" s="7"/>
      <c r="CZJ19" s="165"/>
      <c r="CZK19" s="108"/>
      <c r="CZL19" s="109"/>
      <c r="CZM19" s="155"/>
      <c r="CZN19" s="109"/>
      <c r="CZO19" s="109"/>
      <c r="CZP19" s="156"/>
      <c r="CZQ19" s="156"/>
      <c r="CZR19" s="156"/>
      <c r="CZS19" s="156"/>
      <c r="CZT19" s="156"/>
      <c r="CZU19" s="157"/>
      <c r="CZV19" s="156"/>
      <c r="CZW19" s="156"/>
      <c r="CZX19" s="156"/>
      <c r="CZY19" s="158"/>
      <c r="CZZ19" s="110"/>
      <c r="DAA19" s="156"/>
      <c r="DAB19" s="156"/>
      <c r="DAC19" s="156"/>
      <c r="DAD19" s="158"/>
      <c r="DAE19" s="159"/>
      <c r="DAF19" s="160"/>
      <c r="DAG19" s="161"/>
      <c r="DAH19" s="161"/>
      <c r="DAI19" s="162"/>
      <c r="DAJ19" s="162"/>
      <c r="DAK19" s="163"/>
      <c r="DAL19" s="163"/>
      <c r="DAM19" s="163"/>
      <c r="DAN19" s="163"/>
      <c r="DAO19" s="164"/>
      <c r="DAP19" s="164"/>
      <c r="DAQ19" s="164"/>
      <c r="DAR19" s="163"/>
      <c r="DAS19" s="7"/>
      <c r="DAT19" s="7"/>
      <c r="DAU19" s="7"/>
      <c r="DAV19" s="165"/>
      <c r="DAW19" s="108"/>
      <c r="DAX19" s="109"/>
      <c r="DAY19" s="155"/>
      <c r="DAZ19" s="109"/>
      <c r="DBA19" s="109"/>
      <c r="DBB19" s="156"/>
      <c r="DBC19" s="156"/>
      <c r="DBD19" s="156"/>
      <c r="DBE19" s="156"/>
      <c r="DBF19" s="156"/>
      <c r="DBG19" s="157"/>
      <c r="DBH19" s="156"/>
      <c r="DBI19" s="156"/>
      <c r="DBJ19" s="156"/>
      <c r="DBK19" s="158"/>
      <c r="DBL19" s="110"/>
      <c r="DBM19" s="156"/>
      <c r="DBN19" s="156"/>
      <c r="DBO19" s="156"/>
      <c r="DBP19" s="158"/>
      <c r="DBQ19" s="159"/>
      <c r="DBR19" s="160"/>
      <c r="DBS19" s="161"/>
      <c r="DBT19" s="161"/>
      <c r="DBU19" s="162"/>
      <c r="DBV19" s="162"/>
      <c r="DBW19" s="163"/>
      <c r="DBX19" s="163"/>
      <c r="DBY19" s="163"/>
      <c r="DBZ19" s="163"/>
      <c r="DCA19" s="164"/>
      <c r="DCB19" s="164"/>
      <c r="DCC19" s="164"/>
      <c r="DCD19" s="163"/>
      <c r="DCE19" s="7"/>
      <c r="DCF19" s="7"/>
      <c r="DCG19" s="7"/>
      <c r="DCH19" s="165"/>
      <c r="DCI19" s="108"/>
      <c r="DCJ19" s="109"/>
      <c r="DCK19" s="155"/>
      <c r="DCL19" s="109"/>
      <c r="DCM19" s="109"/>
      <c r="DCN19" s="156"/>
      <c r="DCO19" s="156"/>
      <c r="DCP19" s="156"/>
      <c r="DCQ19" s="156"/>
      <c r="DCR19" s="156"/>
      <c r="DCS19" s="157"/>
      <c r="DCT19" s="156"/>
      <c r="DCU19" s="156"/>
      <c r="DCV19" s="156"/>
      <c r="DCW19" s="158"/>
      <c r="DCX19" s="110"/>
      <c r="DCY19" s="156"/>
      <c r="DCZ19" s="156"/>
      <c r="DDA19" s="156"/>
      <c r="DDB19" s="158"/>
      <c r="DDC19" s="159"/>
      <c r="DDD19" s="160"/>
      <c r="DDE19" s="161"/>
      <c r="DDF19" s="161"/>
      <c r="DDG19" s="162"/>
      <c r="DDH19" s="162"/>
      <c r="DDI19" s="163"/>
      <c r="DDJ19" s="163"/>
      <c r="DDK19" s="163"/>
      <c r="DDL19" s="163"/>
      <c r="DDM19" s="164"/>
      <c r="DDN19" s="164"/>
      <c r="DDO19" s="164"/>
      <c r="DDP19" s="163"/>
      <c r="DDQ19" s="7"/>
      <c r="DDR19" s="7"/>
      <c r="DDS19" s="7"/>
      <c r="DDT19" s="165"/>
      <c r="DDU19" s="108"/>
      <c r="DDV19" s="109"/>
      <c r="DDW19" s="155"/>
      <c r="DDX19" s="109"/>
      <c r="DDY19" s="109"/>
      <c r="DDZ19" s="156"/>
      <c r="DEA19" s="156"/>
      <c r="DEB19" s="156"/>
      <c r="DEC19" s="156"/>
      <c r="DED19" s="156"/>
      <c r="DEE19" s="157"/>
      <c r="DEF19" s="156"/>
      <c r="DEG19" s="156"/>
      <c r="DEH19" s="156"/>
      <c r="DEI19" s="158"/>
      <c r="DEJ19" s="110"/>
      <c r="DEK19" s="156"/>
      <c r="DEL19" s="156"/>
      <c r="DEM19" s="156"/>
      <c r="DEN19" s="158"/>
      <c r="DEO19" s="159"/>
      <c r="DEP19" s="160"/>
      <c r="DEQ19" s="161"/>
      <c r="DER19" s="161"/>
      <c r="DES19" s="162"/>
      <c r="DET19" s="162"/>
      <c r="DEU19" s="163"/>
      <c r="DEV19" s="163"/>
      <c r="DEW19" s="163"/>
      <c r="DEX19" s="163"/>
      <c r="DEY19" s="164"/>
      <c r="DEZ19" s="164"/>
      <c r="DFA19" s="164"/>
      <c r="DFB19" s="163"/>
      <c r="DFC19" s="7"/>
      <c r="DFD19" s="7"/>
      <c r="DFE19" s="7"/>
      <c r="DFF19" s="165"/>
      <c r="DFG19" s="108"/>
      <c r="DFH19" s="109"/>
      <c r="DFI19" s="155"/>
      <c r="DFJ19" s="109"/>
      <c r="DFK19" s="109"/>
      <c r="DFL19" s="156"/>
      <c r="DFM19" s="156"/>
      <c r="DFN19" s="156"/>
      <c r="DFO19" s="156"/>
      <c r="DFP19" s="156"/>
      <c r="DFQ19" s="157"/>
      <c r="DFR19" s="156"/>
      <c r="DFS19" s="156"/>
      <c r="DFT19" s="156"/>
      <c r="DFU19" s="158"/>
      <c r="DFV19" s="110"/>
      <c r="DFW19" s="156"/>
      <c r="DFX19" s="156"/>
      <c r="DFY19" s="156"/>
      <c r="DFZ19" s="158"/>
      <c r="DGA19" s="159"/>
      <c r="DGB19" s="160"/>
      <c r="DGC19" s="161"/>
      <c r="DGD19" s="161"/>
      <c r="DGE19" s="162"/>
      <c r="DGF19" s="162"/>
      <c r="DGG19" s="163"/>
      <c r="DGH19" s="163"/>
      <c r="DGI19" s="163"/>
      <c r="DGJ19" s="163"/>
      <c r="DGK19" s="164"/>
      <c r="DGL19" s="164"/>
      <c r="DGM19" s="164"/>
      <c r="DGN19" s="163"/>
      <c r="DGO19" s="7"/>
      <c r="DGP19" s="7"/>
      <c r="DGQ19" s="7"/>
      <c r="DGR19" s="165"/>
      <c r="DGS19" s="108"/>
      <c r="DGT19" s="109"/>
      <c r="DGU19" s="155"/>
      <c r="DGV19" s="109"/>
      <c r="DGW19" s="109"/>
      <c r="DGX19" s="156"/>
      <c r="DGY19" s="156"/>
      <c r="DGZ19" s="156"/>
      <c r="DHA19" s="156"/>
      <c r="DHB19" s="156"/>
      <c r="DHC19" s="157"/>
      <c r="DHD19" s="156"/>
      <c r="DHE19" s="156"/>
      <c r="DHF19" s="156"/>
      <c r="DHG19" s="158"/>
      <c r="DHH19" s="110"/>
      <c r="DHI19" s="156"/>
      <c r="DHJ19" s="156"/>
      <c r="DHK19" s="156"/>
      <c r="DHL19" s="158"/>
      <c r="DHM19" s="159"/>
      <c r="DHN19" s="160"/>
      <c r="DHO19" s="161"/>
      <c r="DHP19" s="161"/>
      <c r="DHQ19" s="162"/>
      <c r="DHR19" s="162"/>
      <c r="DHS19" s="163"/>
      <c r="DHT19" s="163"/>
      <c r="DHU19" s="163"/>
      <c r="DHV19" s="163"/>
      <c r="DHW19" s="164"/>
      <c r="DHX19" s="164"/>
      <c r="DHY19" s="164"/>
      <c r="DHZ19" s="163"/>
      <c r="DIA19" s="7"/>
      <c r="DIB19" s="7"/>
      <c r="DIC19" s="7"/>
      <c r="DID19" s="165"/>
      <c r="DIE19" s="108"/>
      <c r="DIF19" s="109"/>
      <c r="DIG19" s="155"/>
      <c r="DIH19" s="109"/>
      <c r="DII19" s="109"/>
      <c r="DIJ19" s="156"/>
      <c r="DIK19" s="156"/>
      <c r="DIL19" s="156"/>
      <c r="DIM19" s="156"/>
      <c r="DIN19" s="156"/>
      <c r="DIO19" s="157"/>
      <c r="DIP19" s="156"/>
      <c r="DIQ19" s="156"/>
      <c r="DIR19" s="156"/>
      <c r="DIS19" s="158"/>
      <c r="DIT19" s="110"/>
      <c r="DIU19" s="156"/>
      <c r="DIV19" s="156"/>
      <c r="DIW19" s="156"/>
      <c r="DIX19" s="158"/>
      <c r="DIY19" s="159"/>
      <c r="DIZ19" s="160"/>
      <c r="DJA19" s="161"/>
      <c r="DJB19" s="161"/>
      <c r="DJC19" s="162"/>
      <c r="DJD19" s="162"/>
      <c r="DJE19" s="163"/>
      <c r="DJF19" s="163"/>
      <c r="DJG19" s="163"/>
      <c r="DJH19" s="163"/>
      <c r="DJI19" s="164"/>
      <c r="DJJ19" s="164"/>
      <c r="DJK19" s="164"/>
      <c r="DJL19" s="163"/>
      <c r="DJM19" s="7"/>
      <c r="DJN19" s="7"/>
      <c r="DJO19" s="7"/>
      <c r="DJP19" s="165"/>
      <c r="DJQ19" s="108"/>
      <c r="DJR19" s="109"/>
      <c r="DJS19" s="155"/>
      <c r="DJT19" s="109"/>
      <c r="DJU19" s="109"/>
      <c r="DJV19" s="156"/>
      <c r="DJW19" s="156"/>
      <c r="DJX19" s="156"/>
      <c r="DJY19" s="156"/>
      <c r="DJZ19" s="156"/>
      <c r="DKA19" s="157"/>
      <c r="DKB19" s="156"/>
      <c r="DKC19" s="156"/>
      <c r="DKD19" s="156"/>
      <c r="DKE19" s="158"/>
      <c r="DKF19" s="110"/>
      <c r="DKG19" s="156"/>
      <c r="DKH19" s="156"/>
      <c r="DKI19" s="156"/>
      <c r="DKJ19" s="158"/>
      <c r="DKK19" s="159"/>
      <c r="DKL19" s="160"/>
      <c r="DKM19" s="161"/>
      <c r="DKN19" s="161"/>
      <c r="DKO19" s="162"/>
      <c r="DKP19" s="162"/>
      <c r="DKQ19" s="163"/>
      <c r="DKR19" s="163"/>
      <c r="DKS19" s="163"/>
      <c r="DKT19" s="163"/>
      <c r="DKU19" s="164"/>
      <c r="DKV19" s="164"/>
      <c r="DKW19" s="164"/>
      <c r="DKX19" s="163"/>
      <c r="DKY19" s="7"/>
      <c r="DKZ19" s="7"/>
      <c r="DLA19" s="7"/>
      <c r="DLB19" s="165"/>
      <c r="DLC19" s="108"/>
      <c r="DLD19" s="109"/>
      <c r="DLE19" s="155"/>
      <c r="DLF19" s="109"/>
      <c r="DLG19" s="109"/>
      <c r="DLH19" s="156"/>
      <c r="DLI19" s="156"/>
      <c r="DLJ19" s="156"/>
      <c r="DLK19" s="156"/>
      <c r="DLL19" s="156"/>
      <c r="DLM19" s="157"/>
      <c r="DLN19" s="156"/>
      <c r="DLO19" s="156"/>
      <c r="DLP19" s="156"/>
      <c r="DLQ19" s="158"/>
      <c r="DLR19" s="110"/>
      <c r="DLS19" s="156"/>
      <c r="DLT19" s="156"/>
      <c r="DLU19" s="156"/>
      <c r="DLV19" s="158"/>
      <c r="DLW19" s="159"/>
      <c r="DLX19" s="160"/>
      <c r="DLY19" s="161"/>
      <c r="DLZ19" s="161"/>
      <c r="DMA19" s="162"/>
      <c r="DMB19" s="162"/>
      <c r="DMC19" s="163"/>
      <c r="DMD19" s="163"/>
      <c r="DME19" s="163"/>
      <c r="DMF19" s="163"/>
      <c r="DMG19" s="164"/>
      <c r="DMH19" s="164"/>
      <c r="DMI19" s="164"/>
      <c r="DMJ19" s="163"/>
      <c r="DMK19" s="7"/>
      <c r="DML19" s="7"/>
      <c r="DMM19" s="7"/>
      <c r="DMN19" s="165"/>
      <c r="DMO19" s="108"/>
      <c r="DMP19" s="109"/>
      <c r="DMQ19" s="155"/>
      <c r="DMR19" s="109"/>
      <c r="DMS19" s="109"/>
      <c r="DMT19" s="156"/>
      <c r="DMU19" s="156"/>
      <c r="DMV19" s="156"/>
      <c r="DMW19" s="156"/>
      <c r="DMX19" s="156"/>
      <c r="DMY19" s="157"/>
      <c r="DMZ19" s="156"/>
      <c r="DNA19" s="156"/>
      <c r="DNB19" s="156"/>
      <c r="DNC19" s="158"/>
      <c r="DND19" s="110"/>
      <c r="DNE19" s="156"/>
      <c r="DNF19" s="156"/>
      <c r="DNG19" s="156"/>
      <c r="DNH19" s="158"/>
      <c r="DNI19" s="159"/>
      <c r="DNJ19" s="160"/>
      <c r="DNK19" s="161"/>
      <c r="DNL19" s="161"/>
      <c r="DNM19" s="162"/>
      <c r="DNN19" s="162"/>
      <c r="DNO19" s="163"/>
      <c r="DNP19" s="163"/>
      <c r="DNQ19" s="163"/>
      <c r="DNR19" s="163"/>
      <c r="DNS19" s="164"/>
      <c r="DNT19" s="164"/>
      <c r="DNU19" s="164"/>
      <c r="DNV19" s="163"/>
      <c r="DNW19" s="7"/>
      <c r="DNX19" s="7"/>
      <c r="DNY19" s="7"/>
      <c r="DNZ19" s="165"/>
      <c r="DOA19" s="108"/>
      <c r="DOB19" s="109"/>
      <c r="DOC19" s="155"/>
      <c r="DOD19" s="109"/>
      <c r="DOE19" s="109"/>
      <c r="DOF19" s="156"/>
      <c r="DOG19" s="156"/>
      <c r="DOH19" s="156"/>
      <c r="DOI19" s="156"/>
      <c r="DOJ19" s="156"/>
      <c r="DOK19" s="157"/>
      <c r="DOL19" s="156"/>
      <c r="DOM19" s="156"/>
      <c r="DON19" s="156"/>
      <c r="DOO19" s="158"/>
      <c r="DOP19" s="110"/>
      <c r="DOQ19" s="156"/>
      <c r="DOR19" s="156"/>
      <c r="DOS19" s="156"/>
      <c r="DOT19" s="158"/>
      <c r="DOU19" s="159"/>
      <c r="DOV19" s="160"/>
      <c r="DOW19" s="161"/>
      <c r="DOX19" s="161"/>
      <c r="DOY19" s="162"/>
      <c r="DOZ19" s="162"/>
      <c r="DPA19" s="163"/>
      <c r="DPB19" s="163"/>
      <c r="DPC19" s="163"/>
      <c r="DPD19" s="163"/>
      <c r="DPE19" s="164"/>
      <c r="DPF19" s="164"/>
      <c r="DPG19" s="164"/>
      <c r="DPH19" s="163"/>
      <c r="DPI19" s="7"/>
      <c r="DPJ19" s="7"/>
      <c r="DPK19" s="7"/>
      <c r="DPL19" s="165"/>
      <c r="DPM19" s="108"/>
      <c r="DPN19" s="109"/>
      <c r="DPO19" s="155"/>
      <c r="DPP19" s="109"/>
      <c r="DPQ19" s="109"/>
      <c r="DPR19" s="156"/>
      <c r="DPS19" s="156"/>
      <c r="DPT19" s="156"/>
      <c r="DPU19" s="156"/>
      <c r="DPV19" s="156"/>
      <c r="DPW19" s="157"/>
      <c r="DPX19" s="156"/>
      <c r="DPY19" s="156"/>
      <c r="DPZ19" s="156"/>
      <c r="DQA19" s="158"/>
      <c r="DQB19" s="110"/>
      <c r="DQC19" s="156"/>
      <c r="DQD19" s="156"/>
      <c r="DQE19" s="156"/>
      <c r="DQF19" s="158"/>
      <c r="DQG19" s="159"/>
      <c r="DQH19" s="160"/>
      <c r="DQI19" s="161"/>
      <c r="DQJ19" s="161"/>
      <c r="DQK19" s="162"/>
      <c r="DQL19" s="162"/>
      <c r="DQM19" s="163"/>
      <c r="DQN19" s="163"/>
      <c r="DQO19" s="163"/>
      <c r="DQP19" s="163"/>
      <c r="DQQ19" s="164"/>
      <c r="DQR19" s="164"/>
      <c r="DQS19" s="164"/>
      <c r="DQT19" s="163"/>
      <c r="DQU19" s="7"/>
      <c r="DQV19" s="7"/>
      <c r="DQW19" s="7"/>
      <c r="DQX19" s="165"/>
      <c r="DQY19" s="108"/>
      <c r="DQZ19" s="109"/>
      <c r="DRA19" s="155"/>
      <c r="DRB19" s="109"/>
      <c r="DRC19" s="109"/>
      <c r="DRD19" s="156"/>
      <c r="DRE19" s="156"/>
      <c r="DRF19" s="156"/>
      <c r="DRG19" s="156"/>
      <c r="DRH19" s="156"/>
      <c r="DRI19" s="157"/>
      <c r="DRJ19" s="156"/>
      <c r="DRK19" s="156"/>
      <c r="DRL19" s="156"/>
      <c r="DRM19" s="158"/>
      <c r="DRN19" s="110"/>
      <c r="DRO19" s="156"/>
      <c r="DRP19" s="156"/>
      <c r="DRQ19" s="156"/>
      <c r="DRR19" s="158"/>
      <c r="DRS19" s="159"/>
      <c r="DRT19" s="160"/>
      <c r="DRU19" s="161"/>
      <c r="DRV19" s="161"/>
      <c r="DRW19" s="162"/>
      <c r="DRX19" s="162"/>
      <c r="DRY19" s="163"/>
      <c r="DRZ19" s="163"/>
      <c r="DSA19" s="163"/>
      <c r="DSB19" s="163"/>
      <c r="DSC19" s="164"/>
      <c r="DSD19" s="164"/>
      <c r="DSE19" s="164"/>
      <c r="DSF19" s="163"/>
      <c r="DSG19" s="7"/>
      <c r="DSH19" s="7"/>
      <c r="DSI19" s="7"/>
      <c r="DSJ19" s="165"/>
      <c r="DSK19" s="108"/>
      <c r="DSL19" s="109"/>
      <c r="DSM19" s="155"/>
      <c r="DSN19" s="109"/>
      <c r="DSO19" s="109"/>
      <c r="DSP19" s="156"/>
      <c r="DSQ19" s="156"/>
      <c r="DSR19" s="156"/>
      <c r="DSS19" s="156"/>
      <c r="DST19" s="156"/>
      <c r="DSU19" s="157"/>
      <c r="DSV19" s="156"/>
      <c r="DSW19" s="156"/>
      <c r="DSX19" s="156"/>
      <c r="DSY19" s="158"/>
      <c r="DSZ19" s="110"/>
      <c r="DTA19" s="156"/>
      <c r="DTB19" s="156"/>
      <c r="DTC19" s="156"/>
      <c r="DTD19" s="158"/>
      <c r="DTE19" s="159"/>
      <c r="DTF19" s="160"/>
      <c r="DTG19" s="161"/>
      <c r="DTH19" s="161"/>
      <c r="DTI19" s="162"/>
      <c r="DTJ19" s="162"/>
      <c r="DTK19" s="163"/>
      <c r="DTL19" s="163"/>
      <c r="DTM19" s="163"/>
      <c r="DTN19" s="163"/>
      <c r="DTO19" s="164"/>
      <c r="DTP19" s="164"/>
      <c r="DTQ19" s="164"/>
      <c r="DTR19" s="163"/>
      <c r="DTS19" s="7"/>
      <c r="DTT19" s="7"/>
      <c r="DTU19" s="7"/>
      <c r="DTV19" s="165"/>
      <c r="DTW19" s="108"/>
      <c r="DTX19" s="109"/>
      <c r="DTY19" s="155"/>
      <c r="DTZ19" s="109"/>
      <c r="DUA19" s="109"/>
      <c r="DUB19" s="156"/>
      <c r="DUC19" s="156"/>
      <c r="DUD19" s="156"/>
      <c r="DUE19" s="156"/>
      <c r="DUF19" s="156"/>
      <c r="DUG19" s="157"/>
      <c r="DUH19" s="156"/>
      <c r="DUI19" s="156"/>
      <c r="DUJ19" s="156"/>
      <c r="DUK19" s="158"/>
      <c r="DUL19" s="110"/>
      <c r="DUM19" s="156"/>
      <c r="DUN19" s="156"/>
      <c r="DUO19" s="156"/>
      <c r="DUP19" s="158"/>
      <c r="DUQ19" s="159"/>
      <c r="DUR19" s="160"/>
      <c r="DUS19" s="161"/>
      <c r="DUT19" s="161"/>
      <c r="DUU19" s="162"/>
      <c r="DUV19" s="162"/>
      <c r="DUW19" s="163"/>
      <c r="DUX19" s="163"/>
      <c r="DUY19" s="163"/>
      <c r="DUZ19" s="163"/>
      <c r="DVA19" s="164"/>
      <c r="DVB19" s="164"/>
      <c r="DVC19" s="164"/>
      <c r="DVD19" s="163"/>
      <c r="DVE19" s="7"/>
      <c r="DVF19" s="7"/>
      <c r="DVG19" s="7"/>
      <c r="DVH19" s="165"/>
      <c r="DVI19" s="108"/>
      <c r="DVJ19" s="109"/>
      <c r="DVK19" s="155"/>
      <c r="DVL19" s="109"/>
      <c r="DVM19" s="109"/>
      <c r="DVN19" s="156"/>
      <c r="DVO19" s="156"/>
      <c r="DVP19" s="156"/>
      <c r="DVQ19" s="156"/>
      <c r="DVR19" s="156"/>
      <c r="DVS19" s="157"/>
      <c r="DVT19" s="156"/>
      <c r="DVU19" s="156"/>
      <c r="DVV19" s="156"/>
      <c r="DVW19" s="158"/>
      <c r="DVX19" s="110"/>
      <c r="DVY19" s="156"/>
      <c r="DVZ19" s="156"/>
      <c r="DWA19" s="156"/>
      <c r="DWB19" s="158"/>
      <c r="DWC19" s="159"/>
      <c r="DWD19" s="160"/>
      <c r="DWE19" s="161"/>
      <c r="DWF19" s="161"/>
      <c r="DWG19" s="162"/>
      <c r="DWH19" s="162"/>
      <c r="DWI19" s="163"/>
      <c r="DWJ19" s="163"/>
      <c r="DWK19" s="163"/>
      <c r="DWL19" s="163"/>
      <c r="DWM19" s="164"/>
      <c r="DWN19" s="164"/>
      <c r="DWO19" s="164"/>
      <c r="DWP19" s="163"/>
      <c r="DWQ19" s="7"/>
      <c r="DWR19" s="7"/>
      <c r="DWS19" s="7"/>
      <c r="DWT19" s="165"/>
      <c r="DWU19" s="108"/>
      <c r="DWV19" s="109"/>
      <c r="DWW19" s="155"/>
      <c r="DWX19" s="109"/>
      <c r="DWY19" s="109"/>
      <c r="DWZ19" s="156"/>
      <c r="DXA19" s="156"/>
      <c r="DXB19" s="156"/>
      <c r="DXC19" s="156"/>
      <c r="DXD19" s="156"/>
      <c r="DXE19" s="157"/>
      <c r="DXF19" s="156"/>
      <c r="DXG19" s="156"/>
      <c r="DXH19" s="156"/>
      <c r="DXI19" s="158"/>
      <c r="DXJ19" s="110"/>
      <c r="DXK19" s="156"/>
      <c r="DXL19" s="156"/>
      <c r="DXM19" s="156"/>
      <c r="DXN19" s="158"/>
      <c r="DXO19" s="159"/>
      <c r="DXP19" s="160"/>
      <c r="DXQ19" s="161"/>
      <c r="DXR19" s="161"/>
      <c r="DXS19" s="162"/>
      <c r="DXT19" s="162"/>
      <c r="DXU19" s="163"/>
      <c r="DXV19" s="163"/>
      <c r="DXW19" s="163"/>
      <c r="DXX19" s="163"/>
      <c r="DXY19" s="164"/>
      <c r="DXZ19" s="164"/>
      <c r="DYA19" s="164"/>
      <c r="DYB19" s="163"/>
      <c r="DYC19" s="7"/>
      <c r="DYD19" s="7"/>
      <c r="DYE19" s="7"/>
      <c r="DYF19" s="165"/>
      <c r="DYG19" s="108"/>
      <c r="DYH19" s="109"/>
      <c r="DYI19" s="155"/>
      <c r="DYJ19" s="109"/>
      <c r="DYK19" s="109"/>
      <c r="DYL19" s="156"/>
      <c r="DYM19" s="156"/>
      <c r="DYN19" s="156"/>
      <c r="DYO19" s="156"/>
      <c r="DYP19" s="156"/>
      <c r="DYQ19" s="157"/>
      <c r="DYR19" s="156"/>
      <c r="DYS19" s="156"/>
      <c r="DYT19" s="156"/>
      <c r="DYU19" s="158"/>
      <c r="DYV19" s="110"/>
      <c r="DYW19" s="156"/>
      <c r="DYX19" s="156"/>
      <c r="DYY19" s="156"/>
      <c r="DYZ19" s="158"/>
      <c r="DZA19" s="159"/>
      <c r="DZB19" s="160"/>
      <c r="DZC19" s="161"/>
      <c r="DZD19" s="161"/>
      <c r="DZE19" s="162"/>
      <c r="DZF19" s="162"/>
      <c r="DZG19" s="163"/>
      <c r="DZH19" s="163"/>
      <c r="DZI19" s="163"/>
      <c r="DZJ19" s="163"/>
      <c r="DZK19" s="164"/>
      <c r="DZL19" s="164"/>
      <c r="DZM19" s="164"/>
      <c r="DZN19" s="163"/>
      <c r="DZO19" s="7"/>
      <c r="DZP19" s="7"/>
      <c r="DZQ19" s="7"/>
      <c r="DZR19" s="165"/>
      <c r="DZS19" s="108"/>
      <c r="DZT19" s="109"/>
      <c r="DZU19" s="155"/>
      <c r="DZV19" s="109"/>
      <c r="DZW19" s="109"/>
      <c r="DZX19" s="156"/>
      <c r="DZY19" s="156"/>
      <c r="DZZ19" s="156"/>
      <c r="EAA19" s="156"/>
      <c r="EAB19" s="156"/>
      <c r="EAC19" s="157"/>
      <c r="EAD19" s="156"/>
      <c r="EAE19" s="156"/>
      <c r="EAF19" s="156"/>
      <c r="EAG19" s="158"/>
      <c r="EAH19" s="110"/>
      <c r="EAI19" s="156"/>
      <c r="EAJ19" s="156"/>
      <c r="EAK19" s="156"/>
      <c r="EAL19" s="158"/>
      <c r="EAM19" s="159"/>
      <c r="EAN19" s="160"/>
      <c r="EAO19" s="161"/>
      <c r="EAP19" s="161"/>
      <c r="EAQ19" s="162"/>
      <c r="EAR19" s="162"/>
      <c r="EAS19" s="163"/>
      <c r="EAT19" s="163"/>
      <c r="EAU19" s="163"/>
      <c r="EAV19" s="163"/>
      <c r="EAW19" s="164"/>
      <c r="EAX19" s="164"/>
      <c r="EAY19" s="164"/>
      <c r="EAZ19" s="163"/>
      <c r="EBA19" s="7"/>
      <c r="EBB19" s="7"/>
      <c r="EBC19" s="7"/>
      <c r="EBD19" s="165"/>
      <c r="EBE19" s="108"/>
      <c r="EBF19" s="109"/>
      <c r="EBG19" s="155"/>
      <c r="EBH19" s="109"/>
      <c r="EBI19" s="109"/>
      <c r="EBJ19" s="156"/>
      <c r="EBK19" s="156"/>
      <c r="EBL19" s="156"/>
      <c r="EBM19" s="156"/>
      <c r="EBN19" s="156"/>
      <c r="EBO19" s="157"/>
      <c r="EBP19" s="156"/>
      <c r="EBQ19" s="156"/>
      <c r="EBR19" s="156"/>
      <c r="EBS19" s="158"/>
      <c r="EBT19" s="110"/>
      <c r="EBU19" s="156"/>
      <c r="EBV19" s="156"/>
      <c r="EBW19" s="156"/>
      <c r="EBX19" s="158"/>
      <c r="EBY19" s="159"/>
      <c r="EBZ19" s="160"/>
      <c r="ECA19" s="161"/>
      <c r="ECB19" s="161"/>
      <c r="ECC19" s="162"/>
      <c r="ECD19" s="162"/>
      <c r="ECE19" s="163"/>
      <c r="ECF19" s="163"/>
      <c r="ECG19" s="163"/>
      <c r="ECH19" s="163"/>
      <c r="ECI19" s="164"/>
      <c r="ECJ19" s="164"/>
      <c r="ECK19" s="164"/>
      <c r="ECL19" s="163"/>
      <c r="ECM19" s="7"/>
      <c r="ECN19" s="7"/>
      <c r="ECO19" s="7"/>
      <c r="ECP19" s="165"/>
      <c r="ECQ19" s="108"/>
      <c r="ECR19" s="109"/>
      <c r="ECS19" s="155"/>
      <c r="ECT19" s="109"/>
      <c r="ECU19" s="109"/>
      <c r="ECV19" s="156"/>
      <c r="ECW19" s="156"/>
      <c r="ECX19" s="156"/>
      <c r="ECY19" s="156"/>
      <c r="ECZ19" s="156"/>
      <c r="EDA19" s="157"/>
      <c r="EDB19" s="156"/>
      <c r="EDC19" s="156"/>
      <c r="EDD19" s="156"/>
      <c r="EDE19" s="158"/>
      <c r="EDF19" s="110"/>
      <c r="EDG19" s="156"/>
      <c r="EDH19" s="156"/>
      <c r="EDI19" s="156"/>
      <c r="EDJ19" s="158"/>
      <c r="EDK19" s="159"/>
      <c r="EDL19" s="160"/>
      <c r="EDM19" s="161"/>
      <c r="EDN19" s="161"/>
      <c r="EDO19" s="162"/>
      <c r="EDP19" s="162"/>
      <c r="EDQ19" s="163"/>
      <c r="EDR19" s="163"/>
      <c r="EDS19" s="163"/>
      <c r="EDT19" s="163"/>
      <c r="EDU19" s="164"/>
      <c r="EDV19" s="164"/>
      <c r="EDW19" s="164"/>
      <c r="EDX19" s="163"/>
      <c r="EDY19" s="7"/>
      <c r="EDZ19" s="7"/>
      <c r="EEA19" s="7"/>
      <c r="EEB19" s="165"/>
      <c r="EEC19" s="108"/>
      <c r="EED19" s="109"/>
      <c r="EEE19" s="155"/>
      <c r="EEF19" s="109"/>
      <c r="EEG19" s="109"/>
      <c r="EEH19" s="156"/>
      <c r="EEI19" s="156"/>
      <c r="EEJ19" s="156"/>
      <c r="EEK19" s="156"/>
      <c r="EEL19" s="156"/>
      <c r="EEM19" s="157"/>
      <c r="EEN19" s="156"/>
      <c r="EEO19" s="156"/>
      <c r="EEP19" s="156"/>
      <c r="EEQ19" s="158"/>
      <c r="EER19" s="110"/>
      <c r="EES19" s="156"/>
      <c r="EET19" s="156"/>
      <c r="EEU19" s="156"/>
      <c r="EEV19" s="158"/>
      <c r="EEW19" s="159"/>
      <c r="EEX19" s="160"/>
      <c r="EEY19" s="161"/>
      <c r="EEZ19" s="161"/>
      <c r="EFA19" s="162"/>
      <c r="EFB19" s="162"/>
      <c r="EFC19" s="163"/>
      <c r="EFD19" s="163"/>
      <c r="EFE19" s="163"/>
      <c r="EFF19" s="163"/>
      <c r="EFG19" s="164"/>
      <c r="EFH19" s="164"/>
      <c r="EFI19" s="164"/>
      <c r="EFJ19" s="163"/>
      <c r="EFK19" s="7"/>
      <c r="EFL19" s="7"/>
      <c r="EFM19" s="7"/>
      <c r="EFN19" s="165"/>
      <c r="EFO19" s="108"/>
      <c r="EFP19" s="109"/>
      <c r="EFQ19" s="155"/>
      <c r="EFR19" s="109"/>
      <c r="EFS19" s="109"/>
      <c r="EFT19" s="156"/>
      <c r="EFU19" s="156"/>
      <c r="EFV19" s="156"/>
      <c r="EFW19" s="156"/>
      <c r="EFX19" s="156"/>
      <c r="EFY19" s="157"/>
      <c r="EFZ19" s="156"/>
      <c r="EGA19" s="156"/>
      <c r="EGB19" s="156"/>
      <c r="EGC19" s="158"/>
      <c r="EGD19" s="110"/>
      <c r="EGE19" s="156"/>
      <c r="EGF19" s="156"/>
      <c r="EGG19" s="156"/>
      <c r="EGH19" s="158"/>
      <c r="EGI19" s="159"/>
      <c r="EGJ19" s="160"/>
      <c r="EGK19" s="161"/>
      <c r="EGL19" s="161"/>
      <c r="EGM19" s="162"/>
      <c r="EGN19" s="162"/>
      <c r="EGO19" s="163"/>
      <c r="EGP19" s="163"/>
      <c r="EGQ19" s="163"/>
      <c r="EGR19" s="163"/>
      <c r="EGS19" s="164"/>
      <c r="EGT19" s="164"/>
      <c r="EGU19" s="164"/>
      <c r="EGV19" s="163"/>
      <c r="EGW19" s="7"/>
      <c r="EGX19" s="7"/>
      <c r="EGY19" s="7"/>
      <c r="EGZ19" s="165"/>
      <c r="EHA19" s="108"/>
      <c r="EHB19" s="109"/>
      <c r="EHC19" s="155"/>
      <c r="EHD19" s="109"/>
      <c r="EHE19" s="109"/>
      <c r="EHF19" s="156"/>
      <c r="EHG19" s="156"/>
      <c r="EHH19" s="156"/>
      <c r="EHI19" s="156"/>
      <c r="EHJ19" s="156"/>
      <c r="EHK19" s="157"/>
      <c r="EHL19" s="156"/>
      <c r="EHM19" s="156"/>
      <c r="EHN19" s="156"/>
      <c r="EHO19" s="158"/>
      <c r="EHP19" s="110"/>
      <c r="EHQ19" s="156"/>
      <c r="EHR19" s="156"/>
      <c r="EHS19" s="156"/>
      <c r="EHT19" s="158"/>
      <c r="EHU19" s="159"/>
      <c r="EHV19" s="160"/>
      <c r="EHW19" s="161"/>
      <c r="EHX19" s="161"/>
      <c r="EHY19" s="162"/>
      <c r="EHZ19" s="162"/>
      <c r="EIA19" s="163"/>
      <c r="EIB19" s="163"/>
      <c r="EIC19" s="163"/>
      <c r="EID19" s="163"/>
      <c r="EIE19" s="164"/>
      <c r="EIF19" s="164"/>
      <c r="EIG19" s="164"/>
      <c r="EIH19" s="163"/>
      <c r="EII19" s="7"/>
      <c r="EIJ19" s="7"/>
      <c r="EIK19" s="7"/>
      <c r="EIL19" s="165"/>
      <c r="EIM19" s="108"/>
      <c r="EIN19" s="109"/>
      <c r="EIO19" s="155"/>
      <c r="EIP19" s="109"/>
      <c r="EIQ19" s="109"/>
      <c r="EIR19" s="156"/>
      <c r="EIS19" s="156"/>
      <c r="EIT19" s="156"/>
      <c r="EIU19" s="156"/>
      <c r="EIV19" s="156"/>
      <c r="EIW19" s="157"/>
      <c r="EIX19" s="156"/>
      <c r="EIY19" s="156"/>
      <c r="EIZ19" s="156"/>
      <c r="EJA19" s="158"/>
      <c r="EJB19" s="110"/>
      <c r="EJC19" s="156"/>
      <c r="EJD19" s="156"/>
      <c r="EJE19" s="156"/>
      <c r="EJF19" s="158"/>
      <c r="EJG19" s="159"/>
      <c r="EJH19" s="160"/>
      <c r="EJI19" s="161"/>
      <c r="EJJ19" s="161"/>
      <c r="EJK19" s="162"/>
      <c r="EJL19" s="162"/>
      <c r="EJM19" s="163"/>
      <c r="EJN19" s="163"/>
      <c r="EJO19" s="163"/>
      <c r="EJP19" s="163"/>
      <c r="EJQ19" s="164"/>
      <c r="EJR19" s="164"/>
      <c r="EJS19" s="164"/>
      <c r="EJT19" s="163"/>
      <c r="EJU19" s="7"/>
      <c r="EJV19" s="7"/>
      <c r="EJW19" s="7"/>
      <c r="EJX19" s="165"/>
      <c r="EJY19" s="108"/>
      <c r="EJZ19" s="109"/>
      <c r="EKA19" s="155"/>
      <c r="EKB19" s="109"/>
      <c r="EKC19" s="109"/>
      <c r="EKD19" s="156"/>
      <c r="EKE19" s="156"/>
      <c r="EKF19" s="156"/>
      <c r="EKG19" s="156"/>
      <c r="EKH19" s="156"/>
      <c r="EKI19" s="157"/>
      <c r="EKJ19" s="156"/>
      <c r="EKK19" s="156"/>
      <c r="EKL19" s="156"/>
      <c r="EKM19" s="158"/>
      <c r="EKN19" s="110"/>
      <c r="EKO19" s="156"/>
      <c r="EKP19" s="156"/>
      <c r="EKQ19" s="156"/>
      <c r="EKR19" s="158"/>
      <c r="EKS19" s="159"/>
      <c r="EKT19" s="160"/>
      <c r="EKU19" s="161"/>
      <c r="EKV19" s="161"/>
      <c r="EKW19" s="162"/>
      <c r="EKX19" s="162"/>
      <c r="EKY19" s="163"/>
      <c r="EKZ19" s="163"/>
      <c r="ELA19" s="163"/>
      <c r="ELB19" s="163"/>
      <c r="ELC19" s="164"/>
      <c r="ELD19" s="164"/>
      <c r="ELE19" s="164"/>
      <c r="ELF19" s="163"/>
      <c r="ELG19" s="7"/>
      <c r="ELH19" s="7"/>
      <c r="ELI19" s="7"/>
      <c r="ELJ19" s="165"/>
      <c r="ELK19" s="108"/>
      <c r="ELL19" s="109"/>
      <c r="ELM19" s="155"/>
      <c r="ELN19" s="109"/>
      <c r="ELO19" s="109"/>
      <c r="ELP19" s="156"/>
      <c r="ELQ19" s="156"/>
      <c r="ELR19" s="156"/>
      <c r="ELS19" s="156"/>
      <c r="ELT19" s="156"/>
      <c r="ELU19" s="157"/>
      <c r="ELV19" s="156"/>
      <c r="ELW19" s="156"/>
      <c r="ELX19" s="156"/>
      <c r="ELY19" s="158"/>
      <c r="ELZ19" s="110"/>
      <c r="EMA19" s="156"/>
      <c r="EMB19" s="156"/>
      <c r="EMC19" s="156"/>
      <c r="EMD19" s="158"/>
      <c r="EME19" s="159"/>
      <c r="EMF19" s="160"/>
      <c r="EMG19" s="161"/>
      <c r="EMH19" s="161"/>
      <c r="EMI19" s="162"/>
      <c r="EMJ19" s="162"/>
      <c r="EMK19" s="163"/>
      <c r="EML19" s="163"/>
      <c r="EMM19" s="163"/>
      <c r="EMN19" s="163"/>
      <c r="EMO19" s="164"/>
      <c r="EMP19" s="164"/>
      <c r="EMQ19" s="164"/>
      <c r="EMR19" s="163"/>
      <c r="EMS19" s="7"/>
      <c r="EMT19" s="7"/>
      <c r="EMU19" s="7"/>
      <c r="EMV19" s="165"/>
      <c r="EMW19" s="108"/>
      <c r="EMX19" s="109"/>
      <c r="EMY19" s="155"/>
      <c r="EMZ19" s="109"/>
      <c r="ENA19" s="109"/>
      <c r="ENB19" s="156"/>
      <c r="ENC19" s="156"/>
      <c r="END19" s="156"/>
      <c r="ENE19" s="156"/>
      <c r="ENF19" s="156"/>
      <c r="ENG19" s="157"/>
      <c r="ENH19" s="156"/>
      <c r="ENI19" s="156"/>
      <c r="ENJ19" s="156"/>
      <c r="ENK19" s="158"/>
      <c r="ENL19" s="110"/>
      <c r="ENM19" s="156"/>
      <c r="ENN19" s="156"/>
      <c r="ENO19" s="156"/>
      <c r="ENP19" s="158"/>
      <c r="ENQ19" s="159"/>
      <c r="ENR19" s="160"/>
      <c r="ENS19" s="161"/>
      <c r="ENT19" s="161"/>
      <c r="ENU19" s="162"/>
      <c r="ENV19" s="162"/>
      <c r="ENW19" s="163"/>
      <c r="ENX19" s="163"/>
      <c r="ENY19" s="163"/>
      <c r="ENZ19" s="163"/>
      <c r="EOA19" s="164"/>
      <c r="EOB19" s="164"/>
      <c r="EOC19" s="164"/>
      <c r="EOD19" s="163"/>
      <c r="EOE19" s="7"/>
      <c r="EOF19" s="7"/>
      <c r="EOG19" s="7"/>
      <c r="EOH19" s="165"/>
      <c r="EOI19" s="108"/>
      <c r="EOJ19" s="109"/>
      <c r="EOK19" s="155"/>
      <c r="EOL19" s="109"/>
      <c r="EOM19" s="109"/>
      <c r="EON19" s="156"/>
      <c r="EOO19" s="156"/>
      <c r="EOP19" s="156"/>
      <c r="EOQ19" s="156"/>
      <c r="EOR19" s="156"/>
      <c r="EOS19" s="157"/>
      <c r="EOT19" s="156"/>
      <c r="EOU19" s="156"/>
      <c r="EOV19" s="156"/>
      <c r="EOW19" s="158"/>
      <c r="EOX19" s="110"/>
      <c r="EOY19" s="156"/>
      <c r="EOZ19" s="156"/>
      <c r="EPA19" s="156"/>
      <c r="EPB19" s="158"/>
      <c r="EPC19" s="159"/>
      <c r="EPD19" s="160"/>
      <c r="EPE19" s="161"/>
      <c r="EPF19" s="161"/>
      <c r="EPG19" s="162"/>
      <c r="EPH19" s="162"/>
      <c r="EPI19" s="163"/>
      <c r="EPJ19" s="163"/>
      <c r="EPK19" s="163"/>
      <c r="EPL19" s="163"/>
      <c r="EPM19" s="164"/>
      <c r="EPN19" s="164"/>
      <c r="EPO19" s="164"/>
      <c r="EPP19" s="163"/>
      <c r="EPQ19" s="7"/>
      <c r="EPR19" s="7"/>
      <c r="EPS19" s="7"/>
      <c r="EPT19" s="165"/>
      <c r="EPU19" s="108"/>
      <c r="EPV19" s="109"/>
      <c r="EPW19" s="155"/>
      <c r="EPX19" s="109"/>
      <c r="EPY19" s="109"/>
      <c r="EPZ19" s="156"/>
      <c r="EQA19" s="156"/>
      <c r="EQB19" s="156"/>
      <c r="EQC19" s="156"/>
      <c r="EQD19" s="156"/>
      <c r="EQE19" s="157"/>
      <c r="EQF19" s="156"/>
      <c r="EQG19" s="156"/>
      <c r="EQH19" s="156"/>
      <c r="EQI19" s="158"/>
      <c r="EQJ19" s="110"/>
      <c r="EQK19" s="156"/>
      <c r="EQL19" s="156"/>
      <c r="EQM19" s="156"/>
      <c r="EQN19" s="158"/>
      <c r="EQO19" s="159"/>
      <c r="EQP19" s="160"/>
      <c r="EQQ19" s="161"/>
      <c r="EQR19" s="161"/>
      <c r="EQS19" s="162"/>
      <c r="EQT19" s="162"/>
      <c r="EQU19" s="163"/>
      <c r="EQV19" s="163"/>
      <c r="EQW19" s="163"/>
      <c r="EQX19" s="163"/>
      <c r="EQY19" s="164"/>
      <c r="EQZ19" s="164"/>
      <c r="ERA19" s="164"/>
      <c r="ERB19" s="163"/>
      <c r="ERC19" s="7"/>
      <c r="ERD19" s="7"/>
      <c r="ERE19" s="7"/>
      <c r="ERF19" s="165"/>
      <c r="ERG19" s="108"/>
      <c r="ERH19" s="109"/>
      <c r="ERI19" s="155"/>
      <c r="ERJ19" s="109"/>
      <c r="ERK19" s="109"/>
      <c r="ERL19" s="156"/>
      <c r="ERM19" s="156"/>
      <c r="ERN19" s="156"/>
      <c r="ERO19" s="156"/>
      <c r="ERP19" s="156"/>
      <c r="ERQ19" s="157"/>
      <c r="ERR19" s="156"/>
      <c r="ERS19" s="156"/>
      <c r="ERT19" s="156"/>
      <c r="ERU19" s="158"/>
      <c r="ERV19" s="110"/>
      <c r="ERW19" s="156"/>
      <c r="ERX19" s="156"/>
      <c r="ERY19" s="156"/>
      <c r="ERZ19" s="158"/>
      <c r="ESA19" s="159"/>
      <c r="ESB19" s="160"/>
      <c r="ESC19" s="161"/>
      <c r="ESD19" s="161"/>
      <c r="ESE19" s="162"/>
      <c r="ESF19" s="162"/>
      <c r="ESG19" s="163"/>
      <c r="ESH19" s="163"/>
      <c r="ESI19" s="163"/>
      <c r="ESJ19" s="163"/>
      <c r="ESK19" s="164"/>
      <c r="ESL19" s="164"/>
      <c r="ESM19" s="164"/>
      <c r="ESN19" s="163"/>
      <c r="ESO19" s="7"/>
      <c r="ESP19" s="7"/>
      <c r="ESQ19" s="7"/>
      <c r="ESR19" s="165"/>
      <c r="ESS19" s="108"/>
      <c r="EST19" s="109"/>
      <c r="ESU19" s="155"/>
      <c r="ESV19" s="109"/>
      <c r="ESW19" s="109"/>
      <c r="ESX19" s="156"/>
      <c r="ESY19" s="156"/>
      <c r="ESZ19" s="156"/>
      <c r="ETA19" s="156"/>
      <c r="ETB19" s="156"/>
      <c r="ETC19" s="157"/>
      <c r="ETD19" s="156"/>
      <c r="ETE19" s="156"/>
      <c r="ETF19" s="156"/>
      <c r="ETG19" s="158"/>
      <c r="ETH19" s="110"/>
      <c r="ETI19" s="156"/>
      <c r="ETJ19" s="156"/>
      <c r="ETK19" s="156"/>
      <c r="ETL19" s="158"/>
      <c r="ETM19" s="159"/>
      <c r="ETN19" s="160"/>
      <c r="ETO19" s="161"/>
      <c r="ETP19" s="161"/>
      <c r="ETQ19" s="162"/>
      <c r="ETR19" s="162"/>
      <c r="ETS19" s="163"/>
      <c r="ETT19" s="163"/>
      <c r="ETU19" s="163"/>
      <c r="ETV19" s="163"/>
      <c r="ETW19" s="164"/>
      <c r="ETX19" s="164"/>
      <c r="ETY19" s="164"/>
      <c r="ETZ19" s="163"/>
      <c r="EUA19" s="7"/>
      <c r="EUB19" s="7"/>
      <c r="EUC19" s="7"/>
      <c r="EUD19" s="165"/>
      <c r="EUE19" s="108"/>
      <c r="EUF19" s="109"/>
      <c r="EUG19" s="155"/>
      <c r="EUH19" s="109"/>
      <c r="EUI19" s="109"/>
      <c r="EUJ19" s="156"/>
      <c r="EUK19" s="156"/>
      <c r="EUL19" s="156"/>
      <c r="EUM19" s="156"/>
      <c r="EUN19" s="156"/>
      <c r="EUO19" s="157"/>
      <c r="EUP19" s="156"/>
      <c r="EUQ19" s="156"/>
      <c r="EUR19" s="156"/>
      <c r="EUS19" s="158"/>
      <c r="EUT19" s="110"/>
      <c r="EUU19" s="156"/>
      <c r="EUV19" s="156"/>
      <c r="EUW19" s="156"/>
      <c r="EUX19" s="158"/>
      <c r="EUY19" s="159"/>
      <c r="EUZ19" s="160"/>
      <c r="EVA19" s="161"/>
      <c r="EVB19" s="161"/>
      <c r="EVC19" s="162"/>
      <c r="EVD19" s="162"/>
      <c r="EVE19" s="163"/>
      <c r="EVF19" s="163"/>
      <c r="EVG19" s="163"/>
      <c r="EVH19" s="163"/>
      <c r="EVI19" s="164"/>
      <c r="EVJ19" s="164"/>
      <c r="EVK19" s="164"/>
      <c r="EVL19" s="163"/>
      <c r="EVM19" s="7"/>
      <c r="EVN19" s="7"/>
      <c r="EVO19" s="7"/>
      <c r="EVP19" s="165"/>
      <c r="EVQ19" s="108"/>
      <c r="EVR19" s="109"/>
      <c r="EVS19" s="155"/>
      <c r="EVT19" s="109"/>
      <c r="EVU19" s="109"/>
      <c r="EVV19" s="156"/>
      <c r="EVW19" s="156"/>
      <c r="EVX19" s="156"/>
      <c r="EVY19" s="156"/>
      <c r="EVZ19" s="156"/>
      <c r="EWA19" s="157"/>
      <c r="EWB19" s="156"/>
      <c r="EWC19" s="156"/>
      <c r="EWD19" s="156"/>
      <c r="EWE19" s="158"/>
      <c r="EWF19" s="110"/>
      <c r="EWG19" s="156"/>
      <c r="EWH19" s="156"/>
      <c r="EWI19" s="156"/>
      <c r="EWJ19" s="158"/>
      <c r="EWK19" s="159"/>
      <c r="EWL19" s="160"/>
      <c r="EWM19" s="161"/>
      <c r="EWN19" s="161"/>
      <c r="EWO19" s="162"/>
      <c r="EWP19" s="162"/>
      <c r="EWQ19" s="163"/>
      <c r="EWR19" s="163"/>
      <c r="EWS19" s="163"/>
      <c r="EWT19" s="163"/>
      <c r="EWU19" s="164"/>
      <c r="EWV19" s="164"/>
      <c r="EWW19" s="164"/>
      <c r="EWX19" s="163"/>
      <c r="EWY19" s="7"/>
      <c r="EWZ19" s="7"/>
      <c r="EXA19" s="7"/>
      <c r="EXB19" s="165"/>
      <c r="EXC19" s="108"/>
      <c r="EXD19" s="109"/>
      <c r="EXE19" s="155"/>
      <c r="EXF19" s="109"/>
      <c r="EXG19" s="109"/>
      <c r="EXH19" s="156"/>
      <c r="EXI19" s="156"/>
      <c r="EXJ19" s="156"/>
      <c r="EXK19" s="156"/>
      <c r="EXL19" s="156"/>
      <c r="EXM19" s="157"/>
      <c r="EXN19" s="156"/>
      <c r="EXO19" s="156"/>
      <c r="EXP19" s="156"/>
      <c r="EXQ19" s="158"/>
      <c r="EXR19" s="110"/>
      <c r="EXS19" s="156"/>
      <c r="EXT19" s="156"/>
      <c r="EXU19" s="156"/>
      <c r="EXV19" s="158"/>
      <c r="EXW19" s="159"/>
      <c r="EXX19" s="160"/>
      <c r="EXY19" s="161"/>
      <c r="EXZ19" s="161"/>
      <c r="EYA19" s="162"/>
      <c r="EYB19" s="162"/>
      <c r="EYC19" s="163"/>
      <c r="EYD19" s="163"/>
      <c r="EYE19" s="163"/>
      <c r="EYF19" s="163"/>
      <c r="EYG19" s="164"/>
      <c r="EYH19" s="164"/>
      <c r="EYI19" s="164"/>
      <c r="EYJ19" s="163"/>
      <c r="EYK19" s="7"/>
      <c r="EYL19" s="7"/>
      <c r="EYM19" s="7"/>
      <c r="EYN19" s="165"/>
      <c r="EYO19" s="108"/>
      <c r="EYP19" s="109"/>
      <c r="EYQ19" s="155"/>
      <c r="EYR19" s="109"/>
      <c r="EYS19" s="109"/>
      <c r="EYT19" s="156"/>
      <c r="EYU19" s="156"/>
      <c r="EYV19" s="156"/>
      <c r="EYW19" s="156"/>
      <c r="EYX19" s="156"/>
      <c r="EYY19" s="157"/>
      <c r="EYZ19" s="156"/>
      <c r="EZA19" s="156"/>
      <c r="EZB19" s="156"/>
      <c r="EZC19" s="158"/>
      <c r="EZD19" s="110"/>
      <c r="EZE19" s="156"/>
      <c r="EZF19" s="156"/>
      <c r="EZG19" s="156"/>
      <c r="EZH19" s="158"/>
      <c r="EZI19" s="159"/>
      <c r="EZJ19" s="160"/>
      <c r="EZK19" s="161"/>
      <c r="EZL19" s="161"/>
      <c r="EZM19" s="162"/>
      <c r="EZN19" s="162"/>
      <c r="EZO19" s="163"/>
      <c r="EZP19" s="163"/>
      <c r="EZQ19" s="163"/>
      <c r="EZR19" s="163"/>
      <c r="EZS19" s="164"/>
      <c r="EZT19" s="164"/>
      <c r="EZU19" s="164"/>
      <c r="EZV19" s="163"/>
      <c r="EZW19" s="7"/>
      <c r="EZX19" s="7"/>
      <c r="EZY19" s="7"/>
      <c r="EZZ19" s="165"/>
      <c r="FAA19" s="108"/>
      <c r="FAB19" s="109"/>
      <c r="FAC19" s="155"/>
      <c r="FAD19" s="109"/>
      <c r="FAE19" s="109"/>
      <c r="FAF19" s="156"/>
      <c r="FAG19" s="156"/>
      <c r="FAH19" s="156"/>
      <c r="FAI19" s="156"/>
      <c r="FAJ19" s="156"/>
      <c r="FAK19" s="157"/>
      <c r="FAL19" s="156"/>
      <c r="FAM19" s="156"/>
      <c r="FAN19" s="156"/>
      <c r="FAO19" s="158"/>
      <c r="FAP19" s="110"/>
      <c r="FAQ19" s="156"/>
      <c r="FAR19" s="156"/>
      <c r="FAS19" s="156"/>
      <c r="FAT19" s="158"/>
      <c r="FAU19" s="159"/>
      <c r="FAV19" s="160"/>
      <c r="FAW19" s="161"/>
      <c r="FAX19" s="161"/>
      <c r="FAY19" s="162"/>
      <c r="FAZ19" s="162"/>
      <c r="FBA19" s="163"/>
      <c r="FBB19" s="163"/>
      <c r="FBC19" s="163"/>
      <c r="FBD19" s="163"/>
      <c r="FBE19" s="164"/>
      <c r="FBF19" s="164"/>
      <c r="FBG19" s="164"/>
      <c r="FBH19" s="163"/>
      <c r="FBI19" s="7"/>
      <c r="FBJ19" s="7"/>
      <c r="FBK19" s="7"/>
      <c r="FBL19" s="165"/>
      <c r="FBM19" s="108"/>
      <c r="FBN19" s="109"/>
      <c r="FBO19" s="155"/>
      <c r="FBP19" s="109"/>
      <c r="FBQ19" s="109"/>
      <c r="FBR19" s="156"/>
      <c r="FBS19" s="156"/>
      <c r="FBT19" s="156"/>
      <c r="FBU19" s="156"/>
      <c r="FBV19" s="156"/>
      <c r="FBW19" s="157"/>
      <c r="FBX19" s="156"/>
      <c r="FBY19" s="156"/>
      <c r="FBZ19" s="156"/>
      <c r="FCA19" s="158"/>
      <c r="FCB19" s="110"/>
      <c r="FCC19" s="156"/>
      <c r="FCD19" s="156"/>
      <c r="FCE19" s="156"/>
      <c r="FCF19" s="158"/>
      <c r="FCG19" s="159"/>
      <c r="FCH19" s="160"/>
      <c r="FCI19" s="161"/>
      <c r="FCJ19" s="161"/>
      <c r="FCK19" s="162"/>
      <c r="FCL19" s="162"/>
      <c r="FCM19" s="163"/>
      <c r="FCN19" s="163"/>
      <c r="FCO19" s="163"/>
      <c r="FCP19" s="163"/>
      <c r="FCQ19" s="164"/>
      <c r="FCR19" s="164"/>
      <c r="FCS19" s="164"/>
      <c r="FCT19" s="163"/>
      <c r="FCU19" s="7"/>
      <c r="FCV19" s="7"/>
      <c r="FCW19" s="7"/>
      <c r="FCX19" s="165"/>
      <c r="FCY19" s="108"/>
      <c r="FCZ19" s="109"/>
      <c r="FDA19" s="155"/>
      <c r="FDB19" s="109"/>
      <c r="FDC19" s="109"/>
      <c r="FDD19" s="156"/>
      <c r="FDE19" s="156"/>
      <c r="FDF19" s="156"/>
      <c r="FDG19" s="156"/>
      <c r="FDH19" s="156"/>
      <c r="FDI19" s="157"/>
      <c r="FDJ19" s="156"/>
      <c r="FDK19" s="156"/>
      <c r="FDL19" s="156"/>
      <c r="FDM19" s="158"/>
      <c r="FDN19" s="110"/>
      <c r="FDO19" s="156"/>
      <c r="FDP19" s="156"/>
      <c r="FDQ19" s="156"/>
      <c r="FDR19" s="158"/>
      <c r="FDS19" s="159"/>
      <c r="FDT19" s="160"/>
      <c r="FDU19" s="161"/>
      <c r="FDV19" s="161"/>
      <c r="FDW19" s="162"/>
      <c r="FDX19" s="162"/>
      <c r="FDY19" s="163"/>
      <c r="FDZ19" s="163"/>
      <c r="FEA19" s="163"/>
      <c r="FEB19" s="163"/>
      <c r="FEC19" s="164"/>
      <c r="FED19" s="164"/>
      <c r="FEE19" s="164"/>
      <c r="FEF19" s="163"/>
      <c r="FEG19" s="7"/>
      <c r="FEH19" s="7"/>
      <c r="FEI19" s="7"/>
      <c r="FEJ19" s="165"/>
      <c r="FEK19" s="108"/>
      <c r="FEL19" s="109"/>
      <c r="FEM19" s="155"/>
      <c r="FEN19" s="109"/>
      <c r="FEO19" s="109"/>
      <c r="FEP19" s="156"/>
      <c r="FEQ19" s="156"/>
      <c r="FER19" s="156"/>
      <c r="FES19" s="156"/>
      <c r="FET19" s="156"/>
      <c r="FEU19" s="157"/>
      <c r="FEV19" s="156"/>
      <c r="FEW19" s="156"/>
      <c r="FEX19" s="156"/>
      <c r="FEY19" s="158"/>
      <c r="FEZ19" s="110"/>
      <c r="FFA19" s="156"/>
      <c r="FFB19" s="156"/>
      <c r="FFC19" s="156"/>
      <c r="FFD19" s="158"/>
      <c r="FFE19" s="159"/>
      <c r="FFF19" s="160"/>
      <c r="FFG19" s="161"/>
      <c r="FFH19" s="161"/>
      <c r="FFI19" s="162"/>
      <c r="FFJ19" s="162"/>
      <c r="FFK19" s="163"/>
      <c r="FFL19" s="163"/>
      <c r="FFM19" s="163"/>
      <c r="FFN19" s="163"/>
      <c r="FFO19" s="164"/>
      <c r="FFP19" s="164"/>
      <c r="FFQ19" s="164"/>
      <c r="FFR19" s="163"/>
      <c r="FFS19" s="7"/>
      <c r="FFT19" s="7"/>
      <c r="FFU19" s="7"/>
      <c r="FFV19" s="165"/>
      <c r="FFW19" s="108"/>
      <c r="FFX19" s="109"/>
      <c r="FFY19" s="155"/>
      <c r="FFZ19" s="109"/>
      <c r="FGA19" s="109"/>
      <c r="FGB19" s="156"/>
      <c r="FGC19" s="156"/>
      <c r="FGD19" s="156"/>
      <c r="FGE19" s="156"/>
      <c r="FGF19" s="156"/>
      <c r="FGG19" s="157"/>
      <c r="FGH19" s="156"/>
      <c r="FGI19" s="156"/>
      <c r="FGJ19" s="156"/>
      <c r="FGK19" s="158"/>
      <c r="FGL19" s="110"/>
      <c r="FGM19" s="156"/>
      <c r="FGN19" s="156"/>
      <c r="FGO19" s="156"/>
      <c r="FGP19" s="158"/>
      <c r="FGQ19" s="159"/>
      <c r="FGR19" s="160"/>
      <c r="FGS19" s="161"/>
      <c r="FGT19" s="161"/>
      <c r="FGU19" s="162"/>
      <c r="FGV19" s="162"/>
      <c r="FGW19" s="163"/>
      <c r="FGX19" s="163"/>
      <c r="FGY19" s="163"/>
      <c r="FGZ19" s="163"/>
      <c r="FHA19" s="164"/>
      <c r="FHB19" s="164"/>
      <c r="FHC19" s="164"/>
      <c r="FHD19" s="163"/>
      <c r="FHE19" s="7"/>
      <c r="FHF19" s="7"/>
      <c r="FHG19" s="7"/>
      <c r="FHH19" s="165"/>
      <c r="FHI19" s="108"/>
      <c r="FHJ19" s="109"/>
      <c r="FHK19" s="155"/>
      <c r="FHL19" s="109"/>
      <c r="FHM19" s="109"/>
      <c r="FHN19" s="156"/>
      <c r="FHO19" s="156"/>
      <c r="FHP19" s="156"/>
      <c r="FHQ19" s="156"/>
      <c r="FHR19" s="156"/>
      <c r="FHS19" s="157"/>
      <c r="FHT19" s="156"/>
      <c r="FHU19" s="156"/>
      <c r="FHV19" s="156"/>
      <c r="FHW19" s="158"/>
      <c r="FHX19" s="110"/>
      <c r="FHY19" s="156"/>
      <c r="FHZ19" s="156"/>
      <c r="FIA19" s="156"/>
      <c r="FIB19" s="158"/>
      <c r="FIC19" s="159"/>
      <c r="FID19" s="160"/>
      <c r="FIE19" s="161"/>
      <c r="FIF19" s="161"/>
      <c r="FIG19" s="162"/>
      <c r="FIH19" s="162"/>
      <c r="FII19" s="163"/>
      <c r="FIJ19" s="163"/>
      <c r="FIK19" s="163"/>
      <c r="FIL19" s="163"/>
      <c r="FIM19" s="164"/>
      <c r="FIN19" s="164"/>
      <c r="FIO19" s="164"/>
      <c r="FIP19" s="163"/>
      <c r="FIQ19" s="7"/>
      <c r="FIR19" s="7"/>
      <c r="FIS19" s="7"/>
      <c r="FIT19" s="165"/>
      <c r="FIU19" s="108"/>
      <c r="FIV19" s="109"/>
      <c r="FIW19" s="155"/>
      <c r="FIX19" s="109"/>
      <c r="FIY19" s="109"/>
      <c r="FIZ19" s="156"/>
      <c r="FJA19" s="156"/>
      <c r="FJB19" s="156"/>
      <c r="FJC19" s="156"/>
      <c r="FJD19" s="156"/>
      <c r="FJE19" s="157"/>
      <c r="FJF19" s="156"/>
      <c r="FJG19" s="156"/>
      <c r="FJH19" s="156"/>
      <c r="FJI19" s="158"/>
      <c r="FJJ19" s="110"/>
      <c r="FJK19" s="156"/>
      <c r="FJL19" s="156"/>
      <c r="FJM19" s="156"/>
      <c r="FJN19" s="158"/>
      <c r="FJO19" s="159"/>
      <c r="FJP19" s="160"/>
      <c r="FJQ19" s="161"/>
      <c r="FJR19" s="161"/>
      <c r="FJS19" s="162"/>
      <c r="FJT19" s="162"/>
      <c r="FJU19" s="163"/>
      <c r="FJV19" s="163"/>
      <c r="FJW19" s="163"/>
      <c r="FJX19" s="163"/>
      <c r="FJY19" s="164"/>
      <c r="FJZ19" s="164"/>
      <c r="FKA19" s="164"/>
      <c r="FKB19" s="163"/>
      <c r="FKC19" s="7"/>
      <c r="FKD19" s="7"/>
      <c r="FKE19" s="7"/>
      <c r="FKF19" s="165"/>
      <c r="FKG19" s="108"/>
      <c r="FKH19" s="109"/>
      <c r="FKI19" s="155"/>
      <c r="FKJ19" s="109"/>
      <c r="FKK19" s="109"/>
      <c r="FKL19" s="156"/>
      <c r="FKM19" s="156"/>
      <c r="FKN19" s="156"/>
      <c r="FKO19" s="156"/>
      <c r="FKP19" s="156"/>
      <c r="FKQ19" s="157"/>
      <c r="FKR19" s="156"/>
      <c r="FKS19" s="156"/>
      <c r="FKT19" s="156"/>
      <c r="FKU19" s="158"/>
      <c r="FKV19" s="110"/>
      <c r="FKW19" s="156"/>
      <c r="FKX19" s="156"/>
      <c r="FKY19" s="156"/>
      <c r="FKZ19" s="158"/>
      <c r="FLA19" s="159"/>
      <c r="FLB19" s="160"/>
      <c r="FLC19" s="161"/>
      <c r="FLD19" s="161"/>
      <c r="FLE19" s="162"/>
      <c r="FLF19" s="162"/>
      <c r="FLG19" s="163"/>
      <c r="FLH19" s="163"/>
      <c r="FLI19" s="163"/>
      <c r="FLJ19" s="163"/>
      <c r="FLK19" s="164"/>
      <c r="FLL19" s="164"/>
      <c r="FLM19" s="164"/>
      <c r="FLN19" s="163"/>
      <c r="FLO19" s="7"/>
      <c r="FLP19" s="7"/>
      <c r="FLQ19" s="7"/>
      <c r="FLR19" s="165"/>
      <c r="FLS19" s="108"/>
      <c r="FLT19" s="109"/>
      <c r="FLU19" s="155"/>
      <c r="FLV19" s="109"/>
      <c r="FLW19" s="109"/>
      <c r="FLX19" s="156"/>
      <c r="FLY19" s="156"/>
      <c r="FLZ19" s="156"/>
      <c r="FMA19" s="156"/>
      <c r="FMB19" s="156"/>
      <c r="FMC19" s="157"/>
      <c r="FMD19" s="156"/>
      <c r="FME19" s="156"/>
      <c r="FMF19" s="156"/>
      <c r="FMG19" s="158"/>
      <c r="FMH19" s="110"/>
      <c r="FMI19" s="156"/>
      <c r="FMJ19" s="156"/>
      <c r="FMK19" s="156"/>
      <c r="FML19" s="158"/>
      <c r="FMM19" s="159"/>
      <c r="FMN19" s="160"/>
      <c r="FMO19" s="161"/>
      <c r="FMP19" s="161"/>
      <c r="FMQ19" s="162"/>
      <c r="FMR19" s="162"/>
      <c r="FMS19" s="163"/>
      <c r="FMT19" s="163"/>
      <c r="FMU19" s="163"/>
      <c r="FMV19" s="163"/>
      <c r="FMW19" s="164"/>
      <c r="FMX19" s="164"/>
      <c r="FMY19" s="164"/>
      <c r="FMZ19" s="163"/>
      <c r="FNA19" s="7"/>
      <c r="FNB19" s="7"/>
      <c r="FNC19" s="7"/>
      <c r="FND19" s="165"/>
      <c r="FNE19" s="108"/>
      <c r="FNF19" s="109"/>
      <c r="FNG19" s="155"/>
      <c r="FNH19" s="109"/>
      <c r="FNI19" s="109"/>
      <c r="FNJ19" s="156"/>
      <c r="FNK19" s="156"/>
      <c r="FNL19" s="156"/>
      <c r="FNM19" s="156"/>
      <c r="FNN19" s="156"/>
      <c r="FNO19" s="157"/>
      <c r="FNP19" s="156"/>
      <c r="FNQ19" s="156"/>
      <c r="FNR19" s="156"/>
      <c r="FNS19" s="158"/>
      <c r="FNT19" s="110"/>
      <c r="FNU19" s="156"/>
      <c r="FNV19" s="156"/>
      <c r="FNW19" s="156"/>
      <c r="FNX19" s="158"/>
      <c r="FNY19" s="159"/>
      <c r="FNZ19" s="160"/>
      <c r="FOA19" s="161"/>
      <c r="FOB19" s="161"/>
      <c r="FOC19" s="162"/>
      <c r="FOD19" s="162"/>
      <c r="FOE19" s="163"/>
      <c r="FOF19" s="163"/>
      <c r="FOG19" s="163"/>
      <c r="FOH19" s="163"/>
      <c r="FOI19" s="164"/>
      <c r="FOJ19" s="164"/>
      <c r="FOK19" s="164"/>
      <c r="FOL19" s="163"/>
      <c r="FOM19" s="7"/>
      <c r="FON19" s="7"/>
      <c r="FOO19" s="7"/>
      <c r="FOP19" s="165"/>
      <c r="FOQ19" s="108"/>
      <c r="FOR19" s="109"/>
      <c r="FOS19" s="155"/>
      <c r="FOT19" s="109"/>
      <c r="FOU19" s="109"/>
      <c r="FOV19" s="156"/>
      <c r="FOW19" s="156"/>
      <c r="FOX19" s="156"/>
      <c r="FOY19" s="156"/>
      <c r="FOZ19" s="156"/>
      <c r="FPA19" s="157"/>
      <c r="FPB19" s="156"/>
      <c r="FPC19" s="156"/>
      <c r="FPD19" s="156"/>
      <c r="FPE19" s="158"/>
      <c r="FPF19" s="110"/>
      <c r="FPG19" s="156"/>
      <c r="FPH19" s="156"/>
      <c r="FPI19" s="156"/>
      <c r="FPJ19" s="158"/>
      <c r="FPK19" s="159"/>
      <c r="FPL19" s="160"/>
      <c r="FPM19" s="161"/>
      <c r="FPN19" s="161"/>
      <c r="FPO19" s="162"/>
      <c r="FPP19" s="162"/>
      <c r="FPQ19" s="163"/>
      <c r="FPR19" s="163"/>
      <c r="FPS19" s="163"/>
      <c r="FPT19" s="163"/>
      <c r="FPU19" s="164"/>
      <c r="FPV19" s="164"/>
      <c r="FPW19" s="164"/>
      <c r="FPX19" s="163"/>
      <c r="FPY19" s="7"/>
      <c r="FPZ19" s="7"/>
      <c r="FQA19" s="7"/>
      <c r="FQB19" s="165"/>
      <c r="FQC19" s="108"/>
      <c r="FQD19" s="109"/>
      <c r="FQE19" s="155"/>
      <c r="FQF19" s="109"/>
      <c r="FQG19" s="109"/>
      <c r="FQH19" s="156"/>
      <c r="FQI19" s="156"/>
      <c r="FQJ19" s="156"/>
      <c r="FQK19" s="156"/>
      <c r="FQL19" s="156"/>
      <c r="FQM19" s="157"/>
      <c r="FQN19" s="156"/>
      <c r="FQO19" s="156"/>
      <c r="FQP19" s="156"/>
      <c r="FQQ19" s="158"/>
      <c r="FQR19" s="110"/>
      <c r="FQS19" s="156"/>
      <c r="FQT19" s="156"/>
      <c r="FQU19" s="156"/>
      <c r="FQV19" s="158"/>
      <c r="FQW19" s="159"/>
      <c r="FQX19" s="160"/>
      <c r="FQY19" s="161"/>
      <c r="FQZ19" s="161"/>
      <c r="FRA19" s="162"/>
      <c r="FRB19" s="162"/>
      <c r="FRC19" s="163"/>
      <c r="FRD19" s="163"/>
      <c r="FRE19" s="163"/>
      <c r="FRF19" s="163"/>
      <c r="FRG19" s="164"/>
      <c r="FRH19" s="164"/>
      <c r="FRI19" s="164"/>
      <c r="FRJ19" s="163"/>
      <c r="FRK19" s="7"/>
      <c r="FRL19" s="7"/>
      <c r="FRM19" s="7"/>
      <c r="FRN19" s="165"/>
      <c r="FRO19" s="108"/>
      <c r="FRP19" s="109"/>
      <c r="FRQ19" s="155"/>
      <c r="FRR19" s="109"/>
      <c r="FRS19" s="109"/>
      <c r="FRT19" s="156"/>
      <c r="FRU19" s="156"/>
      <c r="FRV19" s="156"/>
      <c r="FRW19" s="156"/>
      <c r="FRX19" s="156"/>
      <c r="FRY19" s="157"/>
      <c r="FRZ19" s="156"/>
      <c r="FSA19" s="156"/>
      <c r="FSB19" s="156"/>
      <c r="FSC19" s="158"/>
      <c r="FSD19" s="110"/>
      <c r="FSE19" s="156"/>
      <c r="FSF19" s="156"/>
      <c r="FSG19" s="156"/>
      <c r="FSH19" s="158"/>
      <c r="FSI19" s="159"/>
      <c r="FSJ19" s="160"/>
      <c r="FSK19" s="161"/>
      <c r="FSL19" s="161"/>
      <c r="FSM19" s="162"/>
      <c r="FSN19" s="162"/>
      <c r="FSO19" s="163"/>
      <c r="FSP19" s="163"/>
      <c r="FSQ19" s="163"/>
      <c r="FSR19" s="163"/>
      <c r="FSS19" s="164"/>
      <c r="FST19" s="164"/>
      <c r="FSU19" s="164"/>
      <c r="FSV19" s="163"/>
      <c r="FSW19" s="7"/>
      <c r="FSX19" s="7"/>
      <c r="FSY19" s="7"/>
      <c r="FSZ19" s="165"/>
      <c r="FTA19" s="108"/>
      <c r="FTB19" s="109"/>
      <c r="FTC19" s="155"/>
      <c r="FTD19" s="109"/>
      <c r="FTE19" s="109"/>
      <c r="FTF19" s="156"/>
      <c r="FTG19" s="156"/>
      <c r="FTH19" s="156"/>
      <c r="FTI19" s="156"/>
      <c r="FTJ19" s="156"/>
      <c r="FTK19" s="157"/>
      <c r="FTL19" s="156"/>
      <c r="FTM19" s="156"/>
      <c r="FTN19" s="156"/>
      <c r="FTO19" s="158"/>
      <c r="FTP19" s="110"/>
      <c r="FTQ19" s="156"/>
      <c r="FTR19" s="156"/>
      <c r="FTS19" s="156"/>
      <c r="FTT19" s="158"/>
      <c r="FTU19" s="159"/>
      <c r="FTV19" s="160"/>
      <c r="FTW19" s="161"/>
      <c r="FTX19" s="161"/>
      <c r="FTY19" s="162"/>
      <c r="FTZ19" s="162"/>
      <c r="FUA19" s="163"/>
      <c r="FUB19" s="163"/>
      <c r="FUC19" s="163"/>
      <c r="FUD19" s="163"/>
      <c r="FUE19" s="164"/>
      <c r="FUF19" s="164"/>
      <c r="FUG19" s="164"/>
      <c r="FUH19" s="163"/>
      <c r="FUI19" s="7"/>
      <c r="FUJ19" s="7"/>
      <c r="FUK19" s="7"/>
      <c r="FUL19" s="165"/>
      <c r="FUM19" s="108"/>
      <c r="FUN19" s="109"/>
      <c r="FUO19" s="155"/>
      <c r="FUP19" s="109"/>
      <c r="FUQ19" s="109"/>
      <c r="FUR19" s="156"/>
      <c r="FUS19" s="156"/>
      <c r="FUT19" s="156"/>
      <c r="FUU19" s="156"/>
      <c r="FUV19" s="156"/>
      <c r="FUW19" s="157"/>
      <c r="FUX19" s="156"/>
      <c r="FUY19" s="156"/>
      <c r="FUZ19" s="156"/>
      <c r="FVA19" s="158"/>
      <c r="FVB19" s="110"/>
      <c r="FVC19" s="156"/>
      <c r="FVD19" s="156"/>
      <c r="FVE19" s="156"/>
      <c r="FVF19" s="158"/>
      <c r="FVG19" s="159"/>
      <c r="FVH19" s="160"/>
      <c r="FVI19" s="161"/>
      <c r="FVJ19" s="161"/>
      <c r="FVK19" s="162"/>
      <c r="FVL19" s="162"/>
      <c r="FVM19" s="163"/>
      <c r="FVN19" s="163"/>
      <c r="FVO19" s="163"/>
      <c r="FVP19" s="163"/>
      <c r="FVQ19" s="164"/>
      <c r="FVR19" s="164"/>
      <c r="FVS19" s="164"/>
      <c r="FVT19" s="163"/>
      <c r="FVU19" s="7"/>
      <c r="FVV19" s="7"/>
      <c r="FVW19" s="7"/>
      <c r="FVX19" s="165"/>
      <c r="FVY19" s="108"/>
      <c r="FVZ19" s="109"/>
      <c r="FWA19" s="155"/>
      <c r="FWB19" s="109"/>
      <c r="FWC19" s="109"/>
      <c r="FWD19" s="156"/>
      <c r="FWE19" s="156"/>
      <c r="FWF19" s="156"/>
      <c r="FWG19" s="156"/>
      <c r="FWH19" s="156"/>
      <c r="FWI19" s="157"/>
      <c r="FWJ19" s="156"/>
      <c r="FWK19" s="156"/>
      <c r="FWL19" s="156"/>
      <c r="FWM19" s="158"/>
      <c r="FWN19" s="110"/>
      <c r="FWO19" s="156"/>
      <c r="FWP19" s="156"/>
      <c r="FWQ19" s="156"/>
      <c r="FWR19" s="158"/>
      <c r="FWS19" s="159"/>
      <c r="FWT19" s="160"/>
      <c r="FWU19" s="161"/>
      <c r="FWV19" s="161"/>
      <c r="FWW19" s="162"/>
      <c r="FWX19" s="162"/>
      <c r="FWY19" s="163"/>
      <c r="FWZ19" s="163"/>
      <c r="FXA19" s="163"/>
      <c r="FXB19" s="163"/>
      <c r="FXC19" s="164"/>
      <c r="FXD19" s="164"/>
      <c r="FXE19" s="164"/>
      <c r="FXF19" s="163"/>
      <c r="FXG19" s="7"/>
      <c r="FXH19" s="7"/>
      <c r="FXI19" s="7"/>
      <c r="FXJ19" s="165"/>
      <c r="FXK19" s="108"/>
      <c r="FXL19" s="109"/>
      <c r="FXM19" s="155"/>
      <c r="FXN19" s="109"/>
      <c r="FXO19" s="109"/>
      <c r="FXP19" s="156"/>
      <c r="FXQ19" s="156"/>
      <c r="FXR19" s="156"/>
      <c r="FXS19" s="156"/>
      <c r="FXT19" s="156"/>
      <c r="FXU19" s="157"/>
      <c r="FXV19" s="156"/>
      <c r="FXW19" s="156"/>
      <c r="FXX19" s="156"/>
      <c r="FXY19" s="158"/>
      <c r="FXZ19" s="110"/>
      <c r="FYA19" s="156"/>
      <c r="FYB19" s="156"/>
      <c r="FYC19" s="156"/>
      <c r="FYD19" s="158"/>
      <c r="FYE19" s="159"/>
      <c r="FYF19" s="160"/>
      <c r="FYG19" s="161"/>
      <c r="FYH19" s="161"/>
      <c r="FYI19" s="162"/>
      <c r="FYJ19" s="162"/>
      <c r="FYK19" s="163"/>
      <c r="FYL19" s="163"/>
      <c r="FYM19" s="163"/>
      <c r="FYN19" s="163"/>
      <c r="FYO19" s="164"/>
      <c r="FYP19" s="164"/>
      <c r="FYQ19" s="164"/>
      <c r="FYR19" s="163"/>
      <c r="FYS19" s="7"/>
      <c r="FYT19" s="7"/>
      <c r="FYU19" s="7"/>
      <c r="FYV19" s="165"/>
      <c r="FYW19" s="108"/>
      <c r="FYX19" s="109"/>
      <c r="FYY19" s="155"/>
      <c r="FYZ19" s="109"/>
      <c r="FZA19" s="109"/>
      <c r="FZB19" s="156"/>
      <c r="FZC19" s="156"/>
      <c r="FZD19" s="156"/>
      <c r="FZE19" s="156"/>
      <c r="FZF19" s="156"/>
      <c r="FZG19" s="157"/>
      <c r="FZH19" s="156"/>
      <c r="FZI19" s="156"/>
      <c r="FZJ19" s="156"/>
      <c r="FZK19" s="158"/>
      <c r="FZL19" s="110"/>
      <c r="FZM19" s="156"/>
      <c r="FZN19" s="156"/>
      <c r="FZO19" s="156"/>
      <c r="FZP19" s="158"/>
      <c r="FZQ19" s="159"/>
      <c r="FZR19" s="160"/>
      <c r="FZS19" s="161"/>
      <c r="FZT19" s="161"/>
      <c r="FZU19" s="162"/>
      <c r="FZV19" s="162"/>
      <c r="FZW19" s="163"/>
      <c r="FZX19" s="163"/>
      <c r="FZY19" s="163"/>
      <c r="FZZ19" s="163"/>
      <c r="GAA19" s="164"/>
      <c r="GAB19" s="164"/>
      <c r="GAC19" s="164"/>
      <c r="GAD19" s="163"/>
      <c r="GAE19" s="7"/>
      <c r="GAF19" s="7"/>
      <c r="GAG19" s="7"/>
      <c r="GAH19" s="165"/>
      <c r="GAI19" s="108"/>
      <c r="GAJ19" s="109"/>
      <c r="GAK19" s="155"/>
      <c r="GAL19" s="109"/>
      <c r="GAM19" s="109"/>
      <c r="GAN19" s="156"/>
      <c r="GAO19" s="156"/>
      <c r="GAP19" s="156"/>
      <c r="GAQ19" s="156"/>
      <c r="GAR19" s="156"/>
      <c r="GAS19" s="157"/>
      <c r="GAT19" s="156"/>
      <c r="GAU19" s="156"/>
      <c r="GAV19" s="156"/>
      <c r="GAW19" s="158"/>
      <c r="GAX19" s="110"/>
      <c r="GAY19" s="156"/>
      <c r="GAZ19" s="156"/>
      <c r="GBA19" s="156"/>
      <c r="GBB19" s="158"/>
      <c r="GBC19" s="159"/>
      <c r="GBD19" s="160"/>
      <c r="GBE19" s="161"/>
      <c r="GBF19" s="161"/>
      <c r="GBG19" s="162"/>
      <c r="GBH19" s="162"/>
      <c r="GBI19" s="163"/>
      <c r="GBJ19" s="163"/>
      <c r="GBK19" s="163"/>
      <c r="GBL19" s="163"/>
      <c r="GBM19" s="164"/>
      <c r="GBN19" s="164"/>
      <c r="GBO19" s="164"/>
      <c r="GBP19" s="163"/>
      <c r="GBQ19" s="7"/>
      <c r="GBR19" s="7"/>
      <c r="GBS19" s="7"/>
      <c r="GBT19" s="165"/>
      <c r="GBU19" s="108"/>
      <c r="GBV19" s="109"/>
      <c r="GBW19" s="155"/>
      <c r="GBX19" s="109"/>
      <c r="GBY19" s="109"/>
      <c r="GBZ19" s="156"/>
      <c r="GCA19" s="156"/>
      <c r="GCB19" s="156"/>
      <c r="GCC19" s="156"/>
      <c r="GCD19" s="156"/>
      <c r="GCE19" s="157"/>
      <c r="GCF19" s="156"/>
      <c r="GCG19" s="156"/>
      <c r="GCH19" s="156"/>
      <c r="GCI19" s="158"/>
      <c r="GCJ19" s="110"/>
      <c r="GCK19" s="156"/>
      <c r="GCL19" s="156"/>
      <c r="GCM19" s="156"/>
      <c r="GCN19" s="158"/>
      <c r="GCO19" s="159"/>
      <c r="GCP19" s="160"/>
      <c r="GCQ19" s="161"/>
      <c r="GCR19" s="161"/>
      <c r="GCS19" s="162"/>
      <c r="GCT19" s="162"/>
      <c r="GCU19" s="163"/>
      <c r="GCV19" s="163"/>
      <c r="GCW19" s="163"/>
      <c r="GCX19" s="163"/>
      <c r="GCY19" s="164"/>
      <c r="GCZ19" s="164"/>
      <c r="GDA19" s="164"/>
      <c r="GDB19" s="163"/>
      <c r="GDC19" s="7"/>
      <c r="GDD19" s="7"/>
      <c r="GDE19" s="7"/>
      <c r="GDF19" s="165"/>
      <c r="GDG19" s="108"/>
      <c r="GDH19" s="109"/>
      <c r="GDI19" s="155"/>
      <c r="GDJ19" s="109"/>
      <c r="GDK19" s="109"/>
      <c r="GDL19" s="156"/>
      <c r="GDM19" s="156"/>
      <c r="GDN19" s="156"/>
      <c r="GDO19" s="156"/>
      <c r="GDP19" s="156"/>
      <c r="GDQ19" s="157"/>
      <c r="GDR19" s="156"/>
      <c r="GDS19" s="156"/>
      <c r="GDT19" s="156"/>
      <c r="GDU19" s="158"/>
      <c r="GDV19" s="110"/>
      <c r="GDW19" s="156"/>
      <c r="GDX19" s="156"/>
      <c r="GDY19" s="156"/>
      <c r="GDZ19" s="158"/>
      <c r="GEA19" s="159"/>
      <c r="GEB19" s="160"/>
      <c r="GEC19" s="161"/>
      <c r="GED19" s="161"/>
      <c r="GEE19" s="162"/>
      <c r="GEF19" s="162"/>
      <c r="GEG19" s="163"/>
      <c r="GEH19" s="163"/>
      <c r="GEI19" s="163"/>
      <c r="GEJ19" s="163"/>
      <c r="GEK19" s="164"/>
      <c r="GEL19" s="164"/>
      <c r="GEM19" s="164"/>
      <c r="GEN19" s="163"/>
      <c r="GEO19" s="7"/>
      <c r="GEP19" s="7"/>
      <c r="GEQ19" s="7"/>
      <c r="GER19" s="165"/>
      <c r="GES19" s="108"/>
      <c r="GET19" s="109"/>
      <c r="GEU19" s="155"/>
      <c r="GEV19" s="109"/>
      <c r="GEW19" s="109"/>
      <c r="GEX19" s="156"/>
      <c r="GEY19" s="156"/>
      <c r="GEZ19" s="156"/>
      <c r="GFA19" s="156"/>
      <c r="GFB19" s="156"/>
      <c r="GFC19" s="157"/>
      <c r="GFD19" s="156"/>
      <c r="GFE19" s="156"/>
      <c r="GFF19" s="156"/>
      <c r="GFG19" s="158"/>
      <c r="GFH19" s="110"/>
      <c r="GFI19" s="156"/>
      <c r="GFJ19" s="156"/>
      <c r="GFK19" s="156"/>
      <c r="GFL19" s="158"/>
      <c r="GFM19" s="159"/>
      <c r="GFN19" s="160"/>
      <c r="GFO19" s="161"/>
      <c r="GFP19" s="161"/>
      <c r="GFQ19" s="162"/>
      <c r="GFR19" s="162"/>
      <c r="GFS19" s="163"/>
      <c r="GFT19" s="163"/>
      <c r="GFU19" s="163"/>
      <c r="GFV19" s="163"/>
      <c r="GFW19" s="164"/>
      <c r="GFX19" s="164"/>
      <c r="GFY19" s="164"/>
      <c r="GFZ19" s="163"/>
      <c r="GGA19" s="7"/>
      <c r="GGB19" s="7"/>
      <c r="GGC19" s="7"/>
      <c r="GGD19" s="165"/>
      <c r="GGE19" s="108"/>
      <c r="GGF19" s="109"/>
      <c r="GGG19" s="155"/>
      <c r="GGH19" s="109"/>
      <c r="GGI19" s="109"/>
      <c r="GGJ19" s="156"/>
      <c r="GGK19" s="156"/>
      <c r="GGL19" s="156"/>
      <c r="GGM19" s="156"/>
      <c r="GGN19" s="156"/>
      <c r="GGO19" s="157"/>
      <c r="GGP19" s="156"/>
      <c r="GGQ19" s="156"/>
      <c r="GGR19" s="156"/>
      <c r="GGS19" s="158"/>
      <c r="GGT19" s="110"/>
      <c r="GGU19" s="156"/>
      <c r="GGV19" s="156"/>
      <c r="GGW19" s="156"/>
      <c r="GGX19" s="158"/>
      <c r="GGY19" s="159"/>
      <c r="GGZ19" s="160"/>
      <c r="GHA19" s="161"/>
      <c r="GHB19" s="161"/>
      <c r="GHC19" s="162"/>
      <c r="GHD19" s="162"/>
      <c r="GHE19" s="163"/>
      <c r="GHF19" s="163"/>
      <c r="GHG19" s="163"/>
      <c r="GHH19" s="163"/>
      <c r="GHI19" s="164"/>
      <c r="GHJ19" s="164"/>
      <c r="GHK19" s="164"/>
      <c r="GHL19" s="163"/>
      <c r="GHM19" s="7"/>
      <c r="GHN19" s="7"/>
      <c r="GHO19" s="7"/>
      <c r="GHP19" s="165"/>
      <c r="GHQ19" s="108"/>
      <c r="GHR19" s="109"/>
      <c r="GHS19" s="155"/>
      <c r="GHT19" s="109"/>
      <c r="GHU19" s="109"/>
      <c r="GHV19" s="156"/>
      <c r="GHW19" s="156"/>
      <c r="GHX19" s="156"/>
      <c r="GHY19" s="156"/>
      <c r="GHZ19" s="156"/>
      <c r="GIA19" s="157"/>
      <c r="GIB19" s="156"/>
      <c r="GIC19" s="156"/>
      <c r="GID19" s="156"/>
      <c r="GIE19" s="158"/>
      <c r="GIF19" s="110"/>
      <c r="GIG19" s="156"/>
      <c r="GIH19" s="156"/>
      <c r="GII19" s="156"/>
      <c r="GIJ19" s="158"/>
      <c r="GIK19" s="159"/>
      <c r="GIL19" s="160"/>
      <c r="GIM19" s="161"/>
      <c r="GIN19" s="161"/>
      <c r="GIO19" s="162"/>
      <c r="GIP19" s="162"/>
      <c r="GIQ19" s="163"/>
      <c r="GIR19" s="163"/>
      <c r="GIS19" s="163"/>
      <c r="GIT19" s="163"/>
      <c r="GIU19" s="164"/>
      <c r="GIV19" s="164"/>
      <c r="GIW19" s="164"/>
      <c r="GIX19" s="163"/>
      <c r="GIY19" s="7"/>
      <c r="GIZ19" s="7"/>
      <c r="GJA19" s="7"/>
      <c r="GJB19" s="165"/>
      <c r="GJC19" s="108"/>
      <c r="GJD19" s="109"/>
      <c r="GJE19" s="155"/>
      <c r="GJF19" s="109"/>
      <c r="GJG19" s="109"/>
      <c r="GJH19" s="156"/>
      <c r="GJI19" s="156"/>
      <c r="GJJ19" s="156"/>
      <c r="GJK19" s="156"/>
      <c r="GJL19" s="156"/>
      <c r="GJM19" s="157"/>
      <c r="GJN19" s="156"/>
      <c r="GJO19" s="156"/>
      <c r="GJP19" s="156"/>
      <c r="GJQ19" s="158"/>
      <c r="GJR19" s="110"/>
      <c r="GJS19" s="156"/>
      <c r="GJT19" s="156"/>
      <c r="GJU19" s="156"/>
      <c r="GJV19" s="158"/>
      <c r="GJW19" s="159"/>
      <c r="GJX19" s="160"/>
      <c r="GJY19" s="161"/>
      <c r="GJZ19" s="161"/>
      <c r="GKA19" s="162"/>
      <c r="GKB19" s="162"/>
      <c r="GKC19" s="163"/>
      <c r="GKD19" s="163"/>
      <c r="GKE19" s="163"/>
      <c r="GKF19" s="163"/>
      <c r="GKG19" s="164"/>
      <c r="GKH19" s="164"/>
      <c r="GKI19" s="164"/>
      <c r="GKJ19" s="163"/>
      <c r="GKK19" s="7"/>
      <c r="GKL19" s="7"/>
      <c r="GKM19" s="7"/>
      <c r="GKN19" s="165"/>
      <c r="GKO19" s="108"/>
      <c r="GKP19" s="109"/>
      <c r="GKQ19" s="155"/>
      <c r="GKR19" s="109"/>
      <c r="GKS19" s="109"/>
      <c r="GKT19" s="156"/>
      <c r="GKU19" s="156"/>
      <c r="GKV19" s="156"/>
      <c r="GKW19" s="156"/>
      <c r="GKX19" s="156"/>
      <c r="GKY19" s="157"/>
      <c r="GKZ19" s="156"/>
      <c r="GLA19" s="156"/>
      <c r="GLB19" s="156"/>
      <c r="GLC19" s="158"/>
      <c r="GLD19" s="110"/>
      <c r="GLE19" s="156"/>
      <c r="GLF19" s="156"/>
      <c r="GLG19" s="156"/>
      <c r="GLH19" s="158"/>
      <c r="GLI19" s="159"/>
      <c r="GLJ19" s="160"/>
      <c r="GLK19" s="161"/>
      <c r="GLL19" s="161"/>
      <c r="GLM19" s="162"/>
      <c r="GLN19" s="162"/>
      <c r="GLO19" s="163"/>
      <c r="GLP19" s="163"/>
      <c r="GLQ19" s="163"/>
      <c r="GLR19" s="163"/>
      <c r="GLS19" s="164"/>
      <c r="GLT19" s="164"/>
      <c r="GLU19" s="164"/>
      <c r="GLV19" s="163"/>
      <c r="GLW19" s="7"/>
      <c r="GLX19" s="7"/>
      <c r="GLY19" s="7"/>
      <c r="GLZ19" s="165"/>
      <c r="GMA19" s="108"/>
      <c r="GMB19" s="109"/>
      <c r="GMC19" s="155"/>
      <c r="GMD19" s="109"/>
      <c r="GME19" s="109"/>
      <c r="GMF19" s="156"/>
      <c r="GMG19" s="156"/>
      <c r="GMH19" s="156"/>
      <c r="GMI19" s="156"/>
      <c r="GMJ19" s="156"/>
      <c r="GMK19" s="157"/>
      <c r="GML19" s="156"/>
      <c r="GMM19" s="156"/>
      <c r="GMN19" s="156"/>
      <c r="GMO19" s="158"/>
      <c r="GMP19" s="110"/>
      <c r="GMQ19" s="156"/>
      <c r="GMR19" s="156"/>
      <c r="GMS19" s="156"/>
      <c r="GMT19" s="158"/>
      <c r="GMU19" s="159"/>
      <c r="GMV19" s="160"/>
      <c r="GMW19" s="161"/>
      <c r="GMX19" s="161"/>
      <c r="GMY19" s="162"/>
      <c r="GMZ19" s="162"/>
      <c r="GNA19" s="163"/>
      <c r="GNB19" s="163"/>
      <c r="GNC19" s="163"/>
      <c r="GND19" s="163"/>
      <c r="GNE19" s="164"/>
      <c r="GNF19" s="164"/>
      <c r="GNG19" s="164"/>
      <c r="GNH19" s="163"/>
      <c r="GNI19" s="7"/>
      <c r="GNJ19" s="7"/>
      <c r="GNK19" s="7"/>
      <c r="GNL19" s="165"/>
      <c r="GNM19" s="108"/>
      <c r="GNN19" s="109"/>
      <c r="GNO19" s="155"/>
      <c r="GNP19" s="109"/>
      <c r="GNQ19" s="109"/>
      <c r="GNR19" s="156"/>
      <c r="GNS19" s="156"/>
      <c r="GNT19" s="156"/>
      <c r="GNU19" s="156"/>
      <c r="GNV19" s="156"/>
      <c r="GNW19" s="157"/>
      <c r="GNX19" s="156"/>
      <c r="GNY19" s="156"/>
      <c r="GNZ19" s="156"/>
      <c r="GOA19" s="158"/>
      <c r="GOB19" s="110"/>
      <c r="GOC19" s="156"/>
      <c r="GOD19" s="156"/>
      <c r="GOE19" s="156"/>
      <c r="GOF19" s="158"/>
      <c r="GOG19" s="159"/>
      <c r="GOH19" s="160"/>
      <c r="GOI19" s="161"/>
      <c r="GOJ19" s="161"/>
      <c r="GOK19" s="162"/>
      <c r="GOL19" s="162"/>
      <c r="GOM19" s="163"/>
      <c r="GON19" s="163"/>
      <c r="GOO19" s="163"/>
      <c r="GOP19" s="163"/>
      <c r="GOQ19" s="164"/>
      <c r="GOR19" s="164"/>
      <c r="GOS19" s="164"/>
      <c r="GOT19" s="163"/>
      <c r="GOU19" s="7"/>
      <c r="GOV19" s="7"/>
      <c r="GOW19" s="7"/>
      <c r="GOX19" s="165"/>
      <c r="GOY19" s="108"/>
      <c r="GOZ19" s="109"/>
      <c r="GPA19" s="155"/>
      <c r="GPB19" s="109"/>
      <c r="GPC19" s="109"/>
      <c r="GPD19" s="156"/>
      <c r="GPE19" s="156"/>
      <c r="GPF19" s="156"/>
      <c r="GPG19" s="156"/>
      <c r="GPH19" s="156"/>
      <c r="GPI19" s="157"/>
      <c r="GPJ19" s="156"/>
      <c r="GPK19" s="156"/>
      <c r="GPL19" s="156"/>
      <c r="GPM19" s="158"/>
      <c r="GPN19" s="110"/>
      <c r="GPO19" s="156"/>
      <c r="GPP19" s="156"/>
      <c r="GPQ19" s="156"/>
      <c r="GPR19" s="158"/>
      <c r="GPS19" s="159"/>
      <c r="GPT19" s="160"/>
      <c r="GPU19" s="161"/>
      <c r="GPV19" s="161"/>
      <c r="GPW19" s="162"/>
      <c r="GPX19" s="162"/>
      <c r="GPY19" s="163"/>
      <c r="GPZ19" s="163"/>
      <c r="GQA19" s="163"/>
      <c r="GQB19" s="163"/>
      <c r="GQC19" s="164"/>
      <c r="GQD19" s="164"/>
      <c r="GQE19" s="164"/>
      <c r="GQF19" s="163"/>
      <c r="GQG19" s="7"/>
      <c r="GQH19" s="7"/>
      <c r="GQI19" s="7"/>
      <c r="GQJ19" s="165"/>
      <c r="GQK19" s="108"/>
      <c r="GQL19" s="109"/>
      <c r="GQM19" s="155"/>
      <c r="GQN19" s="109"/>
      <c r="GQO19" s="109"/>
      <c r="GQP19" s="156"/>
      <c r="GQQ19" s="156"/>
      <c r="GQR19" s="156"/>
      <c r="GQS19" s="156"/>
      <c r="GQT19" s="156"/>
      <c r="GQU19" s="157"/>
      <c r="GQV19" s="156"/>
      <c r="GQW19" s="156"/>
      <c r="GQX19" s="156"/>
      <c r="GQY19" s="158"/>
      <c r="GQZ19" s="110"/>
      <c r="GRA19" s="156"/>
      <c r="GRB19" s="156"/>
      <c r="GRC19" s="156"/>
      <c r="GRD19" s="158"/>
      <c r="GRE19" s="159"/>
      <c r="GRF19" s="160"/>
      <c r="GRG19" s="161"/>
      <c r="GRH19" s="161"/>
      <c r="GRI19" s="162"/>
      <c r="GRJ19" s="162"/>
      <c r="GRK19" s="163"/>
      <c r="GRL19" s="163"/>
      <c r="GRM19" s="163"/>
      <c r="GRN19" s="163"/>
      <c r="GRO19" s="164"/>
      <c r="GRP19" s="164"/>
      <c r="GRQ19" s="164"/>
      <c r="GRR19" s="163"/>
      <c r="GRS19" s="7"/>
      <c r="GRT19" s="7"/>
      <c r="GRU19" s="7"/>
      <c r="GRV19" s="165"/>
      <c r="GRW19" s="108"/>
      <c r="GRX19" s="109"/>
      <c r="GRY19" s="155"/>
      <c r="GRZ19" s="109"/>
      <c r="GSA19" s="109"/>
      <c r="GSB19" s="156"/>
      <c r="GSC19" s="156"/>
      <c r="GSD19" s="156"/>
      <c r="GSE19" s="156"/>
      <c r="GSF19" s="156"/>
      <c r="GSG19" s="157"/>
      <c r="GSH19" s="156"/>
      <c r="GSI19" s="156"/>
      <c r="GSJ19" s="156"/>
      <c r="GSK19" s="158"/>
      <c r="GSL19" s="110"/>
      <c r="GSM19" s="156"/>
      <c r="GSN19" s="156"/>
      <c r="GSO19" s="156"/>
      <c r="GSP19" s="158"/>
      <c r="GSQ19" s="159"/>
      <c r="GSR19" s="160"/>
      <c r="GSS19" s="161"/>
      <c r="GST19" s="161"/>
      <c r="GSU19" s="162"/>
      <c r="GSV19" s="162"/>
      <c r="GSW19" s="163"/>
      <c r="GSX19" s="163"/>
      <c r="GSY19" s="163"/>
      <c r="GSZ19" s="163"/>
      <c r="GTA19" s="164"/>
      <c r="GTB19" s="164"/>
      <c r="GTC19" s="164"/>
      <c r="GTD19" s="163"/>
      <c r="GTE19" s="7"/>
      <c r="GTF19" s="7"/>
      <c r="GTG19" s="7"/>
      <c r="GTH19" s="165"/>
      <c r="GTI19" s="108"/>
      <c r="GTJ19" s="109"/>
      <c r="GTK19" s="155"/>
      <c r="GTL19" s="109"/>
      <c r="GTM19" s="109"/>
      <c r="GTN19" s="156"/>
      <c r="GTO19" s="156"/>
      <c r="GTP19" s="156"/>
      <c r="GTQ19" s="156"/>
      <c r="GTR19" s="156"/>
      <c r="GTS19" s="157"/>
      <c r="GTT19" s="156"/>
      <c r="GTU19" s="156"/>
      <c r="GTV19" s="156"/>
      <c r="GTW19" s="158"/>
      <c r="GTX19" s="110"/>
      <c r="GTY19" s="156"/>
      <c r="GTZ19" s="156"/>
      <c r="GUA19" s="156"/>
      <c r="GUB19" s="158"/>
      <c r="GUC19" s="159"/>
      <c r="GUD19" s="160"/>
      <c r="GUE19" s="161"/>
      <c r="GUF19" s="161"/>
      <c r="GUG19" s="162"/>
      <c r="GUH19" s="162"/>
      <c r="GUI19" s="163"/>
      <c r="GUJ19" s="163"/>
      <c r="GUK19" s="163"/>
      <c r="GUL19" s="163"/>
      <c r="GUM19" s="164"/>
      <c r="GUN19" s="164"/>
      <c r="GUO19" s="164"/>
      <c r="GUP19" s="163"/>
      <c r="GUQ19" s="7"/>
      <c r="GUR19" s="7"/>
      <c r="GUS19" s="7"/>
      <c r="GUT19" s="165"/>
      <c r="GUU19" s="108"/>
      <c r="GUV19" s="109"/>
      <c r="GUW19" s="155"/>
      <c r="GUX19" s="109"/>
      <c r="GUY19" s="109"/>
      <c r="GUZ19" s="156"/>
      <c r="GVA19" s="156"/>
      <c r="GVB19" s="156"/>
      <c r="GVC19" s="156"/>
      <c r="GVD19" s="156"/>
      <c r="GVE19" s="157"/>
      <c r="GVF19" s="156"/>
      <c r="GVG19" s="156"/>
      <c r="GVH19" s="156"/>
      <c r="GVI19" s="158"/>
      <c r="GVJ19" s="110"/>
      <c r="GVK19" s="156"/>
      <c r="GVL19" s="156"/>
      <c r="GVM19" s="156"/>
      <c r="GVN19" s="158"/>
      <c r="GVO19" s="159"/>
      <c r="GVP19" s="160"/>
      <c r="GVQ19" s="161"/>
      <c r="GVR19" s="161"/>
      <c r="GVS19" s="162"/>
      <c r="GVT19" s="162"/>
      <c r="GVU19" s="163"/>
      <c r="GVV19" s="163"/>
      <c r="GVW19" s="163"/>
      <c r="GVX19" s="163"/>
      <c r="GVY19" s="164"/>
      <c r="GVZ19" s="164"/>
      <c r="GWA19" s="164"/>
      <c r="GWB19" s="163"/>
      <c r="GWC19" s="7"/>
      <c r="GWD19" s="7"/>
      <c r="GWE19" s="7"/>
      <c r="GWF19" s="165"/>
      <c r="GWG19" s="108"/>
      <c r="GWH19" s="109"/>
      <c r="GWI19" s="155"/>
      <c r="GWJ19" s="109"/>
      <c r="GWK19" s="109"/>
      <c r="GWL19" s="156"/>
      <c r="GWM19" s="156"/>
      <c r="GWN19" s="156"/>
      <c r="GWO19" s="156"/>
      <c r="GWP19" s="156"/>
      <c r="GWQ19" s="157"/>
      <c r="GWR19" s="156"/>
      <c r="GWS19" s="156"/>
      <c r="GWT19" s="156"/>
      <c r="GWU19" s="158"/>
      <c r="GWV19" s="110"/>
      <c r="GWW19" s="156"/>
      <c r="GWX19" s="156"/>
      <c r="GWY19" s="156"/>
      <c r="GWZ19" s="158"/>
      <c r="GXA19" s="159"/>
      <c r="GXB19" s="160"/>
      <c r="GXC19" s="161"/>
      <c r="GXD19" s="161"/>
      <c r="GXE19" s="162"/>
      <c r="GXF19" s="162"/>
      <c r="GXG19" s="163"/>
      <c r="GXH19" s="163"/>
      <c r="GXI19" s="163"/>
      <c r="GXJ19" s="163"/>
      <c r="GXK19" s="164"/>
      <c r="GXL19" s="164"/>
      <c r="GXM19" s="164"/>
      <c r="GXN19" s="163"/>
      <c r="GXO19" s="7"/>
      <c r="GXP19" s="7"/>
      <c r="GXQ19" s="7"/>
      <c r="GXR19" s="165"/>
      <c r="GXS19" s="108"/>
      <c r="GXT19" s="109"/>
      <c r="GXU19" s="155"/>
      <c r="GXV19" s="109"/>
      <c r="GXW19" s="109"/>
      <c r="GXX19" s="156"/>
      <c r="GXY19" s="156"/>
      <c r="GXZ19" s="156"/>
      <c r="GYA19" s="156"/>
      <c r="GYB19" s="156"/>
      <c r="GYC19" s="157"/>
      <c r="GYD19" s="156"/>
      <c r="GYE19" s="156"/>
      <c r="GYF19" s="156"/>
      <c r="GYG19" s="158"/>
      <c r="GYH19" s="110"/>
      <c r="GYI19" s="156"/>
      <c r="GYJ19" s="156"/>
      <c r="GYK19" s="156"/>
      <c r="GYL19" s="158"/>
      <c r="GYM19" s="159"/>
      <c r="GYN19" s="160"/>
      <c r="GYO19" s="161"/>
      <c r="GYP19" s="161"/>
      <c r="GYQ19" s="162"/>
      <c r="GYR19" s="162"/>
      <c r="GYS19" s="163"/>
      <c r="GYT19" s="163"/>
      <c r="GYU19" s="163"/>
      <c r="GYV19" s="163"/>
      <c r="GYW19" s="164"/>
      <c r="GYX19" s="164"/>
      <c r="GYY19" s="164"/>
      <c r="GYZ19" s="163"/>
      <c r="GZA19" s="7"/>
      <c r="GZB19" s="7"/>
      <c r="GZC19" s="7"/>
      <c r="GZD19" s="165"/>
      <c r="GZE19" s="108"/>
      <c r="GZF19" s="109"/>
      <c r="GZG19" s="155"/>
      <c r="GZH19" s="109"/>
      <c r="GZI19" s="109"/>
      <c r="GZJ19" s="156"/>
      <c r="GZK19" s="156"/>
      <c r="GZL19" s="156"/>
      <c r="GZM19" s="156"/>
      <c r="GZN19" s="156"/>
      <c r="GZO19" s="157"/>
      <c r="GZP19" s="156"/>
      <c r="GZQ19" s="156"/>
      <c r="GZR19" s="156"/>
      <c r="GZS19" s="158"/>
      <c r="GZT19" s="110"/>
      <c r="GZU19" s="156"/>
      <c r="GZV19" s="156"/>
      <c r="GZW19" s="156"/>
      <c r="GZX19" s="158"/>
      <c r="GZY19" s="159"/>
      <c r="GZZ19" s="160"/>
      <c r="HAA19" s="161"/>
      <c r="HAB19" s="161"/>
      <c r="HAC19" s="162"/>
      <c r="HAD19" s="162"/>
      <c r="HAE19" s="163"/>
      <c r="HAF19" s="163"/>
      <c r="HAG19" s="163"/>
      <c r="HAH19" s="163"/>
      <c r="HAI19" s="164"/>
      <c r="HAJ19" s="164"/>
      <c r="HAK19" s="164"/>
      <c r="HAL19" s="163"/>
      <c r="HAM19" s="7"/>
      <c r="HAN19" s="7"/>
      <c r="HAO19" s="7"/>
      <c r="HAP19" s="165"/>
      <c r="HAQ19" s="108"/>
      <c r="HAR19" s="109"/>
      <c r="HAS19" s="155"/>
      <c r="HAT19" s="109"/>
      <c r="HAU19" s="109"/>
      <c r="HAV19" s="156"/>
      <c r="HAW19" s="156"/>
      <c r="HAX19" s="156"/>
      <c r="HAY19" s="156"/>
      <c r="HAZ19" s="156"/>
      <c r="HBA19" s="157"/>
      <c r="HBB19" s="156"/>
      <c r="HBC19" s="156"/>
      <c r="HBD19" s="156"/>
      <c r="HBE19" s="158"/>
      <c r="HBF19" s="110"/>
      <c r="HBG19" s="156"/>
      <c r="HBH19" s="156"/>
      <c r="HBI19" s="156"/>
      <c r="HBJ19" s="158"/>
      <c r="HBK19" s="159"/>
      <c r="HBL19" s="160"/>
      <c r="HBM19" s="161"/>
      <c r="HBN19" s="161"/>
      <c r="HBO19" s="162"/>
      <c r="HBP19" s="162"/>
      <c r="HBQ19" s="163"/>
      <c r="HBR19" s="163"/>
      <c r="HBS19" s="163"/>
      <c r="HBT19" s="163"/>
      <c r="HBU19" s="164"/>
      <c r="HBV19" s="164"/>
      <c r="HBW19" s="164"/>
      <c r="HBX19" s="163"/>
      <c r="HBY19" s="7"/>
      <c r="HBZ19" s="7"/>
      <c r="HCA19" s="7"/>
      <c r="HCB19" s="165"/>
      <c r="HCC19" s="108"/>
      <c r="HCD19" s="109"/>
      <c r="HCE19" s="155"/>
      <c r="HCF19" s="109"/>
      <c r="HCG19" s="109"/>
      <c r="HCH19" s="156"/>
      <c r="HCI19" s="156"/>
      <c r="HCJ19" s="156"/>
      <c r="HCK19" s="156"/>
      <c r="HCL19" s="156"/>
      <c r="HCM19" s="157"/>
      <c r="HCN19" s="156"/>
      <c r="HCO19" s="156"/>
      <c r="HCP19" s="156"/>
      <c r="HCQ19" s="158"/>
      <c r="HCR19" s="110"/>
      <c r="HCS19" s="156"/>
      <c r="HCT19" s="156"/>
      <c r="HCU19" s="156"/>
      <c r="HCV19" s="158"/>
      <c r="HCW19" s="159"/>
      <c r="HCX19" s="160"/>
      <c r="HCY19" s="161"/>
      <c r="HCZ19" s="161"/>
      <c r="HDA19" s="162"/>
      <c r="HDB19" s="162"/>
      <c r="HDC19" s="163"/>
      <c r="HDD19" s="163"/>
      <c r="HDE19" s="163"/>
      <c r="HDF19" s="163"/>
      <c r="HDG19" s="164"/>
      <c r="HDH19" s="164"/>
      <c r="HDI19" s="164"/>
      <c r="HDJ19" s="163"/>
      <c r="HDK19" s="7"/>
      <c r="HDL19" s="7"/>
      <c r="HDM19" s="7"/>
      <c r="HDN19" s="165"/>
      <c r="HDO19" s="108"/>
      <c r="HDP19" s="109"/>
      <c r="HDQ19" s="155"/>
      <c r="HDR19" s="109"/>
      <c r="HDS19" s="109"/>
      <c r="HDT19" s="156"/>
      <c r="HDU19" s="156"/>
      <c r="HDV19" s="156"/>
      <c r="HDW19" s="156"/>
      <c r="HDX19" s="156"/>
      <c r="HDY19" s="157"/>
      <c r="HDZ19" s="156"/>
      <c r="HEA19" s="156"/>
      <c r="HEB19" s="156"/>
      <c r="HEC19" s="158"/>
      <c r="HED19" s="110"/>
      <c r="HEE19" s="156"/>
      <c r="HEF19" s="156"/>
      <c r="HEG19" s="156"/>
      <c r="HEH19" s="158"/>
      <c r="HEI19" s="159"/>
      <c r="HEJ19" s="160"/>
      <c r="HEK19" s="161"/>
      <c r="HEL19" s="161"/>
      <c r="HEM19" s="162"/>
      <c r="HEN19" s="162"/>
      <c r="HEO19" s="163"/>
      <c r="HEP19" s="163"/>
      <c r="HEQ19" s="163"/>
      <c r="HER19" s="163"/>
      <c r="HES19" s="164"/>
      <c r="HET19" s="164"/>
      <c r="HEU19" s="164"/>
      <c r="HEV19" s="163"/>
      <c r="HEW19" s="7"/>
      <c r="HEX19" s="7"/>
      <c r="HEY19" s="7"/>
      <c r="HEZ19" s="165"/>
      <c r="HFA19" s="108"/>
      <c r="HFB19" s="109"/>
      <c r="HFC19" s="155"/>
      <c r="HFD19" s="109"/>
      <c r="HFE19" s="109"/>
      <c r="HFF19" s="156"/>
      <c r="HFG19" s="156"/>
      <c r="HFH19" s="156"/>
      <c r="HFI19" s="156"/>
      <c r="HFJ19" s="156"/>
      <c r="HFK19" s="157"/>
      <c r="HFL19" s="156"/>
      <c r="HFM19" s="156"/>
      <c r="HFN19" s="156"/>
      <c r="HFO19" s="158"/>
      <c r="HFP19" s="110"/>
      <c r="HFQ19" s="156"/>
      <c r="HFR19" s="156"/>
      <c r="HFS19" s="156"/>
      <c r="HFT19" s="158"/>
      <c r="HFU19" s="159"/>
      <c r="HFV19" s="160"/>
      <c r="HFW19" s="161"/>
      <c r="HFX19" s="161"/>
      <c r="HFY19" s="162"/>
      <c r="HFZ19" s="162"/>
      <c r="HGA19" s="163"/>
      <c r="HGB19" s="163"/>
      <c r="HGC19" s="163"/>
      <c r="HGD19" s="163"/>
      <c r="HGE19" s="164"/>
      <c r="HGF19" s="164"/>
      <c r="HGG19" s="164"/>
      <c r="HGH19" s="163"/>
      <c r="HGI19" s="7"/>
      <c r="HGJ19" s="7"/>
      <c r="HGK19" s="7"/>
      <c r="HGL19" s="165"/>
      <c r="HGM19" s="108"/>
      <c r="HGN19" s="109"/>
      <c r="HGO19" s="155"/>
      <c r="HGP19" s="109"/>
      <c r="HGQ19" s="109"/>
      <c r="HGR19" s="156"/>
      <c r="HGS19" s="156"/>
      <c r="HGT19" s="156"/>
      <c r="HGU19" s="156"/>
      <c r="HGV19" s="156"/>
      <c r="HGW19" s="157"/>
      <c r="HGX19" s="156"/>
      <c r="HGY19" s="156"/>
      <c r="HGZ19" s="156"/>
      <c r="HHA19" s="158"/>
      <c r="HHB19" s="110"/>
      <c r="HHC19" s="156"/>
      <c r="HHD19" s="156"/>
      <c r="HHE19" s="156"/>
      <c r="HHF19" s="158"/>
      <c r="HHG19" s="159"/>
      <c r="HHH19" s="160"/>
      <c r="HHI19" s="161"/>
      <c r="HHJ19" s="161"/>
      <c r="HHK19" s="162"/>
      <c r="HHL19" s="162"/>
      <c r="HHM19" s="163"/>
      <c r="HHN19" s="163"/>
      <c r="HHO19" s="163"/>
      <c r="HHP19" s="163"/>
      <c r="HHQ19" s="164"/>
      <c r="HHR19" s="164"/>
      <c r="HHS19" s="164"/>
      <c r="HHT19" s="163"/>
      <c r="HHU19" s="7"/>
      <c r="HHV19" s="7"/>
      <c r="HHW19" s="7"/>
      <c r="HHX19" s="165"/>
      <c r="HHY19" s="108"/>
      <c r="HHZ19" s="109"/>
      <c r="HIA19" s="155"/>
      <c r="HIB19" s="109"/>
      <c r="HIC19" s="109"/>
      <c r="HID19" s="156"/>
      <c r="HIE19" s="156"/>
      <c r="HIF19" s="156"/>
      <c r="HIG19" s="156"/>
      <c r="HIH19" s="156"/>
      <c r="HII19" s="157"/>
      <c r="HIJ19" s="156"/>
      <c r="HIK19" s="156"/>
      <c r="HIL19" s="156"/>
      <c r="HIM19" s="158"/>
      <c r="HIN19" s="110"/>
      <c r="HIO19" s="156"/>
      <c r="HIP19" s="156"/>
      <c r="HIQ19" s="156"/>
      <c r="HIR19" s="158"/>
      <c r="HIS19" s="159"/>
      <c r="HIT19" s="160"/>
      <c r="HIU19" s="161"/>
      <c r="HIV19" s="161"/>
      <c r="HIW19" s="162"/>
      <c r="HIX19" s="162"/>
      <c r="HIY19" s="163"/>
      <c r="HIZ19" s="163"/>
      <c r="HJA19" s="163"/>
      <c r="HJB19" s="163"/>
      <c r="HJC19" s="164"/>
      <c r="HJD19" s="164"/>
      <c r="HJE19" s="164"/>
      <c r="HJF19" s="163"/>
      <c r="HJG19" s="7"/>
      <c r="HJH19" s="7"/>
      <c r="HJI19" s="7"/>
      <c r="HJJ19" s="165"/>
      <c r="HJK19" s="108"/>
      <c r="HJL19" s="109"/>
      <c r="HJM19" s="155"/>
      <c r="HJN19" s="109"/>
      <c r="HJO19" s="109"/>
      <c r="HJP19" s="156"/>
      <c r="HJQ19" s="156"/>
      <c r="HJR19" s="156"/>
      <c r="HJS19" s="156"/>
      <c r="HJT19" s="156"/>
      <c r="HJU19" s="157"/>
      <c r="HJV19" s="156"/>
      <c r="HJW19" s="156"/>
      <c r="HJX19" s="156"/>
      <c r="HJY19" s="158"/>
      <c r="HJZ19" s="110"/>
      <c r="HKA19" s="156"/>
      <c r="HKB19" s="156"/>
      <c r="HKC19" s="156"/>
      <c r="HKD19" s="158"/>
      <c r="HKE19" s="159"/>
      <c r="HKF19" s="160"/>
      <c r="HKG19" s="161"/>
      <c r="HKH19" s="161"/>
      <c r="HKI19" s="162"/>
      <c r="HKJ19" s="162"/>
      <c r="HKK19" s="163"/>
      <c r="HKL19" s="163"/>
      <c r="HKM19" s="163"/>
      <c r="HKN19" s="163"/>
      <c r="HKO19" s="164"/>
      <c r="HKP19" s="164"/>
      <c r="HKQ19" s="164"/>
      <c r="HKR19" s="163"/>
      <c r="HKS19" s="7"/>
      <c r="HKT19" s="7"/>
      <c r="HKU19" s="7"/>
      <c r="HKV19" s="165"/>
      <c r="HKW19" s="108"/>
      <c r="HKX19" s="109"/>
      <c r="HKY19" s="155"/>
      <c r="HKZ19" s="109"/>
      <c r="HLA19" s="109"/>
      <c r="HLB19" s="156"/>
      <c r="HLC19" s="156"/>
      <c r="HLD19" s="156"/>
      <c r="HLE19" s="156"/>
      <c r="HLF19" s="156"/>
      <c r="HLG19" s="157"/>
      <c r="HLH19" s="156"/>
      <c r="HLI19" s="156"/>
      <c r="HLJ19" s="156"/>
      <c r="HLK19" s="158"/>
      <c r="HLL19" s="110"/>
      <c r="HLM19" s="156"/>
      <c r="HLN19" s="156"/>
      <c r="HLO19" s="156"/>
      <c r="HLP19" s="158"/>
      <c r="HLQ19" s="159"/>
      <c r="HLR19" s="160"/>
      <c r="HLS19" s="161"/>
      <c r="HLT19" s="161"/>
      <c r="HLU19" s="162"/>
      <c r="HLV19" s="162"/>
      <c r="HLW19" s="163"/>
      <c r="HLX19" s="163"/>
      <c r="HLY19" s="163"/>
      <c r="HLZ19" s="163"/>
      <c r="HMA19" s="164"/>
      <c r="HMB19" s="164"/>
      <c r="HMC19" s="164"/>
      <c r="HMD19" s="163"/>
      <c r="HME19" s="7"/>
      <c r="HMF19" s="7"/>
      <c r="HMG19" s="7"/>
      <c r="HMH19" s="165"/>
      <c r="HMI19" s="108"/>
      <c r="HMJ19" s="109"/>
      <c r="HMK19" s="155"/>
      <c r="HML19" s="109"/>
      <c r="HMM19" s="109"/>
      <c r="HMN19" s="156"/>
      <c r="HMO19" s="156"/>
      <c r="HMP19" s="156"/>
      <c r="HMQ19" s="156"/>
      <c r="HMR19" s="156"/>
      <c r="HMS19" s="157"/>
      <c r="HMT19" s="156"/>
      <c r="HMU19" s="156"/>
      <c r="HMV19" s="156"/>
      <c r="HMW19" s="158"/>
      <c r="HMX19" s="110"/>
      <c r="HMY19" s="156"/>
      <c r="HMZ19" s="156"/>
      <c r="HNA19" s="156"/>
      <c r="HNB19" s="158"/>
      <c r="HNC19" s="159"/>
      <c r="HND19" s="160"/>
      <c r="HNE19" s="161"/>
      <c r="HNF19" s="161"/>
      <c r="HNG19" s="162"/>
      <c r="HNH19" s="162"/>
      <c r="HNI19" s="163"/>
      <c r="HNJ19" s="163"/>
      <c r="HNK19" s="163"/>
      <c r="HNL19" s="163"/>
      <c r="HNM19" s="164"/>
      <c r="HNN19" s="164"/>
      <c r="HNO19" s="164"/>
      <c r="HNP19" s="163"/>
      <c r="HNQ19" s="7"/>
      <c r="HNR19" s="7"/>
      <c r="HNS19" s="7"/>
      <c r="HNT19" s="165"/>
      <c r="HNU19" s="108"/>
      <c r="HNV19" s="109"/>
      <c r="HNW19" s="155"/>
      <c r="HNX19" s="109"/>
      <c r="HNY19" s="109"/>
      <c r="HNZ19" s="156"/>
      <c r="HOA19" s="156"/>
      <c r="HOB19" s="156"/>
      <c r="HOC19" s="156"/>
      <c r="HOD19" s="156"/>
      <c r="HOE19" s="157"/>
      <c r="HOF19" s="156"/>
      <c r="HOG19" s="156"/>
      <c r="HOH19" s="156"/>
      <c r="HOI19" s="158"/>
      <c r="HOJ19" s="110"/>
      <c r="HOK19" s="156"/>
      <c r="HOL19" s="156"/>
      <c r="HOM19" s="156"/>
      <c r="HON19" s="158"/>
      <c r="HOO19" s="159"/>
      <c r="HOP19" s="160"/>
      <c r="HOQ19" s="161"/>
      <c r="HOR19" s="161"/>
      <c r="HOS19" s="162"/>
      <c r="HOT19" s="162"/>
      <c r="HOU19" s="163"/>
      <c r="HOV19" s="163"/>
      <c r="HOW19" s="163"/>
      <c r="HOX19" s="163"/>
      <c r="HOY19" s="164"/>
      <c r="HOZ19" s="164"/>
      <c r="HPA19" s="164"/>
      <c r="HPB19" s="163"/>
      <c r="HPC19" s="7"/>
      <c r="HPD19" s="7"/>
      <c r="HPE19" s="7"/>
      <c r="HPF19" s="165"/>
      <c r="HPG19" s="108"/>
      <c r="HPH19" s="109"/>
      <c r="HPI19" s="155"/>
      <c r="HPJ19" s="109"/>
      <c r="HPK19" s="109"/>
      <c r="HPL19" s="156"/>
      <c r="HPM19" s="156"/>
      <c r="HPN19" s="156"/>
      <c r="HPO19" s="156"/>
      <c r="HPP19" s="156"/>
      <c r="HPQ19" s="157"/>
      <c r="HPR19" s="156"/>
      <c r="HPS19" s="156"/>
      <c r="HPT19" s="156"/>
      <c r="HPU19" s="158"/>
      <c r="HPV19" s="110"/>
      <c r="HPW19" s="156"/>
      <c r="HPX19" s="156"/>
      <c r="HPY19" s="156"/>
      <c r="HPZ19" s="158"/>
      <c r="HQA19" s="159"/>
      <c r="HQB19" s="160"/>
      <c r="HQC19" s="161"/>
      <c r="HQD19" s="161"/>
      <c r="HQE19" s="162"/>
      <c r="HQF19" s="162"/>
      <c r="HQG19" s="163"/>
      <c r="HQH19" s="163"/>
      <c r="HQI19" s="163"/>
      <c r="HQJ19" s="163"/>
      <c r="HQK19" s="164"/>
      <c r="HQL19" s="164"/>
      <c r="HQM19" s="164"/>
      <c r="HQN19" s="163"/>
      <c r="HQO19" s="7"/>
      <c r="HQP19" s="7"/>
      <c r="HQQ19" s="7"/>
      <c r="HQR19" s="165"/>
      <c r="HQS19" s="108"/>
      <c r="HQT19" s="109"/>
      <c r="HQU19" s="155"/>
      <c r="HQV19" s="109"/>
      <c r="HQW19" s="109"/>
      <c r="HQX19" s="156"/>
      <c r="HQY19" s="156"/>
      <c r="HQZ19" s="156"/>
      <c r="HRA19" s="156"/>
      <c r="HRB19" s="156"/>
      <c r="HRC19" s="157"/>
      <c r="HRD19" s="156"/>
      <c r="HRE19" s="156"/>
      <c r="HRF19" s="156"/>
      <c r="HRG19" s="158"/>
      <c r="HRH19" s="110"/>
      <c r="HRI19" s="156"/>
      <c r="HRJ19" s="156"/>
      <c r="HRK19" s="156"/>
      <c r="HRL19" s="158"/>
      <c r="HRM19" s="159"/>
      <c r="HRN19" s="160"/>
      <c r="HRO19" s="161"/>
      <c r="HRP19" s="161"/>
      <c r="HRQ19" s="162"/>
      <c r="HRR19" s="162"/>
      <c r="HRS19" s="163"/>
      <c r="HRT19" s="163"/>
      <c r="HRU19" s="163"/>
      <c r="HRV19" s="163"/>
      <c r="HRW19" s="164"/>
      <c r="HRX19" s="164"/>
      <c r="HRY19" s="164"/>
      <c r="HRZ19" s="163"/>
      <c r="HSA19" s="7"/>
      <c r="HSB19" s="7"/>
      <c r="HSC19" s="7"/>
      <c r="HSD19" s="165"/>
      <c r="HSE19" s="108"/>
      <c r="HSF19" s="109"/>
      <c r="HSG19" s="155"/>
      <c r="HSH19" s="109"/>
      <c r="HSI19" s="109"/>
      <c r="HSJ19" s="156"/>
      <c r="HSK19" s="156"/>
      <c r="HSL19" s="156"/>
      <c r="HSM19" s="156"/>
      <c r="HSN19" s="156"/>
      <c r="HSO19" s="157"/>
      <c r="HSP19" s="156"/>
      <c r="HSQ19" s="156"/>
      <c r="HSR19" s="156"/>
      <c r="HSS19" s="158"/>
      <c r="HST19" s="110"/>
      <c r="HSU19" s="156"/>
      <c r="HSV19" s="156"/>
      <c r="HSW19" s="156"/>
      <c r="HSX19" s="158"/>
      <c r="HSY19" s="159"/>
      <c r="HSZ19" s="160"/>
      <c r="HTA19" s="161"/>
      <c r="HTB19" s="161"/>
      <c r="HTC19" s="162"/>
      <c r="HTD19" s="162"/>
      <c r="HTE19" s="163"/>
      <c r="HTF19" s="163"/>
      <c r="HTG19" s="163"/>
      <c r="HTH19" s="163"/>
      <c r="HTI19" s="164"/>
      <c r="HTJ19" s="164"/>
      <c r="HTK19" s="164"/>
      <c r="HTL19" s="163"/>
      <c r="HTM19" s="7"/>
      <c r="HTN19" s="7"/>
      <c r="HTO19" s="7"/>
      <c r="HTP19" s="165"/>
      <c r="HTQ19" s="108"/>
      <c r="HTR19" s="109"/>
      <c r="HTS19" s="155"/>
      <c r="HTT19" s="109"/>
      <c r="HTU19" s="109"/>
      <c r="HTV19" s="156"/>
      <c r="HTW19" s="156"/>
      <c r="HTX19" s="156"/>
      <c r="HTY19" s="156"/>
      <c r="HTZ19" s="156"/>
      <c r="HUA19" s="157"/>
      <c r="HUB19" s="156"/>
      <c r="HUC19" s="156"/>
      <c r="HUD19" s="156"/>
      <c r="HUE19" s="158"/>
      <c r="HUF19" s="110"/>
      <c r="HUG19" s="156"/>
      <c r="HUH19" s="156"/>
      <c r="HUI19" s="156"/>
      <c r="HUJ19" s="158"/>
      <c r="HUK19" s="159"/>
      <c r="HUL19" s="160"/>
      <c r="HUM19" s="161"/>
      <c r="HUN19" s="161"/>
      <c r="HUO19" s="162"/>
      <c r="HUP19" s="162"/>
      <c r="HUQ19" s="163"/>
      <c r="HUR19" s="163"/>
      <c r="HUS19" s="163"/>
      <c r="HUT19" s="163"/>
      <c r="HUU19" s="164"/>
      <c r="HUV19" s="164"/>
      <c r="HUW19" s="164"/>
      <c r="HUX19" s="163"/>
      <c r="HUY19" s="7"/>
      <c r="HUZ19" s="7"/>
      <c r="HVA19" s="7"/>
      <c r="HVB19" s="165"/>
      <c r="HVC19" s="108"/>
      <c r="HVD19" s="109"/>
      <c r="HVE19" s="155"/>
      <c r="HVF19" s="109"/>
      <c r="HVG19" s="109"/>
      <c r="HVH19" s="156"/>
      <c r="HVI19" s="156"/>
      <c r="HVJ19" s="156"/>
      <c r="HVK19" s="156"/>
      <c r="HVL19" s="156"/>
      <c r="HVM19" s="157"/>
      <c r="HVN19" s="156"/>
      <c r="HVO19" s="156"/>
      <c r="HVP19" s="156"/>
      <c r="HVQ19" s="158"/>
      <c r="HVR19" s="110"/>
      <c r="HVS19" s="156"/>
      <c r="HVT19" s="156"/>
      <c r="HVU19" s="156"/>
      <c r="HVV19" s="158"/>
      <c r="HVW19" s="159"/>
      <c r="HVX19" s="160"/>
      <c r="HVY19" s="161"/>
      <c r="HVZ19" s="161"/>
      <c r="HWA19" s="162"/>
      <c r="HWB19" s="162"/>
      <c r="HWC19" s="163"/>
      <c r="HWD19" s="163"/>
      <c r="HWE19" s="163"/>
      <c r="HWF19" s="163"/>
      <c r="HWG19" s="164"/>
      <c r="HWH19" s="164"/>
      <c r="HWI19" s="164"/>
      <c r="HWJ19" s="163"/>
      <c r="HWK19" s="7"/>
      <c r="HWL19" s="7"/>
      <c r="HWM19" s="7"/>
      <c r="HWN19" s="165"/>
      <c r="HWO19" s="108"/>
      <c r="HWP19" s="109"/>
      <c r="HWQ19" s="155"/>
      <c r="HWR19" s="109"/>
      <c r="HWS19" s="109"/>
      <c r="HWT19" s="156"/>
      <c r="HWU19" s="156"/>
      <c r="HWV19" s="156"/>
      <c r="HWW19" s="156"/>
      <c r="HWX19" s="156"/>
      <c r="HWY19" s="157"/>
      <c r="HWZ19" s="156"/>
      <c r="HXA19" s="156"/>
      <c r="HXB19" s="156"/>
      <c r="HXC19" s="158"/>
      <c r="HXD19" s="110"/>
      <c r="HXE19" s="156"/>
      <c r="HXF19" s="156"/>
      <c r="HXG19" s="156"/>
      <c r="HXH19" s="158"/>
      <c r="HXI19" s="159"/>
      <c r="HXJ19" s="160"/>
      <c r="HXK19" s="161"/>
      <c r="HXL19" s="161"/>
      <c r="HXM19" s="162"/>
      <c r="HXN19" s="162"/>
      <c r="HXO19" s="163"/>
      <c r="HXP19" s="163"/>
      <c r="HXQ19" s="163"/>
      <c r="HXR19" s="163"/>
      <c r="HXS19" s="164"/>
      <c r="HXT19" s="164"/>
      <c r="HXU19" s="164"/>
      <c r="HXV19" s="163"/>
      <c r="HXW19" s="7"/>
      <c r="HXX19" s="7"/>
      <c r="HXY19" s="7"/>
      <c r="HXZ19" s="165"/>
      <c r="HYA19" s="108"/>
      <c r="HYB19" s="109"/>
      <c r="HYC19" s="155"/>
      <c r="HYD19" s="109"/>
      <c r="HYE19" s="109"/>
      <c r="HYF19" s="156"/>
      <c r="HYG19" s="156"/>
      <c r="HYH19" s="156"/>
      <c r="HYI19" s="156"/>
      <c r="HYJ19" s="156"/>
      <c r="HYK19" s="157"/>
      <c r="HYL19" s="156"/>
      <c r="HYM19" s="156"/>
      <c r="HYN19" s="156"/>
      <c r="HYO19" s="158"/>
      <c r="HYP19" s="110"/>
      <c r="HYQ19" s="156"/>
      <c r="HYR19" s="156"/>
      <c r="HYS19" s="156"/>
      <c r="HYT19" s="158"/>
      <c r="HYU19" s="159"/>
      <c r="HYV19" s="160"/>
      <c r="HYW19" s="161"/>
      <c r="HYX19" s="161"/>
      <c r="HYY19" s="162"/>
      <c r="HYZ19" s="162"/>
      <c r="HZA19" s="163"/>
      <c r="HZB19" s="163"/>
      <c r="HZC19" s="163"/>
      <c r="HZD19" s="163"/>
      <c r="HZE19" s="164"/>
      <c r="HZF19" s="164"/>
      <c r="HZG19" s="164"/>
      <c r="HZH19" s="163"/>
      <c r="HZI19" s="7"/>
      <c r="HZJ19" s="7"/>
      <c r="HZK19" s="7"/>
      <c r="HZL19" s="165"/>
      <c r="HZM19" s="108"/>
      <c r="HZN19" s="109"/>
      <c r="HZO19" s="155"/>
      <c r="HZP19" s="109"/>
      <c r="HZQ19" s="109"/>
      <c r="HZR19" s="156"/>
      <c r="HZS19" s="156"/>
      <c r="HZT19" s="156"/>
      <c r="HZU19" s="156"/>
      <c r="HZV19" s="156"/>
      <c r="HZW19" s="157"/>
      <c r="HZX19" s="156"/>
      <c r="HZY19" s="156"/>
      <c r="HZZ19" s="156"/>
      <c r="IAA19" s="158"/>
      <c r="IAB19" s="110"/>
      <c r="IAC19" s="156"/>
      <c r="IAD19" s="156"/>
      <c r="IAE19" s="156"/>
      <c r="IAF19" s="158"/>
      <c r="IAG19" s="159"/>
      <c r="IAH19" s="160"/>
      <c r="IAI19" s="161"/>
      <c r="IAJ19" s="161"/>
      <c r="IAK19" s="162"/>
      <c r="IAL19" s="162"/>
      <c r="IAM19" s="163"/>
      <c r="IAN19" s="163"/>
      <c r="IAO19" s="163"/>
      <c r="IAP19" s="163"/>
      <c r="IAQ19" s="164"/>
      <c r="IAR19" s="164"/>
      <c r="IAS19" s="164"/>
      <c r="IAT19" s="163"/>
      <c r="IAU19" s="7"/>
      <c r="IAV19" s="7"/>
      <c r="IAW19" s="7"/>
      <c r="IAX19" s="165"/>
      <c r="IAY19" s="108"/>
      <c r="IAZ19" s="109"/>
      <c r="IBA19" s="155"/>
      <c r="IBB19" s="109"/>
      <c r="IBC19" s="109"/>
      <c r="IBD19" s="156"/>
      <c r="IBE19" s="156"/>
      <c r="IBF19" s="156"/>
      <c r="IBG19" s="156"/>
      <c r="IBH19" s="156"/>
      <c r="IBI19" s="157"/>
      <c r="IBJ19" s="156"/>
      <c r="IBK19" s="156"/>
      <c r="IBL19" s="156"/>
      <c r="IBM19" s="158"/>
      <c r="IBN19" s="110"/>
      <c r="IBO19" s="156"/>
      <c r="IBP19" s="156"/>
      <c r="IBQ19" s="156"/>
      <c r="IBR19" s="158"/>
      <c r="IBS19" s="159"/>
      <c r="IBT19" s="160"/>
      <c r="IBU19" s="161"/>
      <c r="IBV19" s="161"/>
      <c r="IBW19" s="162"/>
      <c r="IBX19" s="162"/>
      <c r="IBY19" s="163"/>
      <c r="IBZ19" s="163"/>
      <c r="ICA19" s="163"/>
      <c r="ICB19" s="163"/>
      <c r="ICC19" s="164"/>
      <c r="ICD19" s="164"/>
      <c r="ICE19" s="164"/>
      <c r="ICF19" s="163"/>
      <c r="ICG19" s="7"/>
      <c r="ICH19" s="7"/>
      <c r="ICI19" s="7"/>
      <c r="ICJ19" s="165"/>
      <c r="ICK19" s="108"/>
      <c r="ICL19" s="109"/>
      <c r="ICM19" s="155"/>
      <c r="ICN19" s="109"/>
      <c r="ICO19" s="109"/>
      <c r="ICP19" s="156"/>
      <c r="ICQ19" s="156"/>
      <c r="ICR19" s="156"/>
      <c r="ICS19" s="156"/>
      <c r="ICT19" s="156"/>
      <c r="ICU19" s="157"/>
      <c r="ICV19" s="156"/>
      <c r="ICW19" s="156"/>
      <c r="ICX19" s="156"/>
      <c r="ICY19" s="158"/>
      <c r="ICZ19" s="110"/>
      <c r="IDA19" s="156"/>
      <c r="IDB19" s="156"/>
      <c r="IDC19" s="156"/>
      <c r="IDD19" s="158"/>
      <c r="IDE19" s="159"/>
      <c r="IDF19" s="160"/>
      <c r="IDG19" s="161"/>
      <c r="IDH19" s="161"/>
      <c r="IDI19" s="162"/>
      <c r="IDJ19" s="162"/>
      <c r="IDK19" s="163"/>
      <c r="IDL19" s="163"/>
      <c r="IDM19" s="163"/>
      <c r="IDN19" s="163"/>
      <c r="IDO19" s="164"/>
      <c r="IDP19" s="164"/>
      <c r="IDQ19" s="164"/>
      <c r="IDR19" s="163"/>
      <c r="IDS19" s="7"/>
      <c r="IDT19" s="7"/>
      <c r="IDU19" s="7"/>
      <c r="IDV19" s="165"/>
      <c r="IDW19" s="108"/>
      <c r="IDX19" s="109"/>
      <c r="IDY19" s="155"/>
      <c r="IDZ19" s="109"/>
      <c r="IEA19" s="109"/>
      <c r="IEB19" s="156"/>
      <c r="IEC19" s="156"/>
      <c r="IED19" s="156"/>
      <c r="IEE19" s="156"/>
      <c r="IEF19" s="156"/>
      <c r="IEG19" s="157"/>
      <c r="IEH19" s="156"/>
      <c r="IEI19" s="156"/>
      <c r="IEJ19" s="156"/>
      <c r="IEK19" s="158"/>
      <c r="IEL19" s="110"/>
      <c r="IEM19" s="156"/>
      <c r="IEN19" s="156"/>
      <c r="IEO19" s="156"/>
      <c r="IEP19" s="158"/>
      <c r="IEQ19" s="159"/>
      <c r="IER19" s="160"/>
      <c r="IES19" s="161"/>
      <c r="IET19" s="161"/>
      <c r="IEU19" s="162"/>
      <c r="IEV19" s="162"/>
      <c r="IEW19" s="163"/>
      <c r="IEX19" s="163"/>
      <c r="IEY19" s="163"/>
      <c r="IEZ19" s="163"/>
      <c r="IFA19" s="164"/>
      <c r="IFB19" s="164"/>
      <c r="IFC19" s="164"/>
      <c r="IFD19" s="163"/>
      <c r="IFE19" s="7"/>
      <c r="IFF19" s="7"/>
      <c r="IFG19" s="7"/>
      <c r="IFH19" s="165"/>
      <c r="IFI19" s="108"/>
      <c r="IFJ19" s="109"/>
      <c r="IFK19" s="155"/>
      <c r="IFL19" s="109"/>
      <c r="IFM19" s="109"/>
      <c r="IFN19" s="156"/>
      <c r="IFO19" s="156"/>
      <c r="IFP19" s="156"/>
      <c r="IFQ19" s="156"/>
      <c r="IFR19" s="156"/>
      <c r="IFS19" s="157"/>
      <c r="IFT19" s="156"/>
      <c r="IFU19" s="156"/>
      <c r="IFV19" s="156"/>
      <c r="IFW19" s="158"/>
      <c r="IFX19" s="110"/>
      <c r="IFY19" s="156"/>
      <c r="IFZ19" s="156"/>
      <c r="IGA19" s="156"/>
      <c r="IGB19" s="158"/>
      <c r="IGC19" s="159"/>
      <c r="IGD19" s="160"/>
      <c r="IGE19" s="161"/>
      <c r="IGF19" s="161"/>
      <c r="IGG19" s="162"/>
      <c r="IGH19" s="162"/>
      <c r="IGI19" s="163"/>
      <c r="IGJ19" s="163"/>
      <c r="IGK19" s="163"/>
      <c r="IGL19" s="163"/>
      <c r="IGM19" s="164"/>
      <c r="IGN19" s="164"/>
      <c r="IGO19" s="164"/>
      <c r="IGP19" s="163"/>
      <c r="IGQ19" s="7"/>
      <c r="IGR19" s="7"/>
      <c r="IGS19" s="7"/>
      <c r="IGT19" s="165"/>
      <c r="IGU19" s="108"/>
      <c r="IGV19" s="109"/>
      <c r="IGW19" s="155"/>
      <c r="IGX19" s="109"/>
      <c r="IGY19" s="109"/>
      <c r="IGZ19" s="156"/>
      <c r="IHA19" s="156"/>
      <c r="IHB19" s="156"/>
      <c r="IHC19" s="156"/>
      <c r="IHD19" s="156"/>
      <c r="IHE19" s="157"/>
      <c r="IHF19" s="156"/>
      <c r="IHG19" s="156"/>
      <c r="IHH19" s="156"/>
      <c r="IHI19" s="158"/>
      <c r="IHJ19" s="110"/>
      <c r="IHK19" s="156"/>
      <c r="IHL19" s="156"/>
      <c r="IHM19" s="156"/>
      <c r="IHN19" s="158"/>
      <c r="IHO19" s="159"/>
      <c r="IHP19" s="160"/>
      <c r="IHQ19" s="161"/>
      <c r="IHR19" s="161"/>
      <c r="IHS19" s="162"/>
      <c r="IHT19" s="162"/>
      <c r="IHU19" s="163"/>
      <c r="IHV19" s="163"/>
      <c r="IHW19" s="163"/>
      <c r="IHX19" s="163"/>
      <c r="IHY19" s="164"/>
      <c r="IHZ19" s="164"/>
      <c r="IIA19" s="164"/>
      <c r="IIB19" s="163"/>
      <c r="IIC19" s="7"/>
      <c r="IID19" s="7"/>
      <c r="IIE19" s="7"/>
      <c r="IIF19" s="165"/>
      <c r="IIG19" s="108"/>
      <c r="IIH19" s="109"/>
      <c r="III19" s="155"/>
      <c r="IIJ19" s="109"/>
      <c r="IIK19" s="109"/>
      <c r="IIL19" s="156"/>
      <c r="IIM19" s="156"/>
      <c r="IIN19" s="156"/>
      <c r="IIO19" s="156"/>
      <c r="IIP19" s="156"/>
      <c r="IIQ19" s="157"/>
      <c r="IIR19" s="156"/>
      <c r="IIS19" s="156"/>
      <c r="IIT19" s="156"/>
      <c r="IIU19" s="158"/>
      <c r="IIV19" s="110"/>
      <c r="IIW19" s="156"/>
      <c r="IIX19" s="156"/>
      <c r="IIY19" s="156"/>
      <c r="IIZ19" s="158"/>
      <c r="IJA19" s="159"/>
      <c r="IJB19" s="160"/>
      <c r="IJC19" s="161"/>
      <c r="IJD19" s="161"/>
      <c r="IJE19" s="162"/>
      <c r="IJF19" s="162"/>
      <c r="IJG19" s="163"/>
      <c r="IJH19" s="163"/>
      <c r="IJI19" s="163"/>
      <c r="IJJ19" s="163"/>
      <c r="IJK19" s="164"/>
      <c r="IJL19" s="164"/>
      <c r="IJM19" s="164"/>
      <c r="IJN19" s="163"/>
      <c r="IJO19" s="7"/>
      <c r="IJP19" s="7"/>
      <c r="IJQ19" s="7"/>
      <c r="IJR19" s="165"/>
      <c r="IJS19" s="108"/>
      <c r="IJT19" s="109"/>
      <c r="IJU19" s="155"/>
      <c r="IJV19" s="109"/>
      <c r="IJW19" s="109"/>
      <c r="IJX19" s="156"/>
      <c r="IJY19" s="156"/>
      <c r="IJZ19" s="156"/>
      <c r="IKA19" s="156"/>
      <c r="IKB19" s="156"/>
      <c r="IKC19" s="157"/>
      <c r="IKD19" s="156"/>
      <c r="IKE19" s="156"/>
      <c r="IKF19" s="156"/>
      <c r="IKG19" s="158"/>
      <c r="IKH19" s="110"/>
      <c r="IKI19" s="156"/>
      <c r="IKJ19" s="156"/>
      <c r="IKK19" s="156"/>
      <c r="IKL19" s="158"/>
      <c r="IKM19" s="159"/>
      <c r="IKN19" s="160"/>
      <c r="IKO19" s="161"/>
      <c r="IKP19" s="161"/>
      <c r="IKQ19" s="162"/>
      <c r="IKR19" s="162"/>
      <c r="IKS19" s="163"/>
      <c r="IKT19" s="163"/>
      <c r="IKU19" s="163"/>
      <c r="IKV19" s="163"/>
      <c r="IKW19" s="164"/>
      <c r="IKX19" s="164"/>
      <c r="IKY19" s="164"/>
      <c r="IKZ19" s="163"/>
      <c r="ILA19" s="7"/>
      <c r="ILB19" s="7"/>
      <c r="ILC19" s="7"/>
      <c r="ILD19" s="165"/>
      <c r="ILE19" s="108"/>
      <c r="ILF19" s="109"/>
      <c r="ILG19" s="155"/>
      <c r="ILH19" s="109"/>
      <c r="ILI19" s="109"/>
      <c r="ILJ19" s="156"/>
      <c r="ILK19" s="156"/>
      <c r="ILL19" s="156"/>
      <c r="ILM19" s="156"/>
      <c r="ILN19" s="156"/>
      <c r="ILO19" s="157"/>
      <c r="ILP19" s="156"/>
      <c r="ILQ19" s="156"/>
      <c r="ILR19" s="156"/>
      <c r="ILS19" s="158"/>
      <c r="ILT19" s="110"/>
      <c r="ILU19" s="156"/>
      <c r="ILV19" s="156"/>
      <c r="ILW19" s="156"/>
      <c r="ILX19" s="158"/>
      <c r="ILY19" s="159"/>
      <c r="ILZ19" s="160"/>
      <c r="IMA19" s="161"/>
      <c r="IMB19" s="161"/>
      <c r="IMC19" s="162"/>
      <c r="IMD19" s="162"/>
      <c r="IME19" s="163"/>
      <c r="IMF19" s="163"/>
      <c r="IMG19" s="163"/>
      <c r="IMH19" s="163"/>
      <c r="IMI19" s="164"/>
      <c r="IMJ19" s="164"/>
      <c r="IMK19" s="164"/>
      <c r="IML19" s="163"/>
      <c r="IMM19" s="7"/>
      <c r="IMN19" s="7"/>
      <c r="IMO19" s="7"/>
      <c r="IMP19" s="165"/>
      <c r="IMQ19" s="108"/>
      <c r="IMR19" s="109"/>
      <c r="IMS19" s="155"/>
      <c r="IMT19" s="109"/>
      <c r="IMU19" s="109"/>
      <c r="IMV19" s="156"/>
      <c r="IMW19" s="156"/>
      <c r="IMX19" s="156"/>
      <c r="IMY19" s="156"/>
      <c r="IMZ19" s="156"/>
      <c r="INA19" s="157"/>
      <c r="INB19" s="156"/>
      <c r="INC19" s="156"/>
      <c r="IND19" s="156"/>
      <c r="INE19" s="158"/>
      <c r="INF19" s="110"/>
      <c r="ING19" s="156"/>
      <c r="INH19" s="156"/>
      <c r="INI19" s="156"/>
      <c r="INJ19" s="158"/>
      <c r="INK19" s="159"/>
      <c r="INL19" s="160"/>
      <c r="INM19" s="161"/>
      <c r="INN19" s="161"/>
      <c r="INO19" s="162"/>
      <c r="INP19" s="162"/>
      <c r="INQ19" s="163"/>
      <c r="INR19" s="163"/>
      <c r="INS19" s="163"/>
      <c r="INT19" s="163"/>
      <c r="INU19" s="164"/>
      <c r="INV19" s="164"/>
      <c r="INW19" s="164"/>
      <c r="INX19" s="163"/>
      <c r="INY19" s="7"/>
      <c r="INZ19" s="7"/>
      <c r="IOA19" s="7"/>
      <c r="IOB19" s="165"/>
      <c r="IOC19" s="108"/>
      <c r="IOD19" s="109"/>
      <c r="IOE19" s="155"/>
      <c r="IOF19" s="109"/>
      <c r="IOG19" s="109"/>
      <c r="IOH19" s="156"/>
      <c r="IOI19" s="156"/>
      <c r="IOJ19" s="156"/>
      <c r="IOK19" s="156"/>
      <c r="IOL19" s="156"/>
      <c r="IOM19" s="157"/>
      <c r="ION19" s="156"/>
      <c r="IOO19" s="156"/>
      <c r="IOP19" s="156"/>
      <c r="IOQ19" s="158"/>
      <c r="IOR19" s="110"/>
      <c r="IOS19" s="156"/>
      <c r="IOT19" s="156"/>
      <c r="IOU19" s="156"/>
      <c r="IOV19" s="158"/>
      <c r="IOW19" s="159"/>
      <c r="IOX19" s="160"/>
      <c r="IOY19" s="161"/>
      <c r="IOZ19" s="161"/>
      <c r="IPA19" s="162"/>
      <c r="IPB19" s="162"/>
      <c r="IPC19" s="163"/>
      <c r="IPD19" s="163"/>
      <c r="IPE19" s="163"/>
      <c r="IPF19" s="163"/>
      <c r="IPG19" s="164"/>
      <c r="IPH19" s="164"/>
      <c r="IPI19" s="164"/>
      <c r="IPJ19" s="163"/>
      <c r="IPK19" s="7"/>
      <c r="IPL19" s="7"/>
      <c r="IPM19" s="7"/>
      <c r="IPN19" s="165"/>
      <c r="IPO19" s="108"/>
      <c r="IPP19" s="109"/>
      <c r="IPQ19" s="155"/>
      <c r="IPR19" s="109"/>
      <c r="IPS19" s="109"/>
      <c r="IPT19" s="156"/>
      <c r="IPU19" s="156"/>
      <c r="IPV19" s="156"/>
      <c r="IPW19" s="156"/>
      <c r="IPX19" s="156"/>
      <c r="IPY19" s="157"/>
      <c r="IPZ19" s="156"/>
      <c r="IQA19" s="156"/>
      <c r="IQB19" s="156"/>
      <c r="IQC19" s="158"/>
      <c r="IQD19" s="110"/>
      <c r="IQE19" s="156"/>
      <c r="IQF19" s="156"/>
      <c r="IQG19" s="156"/>
      <c r="IQH19" s="158"/>
      <c r="IQI19" s="159"/>
      <c r="IQJ19" s="160"/>
      <c r="IQK19" s="161"/>
      <c r="IQL19" s="161"/>
      <c r="IQM19" s="162"/>
      <c r="IQN19" s="162"/>
      <c r="IQO19" s="163"/>
      <c r="IQP19" s="163"/>
      <c r="IQQ19" s="163"/>
      <c r="IQR19" s="163"/>
      <c r="IQS19" s="164"/>
      <c r="IQT19" s="164"/>
      <c r="IQU19" s="164"/>
      <c r="IQV19" s="163"/>
      <c r="IQW19" s="7"/>
      <c r="IQX19" s="7"/>
      <c r="IQY19" s="7"/>
      <c r="IQZ19" s="165"/>
      <c r="IRA19" s="108"/>
      <c r="IRB19" s="109"/>
      <c r="IRC19" s="155"/>
      <c r="IRD19" s="109"/>
      <c r="IRE19" s="109"/>
      <c r="IRF19" s="156"/>
      <c r="IRG19" s="156"/>
      <c r="IRH19" s="156"/>
      <c r="IRI19" s="156"/>
      <c r="IRJ19" s="156"/>
      <c r="IRK19" s="157"/>
      <c r="IRL19" s="156"/>
      <c r="IRM19" s="156"/>
      <c r="IRN19" s="156"/>
      <c r="IRO19" s="158"/>
      <c r="IRP19" s="110"/>
      <c r="IRQ19" s="156"/>
      <c r="IRR19" s="156"/>
      <c r="IRS19" s="156"/>
      <c r="IRT19" s="158"/>
      <c r="IRU19" s="159"/>
      <c r="IRV19" s="160"/>
      <c r="IRW19" s="161"/>
      <c r="IRX19" s="161"/>
      <c r="IRY19" s="162"/>
      <c r="IRZ19" s="162"/>
      <c r="ISA19" s="163"/>
      <c r="ISB19" s="163"/>
      <c r="ISC19" s="163"/>
      <c r="ISD19" s="163"/>
      <c r="ISE19" s="164"/>
      <c r="ISF19" s="164"/>
      <c r="ISG19" s="164"/>
      <c r="ISH19" s="163"/>
      <c r="ISI19" s="7"/>
      <c r="ISJ19" s="7"/>
      <c r="ISK19" s="7"/>
      <c r="ISL19" s="165"/>
      <c r="ISM19" s="108"/>
      <c r="ISN19" s="109"/>
      <c r="ISO19" s="155"/>
      <c r="ISP19" s="109"/>
      <c r="ISQ19" s="109"/>
      <c r="ISR19" s="156"/>
      <c r="ISS19" s="156"/>
      <c r="IST19" s="156"/>
      <c r="ISU19" s="156"/>
      <c r="ISV19" s="156"/>
      <c r="ISW19" s="157"/>
      <c r="ISX19" s="156"/>
      <c r="ISY19" s="156"/>
      <c r="ISZ19" s="156"/>
      <c r="ITA19" s="158"/>
      <c r="ITB19" s="110"/>
      <c r="ITC19" s="156"/>
      <c r="ITD19" s="156"/>
      <c r="ITE19" s="156"/>
      <c r="ITF19" s="158"/>
      <c r="ITG19" s="159"/>
      <c r="ITH19" s="160"/>
      <c r="ITI19" s="161"/>
      <c r="ITJ19" s="161"/>
      <c r="ITK19" s="162"/>
      <c r="ITL19" s="162"/>
      <c r="ITM19" s="163"/>
      <c r="ITN19" s="163"/>
      <c r="ITO19" s="163"/>
      <c r="ITP19" s="163"/>
      <c r="ITQ19" s="164"/>
      <c r="ITR19" s="164"/>
      <c r="ITS19" s="164"/>
      <c r="ITT19" s="163"/>
      <c r="ITU19" s="7"/>
      <c r="ITV19" s="7"/>
      <c r="ITW19" s="7"/>
      <c r="ITX19" s="165"/>
      <c r="ITY19" s="108"/>
      <c r="ITZ19" s="109"/>
      <c r="IUA19" s="155"/>
      <c r="IUB19" s="109"/>
      <c r="IUC19" s="109"/>
      <c r="IUD19" s="156"/>
      <c r="IUE19" s="156"/>
      <c r="IUF19" s="156"/>
      <c r="IUG19" s="156"/>
      <c r="IUH19" s="156"/>
      <c r="IUI19" s="157"/>
      <c r="IUJ19" s="156"/>
      <c r="IUK19" s="156"/>
      <c r="IUL19" s="156"/>
      <c r="IUM19" s="158"/>
      <c r="IUN19" s="110"/>
      <c r="IUO19" s="156"/>
      <c r="IUP19" s="156"/>
      <c r="IUQ19" s="156"/>
      <c r="IUR19" s="158"/>
      <c r="IUS19" s="159"/>
      <c r="IUT19" s="160"/>
      <c r="IUU19" s="161"/>
      <c r="IUV19" s="161"/>
      <c r="IUW19" s="162"/>
      <c r="IUX19" s="162"/>
      <c r="IUY19" s="163"/>
      <c r="IUZ19" s="163"/>
      <c r="IVA19" s="163"/>
      <c r="IVB19" s="163"/>
      <c r="IVC19" s="164"/>
      <c r="IVD19" s="164"/>
      <c r="IVE19" s="164"/>
      <c r="IVF19" s="163"/>
      <c r="IVG19" s="7"/>
      <c r="IVH19" s="7"/>
      <c r="IVI19" s="7"/>
      <c r="IVJ19" s="165"/>
      <c r="IVK19" s="108"/>
      <c r="IVL19" s="109"/>
      <c r="IVM19" s="155"/>
      <c r="IVN19" s="109"/>
      <c r="IVO19" s="109"/>
      <c r="IVP19" s="156"/>
      <c r="IVQ19" s="156"/>
      <c r="IVR19" s="156"/>
      <c r="IVS19" s="156"/>
      <c r="IVT19" s="156"/>
      <c r="IVU19" s="157"/>
      <c r="IVV19" s="156"/>
      <c r="IVW19" s="156"/>
      <c r="IVX19" s="156"/>
      <c r="IVY19" s="158"/>
      <c r="IVZ19" s="110"/>
      <c r="IWA19" s="156"/>
      <c r="IWB19" s="156"/>
      <c r="IWC19" s="156"/>
      <c r="IWD19" s="158"/>
      <c r="IWE19" s="159"/>
      <c r="IWF19" s="160"/>
      <c r="IWG19" s="161"/>
      <c r="IWH19" s="161"/>
      <c r="IWI19" s="162"/>
      <c r="IWJ19" s="162"/>
      <c r="IWK19" s="163"/>
      <c r="IWL19" s="163"/>
      <c r="IWM19" s="163"/>
      <c r="IWN19" s="163"/>
      <c r="IWO19" s="164"/>
      <c r="IWP19" s="164"/>
      <c r="IWQ19" s="164"/>
      <c r="IWR19" s="163"/>
      <c r="IWS19" s="7"/>
      <c r="IWT19" s="7"/>
      <c r="IWU19" s="7"/>
      <c r="IWV19" s="165"/>
      <c r="IWW19" s="108"/>
      <c r="IWX19" s="109"/>
      <c r="IWY19" s="155"/>
      <c r="IWZ19" s="109"/>
      <c r="IXA19" s="109"/>
      <c r="IXB19" s="156"/>
      <c r="IXC19" s="156"/>
      <c r="IXD19" s="156"/>
      <c r="IXE19" s="156"/>
      <c r="IXF19" s="156"/>
      <c r="IXG19" s="157"/>
      <c r="IXH19" s="156"/>
      <c r="IXI19" s="156"/>
      <c r="IXJ19" s="156"/>
      <c r="IXK19" s="158"/>
      <c r="IXL19" s="110"/>
      <c r="IXM19" s="156"/>
      <c r="IXN19" s="156"/>
      <c r="IXO19" s="156"/>
      <c r="IXP19" s="158"/>
      <c r="IXQ19" s="159"/>
      <c r="IXR19" s="160"/>
      <c r="IXS19" s="161"/>
      <c r="IXT19" s="161"/>
      <c r="IXU19" s="162"/>
      <c r="IXV19" s="162"/>
      <c r="IXW19" s="163"/>
      <c r="IXX19" s="163"/>
      <c r="IXY19" s="163"/>
      <c r="IXZ19" s="163"/>
      <c r="IYA19" s="164"/>
      <c r="IYB19" s="164"/>
      <c r="IYC19" s="164"/>
      <c r="IYD19" s="163"/>
      <c r="IYE19" s="7"/>
      <c r="IYF19" s="7"/>
      <c r="IYG19" s="7"/>
      <c r="IYH19" s="165"/>
      <c r="IYI19" s="108"/>
      <c r="IYJ19" s="109"/>
      <c r="IYK19" s="155"/>
      <c r="IYL19" s="109"/>
      <c r="IYM19" s="109"/>
      <c r="IYN19" s="156"/>
      <c r="IYO19" s="156"/>
      <c r="IYP19" s="156"/>
      <c r="IYQ19" s="156"/>
      <c r="IYR19" s="156"/>
      <c r="IYS19" s="157"/>
      <c r="IYT19" s="156"/>
      <c r="IYU19" s="156"/>
      <c r="IYV19" s="156"/>
      <c r="IYW19" s="158"/>
      <c r="IYX19" s="110"/>
      <c r="IYY19" s="156"/>
      <c r="IYZ19" s="156"/>
      <c r="IZA19" s="156"/>
      <c r="IZB19" s="158"/>
      <c r="IZC19" s="159"/>
      <c r="IZD19" s="160"/>
      <c r="IZE19" s="161"/>
      <c r="IZF19" s="161"/>
      <c r="IZG19" s="162"/>
      <c r="IZH19" s="162"/>
      <c r="IZI19" s="163"/>
      <c r="IZJ19" s="163"/>
      <c r="IZK19" s="163"/>
      <c r="IZL19" s="163"/>
      <c r="IZM19" s="164"/>
      <c r="IZN19" s="164"/>
      <c r="IZO19" s="164"/>
      <c r="IZP19" s="163"/>
      <c r="IZQ19" s="7"/>
      <c r="IZR19" s="7"/>
      <c r="IZS19" s="7"/>
      <c r="IZT19" s="165"/>
      <c r="IZU19" s="108"/>
      <c r="IZV19" s="109"/>
      <c r="IZW19" s="155"/>
      <c r="IZX19" s="109"/>
      <c r="IZY19" s="109"/>
      <c r="IZZ19" s="156"/>
      <c r="JAA19" s="156"/>
      <c r="JAB19" s="156"/>
      <c r="JAC19" s="156"/>
      <c r="JAD19" s="156"/>
      <c r="JAE19" s="157"/>
      <c r="JAF19" s="156"/>
      <c r="JAG19" s="156"/>
      <c r="JAH19" s="156"/>
      <c r="JAI19" s="158"/>
      <c r="JAJ19" s="110"/>
      <c r="JAK19" s="156"/>
      <c r="JAL19" s="156"/>
      <c r="JAM19" s="156"/>
      <c r="JAN19" s="158"/>
      <c r="JAO19" s="159"/>
      <c r="JAP19" s="160"/>
      <c r="JAQ19" s="161"/>
      <c r="JAR19" s="161"/>
      <c r="JAS19" s="162"/>
      <c r="JAT19" s="162"/>
      <c r="JAU19" s="163"/>
      <c r="JAV19" s="163"/>
      <c r="JAW19" s="163"/>
      <c r="JAX19" s="163"/>
      <c r="JAY19" s="164"/>
      <c r="JAZ19" s="164"/>
      <c r="JBA19" s="164"/>
      <c r="JBB19" s="163"/>
      <c r="JBC19" s="7"/>
      <c r="JBD19" s="7"/>
      <c r="JBE19" s="7"/>
      <c r="JBF19" s="165"/>
      <c r="JBG19" s="108"/>
      <c r="JBH19" s="109"/>
      <c r="JBI19" s="155"/>
      <c r="JBJ19" s="109"/>
      <c r="JBK19" s="109"/>
      <c r="JBL19" s="156"/>
      <c r="JBM19" s="156"/>
      <c r="JBN19" s="156"/>
      <c r="JBO19" s="156"/>
      <c r="JBP19" s="156"/>
      <c r="JBQ19" s="157"/>
      <c r="JBR19" s="156"/>
      <c r="JBS19" s="156"/>
      <c r="JBT19" s="156"/>
      <c r="JBU19" s="158"/>
      <c r="JBV19" s="110"/>
      <c r="JBW19" s="156"/>
      <c r="JBX19" s="156"/>
      <c r="JBY19" s="156"/>
      <c r="JBZ19" s="158"/>
      <c r="JCA19" s="159"/>
      <c r="JCB19" s="160"/>
      <c r="JCC19" s="161"/>
      <c r="JCD19" s="161"/>
      <c r="JCE19" s="162"/>
      <c r="JCF19" s="162"/>
      <c r="JCG19" s="163"/>
      <c r="JCH19" s="163"/>
      <c r="JCI19" s="163"/>
      <c r="JCJ19" s="163"/>
      <c r="JCK19" s="164"/>
      <c r="JCL19" s="164"/>
      <c r="JCM19" s="164"/>
      <c r="JCN19" s="163"/>
      <c r="JCO19" s="7"/>
      <c r="JCP19" s="7"/>
      <c r="JCQ19" s="7"/>
      <c r="JCR19" s="165"/>
      <c r="JCS19" s="108"/>
      <c r="JCT19" s="109"/>
      <c r="JCU19" s="155"/>
      <c r="JCV19" s="109"/>
      <c r="JCW19" s="109"/>
      <c r="JCX19" s="156"/>
      <c r="JCY19" s="156"/>
      <c r="JCZ19" s="156"/>
      <c r="JDA19" s="156"/>
      <c r="JDB19" s="156"/>
      <c r="JDC19" s="157"/>
      <c r="JDD19" s="156"/>
      <c r="JDE19" s="156"/>
      <c r="JDF19" s="156"/>
      <c r="JDG19" s="158"/>
      <c r="JDH19" s="110"/>
      <c r="JDI19" s="156"/>
      <c r="JDJ19" s="156"/>
      <c r="JDK19" s="156"/>
      <c r="JDL19" s="158"/>
      <c r="JDM19" s="159"/>
      <c r="JDN19" s="160"/>
      <c r="JDO19" s="161"/>
      <c r="JDP19" s="161"/>
      <c r="JDQ19" s="162"/>
      <c r="JDR19" s="162"/>
      <c r="JDS19" s="163"/>
      <c r="JDT19" s="163"/>
      <c r="JDU19" s="163"/>
      <c r="JDV19" s="163"/>
      <c r="JDW19" s="164"/>
      <c r="JDX19" s="164"/>
      <c r="JDY19" s="164"/>
      <c r="JDZ19" s="163"/>
      <c r="JEA19" s="7"/>
      <c r="JEB19" s="7"/>
      <c r="JEC19" s="7"/>
      <c r="JED19" s="165"/>
      <c r="JEE19" s="108"/>
      <c r="JEF19" s="109"/>
      <c r="JEG19" s="155"/>
      <c r="JEH19" s="109"/>
      <c r="JEI19" s="109"/>
      <c r="JEJ19" s="156"/>
      <c r="JEK19" s="156"/>
      <c r="JEL19" s="156"/>
      <c r="JEM19" s="156"/>
      <c r="JEN19" s="156"/>
      <c r="JEO19" s="157"/>
      <c r="JEP19" s="156"/>
      <c r="JEQ19" s="156"/>
      <c r="JER19" s="156"/>
      <c r="JES19" s="158"/>
      <c r="JET19" s="110"/>
      <c r="JEU19" s="156"/>
      <c r="JEV19" s="156"/>
      <c r="JEW19" s="156"/>
      <c r="JEX19" s="158"/>
      <c r="JEY19" s="159"/>
      <c r="JEZ19" s="160"/>
      <c r="JFA19" s="161"/>
      <c r="JFB19" s="161"/>
      <c r="JFC19" s="162"/>
      <c r="JFD19" s="162"/>
      <c r="JFE19" s="163"/>
      <c r="JFF19" s="163"/>
      <c r="JFG19" s="163"/>
      <c r="JFH19" s="163"/>
      <c r="JFI19" s="164"/>
      <c r="JFJ19" s="164"/>
      <c r="JFK19" s="164"/>
      <c r="JFL19" s="163"/>
      <c r="JFM19" s="7"/>
      <c r="JFN19" s="7"/>
      <c r="JFO19" s="7"/>
      <c r="JFP19" s="165"/>
      <c r="JFQ19" s="108"/>
      <c r="JFR19" s="109"/>
      <c r="JFS19" s="155"/>
      <c r="JFT19" s="109"/>
      <c r="JFU19" s="109"/>
      <c r="JFV19" s="156"/>
      <c r="JFW19" s="156"/>
      <c r="JFX19" s="156"/>
      <c r="JFY19" s="156"/>
      <c r="JFZ19" s="156"/>
      <c r="JGA19" s="157"/>
      <c r="JGB19" s="156"/>
      <c r="JGC19" s="156"/>
      <c r="JGD19" s="156"/>
      <c r="JGE19" s="158"/>
      <c r="JGF19" s="110"/>
      <c r="JGG19" s="156"/>
      <c r="JGH19" s="156"/>
      <c r="JGI19" s="156"/>
      <c r="JGJ19" s="158"/>
      <c r="JGK19" s="159"/>
      <c r="JGL19" s="160"/>
      <c r="JGM19" s="161"/>
      <c r="JGN19" s="161"/>
      <c r="JGO19" s="162"/>
      <c r="JGP19" s="162"/>
      <c r="JGQ19" s="163"/>
      <c r="JGR19" s="163"/>
      <c r="JGS19" s="163"/>
      <c r="JGT19" s="163"/>
      <c r="JGU19" s="164"/>
      <c r="JGV19" s="164"/>
      <c r="JGW19" s="164"/>
      <c r="JGX19" s="163"/>
      <c r="JGY19" s="7"/>
      <c r="JGZ19" s="7"/>
      <c r="JHA19" s="7"/>
      <c r="JHB19" s="165"/>
      <c r="JHC19" s="108"/>
      <c r="JHD19" s="109"/>
      <c r="JHE19" s="155"/>
      <c r="JHF19" s="109"/>
      <c r="JHG19" s="109"/>
      <c r="JHH19" s="156"/>
      <c r="JHI19" s="156"/>
      <c r="JHJ19" s="156"/>
      <c r="JHK19" s="156"/>
      <c r="JHL19" s="156"/>
      <c r="JHM19" s="157"/>
      <c r="JHN19" s="156"/>
      <c r="JHO19" s="156"/>
      <c r="JHP19" s="156"/>
      <c r="JHQ19" s="158"/>
      <c r="JHR19" s="110"/>
      <c r="JHS19" s="156"/>
      <c r="JHT19" s="156"/>
      <c r="JHU19" s="156"/>
      <c r="JHV19" s="158"/>
      <c r="JHW19" s="159"/>
      <c r="JHX19" s="160"/>
      <c r="JHY19" s="161"/>
      <c r="JHZ19" s="161"/>
      <c r="JIA19" s="162"/>
      <c r="JIB19" s="162"/>
      <c r="JIC19" s="163"/>
      <c r="JID19" s="163"/>
      <c r="JIE19" s="163"/>
      <c r="JIF19" s="163"/>
      <c r="JIG19" s="164"/>
      <c r="JIH19" s="164"/>
      <c r="JII19" s="164"/>
      <c r="JIJ19" s="163"/>
      <c r="JIK19" s="7"/>
      <c r="JIL19" s="7"/>
      <c r="JIM19" s="7"/>
      <c r="JIN19" s="165"/>
      <c r="JIO19" s="108"/>
      <c r="JIP19" s="109"/>
      <c r="JIQ19" s="155"/>
      <c r="JIR19" s="109"/>
      <c r="JIS19" s="109"/>
      <c r="JIT19" s="156"/>
      <c r="JIU19" s="156"/>
      <c r="JIV19" s="156"/>
      <c r="JIW19" s="156"/>
      <c r="JIX19" s="156"/>
      <c r="JIY19" s="157"/>
      <c r="JIZ19" s="156"/>
      <c r="JJA19" s="156"/>
      <c r="JJB19" s="156"/>
      <c r="JJC19" s="158"/>
      <c r="JJD19" s="110"/>
      <c r="JJE19" s="156"/>
      <c r="JJF19" s="156"/>
      <c r="JJG19" s="156"/>
      <c r="JJH19" s="158"/>
      <c r="JJI19" s="159"/>
      <c r="JJJ19" s="160"/>
      <c r="JJK19" s="161"/>
      <c r="JJL19" s="161"/>
      <c r="JJM19" s="162"/>
      <c r="JJN19" s="162"/>
      <c r="JJO19" s="163"/>
      <c r="JJP19" s="163"/>
      <c r="JJQ19" s="163"/>
      <c r="JJR19" s="163"/>
      <c r="JJS19" s="164"/>
      <c r="JJT19" s="164"/>
      <c r="JJU19" s="164"/>
      <c r="JJV19" s="163"/>
      <c r="JJW19" s="7"/>
      <c r="JJX19" s="7"/>
      <c r="JJY19" s="7"/>
      <c r="JJZ19" s="165"/>
      <c r="JKA19" s="108"/>
      <c r="JKB19" s="109"/>
      <c r="JKC19" s="155"/>
      <c r="JKD19" s="109"/>
      <c r="JKE19" s="109"/>
      <c r="JKF19" s="156"/>
      <c r="JKG19" s="156"/>
      <c r="JKH19" s="156"/>
      <c r="JKI19" s="156"/>
      <c r="JKJ19" s="156"/>
      <c r="JKK19" s="157"/>
      <c r="JKL19" s="156"/>
      <c r="JKM19" s="156"/>
      <c r="JKN19" s="156"/>
      <c r="JKO19" s="158"/>
      <c r="JKP19" s="110"/>
      <c r="JKQ19" s="156"/>
      <c r="JKR19" s="156"/>
      <c r="JKS19" s="156"/>
      <c r="JKT19" s="158"/>
      <c r="JKU19" s="159"/>
      <c r="JKV19" s="160"/>
      <c r="JKW19" s="161"/>
      <c r="JKX19" s="161"/>
      <c r="JKY19" s="162"/>
      <c r="JKZ19" s="162"/>
      <c r="JLA19" s="163"/>
      <c r="JLB19" s="163"/>
      <c r="JLC19" s="163"/>
      <c r="JLD19" s="163"/>
      <c r="JLE19" s="164"/>
      <c r="JLF19" s="164"/>
      <c r="JLG19" s="164"/>
      <c r="JLH19" s="163"/>
      <c r="JLI19" s="7"/>
      <c r="JLJ19" s="7"/>
      <c r="JLK19" s="7"/>
      <c r="JLL19" s="165"/>
      <c r="JLM19" s="108"/>
      <c r="JLN19" s="109"/>
      <c r="JLO19" s="155"/>
      <c r="JLP19" s="109"/>
      <c r="JLQ19" s="109"/>
      <c r="JLR19" s="156"/>
      <c r="JLS19" s="156"/>
      <c r="JLT19" s="156"/>
      <c r="JLU19" s="156"/>
      <c r="JLV19" s="156"/>
      <c r="JLW19" s="157"/>
      <c r="JLX19" s="156"/>
      <c r="JLY19" s="156"/>
      <c r="JLZ19" s="156"/>
      <c r="JMA19" s="158"/>
      <c r="JMB19" s="110"/>
      <c r="JMC19" s="156"/>
      <c r="JMD19" s="156"/>
      <c r="JME19" s="156"/>
      <c r="JMF19" s="158"/>
      <c r="JMG19" s="159"/>
      <c r="JMH19" s="160"/>
      <c r="JMI19" s="161"/>
      <c r="JMJ19" s="161"/>
      <c r="JMK19" s="162"/>
      <c r="JML19" s="162"/>
      <c r="JMM19" s="163"/>
      <c r="JMN19" s="163"/>
      <c r="JMO19" s="163"/>
      <c r="JMP19" s="163"/>
      <c r="JMQ19" s="164"/>
      <c r="JMR19" s="164"/>
      <c r="JMS19" s="164"/>
      <c r="JMT19" s="163"/>
      <c r="JMU19" s="7"/>
      <c r="JMV19" s="7"/>
      <c r="JMW19" s="7"/>
      <c r="JMX19" s="165"/>
      <c r="JMY19" s="108"/>
      <c r="JMZ19" s="109"/>
      <c r="JNA19" s="155"/>
      <c r="JNB19" s="109"/>
      <c r="JNC19" s="109"/>
      <c r="JND19" s="156"/>
      <c r="JNE19" s="156"/>
      <c r="JNF19" s="156"/>
      <c r="JNG19" s="156"/>
      <c r="JNH19" s="156"/>
      <c r="JNI19" s="157"/>
      <c r="JNJ19" s="156"/>
      <c r="JNK19" s="156"/>
      <c r="JNL19" s="156"/>
      <c r="JNM19" s="158"/>
      <c r="JNN19" s="110"/>
      <c r="JNO19" s="156"/>
      <c r="JNP19" s="156"/>
      <c r="JNQ19" s="156"/>
      <c r="JNR19" s="158"/>
      <c r="JNS19" s="159"/>
      <c r="JNT19" s="160"/>
      <c r="JNU19" s="161"/>
      <c r="JNV19" s="161"/>
      <c r="JNW19" s="162"/>
      <c r="JNX19" s="162"/>
      <c r="JNY19" s="163"/>
      <c r="JNZ19" s="163"/>
      <c r="JOA19" s="163"/>
      <c r="JOB19" s="163"/>
      <c r="JOC19" s="164"/>
      <c r="JOD19" s="164"/>
      <c r="JOE19" s="164"/>
      <c r="JOF19" s="163"/>
      <c r="JOG19" s="7"/>
      <c r="JOH19" s="7"/>
      <c r="JOI19" s="7"/>
      <c r="JOJ19" s="165"/>
      <c r="JOK19" s="108"/>
      <c r="JOL19" s="109"/>
      <c r="JOM19" s="155"/>
      <c r="JON19" s="109"/>
      <c r="JOO19" s="109"/>
      <c r="JOP19" s="156"/>
      <c r="JOQ19" s="156"/>
      <c r="JOR19" s="156"/>
      <c r="JOS19" s="156"/>
      <c r="JOT19" s="156"/>
      <c r="JOU19" s="157"/>
      <c r="JOV19" s="156"/>
      <c r="JOW19" s="156"/>
      <c r="JOX19" s="156"/>
      <c r="JOY19" s="158"/>
      <c r="JOZ19" s="110"/>
      <c r="JPA19" s="156"/>
      <c r="JPB19" s="156"/>
      <c r="JPC19" s="156"/>
      <c r="JPD19" s="158"/>
      <c r="JPE19" s="159"/>
      <c r="JPF19" s="160"/>
      <c r="JPG19" s="161"/>
      <c r="JPH19" s="161"/>
      <c r="JPI19" s="162"/>
      <c r="JPJ19" s="162"/>
      <c r="JPK19" s="163"/>
      <c r="JPL19" s="163"/>
      <c r="JPM19" s="163"/>
      <c r="JPN19" s="163"/>
      <c r="JPO19" s="164"/>
      <c r="JPP19" s="164"/>
      <c r="JPQ19" s="164"/>
      <c r="JPR19" s="163"/>
      <c r="JPS19" s="7"/>
      <c r="JPT19" s="7"/>
      <c r="JPU19" s="7"/>
      <c r="JPV19" s="165"/>
      <c r="JPW19" s="108"/>
      <c r="JPX19" s="109"/>
      <c r="JPY19" s="155"/>
      <c r="JPZ19" s="109"/>
      <c r="JQA19" s="109"/>
      <c r="JQB19" s="156"/>
      <c r="JQC19" s="156"/>
      <c r="JQD19" s="156"/>
      <c r="JQE19" s="156"/>
      <c r="JQF19" s="156"/>
      <c r="JQG19" s="157"/>
      <c r="JQH19" s="156"/>
      <c r="JQI19" s="156"/>
      <c r="JQJ19" s="156"/>
      <c r="JQK19" s="158"/>
      <c r="JQL19" s="110"/>
      <c r="JQM19" s="156"/>
      <c r="JQN19" s="156"/>
      <c r="JQO19" s="156"/>
      <c r="JQP19" s="158"/>
      <c r="JQQ19" s="159"/>
      <c r="JQR19" s="160"/>
      <c r="JQS19" s="161"/>
      <c r="JQT19" s="161"/>
      <c r="JQU19" s="162"/>
      <c r="JQV19" s="162"/>
      <c r="JQW19" s="163"/>
      <c r="JQX19" s="163"/>
      <c r="JQY19" s="163"/>
      <c r="JQZ19" s="163"/>
      <c r="JRA19" s="164"/>
      <c r="JRB19" s="164"/>
      <c r="JRC19" s="164"/>
      <c r="JRD19" s="163"/>
      <c r="JRE19" s="7"/>
      <c r="JRF19" s="7"/>
      <c r="JRG19" s="7"/>
      <c r="JRH19" s="165"/>
      <c r="JRI19" s="108"/>
      <c r="JRJ19" s="109"/>
      <c r="JRK19" s="155"/>
      <c r="JRL19" s="109"/>
      <c r="JRM19" s="109"/>
      <c r="JRN19" s="156"/>
      <c r="JRO19" s="156"/>
      <c r="JRP19" s="156"/>
      <c r="JRQ19" s="156"/>
      <c r="JRR19" s="156"/>
      <c r="JRS19" s="157"/>
      <c r="JRT19" s="156"/>
      <c r="JRU19" s="156"/>
      <c r="JRV19" s="156"/>
      <c r="JRW19" s="158"/>
      <c r="JRX19" s="110"/>
      <c r="JRY19" s="156"/>
      <c r="JRZ19" s="156"/>
      <c r="JSA19" s="156"/>
      <c r="JSB19" s="158"/>
      <c r="JSC19" s="159"/>
      <c r="JSD19" s="160"/>
      <c r="JSE19" s="161"/>
      <c r="JSF19" s="161"/>
      <c r="JSG19" s="162"/>
      <c r="JSH19" s="162"/>
      <c r="JSI19" s="163"/>
      <c r="JSJ19" s="163"/>
      <c r="JSK19" s="163"/>
      <c r="JSL19" s="163"/>
      <c r="JSM19" s="164"/>
      <c r="JSN19" s="164"/>
      <c r="JSO19" s="164"/>
      <c r="JSP19" s="163"/>
      <c r="JSQ19" s="7"/>
      <c r="JSR19" s="7"/>
      <c r="JSS19" s="7"/>
      <c r="JST19" s="165"/>
      <c r="JSU19" s="108"/>
      <c r="JSV19" s="109"/>
      <c r="JSW19" s="155"/>
      <c r="JSX19" s="109"/>
      <c r="JSY19" s="109"/>
      <c r="JSZ19" s="156"/>
      <c r="JTA19" s="156"/>
      <c r="JTB19" s="156"/>
      <c r="JTC19" s="156"/>
      <c r="JTD19" s="156"/>
      <c r="JTE19" s="157"/>
      <c r="JTF19" s="156"/>
      <c r="JTG19" s="156"/>
      <c r="JTH19" s="156"/>
      <c r="JTI19" s="158"/>
      <c r="JTJ19" s="110"/>
      <c r="JTK19" s="156"/>
      <c r="JTL19" s="156"/>
      <c r="JTM19" s="156"/>
      <c r="JTN19" s="158"/>
      <c r="JTO19" s="159"/>
      <c r="JTP19" s="160"/>
      <c r="JTQ19" s="161"/>
      <c r="JTR19" s="161"/>
      <c r="JTS19" s="162"/>
      <c r="JTT19" s="162"/>
      <c r="JTU19" s="163"/>
      <c r="JTV19" s="163"/>
      <c r="JTW19" s="163"/>
      <c r="JTX19" s="163"/>
      <c r="JTY19" s="164"/>
      <c r="JTZ19" s="164"/>
      <c r="JUA19" s="164"/>
      <c r="JUB19" s="163"/>
      <c r="JUC19" s="7"/>
      <c r="JUD19" s="7"/>
      <c r="JUE19" s="7"/>
      <c r="JUF19" s="165"/>
      <c r="JUG19" s="108"/>
      <c r="JUH19" s="109"/>
      <c r="JUI19" s="155"/>
      <c r="JUJ19" s="109"/>
      <c r="JUK19" s="109"/>
      <c r="JUL19" s="156"/>
      <c r="JUM19" s="156"/>
      <c r="JUN19" s="156"/>
      <c r="JUO19" s="156"/>
      <c r="JUP19" s="156"/>
      <c r="JUQ19" s="157"/>
      <c r="JUR19" s="156"/>
      <c r="JUS19" s="156"/>
      <c r="JUT19" s="156"/>
      <c r="JUU19" s="158"/>
      <c r="JUV19" s="110"/>
      <c r="JUW19" s="156"/>
      <c r="JUX19" s="156"/>
      <c r="JUY19" s="156"/>
      <c r="JUZ19" s="158"/>
      <c r="JVA19" s="159"/>
      <c r="JVB19" s="160"/>
      <c r="JVC19" s="161"/>
      <c r="JVD19" s="161"/>
      <c r="JVE19" s="162"/>
      <c r="JVF19" s="162"/>
      <c r="JVG19" s="163"/>
      <c r="JVH19" s="163"/>
      <c r="JVI19" s="163"/>
      <c r="JVJ19" s="163"/>
      <c r="JVK19" s="164"/>
      <c r="JVL19" s="164"/>
      <c r="JVM19" s="164"/>
      <c r="JVN19" s="163"/>
      <c r="JVO19" s="7"/>
      <c r="JVP19" s="7"/>
      <c r="JVQ19" s="7"/>
      <c r="JVR19" s="165"/>
      <c r="JVS19" s="108"/>
      <c r="JVT19" s="109"/>
      <c r="JVU19" s="155"/>
      <c r="JVV19" s="109"/>
      <c r="JVW19" s="109"/>
      <c r="JVX19" s="156"/>
      <c r="JVY19" s="156"/>
      <c r="JVZ19" s="156"/>
      <c r="JWA19" s="156"/>
      <c r="JWB19" s="156"/>
      <c r="JWC19" s="157"/>
      <c r="JWD19" s="156"/>
      <c r="JWE19" s="156"/>
      <c r="JWF19" s="156"/>
      <c r="JWG19" s="158"/>
      <c r="JWH19" s="110"/>
      <c r="JWI19" s="156"/>
      <c r="JWJ19" s="156"/>
      <c r="JWK19" s="156"/>
      <c r="JWL19" s="158"/>
      <c r="JWM19" s="159"/>
      <c r="JWN19" s="160"/>
      <c r="JWO19" s="161"/>
      <c r="JWP19" s="161"/>
      <c r="JWQ19" s="162"/>
      <c r="JWR19" s="162"/>
      <c r="JWS19" s="163"/>
      <c r="JWT19" s="163"/>
      <c r="JWU19" s="163"/>
      <c r="JWV19" s="163"/>
      <c r="JWW19" s="164"/>
      <c r="JWX19" s="164"/>
      <c r="JWY19" s="164"/>
      <c r="JWZ19" s="163"/>
      <c r="JXA19" s="7"/>
      <c r="JXB19" s="7"/>
      <c r="JXC19" s="7"/>
      <c r="JXD19" s="165"/>
      <c r="JXE19" s="108"/>
      <c r="JXF19" s="109"/>
      <c r="JXG19" s="155"/>
      <c r="JXH19" s="109"/>
      <c r="JXI19" s="109"/>
      <c r="JXJ19" s="156"/>
      <c r="JXK19" s="156"/>
      <c r="JXL19" s="156"/>
      <c r="JXM19" s="156"/>
      <c r="JXN19" s="156"/>
      <c r="JXO19" s="157"/>
      <c r="JXP19" s="156"/>
      <c r="JXQ19" s="156"/>
      <c r="JXR19" s="156"/>
      <c r="JXS19" s="158"/>
      <c r="JXT19" s="110"/>
      <c r="JXU19" s="156"/>
      <c r="JXV19" s="156"/>
      <c r="JXW19" s="156"/>
      <c r="JXX19" s="158"/>
      <c r="JXY19" s="159"/>
      <c r="JXZ19" s="160"/>
      <c r="JYA19" s="161"/>
      <c r="JYB19" s="161"/>
      <c r="JYC19" s="162"/>
      <c r="JYD19" s="162"/>
      <c r="JYE19" s="163"/>
      <c r="JYF19" s="163"/>
      <c r="JYG19" s="163"/>
      <c r="JYH19" s="163"/>
      <c r="JYI19" s="164"/>
      <c r="JYJ19" s="164"/>
      <c r="JYK19" s="164"/>
      <c r="JYL19" s="163"/>
      <c r="JYM19" s="7"/>
      <c r="JYN19" s="7"/>
      <c r="JYO19" s="7"/>
      <c r="JYP19" s="165"/>
      <c r="JYQ19" s="108"/>
      <c r="JYR19" s="109"/>
      <c r="JYS19" s="155"/>
      <c r="JYT19" s="109"/>
      <c r="JYU19" s="109"/>
      <c r="JYV19" s="156"/>
      <c r="JYW19" s="156"/>
      <c r="JYX19" s="156"/>
      <c r="JYY19" s="156"/>
      <c r="JYZ19" s="156"/>
      <c r="JZA19" s="157"/>
      <c r="JZB19" s="156"/>
      <c r="JZC19" s="156"/>
      <c r="JZD19" s="156"/>
      <c r="JZE19" s="158"/>
      <c r="JZF19" s="110"/>
      <c r="JZG19" s="156"/>
      <c r="JZH19" s="156"/>
      <c r="JZI19" s="156"/>
      <c r="JZJ19" s="158"/>
      <c r="JZK19" s="159"/>
      <c r="JZL19" s="160"/>
      <c r="JZM19" s="161"/>
      <c r="JZN19" s="161"/>
      <c r="JZO19" s="162"/>
      <c r="JZP19" s="162"/>
      <c r="JZQ19" s="163"/>
      <c r="JZR19" s="163"/>
      <c r="JZS19" s="163"/>
      <c r="JZT19" s="163"/>
      <c r="JZU19" s="164"/>
      <c r="JZV19" s="164"/>
      <c r="JZW19" s="164"/>
      <c r="JZX19" s="163"/>
      <c r="JZY19" s="7"/>
      <c r="JZZ19" s="7"/>
      <c r="KAA19" s="7"/>
      <c r="KAB19" s="165"/>
      <c r="KAC19" s="108"/>
      <c r="KAD19" s="109"/>
      <c r="KAE19" s="155"/>
      <c r="KAF19" s="109"/>
      <c r="KAG19" s="109"/>
      <c r="KAH19" s="156"/>
      <c r="KAI19" s="156"/>
      <c r="KAJ19" s="156"/>
      <c r="KAK19" s="156"/>
      <c r="KAL19" s="156"/>
      <c r="KAM19" s="157"/>
      <c r="KAN19" s="156"/>
      <c r="KAO19" s="156"/>
      <c r="KAP19" s="156"/>
      <c r="KAQ19" s="158"/>
      <c r="KAR19" s="110"/>
      <c r="KAS19" s="156"/>
      <c r="KAT19" s="156"/>
      <c r="KAU19" s="156"/>
      <c r="KAV19" s="158"/>
      <c r="KAW19" s="159"/>
      <c r="KAX19" s="160"/>
      <c r="KAY19" s="161"/>
      <c r="KAZ19" s="161"/>
      <c r="KBA19" s="162"/>
      <c r="KBB19" s="162"/>
      <c r="KBC19" s="163"/>
      <c r="KBD19" s="163"/>
      <c r="KBE19" s="163"/>
      <c r="KBF19" s="163"/>
      <c r="KBG19" s="164"/>
      <c r="KBH19" s="164"/>
      <c r="KBI19" s="164"/>
      <c r="KBJ19" s="163"/>
      <c r="KBK19" s="7"/>
      <c r="KBL19" s="7"/>
      <c r="KBM19" s="7"/>
      <c r="KBN19" s="165"/>
      <c r="KBO19" s="108"/>
      <c r="KBP19" s="109"/>
      <c r="KBQ19" s="155"/>
      <c r="KBR19" s="109"/>
      <c r="KBS19" s="109"/>
      <c r="KBT19" s="156"/>
      <c r="KBU19" s="156"/>
      <c r="KBV19" s="156"/>
      <c r="KBW19" s="156"/>
      <c r="KBX19" s="156"/>
      <c r="KBY19" s="157"/>
      <c r="KBZ19" s="156"/>
      <c r="KCA19" s="156"/>
      <c r="KCB19" s="156"/>
      <c r="KCC19" s="158"/>
      <c r="KCD19" s="110"/>
      <c r="KCE19" s="156"/>
      <c r="KCF19" s="156"/>
      <c r="KCG19" s="156"/>
      <c r="KCH19" s="158"/>
      <c r="KCI19" s="159"/>
      <c r="KCJ19" s="160"/>
      <c r="KCK19" s="161"/>
      <c r="KCL19" s="161"/>
      <c r="KCM19" s="162"/>
      <c r="KCN19" s="162"/>
      <c r="KCO19" s="163"/>
      <c r="KCP19" s="163"/>
      <c r="KCQ19" s="163"/>
      <c r="KCR19" s="163"/>
      <c r="KCS19" s="164"/>
      <c r="KCT19" s="164"/>
      <c r="KCU19" s="164"/>
      <c r="KCV19" s="163"/>
      <c r="KCW19" s="7"/>
      <c r="KCX19" s="7"/>
      <c r="KCY19" s="7"/>
      <c r="KCZ19" s="165"/>
      <c r="KDA19" s="108"/>
      <c r="KDB19" s="109"/>
      <c r="KDC19" s="155"/>
      <c r="KDD19" s="109"/>
      <c r="KDE19" s="109"/>
      <c r="KDF19" s="156"/>
      <c r="KDG19" s="156"/>
      <c r="KDH19" s="156"/>
      <c r="KDI19" s="156"/>
      <c r="KDJ19" s="156"/>
      <c r="KDK19" s="157"/>
      <c r="KDL19" s="156"/>
      <c r="KDM19" s="156"/>
      <c r="KDN19" s="156"/>
      <c r="KDO19" s="158"/>
      <c r="KDP19" s="110"/>
      <c r="KDQ19" s="156"/>
      <c r="KDR19" s="156"/>
      <c r="KDS19" s="156"/>
      <c r="KDT19" s="158"/>
      <c r="KDU19" s="159"/>
      <c r="KDV19" s="160"/>
      <c r="KDW19" s="161"/>
      <c r="KDX19" s="161"/>
      <c r="KDY19" s="162"/>
      <c r="KDZ19" s="162"/>
      <c r="KEA19" s="163"/>
      <c r="KEB19" s="163"/>
      <c r="KEC19" s="163"/>
      <c r="KED19" s="163"/>
      <c r="KEE19" s="164"/>
      <c r="KEF19" s="164"/>
      <c r="KEG19" s="164"/>
      <c r="KEH19" s="163"/>
      <c r="KEI19" s="7"/>
      <c r="KEJ19" s="7"/>
      <c r="KEK19" s="7"/>
      <c r="KEL19" s="165"/>
      <c r="KEM19" s="108"/>
      <c r="KEN19" s="109"/>
      <c r="KEO19" s="155"/>
      <c r="KEP19" s="109"/>
      <c r="KEQ19" s="109"/>
      <c r="KER19" s="156"/>
      <c r="KES19" s="156"/>
      <c r="KET19" s="156"/>
      <c r="KEU19" s="156"/>
      <c r="KEV19" s="156"/>
      <c r="KEW19" s="157"/>
      <c r="KEX19" s="156"/>
      <c r="KEY19" s="156"/>
      <c r="KEZ19" s="156"/>
      <c r="KFA19" s="158"/>
      <c r="KFB19" s="110"/>
      <c r="KFC19" s="156"/>
      <c r="KFD19" s="156"/>
      <c r="KFE19" s="156"/>
      <c r="KFF19" s="158"/>
      <c r="KFG19" s="159"/>
      <c r="KFH19" s="160"/>
      <c r="KFI19" s="161"/>
      <c r="KFJ19" s="161"/>
      <c r="KFK19" s="162"/>
      <c r="KFL19" s="162"/>
      <c r="KFM19" s="163"/>
      <c r="KFN19" s="163"/>
      <c r="KFO19" s="163"/>
      <c r="KFP19" s="163"/>
      <c r="KFQ19" s="164"/>
      <c r="KFR19" s="164"/>
      <c r="KFS19" s="164"/>
      <c r="KFT19" s="163"/>
      <c r="KFU19" s="7"/>
      <c r="KFV19" s="7"/>
      <c r="KFW19" s="7"/>
      <c r="KFX19" s="165"/>
      <c r="KFY19" s="108"/>
      <c r="KFZ19" s="109"/>
      <c r="KGA19" s="155"/>
      <c r="KGB19" s="109"/>
      <c r="KGC19" s="109"/>
      <c r="KGD19" s="156"/>
      <c r="KGE19" s="156"/>
      <c r="KGF19" s="156"/>
      <c r="KGG19" s="156"/>
      <c r="KGH19" s="156"/>
      <c r="KGI19" s="157"/>
      <c r="KGJ19" s="156"/>
      <c r="KGK19" s="156"/>
      <c r="KGL19" s="156"/>
      <c r="KGM19" s="158"/>
      <c r="KGN19" s="110"/>
      <c r="KGO19" s="156"/>
      <c r="KGP19" s="156"/>
      <c r="KGQ19" s="156"/>
      <c r="KGR19" s="158"/>
      <c r="KGS19" s="159"/>
      <c r="KGT19" s="160"/>
      <c r="KGU19" s="161"/>
      <c r="KGV19" s="161"/>
      <c r="KGW19" s="162"/>
      <c r="KGX19" s="162"/>
      <c r="KGY19" s="163"/>
      <c r="KGZ19" s="163"/>
      <c r="KHA19" s="163"/>
      <c r="KHB19" s="163"/>
      <c r="KHC19" s="164"/>
      <c r="KHD19" s="164"/>
      <c r="KHE19" s="164"/>
      <c r="KHF19" s="163"/>
      <c r="KHG19" s="7"/>
      <c r="KHH19" s="7"/>
      <c r="KHI19" s="7"/>
      <c r="KHJ19" s="165"/>
      <c r="KHK19" s="108"/>
      <c r="KHL19" s="109"/>
      <c r="KHM19" s="155"/>
      <c r="KHN19" s="109"/>
      <c r="KHO19" s="109"/>
      <c r="KHP19" s="156"/>
      <c r="KHQ19" s="156"/>
      <c r="KHR19" s="156"/>
      <c r="KHS19" s="156"/>
      <c r="KHT19" s="156"/>
      <c r="KHU19" s="157"/>
      <c r="KHV19" s="156"/>
      <c r="KHW19" s="156"/>
      <c r="KHX19" s="156"/>
      <c r="KHY19" s="158"/>
      <c r="KHZ19" s="110"/>
      <c r="KIA19" s="156"/>
      <c r="KIB19" s="156"/>
      <c r="KIC19" s="156"/>
      <c r="KID19" s="158"/>
      <c r="KIE19" s="159"/>
      <c r="KIF19" s="160"/>
      <c r="KIG19" s="161"/>
      <c r="KIH19" s="161"/>
      <c r="KII19" s="162"/>
      <c r="KIJ19" s="162"/>
      <c r="KIK19" s="163"/>
      <c r="KIL19" s="163"/>
      <c r="KIM19" s="163"/>
      <c r="KIN19" s="163"/>
      <c r="KIO19" s="164"/>
      <c r="KIP19" s="164"/>
      <c r="KIQ19" s="164"/>
      <c r="KIR19" s="163"/>
      <c r="KIS19" s="7"/>
      <c r="KIT19" s="7"/>
      <c r="KIU19" s="7"/>
      <c r="KIV19" s="165"/>
      <c r="KIW19" s="108"/>
      <c r="KIX19" s="109"/>
      <c r="KIY19" s="155"/>
      <c r="KIZ19" s="109"/>
      <c r="KJA19" s="109"/>
      <c r="KJB19" s="156"/>
      <c r="KJC19" s="156"/>
      <c r="KJD19" s="156"/>
      <c r="KJE19" s="156"/>
      <c r="KJF19" s="156"/>
      <c r="KJG19" s="157"/>
      <c r="KJH19" s="156"/>
      <c r="KJI19" s="156"/>
      <c r="KJJ19" s="156"/>
      <c r="KJK19" s="158"/>
      <c r="KJL19" s="110"/>
      <c r="KJM19" s="156"/>
      <c r="KJN19" s="156"/>
      <c r="KJO19" s="156"/>
      <c r="KJP19" s="158"/>
      <c r="KJQ19" s="159"/>
      <c r="KJR19" s="160"/>
      <c r="KJS19" s="161"/>
      <c r="KJT19" s="161"/>
      <c r="KJU19" s="162"/>
      <c r="KJV19" s="162"/>
      <c r="KJW19" s="163"/>
      <c r="KJX19" s="163"/>
      <c r="KJY19" s="163"/>
      <c r="KJZ19" s="163"/>
      <c r="KKA19" s="164"/>
      <c r="KKB19" s="164"/>
      <c r="KKC19" s="164"/>
      <c r="KKD19" s="163"/>
      <c r="KKE19" s="7"/>
      <c r="KKF19" s="7"/>
      <c r="KKG19" s="7"/>
      <c r="KKH19" s="165"/>
      <c r="KKI19" s="108"/>
      <c r="KKJ19" s="109"/>
      <c r="KKK19" s="155"/>
      <c r="KKL19" s="109"/>
      <c r="KKM19" s="109"/>
      <c r="KKN19" s="156"/>
      <c r="KKO19" s="156"/>
      <c r="KKP19" s="156"/>
      <c r="KKQ19" s="156"/>
      <c r="KKR19" s="156"/>
      <c r="KKS19" s="157"/>
      <c r="KKT19" s="156"/>
      <c r="KKU19" s="156"/>
      <c r="KKV19" s="156"/>
      <c r="KKW19" s="158"/>
      <c r="KKX19" s="110"/>
      <c r="KKY19" s="156"/>
      <c r="KKZ19" s="156"/>
      <c r="KLA19" s="156"/>
      <c r="KLB19" s="158"/>
      <c r="KLC19" s="159"/>
      <c r="KLD19" s="160"/>
      <c r="KLE19" s="161"/>
      <c r="KLF19" s="161"/>
      <c r="KLG19" s="162"/>
      <c r="KLH19" s="162"/>
      <c r="KLI19" s="163"/>
      <c r="KLJ19" s="163"/>
      <c r="KLK19" s="163"/>
      <c r="KLL19" s="163"/>
      <c r="KLM19" s="164"/>
      <c r="KLN19" s="164"/>
      <c r="KLO19" s="164"/>
      <c r="KLP19" s="163"/>
      <c r="KLQ19" s="7"/>
      <c r="KLR19" s="7"/>
      <c r="KLS19" s="7"/>
      <c r="KLT19" s="165"/>
      <c r="KLU19" s="108"/>
      <c r="KLV19" s="109"/>
      <c r="KLW19" s="155"/>
      <c r="KLX19" s="109"/>
      <c r="KLY19" s="109"/>
      <c r="KLZ19" s="156"/>
      <c r="KMA19" s="156"/>
      <c r="KMB19" s="156"/>
      <c r="KMC19" s="156"/>
      <c r="KMD19" s="156"/>
      <c r="KME19" s="157"/>
      <c r="KMF19" s="156"/>
      <c r="KMG19" s="156"/>
      <c r="KMH19" s="156"/>
      <c r="KMI19" s="158"/>
      <c r="KMJ19" s="110"/>
      <c r="KMK19" s="156"/>
      <c r="KML19" s="156"/>
      <c r="KMM19" s="156"/>
      <c r="KMN19" s="158"/>
      <c r="KMO19" s="159"/>
      <c r="KMP19" s="160"/>
      <c r="KMQ19" s="161"/>
      <c r="KMR19" s="161"/>
      <c r="KMS19" s="162"/>
      <c r="KMT19" s="162"/>
      <c r="KMU19" s="163"/>
      <c r="KMV19" s="163"/>
      <c r="KMW19" s="163"/>
      <c r="KMX19" s="163"/>
      <c r="KMY19" s="164"/>
      <c r="KMZ19" s="164"/>
      <c r="KNA19" s="164"/>
      <c r="KNB19" s="163"/>
      <c r="KNC19" s="7"/>
      <c r="KND19" s="7"/>
      <c r="KNE19" s="7"/>
      <c r="KNF19" s="165"/>
      <c r="KNG19" s="108"/>
      <c r="KNH19" s="109"/>
      <c r="KNI19" s="155"/>
      <c r="KNJ19" s="109"/>
      <c r="KNK19" s="109"/>
      <c r="KNL19" s="156"/>
      <c r="KNM19" s="156"/>
      <c r="KNN19" s="156"/>
      <c r="KNO19" s="156"/>
      <c r="KNP19" s="156"/>
      <c r="KNQ19" s="157"/>
      <c r="KNR19" s="156"/>
      <c r="KNS19" s="156"/>
      <c r="KNT19" s="156"/>
      <c r="KNU19" s="158"/>
      <c r="KNV19" s="110"/>
      <c r="KNW19" s="156"/>
      <c r="KNX19" s="156"/>
      <c r="KNY19" s="156"/>
      <c r="KNZ19" s="158"/>
      <c r="KOA19" s="159"/>
      <c r="KOB19" s="160"/>
      <c r="KOC19" s="161"/>
      <c r="KOD19" s="161"/>
      <c r="KOE19" s="162"/>
      <c r="KOF19" s="162"/>
      <c r="KOG19" s="163"/>
      <c r="KOH19" s="163"/>
      <c r="KOI19" s="163"/>
      <c r="KOJ19" s="163"/>
      <c r="KOK19" s="164"/>
      <c r="KOL19" s="164"/>
      <c r="KOM19" s="164"/>
      <c r="KON19" s="163"/>
      <c r="KOO19" s="7"/>
      <c r="KOP19" s="7"/>
      <c r="KOQ19" s="7"/>
      <c r="KOR19" s="165"/>
      <c r="KOS19" s="108"/>
      <c r="KOT19" s="109"/>
      <c r="KOU19" s="155"/>
      <c r="KOV19" s="109"/>
      <c r="KOW19" s="109"/>
      <c r="KOX19" s="156"/>
      <c r="KOY19" s="156"/>
      <c r="KOZ19" s="156"/>
      <c r="KPA19" s="156"/>
      <c r="KPB19" s="156"/>
      <c r="KPC19" s="157"/>
      <c r="KPD19" s="156"/>
      <c r="KPE19" s="156"/>
      <c r="KPF19" s="156"/>
      <c r="KPG19" s="158"/>
      <c r="KPH19" s="110"/>
      <c r="KPI19" s="156"/>
      <c r="KPJ19" s="156"/>
      <c r="KPK19" s="156"/>
      <c r="KPL19" s="158"/>
      <c r="KPM19" s="159"/>
      <c r="KPN19" s="160"/>
      <c r="KPO19" s="161"/>
      <c r="KPP19" s="161"/>
      <c r="KPQ19" s="162"/>
      <c r="KPR19" s="162"/>
      <c r="KPS19" s="163"/>
      <c r="KPT19" s="163"/>
      <c r="KPU19" s="163"/>
      <c r="KPV19" s="163"/>
      <c r="KPW19" s="164"/>
      <c r="KPX19" s="164"/>
      <c r="KPY19" s="164"/>
      <c r="KPZ19" s="163"/>
      <c r="KQA19" s="7"/>
      <c r="KQB19" s="7"/>
      <c r="KQC19" s="7"/>
      <c r="KQD19" s="165"/>
      <c r="KQE19" s="108"/>
      <c r="KQF19" s="109"/>
      <c r="KQG19" s="155"/>
      <c r="KQH19" s="109"/>
      <c r="KQI19" s="109"/>
      <c r="KQJ19" s="156"/>
      <c r="KQK19" s="156"/>
      <c r="KQL19" s="156"/>
      <c r="KQM19" s="156"/>
      <c r="KQN19" s="156"/>
      <c r="KQO19" s="157"/>
      <c r="KQP19" s="156"/>
      <c r="KQQ19" s="156"/>
      <c r="KQR19" s="156"/>
      <c r="KQS19" s="158"/>
      <c r="KQT19" s="110"/>
      <c r="KQU19" s="156"/>
      <c r="KQV19" s="156"/>
      <c r="KQW19" s="156"/>
      <c r="KQX19" s="158"/>
      <c r="KQY19" s="159"/>
      <c r="KQZ19" s="160"/>
      <c r="KRA19" s="161"/>
      <c r="KRB19" s="161"/>
      <c r="KRC19" s="162"/>
      <c r="KRD19" s="162"/>
      <c r="KRE19" s="163"/>
      <c r="KRF19" s="163"/>
      <c r="KRG19" s="163"/>
      <c r="KRH19" s="163"/>
      <c r="KRI19" s="164"/>
      <c r="KRJ19" s="164"/>
      <c r="KRK19" s="164"/>
      <c r="KRL19" s="163"/>
      <c r="KRM19" s="7"/>
      <c r="KRN19" s="7"/>
      <c r="KRO19" s="7"/>
      <c r="KRP19" s="165"/>
      <c r="KRQ19" s="108"/>
      <c r="KRR19" s="109"/>
      <c r="KRS19" s="155"/>
      <c r="KRT19" s="109"/>
      <c r="KRU19" s="109"/>
      <c r="KRV19" s="156"/>
      <c r="KRW19" s="156"/>
      <c r="KRX19" s="156"/>
      <c r="KRY19" s="156"/>
      <c r="KRZ19" s="156"/>
      <c r="KSA19" s="157"/>
      <c r="KSB19" s="156"/>
      <c r="KSC19" s="156"/>
      <c r="KSD19" s="156"/>
      <c r="KSE19" s="158"/>
      <c r="KSF19" s="110"/>
      <c r="KSG19" s="156"/>
      <c r="KSH19" s="156"/>
      <c r="KSI19" s="156"/>
      <c r="KSJ19" s="158"/>
      <c r="KSK19" s="159"/>
      <c r="KSL19" s="160"/>
      <c r="KSM19" s="161"/>
      <c r="KSN19" s="161"/>
      <c r="KSO19" s="162"/>
      <c r="KSP19" s="162"/>
      <c r="KSQ19" s="163"/>
      <c r="KSR19" s="163"/>
      <c r="KSS19" s="163"/>
      <c r="KST19" s="163"/>
      <c r="KSU19" s="164"/>
      <c r="KSV19" s="164"/>
      <c r="KSW19" s="164"/>
      <c r="KSX19" s="163"/>
      <c r="KSY19" s="7"/>
      <c r="KSZ19" s="7"/>
      <c r="KTA19" s="7"/>
      <c r="KTB19" s="165"/>
      <c r="KTC19" s="108"/>
      <c r="KTD19" s="109"/>
      <c r="KTE19" s="155"/>
      <c r="KTF19" s="109"/>
      <c r="KTG19" s="109"/>
      <c r="KTH19" s="156"/>
      <c r="KTI19" s="156"/>
      <c r="KTJ19" s="156"/>
      <c r="KTK19" s="156"/>
      <c r="KTL19" s="156"/>
      <c r="KTM19" s="157"/>
      <c r="KTN19" s="156"/>
      <c r="KTO19" s="156"/>
      <c r="KTP19" s="156"/>
      <c r="KTQ19" s="158"/>
      <c r="KTR19" s="110"/>
      <c r="KTS19" s="156"/>
      <c r="KTT19" s="156"/>
      <c r="KTU19" s="156"/>
      <c r="KTV19" s="158"/>
      <c r="KTW19" s="159"/>
      <c r="KTX19" s="160"/>
      <c r="KTY19" s="161"/>
      <c r="KTZ19" s="161"/>
      <c r="KUA19" s="162"/>
      <c r="KUB19" s="162"/>
      <c r="KUC19" s="163"/>
      <c r="KUD19" s="163"/>
      <c r="KUE19" s="163"/>
      <c r="KUF19" s="163"/>
      <c r="KUG19" s="164"/>
      <c r="KUH19" s="164"/>
      <c r="KUI19" s="164"/>
      <c r="KUJ19" s="163"/>
      <c r="KUK19" s="7"/>
      <c r="KUL19" s="7"/>
      <c r="KUM19" s="7"/>
      <c r="KUN19" s="165"/>
      <c r="KUO19" s="108"/>
      <c r="KUP19" s="109"/>
      <c r="KUQ19" s="155"/>
      <c r="KUR19" s="109"/>
      <c r="KUS19" s="109"/>
      <c r="KUT19" s="156"/>
      <c r="KUU19" s="156"/>
      <c r="KUV19" s="156"/>
      <c r="KUW19" s="156"/>
      <c r="KUX19" s="156"/>
      <c r="KUY19" s="157"/>
      <c r="KUZ19" s="156"/>
      <c r="KVA19" s="156"/>
      <c r="KVB19" s="156"/>
      <c r="KVC19" s="158"/>
      <c r="KVD19" s="110"/>
      <c r="KVE19" s="156"/>
      <c r="KVF19" s="156"/>
      <c r="KVG19" s="156"/>
      <c r="KVH19" s="158"/>
      <c r="KVI19" s="159"/>
      <c r="KVJ19" s="160"/>
      <c r="KVK19" s="161"/>
      <c r="KVL19" s="161"/>
      <c r="KVM19" s="162"/>
      <c r="KVN19" s="162"/>
      <c r="KVO19" s="163"/>
      <c r="KVP19" s="163"/>
      <c r="KVQ19" s="163"/>
      <c r="KVR19" s="163"/>
      <c r="KVS19" s="164"/>
      <c r="KVT19" s="164"/>
      <c r="KVU19" s="164"/>
      <c r="KVV19" s="163"/>
      <c r="KVW19" s="7"/>
      <c r="KVX19" s="7"/>
      <c r="KVY19" s="7"/>
      <c r="KVZ19" s="165"/>
      <c r="KWA19" s="108"/>
      <c r="KWB19" s="109"/>
      <c r="KWC19" s="155"/>
      <c r="KWD19" s="109"/>
      <c r="KWE19" s="109"/>
      <c r="KWF19" s="156"/>
      <c r="KWG19" s="156"/>
      <c r="KWH19" s="156"/>
      <c r="KWI19" s="156"/>
      <c r="KWJ19" s="156"/>
      <c r="KWK19" s="157"/>
      <c r="KWL19" s="156"/>
      <c r="KWM19" s="156"/>
      <c r="KWN19" s="156"/>
      <c r="KWO19" s="158"/>
      <c r="KWP19" s="110"/>
      <c r="KWQ19" s="156"/>
      <c r="KWR19" s="156"/>
      <c r="KWS19" s="156"/>
      <c r="KWT19" s="158"/>
      <c r="KWU19" s="159"/>
      <c r="KWV19" s="160"/>
      <c r="KWW19" s="161"/>
      <c r="KWX19" s="161"/>
      <c r="KWY19" s="162"/>
      <c r="KWZ19" s="162"/>
      <c r="KXA19" s="163"/>
      <c r="KXB19" s="163"/>
      <c r="KXC19" s="163"/>
      <c r="KXD19" s="163"/>
      <c r="KXE19" s="164"/>
      <c r="KXF19" s="164"/>
      <c r="KXG19" s="164"/>
      <c r="KXH19" s="163"/>
      <c r="KXI19" s="7"/>
      <c r="KXJ19" s="7"/>
      <c r="KXK19" s="7"/>
      <c r="KXL19" s="165"/>
      <c r="KXM19" s="108"/>
      <c r="KXN19" s="109"/>
      <c r="KXO19" s="155"/>
      <c r="KXP19" s="109"/>
      <c r="KXQ19" s="109"/>
      <c r="KXR19" s="156"/>
      <c r="KXS19" s="156"/>
      <c r="KXT19" s="156"/>
      <c r="KXU19" s="156"/>
      <c r="KXV19" s="156"/>
      <c r="KXW19" s="157"/>
      <c r="KXX19" s="156"/>
      <c r="KXY19" s="156"/>
      <c r="KXZ19" s="156"/>
      <c r="KYA19" s="158"/>
      <c r="KYB19" s="110"/>
      <c r="KYC19" s="156"/>
      <c r="KYD19" s="156"/>
      <c r="KYE19" s="156"/>
      <c r="KYF19" s="158"/>
      <c r="KYG19" s="159"/>
      <c r="KYH19" s="160"/>
      <c r="KYI19" s="161"/>
      <c r="KYJ19" s="161"/>
      <c r="KYK19" s="162"/>
      <c r="KYL19" s="162"/>
      <c r="KYM19" s="163"/>
      <c r="KYN19" s="163"/>
      <c r="KYO19" s="163"/>
      <c r="KYP19" s="163"/>
      <c r="KYQ19" s="164"/>
      <c r="KYR19" s="164"/>
      <c r="KYS19" s="164"/>
      <c r="KYT19" s="163"/>
      <c r="KYU19" s="7"/>
      <c r="KYV19" s="7"/>
      <c r="KYW19" s="7"/>
      <c r="KYX19" s="165"/>
      <c r="KYY19" s="108"/>
      <c r="KYZ19" s="109"/>
      <c r="KZA19" s="155"/>
      <c r="KZB19" s="109"/>
      <c r="KZC19" s="109"/>
      <c r="KZD19" s="156"/>
      <c r="KZE19" s="156"/>
      <c r="KZF19" s="156"/>
      <c r="KZG19" s="156"/>
      <c r="KZH19" s="156"/>
      <c r="KZI19" s="157"/>
      <c r="KZJ19" s="156"/>
      <c r="KZK19" s="156"/>
      <c r="KZL19" s="156"/>
      <c r="KZM19" s="158"/>
      <c r="KZN19" s="110"/>
      <c r="KZO19" s="156"/>
      <c r="KZP19" s="156"/>
      <c r="KZQ19" s="156"/>
      <c r="KZR19" s="158"/>
      <c r="KZS19" s="159"/>
      <c r="KZT19" s="160"/>
      <c r="KZU19" s="161"/>
      <c r="KZV19" s="161"/>
      <c r="KZW19" s="162"/>
      <c r="KZX19" s="162"/>
      <c r="KZY19" s="163"/>
      <c r="KZZ19" s="163"/>
      <c r="LAA19" s="163"/>
      <c r="LAB19" s="163"/>
      <c r="LAC19" s="164"/>
      <c r="LAD19" s="164"/>
      <c r="LAE19" s="164"/>
      <c r="LAF19" s="163"/>
      <c r="LAG19" s="7"/>
      <c r="LAH19" s="7"/>
      <c r="LAI19" s="7"/>
      <c r="LAJ19" s="165"/>
      <c r="LAK19" s="108"/>
      <c r="LAL19" s="109"/>
      <c r="LAM19" s="155"/>
      <c r="LAN19" s="109"/>
      <c r="LAO19" s="109"/>
      <c r="LAP19" s="156"/>
      <c r="LAQ19" s="156"/>
      <c r="LAR19" s="156"/>
      <c r="LAS19" s="156"/>
      <c r="LAT19" s="156"/>
      <c r="LAU19" s="157"/>
      <c r="LAV19" s="156"/>
      <c r="LAW19" s="156"/>
      <c r="LAX19" s="156"/>
      <c r="LAY19" s="158"/>
      <c r="LAZ19" s="110"/>
      <c r="LBA19" s="156"/>
      <c r="LBB19" s="156"/>
      <c r="LBC19" s="156"/>
      <c r="LBD19" s="158"/>
      <c r="LBE19" s="159"/>
      <c r="LBF19" s="160"/>
      <c r="LBG19" s="161"/>
      <c r="LBH19" s="161"/>
      <c r="LBI19" s="162"/>
      <c r="LBJ19" s="162"/>
      <c r="LBK19" s="163"/>
      <c r="LBL19" s="163"/>
      <c r="LBM19" s="163"/>
      <c r="LBN19" s="163"/>
      <c r="LBO19" s="164"/>
      <c r="LBP19" s="164"/>
      <c r="LBQ19" s="164"/>
      <c r="LBR19" s="163"/>
      <c r="LBS19" s="7"/>
      <c r="LBT19" s="7"/>
      <c r="LBU19" s="7"/>
      <c r="LBV19" s="165"/>
      <c r="LBW19" s="108"/>
      <c r="LBX19" s="109"/>
      <c r="LBY19" s="155"/>
      <c r="LBZ19" s="109"/>
      <c r="LCA19" s="109"/>
      <c r="LCB19" s="156"/>
      <c r="LCC19" s="156"/>
      <c r="LCD19" s="156"/>
      <c r="LCE19" s="156"/>
      <c r="LCF19" s="156"/>
      <c r="LCG19" s="157"/>
      <c r="LCH19" s="156"/>
      <c r="LCI19" s="156"/>
      <c r="LCJ19" s="156"/>
      <c r="LCK19" s="158"/>
      <c r="LCL19" s="110"/>
      <c r="LCM19" s="156"/>
      <c r="LCN19" s="156"/>
      <c r="LCO19" s="156"/>
      <c r="LCP19" s="158"/>
      <c r="LCQ19" s="159"/>
      <c r="LCR19" s="160"/>
      <c r="LCS19" s="161"/>
      <c r="LCT19" s="161"/>
      <c r="LCU19" s="162"/>
      <c r="LCV19" s="162"/>
      <c r="LCW19" s="163"/>
      <c r="LCX19" s="163"/>
      <c r="LCY19" s="163"/>
      <c r="LCZ19" s="163"/>
      <c r="LDA19" s="164"/>
      <c r="LDB19" s="164"/>
      <c r="LDC19" s="164"/>
      <c r="LDD19" s="163"/>
      <c r="LDE19" s="7"/>
      <c r="LDF19" s="7"/>
      <c r="LDG19" s="7"/>
      <c r="LDH19" s="165"/>
      <c r="LDI19" s="108"/>
      <c r="LDJ19" s="109"/>
      <c r="LDK19" s="155"/>
      <c r="LDL19" s="109"/>
      <c r="LDM19" s="109"/>
      <c r="LDN19" s="156"/>
      <c r="LDO19" s="156"/>
      <c r="LDP19" s="156"/>
      <c r="LDQ19" s="156"/>
      <c r="LDR19" s="156"/>
      <c r="LDS19" s="157"/>
      <c r="LDT19" s="156"/>
      <c r="LDU19" s="156"/>
      <c r="LDV19" s="156"/>
      <c r="LDW19" s="158"/>
      <c r="LDX19" s="110"/>
      <c r="LDY19" s="156"/>
      <c r="LDZ19" s="156"/>
      <c r="LEA19" s="156"/>
      <c r="LEB19" s="158"/>
      <c r="LEC19" s="159"/>
      <c r="LED19" s="160"/>
      <c r="LEE19" s="161"/>
      <c r="LEF19" s="161"/>
      <c r="LEG19" s="162"/>
      <c r="LEH19" s="162"/>
      <c r="LEI19" s="163"/>
      <c r="LEJ19" s="163"/>
      <c r="LEK19" s="163"/>
      <c r="LEL19" s="163"/>
      <c r="LEM19" s="164"/>
      <c r="LEN19" s="164"/>
      <c r="LEO19" s="164"/>
      <c r="LEP19" s="163"/>
      <c r="LEQ19" s="7"/>
      <c r="LER19" s="7"/>
      <c r="LES19" s="7"/>
      <c r="LET19" s="165"/>
      <c r="LEU19" s="108"/>
      <c r="LEV19" s="109"/>
      <c r="LEW19" s="155"/>
      <c r="LEX19" s="109"/>
      <c r="LEY19" s="109"/>
      <c r="LEZ19" s="156"/>
      <c r="LFA19" s="156"/>
      <c r="LFB19" s="156"/>
      <c r="LFC19" s="156"/>
      <c r="LFD19" s="156"/>
      <c r="LFE19" s="157"/>
      <c r="LFF19" s="156"/>
      <c r="LFG19" s="156"/>
      <c r="LFH19" s="156"/>
      <c r="LFI19" s="158"/>
      <c r="LFJ19" s="110"/>
      <c r="LFK19" s="156"/>
      <c r="LFL19" s="156"/>
      <c r="LFM19" s="156"/>
      <c r="LFN19" s="158"/>
      <c r="LFO19" s="159"/>
      <c r="LFP19" s="160"/>
      <c r="LFQ19" s="161"/>
      <c r="LFR19" s="161"/>
      <c r="LFS19" s="162"/>
      <c r="LFT19" s="162"/>
      <c r="LFU19" s="163"/>
      <c r="LFV19" s="163"/>
      <c r="LFW19" s="163"/>
      <c r="LFX19" s="163"/>
      <c r="LFY19" s="164"/>
      <c r="LFZ19" s="164"/>
      <c r="LGA19" s="164"/>
      <c r="LGB19" s="163"/>
      <c r="LGC19" s="7"/>
      <c r="LGD19" s="7"/>
      <c r="LGE19" s="7"/>
      <c r="LGF19" s="165"/>
      <c r="LGG19" s="108"/>
      <c r="LGH19" s="109"/>
      <c r="LGI19" s="155"/>
      <c r="LGJ19" s="109"/>
      <c r="LGK19" s="109"/>
      <c r="LGL19" s="156"/>
      <c r="LGM19" s="156"/>
      <c r="LGN19" s="156"/>
      <c r="LGO19" s="156"/>
      <c r="LGP19" s="156"/>
      <c r="LGQ19" s="157"/>
      <c r="LGR19" s="156"/>
      <c r="LGS19" s="156"/>
      <c r="LGT19" s="156"/>
      <c r="LGU19" s="158"/>
      <c r="LGV19" s="110"/>
      <c r="LGW19" s="156"/>
      <c r="LGX19" s="156"/>
      <c r="LGY19" s="156"/>
      <c r="LGZ19" s="158"/>
      <c r="LHA19" s="159"/>
      <c r="LHB19" s="160"/>
      <c r="LHC19" s="161"/>
      <c r="LHD19" s="161"/>
      <c r="LHE19" s="162"/>
      <c r="LHF19" s="162"/>
      <c r="LHG19" s="163"/>
      <c r="LHH19" s="163"/>
      <c r="LHI19" s="163"/>
      <c r="LHJ19" s="163"/>
      <c r="LHK19" s="164"/>
      <c r="LHL19" s="164"/>
      <c r="LHM19" s="164"/>
      <c r="LHN19" s="163"/>
      <c r="LHO19" s="7"/>
      <c r="LHP19" s="7"/>
      <c r="LHQ19" s="7"/>
      <c r="LHR19" s="165"/>
      <c r="LHS19" s="108"/>
      <c r="LHT19" s="109"/>
      <c r="LHU19" s="155"/>
      <c r="LHV19" s="109"/>
      <c r="LHW19" s="109"/>
      <c r="LHX19" s="156"/>
      <c r="LHY19" s="156"/>
      <c r="LHZ19" s="156"/>
      <c r="LIA19" s="156"/>
      <c r="LIB19" s="156"/>
      <c r="LIC19" s="157"/>
      <c r="LID19" s="156"/>
      <c r="LIE19" s="156"/>
      <c r="LIF19" s="156"/>
      <c r="LIG19" s="158"/>
      <c r="LIH19" s="110"/>
      <c r="LII19" s="156"/>
      <c r="LIJ19" s="156"/>
      <c r="LIK19" s="156"/>
      <c r="LIL19" s="158"/>
      <c r="LIM19" s="159"/>
      <c r="LIN19" s="160"/>
      <c r="LIO19" s="161"/>
      <c r="LIP19" s="161"/>
      <c r="LIQ19" s="162"/>
      <c r="LIR19" s="162"/>
      <c r="LIS19" s="163"/>
      <c r="LIT19" s="163"/>
      <c r="LIU19" s="163"/>
      <c r="LIV19" s="163"/>
      <c r="LIW19" s="164"/>
      <c r="LIX19" s="164"/>
      <c r="LIY19" s="164"/>
      <c r="LIZ19" s="163"/>
      <c r="LJA19" s="7"/>
      <c r="LJB19" s="7"/>
      <c r="LJC19" s="7"/>
      <c r="LJD19" s="165"/>
      <c r="LJE19" s="108"/>
      <c r="LJF19" s="109"/>
      <c r="LJG19" s="155"/>
      <c r="LJH19" s="109"/>
      <c r="LJI19" s="109"/>
      <c r="LJJ19" s="156"/>
      <c r="LJK19" s="156"/>
      <c r="LJL19" s="156"/>
      <c r="LJM19" s="156"/>
      <c r="LJN19" s="156"/>
      <c r="LJO19" s="157"/>
      <c r="LJP19" s="156"/>
      <c r="LJQ19" s="156"/>
      <c r="LJR19" s="156"/>
      <c r="LJS19" s="158"/>
      <c r="LJT19" s="110"/>
      <c r="LJU19" s="156"/>
      <c r="LJV19" s="156"/>
      <c r="LJW19" s="156"/>
      <c r="LJX19" s="158"/>
      <c r="LJY19" s="159"/>
      <c r="LJZ19" s="160"/>
      <c r="LKA19" s="161"/>
      <c r="LKB19" s="161"/>
      <c r="LKC19" s="162"/>
      <c r="LKD19" s="162"/>
      <c r="LKE19" s="163"/>
      <c r="LKF19" s="163"/>
      <c r="LKG19" s="163"/>
      <c r="LKH19" s="163"/>
      <c r="LKI19" s="164"/>
      <c r="LKJ19" s="164"/>
      <c r="LKK19" s="164"/>
      <c r="LKL19" s="163"/>
      <c r="LKM19" s="7"/>
      <c r="LKN19" s="7"/>
      <c r="LKO19" s="7"/>
      <c r="LKP19" s="165"/>
      <c r="LKQ19" s="108"/>
      <c r="LKR19" s="109"/>
      <c r="LKS19" s="155"/>
      <c r="LKT19" s="109"/>
      <c r="LKU19" s="109"/>
      <c r="LKV19" s="156"/>
      <c r="LKW19" s="156"/>
      <c r="LKX19" s="156"/>
      <c r="LKY19" s="156"/>
      <c r="LKZ19" s="156"/>
      <c r="LLA19" s="157"/>
      <c r="LLB19" s="156"/>
      <c r="LLC19" s="156"/>
      <c r="LLD19" s="156"/>
      <c r="LLE19" s="158"/>
      <c r="LLF19" s="110"/>
      <c r="LLG19" s="156"/>
      <c r="LLH19" s="156"/>
      <c r="LLI19" s="156"/>
      <c r="LLJ19" s="158"/>
      <c r="LLK19" s="159"/>
      <c r="LLL19" s="160"/>
      <c r="LLM19" s="161"/>
      <c r="LLN19" s="161"/>
      <c r="LLO19" s="162"/>
      <c r="LLP19" s="162"/>
      <c r="LLQ19" s="163"/>
      <c r="LLR19" s="163"/>
      <c r="LLS19" s="163"/>
      <c r="LLT19" s="163"/>
      <c r="LLU19" s="164"/>
      <c r="LLV19" s="164"/>
      <c r="LLW19" s="164"/>
      <c r="LLX19" s="163"/>
      <c r="LLY19" s="7"/>
      <c r="LLZ19" s="7"/>
      <c r="LMA19" s="7"/>
      <c r="LMB19" s="165"/>
      <c r="LMC19" s="108"/>
      <c r="LMD19" s="109"/>
      <c r="LME19" s="155"/>
      <c r="LMF19" s="109"/>
      <c r="LMG19" s="109"/>
      <c r="LMH19" s="156"/>
      <c r="LMI19" s="156"/>
      <c r="LMJ19" s="156"/>
      <c r="LMK19" s="156"/>
      <c r="LML19" s="156"/>
      <c r="LMM19" s="157"/>
      <c r="LMN19" s="156"/>
      <c r="LMO19" s="156"/>
      <c r="LMP19" s="156"/>
      <c r="LMQ19" s="158"/>
      <c r="LMR19" s="110"/>
      <c r="LMS19" s="156"/>
      <c r="LMT19" s="156"/>
      <c r="LMU19" s="156"/>
      <c r="LMV19" s="158"/>
      <c r="LMW19" s="159"/>
      <c r="LMX19" s="160"/>
      <c r="LMY19" s="161"/>
      <c r="LMZ19" s="161"/>
      <c r="LNA19" s="162"/>
      <c r="LNB19" s="162"/>
      <c r="LNC19" s="163"/>
      <c r="LND19" s="163"/>
      <c r="LNE19" s="163"/>
      <c r="LNF19" s="163"/>
      <c r="LNG19" s="164"/>
      <c r="LNH19" s="164"/>
      <c r="LNI19" s="164"/>
      <c r="LNJ19" s="163"/>
      <c r="LNK19" s="7"/>
      <c r="LNL19" s="7"/>
      <c r="LNM19" s="7"/>
      <c r="LNN19" s="165"/>
      <c r="LNO19" s="108"/>
      <c r="LNP19" s="109"/>
      <c r="LNQ19" s="155"/>
      <c r="LNR19" s="109"/>
      <c r="LNS19" s="109"/>
      <c r="LNT19" s="156"/>
      <c r="LNU19" s="156"/>
      <c r="LNV19" s="156"/>
      <c r="LNW19" s="156"/>
      <c r="LNX19" s="156"/>
      <c r="LNY19" s="157"/>
      <c r="LNZ19" s="156"/>
      <c r="LOA19" s="156"/>
      <c r="LOB19" s="156"/>
      <c r="LOC19" s="158"/>
      <c r="LOD19" s="110"/>
      <c r="LOE19" s="156"/>
      <c r="LOF19" s="156"/>
      <c r="LOG19" s="156"/>
      <c r="LOH19" s="158"/>
      <c r="LOI19" s="159"/>
      <c r="LOJ19" s="160"/>
      <c r="LOK19" s="161"/>
      <c r="LOL19" s="161"/>
      <c r="LOM19" s="162"/>
      <c r="LON19" s="162"/>
      <c r="LOO19" s="163"/>
      <c r="LOP19" s="163"/>
      <c r="LOQ19" s="163"/>
      <c r="LOR19" s="163"/>
      <c r="LOS19" s="164"/>
      <c r="LOT19" s="164"/>
      <c r="LOU19" s="164"/>
      <c r="LOV19" s="163"/>
      <c r="LOW19" s="7"/>
      <c r="LOX19" s="7"/>
      <c r="LOY19" s="7"/>
      <c r="LOZ19" s="165"/>
      <c r="LPA19" s="108"/>
      <c r="LPB19" s="109"/>
      <c r="LPC19" s="155"/>
      <c r="LPD19" s="109"/>
      <c r="LPE19" s="109"/>
      <c r="LPF19" s="156"/>
      <c r="LPG19" s="156"/>
      <c r="LPH19" s="156"/>
      <c r="LPI19" s="156"/>
      <c r="LPJ19" s="156"/>
      <c r="LPK19" s="157"/>
      <c r="LPL19" s="156"/>
      <c r="LPM19" s="156"/>
      <c r="LPN19" s="156"/>
      <c r="LPO19" s="158"/>
      <c r="LPP19" s="110"/>
      <c r="LPQ19" s="156"/>
      <c r="LPR19" s="156"/>
      <c r="LPS19" s="156"/>
      <c r="LPT19" s="158"/>
      <c r="LPU19" s="159"/>
      <c r="LPV19" s="160"/>
      <c r="LPW19" s="161"/>
      <c r="LPX19" s="161"/>
      <c r="LPY19" s="162"/>
      <c r="LPZ19" s="162"/>
      <c r="LQA19" s="163"/>
      <c r="LQB19" s="163"/>
      <c r="LQC19" s="163"/>
      <c r="LQD19" s="163"/>
      <c r="LQE19" s="164"/>
      <c r="LQF19" s="164"/>
      <c r="LQG19" s="164"/>
      <c r="LQH19" s="163"/>
      <c r="LQI19" s="7"/>
      <c r="LQJ19" s="7"/>
      <c r="LQK19" s="7"/>
      <c r="LQL19" s="165"/>
      <c r="LQM19" s="108"/>
      <c r="LQN19" s="109"/>
      <c r="LQO19" s="155"/>
      <c r="LQP19" s="109"/>
      <c r="LQQ19" s="109"/>
      <c r="LQR19" s="156"/>
      <c r="LQS19" s="156"/>
      <c r="LQT19" s="156"/>
      <c r="LQU19" s="156"/>
      <c r="LQV19" s="156"/>
      <c r="LQW19" s="157"/>
      <c r="LQX19" s="156"/>
      <c r="LQY19" s="156"/>
      <c r="LQZ19" s="156"/>
      <c r="LRA19" s="158"/>
      <c r="LRB19" s="110"/>
      <c r="LRC19" s="156"/>
      <c r="LRD19" s="156"/>
      <c r="LRE19" s="156"/>
      <c r="LRF19" s="158"/>
      <c r="LRG19" s="159"/>
      <c r="LRH19" s="160"/>
      <c r="LRI19" s="161"/>
      <c r="LRJ19" s="161"/>
      <c r="LRK19" s="162"/>
      <c r="LRL19" s="162"/>
      <c r="LRM19" s="163"/>
      <c r="LRN19" s="163"/>
      <c r="LRO19" s="163"/>
      <c r="LRP19" s="163"/>
      <c r="LRQ19" s="164"/>
      <c r="LRR19" s="164"/>
      <c r="LRS19" s="164"/>
      <c r="LRT19" s="163"/>
      <c r="LRU19" s="7"/>
      <c r="LRV19" s="7"/>
      <c r="LRW19" s="7"/>
      <c r="LRX19" s="165"/>
      <c r="LRY19" s="108"/>
      <c r="LRZ19" s="109"/>
      <c r="LSA19" s="155"/>
      <c r="LSB19" s="109"/>
      <c r="LSC19" s="109"/>
      <c r="LSD19" s="156"/>
      <c r="LSE19" s="156"/>
      <c r="LSF19" s="156"/>
      <c r="LSG19" s="156"/>
      <c r="LSH19" s="156"/>
      <c r="LSI19" s="157"/>
      <c r="LSJ19" s="156"/>
      <c r="LSK19" s="156"/>
      <c r="LSL19" s="156"/>
      <c r="LSM19" s="158"/>
      <c r="LSN19" s="110"/>
      <c r="LSO19" s="156"/>
      <c r="LSP19" s="156"/>
      <c r="LSQ19" s="156"/>
      <c r="LSR19" s="158"/>
      <c r="LSS19" s="159"/>
      <c r="LST19" s="160"/>
      <c r="LSU19" s="161"/>
      <c r="LSV19" s="161"/>
      <c r="LSW19" s="162"/>
      <c r="LSX19" s="162"/>
      <c r="LSY19" s="163"/>
      <c r="LSZ19" s="163"/>
      <c r="LTA19" s="163"/>
      <c r="LTB19" s="163"/>
      <c r="LTC19" s="164"/>
      <c r="LTD19" s="164"/>
      <c r="LTE19" s="164"/>
      <c r="LTF19" s="163"/>
      <c r="LTG19" s="7"/>
      <c r="LTH19" s="7"/>
      <c r="LTI19" s="7"/>
      <c r="LTJ19" s="165"/>
      <c r="LTK19" s="108"/>
      <c r="LTL19" s="109"/>
      <c r="LTM19" s="155"/>
      <c r="LTN19" s="109"/>
      <c r="LTO19" s="109"/>
      <c r="LTP19" s="156"/>
      <c r="LTQ19" s="156"/>
      <c r="LTR19" s="156"/>
      <c r="LTS19" s="156"/>
      <c r="LTT19" s="156"/>
      <c r="LTU19" s="157"/>
      <c r="LTV19" s="156"/>
      <c r="LTW19" s="156"/>
      <c r="LTX19" s="156"/>
      <c r="LTY19" s="158"/>
      <c r="LTZ19" s="110"/>
      <c r="LUA19" s="156"/>
      <c r="LUB19" s="156"/>
      <c r="LUC19" s="156"/>
      <c r="LUD19" s="158"/>
      <c r="LUE19" s="159"/>
      <c r="LUF19" s="160"/>
      <c r="LUG19" s="161"/>
      <c r="LUH19" s="161"/>
      <c r="LUI19" s="162"/>
      <c r="LUJ19" s="162"/>
      <c r="LUK19" s="163"/>
      <c r="LUL19" s="163"/>
      <c r="LUM19" s="163"/>
      <c r="LUN19" s="163"/>
      <c r="LUO19" s="164"/>
      <c r="LUP19" s="164"/>
      <c r="LUQ19" s="164"/>
      <c r="LUR19" s="163"/>
      <c r="LUS19" s="7"/>
      <c r="LUT19" s="7"/>
      <c r="LUU19" s="7"/>
      <c r="LUV19" s="165"/>
      <c r="LUW19" s="108"/>
      <c r="LUX19" s="109"/>
      <c r="LUY19" s="155"/>
      <c r="LUZ19" s="109"/>
      <c r="LVA19" s="109"/>
      <c r="LVB19" s="156"/>
      <c r="LVC19" s="156"/>
      <c r="LVD19" s="156"/>
      <c r="LVE19" s="156"/>
      <c r="LVF19" s="156"/>
      <c r="LVG19" s="157"/>
      <c r="LVH19" s="156"/>
      <c r="LVI19" s="156"/>
      <c r="LVJ19" s="156"/>
      <c r="LVK19" s="158"/>
      <c r="LVL19" s="110"/>
      <c r="LVM19" s="156"/>
      <c r="LVN19" s="156"/>
      <c r="LVO19" s="156"/>
      <c r="LVP19" s="158"/>
      <c r="LVQ19" s="159"/>
      <c r="LVR19" s="160"/>
      <c r="LVS19" s="161"/>
      <c r="LVT19" s="161"/>
      <c r="LVU19" s="162"/>
      <c r="LVV19" s="162"/>
      <c r="LVW19" s="163"/>
      <c r="LVX19" s="163"/>
      <c r="LVY19" s="163"/>
      <c r="LVZ19" s="163"/>
      <c r="LWA19" s="164"/>
      <c r="LWB19" s="164"/>
      <c r="LWC19" s="164"/>
      <c r="LWD19" s="163"/>
      <c r="LWE19" s="7"/>
      <c r="LWF19" s="7"/>
      <c r="LWG19" s="7"/>
      <c r="LWH19" s="165"/>
      <c r="LWI19" s="108"/>
      <c r="LWJ19" s="109"/>
      <c r="LWK19" s="155"/>
      <c r="LWL19" s="109"/>
      <c r="LWM19" s="109"/>
      <c r="LWN19" s="156"/>
      <c r="LWO19" s="156"/>
      <c r="LWP19" s="156"/>
      <c r="LWQ19" s="156"/>
      <c r="LWR19" s="156"/>
      <c r="LWS19" s="157"/>
      <c r="LWT19" s="156"/>
      <c r="LWU19" s="156"/>
      <c r="LWV19" s="156"/>
      <c r="LWW19" s="158"/>
      <c r="LWX19" s="110"/>
      <c r="LWY19" s="156"/>
      <c r="LWZ19" s="156"/>
      <c r="LXA19" s="156"/>
      <c r="LXB19" s="158"/>
      <c r="LXC19" s="159"/>
      <c r="LXD19" s="160"/>
      <c r="LXE19" s="161"/>
      <c r="LXF19" s="161"/>
      <c r="LXG19" s="162"/>
      <c r="LXH19" s="162"/>
      <c r="LXI19" s="163"/>
      <c r="LXJ19" s="163"/>
      <c r="LXK19" s="163"/>
      <c r="LXL19" s="163"/>
      <c r="LXM19" s="164"/>
      <c r="LXN19" s="164"/>
      <c r="LXO19" s="164"/>
      <c r="LXP19" s="163"/>
      <c r="LXQ19" s="7"/>
      <c r="LXR19" s="7"/>
      <c r="LXS19" s="7"/>
      <c r="LXT19" s="165"/>
      <c r="LXU19" s="108"/>
      <c r="LXV19" s="109"/>
      <c r="LXW19" s="155"/>
      <c r="LXX19" s="109"/>
      <c r="LXY19" s="109"/>
      <c r="LXZ19" s="156"/>
      <c r="LYA19" s="156"/>
      <c r="LYB19" s="156"/>
      <c r="LYC19" s="156"/>
      <c r="LYD19" s="156"/>
      <c r="LYE19" s="157"/>
      <c r="LYF19" s="156"/>
      <c r="LYG19" s="156"/>
      <c r="LYH19" s="156"/>
      <c r="LYI19" s="158"/>
      <c r="LYJ19" s="110"/>
      <c r="LYK19" s="156"/>
      <c r="LYL19" s="156"/>
      <c r="LYM19" s="156"/>
      <c r="LYN19" s="158"/>
      <c r="LYO19" s="159"/>
      <c r="LYP19" s="160"/>
      <c r="LYQ19" s="161"/>
      <c r="LYR19" s="161"/>
      <c r="LYS19" s="162"/>
      <c r="LYT19" s="162"/>
      <c r="LYU19" s="163"/>
      <c r="LYV19" s="163"/>
      <c r="LYW19" s="163"/>
      <c r="LYX19" s="163"/>
      <c r="LYY19" s="164"/>
      <c r="LYZ19" s="164"/>
      <c r="LZA19" s="164"/>
      <c r="LZB19" s="163"/>
      <c r="LZC19" s="7"/>
      <c r="LZD19" s="7"/>
      <c r="LZE19" s="7"/>
      <c r="LZF19" s="165"/>
      <c r="LZG19" s="108"/>
      <c r="LZH19" s="109"/>
      <c r="LZI19" s="155"/>
      <c r="LZJ19" s="109"/>
      <c r="LZK19" s="109"/>
      <c r="LZL19" s="156"/>
      <c r="LZM19" s="156"/>
      <c r="LZN19" s="156"/>
      <c r="LZO19" s="156"/>
      <c r="LZP19" s="156"/>
      <c r="LZQ19" s="157"/>
      <c r="LZR19" s="156"/>
      <c r="LZS19" s="156"/>
      <c r="LZT19" s="156"/>
      <c r="LZU19" s="158"/>
      <c r="LZV19" s="110"/>
      <c r="LZW19" s="156"/>
      <c r="LZX19" s="156"/>
      <c r="LZY19" s="156"/>
      <c r="LZZ19" s="158"/>
      <c r="MAA19" s="159"/>
      <c r="MAB19" s="160"/>
      <c r="MAC19" s="161"/>
      <c r="MAD19" s="161"/>
      <c r="MAE19" s="162"/>
      <c r="MAF19" s="162"/>
      <c r="MAG19" s="163"/>
      <c r="MAH19" s="163"/>
      <c r="MAI19" s="163"/>
      <c r="MAJ19" s="163"/>
      <c r="MAK19" s="164"/>
      <c r="MAL19" s="164"/>
      <c r="MAM19" s="164"/>
      <c r="MAN19" s="163"/>
      <c r="MAO19" s="7"/>
      <c r="MAP19" s="7"/>
      <c r="MAQ19" s="7"/>
      <c r="MAR19" s="165"/>
      <c r="MAS19" s="108"/>
      <c r="MAT19" s="109"/>
      <c r="MAU19" s="155"/>
      <c r="MAV19" s="109"/>
      <c r="MAW19" s="109"/>
      <c r="MAX19" s="156"/>
      <c r="MAY19" s="156"/>
      <c r="MAZ19" s="156"/>
      <c r="MBA19" s="156"/>
      <c r="MBB19" s="156"/>
      <c r="MBC19" s="157"/>
      <c r="MBD19" s="156"/>
      <c r="MBE19" s="156"/>
      <c r="MBF19" s="156"/>
      <c r="MBG19" s="158"/>
      <c r="MBH19" s="110"/>
      <c r="MBI19" s="156"/>
      <c r="MBJ19" s="156"/>
      <c r="MBK19" s="156"/>
      <c r="MBL19" s="158"/>
      <c r="MBM19" s="159"/>
      <c r="MBN19" s="160"/>
      <c r="MBO19" s="161"/>
      <c r="MBP19" s="161"/>
      <c r="MBQ19" s="162"/>
      <c r="MBR19" s="162"/>
      <c r="MBS19" s="163"/>
      <c r="MBT19" s="163"/>
      <c r="MBU19" s="163"/>
      <c r="MBV19" s="163"/>
      <c r="MBW19" s="164"/>
      <c r="MBX19" s="164"/>
      <c r="MBY19" s="164"/>
      <c r="MBZ19" s="163"/>
      <c r="MCA19" s="7"/>
      <c r="MCB19" s="7"/>
      <c r="MCC19" s="7"/>
      <c r="MCD19" s="165"/>
      <c r="MCE19" s="108"/>
      <c r="MCF19" s="109"/>
      <c r="MCG19" s="155"/>
      <c r="MCH19" s="109"/>
      <c r="MCI19" s="109"/>
      <c r="MCJ19" s="156"/>
      <c r="MCK19" s="156"/>
      <c r="MCL19" s="156"/>
      <c r="MCM19" s="156"/>
      <c r="MCN19" s="156"/>
      <c r="MCO19" s="157"/>
      <c r="MCP19" s="156"/>
      <c r="MCQ19" s="156"/>
      <c r="MCR19" s="156"/>
      <c r="MCS19" s="158"/>
      <c r="MCT19" s="110"/>
      <c r="MCU19" s="156"/>
      <c r="MCV19" s="156"/>
      <c r="MCW19" s="156"/>
      <c r="MCX19" s="158"/>
      <c r="MCY19" s="159"/>
      <c r="MCZ19" s="160"/>
      <c r="MDA19" s="161"/>
      <c r="MDB19" s="161"/>
      <c r="MDC19" s="162"/>
      <c r="MDD19" s="162"/>
      <c r="MDE19" s="163"/>
      <c r="MDF19" s="163"/>
      <c r="MDG19" s="163"/>
      <c r="MDH19" s="163"/>
      <c r="MDI19" s="164"/>
      <c r="MDJ19" s="164"/>
      <c r="MDK19" s="164"/>
      <c r="MDL19" s="163"/>
      <c r="MDM19" s="7"/>
      <c r="MDN19" s="7"/>
      <c r="MDO19" s="7"/>
      <c r="MDP19" s="165"/>
      <c r="MDQ19" s="108"/>
      <c r="MDR19" s="109"/>
      <c r="MDS19" s="155"/>
      <c r="MDT19" s="109"/>
      <c r="MDU19" s="109"/>
      <c r="MDV19" s="156"/>
      <c r="MDW19" s="156"/>
      <c r="MDX19" s="156"/>
      <c r="MDY19" s="156"/>
      <c r="MDZ19" s="156"/>
      <c r="MEA19" s="157"/>
      <c r="MEB19" s="156"/>
      <c r="MEC19" s="156"/>
      <c r="MED19" s="156"/>
      <c r="MEE19" s="158"/>
      <c r="MEF19" s="110"/>
      <c r="MEG19" s="156"/>
      <c r="MEH19" s="156"/>
      <c r="MEI19" s="156"/>
      <c r="MEJ19" s="158"/>
      <c r="MEK19" s="159"/>
      <c r="MEL19" s="160"/>
      <c r="MEM19" s="161"/>
      <c r="MEN19" s="161"/>
      <c r="MEO19" s="162"/>
      <c r="MEP19" s="162"/>
      <c r="MEQ19" s="163"/>
      <c r="MER19" s="163"/>
      <c r="MES19" s="163"/>
      <c r="MET19" s="163"/>
      <c r="MEU19" s="164"/>
      <c r="MEV19" s="164"/>
      <c r="MEW19" s="164"/>
      <c r="MEX19" s="163"/>
      <c r="MEY19" s="7"/>
      <c r="MEZ19" s="7"/>
      <c r="MFA19" s="7"/>
      <c r="MFB19" s="165"/>
      <c r="MFC19" s="108"/>
      <c r="MFD19" s="109"/>
      <c r="MFE19" s="155"/>
      <c r="MFF19" s="109"/>
      <c r="MFG19" s="109"/>
      <c r="MFH19" s="156"/>
      <c r="MFI19" s="156"/>
      <c r="MFJ19" s="156"/>
      <c r="MFK19" s="156"/>
      <c r="MFL19" s="156"/>
      <c r="MFM19" s="157"/>
      <c r="MFN19" s="156"/>
      <c r="MFO19" s="156"/>
      <c r="MFP19" s="156"/>
      <c r="MFQ19" s="158"/>
      <c r="MFR19" s="110"/>
      <c r="MFS19" s="156"/>
      <c r="MFT19" s="156"/>
      <c r="MFU19" s="156"/>
      <c r="MFV19" s="158"/>
      <c r="MFW19" s="159"/>
      <c r="MFX19" s="160"/>
      <c r="MFY19" s="161"/>
      <c r="MFZ19" s="161"/>
      <c r="MGA19" s="162"/>
      <c r="MGB19" s="162"/>
      <c r="MGC19" s="163"/>
      <c r="MGD19" s="163"/>
      <c r="MGE19" s="163"/>
      <c r="MGF19" s="163"/>
      <c r="MGG19" s="164"/>
      <c r="MGH19" s="164"/>
      <c r="MGI19" s="164"/>
      <c r="MGJ19" s="163"/>
      <c r="MGK19" s="7"/>
      <c r="MGL19" s="7"/>
      <c r="MGM19" s="7"/>
      <c r="MGN19" s="165"/>
      <c r="MGO19" s="108"/>
      <c r="MGP19" s="109"/>
      <c r="MGQ19" s="155"/>
      <c r="MGR19" s="109"/>
      <c r="MGS19" s="109"/>
      <c r="MGT19" s="156"/>
      <c r="MGU19" s="156"/>
      <c r="MGV19" s="156"/>
      <c r="MGW19" s="156"/>
      <c r="MGX19" s="156"/>
      <c r="MGY19" s="157"/>
      <c r="MGZ19" s="156"/>
      <c r="MHA19" s="156"/>
      <c r="MHB19" s="156"/>
      <c r="MHC19" s="158"/>
      <c r="MHD19" s="110"/>
      <c r="MHE19" s="156"/>
      <c r="MHF19" s="156"/>
      <c r="MHG19" s="156"/>
      <c r="MHH19" s="158"/>
      <c r="MHI19" s="159"/>
      <c r="MHJ19" s="160"/>
      <c r="MHK19" s="161"/>
      <c r="MHL19" s="161"/>
      <c r="MHM19" s="162"/>
      <c r="MHN19" s="162"/>
      <c r="MHO19" s="163"/>
      <c r="MHP19" s="163"/>
      <c r="MHQ19" s="163"/>
      <c r="MHR19" s="163"/>
      <c r="MHS19" s="164"/>
      <c r="MHT19" s="164"/>
      <c r="MHU19" s="164"/>
      <c r="MHV19" s="163"/>
      <c r="MHW19" s="7"/>
      <c r="MHX19" s="7"/>
      <c r="MHY19" s="7"/>
      <c r="MHZ19" s="165"/>
      <c r="MIA19" s="108"/>
      <c r="MIB19" s="109"/>
      <c r="MIC19" s="155"/>
      <c r="MID19" s="109"/>
      <c r="MIE19" s="109"/>
      <c r="MIF19" s="156"/>
      <c r="MIG19" s="156"/>
      <c r="MIH19" s="156"/>
      <c r="MII19" s="156"/>
      <c r="MIJ19" s="156"/>
      <c r="MIK19" s="157"/>
      <c r="MIL19" s="156"/>
      <c r="MIM19" s="156"/>
      <c r="MIN19" s="156"/>
      <c r="MIO19" s="158"/>
      <c r="MIP19" s="110"/>
      <c r="MIQ19" s="156"/>
      <c r="MIR19" s="156"/>
      <c r="MIS19" s="156"/>
      <c r="MIT19" s="158"/>
      <c r="MIU19" s="159"/>
      <c r="MIV19" s="160"/>
      <c r="MIW19" s="161"/>
      <c r="MIX19" s="161"/>
      <c r="MIY19" s="162"/>
      <c r="MIZ19" s="162"/>
      <c r="MJA19" s="163"/>
      <c r="MJB19" s="163"/>
      <c r="MJC19" s="163"/>
      <c r="MJD19" s="163"/>
      <c r="MJE19" s="164"/>
      <c r="MJF19" s="164"/>
      <c r="MJG19" s="164"/>
      <c r="MJH19" s="163"/>
      <c r="MJI19" s="7"/>
      <c r="MJJ19" s="7"/>
      <c r="MJK19" s="7"/>
      <c r="MJL19" s="165"/>
      <c r="MJM19" s="108"/>
      <c r="MJN19" s="109"/>
      <c r="MJO19" s="155"/>
      <c r="MJP19" s="109"/>
      <c r="MJQ19" s="109"/>
      <c r="MJR19" s="156"/>
      <c r="MJS19" s="156"/>
      <c r="MJT19" s="156"/>
      <c r="MJU19" s="156"/>
      <c r="MJV19" s="156"/>
      <c r="MJW19" s="157"/>
      <c r="MJX19" s="156"/>
      <c r="MJY19" s="156"/>
      <c r="MJZ19" s="156"/>
      <c r="MKA19" s="158"/>
      <c r="MKB19" s="110"/>
      <c r="MKC19" s="156"/>
      <c r="MKD19" s="156"/>
      <c r="MKE19" s="156"/>
      <c r="MKF19" s="158"/>
      <c r="MKG19" s="159"/>
      <c r="MKH19" s="160"/>
      <c r="MKI19" s="161"/>
      <c r="MKJ19" s="161"/>
      <c r="MKK19" s="162"/>
      <c r="MKL19" s="162"/>
      <c r="MKM19" s="163"/>
      <c r="MKN19" s="163"/>
      <c r="MKO19" s="163"/>
      <c r="MKP19" s="163"/>
      <c r="MKQ19" s="164"/>
      <c r="MKR19" s="164"/>
      <c r="MKS19" s="164"/>
      <c r="MKT19" s="163"/>
      <c r="MKU19" s="7"/>
      <c r="MKV19" s="7"/>
      <c r="MKW19" s="7"/>
      <c r="MKX19" s="165"/>
      <c r="MKY19" s="108"/>
      <c r="MKZ19" s="109"/>
      <c r="MLA19" s="155"/>
      <c r="MLB19" s="109"/>
      <c r="MLC19" s="109"/>
      <c r="MLD19" s="156"/>
      <c r="MLE19" s="156"/>
      <c r="MLF19" s="156"/>
      <c r="MLG19" s="156"/>
      <c r="MLH19" s="156"/>
      <c r="MLI19" s="157"/>
      <c r="MLJ19" s="156"/>
      <c r="MLK19" s="156"/>
      <c r="MLL19" s="156"/>
      <c r="MLM19" s="158"/>
      <c r="MLN19" s="110"/>
      <c r="MLO19" s="156"/>
      <c r="MLP19" s="156"/>
      <c r="MLQ19" s="156"/>
      <c r="MLR19" s="158"/>
      <c r="MLS19" s="159"/>
      <c r="MLT19" s="160"/>
      <c r="MLU19" s="161"/>
      <c r="MLV19" s="161"/>
      <c r="MLW19" s="162"/>
      <c r="MLX19" s="162"/>
      <c r="MLY19" s="163"/>
      <c r="MLZ19" s="163"/>
      <c r="MMA19" s="163"/>
      <c r="MMB19" s="163"/>
      <c r="MMC19" s="164"/>
      <c r="MMD19" s="164"/>
      <c r="MME19" s="164"/>
      <c r="MMF19" s="163"/>
      <c r="MMG19" s="7"/>
      <c r="MMH19" s="7"/>
      <c r="MMI19" s="7"/>
      <c r="MMJ19" s="165"/>
      <c r="MMK19" s="108"/>
      <c r="MML19" s="109"/>
      <c r="MMM19" s="155"/>
      <c r="MMN19" s="109"/>
      <c r="MMO19" s="109"/>
      <c r="MMP19" s="156"/>
      <c r="MMQ19" s="156"/>
      <c r="MMR19" s="156"/>
      <c r="MMS19" s="156"/>
      <c r="MMT19" s="156"/>
      <c r="MMU19" s="157"/>
      <c r="MMV19" s="156"/>
      <c r="MMW19" s="156"/>
      <c r="MMX19" s="156"/>
      <c r="MMY19" s="158"/>
      <c r="MMZ19" s="110"/>
      <c r="MNA19" s="156"/>
      <c r="MNB19" s="156"/>
      <c r="MNC19" s="156"/>
      <c r="MND19" s="158"/>
      <c r="MNE19" s="159"/>
      <c r="MNF19" s="160"/>
      <c r="MNG19" s="161"/>
      <c r="MNH19" s="161"/>
      <c r="MNI19" s="162"/>
      <c r="MNJ19" s="162"/>
      <c r="MNK19" s="163"/>
      <c r="MNL19" s="163"/>
      <c r="MNM19" s="163"/>
      <c r="MNN19" s="163"/>
      <c r="MNO19" s="164"/>
      <c r="MNP19" s="164"/>
      <c r="MNQ19" s="164"/>
      <c r="MNR19" s="163"/>
      <c r="MNS19" s="7"/>
      <c r="MNT19" s="7"/>
      <c r="MNU19" s="7"/>
      <c r="MNV19" s="165"/>
      <c r="MNW19" s="108"/>
      <c r="MNX19" s="109"/>
      <c r="MNY19" s="155"/>
      <c r="MNZ19" s="109"/>
      <c r="MOA19" s="109"/>
      <c r="MOB19" s="156"/>
      <c r="MOC19" s="156"/>
      <c r="MOD19" s="156"/>
      <c r="MOE19" s="156"/>
      <c r="MOF19" s="156"/>
      <c r="MOG19" s="157"/>
      <c r="MOH19" s="156"/>
      <c r="MOI19" s="156"/>
      <c r="MOJ19" s="156"/>
      <c r="MOK19" s="158"/>
      <c r="MOL19" s="110"/>
      <c r="MOM19" s="156"/>
      <c r="MON19" s="156"/>
      <c r="MOO19" s="156"/>
      <c r="MOP19" s="158"/>
      <c r="MOQ19" s="159"/>
      <c r="MOR19" s="160"/>
      <c r="MOS19" s="161"/>
      <c r="MOT19" s="161"/>
      <c r="MOU19" s="162"/>
      <c r="MOV19" s="162"/>
      <c r="MOW19" s="163"/>
      <c r="MOX19" s="163"/>
      <c r="MOY19" s="163"/>
      <c r="MOZ19" s="163"/>
      <c r="MPA19" s="164"/>
      <c r="MPB19" s="164"/>
      <c r="MPC19" s="164"/>
      <c r="MPD19" s="163"/>
      <c r="MPE19" s="7"/>
      <c r="MPF19" s="7"/>
      <c r="MPG19" s="7"/>
      <c r="MPH19" s="165"/>
      <c r="MPI19" s="108"/>
      <c r="MPJ19" s="109"/>
      <c r="MPK19" s="155"/>
      <c r="MPL19" s="109"/>
      <c r="MPM19" s="109"/>
      <c r="MPN19" s="156"/>
      <c r="MPO19" s="156"/>
      <c r="MPP19" s="156"/>
      <c r="MPQ19" s="156"/>
      <c r="MPR19" s="156"/>
      <c r="MPS19" s="157"/>
      <c r="MPT19" s="156"/>
      <c r="MPU19" s="156"/>
      <c r="MPV19" s="156"/>
      <c r="MPW19" s="158"/>
      <c r="MPX19" s="110"/>
      <c r="MPY19" s="156"/>
      <c r="MPZ19" s="156"/>
      <c r="MQA19" s="156"/>
      <c r="MQB19" s="158"/>
      <c r="MQC19" s="159"/>
      <c r="MQD19" s="160"/>
      <c r="MQE19" s="161"/>
      <c r="MQF19" s="161"/>
      <c r="MQG19" s="162"/>
      <c r="MQH19" s="162"/>
      <c r="MQI19" s="163"/>
      <c r="MQJ19" s="163"/>
      <c r="MQK19" s="163"/>
      <c r="MQL19" s="163"/>
      <c r="MQM19" s="164"/>
      <c r="MQN19" s="164"/>
      <c r="MQO19" s="164"/>
      <c r="MQP19" s="163"/>
      <c r="MQQ19" s="7"/>
      <c r="MQR19" s="7"/>
      <c r="MQS19" s="7"/>
      <c r="MQT19" s="165"/>
      <c r="MQU19" s="108"/>
      <c r="MQV19" s="109"/>
      <c r="MQW19" s="155"/>
      <c r="MQX19" s="109"/>
      <c r="MQY19" s="109"/>
      <c r="MQZ19" s="156"/>
      <c r="MRA19" s="156"/>
      <c r="MRB19" s="156"/>
      <c r="MRC19" s="156"/>
      <c r="MRD19" s="156"/>
      <c r="MRE19" s="157"/>
      <c r="MRF19" s="156"/>
      <c r="MRG19" s="156"/>
      <c r="MRH19" s="156"/>
      <c r="MRI19" s="158"/>
      <c r="MRJ19" s="110"/>
      <c r="MRK19" s="156"/>
      <c r="MRL19" s="156"/>
      <c r="MRM19" s="156"/>
      <c r="MRN19" s="158"/>
      <c r="MRO19" s="159"/>
      <c r="MRP19" s="160"/>
      <c r="MRQ19" s="161"/>
      <c r="MRR19" s="161"/>
      <c r="MRS19" s="162"/>
      <c r="MRT19" s="162"/>
      <c r="MRU19" s="163"/>
      <c r="MRV19" s="163"/>
      <c r="MRW19" s="163"/>
      <c r="MRX19" s="163"/>
      <c r="MRY19" s="164"/>
      <c r="MRZ19" s="164"/>
      <c r="MSA19" s="164"/>
      <c r="MSB19" s="163"/>
      <c r="MSC19" s="7"/>
      <c r="MSD19" s="7"/>
      <c r="MSE19" s="7"/>
      <c r="MSF19" s="165"/>
      <c r="MSG19" s="108"/>
      <c r="MSH19" s="109"/>
      <c r="MSI19" s="155"/>
      <c r="MSJ19" s="109"/>
      <c r="MSK19" s="109"/>
      <c r="MSL19" s="156"/>
      <c r="MSM19" s="156"/>
      <c r="MSN19" s="156"/>
      <c r="MSO19" s="156"/>
      <c r="MSP19" s="156"/>
      <c r="MSQ19" s="157"/>
      <c r="MSR19" s="156"/>
      <c r="MSS19" s="156"/>
      <c r="MST19" s="156"/>
      <c r="MSU19" s="158"/>
      <c r="MSV19" s="110"/>
      <c r="MSW19" s="156"/>
      <c r="MSX19" s="156"/>
      <c r="MSY19" s="156"/>
      <c r="MSZ19" s="158"/>
      <c r="MTA19" s="159"/>
      <c r="MTB19" s="160"/>
      <c r="MTC19" s="161"/>
      <c r="MTD19" s="161"/>
      <c r="MTE19" s="162"/>
      <c r="MTF19" s="162"/>
      <c r="MTG19" s="163"/>
      <c r="MTH19" s="163"/>
      <c r="MTI19" s="163"/>
      <c r="MTJ19" s="163"/>
      <c r="MTK19" s="164"/>
      <c r="MTL19" s="164"/>
      <c r="MTM19" s="164"/>
      <c r="MTN19" s="163"/>
      <c r="MTO19" s="7"/>
      <c r="MTP19" s="7"/>
      <c r="MTQ19" s="7"/>
      <c r="MTR19" s="165"/>
      <c r="MTS19" s="108"/>
      <c r="MTT19" s="109"/>
      <c r="MTU19" s="155"/>
      <c r="MTV19" s="109"/>
      <c r="MTW19" s="109"/>
      <c r="MTX19" s="156"/>
      <c r="MTY19" s="156"/>
      <c r="MTZ19" s="156"/>
      <c r="MUA19" s="156"/>
      <c r="MUB19" s="156"/>
      <c r="MUC19" s="157"/>
      <c r="MUD19" s="156"/>
      <c r="MUE19" s="156"/>
      <c r="MUF19" s="156"/>
      <c r="MUG19" s="158"/>
      <c r="MUH19" s="110"/>
      <c r="MUI19" s="156"/>
      <c r="MUJ19" s="156"/>
      <c r="MUK19" s="156"/>
      <c r="MUL19" s="158"/>
      <c r="MUM19" s="159"/>
      <c r="MUN19" s="160"/>
      <c r="MUO19" s="161"/>
      <c r="MUP19" s="161"/>
      <c r="MUQ19" s="162"/>
      <c r="MUR19" s="162"/>
      <c r="MUS19" s="163"/>
      <c r="MUT19" s="163"/>
      <c r="MUU19" s="163"/>
      <c r="MUV19" s="163"/>
      <c r="MUW19" s="164"/>
      <c r="MUX19" s="164"/>
      <c r="MUY19" s="164"/>
      <c r="MUZ19" s="163"/>
      <c r="MVA19" s="7"/>
      <c r="MVB19" s="7"/>
      <c r="MVC19" s="7"/>
      <c r="MVD19" s="165"/>
      <c r="MVE19" s="108"/>
      <c r="MVF19" s="109"/>
      <c r="MVG19" s="155"/>
      <c r="MVH19" s="109"/>
      <c r="MVI19" s="109"/>
      <c r="MVJ19" s="156"/>
      <c r="MVK19" s="156"/>
      <c r="MVL19" s="156"/>
      <c r="MVM19" s="156"/>
      <c r="MVN19" s="156"/>
      <c r="MVO19" s="157"/>
      <c r="MVP19" s="156"/>
      <c r="MVQ19" s="156"/>
      <c r="MVR19" s="156"/>
      <c r="MVS19" s="158"/>
      <c r="MVT19" s="110"/>
      <c r="MVU19" s="156"/>
      <c r="MVV19" s="156"/>
      <c r="MVW19" s="156"/>
      <c r="MVX19" s="158"/>
      <c r="MVY19" s="159"/>
      <c r="MVZ19" s="160"/>
      <c r="MWA19" s="161"/>
      <c r="MWB19" s="161"/>
      <c r="MWC19" s="162"/>
      <c r="MWD19" s="162"/>
      <c r="MWE19" s="163"/>
      <c r="MWF19" s="163"/>
      <c r="MWG19" s="163"/>
      <c r="MWH19" s="163"/>
      <c r="MWI19" s="164"/>
      <c r="MWJ19" s="164"/>
      <c r="MWK19" s="164"/>
      <c r="MWL19" s="163"/>
      <c r="MWM19" s="7"/>
      <c r="MWN19" s="7"/>
      <c r="MWO19" s="7"/>
      <c r="MWP19" s="165"/>
      <c r="MWQ19" s="108"/>
      <c r="MWR19" s="109"/>
      <c r="MWS19" s="155"/>
      <c r="MWT19" s="109"/>
      <c r="MWU19" s="109"/>
      <c r="MWV19" s="156"/>
      <c r="MWW19" s="156"/>
      <c r="MWX19" s="156"/>
      <c r="MWY19" s="156"/>
      <c r="MWZ19" s="156"/>
      <c r="MXA19" s="157"/>
      <c r="MXB19" s="156"/>
      <c r="MXC19" s="156"/>
      <c r="MXD19" s="156"/>
      <c r="MXE19" s="158"/>
      <c r="MXF19" s="110"/>
      <c r="MXG19" s="156"/>
      <c r="MXH19" s="156"/>
      <c r="MXI19" s="156"/>
      <c r="MXJ19" s="158"/>
      <c r="MXK19" s="159"/>
      <c r="MXL19" s="160"/>
      <c r="MXM19" s="161"/>
      <c r="MXN19" s="161"/>
      <c r="MXO19" s="162"/>
      <c r="MXP19" s="162"/>
      <c r="MXQ19" s="163"/>
      <c r="MXR19" s="163"/>
      <c r="MXS19" s="163"/>
      <c r="MXT19" s="163"/>
      <c r="MXU19" s="164"/>
      <c r="MXV19" s="164"/>
      <c r="MXW19" s="164"/>
      <c r="MXX19" s="163"/>
      <c r="MXY19" s="7"/>
      <c r="MXZ19" s="7"/>
      <c r="MYA19" s="7"/>
      <c r="MYB19" s="165"/>
      <c r="MYC19" s="108"/>
      <c r="MYD19" s="109"/>
      <c r="MYE19" s="155"/>
      <c r="MYF19" s="109"/>
      <c r="MYG19" s="109"/>
      <c r="MYH19" s="156"/>
      <c r="MYI19" s="156"/>
      <c r="MYJ19" s="156"/>
      <c r="MYK19" s="156"/>
      <c r="MYL19" s="156"/>
      <c r="MYM19" s="157"/>
      <c r="MYN19" s="156"/>
      <c r="MYO19" s="156"/>
      <c r="MYP19" s="156"/>
      <c r="MYQ19" s="158"/>
      <c r="MYR19" s="110"/>
      <c r="MYS19" s="156"/>
      <c r="MYT19" s="156"/>
      <c r="MYU19" s="156"/>
      <c r="MYV19" s="158"/>
      <c r="MYW19" s="159"/>
      <c r="MYX19" s="160"/>
      <c r="MYY19" s="161"/>
      <c r="MYZ19" s="161"/>
      <c r="MZA19" s="162"/>
      <c r="MZB19" s="162"/>
      <c r="MZC19" s="163"/>
      <c r="MZD19" s="163"/>
      <c r="MZE19" s="163"/>
      <c r="MZF19" s="163"/>
      <c r="MZG19" s="164"/>
      <c r="MZH19" s="164"/>
      <c r="MZI19" s="164"/>
      <c r="MZJ19" s="163"/>
      <c r="MZK19" s="7"/>
      <c r="MZL19" s="7"/>
      <c r="MZM19" s="7"/>
      <c r="MZN19" s="165"/>
      <c r="MZO19" s="108"/>
      <c r="MZP19" s="109"/>
      <c r="MZQ19" s="155"/>
      <c r="MZR19" s="109"/>
      <c r="MZS19" s="109"/>
      <c r="MZT19" s="156"/>
      <c r="MZU19" s="156"/>
      <c r="MZV19" s="156"/>
      <c r="MZW19" s="156"/>
      <c r="MZX19" s="156"/>
      <c r="MZY19" s="157"/>
      <c r="MZZ19" s="156"/>
      <c r="NAA19" s="156"/>
      <c r="NAB19" s="156"/>
      <c r="NAC19" s="158"/>
      <c r="NAD19" s="110"/>
      <c r="NAE19" s="156"/>
      <c r="NAF19" s="156"/>
      <c r="NAG19" s="156"/>
      <c r="NAH19" s="158"/>
      <c r="NAI19" s="159"/>
      <c r="NAJ19" s="160"/>
      <c r="NAK19" s="161"/>
      <c r="NAL19" s="161"/>
      <c r="NAM19" s="162"/>
      <c r="NAN19" s="162"/>
      <c r="NAO19" s="163"/>
      <c r="NAP19" s="163"/>
      <c r="NAQ19" s="163"/>
      <c r="NAR19" s="163"/>
      <c r="NAS19" s="164"/>
      <c r="NAT19" s="164"/>
      <c r="NAU19" s="164"/>
      <c r="NAV19" s="163"/>
      <c r="NAW19" s="7"/>
      <c r="NAX19" s="7"/>
      <c r="NAY19" s="7"/>
      <c r="NAZ19" s="165"/>
      <c r="NBA19" s="108"/>
      <c r="NBB19" s="109"/>
      <c r="NBC19" s="155"/>
      <c r="NBD19" s="109"/>
      <c r="NBE19" s="109"/>
      <c r="NBF19" s="156"/>
      <c r="NBG19" s="156"/>
      <c r="NBH19" s="156"/>
      <c r="NBI19" s="156"/>
      <c r="NBJ19" s="156"/>
      <c r="NBK19" s="157"/>
      <c r="NBL19" s="156"/>
      <c r="NBM19" s="156"/>
      <c r="NBN19" s="156"/>
      <c r="NBO19" s="158"/>
      <c r="NBP19" s="110"/>
      <c r="NBQ19" s="156"/>
      <c r="NBR19" s="156"/>
      <c r="NBS19" s="156"/>
      <c r="NBT19" s="158"/>
      <c r="NBU19" s="159"/>
      <c r="NBV19" s="160"/>
      <c r="NBW19" s="161"/>
      <c r="NBX19" s="161"/>
      <c r="NBY19" s="162"/>
      <c r="NBZ19" s="162"/>
      <c r="NCA19" s="163"/>
      <c r="NCB19" s="163"/>
      <c r="NCC19" s="163"/>
      <c r="NCD19" s="163"/>
      <c r="NCE19" s="164"/>
      <c r="NCF19" s="164"/>
      <c r="NCG19" s="164"/>
      <c r="NCH19" s="163"/>
      <c r="NCI19" s="7"/>
      <c r="NCJ19" s="7"/>
      <c r="NCK19" s="7"/>
      <c r="NCL19" s="165"/>
      <c r="NCM19" s="108"/>
      <c r="NCN19" s="109"/>
      <c r="NCO19" s="155"/>
      <c r="NCP19" s="109"/>
      <c r="NCQ19" s="109"/>
      <c r="NCR19" s="156"/>
      <c r="NCS19" s="156"/>
      <c r="NCT19" s="156"/>
      <c r="NCU19" s="156"/>
      <c r="NCV19" s="156"/>
      <c r="NCW19" s="157"/>
      <c r="NCX19" s="156"/>
      <c r="NCY19" s="156"/>
      <c r="NCZ19" s="156"/>
      <c r="NDA19" s="158"/>
      <c r="NDB19" s="110"/>
      <c r="NDC19" s="156"/>
      <c r="NDD19" s="156"/>
      <c r="NDE19" s="156"/>
      <c r="NDF19" s="158"/>
      <c r="NDG19" s="159"/>
      <c r="NDH19" s="160"/>
      <c r="NDI19" s="161"/>
      <c r="NDJ19" s="161"/>
      <c r="NDK19" s="162"/>
      <c r="NDL19" s="162"/>
      <c r="NDM19" s="163"/>
      <c r="NDN19" s="163"/>
      <c r="NDO19" s="163"/>
      <c r="NDP19" s="163"/>
      <c r="NDQ19" s="164"/>
      <c r="NDR19" s="164"/>
      <c r="NDS19" s="164"/>
      <c r="NDT19" s="163"/>
      <c r="NDU19" s="7"/>
      <c r="NDV19" s="7"/>
      <c r="NDW19" s="7"/>
      <c r="NDX19" s="165"/>
      <c r="NDY19" s="108"/>
      <c r="NDZ19" s="109"/>
      <c r="NEA19" s="155"/>
      <c r="NEB19" s="109"/>
      <c r="NEC19" s="109"/>
      <c r="NED19" s="156"/>
      <c r="NEE19" s="156"/>
      <c r="NEF19" s="156"/>
      <c r="NEG19" s="156"/>
      <c r="NEH19" s="156"/>
      <c r="NEI19" s="157"/>
      <c r="NEJ19" s="156"/>
      <c r="NEK19" s="156"/>
      <c r="NEL19" s="156"/>
      <c r="NEM19" s="158"/>
      <c r="NEN19" s="110"/>
      <c r="NEO19" s="156"/>
      <c r="NEP19" s="156"/>
      <c r="NEQ19" s="156"/>
      <c r="NER19" s="158"/>
      <c r="NES19" s="159"/>
      <c r="NET19" s="160"/>
      <c r="NEU19" s="161"/>
      <c r="NEV19" s="161"/>
      <c r="NEW19" s="162"/>
      <c r="NEX19" s="162"/>
      <c r="NEY19" s="163"/>
      <c r="NEZ19" s="163"/>
      <c r="NFA19" s="163"/>
      <c r="NFB19" s="163"/>
      <c r="NFC19" s="164"/>
      <c r="NFD19" s="164"/>
      <c r="NFE19" s="164"/>
      <c r="NFF19" s="163"/>
      <c r="NFG19" s="7"/>
      <c r="NFH19" s="7"/>
      <c r="NFI19" s="7"/>
      <c r="NFJ19" s="165"/>
      <c r="NFK19" s="108"/>
      <c r="NFL19" s="109"/>
      <c r="NFM19" s="155"/>
      <c r="NFN19" s="109"/>
      <c r="NFO19" s="109"/>
      <c r="NFP19" s="156"/>
      <c r="NFQ19" s="156"/>
      <c r="NFR19" s="156"/>
      <c r="NFS19" s="156"/>
      <c r="NFT19" s="156"/>
      <c r="NFU19" s="157"/>
      <c r="NFV19" s="156"/>
      <c r="NFW19" s="156"/>
      <c r="NFX19" s="156"/>
      <c r="NFY19" s="158"/>
      <c r="NFZ19" s="110"/>
      <c r="NGA19" s="156"/>
      <c r="NGB19" s="156"/>
      <c r="NGC19" s="156"/>
      <c r="NGD19" s="158"/>
      <c r="NGE19" s="159"/>
      <c r="NGF19" s="160"/>
      <c r="NGG19" s="161"/>
      <c r="NGH19" s="161"/>
      <c r="NGI19" s="162"/>
      <c r="NGJ19" s="162"/>
      <c r="NGK19" s="163"/>
      <c r="NGL19" s="163"/>
      <c r="NGM19" s="163"/>
      <c r="NGN19" s="163"/>
      <c r="NGO19" s="164"/>
      <c r="NGP19" s="164"/>
      <c r="NGQ19" s="164"/>
      <c r="NGR19" s="163"/>
      <c r="NGS19" s="7"/>
      <c r="NGT19" s="7"/>
      <c r="NGU19" s="7"/>
      <c r="NGV19" s="165"/>
      <c r="NGW19" s="108"/>
      <c r="NGX19" s="109"/>
      <c r="NGY19" s="155"/>
      <c r="NGZ19" s="109"/>
      <c r="NHA19" s="109"/>
      <c r="NHB19" s="156"/>
      <c r="NHC19" s="156"/>
      <c r="NHD19" s="156"/>
      <c r="NHE19" s="156"/>
      <c r="NHF19" s="156"/>
      <c r="NHG19" s="157"/>
      <c r="NHH19" s="156"/>
      <c r="NHI19" s="156"/>
      <c r="NHJ19" s="156"/>
      <c r="NHK19" s="158"/>
      <c r="NHL19" s="110"/>
      <c r="NHM19" s="156"/>
      <c r="NHN19" s="156"/>
      <c r="NHO19" s="156"/>
      <c r="NHP19" s="158"/>
      <c r="NHQ19" s="159"/>
      <c r="NHR19" s="160"/>
      <c r="NHS19" s="161"/>
      <c r="NHT19" s="161"/>
      <c r="NHU19" s="162"/>
      <c r="NHV19" s="162"/>
      <c r="NHW19" s="163"/>
      <c r="NHX19" s="163"/>
      <c r="NHY19" s="163"/>
      <c r="NHZ19" s="163"/>
      <c r="NIA19" s="164"/>
      <c r="NIB19" s="164"/>
      <c r="NIC19" s="164"/>
      <c r="NID19" s="163"/>
      <c r="NIE19" s="7"/>
      <c r="NIF19" s="7"/>
      <c r="NIG19" s="7"/>
      <c r="NIH19" s="165"/>
      <c r="NII19" s="108"/>
      <c r="NIJ19" s="109"/>
      <c r="NIK19" s="155"/>
      <c r="NIL19" s="109"/>
      <c r="NIM19" s="109"/>
      <c r="NIN19" s="156"/>
      <c r="NIO19" s="156"/>
      <c r="NIP19" s="156"/>
      <c r="NIQ19" s="156"/>
      <c r="NIR19" s="156"/>
      <c r="NIS19" s="157"/>
      <c r="NIT19" s="156"/>
      <c r="NIU19" s="156"/>
      <c r="NIV19" s="156"/>
      <c r="NIW19" s="158"/>
      <c r="NIX19" s="110"/>
      <c r="NIY19" s="156"/>
      <c r="NIZ19" s="156"/>
      <c r="NJA19" s="156"/>
      <c r="NJB19" s="158"/>
      <c r="NJC19" s="159"/>
      <c r="NJD19" s="160"/>
      <c r="NJE19" s="161"/>
      <c r="NJF19" s="161"/>
      <c r="NJG19" s="162"/>
      <c r="NJH19" s="162"/>
      <c r="NJI19" s="163"/>
      <c r="NJJ19" s="163"/>
      <c r="NJK19" s="163"/>
      <c r="NJL19" s="163"/>
      <c r="NJM19" s="164"/>
      <c r="NJN19" s="164"/>
      <c r="NJO19" s="164"/>
      <c r="NJP19" s="163"/>
      <c r="NJQ19" s="7"/>
      <c r="NJR19" s="7"/>
      <c r="NJS19" s="7"/>
      <c r="NJT19" s="165"/>
      <c r="NJU19" s="108"/>
      <c r="NJV19" s="109"/>
      <c r="NJW19" s="155"/>
      <c r="NJX19" s="109"/>
      <c r="NJY19" s="109"/>
      <c r="NJZ19" s="156"/>
      <c r="NKA19" s="156"/>
      <c r="NKB19" s="156"/>
      <c r="NKC19" s="156"/>
      <c r="NKD19" s="156"/>
      <c r="NKE19" s="157"/>
      <c r="NKF19" s="156"/>
      <c r="NKG19" s="156"/>
      <c r="NKH19" s="156"/>
      <c r="NKI19" s="158"/>
      <c r="NKJ19" s="110"/>
      <c r="NKK19" s="156"/>
      <c r="NKL19" s="156"/>
      <c r="NKM19" s="156"/>
      <c r="NKN19" s="158"/>
      <c r="NKO19" s="159"/>
      <c r="NKP19" s="160"/>
      <c r="NKQ19" s="161"/>
      <c r="NKR19" s="161"/>
      <c r="NKS19" s="162"/>
      <c r="NKT19" s="162"/>
      <c r="NKU19" s="163"/>
      <c r="NKV19" s="163"/>
      <c r="NKW19" s="163"/>
      <c r="NKX19" s="163"/>
      <c r="NKY19" s="164"/>
      <c r="NKZ19" s="164"/>
      <c r="NLA19" s="164"/>
      <c r="NLB19" s="163"/>
      <c r="NLC19" s="7"/>
      <c r="NLD19" s="7"/>
      <c r="NLE19" s="7"/>
      <c r="NLF19" s="165"/>
      <c r="NLG19" s="108"/>
      <c r="NLH19" s="109"/>
      <c r="NLI19" s="155"/>
      <c r="NLJ19" s="109"/>
      <c r="NLK19" s="109"/>
      <c r="NLL19" s="156"/>
      <c r="NLM19" s="156"/>
      <c r="NLN19" s="156"/>
      <c r="NLO19" s="156"/>
      <c r="NLP19" s="156"/>
      <c r="NLQ19" s="157"/>
      <c r="NLR19" s="156"/>
      <c r="NLS19" s="156"/>
      <c r="NLT19" s="156"/>
      <c r="NLU19" s="158"/>
      <c r="NLV19" s="110"/>
      <c r="NLW19" s="156"/>
      <c r="NLX19" s="156"/>
      <c r="NLY19" s="156"/>
      <c r="NLZ19" s="158"/>
      <c r="NMA19" s="159"/>
      <c r="NMB19" s="160"/>
      <c r="NMC19" s="161"/>
      <c r="NMD19" s="161"/>
      <c r="NME19" s="162"/>
      <c r="NMF19" s="162"/>
      <c r="NMG19" s="163"/>
      <c r="NMH19" s="163"/>
      <c r="NMI19" s="163"/>
      <c r="NMJ19" s="163"/>
      <c r="NMK19" s="164"/>
      <c r="NML19" s="164"/>
      <c r="NMM19" s="164"/>
      <c r="NMN19" s="163"/>
      <c r="NMO19" s="7"/>
      <c r="NMP19" s="7"/>
      <c r="NMQ19" s="7"/>
      <c r="NMR19" s="165"/>
      <c r="NMS19" s="108"/>
      <c r="NMT19" s="109"/>
      <c r="NMU19" s="155"/>
      <c r="NMV19" s="109"/>
      <c r="NMW19" s="109"/>
      <c r="NMX19" s="156"/>
      <c r="NMY19" s="156"/>
      <c r="NMZ19" s="156"/>
      <c r="NNA19" s="156"/>
      <c r="NNB19" s="156"/>
      <c r="NNC19" s="157"/>
      <c r="NND19" s="156"/>
      <c r="NNE19" s="156"/>
      <c r="NNF19" s="156"/>
      <c r="NNG19" s="158"/>
      <c r="NNH19" s="110"/>
      <c r="NNI19" s="156"/>
      <c r="NNJ19" s="156"/>
      <c r="NNK19" s="156"/>
      <c r="NNL19" s="158"/>
      <c r="NNM19" s="159"/>
      <c r="NNN19" s="160"/>
      <c r="NNO19" s="161"/>
      <c r="NNP19" s="161"/>
      <c r="NNQ19" s="162"/>
      <c r="NNR19" s="162"/>
      <c r="NNS19" s="163"/>
      <c r="NNT19" s="163"/>
      <c r="NNU19" s="163"/>
      <c r="NNV19" s="163"/>
      <c r="NNW19" s="164"/>
      <c r="NNX19" s="164"/>
      <c r="NNY19" s="164"/>
      <c r="NNZ19" s="163"/>
      <c r="NOA19" s="7"/>
      <c r="NOB19" s="7"/>
      <c r="NOC19" s="7"/>
      <c r="NOD19" s="165"/>
      <c r="NOE19" s="108"/>
      <c r="NOF19" s="109"/>
      <c r="NOG19" s="155"/>
      <c r="NOH19" s="109"/>
      <c r="NOI19" s="109"/>
      <c r="NOJ19" s="156"/>
      <c r="NOK19" s="156"/>
      <c r="NOL19" s="156"/>
      <c r="NOM19" s="156"/>
      <c r="NON19" s="156"/>
      <c r="NOO19" s="157"/>
      <c r="NOP19" s="156"/>
      <c r="NOQ19" s="156"/>
      <c r="NOR19" s="156"/>
      <c r="NOS19" s="158"/>
      <c r="NOT19" s="110"/>
      <c r="NOU19" s="156"/>
      <c r="NOV19" s="156"/>
      <c r="NOW19" s="156"/>
      <c r="NOX19" s="158"/>
      <c r="NOY19" s="159"/>
      <c r="NOZ19" s="160"/>
      <c r="NPA19" s="161"/>
      <c r="NPB19" s="161"/>
      <c r="NPC19" s="162"/>
      <c r="NPD19" s="162"/>
      <c r="NPE19" s="163"/>
      <c r="NPF19" s="163"/>
      <c r="NPG19" s="163"/>
      <c r="NPH19" s="163"/>
      <c r="NPI19" s="164"/>
      <c r="NPJ19" s="164"/>
      <c r="NPK19" s="164"/>
      <c r="NPL19" s="163"/>
      <c r="NPM19" s="7"/>
      <c r="NPN19" s="7"/>
      <c r="NPO19" s="7"/>
      <c r="NPP19" s="165"/>
      <c r="NPQ19" s="108"/>
      <c r="NPR19" s="109"/>
      <c r="NPS19" s="155"/>
      <c r="NPT19" s="109"/>
      <c r="NPU19" s="109"/>
      <c r="NPV19" s="156"/>
      <c r="NPW19" s="156"/>
      <c r="NPX19" s="156"/>
      <c r="NPY19" s="156"/>
      <c r="NPZ19" s="156"/>
      <c r="NQA19" s="157"/>
      <c r="NQB19" s="156"/>
      <c r="NQC19" s="156"/>
      <c r="NQD19" s="156"/>
      <c r="NQE19" s="158"/>
      <c r="NQF19" s="110"/>
      <c r="NQG19" s="156"/>
      <c r="NQH19" s="156"/>
      <c r="NQI19" s="156"/>
      <c r="NQJ19" s="158"/>
      <c r="NQK19" s="159"/>
      <c r="NQL19" s="160"/>
      <c r="NQM19" s="161"/>
      <c r="NQN19" s="161"/>
      <c r="NQO19" s="162"/>
      <c r="NQP19" s="162"/>
      <c r="NQQ19" s="163"/>
      <c r="NQR19" s="163"/>
      <c r="NQS19" s="163"/>
      <c r="NQT19" s="163"/>
      <c r="NQU19" s="164"/>
      <c r="NQV19" s="164"/>
      <c r="NQW19" s="164"/>
      <c r="NQX19" s="163"/>
      <c r="NQY19" s="7"/>
      <c r="NQZ19" s="7"/>
      <c r="NRA19" s="7"/>
      <c r="NRB19" s="165"/>
      <c r="NRC19" s="108"/>
      <c r="NRD19" s="109"/>
      <c r="NRE19" s="155"/>
      <c r="NRF19" s="109"/>
      <c r="NRG19" s="109"/>
      <c r="NRH19" s="156"/>
      <c r="NRI19" s="156"/>
      <c r="NRJ19" s="156"/>
      <c r="NRK19" s="156"/>
      <c r="NRL19" s="156"/>
      <c r="NRM19" s="157"/>
      <c r="NRN19" s="156"/>
      <c r="NRO19" s="156"/>
      <c r="NRP19" s="156"/>
      <c r="NRQ19" s="158"/>
      <c r="NRR19" s="110"/>
      <c r="NRS19" s="156"/>
      <c r="NRT19" s="156"/>
      <c r="NRU19" s="156"/>
      <c r="NRV19" s="158"/>
      <c r="NRW19" s="159"/>
      <c r="NRX19" s="160"/>
      <c r="NRY19" s="161"/>
      <c r="NRZ19" s="161"/>
      <c r="NSA19" s="162"/>
      <c r="NSB19" s="162"/>
      <c r="NSC19" s="163"/>
      <c r="NSD19" s="163"/>
      <c r="NSE19" s="163"/>
      <c r="NSF19" s="163"/>
      <c r="NSG19" s="164"/>
      <c r="NSH19" s="164"/>
      <c r="NSI19" s="164"/>
      <c r="NSJ19" s="163"/>
      <c r="NSK19" s="7"/>
      <c r="NSL19" s="7"/>
      <c r="NSM19" s="7"/>
      <c r="NSN19" s="165"/>
      <c r="NSO19" s="108"/>
      <c r="NSP19" s="109"/>
      <c r="NSQ19" s="155"/>
      <c r="NSR19" s="109"/>
      <c r="NSS19" s="109"/>
      <c r="NST19" s="156"/>
      <c r="NSU19" s="156"/>
      <c r="NSV19" s="156"/>
      <c r="NSW19" s="156"/>
      <c r="NSX19" s="156"/>
      <c r="NSY19" s="157"/>
      <c r="NSZ19" s="156"/>
      <c r="NTA19" s="156"/>
      <c r="NTB19" s="156"/>
      <c r="NTC19" s="158"/>
      <c r="NTD19" s="110"/>
      <c r="NTE19" s="156"/>
      <c r="NTF19" s="156"/>
      <c r="NTG19" s="156"/>
      <c r="NTH19" s="158"/>
      <c r="NTI19" s="159"/>
      <c r="NTJ19" s="160"/>
      <c r="NTK19" s="161"/>
      <c r="NTL19" s="161"/>
      <c r="NTM19" s="162"/>
      <c r="NTN19" s="162"/>
      <c r="NTO19" s="163"/>
      <c r="NTP19" s="163"/>
      <c r="NTQ19" s="163"/>
      <c r="NTR19" s="163"/>
      <c r="NTS19" s="164"/>
      <c r="NTT19" s="164"/>
      <c r="NTU19" s="164"/>
      <c r="NTV19" s="163"/>
      <c r="NTW19" s="7"/>
      <c r="NTX19" s="7"/>
      <c r="NTY19" s="7"/>
      <c r="NTZ19" s="165"/>
      <c r="NUA19" s="108"/>
      <c r="NUB19" s="109"/>
      <c r="NUC19" s="155"/>
      <c r="NUD19" s="109"/>
      <c r="NUE19" s="109"/>
      <c r="NUF19" s="156"/>
      <c r="NUG19" s="156"/>
      <c r="NUH19" s="156"/>
      <c r="NUI19" s="156"/>
      <c r="NUJ19" s="156"/>
      <c r="NUK19" s="157"/>
      <c r="NUL19" s="156"/>
      <c r="NUM19" s="156"/>
      <c r="NUN19" s="156"/>
      <c r="NUO19" s="158"/>
      <c r="NUP19" s="110"/>
      <c r="NUQ19" s="156"/>
      <c r="NUR19" s="156"/>
      <c r="NUS19" s="156"/>
      <c r="NUT19" s="158"/>
      <c r="NUU19" s="159"/>
      <c r="NUV19" s="160"/>
      <c r="NUW19" s="161"/>
      <c r="NUX19" s="161"/>
      <c r="NUY19" s="162"/>
      <c r="NUZ19" s="162"/>
      <c r="NVA19" s="163"/>
      <c r="NVB19" s="163"/>
      <c r="NVC19" s="163"/>
      <c r="NVD19" s="163"/>
      <c r="NVE19" s="164"/>
      <c r="NVF19" s="164"/>
      <c r="NVG19" s="164"/>
      <c r="NVH19" s="163"/>
      <c r="NVI19" s="7"/>
      <c r="NVJ19" s="7"/>
      <c r="NVK19" s="7"/>
      <c r="NVL19" s="165"/>
      <c r="NVM19" s="108"/>
      <c r="NVN19" s="109"/>
      <c r="NVO19" s="155"/>
      <c r="NVP19" s="109"/>
      <c r="NVQ19" s="109"/>
      <c r="NVR19" s="156"/>
      <c r="NVS19" s="156"/>
      <c r="NVT19" s="156"/>
      <c r="NVU19" s="156"/>
      <c r="NVV19" s="156"/>
      <c r="NVW19" s="157"/>
      <c r="NVX19" s="156"/>
      <c r="NVY19" s="156"/>
      <c r="NVZ19" s="156"/>
      <c r="NWA19" s="158"/>
      <c r="NWB19" s="110"/>
      <c r="NWC19" s="156"/>
      <c r="NWD19" s="156"/>
      <c r="NWE19" s="156"/>
      <c r="NWF19" s="158"/>
      <c r="NWG19" s="159"/>
      <c r="NWH19" s="160"/>
      <c r="NWI19" s="161"/>
      <c r="NWJ19" s="161"/>
      <c r="NWK19" s="162"/>
      <c r="NWL19" s="162"/>
      <c r="NWM19" s="163"/>
      <c r="NWN19" s="163"/>
      <c r="NWO19" s="163"/>
      <c r="NWP19" s="163"/>
      <c r="NWQ19" s="164"/>
      <c r="NWR19" s="164"/>
      <c r="NWS19" s="164"/>
      <c r="NWT19" s="163"/>
      <c r="NWU19" s="7"/>
      <c r="NWV19" s="7"/>
      <c r="NWW19" s="7"/>
      <c r="NWX19" s="165"/>
      <c r="NWY19" s="108"/>
      <c r="NWZ19" s="109"/>
      <c r="NXA19" s="155"/>
      <c r="NXB19" s="109"/>
      <c r="NXC19" s="109"/>
      <c r="NXD19" s="156"/>
      <c r="NXE19" s="156"/>
      <c r="NXF19" s="156"/>
      <c r="NXG19" s="156"/>
      <c r="NXH19" s="156"/>
      <c r="NXI19" s="157"/>
      <c r="NXJ19" s="156"/>
      <c r="NXK19" s="156"/>
      <c r="NXL19" s="156"/>
      <c r="NXM19" s="158"/>
      <c r="NXN19" s="110"/>
      <c r="NXO19" s="156"/>
      <c r="NXP19" s="156"/>
      <c r="NXQ19" s="156"/>
      <c r="NXR19" s="158"/>
      <c r="NXS19" s="159"/>
      <c r="NXT19" s="160"/>
      <c r="NXU19" s="161"/>
      <c r="NXV19" s="161"/>
      <c r="NXW19" s="162"/>
      <c r="NXX19" s="162"/>
      <c r="NXY19" s="163"/>
      <c r="NXZ19" s="163"/>
      <c r="NYA19" s="163"/>
      <c r="NYB19" s="163"/>
      <c r="NYC19" s="164"/>
      <c r="NYD19" s="164"/>
      <c r="NYE19" s="164"/>
      <c r="NYF19" s="163"/>
      <c r="NYG19" s="7"/>
      <c r="NYH19" s="7"/>
      <c r="NYI19" s="7"/>
      <c r="NYJ19" s="165"/>
      <c r="NYK19" s="108"/>
      <c r="NYL19" s="109"/>
      <c r="NYM19" s="155"/>
      <c r="NYN19" s="109"/>
      <c r="NYO19" s="109"/>
      <c r="NYP19" s="156"/>
      <c r="NYQ19" s="156"/>
      <c r="NYR19" s="156"/>
      <c r="NYS19" s="156"/>
      <c r="NYT19" s="156"/>
      <c r="NYU19" s="157"/>
      <c r="NYV19" s="156"/>
      <c r="NYW19" s="156"/>
      <c r="NYX19" s="156"/>
      <c r="NYY19" s="158"/>
      <c r="NYZ19" s="110"/>
      <c r="NZA19" s="156"/>
      <c r="NZB19" s="156"/>
      <c r="NZC19" s="156"/>
      <c r="NZD19" s="158"/>
      <c r="NZE19" s="159"/>
      <c r="NZF19" s="160"/>
      <c r="NZG19" s="161"/>
      <c r="NZH19" s="161"/>
      <c r="NZI19" s="162"/>
      <c r="NZJ19" s="162"/>
      <c r="NZK19" s="163"/>
      <c r="NZL19" s="163"/>
      <c r="NZM19" s="163"/>
      <c r="NZN19" s="163"/>
      <c r="NZO19" s="164"/>
      <c r="NZP19" s="164"/>
      <c r="NZQ19" s="164"/>
      <c r="NZR19" s="163"/>
      <c r="NZS19" s="7"/>
      <c r="NZT19" s="7"/>
      <c r="NZU19" s="7"/>
      <c r="NZV19" s="165"/>
      <c r="NZW19" s="108"/>
      <c r="NZX19" s="109"/>
      <c r="NZY19" s="155"/>
      <c r="NZZ19" s="109"/>
      <c r="OAA19" s="109"/>
      <c r="OAB19" s="156"/>
      <c r="OAC19" s="156"/>
      <c r="OAD19" s="156"/>
      <c r="OAE19" s="156"/>
      <c r="OAF19" s="156"/>
      <c r="OAG19" s="157"/>
      <c r="OAH19" s="156"/>
      <c r="OAI19" s="156"/>
      <c r="OAJ19" s="156"/>
      <c r="OAK19" s="158"/>
      <c r="OAL19" s="110"/>
      <c r="OAM19" s="156"/>
      <c r="OAN19" s="156"/>
      <c r="OAO19" s="156"/>
      <c r="OAP19" s="158"/>
      <c r="OAQ19" s="159"/>
      <c r="OAR19" s="160"/>
      <c r="OAS19" s="161"/>
      <c r="OAT19" s="161"/>
      <c r="OAU19" s="162"/>
      <c r="OAV19" s="162"/>
      <c r="OAW19" s="163"/>
      <c r="OAX19" s="163"/>
      <c r="OAY19" s="163"/>
      <c r="OAZ19" s="163"/>
      <c r="OBA19" s="164"/>
      <c r="OBB19" s="164"/>
      <c r="OBC19" s="164"/>
      <c r="OBD19" s="163"/>
      <c r="OBE19" s="7"/>
      <c r="OBF19" s="7"/>
      <c r="OBG19" s="7"/>
      <c r="OBH19" s="165"/>
      <c r="OBI19" s="108"/>
      <c r="OBJ19" s="109"/>
      <c r="OBK19" s="155"/>
      <c r="OBL19" s="109"/>
      <c r="OBM19" s="109"/>
      <c r="OBN19" s="156"/>
      <c r="OBO19" s="156"/>
      <c r="OBP19" s="156"/>
      <c r="OBQ19" s="156"/>
      <c r="OBR19" s="156"/>
      <c r="OBS19" s="157"/>
      <c r="OBT19" s="156"/>
      <c r="OBU19" s="156"/>
      <c r="OBV19" s="156"/>
      <c r="OBW19" s="158"/>
      <c r="OBX19" s="110"/>
      <c r="OBY19" s="156"/>
      <c r="OBZ19" s="156"/>
      <c r="OCA19" s="156"/>
      <c r="OCB19" s="158"/>
      <c r="OCC19" s="159"/>
      <c r="OCD19" s="160"/>
      <c r="OCE19" s="161"/>
      <c r="OCF19" s="161"/>
      <c r="OCG19" s="162"/>
      <c r="OCH19" s="162"/>
      <c r="OCI19" s="163"/>
      <c r="OCJ19" s="163"/>
      <c r="OCK19" s="163"/>
      <c r="OCL19" s="163"/>
      <c r="OCM19" s="164"/>
      <c r="OCN19" s="164"/>
      <c r="OCO19" s="164"/>
      <c r="OCP19" s="163"/>
      <c r="OCQ19" s="7"/>
      <c r="OCR19" s="7"/>
      <c r="OCS19" s="7"/>
      <c r="OCT19" s="165"/>
      <c r="OCU19" s="108"/>
      <c r="OCV19" s="109"/>
      <c r="OCW19" s="155"/>
      <c r="OCX19" s="109"/>
      <c r="OCY19" s="109"/>
      <c r="OCZ19" s="156"/>
      <c r="ODA19" s="156"/>
      <c r="ODB19" s="156"/>
      <c r="ODC19" s="156"/>
      <c r="ODD19" s="156"/>
      <c r="ODE19" s="157"/>
      <c r="ODF19" s="156"/>
      <c r="ODG19" s="156"/>
      <c r="ODH19" s="156"/>
      <c r="ODI19" s="158"/>
      <c r="ODJ19" s="110"/>
      <c r="ODK19" s="156"/>
      <c r="ODL19" s="156"/>
      <c r="ODM19" s="156"/>
      <c r="ODN19" s="158"/>
      <c r="ODO19" s="159"/>
      <c r="ODP19" s="160"/>
      <c r="ODQ19" s="161"/>
      <c r="ODR19" s="161"/>
      <c r="ODS19" s="162"/>
      <c r="ODT19" s="162"/>
      <c r="ODU19" s="163"/>
      <c r="ODV19" s="163"/>
      <c r="ODW19" s="163"/>
      <c r="ODX19" s="163"/>
      <c r="ODY19" s="164"/>
      <c r="ODZ19" s="164"/>
      <c r="OEA19" s="164"/>
      <c r="OEB19" s="163"/>
      <c r="OEC19" s="7"/>
      <c r="OED19" s="7"/>
      <c r="OEE19" s="7"/>
      <c r="OEF19" s="165"/>
      <c r="OEG19" s="108"/>
      <c r="OEH19" s="109"/>
      <c r="OEI19" s="155"/>
      <c r="OEJ19" s="109"/>
      <c r="OEK19" s="109"/>
      <c r="OEL19" s="156"/>
      <c r="OEM19" s="156"/>
      <c r="OEN19" s="156"/>
      <c r="OEO19" s="156"/>
      <c r="OEP19" s="156"/>
      <c r="OEQ19" s="157"/>
      <c r="OER19" s="156"/>
      <c r="OES19" s="156"/>
      <c r="OET19" s="156"/>
      <c r="OEU19" s="158"/>
      <c r="OEV19" s="110"/>
      <c r="OEW19" s="156"/>
      <c r="OEX19" s="156"/>
      <c r="OEY19" s="156"/>
      <c r="OEZ19" s="158"/>
      <c r="OFA19" s="159"/>
      <c r="OFB19" s="160"/>
      <c r="OFC19" s="161"/>
      <c r="OFD19" s="161"/>
      <c r="OFE19" s="162"/>
      <c r="OFF19" s="162"/>
      <c r="OFG19" s="163"/>
      <c r="OFH19" s="163"/>
      <c r="OFI19" s="163"/>
      <c r="OFJ19" s="163"/>
      <c r="OFK19" s="164"/>
      <c r="OFL19" s="164"/>
      <c r="OFM19" s="164"/>
      <c r="OFN19" s="163"/>
      <c r="OFO19" s="7"/>
      <c r="OFP19" s="7"/>
      <c r="OFQ19" s="7"/>
      <c r="OFR19" s="165"/>
      <c r="OFS19" s="108"/>
      <c r="OFT19" s="109"/>
      <c r="OFU19" s="155"/>
      <c r="OFV19" s="109"/>
      <c r="OFW19" s="109"/>
      <c r="OFX19" s="156"/>
      <c r="OFY19" s="156"/>
      <c r="OFZ19" s="156"/>
      <c r="OGA19" s="156"/>
      <c r="OGB19" s="156"/>
      <c r="OGC19" s="157"/>
      <c r="OGD19" s="156"/>
      <c r="OGE19" s="156"/>
      <c r="OGF19" s="156"/>
      <c r="OGG19" s="158"/>
      <c r="OGH19" s="110"/>
      <c r="OGI19" s="156"/>
      <c r="OGJ19" s="156"/>
      <c r="OGK19" s="156"/>
      <c r="OGL19" s="158"/>
      <c r="OGM19" s="159"/>
      <c r="OGN19" s="160"/>
      <c r="OGO19" s="161"/>
      <c r="OGP19" s="161"/>
      <c r="OGQ19" s="162"/>
      <c r="OGR19" s="162"/>
      <c r="OGS19" s="163"/>
      <c r="OGT19" s="163"/>
      <c r="OGU19" s="163"/>
      <c r="OGV19" s="163"/>
      <c r="OGW19" s="164"/>
      <c r="OGX19" s="164"/>
      <c r="OGY19" s="164"/>
      <c r="OGZ19" s="163"/>
      <c r="OHA19" s="7"/>
      <c r="OHB19" s="7"/>
      <c r="OHC19" s="7"/>
      <c r="OHD19" s="165"/>
      <c r="OHE19" s="108"/>
      <c r="OHF19" s="109"/>
      <c r="OHG19" s="155"/>
      <c r="OHH19" s="109"/>
      <c r="OHI19" s="109"/>
      <c r="OHJ19" s="156"/>
      <c r="OHK19" s="156"/>
      <c r="OHL19" s="156"/>
      <c r="OHM19" s="156"/>
      <c r="OHN19" s="156"/>
      <c r="OHO19" s="157"/>
      <c r="OHP19" s="156"/>
      <c r="OHQ19" s="156"/>
      <c r="OHR19" s="156"/>
      <c r="OHS19" s="158"/>
      <c r="OHT19" s="110"/>
      <c r="OHU19" s="156"/>
      <c r="OHV19" s="156"/>
      <c r="OHW19" s="156"/>
      <c r="OHX19" s="158"/>
      <c r="OHY19" s="159"/>
      <c r="OHZ19" s="160"/>
      <c r="OIA19" s="161"/>
      <c r="OIB19" s="161"/>
      <c r="OIC19" s="162"/>
      <c r="OID19" s="162"/>
      <c r="OIE19" s="163"/>
      <c r="OIF19" s="163"/>
      <c r="OIG19" s="163"/>
      <c r="OIH19" s="163"/>
      <c r="OII19" s="164"/>
      <c r="OIJ19" s="164"/>
      <c r="OIK19" s="164"/>
      <c r="OIL19" s="163"/>
      <c r="OIM19" s="7"/>
      <c r="OIN19" s="7"/>
      <c r="OIO19" s="7"/>
      <c r="OIP19" s="165"/>
      <c r="OIQ19" s="108"/>
      <c r="OIR19" s="109"/>
      <c r="OIS19" s="155"/>
      <c r="OIT19" s="109"/>
      <c r="OIU19" s="109"/>
      <c r="OIV19" s="156"/>
      <c r="OIW19" s="156"/>
      <c r="OIX19" s="156"/>
      <c r="OIY19" s="156"/>
      <c r="OIZ19" s="156"/>
      <c r="OJA19" s="157"/>
      <c r="OJB19" s="156"/>
      <c r="OJC19" s="156"/>
      <c r="OJD19" s="156"/>
      <c r="OJE19" s="158"/>
      <c r="OJF19" s="110"/>
      <c r="OJG19" s="156"/>
      <c r="OJH19" s="156"/>
      <c r="OJI19" s="156"/>
      <c r="OJJ19" s="158"/>
      <c r="OJK19" s="159"/>
      <c r="OJL19" s="160"/>
      <c r="OJM19" s="161"/>
      <c r="OJN19" s="161"/>
      <c r="OJO19" s="162"/>
      <c r="OJP19" s="162"/>
      <c r="OJQ19" s="163"/>
      <c r="OJR19" s="163"/>
      <c r="OJS19" s="163"/>
      <c r="OJT19" s="163"/>
      <c r="OJU19" s="164"/>
      <c r="OJV19" s="164"/>
      <c r="OJW19" s="164"/>
      <c r="OJX19" s="163"/>
      <c r="OJY19" s="7"/>
      <c r="OJZ19" s="7"/>
      <c r="OKA19" s="7"/>
      <c r="OKB19" s="165"/>
      <c r="OKC19" s="108"/>
      <c r="OKD19" s="109"/>
      <c r="OKE19" s="155"/>
      <c r="OKF19" s="109"/>
      <c r="OKG19" s="109"/>
      <c r="OKH19" s="156"/>
      <c r="OKI19" s="156"/>
      <c r="OKJ19" s="156"/>
      <c r="OKK19" s="156"/>
      <c r="OKL19" s="156"/>
      <c r="OKM19" s="157"/>
      <c r="OKN19" s="156"/>
      <c r="OKO19" s="156"/>
      <c r="OKP19" s="156"/>
      <c r="OKQ19" s="158"/>
      <c r="OKR19" s="110"/>
      <c r="OKS19" s="156"/>
      <c r="OKT19" s="156"/>
      <c r="OKU19" s="156"/>
      <c r="OKV19" s="158"/>
      <c r="OKW19" s="159"/>
      <c r="OKX19" s="160"/>
      <c r="OKY19" s="161"/>
      <c r="OKZ19" s="161"/>
      <c r="OLA19" s="162"/>
      <c r="OLB19" s="162"/>
      <c r="OLC19" s="163"/>
      <c r="OLD19" s="163"/>
      <c r="OLE19" s="163"/>
      <c r="OLF19" s="163"/>
      <c r="OLG19" s="164"/>
      <c r="OLH19" s="164"/>
      <c r="OLI19" s="164"/>
      <c r="OLJ19" s="163"/>
      <c r="OLK19" s="7"/>
      <c r="OLL19" s="7"/>
      <c r="OLM19" s="7"/>
      <c r="OLN19" s="165"/>
      <c r="OLO19" s="108"/>
      <c r="OLP19" s="109"/>
      <c r="OLQ19" s="155"/>
      <c r="OLR19" s="109"/>
      <c r="OLS19" s="109"/>
      <c r="OLT19" s="156"/>
      <c r="OLU19" s="156"/>
      <c r="OLV19" s="156"/>
      <c r="OLW19" s="156"/>
      <c r="OLX19" s="156"/>
      <c r="OLY19" s="157"/>
      <c r="OLZ19" s="156"/>
      <c r="OMA19" s="156"/>
      <c r="OMB19" s="156"/>
      <c r="OMC19" s="158"/>
      <c r="OMD19" s="110"/>
      <c r="OME19" s="156"/>
      <c r="OMF19" s="156"/>
      <c r="OMG19" s="156"/>
      <c r="OMH19" s="158"/>
      <c r="OMI19" s="159"/>
      <c r="OMJ19" s="160"/>
      <c r="OMK19" s="161"/>
      <c r="OML19" s="161"/>
      <c r="OMM19" s="162"/>
      <c r="OMN19" s="162"/>
      <c r="OMO19" s="163"/>
      <c r="OMP19" s="163"/>
      <c r="OMQ19" s="163"/>
      <c r="OMR19" s="163"/>
      <c r="OMS19" s="164"/>
      <c r="OMT19" s="164"/>
      <c r="OMU19" s="164"/>
      <c r="OMV19" s="163"/>
      <c r="OMW19" s="7"/>
      <c r="OMX19" s="7"/>
      <c r="OMY19" s="7"/>
      <c r="OMZ19" s="165"/>
      <c r="ONA19" s="108"/>
      <c r="ONB19" s="109"/>
      <c r="ONC19" s="155"/>
      <c r="OND19" s="109"/>
      <c r="ONE19" s="109"/>
      <c r="ONF19" s="156"/>
      <c r="ONG19" s="156"/>
      <c r="ONH19" s="156"/>
      <c r="ONI19" s="156"/>
      <c r="ONJ19" s="156"/>
      <c r="ONK19" s="157"/>
      <c r="ONL19" s="156"/>
      <c r="ONM19" s="156"/>
      <c r="ONN19" s="156"/>
      <c r="ONO19" s="158"/>
      <c r="ONP19" s="110"/>
      <c r="ONQ19" s="156"/>
      <c r="ONR19" s="156"/>
      <c r="ONS19" s="156"/>
      <c r="ONT19" s="158"/>
      <c r="ONU19" s="159"/>
      <c r="ONV19" s="160"/>
      <c r="ONW19" s="161"/>
      <c r="ONX19" s="161"/>
      <c r="ONY19" s="162"/>
      <c r="ONZ19" s="162"/>
      <c r="OOA19" s="163"/>
      <c r="OOB19" s="163"/>
      <c r="OOC19" s="163"/>
      <c r="OOD19" s="163"/>
      <c r="OOE19" s="164"/>
      <c r="OOF19" s="164"/>
      <c r="OOG19" s="164"/>
      <c r="OOH19" s="163"/>
      <c r="OOI19" s="7"/>
      <c r="OOJ19" s="7"/>
      <c r="OOK19" s="7"/>
      <c r="OOL19" s="165"/>
      <c r="OOM19" s="108"/>
      <c r="OON19" s="109"/>
      <c r="OOO19" s="155"/>
      <c r="OOP19" s="109"/>
      <c r="OOQ19" s="109"/>
      <c r="OOR19" s="156"/>
      <c r="OOS19" s="156"/>
      <c r="OOT19" s="156"/>
      <c r="OOU19" s="156"/>
      <c r="OOV19" s="156"/>
      <c r="OOW19" s="157"/>
      <c r="OOX19" s="156"/>
      <c r="OOY19" s="156"/>
      <c r="OOZ19" s="156"/>
      <c r="OPA19" s="158"/>
      <c r="OPB19" s="110"/>
      <c r="OPC19" s="156"/>
      <c r="OPD19" s="156"/>
      <c r="OPE19" s="156"/>
      <c r="OPF19" s="158"/>
      <c r="OPG19" s="159"/>
      <c r="OPH19" s="160"/>
      <c r="OPI19" s="161"/>
      <c r="OPJ19" s="161"/>
      <c r="OPK19" s="162"/>
      <c r="OPL19" s="162"/>
      <c r="OPM19" s="163"/>
      <c r="OPN19" s="163"/>
      <c r="OPO19" s="163"/>
      <c r="OPP19" s="163"/>
      <c r="OPQ19" s="164"/>
      <c r="OPR19" s="164"/>
      <c r="OPS19" s="164"/>
      <c r="OPT19" s="163"/>
      <c r="OPU19" s="7"/>
      <c r="OPV19" s="7"/>
      <c r="OPW19" s="7"/>
      <c r="OPX19" s="165"/>
      <c r="OPY19" s="108"/>
      <c r="OPZ19" s="109"/>
      <c r="OQA19" s="155"/>
      <c r="OQB19" s="109"/>
      <c r="OQC19" s="109"/>
      <c r="OQD19" s="156"/>
      <c r="OQE19" s="156"/>
      <c r="OQF19" s="156"/>
      <c r="OQG19" s="156"/>
      <c r="OQH19" s="156"/>
      <c r="OQI19" s="157"/>
      <c r="OQJ19" s="156"/>
      <c r="OQK19" s="156"/>
      <c r="OQL19" s="156"/>
      <c r="OQM19" s="158"/>
      <c r="OQN19" s="110"/>
      <c r="OQO19" s="156"/>
      <c r="OQP19" s="156"/>
      <c r="OQQ19" s="156"/>
      <c r="OQR19" s="158"/>
      <c r="OQS19" s="159"/>
      <c r="OQT19" s="160"/>
      <c r="OQU19" s="161"/>
      <c r="OQV19" s="161"/>
      <c r="OQW19" s="162"/>
      <c r="OQX19" s="162"/>
      <c r="OQY19" s="163"/>
      <c r="OQZ19" s="163"/>
      <c r="ORA19" s="163"/>
      <c r="ORB19" s="163"/>
      <c r="ORC19" s="164"/>
      <c r="ORD19" s="164"/>
      <c r="ORE19" s="164"/>
      <c r="ORF19" s="163"/>
      <c r="ORG19" s="7"/>
      <c r="ORH19" s="7"/>
      <c r="ORI19" s="7"/>
      <c r="ORJ19" s="165"/>
      <c r="ORK19" s="108"/>
      <c r="ORL19" s="109"/>
      <c r="ORM19" s="155"/>
      <c r="ORN19" s="109"/>
      <c r="ORO19" s="109"/>
      <c r="ORP19" s="156"/>
      <c r="ORQ19" s="156"/>
      <c r="ORR19" s="156"/>
      <c r="ORS19" s="156"/>
      <c r="ORT19" s="156"/>
      <c r="ORU19" s="157"/>
      <c r="ORV19" s="156"/>
      <c r="ORW19" s="156"/>
      <c r="ORX19" s="156"/>
      <c r="ORY19" s="158"/>
      <c r="ORZ19" s="110"/>
      <c r="OSA19" s="156"/>
      <c r="OSB19" s="156"/>
      <c r="OSC19" s="156"/>
      <c r="OSD19" s="158"/>
      <c r="OSE19" s="159"/>
      <c r="OSF19" s="160"/>
      <c r="OSG19" s="161"/>
      <c r="OSH19" s="161"/>
      <c r="OSI19" s="162"/>
      <c r="OSJ19" s="162"/>
      <c r="OSK19" s="163"/>
      <c r="OSL19" s="163"/>
      <c r="OSM19" s="163"/>
      <c r="OSN19" s="163"/>
      <c r="OSO19" s="164"/>
      <c r="OSP19" s="164"/>
      <c r="OSQ19" s="164"/>
      <c r="OSR19" s="163"/>
      <c r="OSS19" s="7"/>
      <c r="OST19" s="7"/>
      <c r="OSU19" s="7"/>
      <c r="OSV19" s="165"/>
      <c r="OSW19" s="108"/>
      <c r="OSX19" s="109"/>
      <c r="OSY19" s="155"/>
      <c r="OSZ19" s="109"/>
      <c r="OTA19" s="109"/>
      <c r="OTB19" s="156"/>
      <c r="OTC19" s="156"/>
      <c r="OTD19" s="156"/>
      <c r="OTE19" s="156"/>
      <c r="OTF19" s="156"/>
      <c r="OTG19" s="157"/>
      <c r="OTH19" s="156"/>
      <c r="OTI19" s="156"/>
      <c r="OTJ19" s="156"/>
      <c r="OTK19" s="158"/>
      <c r="OTL19" s="110"/>
      <c r="OTM19" s="156"/>
      <c r="OTN19" s="156"/>
      <c r="OTO19" s="156"/>
      <c r="OTP19" s="158"/>
      <c r="OTQ19" s="159"/>
      <c r="OTR19" s="160"/>
      <c r="OTS19" s="161"/>
      <c r="OTT19" s="161"/>
      <c r="OTU19" s="162"/>
      <c r="OTV19" s="162"/>
      <c r="OTW19" s="163"/>
      <c r="OTX19" s="163"/>
      <c r="OTY19" s="163"/>
      <c r="OTZ19" s="163"/>
      <c r="OUA19" s="164"/>
      <c r="OUB19" s="164"/>
      <c r="OUC19" s="164"/>
      <c r="OUD19" s="163"/>
      <c r="OUE19" s="7"/>
      <c r="OUF19" s="7"/>
      <c r="OUG19" s="7"/>
      <c r="OUH19" s="165"/>
      <c r="OUI19" s="108"/>
      <c r="OUJ19" s="109"/>
      <c r="OUK19" s="155"/>
      <c r="OUL19" s="109"/>
      <c r="OUM19" s="109"/>
      <c r="OUN19" s="156"/>
      <c r="OUO19" s="156"/>
      <c r="OUP19" s="156"/>
      <c r="OUQ19" s="156"/>
      <c r="OUR19" s="156"/>
      <c r="OUS19" s="157"/>
      <c r="OUT19" s="156"/>
      <c r="OUU19" s="156"/>
      <c r="OUV19" s="156"/>
      <c r="OUW19" s="158"/>
      <c r="OUX19" s="110"/>
      <c r="OUY19" s="156"/>
      <c r="OUZ19" s="156"/>
      <c r="OVA19" s="156"/>
      <c r="OVB19" s="158"/>
      <c r="OVC19" s="159"/>
      <c r="OVD19" s="160"/>
      <c r="OVE19" s="161"/>
      <c r="OVF19" s="161"/>
      <c r="OVG19" s="162"/>
      <c r="OVH19" s="162"/>
      <c r="OVI19" s="163"/>
      <c r="OVJ19" s="163"/>
      <c r="OVK19" s="163"/>
      <c r="OVL19" s="163"/>
      <c r="OVM19" s="164"/>
      <c r="OVN19" s="164"/>
      <c r="OVO19" s="164"/>
      <c r="OVP19" s="163"/>
      <c r="OVQ19" s="7"/>
      <c r="OVR19" s="7"/>
      <c r="OVS19" s="7"/>
      <c r="OVT19" s="165"/>
      <c r="OVU19" s="108"/>
      <c r="OVV19" s="109"/>
      <c r="OVW19" s="155"/>
      <c r="OVX19" s="109"/>
      <c r="OVY19" s="109"/>
      <c r="OVZ19" s="156"/>
      <c r="OWA19" s="156"/>
      <c r="OWB19" s="156"/>
      <c r="OWC19" s="156"/>
      <c r="OWD19" s="156"/>
      <c r="OWE19" s="157"/>
      <c r="OWF19" s="156"/>
      <c r="OWG19" s="156"/>
      <c r="OWH19" s="156"/>
      <c r="OWI19" s="158"/>
      <c r="OWJ19" s="110"/>
      <c r="OWK19" s="156"/>
      <c r="OWL19" s="156"/>
      <c r="OWM19" s="156"/>
      <c r="OWN19" s="158"/>
      <c r="OWO19" s="159"/>
      <c r="OWP19" s="160"/>
      <c r="OWQ19" s="161"/>
      <c r="OWR19" s="161"/>
      <c r="OWS19" s="162"/>
      <c r="OWT19" s="162"/>
      <c r="OWU19" s="163"/>
      <c r="OWV19" s="163"/>
      <c r="OWW19" s="163"/>
      <c r="OWX19" s="163"/>
      <c r="OWY19" s="164"/>
      <c r="OWZ19" s="164"/>
      <c r="OXA19" s="164"/>
      <c r="OXB19" s="163"/>
      <c r="OXC19" s="7"/>
      <c r="OXD19" s="7"/>
      <c r="OXE19" s="7"/>
      <c r="OXF19" s="165"/>
      <c r="OXG19" s="108"/>
      <c r="OXH19" s="109"/>
      <c r="OXI19" s="155"/>
      <c r="OXJ19" s="109"/>
      <c r="OXK19" s="109"/>
      <c r="OXL19" s="156"/>
      <c r="OXM19" s="156"/>
      <c r="OXN19" s="156"/>
      <c r="OXO19" s="156"/>
      <c r="OXP19" s="156"/>
      <c r="OXQ19" s="157"/>
      <c r="OXR19" s="156"/>
      <c r="OXS19" s="156"/>
      <c r="OXT19" s="156"/>
      <c r="OXU19" s="158"/>
      <c r="OXV19" s="110"/>
      <c r="OXW19" s="156"/>
      <c r="OXX19" s="156"/>
      <c r="OXY19" s="156"/>
      <c r="OXZ19" s="158"/>
      <c r="OYA19" s="159"/>
      <c r="OYB19" s="160"/>
      <c r="OYC19" s="161"/>
      <c r="OYD19" s="161"/>
      <c r="OYE19" s="162"/>
      <c r="OYF19" s="162"/>
      <c r="OYG19" s="163"/>
      <c r="OYH19" s="163"/>
      <c r="OYI19" s="163"/>
      <c r="OYJ19" s="163"/>
      <c r="OYK19" s="164"/>
      <c r="OYL19" s="164"/>
      <c r="OYM19" s="164"/>
      <c r="OYN19" s="163"/>
      <c r="OYO19" s="7"/>
      <c r="OYP19" s="7"/>
      <c r="OYQ19" s="7"/>
      <c r="OYR19" s="165"/>
      <c r="OYS19" s="108"/>
      <c r="OYT19" s="109"/>
      <c r="OYU19" s="155"/>
      <c r="OYV19" s="109"/>
      <c r="OYW19" s="109"/>
      <c r="OYX19" s="156"/>
      <c r="OYY19" s="156"/>
      <c r="OYZ19" s="156"/>
      <c r="OZA19" s="156"/>
      <c r="OZB19" s="156"/>
      <c r="OZC19" s="157"/>
      <c r="OZD19" s="156"/>
      <c r="OZE19" s="156"/>
      <c r="OZF19" s="156"/>
      <c r="OZG19" s="158"/>
      <c r="OZH19" s="110"/>
      <c r="OZI19" s="156"/>
      <c r="OZJ19" s="156"/>
      <c r="OZK19" s="156"/>
      <c r="OZL19" s="158"/>
      <c r="OZM19" s="159"/>
      <c r="OZN19" s="160"/>
      <c r="OZO19" s="161"/>
      <c r="OZP19" s="161"/>
      <c r="OZQ19" s="162"/>
      <c r="OZR19" s="162"/>
      <c r="OZS19" s="163"/>
      <c r="OZT19" s="163"/>
      <c r="OZU19" s="163"/>
      <c r="OZV19" s="163"/>
      <c r="OZW19" s="164"/>
      <c r="OZX19" s="164"/>
      <c r="OZY19" s="164"/>
      <c r="OZZ19" s="163"/>
      <c r="PAA19" s="7"/>
      <c r="PAB19" s="7"/>
      <c r="PAC19" s="7"/>
      <c r="PAD19" s="165"/>
      <c r="PAE19" s="108"/>
      <c r="PAF19" s="109"/>
      <c r="PAG19" s="155"/>
      <c r="PAH19" s="109"/>
      <c r="PAI19" s="109"/>
      <c r="PAJ19" s="156"/>
      <c r="PAK19" s="156"/>
      <c r="PAL19" s="156"/>
      <c r="PAM19" s="156"/>
      <c r="PAN19" s="156"/>
      <c r="PAO19" s="157"/>
      <c r="PAP19" s="156"/>
      <c r="PAQ19" s="156"/>
      <c r="PAR19" s="156"/>
      <c r="PAS19" s="158"/>
      <c r="PAT19" s="110"/>
      <c r="PAU19" s="156"/>
      <c r="PAV19" s="156"/>
      <c r="PAW19" s="156"/>
      <c r="PAX19" s="158"/>
      <c r="PAY19" s="159"/>
      <c r="PAZ19" s="160"/>
      <c r="PBA19" s="161"/>
      <c r="PBB19" s="161"/>
      <c r="PBC19" s="162"/>
      <c r="PBD19" s="162"/>
      <c r="PBE19" s="163"/>
      <c r="PBF19" s="163"/>
      <c r="PBG19" s="163"/>
      <c r="PBH19" s="163"/>
      <c r="PBI19" s="164"/>
      <c r="PBJ19" s="164"/>
      <c r="PBK19" s="164"/>
      <c r="PBL19" s="163"/>
      <c r="PBM19" s="7"/>
      <c r="PBN19" s="7"/>
      <c r="PBO19" s="7"/>
      <c r="PBP19" s="165"/>
      <c r="PBQ19" s="108"/>
      <c r="PBR19" s="109"/>
      <c r="PBS19" s="155"/>
      <c r="PBT19" s="109"/>
      <c r="PBU19" s="109"/>
      <c r="PBV19" s="156"/>
      <c r="PBW19" s="156"/>
      <c r="PBX19" s="156"/>
      <c r="PBY19" s="156"/>
      <c r="PBZ19" s="156"/>
      <c r="PCA19" s="157"/>
      <c r="PCB19" s="156"/>
      <c r="PCC19" s="156"/>
      <c r="PCD19" s="156"/>
      <c r="PCE19" s="158"/>
      <c r="PCF19" s="110"/>
      <c r="PCG19" s="156"/>
      <c r="PCH19" s="156"/>
      <c r="PCI19" s="156"/>
      <c r="PCJ19" s="158"/>
      <c r="PCK19" s="159"/>
      <c r="PCL19" s="160"/>
      <c r="PCM19" s="161"/>
      <c r="PCN19" s="161"/>
      <c r="PCO19" s="162"/>
      <c r="PCP19" s="162"/>
      <c r="PCQ19" s="163"/>
      <c r="PCR19" s="163"/>
      <c r="PCS19" s="163"/>
      <c r="PCT19" s="163"/>
      <c r="PCU19" s="164"/>
      <c r="PCV19" s="164"/>
      <c r="PCW19" s="164"/>
      <c r="PCX19" s="163"/>
      <c r="PCY19" s="7"/>
      <c r="PCZ19" s="7"/>
      <c r="PDA19" s="7"/>
      <c r="PDB19" s="165"/>
      <c r="PDC19" s="108"/>
      <c r="PDD19" s="109"/>
      <c r="PDE19" s="155"/>
      <c r="PDF19" s="109"/>
      <c r="PDG19" s="109"/>
      <c r="PDH19" s="156"/>
      <c r="PDI19" s="156"/>
      <c r="PDJ19" s="156"/>
      <c r="PDK19" s="156"/>
      <c r="PDL19" s="156"/>
      <c r="PDM19" s="157"/>
      <c r="PDN19" s="156"/>
      <c r="PDO19" s="156"/>
      <c r="PDP19" s="156"/>
      <c r="PDQ19" s="158"/>
      <c r="PDR19" s="110"/>
      <c r="PDS19" s="156"/>
      <c r="PDT19" s="156"/>
      <c r="PDU19" s="156"/>
      <c r="PDV19" s="158"/>
      <c r="PDW19" s="159"/>
      <c r="PDX19" s="160"/>
      <c r="PDY19" s="161"/>
      <c r="PDZ19" s="161"/>
      <c r="PEA19" s="162"/>
      <c r="PEB19" s="162"/>
      <c r="PEC19" s="163"/>
      <c r="PED19" s="163"/>
      <c r="PEE19" s="163"/>
      <c r="PEF19" s="163"/>
      <c r="PEG19" s="164"/>
      <c r="PEH19" s="164"/>
      <c r="PEI19" s="164"/>
      <c r="PEJ19" s="163"/>
      <c r="PEK19" s="7"/>
      <c r="PEL19" s="7"/>
      <c r="PEM19" s="7"/>
      <c r="PEN19" s="165"/>
      <c r="PEO19" s="108"/>
      <c r="PEP19" s="109"/>
      <c r="PEQ19" s="155"/>
      <c r="PER19" s="109"/>
      <c r="PES19" s="109"/>
      <c r="PET19" s="156"/>
      <c r="PEU19" s="156"/>
      <c r="PEV19" s="156"/>
      <c r="PEW19" s="156"/>
      <c r="PEX19" s="156"/>
      <c r="PEY19" s="157"/>
      <c r="PEZ19" s="156"/>
      <c r="PFA19" s="156"/>
      <c r="PFB19" s="156"/>
      <c r="PFC19" s="158"/>
      <c r="PFD19" s="110"/>
      <c r="PFE19" s="156"/>
      <c r="PFF19" s="156"/>
      <c r="PFG19" s="156"/>
      <c r="PFH19" s="158"/>
      <c r="PFI19" s="159"/>
      <c r="PFJ19" s="160"/>
      <c r="PFK19" s="161"/>
      <c r="PFL19" s="161"/>
      <c r="PFM19" s="162"/>
      <c r="PFN19" s="162"/>
      <c r="PFO19" s="163"/>
      <c r="PFP19" s="163"/>
      <c r="PFQ19" s="163"/>
      <c r="PFR19" s="163"/>
      <c r="PFS19" s="164"/>
      <c r="PFT19" s="164"/>
      <c r="PFU19" s="164"/>
      <c r="PFV19" s="163"/>
      <c r="PFW19" s="7"/>
      <c r="PFX19" s="7"/>
      <c r="PFY19" s="7"/>
      <c r="PFZ19" s="165"/>
      <c r="PGA19" s="108"/>
      <c r="PGB19" s="109"/>
      <c r="PGC19" s="155"/>
      <c r="PGD19" s="109"/>
      <c r="PGE19" s="109"/>
      <c r="PGF19" s="156"/>
      <c r="PGG19" s="156"/>
      <c r="PGH19" s="156"/>
      <c r="PGI19" s="156"/>
      <c r="PGJ19" s="156"/>
      <c r="PGK19" s="157"/>
      <c r="PGL19" s="156"/>
      <c r="PGM19" s="156"/>
      <c r="PGN19" s="156"/>
      <c r="PGO19" s="158"/>
      <c r="PGP19" s="110"/>
      <c r="PGQ19" s="156"/>
      <c r="PGR19" s="156"/>
      <c r="PGS19" s="156"/>
      <c r="PGT19" s="158"/>
      <c r="PGU19" s="159"/>
      <c r="PGV19" s="160"/>
      <c r="PGW19" s="161"/>
      <c r="PGX19" s="161"/>
      <c r="PGY19" s="162"/>
      <c r="PGZ19" s="162"/>
      <c r="PHA19" s="163"/>
      <c r="PHB19" s="163"/>
      <c r="PHC19" s="163"/>
      <c r="PHD19" s="163"/>
      <c r="PHE19" s="164"/>
      <c r="PHF19" s="164"/>
      <c r="PHG19" s="164"/>
      <c r="PHH19" s="163"/>
      <c r="PHI19" s="7"/>
      <c r="PHJ19" s="7"/>
      <c r="PHK19" s="7"/>
      <c r="PHL19" s="165"/>
      <c r="PHM19" s="108"/>
      <c r="PHN19" s="109"/>
      <c r="PHO19" s="155"/>
      <c r="PHP19" s="109"/>
      <c r="PHQ19" s="109"/>
      <c r="PHR19" s="156"/>
      <c r="PHS19" s="156"/>
      <c r="PHT19" s="156"/>
      <c r="PHU19" s="156"/>
      <c r="PHV19" s="156"/>
      <c r="PHW19" s="157"/>
      <c r="PHX19" s="156"/>
      <c r="PHY19" s="156"/>
      <c r="PHZ19" s="156"/>
      <c r="PIA19" s="158"/>
      <c r="PIB19" s="110"/>
      <c r="PIC19" s="156"/>
      <c r="PID19" s="156"/>
      <c r="PIE19" s="156"/>
      <c r="PIF19" s="158"/>
      <c r="PIG19" s="159"/>
      <c r="PIH19" s="160"/>
      <c r="PII19" s="161"/>
      <c r="PIJ19" s="161"/>
      <c r="PIK19" s="162"/>
      <c r="PIL19" s="162"/>
      <c r="PIM19" s="163"/>
      <c r="PIN19" s="163"/>
      <c r="PIO19" s="163"/>
      <c r="PIP19" s="163"/>
      <c r="PIQ19" s="164"/>
      <c r="PIR19" s="164"/>
      <c r="PIS19" s="164"/>
      <c r="PIT19" s="163"/>
      <c r="PIU19" s="7"/>
      <c r="PIV19" s="7"/>
      <c r="PIW19" s="7"/>
      <c r="PIX19" s="165"/>
      <c r="PIY19" s="108"/>
      <c r="PIZ19" s="109"/>
      <c r="PJA19" s="155"/>
      <c r="PJB19" s="109"/>
      <c r="PJC19" s="109"/>
      <c r="PJD19" s="156"/>
      <c r="PJE19" s="156"/>
      <c r="PJF19" s="156"/>
      <c r="PJG19" s="156"/>
      <c r="PJH19" s="156"/>
      <c r="PJI19" s="157"/>
      <c r="PJJ19" s="156"/>
      <c r="PJK19" s="156"/>
      <c r="PJL19" s="156"/>
      <c r="PJM19" s="158"/>
      <c r="PJN19" s="110"/>
      <c r="PJO19" s="156"/>
      <c r="PJP19" s="156"/>
      <c r="PJQ19" s="156"/>
      <c r="PJR19" s="158"/>
      <c r="PJS19" s="159"/>
      <c r="PJT19" s="160"/>
      <c r="PJU19" s="161"/>
      <c r="PJV19" s="161"/>
      <c r="PJW19" s="162"/>
      <c r="PJX19" s="162"/>
      <c r="PJY19" s="163"/>
      <c r="PJZ19" s="163"/>
      <c r="PKA19" s="163"/>
      <c r="PKB19" s="163"/>
      <c r="PKC19" s="164"/>
      <c r="PKD19" s="164"/>
      <c r="PKE19" s="164"/>
      <c r="PKF19" s="163"/>
      <c r="PKG19" s="7"/>
      <c r="PKH19" s="7"/>
      <c r="PKI19" s="7"/>
      <c r="PKJ19" s="165"/>
      <c r="PKK19" s="108"/>
      <c r="PKL19" s="109"/>
      <c r="PKM19" s="155"/>
      <c r="PKN19" s="109"/>
      <c r="PKO19" s="109"/>
      <c r="PKP19" s="156"/>
      <c r="PKQ19" s="156"/>
      <c r="PKR19" s="156"/>
      <c r="PKS19" s="156"/>
      <c r="PKT19" s="156"/>
      <c r="PKU19" s="157"/>
      <c r="PKV19" s="156"/>
      <c r="PKW19" s="156"/>
      <c r="PKX19" s="156"/>
      <c r="PKY19" s="158"/>
      <c r="PKZ19" s="110"/>
      <c r="PLA19" s="156"/>
      <c r="PLB19" s="156"/>
      <c r="PLC19" s="156"/>
      <c r="PLD19" s="158"/>
      <c r="PLE19" s="159"/>
      <c r="PLF19" s="160"/>
      <c r="PLG19" s="161"/>
      <c r="PLH19" s="161"/>
      <c r="PLI19" s="162"/>
      <c r="PLJ19" s="162"/>
      <c r="PLK19" s="163"/>
      <c r="PLL19" s="163"/>
      <c r="PLM19" s="163"/>
      <c r="PLN19" s="163"/>
      <c r="PLO19" s="164"/>
      <c r="PLP19" s="164"/>
      <c r="PLQ19" s="164"/>
      <c r="PLR19" s="163"/>
      <c r="PLS19" s="7"/>
      <c r="PLT19" s="7"/>
      <c r="PLU19" s="7"/>
      <c r="PLV19" s="165"/>
      <c r="PLW19" s="108"/>
      <c r="PLX19" s="109"/>
      <c r="PLY19" s="155"/>
      <c r="PLZ19" s="109"/>
      <c r="PMA19" s="109"/>
      <c r="PMB19" s="156"/>
      <c r="PMC19" s="156"/>
      <c r="PMD19" s="156"/>
      <c r="PME19" s="156"/>
      <c r="PMF19" s="156"/>
      <c r="PMG19" s="157"/>
      <c r="PMH19" s="156"/>
      <c r="PMI19" s="156"/>
      <c r="PMJ19" s="156"/>
      <c r="PMK19" s="158"/>
      <c r="PML19" s="110"/>
      <c r="PMM19" s="156"/>
      <c r="PMN19" s="156"/>
      <c r="PMO19" s="156"/>
      <c r="PMP19" s="158"/>
      <c r="PMQ19" s="159"/>
      <c r="PMR19" s="160"/>
      <c r="PMS19" s="161"/>
      <c r="PMT19" s="161"/>
      <c r="PMU19" s="162"/>
      <c r="PMV19" s="162"/>
      <c r="PMW19" s="163"/>
      <c r="PMX19" s="163"/>
      <c r="PMY19" s="163"/>
      <c r="PMZ19" s="163"/>
      <c r="PNA19" s="164"/>
      <c r="PNB19" s="164"/>
      <c r="PNC19" s="164"/>
      <c r="PND19" s="163"/>
      <c r="PNE19" s="7"/>
      <c r="PNF19" s="7"/>
      <c r="PNG19" s="7"/>
      <c r="PNH19" s="165"/>
      <c r="PNI19" s="108"/>
      <c r="PNJ19" s="109"/>
      <c r="PNK19" s="155"/>
      <c r="PNL19" s="109"/>
      <c r="PNM19" s="109"/>
      <c r="PNN19" s="156"/>
      <c r="PNO19" s="156"/>
      <c r="PNP19" s="156"/>
      <c r="PNQ19" s="156"/>
      <c r="PNR19" s="156"/>
      <c r="PNS19" s="157"/>
      <c r="PNT19" s="156"/>
      <c r="PNU19" s="156"/>
      <c r="PNV19" s="156"/>
      <c r="PNW19" s="158"/>
      <c r="PNX19" s="110"/>
      <c r="PNY19" s="156"/>
      <c r="PNZ19" s="156"/>
      <c r="POA19" s="156"/>
      <c r="POB19" s="158"/>
      <c r="POC19" s="159"/>
      <c r="POD19" s="160"/>
      <c r="POE19" s="161"/>
      <c r="POF19" s="161"/>
      <c r="POG19" s="162"/>
      <c r="POH19" s="162"/>
      <c r="POI19" s="163"/>
      <c r="POJ19" s="163"/>
      <c r="POK19" s="163"/>
      <c r="POL19" s="163"/>
      <c r="POM19" s="164"/>
      <c r="PON19" s="164"/>
      <c r="POO19" s="164"/>
      <c r="POP19" s="163"/>
      <c r="POQ19" s="7"/>
      <c r="POR19" s="7"/>
      <c r="POS19" s="7"/>
      <c r="POT19" s="165"/>
      <c r="POU19" s="108"/>
      <c r="POV19" s="109"/>
      <c r="POW19" s="155"/>
      <c r="POX19" s="109"/>
      <c r="POY19" s="109"/>
      <c r="POZ19" s="156"/>
      <c r="PPA19" s="156"/>
      <c r="PPB19" s="156"/>
      <c r="PPC19" s="156"/>
      <c r="PPD19" s="156"/>
      <c r="PPE19" s="157"/>
      <c r="PPF19" s="156"/>
      <c r="PPG19" s="156"/>
      <c r="PPH19" s="156"/>
      <c r="PPI19" s="158"/>
      <c r="PPJ19" s="110"/>
      <c r="PPK19" s="156"/>
      <c r="PPL19" s="156"/>
      <c r="PPM19" s="156"/>
      <c r="PPN19" s="158"/>
      <c r="PPO19" s="159"/>
      <c r="PPP19" s="160"/>
      <c r="PPQ19" s="161"/>
      <c r="PPR19" s="161"/>
      <c r="PPS19" s="162"/>
      <c r="PPT19" s="162"/>
      <c r="PPU19" s="163"/>
      <c r="PPV19" s="163"/>
      <c r="PPW19" s="163"/>
      <c r="PPX19" s="163"/>
      <c r="PPY19" s="164"/>
      <c r="PPZ19" s="164"/>
      <c r="PQA19" s="164"/>
      <c r="PQB19" s="163"/>
      <c r="PQC19" s="7"/>
      <c r="PQD19" s="7"/>
      <c r="PQE19" s="7"/>
      <c r="PQF19" s="165"/>
      <c r="PQG19" s="108"/>
      <c r="PQH19" s="109"/>
      <c r="PQI19" s="155"/>
      <c r="PQJ19" s="109"/>
      <c r="PQK19" s="109"/>
      <c r="PQL19" s="156"/>
      <c r="PQM19" s="156"/>
      <c r="PQN19" s="156"/>
      <c r="PQO19" s="156"/>
      <c r="PQP19" s="156"/>
      <c r="PQQ19" s="157"/>
      <c r="PQR19" s="156"/>
      <c r="PQS19" s="156"/>
      <c r="PQT19" s="156"/>
      <c r="PQU19" s="158"/>
      <c r="PQV19" s="110"/>
      <c r="PQW19" s="156"/>
      <c r="PQX19" s="156"/>
      <c r="PQY19" s="156"/>
      <c r="PQZ19" s="158"/>
      <c r="PRA19" s="159"/>
      <c r="PRB19" s="160"/>
      <c r="PRC19" s="161"/>
      <c r="PRD19" s="161"/>
      <c r="PRE19" s="162"/>
      <c r="PRF19" s="162"/>
      <c r="PRG19" s="163"/>
      <c r="PRH19" s="163"/>
      <c r="PRI19" s="163"/>
      <c r="PRJ19" s="163"/>
      <c r="PRK19" s="164"/>
      <c r="PRL19" s="164"/>
      <c r="PRM19" s="164"/>
      <c r="PRN19" s="163"/>
      <c r="PRO19" s="7"/>
      <c r="PRP19" s="7"/>
      <c r="PRQ19" s="7"/>
      <c r="PRR19" s="165"/>
      <c r="PRS19" s="108"/>
      <c r="PRT19" s="109"/>
      <c r="PRU19" s="155"/>
      <c r="PRV19" s="109"/>
      <c r="PRW19" s="109"/>
      <c r="PRX19" s="156"/>
      <c r="PRY19" s="156"/>
      <c r="PRZ19" s="156"/>
      <c r="PSA19" s="156"/>
      <c r="PSB19" s="156"/>
      <c r="PSC19" s="157"/>
      <c r="PSD19" s="156"/>
      <c r="PSE19" s="156"/>
      <c r="PSF19" s="156"/>
      <c r="PSG19" s="158"/>
      <c r="PSH19" s="110"/>
      <c r="PSI19" s="156"/>
      <c r="PSJ19" s="156"/>
      <c r="PSK19" s="156"/>
      <c r="PSL19" s="158"/>
      <c r="PSM19" s="159"/>
      <c r="PSN19" s="160"/>
      <c r="PSO19" s="161"/>
      <c r="PSP19" s="161"/>
      <c r="PSQ19" s="162"/>
      <c r="PSR19" s="162"/>
      <c r="PSS19" s="163"/>
      <c r="PST19" s="163"/>
      <c r="PSU19" s="163"/>
      <c r="PSV19" s="163"/>
      <c r="PSW19" s="164"/>
      <c r="PSX19" s="164"/>
      <c r="PSY19" s="164"/>
      <c r="PSZ19" s="163"/>
      <c r="PTA19" s="7"/>
      <c r="PTB19" s="7"/>
      <c r="PTC19" s="7"/>
      <c r="PTD19" s="165"/>
      <c r="PTE19" s="108"/>
      <c r="PTF19" s="109"/>
      <c r="PTG19" s="155"/>
      <c r="PTH19" s="109"/>
      <c r="PTI19" s="109"/>
      <c r="PTJ19" s="156"/>
      <c r="PTK19" s="156"/>
      <c r="PTL19" s="156"/>
      <c r="PTM19" s="156"/>
      <c r="PTN19" s="156"/>
      <c r="PTO19" s="157"/>
      <c r="PTP19" s="156"/>
      <c r="PTQ19" s="156"/>
      <c r="PTR19" s="156"/>
      <c r="PTS19" s="158"/>
      <c r="PTT19" s="110"/>
      <c r="PTU19" s="156"/>
      <c r="PTV19" s="156"/>
      <c r="PTW19" s="156"/>
      <c r="PTX19" s="158"/>
      <c r="PTY19" s="159"/>
      <c r="PTZ19" s="160"/>
      <c r="PUA19" s="161"/>
      <c r="PUB19" s="161"/>
      <c r="PUC19" s="162"/>
      <c r="PUD19" s="162"/>
      <c r="PUE19" s="163"/>
      <c r="PUF19" s="163"/>
      <c r="PUG19" s="163"/>
      <c r="PUH19" s="163"/>
      <c r="PUI19" s="164"/>
      <c r="PUJ19" s="164"/>
      <c r="PUK19" s="164"/>
      <c r="PUL19" s="163"/>
      <c r="PUM19" s="7"/>
      <c r="PUN19" s="7"/>
      <c r="PUO19" s="7"/>
      <c r="PUP19" s="165"/>
      <c r="PUQ19" s="108"/>
      <c r="PUR19" s="109"/>
      <c r="PUS19" s="155"/>
      <c r="PUT19" s="109"/>
      <c r="PUU19" s="109"/>
      <c r="PUV19" s="156"/>
      <c r="PUW19" s="156"/>
      <c r="PUX19" s="156"/>
      <c r="PUY19" s="156"/>
      <c r="PUZ19" s="156"/>
      <c r="PVA19" s="157"/>
      <c r="PVB19" s="156"/>
      <c r="PVC19" s="156"/>
      <c r="PVD19" s="156"/>
      <c r="PVE19" s="158"/>
      <c r="PVF19" s="110"/>
      <c r="PVG19" s="156"/>
      <c r="PVH19" s="156"/>
      <c r="PVI19" s="156"/>
      <c r="PVJ19" s="158"/>
      <c r="PVK19" s="159"/>
      <c r="PVL19" s="160"/>
      <c r="PVM19" s="161"/>
      <c r="PVN19" s="161"/>
      <c r="PVO19" s="162"/>
      <c r="PVP19" s="162"/>
      <c r="PVQ19" s="163"/>
      <c r="PVR19" s="163"/>
      <c r="PVS19" s="163"/>
      <c r="PVT19" s="163"/>
      <c r="PVU19" s="164"/>
      <c r="PVV19" s="164"/>
      <c r="PVW19" s="164"/>
      <c r="PVX19" s="163"/>
      <c r="PVY19" s="7"/>
      <c r="PVZ19" s="7"/>
      <c r="PWA19" s="7"/>
      <c r="PWB19" s="165"/>
      <c r="PWC19" s="108"/>
      <c r="PWD19" s="109"/>
      <c r="PWE19" s="155"/>
      <c r="PWF19" s="109"/>
      <c r="PWG19" s="109"/>
      <c r="PWH19" s="156"/>
      <c r="PWI19" s="156"/>
      <c r="PWJ19" s="156"/>
      <c r="PWK19" s="156"/>
      <c r="PWL19" s="156"/>
      <c r="PWM19" s="157"/>
      <c r="PWN19" s="156"/>
      <c r="PWO19" s="156"/>
      <c r="PWP19" s="156"/>
      <c r="PWQ19" s="158"/>
      <c r="PWR19" s="110"/>
      <c r="PWS19" s="156"/>
      <c r="PWT19" s="156"/>
      <c r="PWU19" s="156"/>
      <c r="PWV19" s="158"/>
      <c r="PWW19" s="159"/>
      <c r="PWX19" s="160"/>
      <c r="PWY19" s="161"/>
      <c r="PWZ19" s="161"/>
      <c r="PXA19" s="162"/>
      <c r="PXB19" s="162"/>
      <c r="PXC19" s="163"/>
      <c r="PXD19" s="163"/>
      <c r="PXE19" s="163"/>
      <c r="PXF19" s="163"/>
      <c r="PXG19" s="164"/>
      <c r="PXH19" s="164"/>
      <c r="PXI19" s="164"/>
      <c r="PXJ19" s="163"/>
      <c r="PXK19" s="7"/>
      <c r="PXL19" s="7"/>
      <c r="PXM19" s="7"/>
      <c r="PXN19" s="165"/>
      <c r="PXO19" s="108"/>
      <c r="PXP19" s="109"/>
      <c r="PXQ19" s="155"/>
      <c r="PXR19" s="109"/>
      <c r="PXS19" s="109"/>
      <c r="PXT19" s="156"/>
      <c r="PXU19" s="156"/>
      <c r="PXV19" s="156"/>
      <c r="PXW19" s="156"/>
      <c r="PXX19" s="156"/>
      <c r="PXY19" s="157"/>
      <c r="PXZ19" s="156"/>
      <c r="PYA19" s="156"/>
      <c r="PYB19" s="156"/>
      <c r="PYC19" s="158"/>
      <c r="PYD19" s="110"/>
      <c r="PYE19" s="156"/>
      <c r="PYF19" s="156"/>
      <c r="PYG19" s="156"/>
      <c r="PYH19" s="158"/>
      <c r="PYI19" s="159"/>
      <c r="PYJ19" s="160"/>
      <c r="PYK19" s="161"/>
      <c r="PYL19" s="161"/>
      <c r="PYM19" s="162"/>
      <c r="PYN19" s="162"/>
      <c r="PYO19" s="163"/>
      <c r="PYP19" s="163"/>
      <c r="PYQ19" s="163"/>
      <c r="PYR19" s="163"/>
      <c r="PYS19" s="164"/>
      <c r="PYT19" s="164"/>
      <c r="PYU19" s="164"/>
      <c r="PYV19" s="163"/>
      <c r="PYW19" s="7"/>
      <c r="PYX19" s="7"/>
      <c r="PYY19" s="7"/>
      <c r="PYZ19" s="165"/>
      <c r="PZA19" s="108"/>
      <c r="PZB19" s="109"/>
      <c r="PZC19" s="155"/>
      <c r="PZD19" s="109"/>
      <c r="PZE19" s="109"/>
      <c r="PZF19" s="156"/>
      <c r="PZG19" s="156"/>
      <c r="PZH19" s="156"/>
      <c r="PZI19" s="156"/>
      <c r="PZJ19" s="156"/>
      <c r="PZK19" s="157"/>
      <c r="PZL19" s="156"/>
      <c r="PZM19" s="156"/>
      <c r="PZN19" s="156"/>
      <c r="PZO19" s="158"/>
      <c r="PZP19" s="110"/>
      <c r="PZQ19" s="156"/>
      <c r="PZR19" s="156"/>
      <c r="PZS19" s="156"/>
      <c r="PZT19" s="158"/>
      <c r="PZU19" s="159"/>
      <c r="PZV19" s="160"/>
      <c r="PZW19" s="161"/>
      <c r="PZX19" s="161"/>
      <c r="PZY19" s="162"/>
      <c r="PZZ19" s="162"/>
      <c r="QAA19" s="163"/>
      <c r="QAB19" s="163"/>
      <c r="QAC19" s="163"/>
      <c r="QAD19" s="163"/>
      <c r="QAE19" s="164"/>
      <c r="QAF19" s="164"/>
      <c r="QAG19" s="164"/>
      <c r="QAH19" s="163"/>
      <c r="QAI19" s="7"/>
      <c r="QAJ19" s="7"/>
      <c r="QAK19" s="7"/>
      <c r="QAL19" s="165"/>
      <c r="QAM19" s="108"/>
      <c r="QAN19" s="109"/>
      <c r="QAO19" s="155"/>
      <c r="QAP19" s="109"/>
      <c r="QAQ19" s="109"/>
      <c r="QAR19" s="156"/>
      <c r="QAS19" s="156"/>
      <c r="QAT19" s="156"/>
      <c r="QAU19" s="156"/>
      <c r="QAV19" s="156"/>
      <c r="QAW19" s="157"/>
      <c r="QAX19" s="156"/>
      <c r="QAY19" s="156"/>
      <c r="QAZ19" s="156"/>
      <c r="QBA19" s="158"/>
      <c r="QBB19" s="110"/>
      <c r="QBC19" s="156"/>
      <c r="QBD19" s="156"/>
      <c r="QBE19" s="156"/>
      <c r="QBF19" s="158"/>
      <c r="QBG19" s="159"/>
      <c r="QBH19" s="160"/>
      <c r="QBI19" s="161"/>
      <c r="QBJ19" s="161"/>
      <c r="QBK19" s="162"/>
      <c r="QBL19" s="162"/>
      <c r="QBM19" s="163"/>
      <c r="QBN19" s="163"/>
      <c r="QBO19" s="163"/>
      <c r="QBP19" s="163"/>
      <c r="QBQ19" s="164"/>
      <c r="QBR19" s="164"/>
      <c r="QBS19" s="164"/>
      <c r="QBT19" s="163"/>
      <c r="QBU19" s="7"/>
      <c r="QBV19" s="7"/>
      <c r="QBW19" s="7"/>
      <c r="QBX19" s="165"/>
      <c r="QBY19" s="108"/>
      <c r="QBZ19" s="109"/>
      <c r="QCA19" s="155"/>
      <c r="QCB19" s="109"/>
      <c r="QCC19" s="109"/>
      <c r="QCD19" s="156"/>
      <c r="QCE19" s="156"/>
      <c r="QCF19" s="156"/>
      <c r="QCG19" s="156"/>
      <c r="QCH19" s="156"/>
      <c r="QCI19" s="157"/>
      <c r="QCJ19" s="156"/>
      <c r="QCK19" s="156"/>
      <c r="QCL19" s="156"/>
      <c r="QCM19" s="158"/>
      <c r="QCN19" s="110"/>
      <c r="QCO19" s="156"/>
      <c r="QCP19" s="156"/>
      <c r="QCQ19" s="156"/>
      <c r="QCR19" s="158"/>
      <c r="QCS19" s="159"/>
      <c r="QCT19" s="160"/>
      <c r="QCU19" s="161"/>
      <c r="QCV19" s="161"/>
      <c r="QCW19" s="162"/>
      <c r="QCX19" s="162"/>
      <c r="QCY19" s="163"/>
      <c r="QCZ19" s="163"/>
      <c r="QDA19" s="163"/>
      <c r="QDB19" s="163"/>
      <c r="QDC19" s="164"/>
      <c r="QDD19" s="164"/>
      <c r="QDE19" s="164"/>
      <c r="QDF19" s="163"/>
      <c r="QDG19" s="7"/>
      <c r="QDH19" s="7"/>
      <c r="QDI19" s="7"/>
      <c r="QDJ19" s="165"/>
      <c r="QDK19" s="108"/>
      <c r="QDL19" s="109"/>
      <c r="QDM19" s="155"/>
      <c r="QDN19" s="109"/>
      <c r="QDO19" s="109"/>
      <c r="QDP19" s="156"/>
      <c r="QDQ19" s="156"/>
      <c r="QDR19" s="156"/>
      <c r="QDS19" s="156"/>
      <c r="QDT19" s="156"/>
      <c r="QDU19" s="157"/>
      <c r="QDV19" s="156"/>
      <c r="QDW19" s="156"/>
      <c r="QDX19" s="156"/>
      <c r="QDY19" s="158"/>
      <c r="QDZ19" s="110"/>
      <c r="QEA19" s="156"/>
      <c r="QEB19" s="156"/>
      <c r="QEC19" s="156"/>
      <c r="QED19" s="158"/>
      <c r="QEE19" s="159"/>
      <c r="QEF19" s="160"/>
      <c r="QEG19" s="161"/>
      <c r="QEH19" s="161"/>
      <c r="QEI19" s="162"/>
      <c r="QEJ19" s="162"/>
      <c r="QEK19" s="163"/>
      <c r="QEL19" s="163"/>
      <c r="QEM19" s="163"/>
      <c r="QEN19" s="163"/>
      <c r="QEO19" s="164"/>
      <c r="QEP19" s="164"/>
      <c r="QEQ19" s="164"/>
      <c r="QER19" s="163"/>
      <c r="QES19" s="7"/>
      <c r="QET19" s="7"/>
      <c r="QEU19" s="7"/>
      <c r="QEV19" s="165"/>
      <c r="QEW19" s="108"/>
      <c r="QEX19" s="109"/>
      <c r="QEY19" s="155"/>
      <c r="QEZ19" s="109"/>
      <c r="QFA19" s="109"/>
      <c r="QFB19" s="156"/>
      <c r="QFC19" s="156"/>
      <c r="QFD19" s="156"/>
      <c r="QFE19" s="156"/>
      <c r="QFF19" s="156"/>
      <c r="QFG19" s="157"/>
      <c r="QFH19" s="156"/>
      <c r="QFI19" s="156"/>
      <c r="QFJ19" s="156"/>
      <c r="QFK19" s="158"/>
      <c r="QFL19" s="110"/>
      <c r="QFM19" s="156"/>
      <c r="QFN19" s="156"/>
      <c r="QFO19" s="156"/>
      <c r="QFP19" s="158"/>
      <c r="QFQ19" s="159"/>
      <c r="QFR19" s="160"/>
      <c r="QFS19" s="161"/>
      <c r="QFT19" s="161"/>
      <c r="QFU19" s="162"/>
      <c r="QFV19" s="162"/>
      <c r="QFW19" s="163"/>
      <c r="QFX19" s="163"/>
      <c r="QFY19" s="163"/>
      <c r="QFZ19" s="163"/>
      <c r="QGA19" s="164"/>
      <c r="QGB19" s="164"/>
      <c r="QGC19" s="164"/>
      <c r="QGD19" s="163"/>
      <c r="QGE19" s="7"/>
      <c r="QGF19" s="7"/>
      <c r="QGG19" s="7"/>
      <c r="QGH19" s="165"/>
      <c r="QGI19" s="108"/>
      <c r="QGJ19" s="109"/>
      <c r="QGK19" s="155"/>
      <c r="QGL19" s="109"/>
      <c r="QGM19" s="109"/>
      <c r="QGN19" s="156"/>
      <c r="QGO19" s="156"/>
      <c r="QGP19" s="156"/>
      <c r="QGQ19" s="156"/>
      <c r="QGR19" s="156"/>
      <c r="QGS19" s="157"/>
      <c r="QGT19" s="156"/>
      <c r="QGU19" s="156"/>
      <c r="QGV19" s="156"/>
      <c r="QGW19" s="158"/>
      <c r="QGX19" s="110"/>
      <c r="QGY19" s="156"/>
      <c r="QGZ19" s="156"/>
      <c r="QHA19" s="156"/>
      <c r="QHB19" s="158"/>
      <c r="QHC19" s="159"/>
      <c r="QHD19" s="160"/>
      <c r="QHE19" s="161"/>
      <c r="QHF19" s="161"/>
      <c r="QHG19" s="162"/>
      <c r="QHH19" s="162"/>
      <c r="QHI19" s="163"/>
      <c r="QHJ19" s="163"/>
      <c r="QHK19" s="163"/>
      <c r="QHL19" s="163"/>
      <c r="QHM19" s="164"/>
      <c r="QHN19" s="164"/>
      <c r="QHO19" s="164"/>
      <c r="QHP19" s="163"/>
      <c r="QHQ19" s="7"/>
      <c r="QHR19" s="7"/>
      <c r="QHS19" s="7"/>
      <c r="QHT19" s="165"/>
      <c r="QHU19" s="108"/>
      <c r="QHV19" s="109"/>
      <c r="QHW19" s="155"/>
      <c r="QHX19" s="109"/>
      <c r="QHY19" s="109"/>
      <c r="QHZ19" s="156"/>
      <c r="QIA19" s="156"/>
      <c r="QIB19" s="156"/>
      <c r="QIC19" s="156"/>
      <c r="QID19" s="156"/>
      <c r="QIE19" s="157"/>
      <c r="QIF19" s="156"/>
      <c r="QIG19" s="156"/>
      <c r="QIH19" s="156"/>
      <c r="QII19" s="158"/>
      <c r="QIJ19" s="110"/>
      <c r="QIK19" s="156"/>
      <c r="QIL19" s="156"/>
      <c r="QIM19" s="156"/>
      <c r="QIN19" s="158"/>
      <c r="QIO19" s="159"/>
      <c r="QIP19" s="160"/>
      <c r="QIQ19" s="161"/>
      <c r="QIR19" s="161"/>
      <c r="QIS19" s="162"/>
      <c r="QIT19" s="162"/>
      <c r="QIU19" s="163"/>
      <c r="QIV19" s="163"/>
      <c r="QIW19" s="163"/>
      <c r="QIX19" s="163"/>
      <c r="QIY19" s="164"/>
      <c r="QIZ19" s="164"/>
      <c r="QJA19" s="164"/>
      <c r="QJB19" s="163"/>
      <c r="QJC19" s="7"/>
      <c r="QJD19" s="7"/>
      <c r="QJE19" s="7"/>
      <c r="QJF19" s="165"/>
      <c r="QJG19" s="108"/>
      <c r="QJH19" s="109"/>
      <c r="QJI19" s="155"/>
      <c r="QJJ19" s="109"/>
      <c r="QJK19" s="109"/>
      <c r="QJL19" s="156"/>
      <c r="QJM19" s="156"/>
      <c r="QJN19" s="156"/>
      <c r="QJO19" s="156"/>
      <c r="QJP19" s="156"/>
      <c r="QJQ19" s="157"/>
      <c r="QJR19" s="156"/>
      <c r="QJS19" s="156"/>
      <c r="QJT19" s="156"/>
      <c r="QJU19" s="158"/>
      <c r="QJV19" s="110"/>
      <c r="QJW19" s="156"/>
      <c r="QJX19" s="156"/>
      <c r="QJY19" s="156"/>
      <c r="QJZ19" s="158"/>
      <c r="QKA19" s="159"/>
      <c r="QKB19" s="160"/>
      <c r="QKC19" s="161"/>
      <c r="QKD19" s="161"/>
      <c r="QKE19" s="162"/>
      <c r="QKF19" s="162"/>
      <c r="QKG19" s="163"/>
      <c r="QKH19" s="163"/>
      <c r="QKI19" s="163"/>
      <c r="QKJ19" s="163"/>
      <c r="QKK19" s="164"/>
      <c r="QKL19" s="164"/>
      <c r="QKM19" s="164"/>
      <c r="QKN19" s="163"/>
      <c r="QKO19" s="7"/>
      <c r="QKP19" s="7"/>
      <c r="QKQ19" s="7"/>
      <c r="QKR19" s="165"/>
      <c r="QKS19" s="108"/>
      <c r="QKT19" s="109"/>
      <c r="QKU19" s="155"/>
      <c r="QKV19" s="109"/>
      <c r="QKW19" s="109"/>
      <c r="QKX19" s="156"/>
      <c r="QKY19" s="156"/>
      <c r="QKZ19" s="156"/>
      <c r="QLA19" s="156"/>
      <c r="QLB19" s="156"/>
      <c r="QLC19" s="157"/>
      <c r="QLD19" s="156"/>
      <c r="QLE19" s="156"/>
      <c r="QLF19" s="156"/>
      <c r="QLG19" s="158"/>
      <c r="QLH19" s="110"/>
      <c r="QLI19" s="156"/>
      <c r="QLJ19" s="156"/>
      <c r="QLK19" s="156"/>
      <c r="QLL19" s="158"/>
      <c r="QLM19" s="159"/>
      <c r="QLN19" s="160"/>
      <c r="QLO19" s="161"/>
      <c r="QLP19" s="161"/>
      <c r="QLQ19" s="162"/>
      <c r="QLR19" s="162"/>
      <c r="QLS19" s="163"/>
      <c r="QLT19" s="163"/>
      <c r="QLU19" s="163"/>
      <c r="QLV19" s="163"/>
      <c r="QLW19" s="164"/>
      <c r="QLX19" s="164"/>
      <c r="QLY19" s="164"/>
      <c r="QLZ19" s="163"/>
      <c r="QMA19" s="7"/>
      <c r="QMB19" s="7"/>
      <c r="QMC19" s="7"/>
      <c r="QMD19" s="165"/>
      <c r="QME19" s="108"/>
      <c r="QMF19" s="109"/>
      <c r="QMG19" s="155"/>
      <c r="QMH19" s="109"/>
      <c r="QMI19" s="109"/>
      <c r="QMJ19" s="156"/>
      <c r="QMK19" s="156"/>
      <c r="QML19" s="156"/>
      <c r="QMM19" s="156"/>
      <c r="QMN19" s="156"/>
      <c r="QMO19" s="157"/>
      <c r="QMP19" s="156"/>
      <c r="QMQ19" s="156"/>
      <c r="QMR19" s="156"/>
      <c r="QMS19" s="158"/>
      <c r="QMT19" s="110"/>
      <c r="QMU19" s="156"/>
      <c r="QMV19" s="156"/>
      <c r="QMW19" s="156"/>
      <c r="QMX19" s="158"/>
      <c r="QMY19" s="159"/>
      <c r="QMZ19" s="160"/>
      <c r="QNA19" s="161"/>
      <c r="QNB19" s="161"/>
      <c r="QNC19" s="162"/>
      <c r="QND19" s="162"/>
      <c r="QNE19" s="163"/>
      <c r="QNF19" s="163"/>
      <c r="QNG19" s="163"/>
      <c r="QNH19" s="163"/>
      <c r="QNI19" s="164"/>
      <c r="QNJ19" s="164"/>
      <c r="QNK19" s="164"/>
      <c r="QNL19" s="163"/>
      <c r="QNM19" s="7"/>
      <c r="QNN19" s="7"/>
      <c r="QNO19" s="7"/>
      <c r="QNP19" s="165"/>
      <c r="QNQ19" s="108"/>
      <c r="QNR19" s="109"/>
      <c r="QNS19" s="155"/>
      <c r="QNT19" s="109"/>
      <c r="QNU19" s="109"/>
      <c r="QNV19" s="156"/>
      <c r="QNW19" s="156"/>
      <c r="QNX19" s="156"/>
      <c r="QNY19" s="156"/>
      <c r="QNZ19" s="156"/>
      <c r="QOA19" s="157"/>
      <c r="QOB19" s="156"/>
      <c r="QOC19" s="156"/>
      <c r="QOD19" s="156"/>
      <c r="QOE19" s="158"/>
      <c r="QOF19" s="110"/>
      <c r="QOG19" s="156"/>
      <c r="QOH19" s="156"/>
      <c r="QOI19" s="156"/>
      <c r="QOJ19" s="158"/>
      <c r="QOK19" s="159"/>
      <c r="QOL19" s="160"/>
      <c r="QOM19" s="161"/>
      <c r="QON19" s="161"/>
      <c r="QOO19" s="162"/>
      <c r="QOP19" s="162"/>
      <c r="QOQ19" s="163"/>
      <c r="QOR19" s="163"/>
      <c r="QOS19" s="163"/>
      <c r="QOT19" s="163"/>
      <c r="QOU19" s="164"/>
      <c r="QOV19" s="164"/>
      <c r="QOW19" s="164"/>
      <c r="QOX19" s="163"/>
      <c r="QOY19" s="7"/>
      <c r="QOZ19" s="7"/>
      <c r="QPA19" s="7"/>
      <c r="QPB19" s="165"/>
      <c r="QPC19" s="108"/>
      <c r="QPD19" s="109"/>
      <c r="QPE19" s="155"/>
      <c r="QPF19" s="109"/>
      <c r="QPG19" s="109"/>
      <c r="QPH19" s="156"/>
      <c r="QPI19" s="156"/>
      <c r="QPJ19" s="156"/>
      <c r="QPK19" s="156"/>
      <c r="QPL19" s="156"/>
      <c r="QPM19" s="157"/>
      <c r="QPN19" s="156"/>
      <c r="QPO19" s="156"/>
      <c r="QPP19" s="156"/>
      <c r="QPQ19" s="158"/>
      <c r="QPR19" s="110"/>
      <c r="QPS19" s="156"/>
      <c r="QPT19" s="156"/>
      <c r="QPU19" s="156"/>
      <c r="QPV19" s="158"/>
      <c r="QPW19" s="159"/>
      <c r="QPX19" s="160"/>
      <c r="QPY19" s="161"/>
      <c r="QPZ19" s="161"/>
      <c r="QQA19" s="162"/>
      <c r="QQB19" s="162"/>
      <c r="QQC19" s="163"/>
      <c r="QQD19" s="163"/>
      <c r="QQE19" s="163"/>
      <c r="QQF19" s="163"/>
      <c r="QQG19" s="164"/>
      <c r="QQH19" s="164"/>
      <c r="QQI19" s="164"/>
      <c r="QQJ19" s="163"/>
      <c r="QQK19" s="7"/>
      <c r="QQL19" s="7"/>
      <c r="QQM19" s="7"/>
      <c r="QQN19" s="165"/>
      <c r="QQO19" s="108"/>
      <c r="QQP19" s="109"/>
      <c r="QQQ19" s="155"/>
      <c r="QQR19" s="109"/>
      <c r="QQS19" s="109"/>
      <c r="QQT19" s="156"/>
      <c r="QQU19" s="156"/>
      <c r="QQV19" s="156"/>
      <c r="QQW19" s="156"/>
      <c r="QQX19" s="156"/>
      <c r="QQY19" s="157"/>
      <c r="QQZ19" s="156"/>
      <c r="QRA19" s="156"/>
      <c r="QRB19" s="156"/>
      <c r="QRC19" s="158"/>
      <c r="QRD19" s="110"/>
      <c r="QRE19" s="156"/>
      <c r="QRF19" s="156"/>
      <c r="QRG19" s="156"/>
      <c r="QRH19" s="158"/>
      <c r="QRI19" s="159"/>
      <c r="QRJ19" s="160"/>
      <c r="QRK19" s="161"/>
      <c r="QRL19" s="161"/>
      <c r="QRM19" s="162"/>
      <c r="QRN19" s="162"/>
      <c r="QRO19" s="163"/>
      <c r="QRP19" s="163"/>
      <c r="QRQ19" s="163"/>
      <c r="QRR19" s="163"/>
      <c r="QRS19" s="164"/>
      <c r="QRT19" s="164"/>
      <c r="QRU19" s="164"/>
      <c r="QRV19" s="163"/>
      <c r="QRW19" s="7"/>
      <c r="QRX19" s="7"/>
      <c r="QRY19" s="7"/>
      <c r="QRZ19" s="165"/>
      <c r="QSA19" s="108"/>
      <c r="QSB19" s="109"/>
      <c r="QSC19" s="155"/>
      <c r="QSD19" s="109"/>
      <c r="QSE19" s="109"/>
      <c r="QSF19" s="156"/>
      <c r="QSG19" s="156"/>
      <c r="QSH19" s="156"/>
      <c r="QSI19" s="156"/>
      <c r="QSJ19" s="156"/>
      <c r="QSK19" s="157"/>
      <c r="QSL19" s="156"/>
      <c r="QSM19" s="156"/>
      <c r="QSN19" s="156"/>
      <c r="QSO19" s="158"/>
      <c r="QSP19" s="110"/>
      <c r="QSQ19" s="156"/>
      <c r="QSR19" s="156"/>
      <c r="QSS19" s="156"/>
      <c r="QST19" s="158"/>
      <c r="QSU19" s="159"/>
      <c r="QSV19" s="160"/>
      <c r="QSW19" s="161"/>
      <c r="QSX19" s="161"/>
      <c r="QSY19" s="162"/>
      <c r="QSZ19" s="162"/>
      <c r="QTA19" s="163"/>
      <c r="QTB19" s="163"/>
      <c r="QTC19" s="163"/>
      <c r="QTD19" s="163"/>
      <c r="QTE19" s="164"/>
      <c r="QTF19" s="164"/>
      <c r="QTG19" s="164"/>
      <c r="QTH19" s="163"/>
      <c r="QTI19" s="7"/>
      <c r="QTJ19" s="7"/>
      <c r="QTK19" s="7"/>
      <c r="QTL19" s="165"/>
      <c r="QTM19" s="108"/>
      <c r="QTN19" s="109"/>
      <c r="QTO19" s="155"/>
      <c r="QTP19" s="109"/>
      <c r="QTQ19" s="109"/>
      <c r="QTR19" s="156"/>
      <c r="QTS19" s="156"/>
      <c r="QTT19" s="156"/>
      <c r="QTU19" s="156"/>
      <c r="QTV19" s="156"/>
      <c r="QTW19" s="157"/>
      <c r="QTX19" s="156"/>
      <c r="QTY19" s="156"/>
      <c r="QTZ19" s="156"/>
      <c r="QUA19" s="158"/>
      <c r="QUB19" s="110"/>
      <c r="QUC19" s="156"/>
      <c r="QUD19" s="156"/>
      <c r="QUE19" s="156"/>
      <c r="QUF19" s="158"/>
      <c r="QUG19" s="159"/>
      <c r="QUH19" s="160"/>
      <c r="QUI19" s="161"/>
      <c r="QUJ19" s="161"/>
      <c r="QUK19" s="162"/>
      <c r="QUL19" s="162"/>
      <c r="QUM19" s="163"/>
      <c r="QUN19" s="163"/>
      <c r="QUO19" s="163"/>
      <c r="QUP19" s="163"/>
      <c r="QUQ19" s="164"/>
      <c r="QUR19" s="164"/>
      <c r="QUS19" s="164"/>
      <c r="QUT19" s="163"/>
      <c r="QUU19" s="7"/>
      <c r="QUV19" s="7"/>
      <c r="QUW19" s="7"/>
      <c r="QUX19" s="165"/>
      <c r="QUY19" s="108"/>
      <c r="QUZ19" s="109"/>
      <c r="QVA19" s="155"/>
      <c r="QVB19" s="109"/>
      <c r="QVC19" s="109"/>
      <c r="QVD19" s="156"/>
      <c r="QVE19" s="156"/>
      <c r="QVF19" s="156"/>
      <c r="QVG19" s="156"/>
      <c r="QVH19" s="156"/>
      <c r="QVI19" s="157"/>
      <c r="QVJ19" s="156"/>
      <c r="QVK19" s="156"/>
      <c r="QVL19" s="156"/>
      <c r="QVM19" s="158"/>
      <c r="QVN19" s="110"/>
      <c r="QVO19" s="156"/>
      <c r="QVP19" s="156"/>
      <c r="QVQ19" s="156"/>
      <c r="QVR19" s="158"/>
      <c r="QVS19" s="159"/>
      <c r="QVT19" s="160"/>
      <c r="QVU19" s="161"/>
      <c r="QVV19" s="161"/>
      <c r="QVW19" s="162"/>
      <c r="QVX19" s="162"/>
      <c r="QVY19" s="163"/>
      <c r="QVZ19" s="163"/>
      <c r="QWA19" s="163"/>
      <c r="QWB19" s="163"/>
      <c r="QWC19" s="164"/>
      <c r="QWD19" s="164"/>
      <c r="QWE19" s="164"/>
      <c r="QWF19" s="163"/>
      <c r="QWG19" s="7"/>
      <c r="QWH19" s="7"/>
      <c r="QWI19" s="7"/>
      <c r="QWJ19" s="165"/>
      <c r="QWK19" s="108"/>
      <c r="QWL19" s="109"/>
      <c r="QWM19" s="155"/>
      <c r="QWN19" s="109"/>
      <c r="QWO19" s="109"/>
      <c r="QWP19" s="156"/>
      <c r="QWQ19" s="156"/>
      <c r="QWR19" s="156"/>
      <c r="QWS19" s="156"/>
      <c r="QWT19" s="156"/>
      <c r="QWU19" s="157"/>
      <c r="QWV19" s="156"/>
      <c r="QWW19" s="156"/>
      <c r="QWX19" s="156"/>
      <c r="QWY19" s="158"/>
      <c r="QWZ19" s="110"/>
      <c r="QXA19" s="156"/>
      <c r="QXB19" s="156"/>
      <c r="QXC19" s="156"/>
      <c r="QXD19" s="158"/>
      <c r="QXE19" s="159"/>
      <c r="QXF19" s="160"/>
      <c r="QXG19" s="161"/>
      <c r="QXH19" s="161"/>
      <c r="QXI19" s="162"/>
      <c r="QXJ19" s="162"/>
      <c r="QXK19" s="163"/>
      <c r="QXL19" s="163"/>
      <c r="QXM19" s="163"/>
      <c r="QXN19" s="163"/>
      <c r="QXO19" s="164"/>
      <c r="QXP19" s="164"/>
      <c r="QXQ19" s="164"/>
      <c r="QXR19" s="163"/>
      <c r="QXS19" s="7"/>
      <c r="QXT19" s="7"/>
      <c r="QXU19" s="7"/>
      <c r="QXV19" s="165"/>
      <c r="QXW19" s="108"/>
      <c r="QXX19" s="109"/>
      <c r="QXY19" s="155"/>
      <c r="QXZ19" s="109"/>
      <c r="QYA19" s="109"/>
      <c r="QYB19" s="156"/>
      <c r="QYC19" s="156"/>
      <c r="QYD19" s="156"/>
      <c r="QYE19" s="156"/>
      <c r="QYF19" s="156"/>
      <c r="QYG19" s="157"/>
      <c r="QYH19" s="156"/>
      <c r="QYI19" s="156"/>
      <c r="QYJ19" s="156"/>
      <c r="QYK19" s="158"/>
      <c r="QYL19" s="110"/>
      <c r="QYM19" s="156"/>
      <c r="QYN19" s="156"/>
      <c r="QYO19" s="156"/>
      <c r="QYP19" s="158"/>
      <c r="QYQ19" s="159"/>
      <c r="QYR19" s="160"/>
      <c r="QYS19" s="161"/>
      <c r="QYT19" s="161"/>
      <c r="QYU19" s="162"/>
      <c r="QYV19" s="162"/>
      <c r="QYW19" s="163"/>
      <c r="QYX19" s="163"/>
      <c r="QYY19" s="163"/>
      <c r="QYZ19" s="163"/>
      <c r="QZA19" s="164"/>
      <c r="QZB19" s="164"/>
      <c r="QZC19" s="164"/>
      <c r="QZD19" s="163"/>
      <c r="QZE19" s="7"/>
      <c r="QZF19" s="7"/>
      <c r="QZG19" s="7"/>
      <c r="QZH19" s="165"/>
      <c r="QZI19" s="108"/>
      <c r="QZJ19" s="109"/>
      <c r="QZK19" s="155"/>
      <c r="QZL19" s="109"/>
      <c r="QZM19" s="109"/>
      <c r="QZN19" s="156"/>
      <c r="QZO19" s="156"/>
      <c r="QZP19" s="156"/>
      <c r="QZQ19" s="156"/>
      <c r="QZR19" s="156"/>
      <c r="QZS19" s="157"/>
      <c r="QZT19" s="156"/>
      <c r="QZU19" s="156"/>
      <c r="QZV19" s="156"/>
      <c r="QZW19" s="158"/>
      <c r="QZX19" s="110"/>
      <c r="QZY19" s="156"/>
      <c r="QZZ19" s="156"/>
      <c r="RAA19" s="156"/>
      <c r="RAB19" s="158"/>
      <c r="RAC19" s="159"/>
      <c r="RAD19" s="160"/>
      <c r="RAE19" s="161"/>
      <c r="RAF19" s="161"/>
      <c r="RAG19" s="162"/>
      <c r="RAH19" s="162"/>
      <c r="RAI19" s="163"/>
      <c r="RAJ19" s="163"/>
      <c r="RAK19" s="163"/>
      <c r="RAL19" s="163"/>
      <c r="RAM19" s="164"/>
      <c r="RAN19" s="164"/>
      <c r="RAO19" s="164"/>
      <c r="RAP19" s="163"/>
      <c r="RAQ19" s="7"/>
      <c r="RAR19" s="7"/>
      <c r="RAS19" s="7"/>
      <c r="RAT19" s="165"/>
      <c r="RAU19" s="108"/>
      <c r="RAV19" s="109"/>
      <c r="RAW19" s="155"/>
      <c r="RAX19" s="109"/>
      <c r="RAY19" s="109"/>
      <c r="RAZ19" s="156"/>
      <c r="RBA19" s="156"/>
      <c r="RBB19" s="156"/>
      <c r="RBC19" s="156"/>
      <c r="RBD19" s="156"/>
      <c r="RBE19" s="157"/>
      <c r="RBF19" s="156"/>
      <c r="RBG19" s="156"/>
      <c r="RBH19" s="156"/>
      <c r="RBI19" s="158"/>
      <c r="RBJ19" s="110"/>
      <c r="RBK19" s="156"/>
      <c r="RBL19" s="156"/>
      <c r="RBM19" s="156"/>
      <c r="RBN19" s="158"/>
      <c r="RBO19" s="159"/>
      <c r="RBP19" s="160"/>
      <c r="RBQ19" s="161"/>
      <c r="RBR19" s="161"/>
      <c r="RBS19" s="162"/>
      <c r="RBT19" s="162"/>
      <c r="RBU19" s="163"/>
      <c r="RBV19" s="163"/>
      <c r="RBW19" s="163"/>
      <c r="RBX19" s="163"/>
      <c r="RBY19" s="164"/>
      <c r="RBZ19" s="164"/>
      <c r="RCA19" s="164"/>
      <c r="RCB19" s="163"/>
      <c r="RCC19" s="7"/>
      <c r="RCD19" s="7"/>
      <c r="RCE19" s="7"/>
      <c r="RCF19" s="165"/>
      <c r="RCG19" s="108"/>
      <c r="RCH19" s="109"/>
      <c r="RCI19" s="155"/>
      <c r="RCJ19" s="109"/>
      <c r="RCK19" s="109"/>
      <c r="RCL19" s="156"/>
      <c r="RCM19" s="156"/>
      <c r="RCN19" s="156"/>
      <c r="RCO19" s="156"/>
      <c r="RCP19" s="156"/>
      <c r="RCQ19" s="157"/>
      <c r="RCR19" s="156"/>
      <c r="RCS19" s="156"/>
      <c r="RCT19" s="156"/>
      <c r="RCU19" s="158"/>
      <c r="RCV19" s="110"/>
      <c r="RCW19" s="156"/>
      <c r="RCX19" s="156"/>
      <c r="RCY19" s="156"/>
      <c r="RCZ19" s="158"/>
      <c r="RDA19" s="159"/>
      <c r="RDB19" s="160"/>
      <c r="RDC19" s="161"/>
      <c r="RDD19" s="161"/>
      <c r="RDE19" s="162"/>
      <c r="RDF19" s="162"/>
      <c r="RDG19" s="163"/>
      <c r="RDH19" s="163"/>
      <c r="RDI19" s="163"/>
      <c r="RDJ19" s="163"/>
      <c r="RDK19" s="164"/>
      <c r="RDL19" s="164"/>
      <c r="RDM19" s="164"/>
      <c r="RDN19" s="163"/>
      <c r="RDO19" s="7"/>
      <c r="RDP19" s="7"/>
      <c r="RDQ19" s="7"/>
      <c r="RDR19" s="165"/>
      <c r="RDS19" s="108"/>
      <c r="RDT19" s="109"/>
      <c r="RDU19" s="155"/>
      <c r="RDV19" s="109"/>
      <c r="RDW19" s="109"/>
      <c r="RDX19" s="156"/>
      <c r="RDY19" s="156"/>
      <c r="RDZ19" s="156"/>
      <c r="REA19" s="156"/>
      <c r="REB19" s="156"/>
      <c r="REC19" s="157"/>
      <c r="RED19" s="156"/>
      <c r="REE19" s="156"/>
      <c r="REF19" s="156"/>
      <c r="REG19" s="158"/>
      <c r="REH19" s="110"/>
      <c r="REI19" s="156"/>
      <c r="REJ19" s="156"/>
      <c r="REK19" s="156"/>
      <c r="REL19" s="158"/>
      <c r="REM19" s="159"/>
      <c r="REN19" s="160"/>
      <c r="REO19" s="161"/>
      <c r="REP19" s="161"/>
      <c r="REQ19" s="162"/>
      <c r="RER19" s="162"/>
      <c r="RES19" s="163"/>
      <c r="RET19" s="163"/>
      <c r="REU19" s="163"/>
      <c r="REV19" s="163"/>
      <c r="REW19" s="164"/>
      <c r="REX19" s="164"/>
      <c r="REY19" s="164"/>
      <c r="REZ19" s="163"/>
      <c r="RFA19" s="7"/>
      <c r="RFB19" s="7"/>
      <c r="RFC19" s="7"/>
      <c r="RFD19" s="165"/>
      <c r="RFE19" s="108"/>
      <c r="RFF19" s="109"/>
      <c r="RFG19" s="155"/>
      <c r="RFH19" s="109"/>
      <c r="RFI19" s="109"/>
      <c r="RFJ19" s="156"/>
      <c r="RFK19" s="156"/>
      <c r="RFL19" s="156"/>
      <c r="RFM19" s="156"/>
      <c r="RFN19" s="156"/>
      <c r="RFO19" s="157"/>
      <c r="RFP19" s="156"/>
      <c r="RFQ19" s="156"/>
      <c r="RFR19" s="156"/>
      <c r="RFS19" s="158"/>
      <c r="RFT19" s="110"/>
      <c r="RFU19" s="156"/>
      <c r="RFV19" s="156"/>
      <c r="RFW19" s="156"/>
      <c r="RFX19" s="158"/>
      <c r="RFY19" s="159"/>
      <c r="RFZ19" s="160"/>
      <c r="RGA19" s="161"/>
      <c r="RGB19" s="161"/>
      <c r="RGC19" s="162"/>
      <c r="RGD19" s="162"/>
      <c r="RGE19" s="163"/>
      <c r="RGF19" s="163"/>
      <c r="RGG19" s="163"/>
      <c r="RGH19" s="163"/>
      <c r="RGI19" s="164"/>
      <c r="RGJ19" s="164"/>
      <c r="RGK19" s="164"/>
      <c r="RGL19" s="163"/>
      <c r="RGM19" s="7"/>
      <c r="RGN19" s="7"/>
      <c r="RGO19" s="7"/>
      <c r="RGP19" s="165"/>
      <c r="RGQ19" s="108"/>
      <c r="RGR19" s="109"/>
      <c r="RGS19" s="155"/>
      <c r="RGT19" s="109"/>
      <c r="RGU19" s="109"/>
      <c r="RGV19" s="156"/>
      <c r="RGW19" s="156"/>
      <c r="RGX19" s="156"/>
      <c r="RGY19" s="156"/>
      <c r="RGZ19" s="156"/>
      <c r="RHA19" s="157"/>
      <c r="RHB19" s="156"/>
      <c r="RHC19" s="156"/>
      <c r="RHD19" s="156"/>
      <c r="RHE19" s="158"/>
      <c r="RHF19" s="110"/>
      <c r="RHG19" s="156"/>
      <c r="RHH19" s="156"/>
      <c r="RHI19" s="156"/>
      <c r="RHJ19" s="158"/>
      <c r="RHK19" s="159"/>
      <c r="RHL19" s="160"/>
      <c r="RHM19" s="161"/>
      <c r="RHN19" s="161"/>
      <c r="RHO19" s="162"/>
      <c r="RHP19" s="162"/>
      <c r="RHQ19" s="163"/>
      <c r="RHR19" s="163"/>
      <c r="RHS19" s="163"/>
      <c r="RHT19" s="163"/>
      <c r="RHU19" s="164"/>
      <c r="RHV19" s="164"/>
      <c r="RHW19" s="164"/>
      <c r="RHX19" s="163"/>
      <c r="RHY19" s="7"/>
      <c r="RHZ19" s="7"/>
      <c r="RIA19" s="7"/>
      <c r="RIB19" s="165"/>
      <c r="RIC19" s="108"/>
      <c r="RID19" s="109"/>
      <c r="RIE19" s="155"/>
      <c r="RIF19" s="109"/>
      <c r="RIG19" s="109"/>
      <c r="RIH19" s="156"/>
      <c r="RII19" s="156"/>
      <c r="RIJ19" s="156"/>
      <c r="RIK19" s="156"/>
      <c r="RIL19" s="156"/>
      <c r="RIM19" s="157"/>
      <c r="RIN19" s="156"/>
      <c r="RIO19" s="156"/>
      <c r="RIP19" s="156"/>
      <c r="RIQ19" s="158"/>
      <c r="RIR19" s="110"/>
      <c r="RIS19" s="156"/>
      <c r="RIT19" s="156"/>
      <c r="RIU19" s="156"/>
      <c r="RIV19" s="158"/>
      <c r="RIW19" s="159"/>
      <c r="RIX19" s="160"/>
      <c r="RIY19" s="161"/>
      <c r="RIZ19" s="161"/>
      <c r="RJA19" s="162"/>
      <c r="RJB19" s="162"/>
      <c r="RJC19" s="163"/>
      <c r="RJD19" s="163"/>
      <c r="RJE19" s="163"/>
      <c r="RJF19" s="163"/>
      <c r="RJG19" s="164"/>
      <c r="RJH19" s="164"/>
      <c r="RJI19" s="164"/>
      <c r="RJJ19" s="163"/>
      <c r="RJK19" s="7"/>
      <c r="RJL19" s="7"/>
      <c r="RJM19" s="7"/>
      <c r="RJN19" s="165"/>
      <c r="RJO19" s="108"/>
      <c r="RJP19" s="109"/>
      <c r="RJQ19" s="155"/>
      <c r="RJR19" s="109"/>
      <c r="RJS19" s="109"/>
      <c r="RJT19" s="156"/>
      <c r="RJU19" s="156"/>
      <c r="RJV19" s="156"/>
      <c r="RJW19" s="156"/>
      <c r="RJX19" s="156"/>
      <c r="RJY19" s="157"/>
      <c r="RJZ19" s="156"/>
      <c r="RKA19" s="156"/>
      <c r="RKB19" s="156"/>
      <c r="RKC19" s="158"/>
      <c r="RKD19" s="110"/>
      <c r="RKE19" s="156"/>
      <c r="RKF19" s="156"/>
      <c r="RKG19" s="156"/>
      <c r="RKH19" s="158"/>
      <c r="RKI19" s="159"/>
      <c r="RKJ19" s="160"/>
      <c r="RKK19" s="161"/>
      <c r="RKL19" s="161"/>
      <c r="RKM19" s="162"/>
      <c r="RKN19" s="162"/>
      <c r="RKO19" s="163"/>
      <c r="RKP19" s="163"/>
      <c r="RKQ19" s="163"/>
      <c r="RKR19" s="163"/>
      <c r="RKS19" s="164"/>
      <c r="RKT19" s="164"/>
      <c r="RKU19" s="164"/>
      <c r="RKV19" s="163"/>
      <c r="RKW19" s="7"/>
      <c r="RKX19" s="7"/>
      <c r="RKY19" s="7"/>
      <c r="RKZ19" s="165"/>
      <c r="RLA19" s="108"/>
      <c r="RLB19" s="109"/>
      <c r="RLC19" s="155"/>
      <c r="RLD19" s="109"/>
      <c r="RLE19" s="109"/>
      <c r="RLF19" s="156"/>
      <c r="RLG19" s="156"/>
      <c r="RLH19" s="156"/>
      <c r="RLI19" s="156"/>
      <c r="RLJ19" s="156"/>
      <c r="RLK19" s="157"/>
      <c r="RLL19" s="156"/>
      <c r="RLM19" s="156"/>
      <c r="RLN19" s="156"/>
      <c r="RLO19" s="158"/>
      <c r="RLP19" s="110"/>
      <c r="RLQ19" s="156"/>
      <c r="RLR19" s="156"/>
      <c r="RLS19" s="156"/>
      <c r="RLT19" s="158"/>
      <c r="RLU19" s="159"/>
      <c r="RLV19" s="160"/>
      <c r="RLW19" s="161"/>
      <c r="RLX19" s="161"/>
      <c r="RLY19" s="162"/>
      <c r="RLZ19" s="162"/>
      <c r="RMA19" s="163"/>
      <c r="RMB19" s="163"/>
      <c r="RMC19" s="163"/>
      <c r="RMD19" s="163"/>
      <c r="RME19" s="164"/>
      <c r="RMF19" s="164"/>
      <c r="RMG19" s="164"/>
      <c r="RMH19" s="163"/>
      <c r="RMI19" s="7"/>
      <c r="RMJ19" s="7"/>
      <c r="RMK19" s="7"/>
      <c r="RML19" s="165"/>
      <c r="RMM19" s="108"/>
      <c r="RMN19" s="109"/>
      <c r="RMO19" s="155"/>
      <c r="RMP19" s="109"/>
      <c r="RMQ19" s="109"/>
      <c r="RMR19" s="156"/>
      <c r="RMS19" s="156"/>
      <c r="RMT19" s="156"/>
      <c r="RMU19" s="156"/>
      <c r="RMV19" s="156"/>
      <c r="RMW19" s="157"/>
      <c r="RMX19" s="156"/>
      <c r="RMY19" s="156"/>
      <c r="RMZ19" s="156"/>
      <c r="RNA19" s="158"/>
      <c r="RNB19" s="110"/>
      <c r="RNC19" s="156"/>
      <c r="RND19" s="156"/>
      <c r="RNE19" s="156"/>
      <c r="RNF19" s="158"/>
      <c r="RNG19" s="159"/>
      <c r="RNH19" s="160"/>
      <c r="RNI19" s="161"/>
      <c r="RNJ19" s="161"/>
      <c r="RNK19" s="162"/>
      <c r="RNL19" s="162"/>
      <c r="RNM19" s="163"/>
      <c r="RNN19" s="163"/>
      <c r="RNO19" s="163"/>
      <c r="RNP19" s="163"/>
      <c r="RNQ19" s="164"/>
      <c r="RNR19" s="164"/>
      <c r="RNS19" s="164"/>
      <c r="RNT19" s="163"/>
      <c r="RNU19" s="7"/>
      <c r="RNV19" s="7"/>
      <c r="RNW19" s="7"/>
      <c r="RNX19" s="165"/>
      <c r="RNY19" s="108"/>
      <c r="RNZ19" s="109"/>
      <c r="ROA19" s="155"/>
      <c r="ROB19" s="109"/>
      <c r="ROC19" s="109"/>
      <c r="ROD19" s="156"/>
      <c r="ROE19" s="156"/>
      <c r="ROF19" s="156"/>
      <c r="ROG19" s="156"/>
      <c r="ROH19" s="156"/>
      <c r="ROI19" s="157"/>
      <c r="ROJ19" s="156"/>
      <c r="ROK19" s="156"/>
      <c r="ROL19" s="156"/>
      <c r="ROM19" s="158"/>
      <c r="RON19" s="110"/>
      <c r="ROO19" s="156"/>
      <c r="ROP19" s="156"/>
      <c r="ROQ19" s="156"/>
      <c r="ROR19" s="158"/>
      <c r="ROS19" s="159"/>
      <c r="ROT19" s="160"/>
      <c r="ROU19" s="161"/>
      <c r="ROV19" s="161"/>
      <c r="ROW19" s="162"/>
      <c r="ROX19" s="162"/>
      <c r="ROY19" s="163"/>
      <c r="ROZ19" s="163"/>
      <c r="RPA19" s="163"/>
      <c r="RPB19" s="163"/>
      <c r="RPC19" s="164"/>
      <c r="RPD19" s="164"/>
      <c r="RPE19" s="164"/>
      <c r="RPF19" s="163"/>
      <c r="RPG19" s="7"/>
      <c r="RPH19" s="7"/>
      <c r="RPI19" s="7"/>
      <c r="RPJ19" s="165"/>
      <c r="RPK19" s="108"/>
      <c r="RPL19" s="109"/>
      <c r="RPM19" s="155"/>
      <c r="RPN19" s="109"/>
      <c r="RPO19" s="109"/>
      <c r="RPP19" s="156"/>
      <c r="RPQ19" s="156"/>
      <c r="RPR19" s="156"/>
      <c r="RPS19" s="156"/>
      <c r="RPT19" s="156"/>
      <c r="RPU19" s="157"/>
      <c r="RPV19" s="156"/>
      <c r="RPW19" s="156"/>
      <c r="RPX19" s="156"/>
      <c r="RPY19" s="158"/>
      <c r="RPZ19" s="110"/>
      <c r="RQA19" s="156"/>
      <c r="RQB19" s="156"/>
      <c r="RQC19" s="156"/>
      <c r="RQD19" s="158"/>
      <c r="RQE19" s="159"/>
      <c r="RQF19" s="160"/>
      <c r="RQG19" s="161"/>
      <c r="RQH19" s="161"/>
      <c r="RQI19" s="162"/>
      <c r="RQJ19" s="162"/>
      <c r="RQK19" s="163"/>
      <c r="RQL19" s="163"/>
      <c r="RQM19" s="163"/>
      <c r="RQN19" s="163"/>
      <c r="RQO19" s="164"/>
      <c r="RQP19" s="164"/>
      <c r="RQQ19" s="164"/>
      <c r="RQR19" s="163"/>
      <c r="RQS19" s="7"/>
      <c r="RQT19" s="7"/>
      <c r="RQU19" s="7"/>
      <c r="RQV19" s="165"/>
      <c r="RQW19" s="108"/>
      <c r="RQX19" s="109"/>
      <c r="RQY19" s="155"/>
      <c r="RQZ19" s="109"/>
      <c r="RRA19" s="109"/>
      <c r="RRB19" s="156"/>
      <c r="RRC19" s="156"/>
      <c r="RRD19" s="156"/>
      <c r="RRE19" s="156"/>
      <c r="RRF19" s="156"/>
      <c r="RRG19" s="157"/>
      <c r="RRH19" s="156"/>
      <c r="RRI19" s="156"/>
      <c r="RRJ19" s="156"/>
      <c r="RRK19" s="158"/>
      <c r="RRL19" s="110"/>
      <c r="RRM19" s="156"/>
      <c r="RRN19" s="156"/>
      <c r="RRO19" s="156"/>
      <c r="RRP19" s="158"/>
      <c r="RRQ19" s="159"/>
      <c r="RRR19" s="160"/>
      <c r="RRS19" s="161"/>
      <c r="RRT19" s="161"/>
      <c r="RRU19" s="162"/>
      <c r="RRV19" s="162"/>
      <c r="RRW19" s="163"/>
      <c r="RRX19" s="163"/>
      <c r="RRY19" s="163"/>
      <c r="RRZ19" s="163"/>
      <c r="RSA19" s="164"/>
      <c r="RSB19" s="164"/>
      <c r="RSC19" s="164"/>
      <c r="RSD19" s="163"/>
      <c r="RSE19" s="7"/>
      <c r="RSF19" s="7"/>
      <c r="RSG19" s="7"/>
      <c r="RSH19" s="165"/>
      <c r="RSI19" s="108"/>
      <c r="RSJ19" s="109"/>
      <c r="RSK19" s="155"/>
      <c r="RSL19" s="109"/>
      <c r="RSM19" s="109"/>
      <c r="RSN19" s="156"/>
      <c r="RSO19" s="156"/>
      <c r="RSP19" s="156"/>
      <c r="RSQ19" s="156"/>
      <c r="RSR19" s="156"/>
      <c r="RSS19" s="157"/>
      <c r="RST19" s="156"/>
      <c r="RSU19" s="156"/>
      <c r="RSV19" s="156"/>
      <c r="RSW19" s="158"/>
      <c r="RSX19" s="110"/>
      <c r="RSY19" s="156"/>
      <c r="RSZ19" s="156"/>
      <c r="RTA19" s="156"/>
      <c r="RTB19" s="158"/>
      <c r="RTC19" s="159"/>
      <c r="RTD19" s="160"/>
      <c r="RTE19" s="161"/>
      <c r="RTF19" s="161"/>
      <c r="RTG19" s="162"/>
      <c r="RTH19" s="162"/>
      <c r="RTI19" s="163"/>
      <c r="RTJ19" s="163"/>
      <c r="RTK19" s="163"/>
      <c r="RTL19" s="163"/>
      <c r="RTM19" s="164"/>
      <c r="RTN19" s="164"/>
      <c r="RTO19" s="164"/>
      <c r="RTP19" s="163"/>
      <c r="RTQ19" s="7"/>
      <c r="RTR19" s="7"/>
      <c r="RTS19" s="7"/>
      <c r="RTT19" s="165"/>
      <c r="RTU19" s="108"/>
      <c r="RTV19" s="109"/>
      <c r="RTW19" s="155"/>
      <c r="RTX19" s="109"/>
      <c r="RTY19" s="109"/>
      <c r="RTZ19" s="156"/>
      <c r="RUA19" s="156"/>
      <c r="RUB19" s="156"/>
      <c r="RUC19" s="156"/>
      <c r="RUD19" s="156"/>
      <c r="RUE19" s="157"/>
      <c r="RUF19" s="156"/>
      <c r="RUG19" s="156"/>
      <c r="RUH19" s="156"/>
      <c r="RUI19" s="158"/>
      <c r="RUJ19" s="110"/>
      <c r="RUK19" s="156"/>
      <c r="RUL19" s="156"/>
      <c r="RUM19" s="156"/>
      <c r="RUN19" s="158"/>
      <c r="RUO19" s="159"/>
      <c r="RUP19" s="160"/>
      <c r="RUQ19" s="161"/>
      <c r="RUR19" s="161"/>
      <c r="RUS19" s="162"/>
      <c r="RUT19" s="162"/>
      <c r="RUU19" s="163"/>
      <c r="RUV19" s="163"/>
      <c r="RUW19" s="163"/>
      <c r="RUX19" s="163"/>
      <c r="RUY19" s="164"/>
      <c r="RUZ19" s="164"/>
      <c r="RVA19" s="164"/>
      <c r="RVB19" s="163"/>
      <c r="RVC19" s="7"/>
      <c r="RVD19" s="7"/>
      <c r="RVE19" s="7"/>
      <c r="RVF19" s="165"/>
      <c r="RVG19" s="108"/>
      <c r="RVH19" s="109"/>
      <c r="RVI19" s="155"/>
      <c r="RVJ19" s="109"/>
      <c r="RVK19" s="109"/>
      <c r="RVL19" s="156"/>
      <c r="RVM19" s="156"/>
      <c r="RVN19" s="156"/>
      <c r="RVO19" s="156"/>
      <c r="RVP19" s="156"/>
      <c r="RVQ19" s="157"/>
      <c r="RVR19" s="156"/>
      <c r="RVS19" s="156"/>
      <c r="RVT19" s="156"/>
      <c r="RVU19" s="158"/>
      <c r="RVV19" s="110"/>
      <c r="RVW19" s="156"/>
      <c r="RVX19" s="156"/>
      <c r="RVY19" s="156"/>
      <c r="RVZ19" s="158"/>
      <c r="RWA19" s="159"/>
      <c r="RWB19" s="160"/>
      <c r="RWC19" s="161"/>
      <c r="RWD19" s="161"/>
      <c r="RWE19" s="162"/>
      <c r="RWF19" s="162"/>
      <c r="RWG19" s="163"/>
      <c r="RWH19" s="163"/>
      <c r="RWI19" s="163"/>
      <c r="RWJ19" s="163"/>
      <c r="RWK19" s="164"/>
      <c r="RWL19" s="164"/>
      <c r="RWM19" s="164"/>
      <c r="RWN19" s="163"/>
      <c r="RWO19" s="7"/>
      <c r="RWP19" s="7"/>
      <c r="RWQ19" s="7"/>
      <c r="RWR19" s="165"/>
      <c r="RWS19" s="108"/>
      <c r="RWT19" s="109"/>
      <c r="RWU19" s="155"/>
      <c r="RWV19" s="109"/>
      <c r="RWW19" s="109"/>
      <c r="RWX19" s="156"/>
      <c r="RWY19" s="156"/>
      <c r="RWZ19" s="156"/>
      <c r="RXA19" s="156"/>
      <c r="RXB19" s="156"/>
      <c r="RXC19" s="157"/>
      <c r="RXD19" s="156"/>
      <c r="RXE19" s="156"/>
      <c r="RXF19" s="156"/>
      <c r="RXG19" s="158"/>
      <c r="RXH19" s="110"/>
      <c r="RXI19" s="156"/>
      <c r="RXJ19" s="156"/>
      <c r="RXK19" s="156"/>
      <c r="RXL19" s="158"/>
      <c r="RXM19" s="159"/>
      <c r="RXN19" s="160"/>
      <c r="RXO19" s="161"/>
      <c r="RXP19" s="161"/>
      <c r="RXQ19" s="162"/>
      <c r="RXR19" s="162"/>
      <c r="RXS19" s="163"/>
      <c r="RXT19" s="163"/>
      <c r="RXU19" s="163"/>
      <c r="RXV19" s="163"/>
      <c r="RXW19" s="164"/>
      <c r="RXX19" s="164"/>
      <c r="RXY19" s="164"/>
      <c r="RXZ19" s="163"/>
      <c r="RYA19" s="7"/>
      <c r="RYB19" s="7"/>
      <c r="RYC19" s="7"/>
      <c r="RYD19" s="165"/>
      <c r="RYE19" s="108"/>
      <c r="RYF19" s="109"/>
      <c r="RYG19" s="155"/>
      <c r="RYH19" s="109"/>
      <c r="RYI19" s="109"/>
      <c r="RYJ19" s="156"/>
      <c r="RYK19" s="156"/>
      <c r="RYL19" s="156"/>
      <c r="RYM19" s="156"/>
      <c r="RYN19" s="156"/>
      <c r="RYO19" s="157"/>
      <c r="RYP19" s="156"/>
      <c r="RYQ19" s="156"/>
      <c r="RYR19" s="156"/>
      <c r="RYS19" s="158"/>
      <c r="RYT19" s="110"/>
      <c r="RYU19" s="156"/>
      <c r="RYV19" s="156"/>
      <c r="RYW19" s="156"/>
      <c r="RYX19" s="158"/>
      <c r="RYY19" s="159"/>
      <c r="RYZ19" s="160"/>
      <c r="RZA19" s="161"/>
      <c r="RZB19" s="161"/>
      <c r="RZC19" s="162"/>
      <c r="RZD19" s="162"/>
      <c r="RZE19" s="163"/>
      <c r="RZF19" s="163"/>
      <c r="RZG19" s="163"/>
      <c r="RZH19" s="163"/>
      <c r="RZI19" s="164"/>
      <c r="RZJ19" s="164"/>
      <c r="RZK19" s="164"/>
      <c r="RZL19" s="163"/>
      <c r="RZM19" s="7"/>
      <c r="RZN19" s="7"/>
      <c r="RZO19" s="7"/>
      <c r="RZP19" s="165"/>
      <c r="RZQ19" s="108"/>
      <c r="RZR19" s="109"/>
      <c r="RZS19" s="155"/>
      <c r="RZT19" s="109"/>
      <c r="RZU19" s="109"/>
      <c r="RZV19" s="156"/>
      <c r="RZW19" s="156"/>
      <c r="RZX19" s="156"/>
      <c r="RZY19" s="156"/>
      <c r="RZZ19" s="156"/>
      <c r="SAA19" s="157"/>
      <c r="SAB19" s="156"/>
      <c r="SAC19" s="156"/>
      <c r="SAD19" s="156"/>
      <c r="SAE19" s="158"/>
      <c r="SAF19" s="110"/>
      <c r="SAG19" s="156"/>
      <c r="SAH19" s="156"/>
      <c r="SAI19" s="156"/>
      <c r="SAJ19" s="158"/>
      <c r="SAK19" s="159"/>
      <c r="SAL19" s="160"/>
      <c r="SAM19" s="161"/>
      <c r="SAN19" s="161"/>
      <c r="SAO19" s="162"/>
      <c r="SAP19" s="162"/>
      <c r="SAQ19" s="163"/>
      <c r="SAR19" s="163"/>
      <c r="SAS19" s="163"/>
      <c r="SAT19" s="163"/>
      <c r="SAU19" s="164"/>
      <c r="SAV19" s="164"/>
      <c r="SAW19" s="164"/>
      <c r="SAX19" s="163"/>
      <c r="SAY19" s="7"/>
      <c r="SAZ19" s="7"/>
      <c r="SBA19" s="7"/>
      <c r="SBB19" s="165"/>
      <c r="SBC19" s="108"/>
      <c r="SBD19" s="109"/>
      <c r="SBE19" s="155"/>
      <c r="SBF19" s="109"/>
      <c r="SBG19" s="109"/>
      <c r="SBH19" s="156"/>
      <c r="SBI19" s="156"/>
      <c r="SBJ19" s="156"/>
      <c r="SBK19" s="156"/>
      <c r="SBL19" s="156"/>
      <c r="SBM19" s="157"/>
      <c r="SBN19" s="156"/>
      <c r="SBO19" s="156"/>
      <c r="SBP19" s="156"/>
      <c r="SBQ19" s="158"/>
      <c r="SBR19" s="110"/>
      <c r="SBS19" s="156"/>
      <c r="SBT19" s="156"/>
      <c r="SBU19" s="156"/>
      <c r="SBV19" s="158"/>
      <c r="SBW19" s="159"/>
      <c r="SBX19" s="160"/>
      <c r="SBY19" s="161"/>
      <c r="SBZ19" s="161"/>
      <c r="SCA19" s="162"/>
      <c r="SCB19" s="162"/>
      <c r="SCC19" s="163"/>
      <c r="SCD19" s="163"/>
      <c r="SCE19" s="163"/>
      <c r="SCF19" s="163"/>
      <c r="SCG19" s="164"/>
      <c r="SCH19" s="164"/>
      <c r="SCI19" s="164"/>
      <c r="SCJ19" s="163"/>
      <c r="SCK19" s="7"/>
      <c r="SCL19" s="7"/>
      <c r="SCM19" s="7"/>
      <c r="SCN19" s="165"/>
      <c r="SCO19" s="108"/>
      <c r="SCP19" s="109"/>
      <c r="SCQ19" s="155"/>
      <c r="SCR19" s="109"/>
      <c r="SCS19" s="109"/>
      <c r="SCT19" s="156"/>
      <c r="SCU19" s="156"/>
      <c r="SCV19" s="156"/>
      <c r="SCW19" s="156"/>
      <c r="SCX19" s="156"/>
      <c r="SCY19" s="157"/>
      <c r="SCZ19" s="156"/>
      <c r="SDA19" s="156"/>
      <c r="SDB19" s="156"/>
      <c r="SDC19" s="158"/>
      <c r="SDD19" s="110"/>
      <c r="SDE19" s="156"/>
      <c r="SDF19" s="156"/>
      <c r="SDG19" s="156"/>
      <c r="SDH19" s="158"/>
      <c r="SDI19" s="159"/>
      <c r="SDJ19" s="160"/>
      <c r="SDK19" s="161"/>
      <c r="SDL19" s="161"/>
      <c r="SDM19" s="162"/>
      <c r="SDN19" s="162"/>
      <c r="SDO19" s="163"/>
      <c r="SDP19" s="163"/>
      <c r="SDQ19" s="163"/>
      <c r="SDR19" s="163"/>
      <c r="SDS19" s="164"/>
      <c r="SDT19" s="164"/>
      <c r="SDU19" s="164"/>
      <c r="SDV19" s="163"/>
      <c r="SDW19" s="7"/>
      <c r="SDX19" s="7"/>
      <c r="SDY19" s="7"/>
      <c r="SDZ19" s="165"/>
      <c r="SEA19" s="108"/>
      <c r="SEB19" s="109"/>
      <c r="SEC19" s="155"/>
      <c r="SED19" s="109"/>
      <c r="SEE19" s="109"/>
      <c r="SEF19" s="156"/>
      <c r="SEG19" s="156"/>
      <c r="SEH19" s="156"/>
      <c r="SEI19" s="156"/>
      <c r="SEJ19" s="156"/>
      <c r="SEK19" s="157"/>
      <c r="SEL19" s="156"/>
      <c r="SEM19" s="156"/>
      <c r="SEN19" s="156"/>
      <c r="SEO19" s="158"/>
      <c r="SEP19" s="110"/>
      <c r="SEQ19" s="156"/>
      <c r="SER19" s="156"/>
      <c r="SES19" s="156"/>
      <c r="SET19" s="158"/>
      <c r="SEU19" s="159"/>
      <c r="SEV19" s="160"/>
      <c r="SEW19" s="161"/>
      <c r="SEX19" s="161"/>
      <c r="SEY19" s="162"/>
      <c r="SEZ19" s="162"/>
      <c r="SFA19" s="163"/>
      <c r="SFB19" s="163"/>
      <c r="SFC19" s="163"/>
      <c r="SFD19" s="163"/>
      <c r="SFE19" s="164"/>
      <c r="SFF19" s="164"/>
      <c r="SFG19" s="164"/>
      <c r="SFH19" s="163"/>
      <c r="SFI19" s="7"/>
      <c r="SFJ19" s="7"/>
      <c r="SFK19" s="7"/>
      <c r="SFL19" s="165"/>
      <c r="SFM19" s="108"/>
      <c r="SFN19" s="109"/>
      <c r="SFO19" s="155"/>
      <c r="SFP19" s="109"/>
      <c r="SFQ19" s="109"/>
      <c r="SFR19" s="156"/>
      <c r="SFS19" s="156"/>
      <c r="SFT19" s="156"/>
      <c r="SFU19" s="156"/>
      <c r="SFV19" s="156"/>
      <c r="SFW19" s="157"/>
      <c r="SFX19" s="156"/>
      <c r="SFY19" s="156"/>
      <c r="SFZ19" s="156"/>
      <c r="SGA19" s="158"/>
      <c r="SGB19" s="110"/>
      <c r="SGC19" s="156"/>
      <c r="SGD19" s="156"/>
      <c r="SGE19" s="156"/>
      <c r="SGF19" s="158"/>
      <c r="SGG19" s="159"/>
      <c r="SGH19" s="160"/>
      <c r="SGI19" s="161"/>
      <c r="SGJ19" s="161"/>
      <c r="SGK19" s="162"/>
      <c r="SGL19" s="162"/>
      <c r="SGM19" s="163"/>
      <c r="SGN19" s="163"/>
      <c r="SGO19" s="163"/>
      <c r="SGP19" s="163"/>
      <c r="SGQ19" s="164"/>
      <c r="SGR19" s="164"/>
      <c r="SGS19" s="164"/>
      <c r="SGT19" s="163"/>
      <c r="SGU19" s="7"/>
      <c r="SGV19" s="7"/>
      <c r="SGW19" s="7"/>
      <c r="SGX19" s="165"/>
      <c r="SGY19" s="108"/>
      <c r="SGZ19" s="109"/>
      <c r="SHA19" s="155"/>
      <c r="SHB19" s="109"/>
      <c r="SHC19" s="109"/>
      <c r="SHD19" s="156"/>
      <c r="SHE19" s="156"/>
      <c r="SHF19" s="156"/>
      <c r="SHG19" s="156"/>
      <c r="SHH19" s="156"/>
      <c r="SHI19" s="157"/>
      <c r="SHJ19" s="156"/>
      <c r="SHK19" s="156"/>
      <c r="SHL19" s="156"/>
      <c r="SHM19" s="158"/>
      <c r="SHN19" s="110"/>
      <c r="SHO19" s="156"/>
      <c r="SHP19" s="156"/>
      <c r="SHQ19" s="156"/>
      <c r="SHR19" s="158"/>
      <c r="SHS19" s="159"/>
      <c r="SHT19" s="160"/>
      <c r="SHU19" s="161"/>
      <c r="SHV19" s="161"/>
      <c r="SHW19" s="162"/>
      <c r="SHX19" s="162"/>
      <c r="SHY19" s="163"/>
      <c r="SHZ19" s="163"/>
      <c r="SIA19" s="163"/>
      <c r="SIB19" s="163"/>
      <c r="SIC19" s="164"/>
      <c r="SID19" s="164"/>
      <c r="SIE19" s="164"/>
      <c r="SIF19" s="163"/>
      <c r="SIG19" s="7"/>
      <c r="SIH19" s="7"/>
      <c r="SII19" s="7"/>
      <c r="SIJ19" s="165"/>
      <c r="SIK19" s="108"/>
      <c r="SIL19" s="109"/>
      <c r="SIM19" s="155"/>
      <c r="SIN19" s="109"/>
      <c r="SIO19" s="109"/>
      <c r="SIP19" s="156"/>
      <c r="SIQ19" s="156"/>
      <c r="SIR19" s="156"/>
      <c r="SIS19" s="156"/>
      <c r="SIT19" s="156"/>
      <c r="SIU19" s="157"/>
      <c r="SIV19" s="156"/>
      <c r="SIW19" s="156"/>
      <c r="SIX19" s="156"/>
      <c r="SIY19" s="158"/>
      <c r="SIZ19" s="110"/>
      <c r="SJA19" s="156"/>
      <c r="SJB19" s="156"/>
      <c r="SJC19" s="156"/>
      <c r="SJD19" s="158"/>
      <c r="SJE19" s="159"/>
      <c r="SJF19" s="160"/>
      <c r="SJG19" s="161"/>
      <c r="SJH19" s="161"/>
      <c r="SJI19" s="162"/>
      <c r="SJJ19" s="162"/>
      <c r="SJK19" s="163"/>
      <c r="SJL19" s="163"/>
      <c r="SJM19" s="163"/>
      <c r="SJN19" s="163"/>
      <c r="SJO19" s="164"/>
      <c r="SJP19" s="164"/>
      <c r="SJQ19" s="164"/>
      <c r="SJR19" s="163"/>
      <c r="SJS19" s="7"/>
      <c r="SJT19" s="7"/>
      <c r="SJU19" s="7"/>
      <c r="SJV19" s="165"/>
      <c r="SJW19" s="108"/>
      <c r="SJX19" s="109"/>
      <c r="SJY19" s="155"/>
      <c r="SJZ19" s="109"/>
      <c r="SKA19" s="109"/>
      <c r="SKB19" s="156"/>
      <c r="SKC19" s="156"/>
      <c r="SKD19" s="156"/>
      <c r="SKE19" s="156"/>
      <c r="SKF19" s="156"/>
      <c r="SKG19" s="157"/>
      <c r="SKH19" s="156"/>
      <c r="SKI19" s="156"/>
      <c r="SKJ19" s="156"/>
      <c r="SKK19" s="158"/>
      <c r="SKL19" s="110"/>
      <c r="SKM19" s="156"/>
      <c r="SKN19" s="156"/>
      <c r="SKO19" s="156"/>
      <c r="SKP19" s="158"/>
      <c r="SKQ19" s="159"/>
      <c r="SKR19" s="160"/>
      <c r="SKS19" s="161"/>
      <c r="SKT19" s="161"/>
      <c r="SKU19" s="162"/>
      <c r="SKV19" s="162"/>
      <c r="SKW19" s="163"/>
      <c r="SKX19" s="163"/>
      <c r="SKY19" s="163"/>
      <c r="SKZ19" s="163"/>
      <c r="SLA19" s="164"/>
      <c r="SLB19" s="164"/>
      <c r="SLC19" s="164"/>
      <c r="SLD19" s="163"/>
      <c r="SLE19" s="7"/>
      <c r="SLF19" s="7"/>
      <c r="SLG19" s="7"/>
      <c r="SLH19" s="165"/>
      <c r="SLI19" s="108"/>
      <c r="SLJ19" s="109"/>
      <c r="SLK19" s="155"/>
      <c r="SLL19" s="109"/>
      <c r="SLM19" s="109"/>
      <c r="SLN19" s="156"/>
      <c r="SLO19" s="156"/>
      <c r="SLP19" s="156"/>
      <c r="SLQ19" s="156"/>
      <c r="SLR19" s="156"/>
      <c r="SLS19" s="157"/>
      <c r="SLT19" s="156"/>
      <c r="SLU19" s="156"/>
      <c r="SLV19" s="156"/>
      <c r="SLW19" s="158"/>
      <c r="SLX19" s="110"/>
      <c r="SLY19" s="156"/>
      <c r="SLZ19" s="156"/>
      <c r="SMA19" s="156"/>
      <c r="SMB19" s="158"/>
      <c r="SMC19" s="159"/>
      <c r="SMD19" s="160"/>
      <c r="SME19" s="161"/>
      <c r="SMF19" s="161"/>
      <c r="SMG19" s="162"/>
      <c r="SMH19" s="162"/>
      <c r="SMI19" s="163"/>
      <c r="SMJ19" s="163"/>
      <c r="SMK19" s="163"/>
      <c r="SML19" s="163"/>
      <c r="SMM19" s="164"/>
      <c r="SMN19" s="164"/>
      <c r="SMO19" s="164"/>
      <c r="SMP19" s="163"/>
      <c r="SMQ19" s="7"/>
      <c r="SMR19" s="7"/>
      <c r="SMS19" s="7"/>
      <c r="SMT19" s="165"/>
      <c r="SMU19" s="108"/>
      <c r="SMV19" s="109"/>
      <c r="SMW19" s="155"/>
      <c r="SMX19" s="109"/>
      <c r="SMY19" s="109"/>
      <c r="SMZ19" s="156"/>
      <c r="SNA19" s="156"/>
      <c r="SNB19" s="156"/>
      <c r="SNC19" s="156"/>
      <c r="SND19" s="156"/>
      <c r="SNE19" s="157"/>
      <c r="SNF19" s="156"/>
      <c r="SNG19" s="156"/>
      <c r="SNH19" s="156"/>
      <c r="SNI19" s="158"/>
      <c r="SNJ19" s="110"/>
      <c r="SNK19" s="156"/>
      <c r="SNL19" s="156"/>
      <c r="SNM19" s="156"/>
      <c r="SNN19" s="158"/>
      <c r="SNO19" s="159"/>
      <c r="SNP19" s="160"/>
      <c r="SNQ19" s="161"/>
      <c r="SNR19" s="161"/>
      <c r="SNS19" s="162"/>
      <c r="SNT19" s="162"/>
      <c r="SNU19" s="163"/>
      <c r="SNV19" s="163"/>
      <c r="SNW19" s="163"/>
      <c r="SNX19" s="163"/>
      <c r="SNY19" s="164"/>
      <c r="SNZ19" s="164"/>
      <c r="SOA19" s="164"/>
      <c r="SOB19" s="163"/>
      <c r="SOC19" s="7"/>
      <c r="SOD19" s="7"/>
      <c r="SOE19" s="7"/>
      <c r="SOF19" s="165"/>
      <c r="SOG19" s="108"/>
      <c r="SOH19" s="109"/>
      <c r="SOI19" s="155"/>
      <c r="SOJ19" s="109"/>
      <c r="SOK19" s="109"/>
      <c r="SOL19" s="156"/>
      <c r="SOM19" s="156"/>
      <c r="SON19" s="156"/>
      <c r="SOO19" s="156"/>
      <c r="SOP19" s="156"/>
      <c r="SOQ19" s="157"/>
      <c r="SOR19" s="156"/>
      <c r="SOS19" s="156"/>
      <c r="SOT19" s="156"/>
      <c r="SOU19" s="158"/>
      <c r="SOV19" s="110"/>
      <c r="SOW19" s="156"/>
      <c r="SOX19" s="156"/>
      <c r="SOY19" s="156"/>
      <c r="SOZ19" s="158"/>
      <c r="SPA19" s="159"/>
      <c r="SPB19" s="160"/>
      <c r="SPC19" s="161"/>
      <c r="SPD19" s="161"/>
      <c r="SPE19" s="162"/>
      <c r="SPF19" s="162"/>
      <c r="SPG19" s="163"/>
      <c r="SPH19" s="163"/>
      <c r="SPI19" s="163"/>
      <c r="SPJ19" s="163"/>
      <c r="SPK19" s="164"/>
      <c r="SPL19" s="164"/>
      <c r="SPM19" s="164"/>
      <c r="SPN19" s="163"/>
      <c r="SPO19" s="7"/>
      <c r="SPP19" s="7"/>
      <c r="SPQ19" s="7"/>
      <c r="SPR19" s="165"/>
      <c r="SPS19" s="108"/>
      <c r="SPT19" s="109"/>
      <c r="SPU19" s="155"/>
      <c r="SPV19" s="109"/>
      <c r="SPW19" s="109"/>
      <c r="SPX19" s="156"/>
      <c r="SPY19" s="156"/>
      <c r="SPZ19" s="156"/>
      <c r="SQA19" s="156"/>
      <c r="SQB19" s="156"/>
      <c r="SQC19" s="157"/>
      <c r="SQD19" s="156"/>
      <c r="SQE19" s="156"/>
      <c r="SQF19" s="156"/>
      <c r="SQG19" s="158"/>
      <c r="SQH19" s="110"/>
      <c r="SQI19" s="156"/>
      <c r="SQJ19" s="156"/>
      <c r="SQK19" s="156"/>
      <c r="SQL19" s="158"/>
      <c r="SQM19" s="159"/>
      <c r="SQN19" s="160"/>
      <c r="SQO19" s="161"/>
      <c r="SQP19" s="161"/>
      <c r="SQQ19" s="162"/>
      <c r="SQR19" s="162"/>
      <c r="SQS19" s="163"/>
      <c r="SQT19" s="163"/>
      <c r="SQU19" s="163"/>
      <c r="SQV19" s="163"/>
      <c r="SQW19" s="164"/>
      <c r="SQX19" s="164"/>
      <c r="SQY19" s="164"/>
      <c r="SQZ19" s="163"/>
      <c r="SRA19" s="7"/>
      <c r="SRB19" s="7"/>
      <c r="SRC19" s="7"/>
      <c r="SRD19" s="165"/>
      <c r="SRE19" s="108"/>
      <c r="SRF19" s="109"/>
      <c r="SRG19" s="155"/>
      <c r="SRH19" s="109"/>
      <c r="SRI19" s="109"/>
      <c r="SRJ19" s="156"/>
      <c r="SRK19" s="156"/>
      <c r="SRL19" s="156"/>
      <c r="SRM19" s="156"/>
      <c r="SRN19" s="156"/>
      <c r="SRO19" s="157"/>
      <c r="SRP19" s="156"/>
      <c r="SRQ19" s="156"/>
      <c r="SRR19" s="156"/>
      <c r="SRS19" s="158"/>
      <c r="SRT19" s="110"/>
      <c r="SRU19" s="156"/>
      <c r="SRV19" s="156"/>
      <c r="SRW19" s="156"/>
      <c r="SRX19" s="158"/>
      <c r="SRY19" s="159"/>
      <c r="SRZ19" s="160"/>
      <c r="SSA19" s="161"/>
      <c r="SSB19" s="161"/>
      <c r="SSC19" s="162"/>
      <c r="SSD19" s="162"/>
      <c r="SSE19" s="163"/>
      <c r="SSF19" s="163"/>
      <c r="SSG19" s="163"/>
      <c r="SSH19" s="163"/>
      <c r="SSI19" s="164"/>
      <c r="SSJ19" s="164"/>
      <c r="SSK19" s="164"/>
      <c r="SSL19" s="163"/>
      <c r="SSM19" s="7"/>
      <c r="SSN19" s="7"/>
      <c r="SSO19" s="7"/>
      <c r="SSP19" s="165"/>
      <c r="SSQ19" s="108"/>
      <c r="SSR19" s="109"/>
      <c r="SSS19" s="155"/>
      <c r="SST19" s="109"/>
      <c r="SSU19" s="109"/>
      <c r="SSV19" s="156"/>
      <c r="SSW19" s="156"/>
      <c r="SSX19" s="156"/>
      <c r="SSY19" s="156"/>
      <c r="SSZ19" s="156"/>
      <c r="STA19" s="157"/>
      <c r="STB19" s="156"/>
      <c r="STC19" s="156"/>
      <c r="STD19" s="156"/>
      <c r="STE19" s="158"/>
      <c r="STF19" s="110"/>
      <c r="STG19" s="156"/>
      <c r="STH19" s="156"/>
      <c r="STI19" s="156"/>
      <c r="STJ19" s="158"/>
      <c r="STK19" s="159"/>
      <c r="STL19" s="160"/>
      <c r="STM19" s="161"/>
      <c r="STN19" s="161"/>
      <c r="STO19" s="162"/>
      <c r="STP19" s="162"/>
      <c r="STQ19" s="163"/>
      <c r="STR19" s="163"/>
      <c r="STS19" s="163"/>
      <c r="STT19" s="163"/>
      <c r="STU19" s="164"/>
      <c r="STV19" s="164"/>
      <c r="STW19" s="164"/>
      <c r="STX19" s="163"/>
      <c r="STY19" s="7"/>
      <c r="STZ19" s="7"/>
      <c r="SUA19" s="7"/>
      <c r="SUB19" s="165"/>
      <c r="SUC19" s="108"/>
      <c r="SUD19" s="109"/>
      <c r="SUE19" s="155"/>
      <c r="SUF19" s="109"/>
      <c r="SUG19" s="109"/>
      <c r="SUH19" s="156"/>
      <c r="SUI19" s="156"/>
      <c r="SUJ19" s="156"/>
      <c r="SUK19" s="156"/>
      <c r="SUL19" s="156"/>
      <c r="SUM19" s="157"/>
      <c r="SUN19" s="156"/>
      <c r="SUO19" s="156"/>
      <c r="SUP19" s="156"/>
      <c r="SUQ19" s="158"/>
      <c r="SUR19" s="110"/>
      <c r="SUS19" s="156"/>
      <c r="SUT19" s="156"/>
      <c r="SUU19" s="156"/>
      <c r="SUV19" s="158"/>
      <c r="SUW19" s="159"/>
      <c r="SUX19" s="160"/>
      <c r="SUY19" s="161"/>
      <c r="SUZ19" s="161"/>
      <c r="SVA19" s="162"/>
      <c r="SVB19" s="162"/>
      <c r="SVC19" s="163"/>
      <c r="SVD19" s="163"/>
      <c r="SVE19" s="163"/>
      <c r="SVF19" s="163"/>
      <c r="SVG19" s="164"/>
      <c r="SVH19" s="164"/>
      <c r="SVI19" s="164"/>
      <c r="SVJ19" s="163"/>
      <c r="SVK19" s="7"/>
      <c r="SVL19" s="7"/>
      <c r="SVM19" s="7"/>
      <c r="SVN19" s="165"/>
      <c r="SVO19" s="108"/>
      <c r="SVP19" s="109"/>
      <c r="SVQ19" s="155"/>
      <c r="SVR19" s="109"/>
      <c r="SVS19" s="109"/>
      <c r="SVT19" s="156"/>
      <c r="SVU19" s="156"/>
      <c r="SVV19" s="156"/>
      <c r="SVW19" s="156"/>
      <c r="SVX19" s="156"/>
      <c r="SVY19" s="157"/>
      <c r="SVZ19" s="156"/>
      <c r="SWA19" s="156"/>
      <c r="SWB19" s="156"/>
      <c r="SWC19" s="158"/>
      <c r="SWD19" s="110"/>
      <c r="SWE19" s="156"/>
      <c r="SWF19" s="156"/>
      <c r="SWG19" s="156"/>
      <c r="SWH19" s="158"/>
      <c r="SWI19" s="159"/>
      <c r="SWJ19" s="160"/>
      <c r="SWK19" s="161"/>
      <c r="SWL19" s="161"/>
      <c r="SWM19" s="162"/>
      <c r="SWN19" s="162"/>
      <c r="SWO19" s="163"/>
      <c r="SWP19" s="163"/>
      <c r="SWQ19" s="163"/>
      <c r="SWR19" s="163"/>
      <c r="SWS19" s="164"/>
      <c r="SWT19" s="164"/>
      <c r="SWU19" s="164"/>
      <c r="SWV19" s="163"/>
      <c r="SWW19" s="7"/>
      <c r="SWX19" s="7"/>
      <c r="SWY19" s="7"/>
      <c r="SWZ19" s="165"/>
      <c r="SXA19" s="108"/>
      <c r="SXB19" s="109"/>
      <c r="SXC19" s="155"/>
      <c r="SXD19" s="109"/>
      <c r="SXE19" s="109"/>
      <c r="SXF19" s="156"/>
      <c r="SXG19" s="156"/>
      <c r="SXH19" s="156"/>
      <c r="SXI19" s="156"/>
      <c r="SXJ19" s="156"/>
      <c r="SXK19" s="157"/>
      <c r="SXL19" s="156"/>
      <c r="SXM19" s="156"/>
      <c r="SXN19" s="156"/>
      <c r="SXO19" s="158"/>
      <c r="SXP19" s="110"/>
      <c r="SXQ19" s="156"/>
      <c r="SXR19" s="156"/>
      <c r="SXS19" s="156"/>
      <c r="SXT19" s="158"/>
      <c r="SXU19" s="159"/>
      <c r="SXV19" s="160"/>
      <c r="SXW19" s="161"/>
      <c r="SXX19" s="161"/>
      <c r="SXY19" s="162"/>
      <c r="SXZ19" s="162"/>
      <c r="SYA19" s="163"/>
      <c r="SYB19" s="163"/>
      <c r="SYC19" s="163"/>
      <c r="SYD19" s="163"/>
      <c r="SYE19" s="164"/>
      <c r="SYF19" s="164"/>
      <c r="SYG19" s="164"/>
      <c r="SYH19" s="163"/>
      <c r="SYI19" s="7"/>
      <c r="SYJ19" s="7"/>
      <c r="SYK19" s="7"/>
      <c r="SYL19" s="165"/>
      <c r="SYM19" s="108"/>
      <c r="SYN19" s="109"/>
      <c r="SYO19" s="155"/>
      <c r="SYP19" s="109"/>
      <c r="SYQ19" s="109"/>
      <c r="SYR19" s="156"/>
      <c r="SYS19" s="156"/>
      <c r="SYT19" s="156"/>
      <c r="SYU19" s="156"/>
      <c r="SYV19" s="156"/>
      <c r="SYW19" s="157"/>
      <c r="SYX19" s="156"/>
      <c r="SYY19" s="156"/>
      <c r="SYZ19" s="156"/>
      <c r="SZA19" s="158"/>
      <c r="SZB19" s="110"/>
      <c r="SZC19" s="156"/>
      <c r="SZD19" s="156"/>
      <c r="SZE19" s="156"/>
      <c r="SZF19" s="158"/>
      <c r="SZG19" s="159"/>
      <c r="SZH19" s="160"/>
      <c r="SZI19" s="161"/>
      <c r="SZJ19" s="161"/>
      <c r="SZK19" s="162"/>
      <c r="SZL19" s="162"/>
      <c r="SZM19" s="163"/>
      <c r="SZN19" s="163"/>
      <c r="SZO19" s="163"/>
      <c r="SZP19" s="163"/>
      <c r="SZQ19" s="164"/>
      <c r="SZR19" s="164"/>
      <c r="SZS19" s="164"/>
      <c r="SZT19" s="163"/>
      <c r="SZU19" s="7"/>
      <c r="SZV19" s="7"/>
      <c r="SZW19" s="7"/>
      <c r="SZX19" s="165"/>
      <c r="SZY19" s="108"/>
      <c r="SZZ19" s="109"/>
      <c r="TAA19" s="155"/>
      <c r="TAB19" s="109"/>
      <c r="TAC19" s="109"/>
      <c r="TAD19" s="156"/>
      <c r="TAE19" s="156"/>
      <c r="TAF19" s="156"/>
      <c r="TAG19" s="156"/>
      <c r="TAH19" s="156"/>
      <c r="TAI19" s="157"/>
      <c r="TAJ19" s="156"/>
      <c r="TAK19" s="156"/>
      <c r="TAL19" s="156"/>
      <c r="TAM19" s="158"/>
      <c r="TAN19" s="110"/>
      <c r="TAO19" s="156"/>
      <c r="TAP19" s="156"/>
      <c r="TAQ19" s="156"/>
      <c r="TAR19" s="158"/>
      <c r="TAS19" s="159"/>
      <c r="TAT19" s="160"/>
      <c r="TAU19" s="161"/>
      <c r="TAV19" s="161"/>
      <c r="TAW19" s="162"/>
      <c r="TAX19" s="162"/>
      <c r="TAY19" s="163"/>
      <c r="TAZ19" s="163"/>
      <c r="TBA19" s="163"/>
      <c r="TBB19" s="163"/>
      <c r="TBC19" s="164"/>
      <c r="TBD19" s="164"/>
      <c r="TBE19" s="164"/>
      <c r="TBF19" s="163"/>
      <c r="TBG19" s="7"/>
      <c r="TBH19" s="7"/>
      <c r="TBI19" s="7"/>
      <c r="TBJ19" s="165"/>
      <c r="TBK19" s="108"/>
      <c r="TBL19" s="109"/>
      <c r="TBM19" s="155"/>
      <c r="TBN19" s="109"/>
      <c r="TBO19" s="109"/>
      <c r="TBP19" s="156"/>
      <c r="TBQ19" s="156"/>
      <c r="TBR19" s="156"/>
      <c r="TBS19" s="156"/>
      <c r="TBT19" s="156"/>
      <c r="TBU19" s="157"/>
      <c r="TBV19" s="156"/>
      <c r="TBW19" s="156"/>
      <c r="TBX19" s="156"/>
      <c r="TBY19" s="158"/>
      <c r="TBZ19" s="110"/>
      <c r="TCA19" s="156"/>
      <c r="TCB19" s="156"/>
      <c r="TCC19" s="156"/>
      <c r="TCD19" s="158"/>
      <c r="TCE19" s="159"/>
      <c r="TCF19" s="160"/>
      <c r="TCG19" s="161"/>
      <c r="TCH19" s="161"/>
      <c r="TCI19" s="162"/>
      <c r="TCJ19" s="162"/>
      <c r="TCK19" s="163"/>
      <c r="TCL19" s="163"/>
      <c r="TCM19" s="163"/>
      <c r="TCN19" s="163"/>
      <c r="TCO19" s="164"/>
      <c r="TCP19" s="164"/>
      <c r="TCQ19" s="164"/>
      <c r="TCR19" s="163"/>
      <c r="TCS19" s="7"/>
      <c r="TCT19" s="7"/>
      <c r="TCU19" s="7"/>
      <c r="TCV19" s="165"/>
      <c r="TCW19" s="108"/>
      <c r="TCX19" s="109"/>
      <c r="TCY19" s="155"/>
      <c r="TCZ19" s="109"/>
      <c r="TDA19" s="109"/>
      <c r="TDB19" s="156"/>
      <c r="TDC19" s="156"/>
      <c r="TDD19" s="156"/>
      <c r="TDE19" s="156"/>
      <c r="TDF19" s="156"/>
      <c r="TDG19" s="157"/>
      <c r="TDH19" s="156"/>
      <c r="TDI19" s="156"/>
      <c r="TDJ19" s="156"/>
      <c r="TDK19" s="158"/>
      <c r="TDL19" s="110"/>
      <c r="TDM19" s="156"/>
      <c r="TDN19" s="156"/>
      <c r="TDO19" s="156"/>
      <c r="TDP19" s="158"/>
      <c r="TDQ19" s="159"/>
      <c r="TDR19" s="160"/>
      <c r="TDS19" s="161"/>
      <c r="TDT19" s="161"/>
      <c r="TDU19" s="162"/>
      <c r="TDV19" s="162"/>
      <c r="TDW19" s="163"/>
      <c r="TDX19" s="163"/>
      <c r="TDY19" s="163"/>
      <c r="TDZ19" s="163"/>
      <c r="TEA19" s="164"/>
      <c r="TEB19" s="164"/>
      <c r="TEC19" s="164"/>
      <c r="TED19" s="163"/>
      <c r="TEE19" s="7"/>
      <c r="TEF19" s="7"/>
      <c r="TEG19" s="7"/>
      <c r="TEH19" s="165"/>
      <c r="TEI19" s="108"/>
      <c r="TEJ19" s="109"/>
      <c r="TEK19" s="155"/>
      <c r="TEL19" s="109"/>
      <c r="TEM19" s="109"/>
      <c r="TEN19" s="156"/>
      <c r="TEO19" s="156"/>
      <c r="TEP19" s="156"/>
      <c r="TEQ19" s="156"/>
      <c r="TER19" s="156"/>
      <c r="TES19" s="157"/>
      <c r="TET19" s="156"/>
      <c r="TEU19" s="156"/>
      <c r="TEV19" s="156"/>
      <c r="TEW19" s="158"/>
      <c r="TEX19" s="110"/>
      <c r="TEY19" s="156"/>
      <c r="TEZ19" s="156"/>
      <c r="TFA19" s="156"/>
      <c r="TFB19" s="158"/>
      <c r="TFC19" s="159"/>
      <c r="TFD19" s="160"/>
      <c r="TFE19" s="161"/>
      <c r="TFF19" s="161"/>
      <c r="TFG19" s="162"/>
      <c r="TFH19" s="162"/>
      <c r="TFI19" s="163"/>
      <c r="TFJ19" s="163"/>
      <c r="TFK19" s="163"/>
      <c r="TFL19" s="163"/>
      <c r="TFM19" s="164"/>
      <c r="TFN19" s="164"/>
      <c r="TFO19" s="164"/>
      <c r="TFP19" s="163"/>
      <c r="TFQ19" s="7"/>
      <c r="TFR19" s="7"/>
      <c r="TFS19" s="7"/>
      <c r="TFT19" s="165"/>
      <c r="TFU19" s="108"/>
      <c r="TFV19" s="109"/>
      <c r="TFW19" s="155"/>
      <c r="TFX19" s="109"/>
      <c r="TFY19" s="109"/>
      <c r="TFZ19" s="156"/>
      <c r="TGA19" s="156"/>
      <c r="TGB19" s="156"/>
      <c r="TGC19" s="156"/>
      <c r="TGD19" s="156"/>
      <c r="TGE19" s="157"/>
      <c r="TGF19" s="156"/>
      <c r="TGG19" s="156"/>
      <c r="TGH19" s="156"/>
      <c r="TGI19" s="158"/>
      <c r="TGJ19" s="110"/>
      <c r="TGK19" s="156"/>
      <c r="TGL19" s="156"/>
      <c r="TGM19" s="156"/>
      <c r="TGN19" s="158"/>
      <c r="TGO19" s="159"/>
      <c r="TGP19" s="160"/>
      <c r="TGQ19" s="161"/>
      <c r="TGR19" s="161"/>
      <c r="TGS19" s="162"/>
      <c r="TGT19" s="162"/>
      <c r="TGU19" s="163"/>
      <c r="TGV19" s="163"/>
      <c r="TGW19" s="163"/>
      <c r="TGX19" s="163"/>
      <c r="TGY19" s="164"/>
      <c r="TGZ19" s="164"/>
      <c r="THA19" s="164"/>
      <c r="THB19" s="163"/>
      <c r="THC19" s="7"/>
      <c r="THD19" s="7"/>
      <c r="THE19" s="7"/>
      <c r="THF19" s="165"/>
      <c r="THG19" s="108"/>
      <c r="THH19" s="109"/>
      <c r="THI19" s="155"/>
      <c r="THJ19" s="109"/>
      <c r="THK19" s="109"/>
      <c r="THL19" s="156"/>
      <c r="THM19" s="156"/>
      <c r="THN19" s="156"/>
      <c r="THO19" s="156"/>
      <c r="THP19" s="156"/>
      <c r="THQ19" s="157"/>
      <c r="THR19" s="156"/>
      <c r="THS19" s="156"/>
      <c r="THT19" s="156"/>
      <c r="THU19" s="158"/>
      <c r="THV19" s="110"/>
      <c r="THW19" s="156"/>
      <c r="THX19" s="156"/>
      <c r="THY19" s="156"/>
      <c r="THZ19" s="158"/>
      <c r="TIA19" s="159"/>
      <c r="TIB19" s="160"/>
      <c r="TIC19" s="161"/>
      <c r="TID19" s="161"/>
      <c r="TIE19" s="162"/>
      <c r="TIF19" s="162"/>
      <c r="TIG19" s="163"/>
      <c r="TIH19" s="163"/>
      <c r="TII19" s="163"/>
      <c r="TIJ19" s="163"/>
      <c r="TIK19" s="164"/>
      <c r="TIL19" s="164"/>
      <c r="TIM19" s="164"/>
      <c r="TIN19" s="163"/>
      <c r="TIO19" s="7"/>
      <c r="TIP19" s="7"/>
      <c r="TIQ19" s="7"/>
      <c r="TIR19" s="165"/>
      <c r="TIS19" s="108"/>
      <c r="TIT19" s="109"/>
      <c r="TIU19" s="155"/>
      <c r="TIV19" s="109"/>
      <c r="TIW19" s="109"/>
      <c r="TIX19" s="156"/>
      <c r="TIY19" s="156"/>
      <c r="TIZ19" s="156"/>
      <c r="TJA19" s="156"/>
      <c r="TJB19" s="156"/>
      <c r="TJC19" s="157"/>
      <c r="TJD19" s="156"/>
      <c r="TJE19" s="156"/>
      <c r="TJF19" s="156"/>
      <c r="TJG19" s="158"/>
      <c r="TJH19" s="110"/>
      <c r="TJI19" s="156"/>
      <c r="TJJ19" s="156"/>
      <c r="TJK19" s="156"/>
      <c r="TJL19" s="158"/>
      <c r="TJM19" s="159"/>
      <c r="TJN19" s="160"/>
      <c r="TJO19" s="161"/>
      <c r="TJP19" s="161"/>
      <c r="TJQ19" s="162"/>
      <c r="TJR19" s="162"/>
      <c r="TJS19" s="163"/>
      <c r="TJT19" s="163"/>
      <c r="TJU19" s="163"/>
      <c r="TJV19" s="163"/>
      <c r="TJW19" s="164"/>
      <c r="TJX19" s="164"/>
      <c r="TJY19" s="164"/>
      <c r="TJZ19" s="163"/>
      <c r="TKA19" s="7"/>
      <c r="TKB19" s="7"/>
      <c r="TKC19" s="7"/>
      <c r="TKD19" s="165"/>
      <c r="TKE19" s="108"/>
      <c r="TKF19" s="109"/>
      <c r="TKG19" s="155"/>
      <c r="TKH19" s="109"/>
      <c r="TKI19" s="109"/>
      <c r="TKJ19" s="156"/>
      <c r="TKK19" s="156"/>
      <c r="TKL19" s="156"/>
      <c r="TKM19" s="156"/>
      <c r="TKN19" s="156"/>
      <c r="TKO19" s="157"/>
      <c r="TKP19" s="156"/>
      <c r="TKQ19" s="156"/>
      <c r="TKR19" s="156"/>
      <c r="TKS19" s="158"/>
      <c r="TKT19" s="110"/>
      <c r="TKU19" s="156"/>
      <c r="TKV19" s="156"/>
      <c r="TKW19" s="156"/>
      <c r="TKX19" s="158"/>
      <c r="TKY19" s="159"/>
      <c r="TKZ19" s="160"/>
      <c r="TLA19" s="161"/>
      <c r="TLB19" s="161"/>
      <c r="TLC19" s="162"/>
      <c r="TLD19" s="162"/>
      <c r="TLE19" s="163"/>
      <c r="TLF19" s="163"/>
      <c r="TLG19" s="163"/>
      <c r="TLH19" s="163"/>
      <c r="TLI19" s="164"/>
      <c r="TLJ19" s="164"/>
      <c r="TLK19" s="164"/>
      <c r="TLL19" s="163"/>
      <c r="TLM19" s="7"/>
      <c r="TLN19" s="7"/>
      <c r="TLO19" s="7"/>
      <c r="TLP19" s="165"/>
      <c r="TLQ19" s="108"/>
      <c r="TLR19" s="109"/>
      <c r="TLS19" s="155"/>
      <c r="TLT19" s="109"/>
      <c r="TLU19" s="109"/>
      <c r="TLV19" s="156"/>
      <c r="TLW19" s="156"/>
      <c r="TLX19" s="156"/>
      <c r="TLY19" s="156"/>
      <c r="TLZ19" s="156"/>
      <c r="TMA19" s="157"/>
      <c r="TMB19" s="156"/>
      <c r="TMC19" s="156"/>
      <c r="TMD19" s="156"/>
      <c r="TME19" s="158"/>
      <c r="TMF19" s="110"/>
      <c r="TMG19" s="156"/>
      <c r="TMH19" s="156"/>
      <c r="TMI19" s="156"/>
      <c r="TMJ19" s="158"/>
      <c r="TMK19" s="159"/>
      <c r="TML19" s="160"/>
      <c r="TMM19" s="161"/>
      <c r="TMN19" s="161"/>
      <c r="TMO19" s="162"/>
      <c r="TMP19" s="162"/>
      <c r="TMQ19" s="163"/>
      <c r="TMR19" s="163"/>
      <c r="TMS19" s="163"/>
      <c r="TMT19" s="163"/>
      <c r="TMU19" s="164"/>
      <c r="TMV19" s="164"/>
      <c r="TMW19" s="164"/>
      <c r="TMX19" s="163"/>
      <c r="TMY19" s="7"/>
      <c r="TMZ19" s="7"/>
      <c r="TNA19" s="7"/>
      <c r="TNB19" s="165"/>
      <c r="TNC19" s="108"/>
      <c r="TND19" s="109"/>
      <c r="TNE19" s="155"/>
      <c r="TNF19" s="109"/>
      <c r="TNG19" s="109"/>
      <c r="TNH19" s="156"/>
      <c r="TNI19" s="156"/>
      <c r="TNJ19" s="156"/>
      <c r="TNK19" s="156"/>
      <c r="TNL19" s="156"/>
      <c r="TNM19" s="157"/>
      <c r="TNN19" s="156"/>
      <c r="TNO19" s="156"/>
      <c r="TNP19" s="156"/>
      <c r="TNQ19" s="158"/>
      <c r="TNR19" s="110"/>
      <c r="TNS19" s="156"/>
      <c r="TNT19" s="156"/>
      <c r="TNU19" s="156"/>
      <c r="TNV19" s="158"/>
      <c r="TNW19" s="159"/>
      <c r="TNX19" s="160"/>
      <c r="TNY19" s="161"/>
      <c r="TNZ19" s="161"/>
      <c r="TOA19" s="162"/>
      <c r="TOB19" s="162"/>
      <c r="TOC19" s="163"/>
      <c r="TOD19" s="163"/>
      <c r="TOE19" s="163"/>
      <c r="TOF19" s="163"/>
      <c r="TOG19" s="164"/>
      <c r="TOH19" s="164"/>
      <c r="TOI19" s="164"/>
      <c r="TOJ19" s="163"/>
      <c r="TOK19" s="7"/>
      <c r="TOL19" s="7"/>
      <c r="TOM19" s="7"/>
      <c r="TON19" s="165"/>
      <c r="TOO19" s="108"/>
      <c r="TOP19" s="109"/>
      <c r="TOQ19" s="155"/>
      <c r="TOR19" s="109"/>
      <c r="TOS19" s="109"/>
      <c r="TOT19" s="156"/>
      <c r="TOU19" s="156"/>
      <c r="TOV19" s="156"/>
      <c r="TOW19" s="156"/>
      <c r="TOX19" s="156"/>
      <c r="TOY19" s="157"/>
      <c r="TOZ19" s="156"/>
      <c r="TPA19" s="156"/>
      <c r="TPB19" s="156"/>
      <c r="TPC19" s="158"/>
      <c r="TPD19" s="110"/>
      <c r="TPE19" s="156"/>
      <c r="TPF19" s="156"/>
      <c r="TPG19" s="156"/>
      <c r="TPH19" s="158"/>
      <c r="TPI19" s="159"/>
      <c r="TPJ19" s="160"/>
      <c r="TPK19" s="161"/>
      <c r="TPL19" s="161"/>
      <c r="TPM19" s="162"/>
      <c r="TPN19" s="162"/>
      <c r="TPO19" s="163"/>
      <c r="TPP19" s="163"/>
      <c r="TPQ19" s="163"/>
      <c r="TPR19" s="163"/>
      <c r="TPS19" s="164"/>
      <c r="TPT19" s="164"/>
      <c r="TPU19" s="164"/>
      <c r="TPV19" s="163"/>
      <c r="TPW19" s="7"/>
      <c r="TPX19" s="7"/>
      <c r="TPY19" s="7"/>
      <c r="TPZ19" s="165"/>
      <c r="TQA19" s="108"/>
      <c r="TQB19" s="109"/>
      <c r="TQC19" s="155"/>
      <c r="TQD19" s="109"/>
      <c r="TQE19" s="109"/>
      <c r="TQF19" s="156"/>
      <c r="TQG19" s="156"/>
      <c r="TQH19" s="156"/>
      <c r="TQI19" s="156"/>
      <c r="TQJ19" s="156"/>
      <c r="TQK19" s="157"/>
      <c r="TQL19" s="156"/>
      <c r="TQM19" s="156"/>
      <c r="TQN19" s="156"/>
      <c r="TQO19" s="158"/>
      <c r="TQP19" s="110"/>
      <c r="TQQ19" s="156"/>
      <c r="TQR19" s="156"/>
      <c r="TQS19" s="156"/>
      <c r="TQT19" s="158"/>
      <c r="TQU19" s="159"/>
      <c r="TQV19" s="160"/>
      <c r="TQW19" s="161"/>
      <c r="TQX19" s="161"/>
      <c r="TQY19" s="162"/>
      <c r="TQZ19" s="162"/>
      <c r="TRA19" s="163"/>
      <c r="TRB19" s="163"/>
      <c r="TRC19" s="163"/>
      <c r="TRD19" s="163"/>
      <c r="TRE19" s="164"/>
      <c r="TRF19" s="164"/>
      <c r="TRG19" s="164"/>
      <c r="TRH19" s="163"/>
      <c r="TRI19" s="7"/>
      <c r="TRJ19" s="7"/>
      <c r="TRK19" s="7"/>
      <c r="TRL19" s="165"/>
      <c r="TRM19" s="108"/>
      <c r="TRN19" s="109"/>
      <c r="TRO19" s="155"/>
      <c r="TRP19" s="109"/>
      <c r="TRQ19" s="109"/>
      <c r="TRR19" s="156"/>
      <c r="TRS19" s="156"/>
      <c r="TRT19" s="156"/>
      <c r="TRU19" s="156"/>
      <c r="TRV19" s="156"/>
      <c r="TRW19" s="157"/>
      <c r="TRX19" s="156"/>
      <c r="TRY19" s="156"/>
      <c r="TRZ19" s="156"/>
      <c r="TSA19" s="158"/>
      <c r="TSB19" s="110"/>
      <c r="TSC19" s="156"/>
      <c r="TSD19" s="156"/>
      <c r="TSE19" s="156"/>
      <c r="TSF19" s="158"/>
      <c r="TSG19" s="159"/>
      <c r="TSH19" s="160"/>
      <c r="TSI19" s="161"/>
      <c r="TSJ19" s="161"/>
      <c r="TSK19" s="162"/>
      <c r="TSL19" s="162"/>
      <c r="TSM19" s="163"/>
      <c r="TSN19" s="163"/>
      <c r="TSO19" s="163"/>
      <c r="TSP19" s="163"/>
      <c r="TSQ19" s="164"/>
      <c r="TSR19" s="164"/>
      <c r="TSS19" s="164"/>
      <c r="TST19" s="163"/>
      <c r="TSU19" s="7"/>
      <c r="TSV19" s="7"/>
      <c r="TSW19" s="7"/>
      <c r="TSX19" s="165"/>
      <c r="TSY19" s="108"/>
      <c r="TSZ19" s="109"/>
      <c r="TTA19" s="155"/>
      <c r="TTB19" s="109"/>
      <c r="TTC19" s="109"/>
      <c r="TTD19" s="156"/>
      <c r="TTE19" s="156"/>
      <c r="TTF19" s="156"/>
      <c r="TTG19" s="156"/>
      <c r="TTH19" s="156"/>
      <c r="TTI19" s="157"/>
      <c r="TTJ19" s="156"/>
      <c r="TTK19" s="156"/>
      <c r="TTL19" s="156"/>
      <c r="TTM19" s="158"/>
      <c r="TTN19" s="110"/>
      <c r="TTO19" s="156"/>
      <c r="TTP19" s="156"/>
      <c r="TTQ19" s="156"/>
      <c r="TTR19" s="158"/>
      <c r="TTS19" s="159"/>
      <c r="TTT19" s="160"/>
      <c r="TTU19" s="161"/>
      <c r="TTV19" s="161"/>
      <c r="TTW19" s="162"/>
      <c r="TTX19" s="162"/>
      <c r="TTY19" s="163"/>
      <c r="TTZ19" s="163"/>
      <c r="TUA19" s="163"/>
      <c r="TUB19" s="163"/>
      <c r="TUC19" s="164"/>
      <c r="TUD19" s="164"/>
      <c r="TUE19" s="164"/>
      <c r="TUF19" s="163"/>
      <c r="TUG19" s="7"/>
      <c r="TUH19" s="7"/>
      <c r="TUI19" s="7"/>
      <c r="TUJ19" s="165"/>
      <c r="TUK19" s="108"/>
      <c r="TUL19" s="109"/>
      <c r="TUM19" s="155"/>
      <c r="TUN19" s="109"/>
      <c r="TUO19" s="109"/>
      <c r="TUP19" s="156"/>
      <c r="TUQ19" s="156"/>
      <c r="TUR19" s="156"/>
      <c r="TUS19" s="156"/>
      <c r="TUT19" s="156"/>
      <c r="TUU19" s="157"/>
      <c r="TUV19" s="156"/>
      <c r="TUW19" s="156"/>
      <c r="TUX19" s="156"/>
      <c r="TUY19" s="158"/>
      <c r="TUZ19" s="110"/>
      <c r="TVA19" s="156"/>
      <c r="TVB19" s="156"/>
      <c r="TVC19" s="156"/>
      <c r="TVD19" s="158"/>
      <c r="TVE19" s="159"/>
      <c r="TVF19" s="160"/>
      <c r="TVG19" s="161"/>
      <c r="TVH19" s="161"/>
      <c r="TVI19" s="162"/>
      <c r="TVJ19" s="162"/>
      <c r="TVK19" s="163"/>
      <c r="TVL19" s="163"/>
      <c r="TVM19" s="163"/>
      <c r="TVN19" s="163"/>
      <c r="TVO19" s="164"/>
      <c r="TVP19" s="164"/>
      <c r="TVQ19" s="164"/>
      <c r="TVR19" s="163"/>
      <c r="TVS19" s="7"/>
      <c r="TVT19" s="7"/>
      <c r="TVU19" s="7"/>
      <c r="TVV19" s="165"/>
      <c r="TVW19" s="108"/>
      <c r="TVX19" s="109"/>
      <c r="TVY19" s="155"/>
      <c r="TVZ19" s="109"/>
      <c r="TWA19" s="109"/>
      <c r="TWB19" s="156"/>
      <c r="TWC19" s="156"/>
      <c r="TWD19" s="156"/>
      <c r="TWE19" s="156"/>
      <c r="TWF19" s="156"/>
      <c r="TWG19" s="157"/>
      <c r="TWH19" s="156"/>
      <c r="TWI19" s="156"/>
      <c r="TWJ19" s="156"/>
      <c r="TWK19" s="158"/>
      <c r="TWL19" s="110"/>
      <c r="TWM19" s="156"/>
      <c r="TWN19" s="156"/>
      <c r="TWO19" s="156"/>
      <c r="TWP19" s="158"/>
      <c r="TWQ19" s="159"/>
      <c r="TWR19" s="160"/>
      <c r="TWS19" s="161"/>
      <c r="TWT19" s="161"/>
      <c r="TWU19" s="162"/>
      <c r="TWV19" s="162"/>
      <c r="TWW19" s="163"/>
      <c r="TWX19" s="163"/>
      <c r="TWY19" s="163"/>
      <c r="TWZ19" s="163"/>
      <c r="TXA19" s="164"/>
      <c r="TXB19" s="164"/>
      <c r="TXC19" s="164"/>
      <c r="TXD19" s="163"/>
      <c r="TXE19" s="7"/>
      <c r="TXF19" s="7"/>
      <c r="TXG19" s="7"/>
      <c r="TXH19" s="165"/>
      <c r="TXI19" s="108"/>
      <c r="TXJ19" s="109"/>
      <c r="TXK19" s="155"/>
      <c r="TXL19" s="109"/>
      <c r="TXM19" s="109"/>
      <c r="TXN19" s="156"/>
      <c r="TXO19" s="156"/>
      <c r="TXP19" s="156"/>
      <c r="TXQ19" s="156"/>
      <c r="TXR19" s="156"/>
      <c r="TXS19" s="157"/>
      <c r="TXT19" s="156"/>
      <c r="TXU19" s="156"/>
      <c r="TXV19" s="156"/>
      <c r="TXW19" s="158"/>
      <c r="TXX19" s="110"/>
      <c r="TXY19" s="156"/>
      <c r="TXZ19" s="156"/>
      <c r="TYA19" s="156"/>
      <c r="TYB19" s="158"/>
      <c r="TYC19" s="159"/>
      <c r="TYD19" s="160"/>
      <c r="TYE19" s="161"/>
      <c r="TYF19" s="161"/>
      <c r="TYG19" s="162"/>
      <c r="TYH19" s="162"/>
      <c r="TYI19" s="163"/>
      <c r="TYJ19" s="163"/>
      <c r="TYK19" s="163"/>
      <c r="TYL19" s="163"/>
      <c r="TYM19" s="164"/>
      <c r="TYN19" s="164"/>
      <c r="TYO19" s="164"/>
      <c r="TYP19" s="163"/>
      <c r="TYQ19" s="7"/>
      <c r="TYR19" s="7"/>
      <c r="TYS19" s="7"/>
      <c r="TYT19" s="165"/>
      <c r="TYU19" s="108"/>
      <c r="TYV19" s="109"/>
      <c r="TYW19" s="155"/>
      <c r="TYX19" s="109"/>
      <c r="TYY19" s="109"/>
      <c r="TYZ19" s="156"/>
      <c r="TZA19" s="156"/>
      <c r="TZB19" s="156"/>
      <c r="TZC19" s="156"/>
      <c r="TZD19" s="156"/>
      <c r="TZE19" s="157"/>
      <c r="TZF19" s="156"/>
      <c r="TZG19" s="156"/>
      <c r="TZH19" s="156"/>
      <c r="TZI19" s="158"/>
      <c r="TZJ19" s="110"/>
      <c r="TZK19" s="156"/>
      <c r="TZL19" s="156"/>
      <c r="TZM19" s="156"/>
      <c r="TZN19" s="158"/>
      <c r="TZO19" s="159"/>
      <c r="TZP19" s="160"/>
      <c r="TZQ19" s="161"/>
      <c r="TZR19" s="161"/>
      <c r="TZS19" s="162"/>
      <c r="TZT19" s="162"/>
      <c r="TZU19" s="163"/>
      <c r="TZV19" s="163"/>
      <c r="TZW19" s="163"/>
      <c r="TZX19" s="163"/>
      <c r="TZY19" s="164"/>
      <c r="TZZ19" s="164"/>
      <c r="UAA19" s="164"/>
      <c r="UAB19" s="163"/>
      <c r="UAC19" s="7"/>
      <c r="UAD19" s="7"/>
      <c r="UAE19" s="7"/>
      <c r="UAF19" s="165"/>
      <c r="UAG19" s="108"/>
      <c r="UAH19" s="109"/>
      <c r="UAI19" s="155"/>
      <c r="UAJ19" s="109"/>
      <c r="UAK19" s="109"/>
      <c r="UAL19" s="156"/>
      <c r="UAM19" s="156"/>
      <c r="UAN19" s="156"/>
      <c r="UAO19" s="156"/>
      <c r="UAP19" s="156"/>
      <c r="UAQ19" s="157"/>
      <c r="UAR19" s="156"/>
      <c r="UAS19" s="156"/>
      <c r="UAT19" s="156"/>
      <c r="UAU19" s="158"/>
      <c r="UAV19" s="110"/>
      <c r="UAW19" s="156"/>
      <c r="UAX19" s="156"/>
      <c r="UAY19" s="156"/>
      <c r="UAZ19" s="158"/>
      <c r="UBA19" s="159"/>
      <c r="UBB19" s="160"/>
      <c r="UBC19" s="161"/>
      <c r="UBD19" s="161"/>
      <c r="UBE19" s="162"/>
      <c r="UBF19" s="162"/>
      <c r="UBG19" s="163"/>
      <c r="UBH19" s="163"/>
      <c r="UBI19" s="163"/>
      <c r="UBJ19" s="163"/>
      <c r="UBK19" s="164"/>
      <c r="UBL19" s="164"/>
      <c r="UBM19" s="164"/>
      <c r="UBN19" s="163"/>
      <c r="UBO19" s="7"/>
      <c r="UBP19" s="7"/>
      <c r="UBQ19" s="7"/>
      <c r="UBR19" s="165"/>
      <c r="UBS19" s="108"/>
      <c r="UBT19" s="109"/>
      <c r="UBU19" s="155"/>
      <c r="UBV19" s="109"/>
      <c r="UBW19" s="109"/>
      <c r="UBX19" s="156"/>
      <c r="UBY19" s="156"/>
      <c r="UBZ19" s="156"/>
      <c r="UCA19" s="156"/>
      <c r="UCB19" s="156"/>
      <c r="UCC19" s="157"/>
      <c r="UCD19" s="156"/>
      <c r="UCE19" s="156"/>
      <c r="UCF19" s="156"/>
      <c r="UCG19" s="158"/>
      <c r="UCH19" s="110"/>
      <c r="UCI19" s="156"/>
      <c r="UCJ19" s="156"/>
      <c r="UCK19" s="156"/>
      <c r="UCL19" s="158"/>
      <c r="UCM19" s="159"/>
      <c r="UCN19" s="160"/>
      <c r="UCO19" s="161"/>
      <c r="UCP19" s="161"/>
      <c r="UCQ19" s="162"/>
      <c r="UCR19" s="162"/>
      <c r="UCS19" s="163"/>
      <c r="UCT19" s="163"/>
      <c r="UCU19" s="163"/>
      <c r="UCV19" s="163"/>
      <c r="UCW19" s="164"/>
      <c r="UCX19" s="164"/>
      <c r="UCY19" s="164"/>
      <c r="UCZ19" s="163"/>
      <c r="UDA19" s="7"/>
      <c r="UDB19" s="7"/>
      <c r="UDC19" s="7"/>
      <c r="UDD19" s="165"/>
      <c r="UDE19" s="108"/>
      <c r="UDF19" s="109"/>
      <c r="UDG19" s="155"/>
      <c r="UDH19" s="109"/>
      <c r="UDI19" s="109"/>
      <c r="UDJ19" s="156"/>
      <c r="UDK19" s="156"/>
      <c r="UDL19" s="156"/>
      <c r="UDM19" s="156"/>
      <c r="UDN19" s="156"/>
      <c r="UDO19" s="157"/>
      <c r="UDP19" s="156"/>
      <c r="UDQ19" s="156"/>
      <c r="UDR19" s="156"/>
      <c r="UDS19" s="158"/>
      <c r="UDT19" s="110"/>
      <c r="UDU19" s="156"/>
      <c r="UDV19" s="156"/>
      <c r="UDW19" s="156"/>
      <c r="UDX19" s="158"/>
      <c r="UDY19" s="159"/>
      <c r="UDZ19" s="160"/>
      <c r="UEA19" s="161"/>
      <c r="UEB19" s="161"/>
      <c r="UEC19" s="162"/>
      <c r="UED19" s="162"/>
      <c r="UEE19" s="163"/>
      <c r="UEF19" s="163"/>
      <c r="UEG19" s="163"/>
      <c r="UEH19" s="163"/>
      <c r="UEI19" s="164"/>
      <c r="UEJ19" s="164"/>
      <c r="UEK19" s="164"/>
      <c r="UEL19" s="163"/>
      <c r="UEM19" s="7"/>
      <c r="UEN19" s="7"/>
      <c r="UEO19" s="7"/>
      <c r="UEP19" s="165"/>
      <c r="UEQ19" s="108"/>
      <c r="UER19" s="109"/>
      <c r="UES19" s="155"/>
      <c r="UET19" s="109"/>
      <c r="UEU19" s="109"/>
      <c r="UEV19" s="156"/>
      <c r="UEW19" s="156"/>
      <c r="UEX19" s="156"/>
      <c r="UEY19" s="156"/>
      <c r="UEZ19" s="156"/>
      <c r="UFA19" s="157"/>
      <c r="UFB19" s="156"/>
      <c r="UFC19" s="156"/>
      <c r="UFD19" s="156"/>
      <c r="UFE19" s="158"/>
      <c r="UFF19" s="110"/>
      <c r="UFG19" s="156"/>
      <c r="UFH19" s="156"/>
      <c r="UFI19" s="156"/>
      <c r="UFJ19" s="158"/>
      <c r="UFK19" s="159"/>
      <c r="UFL19" s="160"/>
      <c r="UFM19" s="161"/>
      <c r="UFN19" s="161"/>
      <c r="UFO19" s="162"/>
      <c r="UFP19" s="162"/>
      <c r="UFQ19" s="163"/>
      <c r="UFR19" s="163"/>
      <c r="UFS19" s="163"/>
      <c r="UFT19" s="163"/>
      <c r="UFU19" s="164"/>
      <c r="UFV19" s="164"/>
      <c r="UFW19" s="164"/>
      <c r="UFX19" s="163"/>
      <c r="UFY19" s="7"/>
      <c r="UFZ19" s="7"/>
      <c r="UGA19" s="7"/>
      <c r="UGB19" s="165"/>
      <c r="UGC19" s="108"/>
      <c r="UGD19" s="109"/>
      <c r="UGE19" s="155"/>
      <c r="UGF19" s="109"/>
      <c r="UGG19" s="109"/>
      <c r="UGH19" s="156"/>
      <c r="UGI19" s="156"/>
      <c r="UGJ19" s="156"/>
      <c r="UGK19" s="156"/>
      <c r="UGL19" s="156"/>
      <c r="UGM19" s="157"/>
      <c r="UGN19" s="156"/>
      <c r="UGO19" s="156"/>
      <c r="UGP19" s="156"/>
      <c r="UGQ19" s="158"/>
      <c r="UGR19" s="110"/>
      <c r="UGS19" s="156"/>
      <c r="UGT19" s="156"/>
      <c r="UGU19" s="156"/>
      <c r="UGV19" s="158"/>
      <c r="UGW19" s="159"/>
      <c r="UGX19" s="160"/>
      <c r="UGY19" s="161"/>
      <c r="UGZ19" s="161"/>
      <c r="UHA19" s="162"/>
      <c r="UHB19" s="162"/>
      <c r="UHC19" s="163"/>
      <c r="UHD19" s="163"/>
      <c r="UHE19" s="163"/>
      <c r="UHF19" s="163"/>
      <c r="UHG19" s="164"/>
      <c r="UHH19" s="164"/>
      <c r="UHI19" s="164"/>
      <c r="UHJ19" s="163"/>
      <c r="UHK19" s="7"/>
      <c r="UHL19" s="7"/>
      <c r="UHM19" s="7"/>
      <c r="UHN19" s="165"/>
      <c r="UHO19" s="108"/>
      <c r="UHP19" s="109"/>
      <c r="UHQ19" s="155"/>
      <c r="UHR19" s="109"/>
      <c r="UHS19" s="109"/>
      <c r="UHT19" s="156"/>
      <c r="UHU19" s="156"/>
      <c r="UHV19" s="156"/>
      <c r="UHW19" s="156"/>
      <c r="UHX19" s="156"/>
      <c r="UHY19" s="157"/>
      <c r="UHZ19" s="156"/>
      <c r="UIA19" s="156"/>
      <c r="UIB19" s="156"/>
      <c r="UIC19" s="158"/>
      <c r="UID19" s="110"/>
      <c r="UIE19" s="156"/>
      <c r="UIF19" s="156"/>
      <c r="UIG19" s="156"/>
      <c r="UIH19" s="158"/>
      <c r="UII19" s="159"/>
      <c r="UIJ19" s="160"/>
      <c r="UIK19" s="161"/>
      <c r="UIL19" s="161"/>
      <c r="UIM19" s="162"/>
      <c r="UIN19" s="162"/>
      <c r="UIO19" s="163"/>
      <c r="UIP19" s="163"/>
      <c r="UIQ19" s="163"/>
      <c r="UIR19" s="163"/>
      <c r="UIS19" s="164"/>
      <c r="UIT19" s="164"/>
      <c r="UIU19" s="164"/>
      <c r="UIV19" s="163"/>
      <c r="UIW19" s="7"/>
      <c r="UIX19" s="7"/>
      <c r="UIY19" s="7"/>
      <c r="UIZ19" s="165"/>
      <c r="UJA19" s="108"/>
      <c r="UJB19" s="109"/>
      <c r="UJC19" s="155"/>
      <c r="UJD19" s="109"/>
      <c r="UJE19" s="109"/>
      <c r="UJF19" s="156"/>
      <c r="UJG19" s="156"/>
      <c r="UJH19" s="156"/>
      <c r="UJI19" s="156"/>
      <c r="UJJ19" s="156"/>
      <c r="UJK19" s="157"/>
      <c r="UJL19" s="156"/>
      <c r="UJM19" s="156"/>
      <c r="UJN19" s="156"/>
      <c r="UJO19" s="158"/>
      <c r="UJP19" s="110"/>
      <c r="UJQ19" s="156"/>
      <c r="UJR19" s="156"/>
      <c r="UJS19" s="156"/>
      <c r="UJT19" s="158"/>
      <c r="UJU19" s="159"/>
      <c r="UJV19" s="160"/>
      <c r="UJW19" s="161"/>
      <c r="UJX19" s="161"/>
      <c r="UJY19" s="162"/>
      <c r="UJZ19" s="162"/>
      <c r="UKA19" s="163"/>
      <c r="UKB19" s="163"/>
      <c r="UKC19" s="163"/>
      <c r="UKD19" s="163"/>
      <c r="UKE19" s="164"/>
      <c r="UKF19" s="164"/>
      <c r="UKG19" s="164"/>
      <c r="UKH19" s="163"/>
      <c r="UKI19" s="7"/>
      <c r="UKJ19" s="7"/>
      <c r="UKK19" s="7"/>
      <c r="UKL19" s="165"/>
      <c r="UKM19" s="108"/>
      <c r="UKN19" s="109"/>
      <c r="UKO19" s="155"/>
      <c r="UKP19" s="109"/>
      <c r="UKQ19" s="109"/>
      <c r="UKR19" s="156"/>
      <c r="UKS19" s="156"/>
      <c r="UKT19" s="156"/>
      <c r="UKU19" s="156"/>
      <c r="UKV19" s="156"/>
      <c r="UKW19" s="157"/>
      <c r="UKX19" s="156"/>
      <c r="UKY19" s="156"/>
      <c r="UKZ19" s="156"/>
      <c r="ULA19" s="158"/>
      <c r="ULB19" s="110"/>
      <c r="ULC19" s="156"/>
      <c r="ULD19" s="156"/>
      <c r="ULE19" s="156"/>
      <c r="ULF19" s="158"/>
      <c r="ULG19" s="159"/>
      <c r="ULH19" s="160"/>
      <c r="ULI19" s="161"/>
      <c r="ULJ19" s="161"/>
      <c r="ULK19" s="162"/>
      <c r="ULL19" s="162"/>
      <c r="ULM19" s="163"/>
      <c r="ULN19" s="163"/>
      <c r="ULO19" s="163"/>
      <c r="ULP19" s="163"/>
      <c r="ULQ19" s="164"/>
      <c r="ULR19" s="164"/>
      <c r="ULS19" s="164"/>
      <c r="ULT19" s="163"/>
      <c r="ULU19" s="7"/>
      <c r="ULV19" s="7"/>
      <c r="ULW19" s="7"/>
      <c r="ULX19" s="165"/>
      <c r="ULY19" s="108"/>
      <c r="ULZ19" s="109"/>
      <c r="UMA19" s="155"/>
      <c r="UMB19" s="109"/>
      <c r="UMC19" s="109"/>
      <c r="UMD19" s="156"/>
      <c r="UME19" s="156"/>
      <c r="UMF19" s="156"/>
      <c r="UMG19" s="156"/>
      <c r="UMH19" s="156"/>
      <c r="UMI19" s="157"/>
      <c r="UMJ19" s="156"/>
      <c r="UMK19" s="156"/>
      <c r="UML19" s="156"/>
      <c r="UMM19" s="158"/>
      <c r="UMN19" s="110"/>
      <c r="UMO19" s="156"/>
      <c r="UMP19" s="156"/>
      <c r="UMQ19" s="156"/>
      <c r="UMR19" s="158"/>
      <c r="UMS19" s="159"/>
      <c r="UMT19" s="160"/>
      <c r="UMU19" s="161"/>
      <c r="UMV19" s="161"/>
      <c r="UMW19" s="162"/>
      <c r="UMX19" s="162"/>
      <c r="UMY19" s="163"/>
      <c r="UMZ19" s="163"/>
      <c r="UNA19" s="163"/>
      <c r="UNB19" s="163"/>
      <c r="UNC19" s="164"/>
      <c r="UND19" s="164"/>
      <c r="UNE19" s="164"/>
      <c r="UNF19" s="163"/>
      <c r="UNG19" s="7"/>
      <c r="UNH19" s="7"/>
      <c r="UNI19" s="7"/>
      <c r="UNJ19" s="165"/>
      <c r="UNK19" s="108"/>
      <c r="UNL19" s="109"/>
      <c r="UNM19" s="155"/>
      <c r="UNN19" s="109"/>
      <c r="UNO19" s="109"/>
      <c r="UNP19" s="156"/>
      <c r="UNQ19" s="156"/>
      <c r="UNR19" s="156"/>
      <c r="UNS19" s="156"/>
      <c r="UNT19" s="156"/>
      <c r="UNU19" s="157"/>
      <c r="UNV19" s="156"/>
      <c r="UNW19" s="156"/>
      <c r="UNX19" s="156"/>
      <c r="UNY19" s="158"/>
      <c r="UNZ19" s="110"/>
      <c r="UOA19" s="156"/>
      <c r="UOB19" s="156"/>
      <c r="UOC19" s="156"/>
      <c r="UOD19" s="158"/>
      <c r="UOE19" s="159"/>
      <c r="UOF19" s="160"/>
      <c r="UOG19" s="161"/>
      <c r="UOH19" s="161"/>
      <c r="UOI19" s="162"/>
      <c r="UOJ19" s="162"/>
      <c r="UOK19" s="163"/>
      <c r="UOL19" s="163"/>
      <c r="UOM19" s="163"/>
      <c r="UON19" s="163"/>
      <c r="UOO19" s="164"/>
      <c r="UOP19" s="164"/>
      <c r="UOQ19" s="164"/>
      <c r="UOR19" s="163"/>
      <c r="UOS19" s="7"/>
      <c r="UOT19" s="7"/>
      <c r="UOU19" s="7"/>
      <c r="UOV19" s="165"/>
      <c r="UOW19" s="108"/>
      <c r="UOX19" s="109"/>
      <c r="UOY19" s="155"/>
      <c r="UOZ19" s="109"/>
      <c r="UPA19" s="109"/>
      <c r="UPB19" s="156"/>
      <c r="UPC19" s="156"/>
      <c r="UPD19" s="156"/>
      <c r="UPE19" s="156"/>
      <c r="UPF19" s="156"/>
      <c r="UPG19" s="157"/>
      <c r="UPH19" s="156"/>
      <c r="UPI19" s="156"/>
      <c r="UPJ19" s="156"/>
      <c r="UPK19" s="158"/>
      <c r="UPL19" s="110"/>
      <c r="UPM19" s="156"/>
      <c r="UPN19" s="156"/>
      <c r="UPO19" s="156"/>
      <c r="UPP19" s="158"/>
      <c r="UPQ19" s="159"/>
      <c r="UPR19" s="160"/>
      <c r="UPS19" s="161"/>
      <c r="UPT19" s="161"/>
      <c r="UPU19" s="162"/>
      <c r="UPV19" s="162"/>
      <c r="UPW19" s="163"/>
      <c r="UPX19" s="163"/>
      <c r="UPY19" s="163"/>
      <c r="UPZ19" s="163"/>
      <c r="UQA19" s="164"/>
      <c r="UQB19" s="164"/>
      <c r="UQC19" s="164"/>
      <c r="UQD19" s="163"/>
      <c r="UQE19" s="7"/>
      <c r="UQF19" s="7"/>
      <c r="UQG19" s="7"/>
      <c r="UQH19" s="165"/>
      <c r="UQI19" s="108"/>
      <c r="UQJ19" s="109"/>
      <c r="UQK19" s="155"/>
      <c r="UQL19" s="109"/>
      <c r="UQM19" s="109"/>
      <c r="UQN19" s="156"/>
      <c r="UQO19" s="156"/>
      <c r="UQP19" s="156"/>
      <c r="UQQ19" s="156"/>
      <c r="UQR19" s="156"/>
      <c r="UQS19" s="157"/>
      <c r="UQT19" s="156"/>
      <c r="UQU19" s="156"/>
      <c r="UQV19" s="156"/>
      <c r="UQW19" s="158"/>
      <c r="UQX19" s="110"/>
      <c r="UQY19" s="156"/>
      <c r="UQZ19" s="156"/>
      <c r="URA19" s="156"/>
      <c r="URB19" s="158"/>
      <c r="URC19" s="159"/>
      <c r="URD19" s="160"/>
      <c r="URE19" s="161"/>
      <c r="URF19" s="161"/>
      <c r="URG19" s="162"/>
      <c r="URH19" s="162"/>
      <c r="URI19" s="163"/>
      <c r="URJ19" s="163"/>
      <c r="URK19" s="163"/>
      <c r="URL19" s="163"/>
      <c r="URM19" s="164"/>
      <c r="URN19" s="164"/>
      <c r="URO19" s="164"/>
      <c r="URP19" s="163"/>
      <c r="URQ19" s="7"/>
      <c r="URR19" s="7"/>
      <c r="URS19" s="7"/>
      <c r="URT19" s="165"/>
      <c r="URU19" s="108"/>
      <c r="URV19" s="109"/>
      <c r="URW19" s="155"/>
      <c r="URX19" s="109"/>
      <c r="URY19" s="109"/>
      <c r="URZ19" s="156"/>
      <c r="USA19" s="156"/>
      <c r="USB19" s="156"/>
      <c r="USC19" s="156"/>
      <c r="USD19" s="156"/>
      <c r="USE19" s="157"/>
      <c r="USF19" s="156"/>
      <c r="USG19" s="156"/>
      <c r="USH19" s="156"/>
      <c r="USI19" s="158"/>
      <c r="USJ19" s="110"/>
      <c r="USK19" s="156"/>
      <c r="USL19" s="156"/>
      <c r="USM19" s="156"/>
      <c r="USN19" s="158"/>
      <c r="USO19" s="159"/>
      <c r="USP19" s="160"/>
      <c r="USQ19" s="161"/>
      <c r="USR19" s="161"/>
      <c r="USS19" s="162"/>
      <c r="UST19" s="162"/>
      <c r="USU19" s="163"/>
      <c r="USV19" s="163"/>
      <c r="USW19" s="163"/>
      <c r="USX19" s="163"/>
      <c r="USY19" s="164"/>
      <c r="USZ19" s="164"/>
      <c r="UTA19" s="164"/>
      <c r="UTB19" s="163"/>
      <c r="UTC19" s="7"/>
      <c r="UTD19" s="7"/>
      <c r="UTE19" s="7"/>
      <c r="UTF19" s="165"/>
      <c r="UTG19" s="108"/>
      <c r="UTH19" s="109"/>
      <c r="UTI19" s="155"/>
      <c r="UTJ19" s="109"/>
      <c r="UTK19" s="109"/>
      <c r="UTL19" s="156"/>
      <c r="UTM19" s="156"/>
      <c r="UTN19" s="156"/>
      <c r="UTO19" s="156"/>
      <c r="UTP19" s="156"/>
      <c r="UTQ19" s="157"/>
      <c r="UTR19" s="156"/>
      <c r="UTS19" s="156"/>
      <c r="UTT19" s="156"/>
      <c r="UTU19" s="158"/>
      <c r="UTV19" s="110"/>
      <c r="UTW19" s="156"/>
      <c r="UTX19" s="156"/>
      <c r="UTY19" s="156"/>
      <c r="UTZ19" s="158"/>
      <c r="UUA19" s="159"/>
      <c r="UUB19" s="160"/>
      <c r="UUC19" s="161"/>
      <c r="UUD19" s="161"/>
      <c r="UUE19" s="162"/>
      <c r="UUF19" s="162"/>
      <c r="UUG19" s="163"/>
      <c r="UUH19" s="163"/>
      <c r="UUI19" s="163"/>
      <c r="UUJ19" s="163"/>
      <c r="UUK19" s="164"/>
      <c r="UUL19" s="164"/>
      <c r="UUM19" s="164"/>
      <c r="UUN19" s="163"/>
      <c r="UUO19" s="7"/>
      <c r="UUP19" s="7"/>
      <c r="UUQ19" s="7"/>
      <c r="UUR19" s="165"/>
      <c r="UUS19" s="108"/>
      <c r="UUT19" s="109"/>
      <c r="UUU19" s="155"/>
      <c r="UUV19" s="109"/>
      <c r="UUW19" s="109"/>
      <c r="UUX19" s="156"/>
      <c r="UUY19" s="156"/>
      <c r="UUZ19" s="156"/>
      <c r="UVA19" s="156"/>
      <c r="UVB19" s="156"/>
      <c r="UVC19" s="157"/>
      <c r="UVD19" s="156"/>
      <c r="UVE19" s="156"/>
      <c r="UVF19" s="156"/>
      <c r="UVG19" s="158"/>
      <c r="UVH19" s="110"/>
      <c r="UVI19" s="156"/>
      <c r="UVJ19" s="156"/>
      <c r="UVK19" s="156"/>
      <c r="UVL19" s="158"/>
      <c r="UVM19" s="159"/>
      <c r="UVN19" s="160"/>
      <c r="UVO19" s="161"/>
      <c r="UVP19" s="161"/>
      <c r="UVQ19" s="162"/>
      <c r="UVR19" s="162"/>
      <c r="UVS19" s="163"/>
      <c r="UVT19" s="163"/>
      <c r="UVU19" s="163"/>
      <c r="UVV19" s="163"/>
      <c r="UVW19" s="164"/>
      <c r="UVX19" s="164"/>
      <c r="UVY19" s="164"/>
      <c r="UVZ19" s="163"/>
      <c r="UWA19" s="7"/>
      <c r="UWB19" s="7"/>
      <c r="UWC19" s="7"/>
      <c r="UWD19" s="165"/>
      <c r="UWE19" s="108"/>
      <c r="UWF19" s="109"/>
      <c r="UWG19" s="155"/>
      <c r="UWH19" s="109"/>
      <c r="UWI19" s="109"/>
      <c r="UWJ19" s="156"/>
      <c r="UWK19" s="156"/>
      <c r="UWL19" s="156"/>
      <c r="UWM19" s="156"/>
      <c r="UWN19" s="156"/>
      <c r="UWO19" s="157"/>
      <c r="UWP19" s="156"/>
      <c r="UWQ19" s="156"/>
      <c r="UWR19" s="156"/>
      <c r="UWS19" s="158"/>
      <c r="UWT19" s="110"/>
      <c r="UWU19" s="156"/>
      <c r="UWV19" s="156"/>
      <c r="UWW19" s="156"/>
      <c r="UWX19" s="158"/>
      <c r="UWY19" s="159"/>
      <c r="UWZ19" s="160"/>
      <c r="UXA19" s="161"/>
      <c r="UXB19" s="161"/>
      <c r="UXC19" s="162"/>
      <c r="UXD19" s="162"/>
      <c r="UXE19" s="163"/>
      <c r="UXF19" s="163"/>
      <c r="UXG19" s="163"/>
      <c r="UXH19" s="163"/>
      <c r="UXI19" s="164"/>
      <c r="UXJ19" s="164"/>
      <c r="UXK19" s="164"/>
      <c r="UXL19" s="163"/>
      <c r="UXM19" s="7"/>
      <c r="UXN19" s="7"/>
      <c r="UXO19" s="7"/>
      <c r="UXP19" s="165"/>
      <c r="UXQ19" s="108"/>
      <c r="UXR19" s="109"/>
      <c r="UXS19" s="155"/>
      <c r="UXT19" s="109"/>
      <c r="UXU19" s="109"/>
      <c r="UXV19" s="156"/>
      <c r="UXW19" s="156"/>
      <c r="UXX19" s="156"/>
      <c r="UXY19" s="156"/>
      <c r="UXZ19" s="156"/>
      <c r="UYA19" s="157"/>
      <c r="UYB19" s="156"/>
      <c r="UYC19" s="156"/>
      <c r="UYD19" s="156"/>
      <c r="UYE19" s="158"/>
      <c r="UYF19" s="110"/>
      <c r="UYG19" s="156"/>
      <c r="UYH19" s="156"/>
      <c r="UYI19" s="156"/>
      <c r="UYJ19" s="158"/>
      <c r="UYK19" s="159"/>
      <c r="UYL19" s="160"/>
      <c r="UYM19" s="161"/>
      <c r="UYN19" s="161"/>
      <c r="UYO19" s="162"/>
      <c r="UYP19" s="162"/>
      <c r="UYQ19" s="163"/>
      <c r="UYR19" s="163"/>
      <c r="UYS19" s="163"/>
      <c r="UYT19" s="163"/>
      <c r="UYU19" s="164"/>
      <c r="UYV19" s="164"/>
      <c r="UYW19" s="164"/>
      <c r="UYX19" s="163"/>
      <c r="UYY19" s="7"/>
      <c r="UYZ19" s="7"/>
      <c r="UZA19" s="7"/>
      <c r="UZB19" s="165"/>
      <c r="UZC19" s="108"/>
      <c r="UZD19" s="109"/>
      <c r="UZE19" s="155"/>
      <c r="UZF19" s="109"/>
      <c r="UZG19" s="109"/>
      <c r="UZH19" s="156"/>
      <c r="UZI19" s="156"/>
      <c r="UZJ19" s="156"/>
      <c r="UZK19" s="156"/>
      <c r="UZL19" s="156"/>
      <c r="UZM19" s="157"/>
      <c r="UZN19" s="156"/>
      <c r="UZO19" s="156"/>
      <c r="UZP19" s="156"/>
      <c r="UZQ19" s="158"/>
      <c r="UZR19" s="110"/>
      <c r="UZS19" s="156"/>
      <c r="UZT19" s="156"/>
      <c r="UZU19" s="156"/>
      <c r="UZV19" s="158"/>
      <c r="UZW19" s="159"/>
      <c r="UZX19" s="160"/>
      <c r="UZY19" s="161"/>
      <c r="UZZ19" s="161"/>
      <c r="VAA19" s="162"/>
      <c r="VAB19" s="162"/>
      <c r="VAC19" s="163"/>
      <c r="VAD19" s="163"/>
      <c r="VAE19" s="163"/>
      <c r="VAF19" s="163"/>
      <c r="VAG19" s="164"/>
      <c r="VAH19" s="164"/>
      <c r="VAI19" s="164"/>
      <c r="VAJ19" s="163"/>
      <c r="VAK19" s="7"/>
      <c r="VAL19" s="7"/>
      <c r="VAM19" s="7"/>
      <c r="VAN19" s="165"/>
      <c r="VAO19" s="108"/>
      <c r="VAP19" s="109"/>
      <c r="VAQ19" s="155"/>
      <c r="VAR19" s="109"/>
      <c r="VAS19" s="109"/>
      <c r="VAT19" s="156"/>
      <c r="VAU19" s="156"/>
      <c r="VAV19" s="156"/>
      <c r="VAW19" s="156"/>
      <c r="VAX19" s="156"/>
      <c r="VAY19" s="157"/>
      <c r="VAZ19" s="156"/>
      <c r="VBA19" s="156"/>
      <c r="VBB19" s="156"/>
      <c r="VBC19" s="158"/>
      <c r="VBD19" s="110"/>
      <c r="VBE19" s="156"/>
      <c r="VBF19" s="156"/>
      <c r="VBG19" s="156"/>
      <c r="VBH19" s="158"/>
      <c r="VBI19" s="159"/>
      <c r="VBJ19" s="160"/>
      <c r="VBK19" s="161"/>
      <c r="VBL19" s="161"/>
      <c r="VBM19" s="162"/>
      <c r="VBN19" s="162"/>
      <c r="VBO19" s="163"/>
      <c r="VBP19" s="163"/>
      <c r="VBQ19" s="163"/>
      <c r="VBR19" s="163"/>
      <c r="VBS19" s="164"/>
      <c r="VBT19" s="164"/>
      <c r="VBU19" s="164"/>
      <c r="VBV19" s="163"/>
      <c r="VBW19" s="7"/>
      <c r="VBX19" s="7"/>
      <c r="VBY19" s="7"/>
      <c r="VBZ19" s="165"/>
      <c r="VCA19" s="108"/>
      <c r="VCB19" s="109"/>
      <c r="VCC19" s="155"/>
      <c r="VCD19" s="109"/>
      <c r="VCE19" s="109"/>
      <c r="VCF19" s="156"/>
      <c r="VCG19" s="156"/>
      <c r="VCH19" s="156"/>
      <c r="VCI19" s="156"/>
      <c r="VCJ19" s="156"/>
      <c r="VCK19" s="157"/>
      <c r="VCL19" s="156"/>
      <c r="VCM19" s="156"/>
      <c r="VCN19" s="156"/>
      <c r="VCO19" s="158"/>
      <c r="VCP19" s="110"/>
      <c r="VCQ19" s="156"/>
      <c r="VCR19" s="156"/>
      <c r="VCS19" s="156"/>
      <c r="VCT19" s="158"/>
      <c r="VCU19" s="159"/>
      <c r="VCV19" s="160"/>
      <c r="VCW19" s="161"/>
      <c r="VCX19" s="161"/>
      <c r="VCY19" s="162"/>
      <c r="VCZ19" s="162"/>
      <c r="VDA19" s="163"/>
      <c r="VDB19" s="163"/>
      <c r="VDC19" s="163"/>
      <c r="VDD19" s="163"/>
      <c r="VDE19" s="164"/>
      <c r="VDF19" s="164"/>
      <c r="VDG19" s="164"/>
      <c r="VDH19" s="163"/>
      <c r="VDI19" s="7"/>
      <c r="VDJ19" s="7"/>
      <c r="VDK19" s="7"/>
      <c r="VDL19" s="165"/>
      <c r="VDM19" s="108"/>
      <c r="VDN19" s="109"/>
      <c r="VDO19" s="155"/>
      <c r="VDP19" s="109"/>
      <c r="VDQ19" s="109"/>
      <c r="VDR19" s="156"/>
      <c r="VDS19" s="156"/>
      <c r="VDT19" s="156"/>
      <c r="VDU19" s="156"/>
      <c r="VDV19" s="156"/>
      <c r="VDW19" s="157"/>
      <c r="VDX19" s="156"/>
      <c r="VDY19" s="156"/>
      <c r="VDZ19" s="156"/>
      <c r="VEA19" s="158"/>
      <c r="VEB19" s="110"/>
      <c r="VEC19" s="156"/>
      <c r="VED19" s="156"/>
      <c r="VEE19" s="156"/>
      <c r="VEF19" s="158"/>
      <c r="VEG19" s="159"/>
      <c r="VEH19" s="160"/>
      <c r="VEI19" s="161"/>
      <c r="VEJ19" s="161"/>
      <c r="VEK19" s="162"/>
      <c r="VEL19" s="162"/>
      <c r="VEM19" s="163"/>
      <c r="VEN19" s="163"/>
      <c r="VEO19" s="163"/>
      <c r="VEP19" s="163"/>
      <c r="VEQ19" s="164"/>
      <c r="VER19" s="164"/>
      <c r="VES19" s="164"/>
      <c r="VET19" s="163"/>
      <c r="VEU19" s="7"/>
      <c r="VEV19" s="7"/>
      <c r="VEW19" s="7"/>
      <c r="VEX19" s="165"/>
      <c r="VEY19" s="108"/>
      <c r="VEZ19" s="109"/>
      <c r="VFA19" s="155"/>
      <c r="VFB19" s="109"/>
      <c r="VFC19" s="109"/>
      <c r="VFD19" s="156"/>
      <c r="VFE19" s="156"/>
      <c r="VFF19" s="156"/>
      <c r="VFG19" s="156"/>
      <c r="VFH19" s="156"/>
      <c r="VFI19" s="157"/>
      <c r="VFJ19" s="156"/>
      <c r="VFK19" s="156"/>
      <c r="VFL19" s="156"/>
      <c r="VFM19" s="158"/>
      <c r="VFN19" s="110"/>
      <c r="VFO19" s="156"/>
      <c r="VFP19" s="156"/>
      <c r="VFQ19" s="156"/>
      <c r="VFR19" s="158"/>
      <c r="VFS19" s="159"/>
      <c r="VFT19" s="160"/>
      <c r="VFU19" s="161"/>
      <c r="VFV19" s="161"/>
      <c r="VFW19" s="162"/>
      <c r="VFX19" s="162"/>
      <c r="VFY19" s="163"/>
      <c r="VFZ19" s="163"/>
      <c r="VGA19" s="163"/>
      <c r="VGB19" s="163"/>
      <c r="VGC19" s="164"/>
      <c r="VGD19" s="164"/>
      <c r="VGE19" s="164"/>
      <c r="VGF19" s="163"/>
      <c r="VGG19" s="7"/>
      <c r="VGH19" s="7"/>
      <c r="VGI19" s="7"/>
      <c r="VGJ19" s="165"/>
      <c r="VGK19" s="108"/>
      <c r="VGL19" s="109"/>
      <c r="VGM19" s="155"/>
      <c r="VGN19" s="109"/>
      <c r="VGO19" s="109"/>
      <c r="VGP19" s="156"/>
      <c r="VGQ19" s="156"/>
      <c r="VGR19" s="156"/>
      <c r="VGS19" s="156"/>
      <c r="VGT19" s="156"/>
      <c r="VGU19" s="157"/>
      <c r="VGV19" s="156"/>
      <c r="VGW19" s="156"/>
      <c r="VGX19" s="156"/>
      <c r="VGY19" s="158"/>
      <c r="VGZ19" s="110"/>
      <c r="VHA19" s="156"/>
      <c r="VHB19" s="156"/>
      <c r="VHC19" s="156"/>
      <c r="VHD19" s="158"/>
      <c r="VHE19" s="159"/>
      <c r="VHF19" s="160"/>
      <c r="VHG19" s="161"/>
      <c r="VHH19" s="161"/>
      <c r="VHI19" s="162"/>
      <c r="VHJ19" s="162"/>
      <c r="VHK19" s="163"/>
      <c r="VHL19" s="163"/>
      <c r="VHM19" s="163"/>
      <c r="VHN19" s="163"/>
      <c r="VHO19" s="164"/>
      <c r="VHP19" s="164"/>
      <c r="VHQ19" s="164"/>
      <c r="VHR19" s="163"/>
      <c r="VHS19" s="7"/>
      <c r="VHT19" s="7"/>
      <c r="VHU19" s="7"/>
      <c r="VHV19" s="165"/>
      <c r="VHW19" s="108"/>
      <c r="VHX19" s="109"/>
      <c r="VHY19" s="155"/>
      <c r="VHZ19" s="109"/>
      <c r="VIA19" s="109"/>
      <c r="VIB19" s="156"/>
      <c r="VIC19" s="156"/>
      <c r="VID19" s="156"/>
      <c r="VIE19" s="156"/>
      <c r="VIF19" s="156"/>
      <c r="VIG19" s="157"/>
      <c r="VIH19" s="156"/>
      <c r="VII19" s="156"/>
      <c r="VIJ19" s="156"/>
      <c r="VIK19" s="158"/>
      <c r="VIL19" s="110"/>
      <c r="VIM19" s="156"/>
      <c r="VIN19" s="156"/>
      <c r="VIO19" s="156"/>
      <c r="VIP19" s="158"/>
      <c r="VIQ19" s="159"/>
      <c r="VIR19" s="160"/>
      <c r="VIS19" s="161"/>
      <c r="VIT19" s="161"/>
      <c r="VIU19" s="162"/>
      <c r="VIV19" s="162"/>
      <c r="VIW19" s="163"/>
      <c r="VIX19" s="163"/>
      <c r="VIY19" s="163"/>
      <c r="VIZ19" s="163"/>
      <c r="VJA19" s="164"/>
      <c r="VJB19" s="164"/>
      <c r="VJC19" s="164"/>
      <c r="VJD19" s="163"/>
      <c r="VJE19" s="7"/>
      <c r="VJF19" s="7"/>
      <c r="VJG19" s="7"/>
      <c r="VJH19" s="165"/>
      <c r="VJI19" s="108"/>
      <c r="VJJ19" s="109"/>
      <c r="VJK19" s="155"/>
      <c r="VJL19" s="109"/>
      <c r="VJM19" s="109"/>
      <c r="VJN19" s="156"/>
      <c r="VJO19" s="156"/>
      <c r="VJP19" s="156"/>
      <c r="VJQ19" s="156"/>
      <c r="VJR19" s="156"/>
      <c r="VJS19" s="157"/>
      <c r="VJT19" s="156"/>
      <c r="VJU19" s="156"/>
      <c r="VJV19" s="156"/>
      <c r="VJW19" s="158"/>
      <c r="VJX19" s="110"/>
      <c r="VJY19" s="156"/>
      <c r="VJZ19" s="156"/>
      <c r="VKA19" s="156"/>
      <c r="VKB19" s="158"/>
      <c r="VKC19" s="159"/>
      <c r="VKD19" s="160"/>
      <c r="VKE19" s="161"/>
      <c r="VKF19" s="161"/>
      <c r="VKG19" s="162"/>
      <c r="VKH19" s="162"/>
      <c r="VKI19" s="163"/>
      <c r="VKJ19" s="163"/>
      <c r="VKK19" s="163"/>
      <c r="VKL19" s="163"/>
      <c r="VKM19" s="164"/>
      <c r="VKN19" s="164"/>
      <c r="VKO19" s="164"/>
      <c r="VKP19" s="163"/>
      <c r="VKQ19" s="7"/>
      <c r="VKR19" s="7"/>
      <c r="VKS19" s="7"/>
      <c r="VKT19" s="165"/>
      <c r="VKU19" s="108"/>
      <c r="VKV19" s="109"/>
      <c r="VKW19" s="155"/>
      <c r="VKX19" s="109"/>
      <c r="VKY19" s="109"/>
      <c r="VKZ19" s="156"/>
      <c r="VLA19" s="156"/>
      <c r="VLB19" s="156"/>
      <c r="VLC19" s="156"/>
      <c r="VLD19" s="156"/>
      <c r="VLE19" s="157"/>
      <c r="VLF19" s="156"/>
      <c r="VLG19" s="156"/>
      <c r="VLH19" s="156"/>
      <c r="VLI19" s="158"/>
      <c r="VLJ19" s="110"/>
      <c r="VLK19" s="156"/>
      <c r="VLL19" s="156"/>
      <c r="VLM19" s="156"/>
      <c r="VLN19" s="158"/>
      <c r="VLO19" s="159"/>
      <c r="VLP19" s="160"/>
      <c r="VLQ19" s="161"/>
      <c r="VLR19" s="161"/>
      <c r="VLS19" s="162"/>
      <c r="VLT19" s="162"/>
      <c r="VLU19" s="163"/>
      <c r="VLV19" s="163"/>
      <c r="VLW19" s="163"/>
      <c r="VLX19" s="163"/>
      <c r="VLY19" s="164"/>
      <c r="VLZ19" s="164"/>
      <c r="VMA19" s="164"/>
      <c r="VMB19" s="163"/>
      <c r="VMC19" s="7"/>
      <c r="VMD19" s="7"/>
      <c r="VME19" s="7"/>
      <c r="VMF19" s="165"/>
      <c r="VMG19" s="108"/>
      <c r="VMH19" s="109"/>
      <c r="VMI19" s="155"/>
      <c r="VMJ19" s="109"/>
      <c r="VMK19" s="109"/>
      <c r="VML19" s="156"/>
      <c r="VMM19" s="156"/>
      <c r="VMN19" s="156"/>
      <c r="VMO19" s="156"/>
      <c r="VMP19" s="156"/>
      <c r="VMQ19" s="157"/>
      <c r="VMR19" s="156"/>
      <c r="VMS19" s="156"/>
      <c r="VMT19" s="156"/>
      <c r="VMU19" s="158"/>
      <c r="VMV19" s="110"/>
      <c r="VMW19" s="156"/>
      <c r="VMX19" s="156"/>
      <c r="VMY19" s="156"/>
      <c r="VMZ19" s="158"/>
      <c r="VNA19" s="159"/>
      <c r="VNB19" s="160"/>
      <c r="VNC19" s="161"/>
      <c r="VND19" s="161"/>
      <c r="VNE19" s="162"/>
      <c r="VNF19" s="162"/>
      <c r="VNG19" s="163"/>
      <c r="VNH19" s="163"/>
      <c r="VNI19" s="163"/>
      <c r="VNJ19" s="163"/>
      <c r="VNK19" s="164"/>
      <c r="VNL19" s="164"/>
      <c r="VNM19" s="164"/>
      <c r="VNN19" s="163"/>
      <c r="VNO19" s="7"/>
      <c r="VNP19" s="7"/>
      <c r="VNQ19" s="7"/>
      <c r="VNR19" s="165"/>
      <c r="VNS19" s="108"/>
      <c r="VNT19" s="109"/>
      <c r="VNU19" s="155"/>
      <c r="VNV19" s="109"/>
      <c r="VNW19" s="109"/>
      <c r="VNX19" s="156"/>
      <c r="VNY19" s="156"/>
      <c r="VNZ19" s="156"/>
      <c r="VOA19" s="156"/>
      <c r="VOB19" s="156"/>
      <c r="VOC19" s="157"/>
      <c r="VOD19" s="156"/>
      <c r="VOE19" s="156"/>
      <c r="VOF19" s="156"/>
      <c r="VOG19" s="158"/>
      <c r="VOH19" s="110"/>
      <c r="VOI19" s="156"/>
      <c r="VOJ19" s="156"/>
      <c r="VOK19" s="156"/>
      <c r="VOL19" s="158"/>
      <c r="VOM19" s="159"/>
      <c r="VON19" s="160"/>
      <c r="VOO19" s="161"/>
      <c r="VOP19" s="161"/>
      <c r="VOQ19" s="162"/>
      <c r="VOR19" s="162"/>
      <c r="VOS19" s="163"/>
      <c r="VOT19" s="163"/>
      <c r="VOU19" s="163"/>
      <c r="VOV19" s="163"/>
      <c r="VOW19" s="164"/>
      <c r="VOX19" s="164"/>
      <c r="VOY19" s="164"/>
      <c r="VOZ19" s="163"/>
      <c r="VPA19" s="7"/>
      <c r="VPB19" s="7"/>
      <c r="VPC19" s="7"/>
      <c r="VPD19" s="165"/>
      <c r="VPE19" s="108"/>
      <c r="VPF19" s="109"/>
      <c r="VPG19" s="155"/>
      <c r="VPH19" s="109"/>
      <c r="VPI19" s="109"/>
      <c r="VPJ19" s="156"/>
      <c r="VPK19" s="156"/>
      <c r="VPL19" s="156"/>
      <c r="VPM19" s="156"/>
      <c r="VPN19" s="156"/>
      <c r="VPO19" s="157"/>
      <c r="VPP19" s="156"/>
      <c r="VPQ19" s="156"/>
      <c r="VPR19" s="156"/>
      <c r="VPS19" s="158"/>
      <c r="VPT19" s="110"/>
      <c r="VPU19" s="156"/>
      <c r="VPV19" s="156"/>
      <c r="VPW19" s="156"/>
      <c r="VPX19" s="158"/>
      <c r="VPY19" s="159"/>
      <c r="VPZ19" s="160"/>
      <c r="VQA19" s="161"/>
      <c r="VQB19" s="161"/>
      <c r="VQC19" s="162"/>
      <c r="VQD19" s="162"/>
      <c r="VQE19" s="163"/>
      <c r="VQF19" s="163"/>
      <c r="VQG19" s="163"/>
      <c r="VQH19" s="163"/>
      <c r="VQI19" s="164"/>
      <c r="VQJ19" s="164"/>
      <c r="VQK19" s="164"/>
      <c r="VQL19" s="163"/>
      <c r="VQM19" s="7"/>
      <c r="VQN19" s="7"/>
      <c r="VQO19" s="7"/>
      <c r="VQP19" s="165"/>
      <c r="VQQ19" s="108"/>
      <c r="VQR19" s="109"/>
      <c r="VQS19" s="155"/>
      <c r="VQT19" s="109"/>
      <c r="VQU19" s="109"/>
      <c r="VQV19" s="156"/>
      <c r="VQW19" s="156"/>
      <c r="VQX19" s="156"/>
      <c r="VQY19" s="156"/>
      <c r="VQZ19" s="156"/>
      <c r="VRA19" s="157"/>
      <c r="VRB19" s="156"/>
      <c r="VRC19" s="156"/>
      <c r="VRD19" s="156"/>
      <c r="VRE19" s="158"/>
      <c r="VRF19" s="110"/>
      <c r="VRG19" s="156"/>
      <c r="VRH19" s="156"/>
      <c r="VRI19" s="156"/>
      <c r="VRJ19" s="158"/>
      <c r="VRK19" s="159"/>
      <c r="VRL19" s="160"/>
      <c r="VRM19" s="161"/>
      <c r="VRN19" s="161"/>
      <c r="VRO19" s="162"/>
      <c r="VRP19" s="162"/>
      <c r="VRQ19" s="163"/>
      <c r="VRR19" s="163"/>
      <c r="VRS19" s="163"/>
      <c r="VRT19" s="163"/>
      <c r="VRU19" s="164"/>
      <c r="VRV19" s="164"/>
      <c r="VRW19" s="164"/>
      <c r="VRX19" s="163"/>
      <c r="VRY19" s="7"/>
      <c r="VRZ19" s="7"/>
      <c r="VSA19" s="7"/>
      <c r="VSB19" s="165"/>
      <c r="VSC19" s="108"/>
      <c r="VSD19" s="109"/>
      <c r="VSE19" s="155"/>
      <c r="VSF19" s="109"/>
      <c r="VSG19" s="109"/>
      <c r="VSH19" s="156"/>
      <c r="VSI19" s="156"/>
      <c r="VSJ19" s="156"/>
      <c r="VSK19" s="156"/>
      <c r="VSL19" s="156"/>
      <c r="VSM19" s="157"/>
      <c r="VSN19" s="156"/>
      <c r="VSO19" s="156"/>
      <c r="VSP19" s="156"/>
      <c r="VSQ19" s="158"/>
      <c r="VSR19" s="110"/>
      <c r="VSS19" s="156"/>
      <c r="VST19" s="156"/>
      <c r="VSU19" s="156"/>
      <c r="VSV19" s="158"/>
      <c r="VSW19" s="159"/>
      <c r="VSX19" s="160"/>
      <c r="VSY19" s="161"/>
      <c r="VSZ19" s="161"/>
      <c r="VTA19" s="162"/>
      <c r="VTB19" s="162"/>
      <c r="VTC19" s="163"/>
      <c r="VTD19" s="163"/>
      <c r="VTE19" s="163"/>
      <c r="VTF19" s="163"/>
      <c r="VTG19" s="164"/>
      <c r="VTH19" s="164"/>
      <c r="VTI19" s="164"/>
      <c r="VTJ19" s="163"/>
      <c r="VTK19" s="7"/>
      <c r="VTL19" s="7"/>
      <c r="VTM19" s="7"/>
      <c r="VTN19" s="165"/>
      <c r="VTO19" s="108"/>
      <c r="VTP19" s="109"/>
      <c r="VTQ19" s="155"/>
      <c r="VTR19" s="109"/>
      <c r="VTS19" s="109"/>
      <c r="VTT19" s="156"/>
      <c r="VTU19" s="156"/>
      <c r="VTV19" s="156"/>
      <c r="VTW19" s="156"/>
      <c r="VTX19" s="156"/>
      <c r="VTY19" s="157"/>
      <c r="VTZ19" s="156"/>
      <c r="VUA19" s="156"/>
      <c r="VUB19" s="156"/>
      <c r="VUC19" s="158"/>
      <c r="VUD19" s="110"/>
      <c r="VUE19" s="156"/>
      <c r="VUF19" s="156"/>
      <c r="VUG19" s="156"/>
      <c r="VUH19" s="158"/>
      <c r="VUI19" s="159"/>
      <c r="VUJ19" s="160"/>
      <c r="VUK19" s="161"/>
      <c r="VUL19" s="161"/>
      <c r="VUM19" s="162"/>
      <c r="VUN19" s="162"/>
      <c r="VUO19" s="163"/>
      <c r="VUP19" s="163"/>
      <c r="VUQ19" s="163"/>
      <c r="VUR19" s="163"/>
      <c r="VUS19" s="164"/>
      <c r="VUT19" s="164"/>
      <c r="VUU19" s="164"/>
      <c r="VUV19" s="163"/>
      <c r="VUW19" s="7"/>
      <c r="VUX19" s="7"/>
      <c r="VUY19" s="7"/>
      <c r="VUZ19" s="165"/>
      <c r="VVA19" s="108"/>
      <c r="VVB19" s="109"/>
      <c r="VVC19" s="155"/>
      <c r="VVD19" s="109"/>
      <c r="VVE19" s="109"/>
      <c r="VVF19" s="156"/>
      <c r="VVG19" s="156"/>
      <c r="VVH19" s="156"/>
      <c r="VVI19" s="156"/>
      <c r="VVJ19" s="156"/>
      <c r="VVK19" s="157"/>
      <c r="VVL19" s="156"/>
      <c r="VVM19" s="156"/>
      <c r="VVN19" s="156"/>
      <c r="VVO19" s="158"/>
      <c r="VVP19" s="110"/>
      <c r="VVQ19" s="156"/>
      <c r="VVR19" s="156"/>
      <c r="VVS19" s="156"/>
      <c r="VVT19" s="158"/>
      <c r="VVU19" s="159"/>
      <c r="VVV19" s="160"/>
      <c r="VVW19" s="161"/>
      <c r="VVX19" s="161"/>
      <c r="VVY19" s="162"/>
      <c r="VVZ19" s="162"/>
      <c r="VWA19" s="163"/>
      <c r="VWB19" s="163"/>
      <c r="VWC19" s="163"/>
      <c r="VWD19" s="163"/>
      <c r="VWE19" s="164"/>
      <c r="VWF19" s="164"/>
      <c r="VWG19" s="164"/>
      <c r="VWH19" s="163"/>
      <c r="VWI19" s="7"/>
      <c r="VWJ19" s="7"/>
      <c r="VWK19" s="7"/>
      <c r="VWL19" s="165"/>
      <c r="VWM19" s="108"/>
      <c r="VWN19" s="109"/>
      <c r="VWO19" s="155"/>
      <c r="VWP19" s="109"/>
      <c r="VWQ19" s="109"/>
      <c r="VWR19" s="156"/>
      <c r="VWS19" s="156"/>
      <c r="VWT19" s="156"/>
      <c r="VWU19" s="156"/>
      <c r="VWV19" s="156"/>
      <c r="VWW19" s="157"/>
      <c r="VWX19" s="156"/>
      <c r="VWY19" s="156"/>
      <c r="VWZ19" s="156"/>
      <c r="VXA19" s="158"/>
      <c r="VXB19" s="110"/>
      <c r="VXC19" s="156"/>
      <c r="VXD19" s="156"/>
      <c r="VXE19" s="156"/>
      <c r="VXF19" s="158"/>
      <c r="VXG19" s="159"/>
      <c r="VXH19" s="160"/>
      <c r="VXI19" s="161"/>
      <c r="VXJ19" s="161"/>
      <c r="VXK19" s="162"/>
      <c r="VXL19" s="162"/>
      <c r="VXM19" s="163"/>
      <c r="VXN19" s="163"/>
      <c r="VXO19" s="163"/>
      <c r="VXP19" s="163"/>
      <c r="VXQ19" s="164"/>
      <c r="VXR19" s="164"/>
      <c r="VXS19" s="164"/>
      <c r="VXT19" s="163"/>
      <c r="VXU19" s="7"/>
      <c r="VXV19" s="7"/>
      <c r="VXW19" s="7"/>
      <c r="VXX19" s="165"/>
      <c r="VXY19" s="108"/>
      <c r="VXZ19" s="109"/>
      <c r="VYA19" s="155"/>
      <c r="VYB19" s="109"/>
      <c r="VYC19" s="109"/>
      <c r="VYD19" s="156"/>
      <c r="VYE19" s="156"/>
      <c r="VYF19" s="156"/>
      <c r="VYG19" s="156"/>
      <c r="VYH19" s="156"/>
      <c r="VYI19" s="157"/>
      <c r="VYJ19" s="156"/>
      <c r="VYK19" s="156"/>
      <c r="VYL19" s="156"/>
      <c r="VYM19" s="158"/>
      <c r="VYN19" s="110"/>
      <c r="VYO19" s="156"/>
      <c r="VYP19" s="156"/>
      <c r="VYQ19" s="156"/>
      <c r="VYR19" s="158"/>
      <c r="VYS19" s="159"/>
      <c r="VYT19" s="160"/>
      <c r="VYU19" s="161"/>
      <c r="VYV19" s="161"/>
      <c r="VYW19" s="162"/>
      <c r="VYX19" s="162"/>
      <c r="VYY19" s="163"/>
      <c r="VYZ19" s="163"/>
      <c r="VZA19" s="163"/>
      <c r="VZB19" s="163"/>
      <c r="VZC19" s="164"/>
      <c r="VZD19" s="164"/>
      <c r="VZE19" s="164"/>
      <c r="VZF19" s="163"/>
      <c r="VZG19" s="7"/>
      <c r="VZH19" s="7"/>
      <c r="VZI19" s="7"/>
      <c r="VZJ19" s="165"/>
      <c r="VZK19" s="108"/>
      <c r="VZL19" s="109"/>
      <c r="VZM19" s="155"/>
      <c r="VZN19" s="109"/>
      <c r="VZO19" s="109"/>
      <c r="VZP19" s="156"/>
      <c r="VZQ19" s="156"/>
      <c r="VZR19" s="156"/>
      <c r="VZS19" s="156"/>
      <c r="VZT19" s="156"/>
      <c r="VZU19" s="157"/>
      <c r="VZV19" s="156"/>
      <c r="VZW19" s="156"/>
      <c r="VZX19" s="156"/>
      <c r="VZY19" s="158"/>
      <c r="VZZ19" s="110"/>
      <c r="WAA19" s="156"/>
      <c r="WAB19" s="156"/>
      <c r="WAC19" s="156"/>
      <c r="WAD19" s="158"/>
      <c r="WAE19" s="159"/>
      <c r="WAF19" s="160"/>
      <c r="WAG19" s="161"/>
      <c r="WAH19" s="161"/>
      <c r="WAI19" s="162"/>
      <c r="WAJ19" s="162"/>
      <c r="WAK19" s="163"/>
      <c r="WAL19" s="163"/>
      <c r="WAM19" s="163"/>
      <c r="WAN19" s="163"/>
      <c r="WAO19" s="164"/>
      <c r="WAP19" s="164"/>
      <c r="WAQ19" s="164"/>
      <c r="WAR19" s="163"/>
      <c r="WAS19" s="7"/>
      <c r="WAT19" s="7"/>
      <c r="WAU19" s="7"/>
      <c r="WAV19" s="165"/>
      <c r="WAW19" s="108"/>
      <c r="WAX19" s="109"/>
      <c r="WAY19" s="155"/>
      <c r="WAZ19" s="109"/>
      <c r="WBA19" s="109"/>
      <c r="WBB19" s="156"/>
      <c r="WBC19" s="156"/>
      <c r="WBD19" s="156"/>
      <c r="WBE19" s="156"/>
      <c r="WBF19" s="156"/>
      <c r="WBG19" s="157"/>
      <c r="WBH19" s="156"/>
      <c r="WBI19" s="156"/>
      <c r="WBJ19" s="156"/>
      <c r="WBK19" s="158"/>
      <c r="WBL19" s="110"/>
      <c r="WBM19" s="156"/>
      <c r="WBN19" s="156"/>
      <c r="WBO19" s="156"/>
      <c r="WBP19" s="158"/>
      <c r="WBQ19" s="159"/>
      <c r="WBR19" s="160"/>
      <c r="WBS19" s="161"/>
      <c r="WBT19" s="161"/>
      <c r="WBU19" s="162"/>
      <c r="WBV19" s="162"/>
      <c r="WBW19" s="163"/>
      <c r="WBX19" s="163"/>
      <c r="WBY19" s="163"/>
      <c r="WBZ19" s="163"/>
      <c r="WCA19" s="164"/>
      <c r="WCB19" s="164"/>
      <c r="WCC19" s="164"/>
      <c r="WCD19" s="163"/>
      <c r="WCE19" s="7"/>
      <c r="WCF19" s="7"/>
      <c r="WCG19" s="7"/>
      <c r="WCH19" s="165"/>
      <c r="WCI19" s="108"/>
      <c r="WCJ19" s="109"/>
      <c r="WCK19" s="155"/>
      <c r="WCL19" s="109"/>
      <c r="WCM19" s="109"/>
      <c r="WCN19" s="156"/>
      <c r="WCO19" s="156"/>
      <c r="WCP19" s="156"/>
      <c r="WCQ19" s="156"/>
      <c r="WCR19" s="156"/>
      <c r="WCS19" s="157"/>
      <c r="WCT19" s="156"/>
      <c r="WCU19" s="156"/>
      <c r="WCV19" s="156"/>
      <c r="WCW19" s="158"/>
      <c r="WCX19" s="110"/>
      <c r="WCY19" s="156"/>
      <c r="WCZ19" s="156"/>
      <c r="WDA19" s="156"/>
      <c r="WDB19" s="158"/>
      <c r="WDC19" s="159"/>
      <c r="WDD19" s="160"/>
      <c r="WDE19" s="161"/>
      <c r="WDF19" s="161"/>
      <c r="WDG19" s="162"/>
      <c r="WDH19" s="162"/>
      <c r="WDI19" s="163"/>
      <c r="WDJ19" s="163"/>
      <c r="WDK19" s="163"/>
      <c r="WDL19" s="163"/>
      <c r="WDM19" s="164"/>
      <c r="WDN19" s="164"/>
      <c r="WDO19" s="164"/>
      <c r="WDP19" s="163"/>
      <c r="WDQ19" s="7"/>
      <c r="WDR19" s="7"/>
      <c r="WDS19" s="7"/>
      <c r="WDT19" s="165"/>
      <c r="WDU19" s="108"/>
      <c r="WDV19" s="109"/>
      <c r="WDW19" s="155"/>
      <c r="WDX19" s="109"/>
      <c r="WDY19" s="109"/>
      <c r="WDZ19" s="156"/>
      <c r="WEA19" s="156"/>
      <c r="WEB19" s="156"/>
      <c r="WEC19" s="156"/>
      <c r="WED19" s="156"/>
      <c r="WEE19" s="157"/>
      <c r="WEF19" s="156"/>
      <c r="WEG19" s="156"/>
      <c r="WEH19" s="156"/>
      <c r="WEI19" s="158"/>
      <c r="WEJ19" s="110"/>
      <c r="WEK19" s="156"/>
      <c r="WEL19" s="156"/>
      <c r="WEM19" s="156"/>
      <c r="WEN19" s="158"/>
      <c r="WEO19" s="159"/>
      <c r="WEP19" s="160"/>
      <c r="WEQ19" s="161"/>
      <c r="WER19" s="161"/>
      <c r="WES19" s="162"/>
      <c r="WET19" s="162"/>
      <c r="WEU19" s="163"/>
      <c r="WEV19" s="163"/>
      <c r="WEW19" s="163"/>
      <c r="WEX19" s="163"/>
      <c r="WEY19" s="164"/>
      <c r="WEZ19" s="164"/>
      <c r="WFA19" s="164"/>
      <c r="WFB19" s="163"/>
      <c r="WFC19" s="7"/>
      <c r="WFD19" s="7"/>
      <c r="WFE19" s="7"/>
      <c r="WFF19" s="165"/>
      <c r="WFG19" s="108"/>
      <c r="WFH19" s="109"/>
      <c r="WFI19" s="155"/>
      <c r="WFJ19" s="109"/>
      <c r="WFK19" s="109"/>
      <c r="WFL19" s="156"/>
      <c r="WFM19" s="156"/>
      <c r="WFN19" s="156"/>
      <c r="WFO19" s="156"/>
      <c r="WFP19" s="156"/>
      <c r="WFQ19" s="157"/>
      <c r="WFR19" s="156"/>
      <c r="WFS19" s="156"/>
      <c r="WFT19" s="156"/>
      <c r="WFU19" s="158"/>
      <c r="WFV19" s="110"/>
      <c r="WFW19" s="156"/>
      <c r="WFX19" s="156"/>
      <c r="WFY19" s="156"/>
      <c r="WFZ19" s="158"/>
      <c r="WGA19" s="159"/>
      <c r="WGB19" s="160"/>
      <c r="WGC19" s="161"/>
      <c r="WGD19" s="161"/>
      <c r="WGE19" s="162"/>
      <c r="WGF19" s="162"/>
      <c r="WGG19" s="163"/>
      <c r="WGH19" s="163"/>
      <c r="WGI19" s="163"/>
      <c r="WGJ19" s="163"/>
      <c r="WGK19" s="164"/>
      <c r="WGL19" s="164"/>
      <c r="WGM19" s="164"/>
      <c r="WGN19" s="163"/>
      <c r="WGO19" s="7"/>
      <c r="WGP19" s="7"/>
      <c r="WGQ19" s="7"/>
      <c r="WGR19" s="165"/>
      <c r="WGS19" s="108"/>
      <c r="WGT19" s="109"/>
      <c r="WGU19" s="155"/>
      <c r="WGV19" s="109"/>
      <c r="WGW19" s="109"/>
      <c r="WGX19" s="156"/>
      <c r="WGY19" s="156"/>
      <c r="WGZ19" s="156"/>
      <c r="WHA19" s="156"/>
      <c r="WHB19" s="156"/>
      <c r="WHC19" s="157"/>
      <c r="WHD19" s="156"/>
      <c r="WHE19" s="156"/>
      <c r="WHF19" s="156"/>
      <c r="WHG19" s="158"/>
      <c r="WHH19" s="110"/>
      <c r="WHI19" s="156"/>
      <c r="WHJ19" s="156"/>
      <c r="WHK19" s="156"/>
      <c r="WHL19" s="158"/>
      <c r="WHM19" s="159"/>
      <c r="WHN19" s="160"/>
      <c r="WHO19" s="161"/>
      <c r="WHP19" s="161"/>
      <c r="WHQ19" s="162"/>
      <c r="WHR19" s="162"/>
      <c r="WHS19" s="163"/>
      <c r="WHT19" s="163"/>
      <c r="WHU19" s="163"/>
      <c r="WHV19" s="163"/>
      <c r="WHW19" s="164"/>
      <c r="WHX19" s="164"/>
      <c r="WHY19" s="164"/>
      <c r="WHZ19" s="163"/>
      <c r="WIA19" s="7"/>
      <c r="WIB19" s="7"/>
      <c r="WIC19" s="7"/>
      <c r="WID19" s="165"/>
      <c r="WIE19" s="108"/>
      <c r="WIF19" s="109"/>
      <c r="WIG19" s="155"/>
      <c r="WIH19" s="109"/>
      <c r="WII19" s="109"/>
      <c r="WIJ19" s="156"/>
      <c r="WIK19" s="156"/>
      <c r="WIL19" s="156"/>
      <c r="WIM19" s="156"/>
      <c r="WIN19" s="156"/>
      <c r="WIO19" s="157"/>
      <c r="WIP19" s="156"/>
      <c r="WIQ19" s="156"/>
      <c r="WIR19" s="156"/>
      <c r="WIS19" s="158"/>
      <c r="WIT19" s="110"/>
      <c r="WIU19" s="156"/>
      <c r="WIV19" s="156"/>
      <c r="WIW19" s="156"/>
      <c r="WIX19" s="158"/>
      <c r="WIY19" s="159"/>
      <c r="WIZ19" s="160"/>
      <c r="WJA19" s="161"/>
      <c r="WJB19" s="161"/>
      <c r="WJC19" s="162"/>
      <c r="WJD19" s="162"/>
      <c r="WJE19" s="163"/>
      <c r="WJF19" s="163"/>
      <c r="WJG19" s="163"/>
      <c r="WJH19" s="163"/>
      <c r="WJI19" s="164"/>
      <c r="WJJ19" s="164"/>
      <c r="WJK19" s="164"/>
      <c r="WJL19" s="163"/>
      <c r="WJM19" s="7"/>
      <c r="WJN19" s="7"/>
      <c r="WJO19" s="7"/>
      <c r="WJP19" s="165"/>
      <c r="WJQ19" s="108"/>
      <c r="WJR19" s="109"/>
      <c r="WJS19" s="155"/>
      <c r="WJT19" s="109"/>
      <c r="WJU19" s="109"/>
      <c r="WJV19" s="156"/>
      <c r="WJW19" s="156"/>
      <c r="WJX19" s="156"/>
      <c r="WJY19" s="156"/>
      <c r="WJZ19" s="156"/>
      <c r="WKA19" s="157"/>
      <c r="WKB19" s="156"/>
      <c r="WKC19" s="156"/>
      <c r="WKD19" s="156"/>
      <c r="WKE19" s="158"/>
      <c r="WKF19" s="110"/>
      <c r="WKG19" s="156"/>
      <c r="WKH19" s="156"/>
      <c r="WKI19" s="156"/>
      <c r="WKJ19" s="158"/>
      <c r="WKK19" s="159"/>
      <c r="WKL19" s="160"/>
      <c r="WKM19" s="161"/>
      <c r="WKN19" s="161"/>
      <c r="WKO19" s="162"/>
      <c r="WKP19" s="162"/>
      <c r="WKQ19" s="163"/>
      <c r="WKR19" s="163"/>
      <c r="WKS19" s="163"/>
      <c r="WKT19" s="163"/>
      <c r="WKU19" s="164"/>
      <c r="WKV19" s="164"/>
      <c r="WKW19" s="164"/>
      <c r="WKX19" s="163"/>
      <c r="WKY19" s="7"/>
      <c r="WKZ19" s="7"/>
      <c r="WLA19" s="7"/>
      <c r="WLB19" s="165"/>
      <c r="WLC19" s="108"/>
      <c r="WLD19" s="109"/>
      <c r="WLE19" s="155"/>
      <c r="WLF19" s="109"/>
      <c r="WLG19" s="109"/>
      <c r="WLH19" s="156"/>
      <c r="WLI19" s="156"/>
      <c r="WLJ19" s="156"/>
      <c r="WLK19" s="156"/>
      <c r="WLL19" s="156"/>
      <c r="WLM19" s="157"/>
      <c r="WLN19" s="156"/>
      <c r="WLO19" s="156"/>
      <c r="WLP19" s="156"/>
      <c r="WLQ19" s="158"/>
      <c r="WLR19" s="110"/>
      <c r="WLS19" s="156"/>
      <c r="WLT19" s="156"/>
      <c r="WLU19" s="156"/>
      <c r="WLV19" s="158"/>
      <c r="WLW19" s="159"/>
      <c r="WLX19" s="160"/>
      <c r="WLY19" s="161"/>
      <c r="WLZ19" s="161"/>
      <c r="WMA19" s="162"/>
      <c r="WMB19" s="162"/>
      <c r="WMC19" s="163"/>
      <c r="WMD19" s="163"/>
      <c r="WME19" s="163"/>
      <c r="WMF19" s="163"/>
      <c r="WMG19" s="164"/>
      <c r="WMH19" s="164"/>
      <c r="WMI19" s="164"/>
      <c r="WMJ19" s="163"/>
      <c r="WMK19" s="7"/>
      <c r="WML19" s="7"/>
      <c r="WMM19" s="7"/>
      <c r="WMN19" s="165"/>
      <c r="WMO19" s="108"/>
      <c r="WMP19" s="109"/>
      <c r="WMQ19" s="155"/>
      <c r="WMR19" s="109"/>
      <c r="WMS19" s="109"/>
      <c r="WMT19" s="156"/>
      <c r="WMU19" s="156"/>
      <c r="WMV19" s="156"/>
      <c r="WMW19" s="156"/>
      <c r="WMX19" s="156"/>
      <c r="WMY19" s="157"/>
      <c r="WMZ19" s="156"/>
      <c r="WNA19" s="156"/>
      <c r="WNB19" s="156"/>
      <c r="WNC19" s="158"/>
      <c r="WND19" s="110"/>
      <c r="WNE19" s="156"/>
      <c r="WNF19" s="156"/>
      <c r="WNG19" s="156"/>
      <c r="WNH19" s="158"/>
      <c r="WNI19" s="159"/>
      <c r="WNJ19" s="160"/>
      <c r="WNK19" s="161"/>
      <c r="WNL19" s="161"/>
      <c r="WNM19" s="162"/>
      <c r="WNN19" s="162"/>
      <c r="WNO19" s="163"/>
      <c r="WNP19" s="163"/>
      <c r="WNQ19" s="163"/>
      <c r="WNR19" s="163"/>
      <c r="WNS19" s="164"/>
      <c r="WNT19" s="164"/>
      <c r="WNU19" s="164"/>
      <c r="WNV19" s="163"/>
      <c r="WNW19" s="7"/>
      <c r="WNX19" s="7"/>
      <c r="WNY19" s="7"/>
      <c r="WNZ19" s="165"/>
      <c r="WOA19" s="108"/>
      <c r="WOB19" s="109"/>
      <c r="WOC19" s="155"/>
      <c r="WOD19" s="109"/>
      <c r="WOE19" s="109"/>
      <c r="WOF19" s="156"/>
      <c r="WOG19" s="156"/>
      <c r="WOH19" s="156"/>
      <c r="WOI19" s="156"/>
      <c r="WOJ19" s="156"/>
      <c r="WOK19" s="157"/>
      <c r="WOL19" s="156"/>
      <c r="WOM19" s="156"/>
      <c r="WON19" s="156"/>
      <c r="WOO19" s="158"/>
      <c r="WOP19" s="110"/>
      <c r="WOQ19" s="156"/>
      <c r="WOR19" s="156"/>
      <c r="WOS19" s="156"/>
      <c r="WOT19" s="158"/>
      <c r="WOU19" s="159"/>
      <c r="WOV19" s="160"/>
      <c r="WOW19" s="161"/>
      <c r="WOX19" s="161"/>
      <c r="WOY19" s="162"/>
      <c r="WOZ19" s="162"/>
      <c r="WPA19" s="163"/>
      <c r="WPB19" s="163"/>
      <c r="WPC19" s="163"/>
      <c r="WPD19" s="163"/>
      <c r="WPE19" s="164"/>
      <c r="WPF19" s="164"/>
      <c r="WPG19" s="164"/>
      <c r="WPH19" s="163"/>
      <c r="WPI19" s="7"/>
      <c r="WPJ19" s="7"/>
      <c r="WPK19" s="7"/>
      <c r="WPL19" s="165"/>
      <c r="WPM19" s="108"/>
      <c r="WPN19" s="109"/>
      <c r="WPO19" s="155"/>
      <c r="WPP19" s="109"/>
      <c r="WPQ19" s="109"/>
      <c r="WPR19" s="156"/>
      <c r="WPS19" s="156"/>
      <c r="WPT19" s="156"/>
      <c r="WPU19" s="156"/>
      <c r="WPV19" s="156"/>
      <c r="WPW19" s="157"/>
      <c r="WPX19" s="156"/>
      <c r="WPY19" s="156"/>
      <c r="WPZ19" s="156"/>
      <c r="WQA19" s="158"/>
      <c r="WQB19" s="110"/>
      <c r="WQC19" s="156"/>
      <c r="WQD19" s="156"/>
      <c r="WQE19" s="156"/>
      <c r="WQF19" s="158"/>
      <c r="WQG19" s="159"/>
      <c r="WQH19" s="160"/>
      <c r="WQI19" s="161"/>
      <c r="WQJ19" s="161"/>
      <c r="WQK19" s="162"/>
      <c r="WQL19" s="162"/>
      <c r="WQM19" s="163"/>
      <c r="WQN19" s="163"/>
      <c r="WQO19" s="163"/>
      <c r="WQP19" s="163"/>
      <c r="WQQ19" s="164"/>
      <c r="WQR19" s="164"/>
      <c r="WQS19" s="164"/>
      <c r="WQT19" s="163"/>
      <c r="WQU19" s="7"/>
      <c r="WQV19" s="7"/>
      <c r="WQW19" s="7"/>
      <c r="WQX19" s="165"/>
      <c r="WQY19" s="108"/>
      <c r="WQZ19" s="109"/>
      <c r="WRA19" s="155"/>
      <c r="WRB19" s="109"/>
      <c r="WRC19" s="109"/>
      <c r="WRD19" s="156"/>
      <c r="WRE19" s="156"/>
      <c r="WRF19" s="156"/>
      <c r="WRG19" s="156"/>
      <c r="WRH19" s="156"/>
      <c r="WRI19" s="157"/>
      <c r="WRJ19" s="156"/>
      <c r="WRK19" s="156"/>
      <c r="WRL19" s="156"/>
      <c r="WRM19" s="158"/>
      <c r="WRN19" s="110"/>
      <c r="WRO19" s="156"/>
      <c r="WRP19" s="156"/>
      <c r="WRQ19" s="156"/>
      <c r="WRR19" s="158"/>
      <c r="WRS19" s="159"/>
      <c r="WRT19" s="160"/>
      <c r="WRU19" s="161"/>
      <c r="WRV19" s="161"/>
      <c r="WRW19" s="162"/>
      <c r="WRX19" s="162"/>
      <c r="WRY19" s="163"/>
      <c r="WRZ19" s="163"/>
      <c r="WSA19" s="163"/>
      <c r="WSB19" s="163"/>
      <c r="WSC19" s="164"/>
      <c r="WSD19" s="164"/>
      <c r="WSE19" s="164"/>
      <c r="WSF19" s="163"/>
      <c r="WSG19" s="7"/>
      <c r="WSH19" s="7"/>
      <c r="WSI19" s="7"/>
      <c r="WSJ19" s="165"/>
      <c r="WSK19" s="108"/>
      <c r="WSL19" s="109"/>
      <c r="WSM19" s="155"/>
      <c r="WSN19" s="109"/>
      <c r="WSO19" s="109"/>
      <c r="WSP19" s="156"/>
      <c r="WSQ19" s="156"/>
      <c r="WSR19" s="156"/>
      <c r="WSS19" s="156"/>
      <c r="WST19" s="156"/>
      <c r="WSU19" s="157"/>
      <c r="WSV19" s="156"/>
      <c r="WSW19" s="156"/>
      <c r="WSX19" s="156"/>
      <c r="WSY19" s="158"/>
      <c r="WSZ19" s="110"/>
      <c r="WTA19" s="156"/>
      <c r="WTB19" s="156"/>
      <c r="WTC19" s="156"/>
      <c r="WTD19" s="158"/>
      <c r="WTE19" s="159"/>
      <c r="WTF19" s="160"/>
      <c r="WTG19" s="161"/>
      <c r="WTH19" s="161"/>
      <c r="WTI19" s="162"/>
      <c r="WTJ19" s="162"/>
      <c r="WTK19" s="163"/>
      <c r="WTL19" s="163"/>
      <c r="WTM19" s="163"/>
      <c r="WTN19" s="163"/>
      <c r="WTO19" s="164"/>
      <c r="WTP19" s="164"/>
      <c r="WTQ19" s="164"/>
      <c r="WTR19" s="163"/>
      <c r="WTS19" s="7"/>
      <c r="WTT19" s="7"/>
      <c r="WTU19" s="7"/>
      <c r="WTV19" s="165"/>
      <c r="WTW19" s="108"/>
      <c r="WTX19" s="109"/>
      <c r="WTY19" s="155"/>
      <c r="WTZ19" s="109"/>
      <c r="WUA19" s="109"/>
      <c r="WUB19" s="156"/>
      <c r="WUC19" s="156"/>
      <c r="WUD19" s="156"/>
      <c r="WUE19" s="156"/>
      <c r="WUF19" s="156"/>
      <c r="WUG19" s="157"/>
      <c r="WUH19" s="156"/>
      <c r="WUI19" s="156"/>
      <c r="WUJ19" s="156"/>
      <c r="WUK19" s="158"/>
      <c r="WUL19" s="110"/>
      <c r="WUM19" s="156"/>
      <c r="WUN19" s="156"/>
      <c r="WUO19" s="156"/>
      <c r="WUP19" s="158"/>
      <c r="WUQ19" s="159"/>
      <c r="WUR19" s="160"/>
      <c r="WUS19" s="161"/>
      <c r="WUT19" s="161"/>
      <c r="WUU19" s="162"/>
      <c r="WUV19" s="162"/>
      <c r="WUW19" s="163"/>
      <c r="WUX19" s="163"/>
      <c r="WUY19" s="163"/>
      <c r="WUZ19" s="163"/>
      <c r="WVA19" s="164"/>
      <c r="WVB19" s="164"/>
      <c r="WVC19" s="164"/>
      <c r="WVD19" s="163"/>
      <c r="WVE19" s="7"/>
      <c r="WVF19" s="7"/>
      <c r="WVG19" s="7"/>
      <c r="WVH19" s="165"/>
      <c r="WVI19" s="108"/>
      <c r="WVJ19" s="109"/>
      <c r="WVK19" s="155"/>
      <c r="WVL19" s="109"/>
      <c r="WVM19" s="109"/>
      <c r="WVN19" s="156"/>
      <c r="WVO19" s="156"/>
      <c r="WVP19" s="156"/>
      <c r="WVQ19" s="156"/>
      <c r="WVR19" s="156"/>
      <c r="WVS19" s="157"/>
      <c r="WVT19" s="156"/>
      <c r="WVU19" s="156"/>
      <c r="WVV19" s="156"/>
      <c r="WVW19" s="158"/>
      <c r="WVX19" s="110"/>
      <c r="WVY19" s="156"/>
      <c r="WVZ19" s="156"/>
      <c r="WWA19" s="156"/>
      <c r="WWB19" s="158"/>
      <c r="WWC19" s="159"/>
      <c r="WWD19" s="160"/>
      <c r="WWE19" s="161"/>
      <c r="WWF19" s="161"/>
      <c r="WWG19" s="162"/>
      <c r="WWH19" s="162"/>
      <c r="WWI19" s="163"/>
      <c r="WWJ19" s="163"/>
      <c r="WWK19" s="163"/>
      <c r="WWL19" s="163"/>
      <c r="WWM19" s="164"/>
      <c r="WWN19" s="164"/>
      <c r="WWO19" s="164"/>
      <c r="WWP19" s="163"/>
      <c r="WWQ19" s="7"/>
      <c r="WWR19" s="7"/>
      <c r="WWS19" s="7"/>
      <c r="WWT19" s="165"/>
      <c r="WWU19" s="108"/>
      <c r="WWV19" s="109"/>
      <c r="WWW19" s="155"/>
      <c r="WWX19" s="109"/>
      <c r="WWY19" s="109"/>
      <c r="WWZ19" s="156"/>
      <c r="WXA19" s="156"/>
      <c r="WXB19" s="156"/>
      <c r="WXC19" s="156"/>
      <c r="WXD19" s="156"/>
      <c r="WXE19" s="157"/>
      <c r="WXF19" s="156"/>
      <c r="WXG19" s="156"/>
      <c r="WXH19" s="156"/>
      <c r="WXI19" s="158"/>
      <c r="WXJ19" s="110"/>
      <c r="WXK19" s="156"/>
      <c r="WXL19" s="156"/>
      <c r="WXM19" s="156"/>
      <c r="WXN19" s="158"/>
      <c r="WXO19" s="159"/>
      <c r="WXP19" s="160"/>
      <c r="WXQ19" s="161"/>
      <c r="WXR19" s="161"/>
      <c r="WXS19" s="162"/>
      <c r="WXT19" s="162"/>
      <c r="WXU19" s="163"/>
      <c r="WXV19" s="163"/>
      <c r="WXW19" s="163"/>
      <c r="WXX19" s="163"/>
      <c r="WXY19" s="164"/>
      <c r="WXZ19" s="164"/>
      <c r="WYA19" s="164"/>
      <c r="WYB19" s="163"/>
      <c r="WYC19" s="7"/>
      <c r="WYD19" s="7"/>
      <c r="WYE19" s="7"/>
      <c r="WYF19" s="165"/>
      <c r="WYG19" s="108"/>
      <c r="WYH19" s="109"/>
      <c r="WYI19" s="155"/>
      <c r="WYJ19" s="109"/>
      <c r="WYK19" s="109"/>
      <c r="WYL19" s="156"/>
      <c r="WYM19" s="156"/>
      <c r="WYN19" s="156"/>
      <c r="WYO19" s="156"/>
      <c r="WYP19" s="156"/>
      <c r="WYQ19" s="157"/>
      <c r="WYR19" s="156"/>
      <c r="WYS19" s="156"/>
      <c r="WYT19" s="156"/>
      <c r="WYU19" s="158"/>
      <c r="WYV19" s="110"/>
      <c r="WYW19" s="156"/>
      <c r="WYX19" s="156"/>
      <c r="WYY19" s="156"/>
      <c r="WYZ19" s="158"/>
      <c r="WZA19" s="159"/>
      <c r="WZB19" s="160"/>
      <c r="WZC19" s="161"/>
      <c r="WZD19" s="161"/>
      <c r="WZE19" s="162"/>
      <c r="WZF19" s="162"/>
      <c r="WZG19" s="163"/>
      <c r="WZH19" s="163"/>
      <c r="WZI19" s="163"/>
      <c r="WZJ19" s="163"/>
      <c r="WZK19" s="164"/>
      <c r="WZL19" s="164"/>
      <c r="WZM19" s="164"/>
      <c r="WZN19" s="163"/>
      <c r="WZO19" s="7"/>
      <c r="WZP19" s="7"/>
      <c r="WZQ19" s="7"/>
      <c r="WZR19" s="165"/>
      <c r="WZS19" s="108"/>
      <c r="WZT19" s="109"/>
      <c r="WZU19" s="155"/>
      <c r="WZV19" s="109"/>
      <c r="WZW19" s="109"/>
      <c r="WZX19" s="156"/>
      <c r="WZY19" s="156"/>
      <c r="WZZ19" s="156"/>
      <c r="XAA19" s="156"/>
      <c r="XAB19" s="156"/>
      <c r="XAC19" s="157"/>
      <c r="XAD19" s="156"/>
      <c r="XAE19" s="156"/>
      <c r="XAF19" s="156"/>
      <c r="XAG19" s="158"/>
      <c r="XAH19" s="110"/>
      <c r="XAI19" s="156"/>
      <c r="XAJ19" s="156"/>
      <c r="XAK19" s="156"/>
      <c r="XAL19" s="158"/>
      <c r="XAM19" s="159"/>
      <c r="XAN19" s="160"/>
      <c r="XAO19" s="161"/>
      <c r="XAP19" s="161"/>
      <c r="XAQ19" s="162"/>
      <c r="XAR19" s="162"/>
      <c r="XAS19" s="163"/>
      <c r="XAT19" s="163"/>
      <c r="XAU19" s="163"/>
      <c r="XAV19" s="163"/>
      <c r="XAW19" s="164"/>
      <c r="XAX19" s="164"/>
      <c r="XAY19" s="164"/>
      <c r="XAZ19" s="163"/>
      <c r="XBA19" s="7"/>
      <c r="XBB19" s="7"/>
      <c r="XBC19" s="7"/>
      <c r="XBD19" s="165"/>
      <c r="XBE19" s="108"/>
      <c r="XBF19" s="109"/>
      <c r="XBG19" s="155"/>
      <c r="XBH19" s="109"/>
      <c r="XBI19" s="109"/>
      <c r="XBJ19" s="156"/>
      <c r="XBK19" s="156"/>
      <c r="XBL19" s="156"/>
      <c r="XBM19" s="156"/>
      <c r="XBN19" s="156"/>
      <c r="XBO19" s="157"/>
      <c r="XBP19" s="156"/>
      <c r="XBQ19" s="156"/>
      <c r="XBR19" s="156"/>
      <c r="XBS19" s="158"/>
      <c r="XBT19" s="110"/>
      <c r="XBU19" s="156"/>
      <c r="XBV19" s="156"/>
      <c r="XBW19" s="156"/>
      <c r="XBX19" s="158"/>
      <c r="XBY19" s="159"/>
      <c r="XBZ19" s="160"/>
      <c r="XCA19" s="161"/>
      <c r="XCB19" s="161"/>
      <c r="XCC19" s="162"/>
      <c r="XCD19" s="162"/>
      <c r="XCE19" s="163"/>
      <c r="XCF19" s="163"/>
      <c r="XCG19" s="163"/>
      <c r="XCH19" s="163"/>
      <c r="XCI19" s="164"/>
      <c r="XCJ19" s="164"/>
      <c r="XCK19" s="164"/>
      <c r="XCL19" s="163"/>
      <c r="XCM19" s="7"/>
      <c r="XCN19" s="7"/>
      <c r="XCO19" s="7"/>
      <c r="XCP19" s="165"/>
      <c r="XCQ19" s="108"/>
      <c r="XCR19" s="109"/>
      <c r="XCS19" s="155"/>
      <c r="XCT19" s="109"/>
      <c r="XCU19" s="109"/>
      <c r="XCV19" s="156"/>
      <c r="XCW19" s="156"/>
      <c r="XCX19" s="156"/>
      <c r="XCY19" s="156"/>
      <c r="XCZ19" s="156"/>
      <c r="XDA19" s="157"/>
      <c r="XDB19" s="156"/>
      <c r="XDC19" s="156"/>
      <c r="XDD19" s="156"/>
      <c r="XDE19" s="158"/>
      <c r="XDF19" s="110"/>
      <c r="XDG19" s="156"/>
      <c r="XDH19" s="156"/>
      <c r="XDI19" s="156"/>
      <c r="XDJ19" s="158"/>
      <c r="XDK19" s="159"/>
      <c r="XDL19" s="160"/>
      <c r="XDM19" s="161"/>
      <c r="XDN19" s="161"/>
      <c r="XDO19" s="162"/>
      <c r="XDP19" s="162"/>
      <c r="XDQ19" s="163"/>
      <c r="XDR19" s="163"/>
      <c r="XDS19" s="163"/>
      <c r="XDT19" s="163"/>
      <c r="XDU19" s="164"/>
      <c r="XDV19" s="164"/>
      <c r="XDW19" s="164"/>
      <c r="XDX19" s="163"/>
      <c r="XDY19" s="7"/>
      <c r="XDZ19" s="7"/>
      <c r="XEA19" s="7"/>
      <c r="XEB19" s="165"/>
      <c r="XEC19" s="108"/>
      <c r="XED19" s="109"/>
      <c r="XEE19" s="155"/>
      <c r="XEF19" s="109"/>
      <c r="XEG19" s="109"/>
      <c r="XEH19" s="156"/>
    </row>
    <row r="20" spans="1:16362" s="30" customFormat="1" ht="70.8" outlineLevel="1">
      <c r="A20" s="10">
        <f>A18+1</f>
        <v>14</v>
      </c>
      <c r="B20" s="167" t="s">
        <v>7864</v>
      </c>
      <c r="C20" s="167" t="s">
        <v>44</v>
      </c>
      <c r="D20" s="168" t="s">
        <v>3855</v>
      </c>
      <c r="E20" s="167">
        <v>6601005928</v>
      </c>
      <c r="F20" s="167" t="s">
        <v>7294</v>
      </c>
      <c r="G20" s="169" t="s">
        <v>186</v>
      </c>
      <c r="H20" s="167" t="s">
        <v>151</v>
      </c>
      <c r="I20" s="167" t="s">
        <v>22</v>
      </c>
      <c r="J20" s="167" t="s">
        <v>3860</v>
      </c>
      <c r="K20" s="176" t="s">
        <v>3856</v>
      </c>
      <c r="L20" s="167" t="s">
        <v>241</v>
      </c>
      <c r="M20" s="178" t="s">
        <v>10893</v>
      </c>
      <c r="N20" s="167" t="s">
        <v>39</v>
      </c>
      <c r="O20" s="178" t="s">
        <v>11887</v>
      </c>
      <c r="P20" s="167" t="s">
        <v>6924</v>
      </c>
      <c r="Q20" s="33" t="s">
        <v>67</v>
      </c>
      <c r="R20" s="167" t="s">
        <v>4074</v>
      </c>
      <c r="S20" s="167" t="s">
        <v>3857</v>
      </c>
      <c r="T20" s="170" t="s">
        <v>7218</v>
      </c>
      <c r="U20" s="415" t="s">
        <v>117</v>
      </c>
      <c r="V20" s="449"/>
      <c r="W20" s="56"/>
      <c r="X20" s="56"/>
      <c r="Y20" s="56"/>
      <c r="Z20" s="56"/>
      <c r="AA20" s="56"/>
    </row>
    <row r="21" spans="1:16362" s="30" customFormat="1" ht="106.2" outlineLevel="1">
      <c r="A21" s="10">
        <f t="shared" ref="A21:A36" si="1">A20+1</f>
        <v>15</v>
      </c>
      <c r="B21" s="10" t="s">
        <v>7865</v>
      </c>
      <c r="C21" s="167" t="s">
        <v>44</v>
      </c>
      <c r="D21" s="172" t="s">
        <v>3858</v>
      </c>
      <c r="E21" s="10">
        <v>6601005928</v>
      </c>
      <c r="F21" s="10" t="s">
        <v>7295</v>
      </c>
      <c r="G21" s="125" t="s">
        <v>187</v>
      </c>
      <c r="H21" s="167" t="s">
        <v>151</v>
      </c>
      <c r="I21" s="10" t="s">
        <v>22</v>
      </c>
      <c r="J21" s="167" t="s">
        <v>3860</v>
      </c>
      <c r="K21" s="176" t="s">
        <v>3856</v>
      </c>
      <c r="L21" s="10" t="s">
        <v>241</v>
      </c>
      <c r="M21" s="178" t="s">
        <v>10894</v>
      </c>
      <c r="N21" s="167" t="s">
        <v>39</v>
      </c>
      <c r="O21" s="76" t="s">
        <v>11888</v>
      </c>
      <c r="P21" s="167" t="s">
        <v>6924</v>
      </c>
      <c r="Q21" s="33" t="s">
        <v>67</v>
      </c>
      <c r="R21" s="167" t="s">
        <v>4074</v>
      </c>
      <c r="S21" s="10" t="s">
        <v>3859</v>
      </c>
      <c r="T21" s="170" t="s">
        <v>7218</v>
      </c>
      <c r="U21" s="415" t="s">
        <v>117</v>
      </c>
      <c r="V21" s="449"/>
      <c r="W21" s="56"/>
      <c r="X21" s="56"/>
      <c r="Y21" s="56"/>
      <c r="Z21" s="56"/>
      <c r="AA21" s="56"/>
    </row>
    <row r="22" spans="1:16362" s="30" customFormat="1" ht="70.8" outlineLevel="1">
      <c r="A22" s="10">
        <f t="shared" si="1"/>
        <v>16</v>
      </c>
      <c r="B22" s="10" t="s">
        <v>7866</v>
      </c>
      <c r="C22" s="167" t="s">
        <v>44</v>
      </c>
      <c r="D22" s="172" t="s">
        <v>188</v>
      </c>
      <c r="E22" s="10">
        <v>6601005910</v>
      </c>
      <c r="F22" s="10" t="s">
        <v>7296</v>
      </c>
      <c r="G22" s="125" t="s">
        <v>189</v>
      </c>
      <c r="H22" s="167" t="s">
        <v>151</v>
      </c>
      <c r="I22" s="10" t="s">
        <v>22</v>
      </c>
      <c r="J22" s="167" t="s">
        <v>3890</v>
      </c>
      <c r="K22" s="176" t="s">
        <v>3856</v>
      </c>
      <c r="L22" s="10" t="s">
        <v>241</v>
      </c>
      <c r="M22" s="178" t="s">
        <v>10895</v>
      </c>
      <c r="N22" s="167" t="s">
        <v>39</v>
      </c>
      <c r="O22" s="76" t="s">
        <v>11889</v>
      </c>
      <c r="P22" s="10" t="s">
        <v>11488</v>
      </c>
      <c r="Q22" s="33" t="s">
        <v>67</v>
      </c>
      <c r="R22" s="10" t="s">
        <v>5086</v>
      </c>
      <c r="S22" s="10" t="s">
        <v>3891</v>
      </c>
      <c r="T22" s="9" t="s">
        <v>5001</v>
      </c>
      <c r="U22" s="415" t="s">
        <v>117</v>
      </c>
      <c r="V22" s="449"/>
      <c r="W22" s="56"/>
      <c r="X22" s="56"/>
      <c r="Y22" s="56"/>
      <c r="Z22" s="56"/>
      <c r="AA22" s="56"/>
    </row>
    <row r="23" spans="1:16362" s="30" customFormat="1" ht="94.8" outlineLevel="1">
      <c r="A23" s="10">
        <f t="shared" si="1"/>
        <v>17</v>
      </c>
      <c r="B23" s="10" t="s">
        <v>7867</v>
      </c>
      <c r="C23" s="167" t="s">
        <v>44</v>
      </c>
      <c r="D23" s="172" t="s">
        <v>191</v>
      </c>
      <c r="E23" s="10">
        <v>6601005910</v>
      </c>
      <c r="F23" s="10" t="s">
        <v>7297</v>
      </c>
      <c r="G23" s="567" t="s">
        <v>4016</v>
      </c>
      <c r="H23" s="167" t="s">
        <v>151</v>
      </c>
      <c r="I23" s="10" t="s">
        <v>22</v>
      </c>
      <c r="J23" s="167" t="s">
        <v>3890</v>
      </c>
      <c r="K23" s="176" t="s">
        <v>3856</v>
      </c>
      <c r="L23" s="10" t="s">
        <v>241</v>
      </c>
      <c r="M23" s="178" t="s">
        <v>10877</v>
      </c>
      <c r="N23" s="167" t="s">
        <v>39</v>
      </c>
      <c r="O23" s="76" t="s">
        <v>11890</v>
      </c>
      <c r="P23" s="10" t="s">
        <v>11488</v>
      </c>
      <c r="Q23" s="173" t="s">
        <v>9357</v>
      </c>
      <c r="R23" s="10" t="s">
        <v>4075</v>
      </c>
      <c r="S23" s="10" t="s">
        <v>3891</v>
      </c>
      <c r="T23" s="9" t="s">
        <v>5001</v>
      </c>
      <c r="U23" s="415" t="s">
        <v>117</v>
      </c>
      <c r="V23" s="449"/>
      <c r="W23" s="56"/>
      <c r="X23" s="56"/>
      <c r="Y23" s="56"/>
      <c r="Z23" s="56"/>
      <c r="AA23" s="56"/>
    </row>
    <row r="24" spans="1:16362" s="30" customFormat="1" ht="84" outlineLevel="1">
      <c r="A24" s="10">
        <f t="shared" si="1"/>
        <v>18</v>
      </c>
      <c r="B24" s="10" t="s">
        <v>9038</v>
      </c>
      <c r="C24" s="10" t="s">
        <v>44</v>
      </c>
      <c r="D24" s="172" t="s">
        <v>192</v>
      </c>
      <c r="E24" s="10">
        <v>6635006493</v>
      </c>
      <c r="F24" s="10" t="s">
        <v>7298</v>
      </c>
      <c r="G24" s="125" t="s">
        <v>193</v>
      </c>
      <c r="H24" s="167" t="s">
        <v>151</v>
      </c>
      <c r="I24" s="10" t="s">
        <v>22</v>
      </c>
      <c r="J24" s="167" t="s">
        <v>3869</v>
      </c>
      <c r="K24" s="176" t="s">
        <v>3856</v>
      </c>
      <c r="L24" s="10" t="s">
        <v>5365</v>
      </c>
      <c r="M24" s="178" t="s">
        <v>10896</v>
      </c>
      <c r="N24" s="167" t="s">
        <v>39</v>
      </c>
      <c r="O24" s="76" t="s">
        <v>11891</v>
      </c>
      <c r="P24" s="10" t="s">
        <v>11489</v>
      </c>
      <c r="Q24" s="173" t="s">
        <v>9358</v>
      </c>
      <c r="R24" s="10" t="s">
        <v>8664</v>
      </c>
      <c r="S24" s="10" t="s">
        <v>3870</v>
      </c>
      <c r="T24" s="9" t="s">
        <v>5001</v>
      </c>
      <c r="U24" s="415"/>
      <c r="V24" s="449"/>
      <c r="W24" s="56"/>
      <c r="X24" s="56"/>
      <c r="Y24" s="56"/>
      <c r="Z24" s="56"/>
      <c r="AA24" s="56"/>
    </row>
    <row r="25" spans="1:16362" s="30" customFormat="1" ht="118.8" outlineLevel="1">
      <c r="A25" s="10">
        <f t="shared" si="1"/>
        <v>19</v>
      </c>
      <c r="B25" s="10" t="s">
        <v>7868</v>
      </c>
      <c r="C25" s="10" t="s">
        <v>44</v>
      </c>
      <c r="D25" s="172" t="s">
        <v>3862</v>
      </c>
      <c r="E25" s="9">
        <v>6601006657</v>
      </c>
      <c r="F25" s="9" t="s">
        <v>7299</v>
      </c>
      <c r="G25" s="125" t="s">
        <v>194</v>
      </c>
      <c r="H25" s="167" t="s">
        <v>151</v>
      </c>
      <c r="I25" s="10" t="s">
        <v>22</v>
      </c>
      <c r="J25" s="167" t="s">
        <v>3863</v>
      </c>
      <c r="K25" s="176" t="s">
        <v>3856</v>
      </c>
      <c r="L25" s="10" t="s">
        <v>241</v>
      </c>
      <c r="M25" s="178" t="s">
        <v>10897</v>
      </c>
      <c r="N25" s="167" t="s">
        <v>39</v>
      </c>
      <c r="O25" s="76" t="s">
        <v>11892</v>
      </c>
      <c r="P25" s="10" t="s">
        <v>6925</v>
      </c>
      <c r="Q25" s="33" t="s">
        <v>67</v>
      </c>
      <c r="R25" s="10" t="s">
        <v>4076</v>
      </c>
      <c r="S25" s="10" t="s">
        <v>3861</v>
      </c>
      <c r="T25" s="9" t="s">
        <v>5009</v>
      </c>
      <c r="U25" s="415"/>
      <c r="V25" s="449"/>
      <c r="W25" s="56"/>
      <c r="X25" s="56"/>
      <c r="Y25" s="56"/>
      <c r="Z25" s="56"/>
      <c r="AA25" s="56"/>
    </row>
    <row r="26" spans="1:16362" s="30" customFormat="1" ht="60" outlineLevel="1">
      <c r="A26" s="10">
        <f t="shared" si="1"/>
        <v>20</v>
      </c>
      <c r="B26" s="10" t="s">
        <v>7869</v>
      </c>
      <c r="C26" s="10" t="s">
        <v>44</v>
      </c>
      <c r="D26" s="172" t="s">
        <v>3884</v>
      </c>
      <c r="E26" s="10">
        <v>6601006079</v>
      </c>
      <c r="F26" s="10" t="s">
        <v>7526</v>
      </c>
      <c r="G26" s="125" t="s">
        <v>195</v>
      </c>
      <c r="H26" s="167" t="s">
        <v>151</v>
      </c>
      <c r="I26" s="10" t="s">
        <v>22</v>
      </c>
      <c r="J26" s="167" t="s">
        <v>3885</v>
      </c>
      <c r="K26" s="176" t="s">
        <v>3856</v>
      </c>
      <c r="L26" s="10" t="s">
        <v>241</v>
      </c>
      <c r="M26" s="178" t="s">
        <v>10898</v>
      </c>
      <c r="N26" s="167" t="s">
        <v>39</v>
      </c>
      <c r="O26" s="76" t="s">
        <v>11893</v>
      </c>
      <c r="P26" s="10" t="s">
        <v>6926</v>
      </c>
      <c r="Q26" s="33" t="s">
        <v>67</v>
      </c>
      <c r="R26" s="10" t="s">
        <v>4077</v>
      </c>
      <c r="S26" s="10" t="s">
        <v>3886</v>
      </c>
      <c r="T26" s="76" t="s">
        <v>9718</v>
      </c>
      <c r="U26" s="415" t="s">
        <v>4871</v>
      </c>
      <c r="V26" s="449"/>
      <c r="W26" s="56"/>
      <c r="X26" s="56"/>
      <c r="Y26" s="56"/>
      <c r="Z26" s="56"/>
      <c r="AA26" s="56"/>
    </row>
    <row r="27" spans="1:16362" s="30" customFormat="1" ht="71.400000000000006" outlineLevel="1">
      <c r="A27" s="10">
        <f t="shared" si="1"/>
        <v>21</v>
      </c>
      <c r="B27" s="10" t="s">
        <v>7870</v>
      </c>
      <c r="C27" s="10" t="s">
        <v>44</v>
      </c>
      <c r="D27" s="172" t="s">
        <v>3876</v>
      </c>
      <c r="E27" s="10">
        <v>6601006671</v>
      </c>
      <c r="F27" s="10" t="s">
        <v>7300</v>
      </c>
      <c r="G27" s="125" t="s">
        <v>196</v>
      </c>
      <c r="H27" s="167" t="s">
        <v>151</v>
      </c>
      <c r="I27" s="10" t="s">
        <v>22</v>
      </c>
      <c r="J27" s="167" t="s">
        <v>3877</v>
      </c>
      <c r="K27" s="176" t="s">
        <v>3856</v>
      </c>
      <c r="L27" s="10" t="s">
        <v>241</v>
      </c>
      <c r="M27" s="178" t="s">
        <v>10899</v>
      </c>
      <c r="N27" s="167" t="s">
        <v>39</v>
      </c>
      <c r="O27" s="76" t="s">
        <v>11894</v>
      </c>
      <c r="P27" s="10" t="s">
        <v>6927</v>
      </c>
      <c r="Q27" s="33" t="s">
        <v>67</v>
      </c>
      <c r="R27" s="10" t="s">
        <v>4078</v>
      </c>
      <c r="S27" s="10" t="s">
        <v>3878</v>
      </c>
      <c r="T27" s="76" t="s">
        <v>4585</v>
      </c>
      <c r="U27" s="415" t="s">
        <v>117</v>
      </c>
      <c r="V27" s="449"/>
      <c r="W27" s="56"/>
      <c r="X27" s="56"/>
      <c r="Y27" s="56"/>
      <c r="Z27" s="56"/>
      <c r="AA27" s="56"/>
    </row>
    <row r="28" spans="1:16362" s="30" customFormat="1" ht="94.8" outlineLevel="1">
      <c r="A28" s="10">
        <f t="shared" si="1"/>
        <v>22</v>
      </c>
      <c r="B28" s="10" t="s">
        <v>7871</v>
      </c>
      <c r="C28" s="10" t="s">
        <v>44</v>
      </c>
      <c r="D28" s="172" t="s">
        <v>3879</v>
      </c>
      <c r="E28" s="10">
        <v>6601006671</v>
      </c>
      <c r="F28" s="10" t="s">
        <v>7301</v>
      </c>
      <c r="G28" s="125" t="s">
        <v>196</v>
      </c>
      <c r="H28" s="167" t="s">
        <v>151</v>
      </c>
      <c r="I28" s="10" t="s">
        <v>22</v>
      </c>
      <c r="J28" s="167" t="s">
        <v>3880</v>
      </c>
      <c r="K28" s="176" t="s">
        <v>3856</v>
      </c>
      <c r="L28" s="10" t="s">
        <v>241</v>
      </c>
      <c r="M28" s="178" t="s">
        <v>10900</v>
      </c>
      <c r="N28" s="167" t="s">
        <v>39</v>
      </c>
      <c r="O28" s="76" t="s">
        <v>11895</v>
      </c>
      <c r="P28" s="10" t="s">
        <v>6927</v>
      </c>
      <c r="Q28" s="33" t="s">
        <v>67</v>
      </c>
      <c r="R28" s="10" t="s">
        <v>4078</v>
      </c>
      <c r="S28" s="10" t="s">
        <v>3878</v>
      </c>
      <c r="T28" s="9" t="s">
        <v>5001</v>
      </c>
      <c r="U28" s="415"/>
      <c r="V28" s="449"/>
      <c r="W28" s="56"/>
      <c r="X28" s="56"/>
      <c r="Y28" s="56"/>
      <c r="Z28" s="56"/>
      <c r="AA28" s="56"/>
    </row>
    <row r="29" spans="1:16362" s="30" customFormat="1" ht="59.4" outlineLevel="1">
      <c r="A29" s="10">
        <f t="shared" si="1"/>
        <v>23</v>
      </c>
      <c r="B29" s="10" t="s">
        <v>7872</v>
      </c>
      <c r="C29" s="10" t="s">
        <v>44</v>
      </c>
      <c r="D29" s="172" t="s">
        <v>3887</v>
      </c>
      <c r="E29" s="10">
        <v>6601006135</v>
      </c>
      <c r="F29" s="10" t="s">
        <v>7302</v>
      </c>
      <c r="G29" s="125" t="s">
        <v>197</v>
      </c>
      <c r="H29" s="167" t="s">
        <v>151</v>
      </c>
      <c r="I29" s="10" t="s">
        <v>22</v>
      </c>
      <c r="J29" s="167" t="s">
        <v>3888</v>
      </c>
      <c r="K29" s="176" t="s">
        <v>3856</v>
      </c>
      <c r="L29" s="10" t="s">
        <v>241</v>
      </c>
      <c r="M29" s="178" t="s">
        <v>10901</v>
      </c>
      <c r="N29" s="167" t="s">
        <v>39</v>
      </c>
      <c r="O29" s="76" t="s">
        <v>11896</v>
      </c>
      <c r="P29" s="10" t="s">
        <v>11490</v>
      </c>
      <c r="Q29" s="33" t="s">
        <v>67</v>
      </c>
      <c r="R29" s="10" t="s">
        <v>4079</v>
      </c>
      <c r="S29" s="10" t="s">
        <v>3889</v>
      </c>
      <c r="T29" s="9" t="s">
        <v>5001</v>
      </c>
      <c r="U29" s="415" t="s">
        <v>4602</v>
      </c>
      <c r="V29" s="449"/>
      <c r="W29" s="56"/>
      <c r="X29" s="56"/>
      <c r="Y29" s="56"/>
      <c r="Z29" s="56"/>
      <c r="AA29" s="56"/>
    </row>
    <row r="30" spans="1:16362" s="30" customFormat="1" ht="60" outlineLevel="1">
      <c r="A30" s="10">
        <f t="shared" si="1"/>
        <v>24</v>
      </c>
      <c r="B30" s="10" t="s">
        <v>7873</v>
      </c>
      <c r="C30" s="10" t="s">
        <v>44</v>
      </c>
      <c r="D30" s="172" t="s">
        <v>3864</v>
      </c>
      <c r="E30" s="10">
        <v>6601006054</v>
      </c>
      <c r="F30" s="10" t="s">
        <v>7303</v>
      </c>
      <c r="G30" s="125" t="s">
        <v>198</v>
      </c>
      <c r="H30" s="167" t="s">
        <v>151</v>
      </c>
      <c r="I30" s="10" t="s">
        <v>22</v>
      </c>
      <c r="J30" s="167" t="s">
        <v>3865</v>
      </c>
      <c r="K30" s="176" t="s">
        <v>3856</v>
      </c>
      <c r="L30" s="10" t="s">
        <v>241</v>
      </c>
      <c r="M30" s="178" t="s">
        <v>10902</v>
      </c>
      <c r="N30" s="167" t="s">
        <v>39</v>
      </c>
      <c r="O30" s="76" t="s">
        <v>11897</v>
      </c>
      <c r="P30" s="10" t="s">
        <v>6928</v>
      </c>
      <c r="Q30" s="33" t="s">
        <v>67</v>
      </c>
      <c r="R30" s="10" t="s">
        <v>5062</v>
      </c>
      <c r="S30" s="10" t="s">
        <v>3866</v>
      </c>
      <c r="T30" s="9" t="s">
        <v>5010</v>
      </c>
      <c r="U30" s="415" t="s">
        <v>117</v>
      </c>
      <c r="V30" s="449"/>
      <c r="W30" s="56"/>
      <c r="X30" s="56"/>
      <c r="Y30" s="56"/>
      <c r="Z30" s="56"/>
      <c r="AA30" s="56"/>
    </row>
    <row r="31" spans="1:16362" s="30" customFormat="1" ht="70.8" outlineLevel="1">
      <c r="A31" s="10">
        <f t="shared" si="1"/>
        <v>25</v>
      </c>
      <c r="B31" s="10" t="s">
        <v>14044</v>
      </c>
      <c r="C31" s="10" t="s">
        <v>44</v>
      </c>
      <c r="D31" s="172" t="s">
        <v>3873</v>
      </c>
      <c r="E31" s="10">
        <v>6601006061</v>
      </c>
      <c r="F31" s="10" t="s">
        <v>7304</v>
      </c>
      <c r="G31" s="125" t="s">
        <v>199</v>
      </c>
      <c r="H31" s="167" t="s">
        <v>151</v>
      </c>
      <c r="I31" s="10" t="s">
        <v>22</v>
      </c>
      <c r="J31" s="167" t="s">
        <v>3865</v>
      </c>
      <c r="K31" s="176" t="s">
        <v>3856</v>
      </c>
      <c r="L31" s="10" t="s">
        <v>241</v>
      </c>
      <c r="M31" s="178" t="s">
        <v>10903</v>
      </c>
      <c r="N31" s="167" t="s">
        <v>39</v>
      </c>
      <c r="O31" s="76" t="s">
        <v>11898</v>
      </c>
      <c r="P31" s="10" t="s">
        <v>6929</v>
      </c>
      <c r="Q31" s="33" t="s">
        <v>67</v>
      </c>
      <c r="R31" s="10" t="s">
        <v>5063</v>
      </c>
      <c r="S31" s="10" t="s">
        <v>3874</v>
      </c>
      <c r="T31" s="9" t="s">
        <v>5001</v>
      </c>
      <c r="U31" s="415" t="s">
        <v>117</v>
      </c>
      <c r="V31" s="449"/>
      <c r="W31" s="56"/>
      <c r="X31" s="56"/>
      <c r="Y31" s="56"/>
      <c r="Z31" s="56"/>
      <c r="AA31" s="56"/>
    </row>
    <row r="32" spans="1:16362" s="30" customFormat="1" ht="106.2" outlineLevel="1">
      <c r="A32" s="10">
        <f t="shared" si="1"/>
        <v>26</v>
      </c>
      <c r="B32" s="10" t="s">
        <v>7874</v>
      </c>
      <c r="C32" s="10" t="s">
        <v>44</v>
      </c>
      <c r="D32" s="172" t="s">
        <v>3875</v>
      </c>
      <c r="E32" s="10">
        <v>6601006061</v>
      </c>
      <c r="F32" s="10" t="s">
        <v>7305</v>
      </c>
      <c r="G32" s="125" t="s">
        <v>199</v>
      </c>
      <c r="H32" s="167" t="s">
        <v>151</v>
      </c>
      <c r="I32" s="10" t="s">
        <v>22</v>
      </c>
      <c r="J32" s="167" t="s">
        <v>3865</v>
      </c>
      <c r="K32" s="176" t="s">
        <v>3856</v>
      </c>
      <c r="L32" s="10" t="s">
        <v>241</v>
      </c>
      <c r="M32" s="178" t="s">
        <v>10897</v>
      </c>
      <c r="N32" s="167" t="s">
        <v>39</v>
      </c>
      <c r="O32" s="76" t="s">
        <v>11899</v>
      </c>
      <c r="P32" s="10" t="s">
        <v>6929</v>
      </c>
      <c r="Q32" s="33" t="s">
        <v>67</v>
      </c>
      <c r="R32" s="10" t="s">
        <v>4080</v>
      </c>
      <c r="S32" s="10" t="s">
        <v>3874</v>
      </c>
      <c r="T32" s="9" t="s">
        <v>5001</v>
      </c>
      <c r="U32" s="415" t="s">
        <v>117</v>
      </c>
      <c r="V32" s="449"/>
      <c r="W32" s="56"/>
      <c r="X32" s="56"/>
      <c r="Y32" s="56"/>
      <c r="Z32" s="56"/>
      <c r="AA32" s="56"/>
    </row>
    <row r="33" spans="1:27" s="30" customFormat="1" ht="70.8" outlineLevel="1">
      <c r="A33" s="10">
        <f t="shared" si="1"/>
        <v>27</v>
      </c>
      <c r="B33" s="10" t="s">
        <v>7875</v>
      </c>
      <c r="C33" s="10" t="s">
        <v>44</v>
      </c>
      <c r="D33" s="172" t="s">
        <v>200</v>
      </c>
      <c r="E33" s="10">
        <v>6601006657</v>
      </c>
      <c r="F33" s="10" t="s">
        <v>7306</v>
      </c>
      <c r="G33" s="125" t="s">
        <v>201</v>
      </c>
      <c r="H33" s="167" t="s">
        <v>151</v>
      </c>
      <c r="I33" s="10" t="s">
        <v>22</v>
      </c>
      <c r="J33" s="167" t="s">
        <v>3863</v>
      </c>
      <c r="K33" s="176" t="s">
        <v>3856</v>
      </c>
      <c r="L33" s="10" t="s">
        <v>241</v>
      </c>
      <c r="M33" s="178" t="s">
        <v>10904</v>
      </c>
      <c r="N33" s="167" t="s">
        <v>39</v>
      </c>
      <c r="O33" s="76" t="s">
        <v>11900</v>
      </c>
      <c r="P33" s="10" t="s">
        <v>6925</v>
      </c>
      <c r="Q33" s="33" t="s">
        <v>67</v>
      </c>
      <c r="R33" s="10" t="s">
        <v>4076</v>
      </c>
      <c r="S33" s="10" t="s">
        <v>3861</v>
      </c>
      <c r="T33" s="9" t="s">
        <v>5001</v>
      </c>
      <c r="U33" s="415"/>
      <c r="V33" s="449"/>
      <c r="W33" s="56"/>
      <c r="X33" s="56"/>
      <c r="Y33" s="56"/>
      <c r="Z33" s="56"/>
      <c r="AA33" s="56"/>
    </row>
    <row r="34" spans="1:27" s="30" customFormat="1" ht="59.4" outlineLevel="1">
      <c r="A34" s="10">
        <f t="shared" si="1"/>
        <v>28</v>
      </c>
      <c r="B34" s="10" t="s">
        <v>7876</v>
      </c>
      <c r="C34" s="10" t="s">
        <v>44</v>
      </c>
      <c r="D34" s="172" t="s">
        <v>3871</v>
      </c>
      <c r="E34" s="10">
        <v>6601006914</v>
      </c>
      <c r="F34" s="10" t="s">
        <v>7307</v>
      </c>
      <c r="G34" s="125" t="s">
        <v>202</v>
      </c>
      <c r="H34" s="167" t="s">
        <v>151</v>
      </c>
      <c r="I34" s="10" t="s">
        <v>22</v>
      </c>
      <c r="J34" s="10" t="s">
        <v>3872</v>
      </c>
      <c r="K34" s="176" t="s">
        <v>3856</v>
      </c>
      <c r="L34" s="10" t="s">
        <v>241</v>
      </c>
      <c r="M34" s="178" t="s">
        <v>10905</v>
      </c>
      <c r="N34" s="167" t="s">
        <v>39</v>
      </c>
      <c r="O34" s="76" t="s">
        <v>11901</v>
      </c>
      <c r="P34" s="10" t="s">
        <v>11491</v>
      </c>
      <c r="Q34" s="173" t="s">
        <v>9359</v>
      </c>
      <c r="R34" s="10" t="s">
        <v>4081</v>
      </c>
      <c r="S34" s="10" t="s">
        <v>11425</v>
      </c>
      <c r="T34" s="9" t="s">
        <v>5001</v>
      </c>
      <c r="U34" s="415"/>
      <c r="V34" s="449"/>
      <c r="W34" s="56"/>
      <c r="X34" s="56"/>
      <c r="Y34" s="56"/>
      <c r="Z34" s="56"/>
      <c r="AA34" s="56"/>
    </row>
    <row r="35" spans="1:27" s="30" customFormat="1" ht="70.8" outlineLevel="1">
      <c r="A35" s="10">
        <f t="shared" si="1"/>
        <v>29</v>
      </c>
      <c r="B35" s="10" t="s">
        <v>7877</v>
      </c>
      <c r="C35" s="10" t="s">
        <v>44</v>
      </c>
      <c r="D35" s="172" t="s">
        <v>3881</v>
      </c>
      <c r="E35" s="10">
        <v>6601006030</v>
      </c>
      <c r="F35" s="10" t="s">
        <v>7308</v>
      </c>
      <c r="G35" s="125" t="s">
        <v>203</v>
      </c>
      <c r="H35" s="167" t="s">
        <v>151</v>
      </c>
      <c r="I35" s="10" t="s">
        <v>22</v>
      </c>
      <c r="J35" s="10" t="s">
        <v>512</v>
      </c>
      <c r="K35" s="18">
        <v>212.01</v>
      </c>
      <c r="L35" s="10" t="s">
        <v>241</v>
      </c>
      <c r="M35" s="178" t="s">
        <v>10905</v>
      </c>
      <c r="N35" s="167" t="s">
        <v>39</v>
      </c>
      <c r="O35" s="76" t="s">
        <v>11902</v>
      </c>
      <c r="P35" s="10" t="s">
        <v>11492</v>
      </c>
      <c r="Q35" s="33"/>
      <c r="R35" s="10" t="s">
        <v>4082</v>
      </c>
      <c r="S35" s="10" t="s">
        <v>3882</v>
      </c>
      <c r="T35" s="9" t="s">
        <v>3883</v>
      </c>
      <c r="U35" s="415" t="s">
        <v>117</v>
      </c>
      <c r="V35" s="449"/>
      <c r="W35" s="56"/>
      <c r="X35" s="56"/>
      <c r="Y35" s="56"/>
      <c r="Z35" s="56"/>
      <c r="AA35" s="56"/>
    </row>
    <row r="36" spans="1:27" s="30" customFormat="1" ht="94.8" outlineLevel="1">
      <c r="A36" s="10">
        <f t="shared" si="1"/>
        <v>30</v>
      </c>
      <c r="B36" s="10" t="s">
        <v>7878</v>
      </c>
      <c r="C36" s="10" t="s">
        <v>44</v>
      </c>
      <c r="D36" s="172" t="s">
        <v>3867</v>
      </c>
      <c r="E36" s="10">
        <v>6601006054</v>
      </c>
      <c r="F36" s="10" t="s">
        <v>7527</v>
      </c>
      <c r="G36" s="125" t="s">
        <v>204</v>
      </c>
      <c r="H36" s="167" t="s">
        <v>151</v>
      </c>
      <c r="I36" s="10" t="s">
        <v>22</v>
      </c>
      <c r="J36" s="10" t="s">
        <v>3868</v>
      </c>
      <c r="K36" s="176" t="s">
        <v>3856</v>
      </c>
      <c r="L36" s="10" t="s">
        <v>5366</v>
      </c>
      <c r="M36" s="178" t="s">
        <v>10906</v>
      </c>
      <c r="N36" s="167" t="s">
        <v>39</v>
      </c>
      <c r="O36" s="76" t="s">
        <v>11903</v>
      </c>
      <c r="P36" s="10" t="s">
        <v>6928</v>
      </c>
      <c r="Q36" s="173" t="s">
        <v>9360</v>
      </c>
      <c r="R36" s="10" t="s">
        <v>4083</v>
      </c>
      <c r="S36" s="10" t="s">
        <v>3866</v>
      </c>
      <c r="T36" s="9" t="s">
        <v>5010</v>
      </c>
      <c r="U36" s="415" t="s">
        <v>117</v>
      </c>
      <c r="V36" s="449"/>
      <c r="W36" s="56"/>
      <c r="X36" s="56"/>
      <c r="Y36" s="56"/>
      <c r="Z36" s="56"/>
      <c r="AA36" s="56"/>
    </row>
    <row r="37" spans="1:27" s="30" customFormat="1" ht="37.200000000000003">
      <c r="A37" s="108" t="str">
        <f>"Арамильский ГО: "&amp; COUNT(A38:A44)</f>
        <v>Арамильский ГО: 7</v>
      </c>
      <c r="B37" s="109"/>
      <c r="C37" s="155"/>
      <c r="D37" s="109"/>
      <c r="E37" s="109"/>
      <c r="F37" s="156"/>
      <c r="G37" s="156"/>
      <c r="H37" s="156"/>
      <c r="I37" s="156"/>
      <c r="J37" s="156"/>
      <c r="K37" s="157"/>
      <c r="L37" s="156"/>
      <c r="M37" s="158"/>
      <c r="N37" s="156"/>
      <c r="O37" s="158"/>
      <c r="P37" s="110"/>
      <c r="Q37" s="156"/>
      <c r="R37" s="156"/>
      <c r="S37" s="156"/>
      <c r="T37" s="158"/>
      <c r="U37" s="416"/>
      <c r="V37" s="449">
        <v>111</v>
      </c>
      <c r="W37" s="67"/>
      <c r="X37" s="56"/>
      <c r="Y37" s="56"/>
      <c r="Z37" s="56"/>
      <c r="AA37" s="56"/>
    </row>
    <row r="38" spans="1:27" s="30" customFormat="1" ht="84" outlineLevel="1">
      <c r="A38" s="10">
        <f>A36+1</f>
        <v>31</v>
      </c>
      <c r="B38" s="167" t="s">
        <v>5122</v>
      </c>
      <c r="C38" s="167" t="s">
        <v>44</v>
      </c>
      <c r="D38" s="168" t="s">
        <v>205</v>
      </c>
      <c r="E38" s="167">
        <v>6652011045</v>
      </c>
      <c r="F38" s="167" t="s">
        <v>13765</v>
      </c>
      <c r="G38" s="169" t="s">
        <v>206</v>
      </c>
      <c r="H38" s="167" t="s">
        <v>151</v>
      </c>
      <c r="I38" s="167" t="s">
        <v>22</v>
      </c>
      <c r="J38" s="167" t="s">
        <v>444</v>
      </c>
      <c r="K38" s="177">
        <v>324</v>
      </c>
      <c r="L38" s="167" t="s">
        <v>241</v>
      </c>
      <c r="M38" s="178" t="s">
        <v>10878</v>
      </c>
      <c r="N38" s="29" t="s">
        <v>39</v>
      </c>
      <c r="O38" s="564" t="s">
        <v>11904</v>
      </c>
      <c r="P38" s="565" t="s">
        <v>11493</v>
      </c>
      <c r="Q38" s="563" t="s">
        <v>14110</v>
      </c>
      <c r="R38" s="565" t="s">
        <v>4084</v>
      </c>
      <c r="S38" s="565" t="s">
        <v>7659</v>
      </c>
      <c r="T38" s="178" t="s">
        <v>9719</v>
      </c>
      <c r="U38" s="417" t="s">
        <v>9308</v>
      </c>
      <c r="V38" s="449"/>
      <c r="W38" s="56"/>
      <c r="X38" s="56"/>
      <c r="Y38" s="56"/>
      <c r="Z38" s="56"/>
      <c r="AA38" s="56"/>
    </row>
    <row r="39" spans="1:27" s="30" customFormat="1" ht="84" outlineLevel="1">
      <c r="A39" s="10">
        <f t="shared" ref="A39:A44" si="2">A38+1</f>
        <v>32</v>
      </c>
      <c r="B39" s="167" t="s">
        <v>7879</v>
      </c>
      <c r="C39" s="10" t="s">
        <v>341</v>
      </c>
      <c r="D39" s="168" t="s">
        <v>6814</v>
      </c>
      <c r="E39" s="167">
        <v>6652010718</v>
      </c>
      <c r="F39" s="167" t="s">
        <v>13766</v>
      </c>
      <c r="G39" s="169" t="s">
        <v>207</v>
      </c>
      <c r="H39" s="167" t="s">
        <v>151</v>
      </c>
      <c r="I39" s="167" t="s">
        <v>22</v>
      </c>
      <c r="J39" s="565" t="s">
        <v>444</v>
      </c>
      <c r="K39" s="177">
        <v>324</v>
      </c>
      <c r="L39" s="167" t="s">
        <v>2206</v>
      </c>
      <c r="M39" s="178" t="s">
        <v>12737</v>
      </c>
      <c r="N39" s="29" t="s">
        <v>39</v>
      </c>
      <c r="O39" s="564" t="s">
        <v>11905</v>
      </c>
      <c r="P39" s="565" t="s">
        <v>11494</v>
      </c>
      <c r="Q39" s="563" t="s">
        <v>9361</v>
      </c>
      <c r="R39" s="565" t="s">
        <v>12739</v>
      </c>
      <c r="S39" s="565" t="s">
        <v>11408</v>
      </c>
      <c r="T39" s="178" t="s">
        <v>9720</v>
      </c>
      <c r="U39" s="417" t="s">
        <v>4456</v>
      </c>
      <c r="V39" s="449"/>
      <c r="W39" s="56"/>
      <c r="X39" s="56"/>
      <c r="Y39" s="56"/>
      <c r="Z39" s="56"/>
      <c r="AA39" s="56"/>
    </row>
    <row r="40" spans="1:27" s="30" customFormat="1" ht="91.2" outlineLevel="1">
      <c r="A40" s="10">
        <f t="shared" si="2"/>
        <v>33</v>
      </c>
      <c r="B40" s="167" t="s">
        <v>7880</v>
      </c>
      <c r="C40" s="167" t="s">
        <v>44</v>
      </c>
      <c r="D40" s="168" t="s">
        <v>208</v>
      </c>
      <c r="E40" s="167">
        <v>6652011180</v>
      </c>
      <c r="F40" s="167" t="s">
        <v>13767</v>
      </c>
      <c r="G40" s="125" t="s">
        <v>209</v>
      </c>
      <c r="H40" s="167" t="s">
        <v>151</v>
      </c>
      <c r="I40" s="167" t="s">
        <v>22</v>
      </c>
      <c r="J40" s="565" t="s">
        <v>444</v>
      </c>
      <c r="K40" s="177">
        <v>324</v>
      </c>
      <c r="L40" s="167" t="s">
        <v>241</v>
      </c>
      <c r="M40" s="178" t="s">
        <v>12738</v>
      </c>
      <c r="N40" s="29" t="s">
        <v>39</v>
      </c>
      <c r="O40" s="564" t="s">
        <v>11906</v>
      </c>
      <c r="P40" s="565" t="s">
        <v>11495</v>
      </c>
      <c r="Q40" s="563" t="s">
        <v>11714</v>
      </c>
      <c r="R40" s="565" t="s">
        <v>4085</v>
      </c>
      <c r="S40" s="565" t="s">
        <v>7660</v>
      </c>
      <c r="T40" s="178" t="s">
        <v>9721</v>
      </c>
      <c r="U40" s="417" t="s">
        <v>4457</v>
      </c>
      <c r="V40" s="449"/>
      <c r="W40" s="56"/>
      <c r="X40" s="56"/>
      <c r="Y40" s="56"/>
      <c r="Z40" s="56"/>
      <c r="AA40" s="56"/>
    </row>
    <row r="41" spans="1:27" s="30" customFormat="1" ht="96" outlineLevel="1">
      <c r="A41" s="10">
        <f t="shared" si="2"/>
        <v>34</v>
      </c>
      <c r="B41" s="167" t="s">
        <v>9039</v>
      </c>
      <c r="C41" s="167" t="s">
        <v>44</v>
      </c>
      <c r="D41" s="168" t="s">
        <v>6815</v>
      </c>
      <c r="E41" s="167">
        <v>6652011278</v>
      </c>
      <c r="F41" s="167" t="s">
        <v>7653</v>
      </c>
      <c r="G41" s="169" t="s">
        <v>3625</v>
      </c>
      <c r="H41" s="167" t="s">
        <v>151</v>
      </c>
      <c r="I41" s="167" t="s">
        <v>22</v>
      </c>
      <c r="J41" s="167" t="s">
        <v>3626</v>
      </c>
      <c r="K41" s="177">
        <v>268</v>
      </c>
      <c r="L41" s="167" t="s">
        <v>3627</v>
      </c>
      <c r="M41" s="178" t="s">
        <v>10879</v>
      </c>
      <c r="N41" s="29" t="s">
        <v>39</v>
      </c>
      <c r="O41" s="178" t="s">
        <v>11907</v>
      </c>
      <c r="P41" s="10" t="s">
        <v>11496</v>
      </c>
      <c r="Q41" s="179" t="s">
        <v>9362</v>
      </c>
      <c r="R41" s="167" t="s">
        <v>4086</v>
      </c>
      <c r="S41" s="167" t="s">
        <v>7661</v>
      </c>
      <c r="T41" s="178" t="s">
        <v>9722</v>
      </c>
      <c r="U41" s="417" t="s">
        <v>6816</v>
      </c>
      <c r="V41" s="449"/>
      <c r="W41" s="56"/>
      <c r="X41" s="56"/>
      <c r="Y41" s="56"/>
      <c r="Z41" s="56"/>
      <c r="AA41" s="56"/>
    </row>
    <row r="42" spans="1:27" s="30" customFormat="1" ht="96" outlineLevel="1">
      <c r="A42" s="10">
        <f t="shared" si="2"/>
        <v>35</v>
      </c>
      <c r="B42" s="167" t="s">
        <v>9040</v>
      </c>
      <c r="C42" s="167" t="s">
        <v>44</v>
      </c>
      <c r="D42" s="168" t="s">
        <v>3628</v>
      </c>
      <c r="E42" s="167">
        <v>6652013980</v>
      </c>
      <c r="F42" s="167" t="s">
        <v>7654</v>
      </c>
      <c r="G42" s="169" t="s">
        <v>3629</v>
      </c>
      <c r="H42" s="167" t="s">
        <v>151</v>
      </c>
      <c r="I42" s="167" t="s">
        <v>22</v>
      </c>
      <c r="J42" s="167" t="s">
        <v>3626</v>
      </c>
      <c r="K42" s="177">
        <v>268</v>
      </c>
      <c r="L42" s="167" t="s">
        <v>3627</v>
      </c>
      <c r="M42" s="178" t="s">
        <v>10877</v>
      </c>
      <c r="N42" s="29" t="s">
        <v>39</v>
      </c>
      <c r="O42" s="178" t="s">
        <v>11908</v>
      </c>
      <c r="P42" s="10" t="s">
        <v>11497</v>
      </c>
      <c r="Q42" s="179" t="s">
        <v>9363</v>
      </c>
      <c r="R42" s="167" t="s">
        <v>8665</v>
      </c>
      <c r="S42" s="167" t="s">
        <v>7662</v>
      </c>
      <c r="T42" s="178" t="s">
        <v>9723</v>
      </c>
      <c r="U42" s="417" t="s">
        <v>6817</v>
      </c>
      <c r="V42" s="449"/>
      <c r="W42" s="56"/>
      <c r="X42" s="56"/>
      <c r="Y42" s="56"/>
      <c r="Z42" s="56"/>
      <c r="AA42" s="56"/>
    </row>
    <row r="43" spans="1:27" s="30" customFormat="1" ht="93.6" outlineLevel="1">
      <c r="A43" s="10">
        <f t="shared" si="2"/>
        <v>36</v>
      </c>
      <c r="B43" s="167" t="s">
        <v>7881</v>
      </c>
      <c r="C43" s="167" t="s">
        <v>44</v>
      </c>
      <c r="D43" s="168" t="s">
        <v>3630</v>
      </c>
      <c r="E43" s="167">
        <v>6685041341</v>
      </c>
      <c r="F43" s="167" t="s">
        <v>7655</v>
      </c>
      <c r="G43" s="169" t="s">
        <v>3631</v>
      </c>
      <c r="H43" s="167" t="s">
        <v>151</v>
      </c>
      <c r="I43" s="167" t="s">
        <v>22</v>
      </c>
      <c r="J43" s="167" t="s">
        <v>3626</v>
      </c>
      <c r="K43" s="177">
        <v>268</v>
      </c>
      <c r="L43" s="167" t="s">
        <v>3627</v>
      </c>
      <c r="M43" s="178" t="s">
        <v>10877</v>
      </c>
      <c r="N43" s="29" t="s">
        <v>39</v>
      </c>
      <c r="O43" s="178" t="s">
        <v>11908</v>
      </c>
      <c r="P43" s="10" t="s">
        <v>11498</v>
      </c>
      <c r="Q43" s="179" t="s">
        <v>9364</v>
      </c>
      <c r="R43" s="167" t="s">
        <v>8666</v>
      </c>
      <c r="S43" s="167" t="s">
        <v>7663</v>
      </c>
      <c r="T43" s="178" t="s">
        <v>9724</v>
      </c>
      <c r="U43" s="417" t="s">
        <v>6818</v>
      </c>
      <c r="V43" s="449"/>
      <c r="W43" s="56"/>
      <c r="X43" s="56"/>
      <c r="Y43" s="56"/>
      <c r="Z43" s="56"/>
      <c r="AA43" s="56"/>
    </row>
    <row r="44" spans="1:27" s="30" customFormat="1" ht="93.6" outlineLevel="1">
      <c r="A44" s="10">
        <f t="shared" si="2"/>
        <v>37</v>
      </c>
      <c r="B44" s="167" t="s">
        <v>7882</v>
      </c>
      <c r="C44" s="167" t="s">
        <v>44</v>
      </c>
      <c r="D44" s="168" t="s">
        <v>3632</v>
      </c>
      <c r="E44" s="167">
        <v>6685041334</v>
      </c>
      <c r="F44" s="167" t="s">
        <v>13295</v>
      </c>
      <c r="G44" s="169" t="s">
        <v>3633</v>
      </c>
      <c r="H44" s="167" t="s">
        <v>151</v>
      </c>
      <c r="I44" s="167" t="s">
        <v>22</v>
      </c>
      <c r="J44" s="167" t="s">
        <v>3626</v>
      </c>
      <c r="K44" s="177">
        <v>268</v>
      </c>
      <c r="L44" s="167" t="s">
        <v>3627</v>
      </c>
      <c r="M44" s="178" t="s">
        <v>10877</v>
      </c>
      <c r="N44" s="29" t="s">
        <v>39</v>
      </c>
      <c r="O44" s="178" t="s">
        <v>11908</v>
      </c>
      <c r="P44" s="10" t="s">
        <v>11439</v>
      </c>
      <c r="Q44" s="179" t="s">
        <v>9365</v>
      </c>
      <c r="R44" s="167" t="s">
        <v>8667</v>
      </c>
      <c r="S44" s="167" t="s">
        <v>7664</v>
      </c>
      <c r="T44" s="178" t="s">
        <v>9725</v>
      </c>
      <c r="U44" s="417" t="s">
        <v>6819</v>
      </c>
      <c r="V44" s="449"/>
      <c r="W44" s="56"/>
      <c r="X44" s="56"/>
      <c r="Y44" s="56"/>
      <c r="Z44" s="56"/>
      <c r="AA44" s="56"/>
    </row>
    <row r="45" spans="1:27" s="30" customFormat="1" ht="37.200000000000003">
      <c r="A45" s="108" t="str">
        <f xml:space="preserve"> "Артемовский МО : " &amp; COUNT(A46:A68)</f>
        <v>Артемовский МО : 23</v>
      </c>
      <c r="B45" s="109"/>
      <c r="C45" s="155"/>
      <c r="D45" s="109"/>
      <c r="E45" s="109"/>
      <c r="F45" s="156"/>
      <c r="G45" s="156"/>
      <c r="H45" s="156"/>
      <c r="I45" s="156"/>
      <c r="J45" s="156"/>
      <c r="K45" s="157"/>
      <c r="L45" s="156"/>
      <c r="M45" s="158"/>
      <c r="N45" s="156"/>
      <c r="O45" s="158"/>
      <c r="P45" s="110"/>
      <c r="Q45" s="156"/>
      <c r="R45" s="156"/>
      <c r="S45" s="156"/>
      <c r="T45" s="158"/>
      <c r="U45" s="416"/>
      <c r="V45" s="449">
        <v>111</v>
      </c>
      <c r="W45" s="67"/>
      <c r="X45" s="56"/>
      <c r="Y45" s="56"/>
      <c r="Z45" s="56"/>
      <c r="AA45" s="56"/>
    </row>
    <row r="46" spans="1:27" s="30" customFormat="1" ht="60" outlineLevel="1">
      <c r="A46" s="10">
        <f>A44+1</f>
        <v>38</v>
      </c>
      <c r="B46" s="10" t="s">
        <v>7883</v>
      </c>
      <c r="C46" s="167" t="s">
        <v>44</v>
      </c>
      <c r="D46" s="172" t="s">
        <v>210</v>
      </c>
      <c r="E46" s="10">
        <v>6602007195</v>
      </c>
      <c r="F46" s="29" t="s">
        <v>13309</v>
      </c>
      <c r="G46" s="568" t="s">
        <v>211</v>
      </c>
      <c r="H46" s="167" t="s">
        <v>151</v>
      </c>
      <c r="I46" s="29" t="s">
        <v>22</v>
      </c>
      <c r="J46" s="29" t="s">
        <v>9276</v>
      </c>
      <c r="K46" s="14">
        <v>234</v>
      </c>
      <c r="L46" s="29" t="s">
        <v>241</v>
      </c>
      <c r="M46" s="178" t="s">
        <v>10907</v>
      </c>
      <c r="N46" s="29" t="s">
        <v>39</v>
      </c>
      <c r="O46" s="479" t="s">
        <v>11909</v>
      </c>
      <c r="P46" s="10" t="s">
        <v>212</v>
      </c>
      <c r="Q46" s="181" t="s">
        <v>67</v>
      </c>
      <c r="R46" s="29" t="s">
        <v>4874</v>
      </c>
      <c r="S46" s="29" t="s">
        <v>213</v>
      </c>
      <c r="T46" s="76" t="s">
        <v>9726</v>
      </c>
      <c r="U46" s="418" t="s">
        <v>4603</v>
      </c>
      <c r="V46" s="449"/>
      <c r="W46" s="56"/>
      <c r="X46" s="56"/>
      <c r="Y46" s="56"/>
      <c r="Z46" s="56"/>
      <c r="AA46" s="56"/>
    </row>
    <row r="47" spans="1:27" s="30" customFormat="1" ht="59.4" outlineLevel="1">
      <c r="A47" s="10">
        <f t="shared" ref="A47:A68" si="3">A46+1</f>
        <v>39</v>
      </c>
      <c r="B47" s="127" t="s">
        <v>7884</v>
      </c>
      <c r="C47" s="10" t="s">
        <v>341</v>
      </c>
      <c r="D47" s="172" t="s">
        <v>214</v>
      </c>
      <c r="E47" s="10">
        <v>6602007163</v>
      </c>
      <c r="F47" s="29" t="s">
        <v>13332</v>
      </c>
      <c r="G47" s="568" t="s">
        <v>5642</v>
      </c>
      <c r="H47" s="167" t="s">
        <v>151</v>
      </c>
      <c r="I47" s="29" t="s">
        <v>22</v>
      </c>
      <c r="J47" s="29" t="s">
        <v>284</v>
      </c>
      <c r="K47" s="14">
        <v>243.6</v>
      </c>
      <c r="L47" s="29" t="s">
        <v>241</v>
      </c>
      <c r="M47" s="178" t="s">
        <v>10908</v>
      </c>
      <c r="N47" s="29" t="s">
        <v>39</v>
      </c>
      <c r="O47" s="479" t="s">
        <v>11910</v>
      </c>
      <c r="P47" s="10" t="s">
        <v>11499</v>
      </c>
      <c r="Q47" s="181" t="s">
        <v>67</v>
      </c>
      <c r="R47" s="29" t="s">
        <v>4872</v>
      </c>
      <c r="S47" s="29" t="s">
        <v>215</v>
      </c>
      <c r="T47" s="76" t="s">
        <v>10393</v>
      </c>
      <c r="U47" s="569" t="s">
        <v>5666</v>
      </c>
      <c r="V47" s="449"/>
      <c r="W47" s="56"/>
      <c r="X47" s="56"/>
      <c r="Y47" s="56"/>
      <c r="Z47" s="56"/>
      <c r="AA47" s="56"/>
    </row>
    <row r="48" spans="1:27" s="30" customFormat="1" ht="59.4" outlineLevel="1">
      <c r="A48" s="10">
        <f t="shared" si="3"/>
        <v>40</v>
      </c>
      <c r="B48" s="10" t="s">
        <v>7885</v>
      </c>
      <c r="C48" s="10" t="s">
        <v>341</v>
      </c>
      <c r="D48" s="172" t="s">
        <v>216</v>
      </c>
      <c r="E48" s="10">
        <v>6602007237</v>
      </c>
      <c r="F48" s="29" t="s">
        <v>13312</v>
      </c>
      <c r="G48" s="183" t="s">
        <v>217</v>
      </c>
      <c r="H48" s="167" t="s">
        <v>151</v>
      </c>
      <c r="I48" s="29" t="s">
        <v>22</v>
      </c>
      <c r="J48" s="29" t="s">
        <v>5662</v>
      </c>
      <c r="K48" s="14">
        <v>243.6</v>
      </c>
      <c r="L48" s="29" t="s">
        <v>241</v>
      </c>
      <c r="M48" s="178" t="s">
        <v>10909</v>
      </c>
      <c r="N48" s="29" t="s">
        <v>39</v>
      </c>
      <c r="O48" s="479" t="s">
        <v>11911</v>
      </c>
      <c r="P48" s="10" t="s">
        <v>11500</v>
      </c>
      <c r="Q48" s="181" t="s">
        <v>67</v>
      </c>
      <c r="R48" s="29" t="s">
        <v>39</v>
      </c>
      <c r="S48" s="29" t="s">
        <v>218</v>
      </c>
      <c r="T48" s="76" t="s">
        <v>4589</v>
      </c>
      <c r="U48" s="418" t="s">
        <v>4604</v>
      </c>
      <c r="V48" s="449"/>
      <c r="W48" s="56"/>
      <c r="X48" s="56"/>
      <c r="Y48" s="56"/>
      <c r="Z48" s="56"/>
      <c r="AA48" s="56"/>
    </row>
    <row r="49" spans="1:27" s="30" customFormat="1" ht="60" outlineLevel="1">
      <c r="A49" s="10">
        <f t="shared" si="3"/>
        <v>41</v>
      </c>
      <c r="B49" s="10" t="s">
        <v>7886</v>
      </c>
      <c r="C49" s="10" t="s">
        <v>341</v>
      </c>
      <c r="D49" s="172" t="s">
        <v>219</v>
      </c>
      <c r="E49" s="10">
        <v>6602007741</v>
      </c>
      <c r="F49" s="29" t="s">
        <v>13313</v>
      </c>
      <c r="G49" s="183" t="s">
        <v>220</v>
      </c>
      <c r="H49" s="167" t="s">
        <v>151</v>
      </c>
      <c r="I49" s="29" t="s">
        <v>22</v>
      </c>
      <c r="J49" s="570" t="s">
        <v>458</v>
      </c>
      <c r="K49" s="571">
        <v>243.6</v>
      </c>
      <c r="L49" s="29" t="s">
        <v>241</v>
      </c>
      <c r="M49" s="178" t="s">
        <v>10910</v>
      </c>
      <c r="N49" s="29" t="s">
        <v>39</v>
      </c>
      <c r="O49" s="479" t="s">
        <v>11912</v>
      </c>
      <c r="P49" s="10" t="s">
        <v>6800</v>
      </c>
      <c r="Q49" s="181" t="s">
        <v>67</v>
      </c>
      <c r="R49" s="29" t="s">
        <v>8762</v>
      </c>
      <c r="S49" s="29" t="s">
        <v>4877</v>
      </c>
      <c r="T49" s="76" t="s">
        <v>9727</v>
      </c>
      <c r="U49" s="418" t="s">
        <v>4605</v>
      </c>
      <c r="V49" s="449"/>
      <c r="W49" s="56"/>
      <c r="X49" s="56"/>
      <c r="Y49" s="56"/>
      <c r="Z49" s="56"/>
      <c r="AA49" s="56"/>
    </row>
    <row r="50" spans="1:27" s="30" customFormat="1" ht="60" outlineLevel="1">
      <c r="A50" s="10">
        <f t="shared" si="3"/>
        <v>42</v>
      </c>
      <c r="B50" s="10" t="s">
        <v>7887</v>
      </c>
      <c r="C50" s="10" t="s">
        <v>341</v>
      </c>
      <c r="D50" s="184" t="s">
        <v>221</v>
      </c>
      <c r="E50" s="151">
        <v>6602006900</v>
      </c>
      <c r="F50" s="29" t="s">
        <v>13314</v>
      </c>
      <c r="G50" s="183" t="s">
        <v>222</v>
      </c>
      <c r="H50" s="167" t="s">
        <v>151</v>
      </c>
      <c r="I50" s="29" t="s">
        <v>22</v>
      </c>
      <c r="J50" s="570" t="s">
        <v>284</v>
      </c>
      <c r="K50" s="571">
        <v>243.6</v>
      </c>
      <c r="L50" s="29" t="s">
        <v>241</v>
      </c>
      <c r="M50" s="178" t="s">
        <v>10911</v>
      </c>
      <c r="N50" s="29" t="s">
        <v>39</v>
      </c>
      <c r="O50" s="479" t="s">
        <v>11912</v>
      </c>
      <c r="P50" s="10" t="s">
        <v>6801</v>
      </c>
      <c r="Q50" s="181" t="s">
        <v>67</v>
      </c>
      <c r="R50" s="29" t="s">
        <v>4087</v>
      </c>
      <c r="S50" s="29" t="s">
        <v>4878</v>
      </c>
      <c r="T50" s="76" t="s">
        <v>9728</v>
      </c>
      <c r="U50" s="418" t="s">
        <v>4606</v>
      </c>
      <c r="V50" s="449"/>
      <c r="W50" s="56"/>
      <c r="X50" s="56"/>
      <c r="Y50" s="56"/>
      <c r="Z50" s="56"/>
      <c r="AA50" s="56"/>
    </row>
    <row r="51" spans="1:27" s="30" customFormat="1" ht="59.4" outlineLevel="1">
      <c r="A51" s="10">
        <f t="shared" si="3"/>
        <v>43</v>
      </c>
      <c r="B51" s="10" t="s">
        <v>7888</v>
      </c>
      <c r="C51" s="10" t="s">
        <v>341</v>
      </c>
      <c r="D51" s="184" t="s">
        <v>223</v>
      </c>
      <c r="E51" s="151" t="s">
        <v>3802</v>
      </c>
      <c r="F51" s="29" t="s">
        <v>13315</v>
      </c>
      <c r="G51" s="183" t="s">
        <v>224</v>
      </c>
      <c r="H51" s="167" t="s">
        <v>151</v>
      </c>
      <c r="I51" s="29" t="s">
        <v>22</v>
      </c>
      <c r="J51" s="570" t="s">
        <v>284</v>
      </c>
      <c r="K51" s="571">
        <v>243.6</v>
      </c>
      <c r="L51" s="29" t="s">
        <v>241</v>
      </c>
      <c r="M51" s="178" t="s">
        <v>10912</v>
      </c>
      <c r="N51" s="29" t="s">
        <v>39</v>
      </c>
      <c r="O51" s="479" t="s">
        <v>11882</v>
      </c>
      <c r="P51" s="10" t="s">
        <v>6802</v>
      </c>
      <c r="Q51" s="181" t="s">
        <v>67</v>
      </c>
      <c r="R51" s="29" t="s">
        <v>4088</v>
      </c>
      <c r="S51" s="29" t="s">
        <v>225</v>
      </c>
      <c r="T51" s="76" t="s">
        <v>9729</v>
      </c>
      <c r="U51" s="418" t="s">
        <v>4607</v>
      </c>
      <c r="V51" s="449"/>
      <c r="W51" s="56"/>
      <c r="X51" s="56"/>
      <c r="Y51" s="56"/>
      <c r="Z51" s="56"/>
      <c r="AA51" s="56"/>
    </row>
    <row r="52" spans="1:27" s="30" customFormat="1" ht="59.4" outlineLevel="1">
      <c r="A52" s="10">
        <f t="shared" si="3"/>
        <v>44</v>
      </c>
      <c r="B52" s="10" t="s">
        <v>7889</v>
      </c>
      <c r="C52" s="10" t="s">
        <v>341</v>
      </c>
      <c r="D52" s="184" t="s">
        <v>226</v>
      </c>
      <c r="E52" s="151">
        <v>6602007822</v>
      </c>
      <c r="F52" s="29" t="s">
        <v>13333</v>
      </c>
      <c r="G52" s="183" t="s">
        <v>227</v>
      </c>
      <c r="H52" s="167" t="s">
        <v>151</v>
      </c>
      <c r="I52" s="29" t="s">
        <v>22</v>
      </c>
      <c r="J52" s="570" t="s">
        <v>5663</v>
      </c>
      <c r="K52" s="571">
        <v>243.6</v>
      </c>
      <c r="L52" s="29" t="s">
        <v>241</v>
      </c>
      <c r="M52" s="178" t="s">
        <v>10913</v>
      </c>
      <c r="N52" s="29" t="s">
        <v>39</v>
      </c>
      <c r="O52" s="479" t="s">
        <v>11913</v>
      </c>
      <c r="P52" s="10" t="s">
        <v>6803</v>
      </c>
      <c r="Q52" s="181" t="s">
        <v>67</v>
      </c>
      <c r="R52" s="29" t="s">
        <v>4088</v>
      </c>
      <c r="S52" s="29" t="s">
        <v>228</v>
      </c>
      <c r="T52" s="76" t="s">
        <v>10394</v>
      </c>
      <c r="U52" s="418" t="s">
        <v>4608</v>
      </c>
      <c r="V52" s="449"/>
      <c r="W52" s="56"/>
      <c r="X52" s="56"/>
      <c r="Y52" s="56"/>
      <c r="Z52" s="56"/>
      <c r="AA52" s="56"/>
    </row>
    <row r="53" spans="1:27" s="30" customFormat="1" ht="59.4" outlineLevel="1">
      <c r="A53" s="10">
        <f t="shared" si="3"/>
        <v>45</v>
      </c>
      <c r="B53" s="10" t="s">
        <v>7890</v>
      </c>
      <c r="C53" s="167" t="s">
        <v>44</v>
      </c>
      <c r="D53" s="184" t="s">
        <v>229</v>
      </c>
      <c r="E53" s="151">
        <v>6602005247</v>
      </c>
      <c r="F53" s="29" t="s">
        <v>13316</v>
      </c>
      <c r="G53" s="183" t="s">
        <v>230</v>
      </c>
      <c r="H53" s="167" t="s">
        <v>151</v>
      </c>
      <c r="I53" s="29" t="s">
        <v>22</v>
      </c>
      <c r="J53" s="570" t="s">
        <v>2127</v>
      </c>
      <c r="K53" s="571">
        <v>243.6</v>
      </c>
      <c r="L53" s="29" t="s">
        <v>241</v>
      </c>
      <c r="M53" s="178" t="s">
        <v>10914</v>
      </c>
      <c r="N53" s="29" t="s">
        <v>39</v>
      </c>
      <c r="O53" s="479" t="s">
        <v>11914</v>
      </c>
      <c r="P53" s="10" t="s">
        <v>231</v>
      </c>
      <c r="Q53" s="181" t="s">
        <v>67</v>
      </c>
      <c r="R53" s="29" t="s">
        <v>4875</v>
      </c>
      <c r="S53" s="29" t="s">
        <v>232</v>
      </c>
      <c r="T53" s="76" t="s">
        <v>9730</v>
      </c>
      <c r="U53" s="418" t="s">
        <v>4609</v>
      </c>
      <c r="V53" s="449"/>
      <c r="W53" s="56"/>
      <c r="X53" s="56"/>
      <c r="Y53" s="56"/>
      <c r="Z53" s="56"/>
      <c r="AA53" s="56"/>
    </row>
    <row r="54" spans="1:27" s="30" customFormat="1" ht="60" outlineLevel="1">
      <c r="A54" s="10">
        <f t="shared" si="3"/>
        <v>46</v>
      </c>
      <c r="B54" s="10" t="s">
        <v>7891</v>
      </c>
      <c r="C54" s="10" t="s">
        <v>341</v>
      </c>
      <c r="D54" s="184" t="s">
        <v>233</v>
      </c>
      <c r="E54" s="151">
        <v>6602004726</v>
      </c>
      <c r="F54" s="29" t="s">
        <v>13317</v>
      </c>
      <c r="G54" s="183" t="s">
        <v>234</v>
      </c>
      <c r="H54" s="167" t="s">
        <v>151</v>
      </c>
      <c r="I54" s="29" t="s">
        <v>22</v>
      </c>
      <c r="J54" s="570" t="s">
        <v>6799</v>
      </c>
      <c r="K54" s="571">
        <v>243.6</v>
      </c>
      <c r="L54" s="29" t="s">
        <v>241</v>
      </c>
      <c r="M54" s="178" t="s">
        <v>10915</v>
      </c>
      <c r="N54" s="29" t="s">
        <v>39</v>
      </c>
      <c r="O54" s="479" t="s">
        <v>11915</v>
      </c>
      <c r="P54" s="10" t="s">
        <v>6930</v>
      </c>
      <c r="Q54" s="181" t="s">
        <v>67</v>
      </c>
      <c r="R54" s="29" t="s">
        <v>8762</v>
      </c>
      <c r="S54" s="29" t="s">
        <v>235</v>
      </c>
      <c r="T54" s="76" t="s">
        <v>10393</v>
      </c>
      <c r="U54" s="418" t="s">
        <v>4610</v>
      </c>
      <c r="V54" s="449"/>
      <c r="W54" s="56"/>
      <c r="X54" s="56"/>
      <c r="Y54" s="56"/>
      <c r="Z54" s="56"/>
      <c r="AA54" s="56"/>
    </row>
    <row r="55" spans="1:27" s="30" customFormat="1" ht="60" outlineLevel="1">
      <c r="A55" s="10">
        <f t="shared" si="3"/>
        <v>47</v>
      </c>
      <c r="B55" s="10" t="s">
        <v>7892</v>
      </c>
      <c r="C55" s="10" t="s">
        <v>341</v>
      </c>
      <c r="D55" s="184" t="s">
        <v>236</v>
      </c>
      <c r="E55" s="151">
        <v>6602001732</v>
      </c>
      <c r="F55" s="10" t="s">
        <v>13318</v>
      </c>
      <c r="G55" s="183" t="s">
        <v>237</v>
      </c>
      <c r="H55" s="167" t="s">
        <v>151</v>
      </c>
      <c r="I55" s="29" t="s">
        <v>22</v>
      </c>
      <c r="J55" s="572" t="s">
        <v>3497</v>
      </c>
      <c r="K55" s="571">
        <v>243.6</v>
      </c>
      <c r="L55" s="29" t="s">
        <v>241</v>
      </c>
      <c r="M55" s="178" t="s">
        <v>10916</v>
      </c>
      <c r="N55" s="29" t="s">
        <v>39</v>
      </c>
      <c r="O55" s="479" t="s">
        <v>11879</v>
      </c>
      <c r="P55" s="10" t="s">
        <v>11501</v>
      </c>
      <c r="Q55" s="33" t="s">
        <v>67</v>
      </c>
      <c r="R55" s="29" t="s">
        <v>4876</v>
      </c>
      <c r="S55" s="29" t="s">
        <v>238</v>
      </c>
      <c r="T55" s="76" t="s">
        <v>9731</v>
      </c>
      <c r="U55" s="418" t="s">
        <v>4611</v>
      </c>
      <c r="V55" s="449"/>
      <c r="W55" s="56"/>
      <c r="X55" s="56"/>
      <c r="Y55" s="56"/>
      <c r="Z55" s="56"/>
      <c r="AA55" s="56"/>
    </row>
    <row r="56" spans="1:27" s="30" customFormat="1" ht="59.4" outlineLevel="1">
      <c r="A56" s="10">
        <f t="shared" si="3"/>
        <v>48</v>
      </c>
      <c r="B56" s="10" t="s">
        <v>7893</v>
      </c>
      <c r="C56" s="167" t="s">
        <v>44</v>
      </c>
      <c r="D56" s="172" t="s">
        <v>239</v>
      </c>
      <c r="E56" s="10">
        <v>6602007212</v>
      </c>
      <c r="F56" s="10" t="s">
        <v>13319</v>
      </c>
      <c r="G56" s="125" t="s">
        <v>240</v>
      </c>
      <c r="H56" s="167" t="s">
        <v>151</v>
      </c>
      <c r="I56" s="10" t="s">
        <v>22</v>
      </c>
      <c r="J56" s="570" t="s">
        <v>2127</v>
      </c>
      <c r="K56" s="571">
        <v>243.6</v>
      </c>
      <c r="L56" s="10" t="s">
        <v>241</v>
      </c>
      <c r="M56" s="178" t="s">
        <v>10917</v>
      </c>
      <c r="N56" s="29" t="s">
        <v>39</v>
      </c>
      <c r="O56" s="76" t="s">
        <v>11916</v>
      </c>
      <c r="P56" s="10" t="s">
        <v>242</v>
      </c>
      <c r="Q56" s="33" t="s">
        <v>243</v>
      </c>
      <c r="R56" s="10" t="s">
        <v>12615</v>
      </c>
      <c r="S56" s="10" t="s">
        <v>244</v>
      </c>
      <c r="T56" s="76" t="s">
        <v>9732</v>
      </c>
      <c r="U56" s="418" t="s">
        <v>4612</v>
      </c>
      <c r="V56" s="449"/>
      <c r="W56" s="56"/>
      <c r="X56" s="56"/>
      <c r="Y56" s="56"/>
      <c r="Z56" s="56"/>
      <c r="AA56" s="56"/>
    </row>
    <row r="57" spans="1:27" s="30" customFormat="1" ht="59.4" outlineLevel="1">
      <c r="A57" s="10">
        <f t="shared" si="3"/>
        <v>49</v>
      </c>
      <c r="B57" s="10" t="s">
        <v>7894</v>
      </c>
      <c r="C57" s="10" t="s">
        <v>341</v>
      </c>
      <c r="D57" s="184" t="s">
        <v>245</v>
      </c>
      <c r="E57" s="10">
        <v>6602001732</v>
      </c>
      <c r="F57" s="10" t="s">
        <v>13320</v>
      </c>
      <c r="G57" s="142" t="s">
        <v>246</v>
      </c>
      <c r="H57" s="167" t="s">
        <v>151</v>
      </c>
      <c r="I57" s="10" t="s">
        <v>22</v>
      </c>
      <c r="J57" s="572" t="s">
        <v>174</v>
      </c>
      <c r="K57" s="571">
        <v>243.6</v>
      </c>
      <c r="L57" s="10" t="s">
        <v>241</v>
      </c>
      <c r="M57" s="178" t="s">
        <v>10912</v>
      </c>
      <c r="N57" s="29" t="s">
        <v>39</v>
      </c>
      <c r="O57" s="280" t="s">
        <v>11917</v>
      </c>
      <c r="P57" s="29" t="s">
        <v>11502</v>
      </c>
      <c r="Q57" s="181" t="s">
        <v>67</v>
      </c>
      <c r="R57" s="29" t="s">
        <v>4873</v>
      </c>
      <c r="S57" s="187" t="s">
        <v>247</v>
      </c>
      <c r="T57" s="76" t="s">
        <v>10395</v>
      </c>
      <c r="U57" s="418" t="s">
        <v>4613</v>
      </c>
      <c r="V57" s="449"/>
      <c r="W57" s="56"/>
      <c r="X57" s="56"/>
      <c r="Y57" s="56"/>
      <c r="Z57" s="56"/>
      <c r="AA57" s="56"/>
    </row>
    <row r="58" spans="1:27" s="30" customFormat="1" ht="60" outlineLevel="1">
      <c r="A58" s="10">
        <f t="shared" si="3"/>
        <v>50</v>
      </c>
      <c r="B58" s="47" t="s">
        <v>7895</v>
      </c>
      <c r="C58" s="10" t="s">
        <v>341</v>
      </c>
      <c r="D58" s="184" t="s">
        <v>248</v>
      </c>
      <c r="E58" s="47">
        <v>6602007580</v>
      </c>
      <c r="F58" s="10" t="s">
        <v>13321</v>
      </c>
      <c r="G58" s="125" t="s">
        <v>249</v>
      </c>
      <c r="H58" s="167" t="s">
        <v>151</v>
      </c>
      <c r="I58" s="47" t="s">
        <v>22</v>
      </c>
      <c r="J58" s="572" t="s">
        <v>3497</v>
      </c>
      <c r="K58" s="571">
        <v>243.6</v>
      </c>
      <c r="L58" s="47" t="s">
        <v>241</v>
      </c>
      <c r="M58" s="178" t="s">
        <v>10918</v>
      </c>
      <c r="N58" s="29" t="s">
        <v>39</v>
      </c>
      <c r="O58" s="76" t="s">
        <v>11918</v>
      </c>
      <c r="P58" s="185" t="s">
        <v>11503</v>
      </c>
      <c r="Q58" s="181" t="s">
        <v>67</v>
      </c>
      <c r="R58" s="185" t="s">
        <v>12616</v>
      </c>
      <c r="S58" s="185" t="s">
        <v>250</v>
      </c>
      <c r="T58" s="76" t="s">
        <v>9733</v>
      </c>
      <c r="U58" s="418" t="s">
        <v>4614</v>
      </c>
      <c r="V58" s="449"/>
      <c r="W58" s="56"/>
      <c r="X58" s="56"/>
      <c r="Y58" s="56"/>
      <c r="Z58" s="56"/>
      <c r="AA58" s="56"/>
    </row>
    <row r="59" spans="1:27" s="30" customFormat="1" ht="59.4" outlineLevel="1">
      <c r="A59" s="10">
        <f t="shared" si="3"/>
        <v>51</v>
      </c>
      <c r="B59" s="10" t="s">
        <v>7896</v>
      </c>
      <c r="C59" s="10" t="s">
        <v>341</v>
      </c>
      <c r="D59" s="184" t="s">
        <v>251</v>
      </c>
      <c r="E59" s="10">
        <v>6602007780</v>
      </c>
      <c r="F59" s="10" t="s">
        <v>13322</v>
      </c>
      <c r="G59" s="125" t="s">
        <v>252</v>
      </c>
      <c r="H59" s="167" t="s">
        <v>151</v>
      </c>
      <c r="I59" s="10" t="s">
        <v>22</v>
      </c>
      <c r="J59" s="186" t="s">
        <v>284</v>
      </c>
      <c r="K59" s="571">
        <v>243.6</v>
      </c>
      <c r="L59" s="10" t="s">
        <v>241</v>
      </c>
      <c r="M59" s="178" t="s">
        <v>10919</v>
      </c>
      <c r="N59" s="29" t="s">
        <v>39</v>
      </c>
      <c r="O59" s="76" t="s">
        <v>11919</v>
      </c>
      <c r="P59" s="29" t="s">
        <v>11504</v>
      </c>
      <c r="Q59" s="181" t="s">
        <v>67</v>
      </c>
      <c r="R59" s="185" t="s">
        <v>4088</v>
      </c>
      <c r="S59" s="187" t="s">
        <v>253</v>
      </c>
      <c r="T59" s="76" t="s">
        <v>9734</v>
      </c>
      <c r="U59" s="418" t="s">
        <v>4615</v>
      </c>
      <c r="V59" s="449"/>
      <c r="W59" s="56"/>
      <c r="X59" s="56"/>
      <c r="Y59" s="56"/>
      <c r="Z59" s="56"/>
      <c r="AA59" s="56"/>
    </row>
    <row r="60" spans="1:27" s="30" customFormat="1" ht="59.4" outlineLevel="1">
      <c r="A60" s="10">
        <f t="shared" si="3"/>
        <v>52</v>
      </c>
      <c r="B60" s="10" t="s">
        <v>7897</v>
      </c>
      <c r="C60" s="10" t="s">
        <v>341</v>
      </c>
      <c r="D60" s="184" t="s">
        <v>254</v>
      </c>
      <c r="E60" s="10">
        <v>6602007847</v>
      </c>
      <c r="F60" s="29" t="s">
        <v>13323</v>
      </c>
      <c r="G60" s="183" t="s">
        <v>255</v>
      </c>
      <c r="H60" s="167" t="s">
        <v>151</v>
      </c>
      <c r="I60" s="10" t="s">
        <v>22</v>
      </c>
      <c r="J60" s="572" t="s">
        <v>5412</v>
      </c>
      <c r="K60" s="571">
        <v>243.6</v>
      </c>
      <c r="L60" s="10" t="s">
        <v>241</v>
      </c>
      <c r="M60" s="178" t="s">
        <v>10920</v>
      </c>
      <c r="N60" s="29" t="s">
        <v>39</v>
      </c>
      <c r="O60" s="76" t="s">
        <v>13186</v>
      </c>
      <c r="P60" s="10" t="s">
        <v>6804</v>
      </c>
      <c r="Q60" s="33" t="s">
        <v>67</v>
      </c>
      <c r="R60" s="29" t="s">
        <v>12617</v>
      </c>
      <c r="S60" s="187" t="s">
        <v>256</v>
      </c>
      <c r="T60" s="76" t="s">
        <v>9735</v>
      </c>
      <c r="U60" s="418" t="s">
        <v>4616</v>
      </c>
      <c r="V60" s="449"/>
      <c r="W60" s="56"/>
      <c r="X60" s="56"/>
      <c r="Y60" s="56"/>
      <c r="Z60" s="56"/>
      <c r="AA60" s="56"/>
    </row>
    <row r="61" spans="1:27" s="30" customFormat="1" ht="72" outlineLevel="1">
      <c r="A61" s="10">
        <f t="shared" si="3"/>
        <v>53</v>
      </c>
      <c r="B61" s="47" t="s">
        <v>7898</v>
      </c>
      <c r="C61" s="10" t="s">
        <v>341</v>
      </c>
      <c r="D61" s="172" t="s">
        <v>257</v>
      </c>
      <c r="E61" s="47">
        <v>6602007808</v>
      </c>
      <c r="F61" s="185" t="s">
        <v>13324</v>
      </c>
      <c r="G61" s="573" t="s">
        <v>3983</v>
      </c>
      <c r="H61" s="167" t="s">
        <v>151</v>
      </c>
      <c r="I61" s="47" t="s">
        <v>22</v>
      </c>
      <c r="J61" s="572" t="s">
        <v>284</v>
      </c>
      <c r="K61" s="571">
        <v>243.6</v>
      </c>
      <c r="L61" s="47" t="s">
        <v>241</v>
      </c>
      <c r="M61" s="178" t="s">
        <v>10911</v>
      </c>
      <c r="N61" s="29" t="s">
        <v>39</v>
      </c>
      <c r="O61" s="76" t="s">
        <v>13187</v>
      </c>
      <c r="P61" s="47" t="s">
        <v>6805</v>
      </c>
      <c r="Q61" s="33" t="s">
        <v>67</v>
      </c>
      <c r="R61" s="185" t="s">
        <v>8668</v>
      </c>
      <c r="S61" s="574" t="s">
        <v>258</v>
      </c>
      <c r="T61" s="76" t="s">
        <v>10396</v>
      </c>
      <c r="U61" s="418" t="s">
        <v>4617</v>
      </c>
      <c r="V61" s="449"/>
      <c r="W61" s="56"/>
      <c r="X61" s="56"/>
      <c r="Y61" s="56"/>
      <c r="Z61" s="56"/>
      <c r="AA61" s="56"/>
    </row>
    <row r="62" spans="1:27" s="30" customFormat="1" ht="48" outlineLevel="1">
      <c r="A62" s="10">
        <f t="shared" si="3"/>
        <v>54</v>
      </c>
      <c r="B62" s="10" t="s">
        <v>7899</v>
      </c>
      <c r="C62" s="167" t="s">
        <v>44</v>
      </c>
      <c r="D62" s="172" t="s">
        <v>259</v>
      </c>
      <c r="E62" s="10">
        <v>6602005279</v>
      </c>
      <c r="F62" s="29" t="s">
        <v>13325</v>
      </c>
      <c r="G62" s="125" t="s">
        <v>260</v>
      </c>
      <c r="H62" s="167" t="s">
        <v>151</v>
      </c>
      <c r="I62" s="10" t="s">
        <v>49</v>
      </c>
      <c r="J62" s="572" t="s">
        <v>3497</v>
      </c>
      <c r="K62" s="571">
        <v>243.6</v>
      </c>
      <c r="L62" s="10" t="s">
        <v>261</v>
      </c>
      <c r="M62" s="178" t="s">
        <v>10921</v>
      </c>
      <c r="N62" s="10" t="s">
        <v>117</v>
      </c>
      <c r="O62" s="76" t="s">
        <v>11880</v>
      </c>
      <c r="P62" s="10" t="s">
        <v>11505</v>
      </c>
      <c r="Q62" s="33" t="s">
        <v>67</v>
      </c>
      <c r="R62" s="185" t="s">
        <v>4089</v>
      </c>
      <c r="S62" s="29" t="s">
        <v>262</v>
      </c>
      <c r="T62" s="76" t="s">
        <v>9736</v>
      </c>
      <c r="U62" s="418" t="s">
        <v>4618</v>
      </c>
      <c r="V62" s="449"/>
      <c r="W62" s="56"/>
      <c r="X62" s="56"/>
      <c r="Y62" s="56"/>
      <c r="Z62" s="56"/>
      <c r="AA62" s="56"/>
    </row>
    <row r="63" spans="1:27" s="30" customFormat="1" ht="71.400000000000006" outlineLevel="1">
      <c r="A63" s="10">
        <f t="shared" si="3"/>
        <v>55</v>
      </c>
      <c r="B63" s="47" t="s">
        <v>7900</v>
      </c>
      <c r="C63" s="167" t="s">
        <v>44</v>
      </c>
      <c r="D63" s="188" t="s">
        <v>263</v>
      </c>
      <c r="E63" s="47">
        <v>6602006804</v>
      </c>
      <c r="F63" s="185" t="s">
        <v>13326</v>
      </c>
      <c r="G63" s="125" t="s">
        <v>264</v>
      </c>
      <c r="H63" s="167" t="s">
        <v>151</v>
      </c>
      <c r="I63" s="47" t="s">
        <v>22</v>
      </c>
      <c r="J63" s="575" t="s">
        <v>2367</v>
      </c>
      <c r="K63" s="571">
        <v>243.6</v>
      </c>
      <c r="L63" s="47" t="s">
        <v>3245</v>
      </c>
      <c r="M63" s="178" t="s">
        <v>10911</v>
      </c>
      <c r="N63" s="29" t="s">
        <v>39</v>
      </c>
      <c r="O63" s="87" t="s">
        <v>11920</v>
      </c>
      <c r="P63" s="47" t="s">
        <v>8750</v>
      </c>
      <c r="Q63" s="33" t="s">
        <v>67</v>
      </c>
      <c r="R63" s="185" t="s">
        <v>4089</v>
      </c>
      <c r="S63" s="29" t="s">
        <v>265</v>
      </c>
      <c r="T63" s="76" t="s">
        <v>10397</v>
      </c>
      <c r="U63" s="418" t="s">
        <v>4619</v>
      </c>
      <c r="V63" s="449"/>
      <c r="W63" s="56"/>
      <c r="X63" s="56"/>
      <c r="Y63" s="56"/>
      <c r="Z63" s="56"/>
      <c r="AA63" s="56"/>
    </row>
    <row r="64" spans="1:27" s="30" customFormat="1" ht="59.4" outlineLevel="1">
      <c r="A64" s="10">
        <f t="shared" si="3"/>
        <v>56</v>
      </c>
      <c r="B64" s="10" t="s">
        <v>7901</v>
      </c>
      <c r="C64" s="167" t="s">
        <v>44</v>
      </c>
      <c r="D64" s="172" t="s">
        <v>266</v>
      </c>
      <c r="E64" s="10">
        <v>6602005896</v>
      </c>
      <c r="F64" s="29" t="s">
        <v>13327</v>
      </c>
      <c r="G64" s="125" t="s">
        <v>267</v>
      </c>
      <c r="H64" s="167" t="s">
        <v>151</v>
      </c>
      <c r="I64" s="10" t="s">
        <v>22</v>
      </c>
      <c r="J64" s="572" t="s">
        <v>5734</v>
      </c>
      <c r="K64" s="571">
        <v>243.6</v>
      </c>
      <c r="L64" s="10" t="s">
        <v>241</v>
      </c>
      <c r="M64" s="178" t="s">
        <v>10898</v>
      </c>
      <c r="N64" s="29" t="s">
        <v>39</v>
      </c>
      <c r="O64" s="76" t="s">
        <v>11921</v>
      </c>
      <c r="P64" s="10" t="s">
        <v>8751</v>
      </c>
      <c r="Q64" s="33" t="s">
        <v>243</v>
      </c>
      <c r="R64" s="29" t="s">
        <v>3783</v>
      </c>
      <c r="S64" s="29" t="s">
        <v>268</v>
      </c>
      <c r="T64" s="76" t="s">
        <v>10398</v>
      </c>
      <c r="U64" s="418" t="s">
        <v>4620</v>
      </c>
      <c r="V64" s="449"/>
      <c r="W64" s="56"/>
      <c r="X64" s="56"/>
      <c r="Y64" s="56"/>
      <c r="Z64" s="56"/>
      <c r="AA64" s="56"/>
    </row>
    <row r="65" spans="1:27" s="30" customFormat="1" ht="71.400000000000006" outlineLevel="1">
      <c r="A65" s="10">
        <f t="shared" si="3"/>
        <v>57</v>
      </c>
      <c r="B65" s="10" t="s">
        <v>7902</v>
      </c>
      <c r="C65" s="167" t="s">
        <v>44</v>
      </c>
      <c r="D65" s="172" t="s">
        <v>269</v>
      </c>
      <c r="E65" s="10">
        <v>6602003095</v>
      </c>
      <c r="F65" s="29" t="s">
        <v>13328</v>
      </c>
      <c r="G65" s="125" t="s">
        <v>270</v>
      </c>
      <c r="H65" s="167" t="s">
        <v>151</v>
      </c>
      <c r="I65" s="10" t="s">
        <v>22</v>
      </c>
      <c r="J65" s="572" t="s">
        <v>5664</v>
      </c>
      <c r="K65" s="571">
        <v>243.6</v>
      </c>
      <c r="L65" s="10" t="s">
        <v>241</v>
      </c>
      <c r="M65" s="178" t="s">
        <v>10922</v>
      </c>
      <c r="N65" s="29" t="s">
        <v>39</v>
      </c>
      <c r="O65" s="76" t="s">
        <v>11922</v>
      </c>
      <c r="P65" s="10" t="s">
        <v>11506</v>
      </c>
      <c r="Q65" s="33" t="s">
        <v>243</v>
      </c>
      <c r="R65" s="185" t="s">
        <v>4089</v>
      </c>
      <c r="S65" s="187" t="s">
        <v>271</v>
      </c>
      <c r="T65" s="76" t="s">
        <v>9737</v>
      </c>
      <c r="U65" s="418" t="s">
        <v>4621</v>
      </c>
      <c r="V65" s="449"/>
      <c r="W65" s="56"/>
      <c r="X65" s="56"/>
      <c r="Y65" s="56"/>
      <c r="Z65" s="56"/>
      <c r="AA65" s="56"/>
    </row>
    <row r="66" spans="1:27" s="30" customFormat="1" ht="82.8" outlineLevel="1">
      <c r="A66" s="10">
        <f t="shared" si="3"/>
        <v>58</v>
      </c>
      <c r="B66" s="10" t="s">
        <v>7903</v>
      </c>
      <c r="C66" s="167" t="s">
        <v>44</v>
      </c>
      <c r="D66" s="172" t="s">
        <v>272</v>
      </c>
      <c r="E66" s="10">
        <v>6602003095</v>
      </c>
      <c r="F66" s="29" t="s">
        <v>13329</v>
      </c>
      <c r="G66" s="125" t="s">
        <v>217</v>
      </c>
      <c r="H66" s="167" t="s">
        <v>151</v>
      </c>
      <c r="I66" s="10" t="s">
        <v>22</v>
      </c>
      <c r="J66" s="572" t="s">
        <v>5664</v>
      </c>
      <c r="K66" s="571">
        <v>243.6</v>
      </c>
      <c r="L66" s="10" t="s">
        <v>241</v>
      </c>
      <c r="M66" s="178" t="s">
        <v>10923</v>
      </c>
      <c r="N66" s="29" t="s">
        <v>39</v>
      </c>
      <c r="O66" s="76" t="s">
        <v>11911</v>
      </c>
      <c r="P66" s="10" t="s">
        <v>6806</v>
      </c>
      <c r="Q66" s="33" t="s">
        <v>243</v>
      </c>
      <c r="R66" s="185" t="s">
        <v>4089</v>
      </c>
      <c r="S66" s="187" t="s">
        <v>271</v>
      </c>
      <c r="T66" s="76" t="s">
        <v>9738</v>
      </c>
      <c r="U66" s="418" t="s">
        <v>4621</v>
      </c>
      <c r="V66" s="449"/>
      <c r="W66" s="56"/>
      <c r="X66" s="56"/>
      <c r="Y66" s="56"/>
      <c r="Z66" s="56"/>
      <c r="AA66" s="56"/>
    </row>
    <row r="67" spans="1:27" s="30" customFormat="1" ht="71.400000000000006" outlineLevel="1">
      <c r="A67" s="10">
        <f t="shared" si="3"/>
        <v>59</v>
      </c>
      <c r="B67" s="10" t="s">
        <v>7904</v>
      </c>
      <c r="C67" s="167" t="s">
        <v>44</v>
      </c>
      <c r="D67" s="172" t="s">
        <v>273</v>
      </c>
      <c r="E67" s="10">
        <v>6602007614</v>
      </c>
      <c r="F67" s="29" t="s">
        <v>13330</v>
      </c>
      <c r="G67" s="125" t="s">
        <v>274</v>
      </c>
      <c r="H67" s="167" t="s">
        <v>151</v>
      </c>
      <c r="I67" s="10" t="s">
        <v>22</v>
      </c>
      <c r="J67" s="572" t="s">
        <v>5735</v>
      </c>
      <c r="K67" s="571">
        <v>243.6</v>
      </c>
      <c r="L67" s="10" t="s">
        <v>241</v>
      </c>
      <c r="M67" s="178" t="s">
        <v>10898</v>
      </c>
      <c r="N67" s="29" t="s">
        <v>39</v>
      </c>
      <c r="O67" s="76" t="s">
        <v>11923</v>
      </c>
      <c r="P67" s="10" t="s">
        <v>11507</v>
      </c>
      <c r="Q67" s="33" t="s">
        <v>243</v>
      </c>
      <c r="R67" s="185" t="s">
        <v>4089</v>
      </c>
      <c r="S67" s="187" t="s">
        <v>275</v>
      </c>
      <c r="T67" s="76" t="s">
        <v>10399</v>
      </c>
      <c r="U67" s="418" t="s">
        <v>4622</v>
      </c>
      <c r="V67" s="449"/>
      <c r="W67" s="56"/>
      <c r="X67" s="56"/>
      <c r="Y67" s="56"/>
      <c r="Z67" s="56"/>
      <c r="AA67" s="56"/>
    </row>
    <row r="68" spans="1:27" s="30" customFormat="1" ht="71.400000000000006" outlineLevel="1">
      <c r="A68" s="10">
        <f t="shared" si="3"/>
        <v>60</v>
      </c>
      <c r="B68" s="47" t="s">
        <v>7905</v>
      </c>
      <c r="C68" s="167" t="s">
        <v>44</v>
      </c>
      <c r="D68" s="188" t="s">
        <v>276</v>
      </c>
      <c r="E68" s="47" t="s">
        <v>277</v>
      </c>
      <c r="F68" s="29" t="s">
        <v>13331</v>
      </c>
      <c r="G68" s="125" t="s">
        <v>278</v>
      </c>
      <c r="H68" s="167" t="s">
        <v>151</v>
      </c>
      <c r="I68" s="10" t="s">
        <v>22</v>
      </c>
      <c r="J68" s="572" t="s">
        <v>5665</v>
      </c>
      <c r="K68" s="571">
        <v>243.6</v>
      </c>
      <c r="L68" s="47" t="s">
        <v>241</v>
      </c>
      <c r="M68" s="178" t="s">
        <v>10924</v>
      </c>
      <c r="N68" s="29" t="s">
        <v>39</v>
      </c>
      <c r="O68" s="493" t="s">
        <v>11908</v>
      </c>
      <c r="P68" s="47" t="s">
        <v>6807</v>
      </c>
      <c r="Q68" s="33" t="s">
        <v>67</v>
      </c>
      <c r="R68" s="29" t="s">
        <v>4089</v>
      </c>
      <c r="S68" s="29" t="s">
        <v>279</v>
      </c>
      <c r="T68" s="76" t="s">
        <v>10400</v>
      </c>
      <c r="U68" s="418" t="s">
        <v>4623</v>
      </c>
      <c r="V68" s="449"/>
      <c r="W68" s="96"/>
      <c r="X68" s="56"/>
      <c r="Y68" s="56"/>
      <c r="Z68" s="56"/>
      <c r="AA68" s="56"/>
    </row>
    <row r="69" spans="1:27" s="30" customFormat="1" ht="37.200000000000003">
      <c r="A69" s="108" t="str">
        <f xml:space="preserve"> "Артинский МО: " &amp; COUNT(A70:A90)</f>
        <v>Артинский МО: 21</v>
      </c>
      <c r="B69" s="109"/>
      <c r="C69" s="155"/>
      <c r="D69" s="109"/>
      <c r="E69" s="109"/>
      <c r="F69" s="156"/>
      <c r="G69" s="156"/>
      <c r="H69" s="156"/>
      <c r="I69" s="156"/>
      <c r="J69" s="156"/>
      <c r="K69" s="157"/>
      <c r="L69" s="156"/>
      <c r="M69" s="158"/>
      <c r="N69" s="156"/>
      <c r="O69" s="158"/>
      <c r="P69" s="110"/>
      <c r="Q69" s="156"/>
      <c r="R69" s="156"/>
      <c r="S69" s="156"/>
      <c r="T69" s="158"/>
      <c r="U69" s="416"/>
      <c r="V69" s="449">
        <v>111</v>
      </c>
      <c r="W69" s="67"/>
      <c r="X69" s="56"/>
      <c r="Y69" s="56"/>
      <c r="Z69" s="56"/>
      <c r="AA69" s="56"/>
    </row>
    <row r="70" spans="1:27" s="30" customFormat="1" ht="72" outlineLevel="1">
      <c r="A70" s="10">
        <f>A68+1</f>
        <v>61</v>
      </c>
      <c r="B70" s="10" t="s">
        <v>9041</v>
      </c>
      <c r="C70" s="167" t="s">
        <v>44</v>
      </c>
      <c r="D70" s="172" t="s">
        <v>280</v>
      </c>
      <c r="E70" s="10">
        <v>6636005421</v>
      </c>
      <c r="F70" s="10" t="s">
        <v>13352</v>
      </c>
      <c r="G70" s="125" t="s">
        <v>281</v>
      </c>
      <c r="H70" s="167" t="s">
        <v>151</v>
      </c>
      <c r="I70" s="10" t="s">
        <v>22</v>
      </c>
      <c r="J70" s="10" t="s">
        <v>3696</v>
      </c>
      <c r="K70" s="14">
        <v>190.67</v>
      </c>
      <c r="L70" s="10" t="s">
        <v>241</v>
      </c>
      <c r="M70" s="178" t="s">
        <v>10925</v>
      </c>
      <c r="N70" s="10" t="s">
        <v>39</v>
      </c>
      <c r="O70" s="76" t="s">
        <v>11924</v>
      </c>
      <c r="P70" s="10" t="s">
        <v>6931</v>
      </c>
      <c r="Q70" s="173" t="s">
        <v>9366</v>
      </c>
      <c r="R70" s="10" t="s">
        <v>12618</v>
      </c>
      <c r="S70" s="10" t="s">
        <v>282</v>
      </c>
      <c r="T70" s="76" t="s">
        <v>10401</v>
      </c>
      <c r="U70" s="415" t="s">
        <v>4624</v>
      </c>
      <c r="V70" s="449"/>
      <c r="W70" s="96"/>
      <c r="X70" s="56"/>
      <c r="Y70" s="56"/>
      <c r="Z70" s="56"/>
      <c r="AA70" s="56"/>
    </row>
    <row r="71" spans="1:27" s="30" customFormat="1" ht="106.8" outlineLevel="1">
      <c r="A71" s="10">
        <f t="shared" ref="A71:A90" si="4">A70+1</f>
        <v>62</v>
      </c>
      <c r="B71" s="10" t="s">
        <v>7906</v>
      </c>
      <c r="C71" s="167" t="s">
        <v>44</v>
      </c>
      <c r="D71" s="172" t="s">
        <v>283</v>
      </c>
      <c r="E71" s="10">
        <v>6636005414</v>
      </c>
      <c r="F71" s="10" t="s">
        <v>14040</v>
      </c>
      <c r="G71" s="576" t="s">
        <v>14039</v>
      </c>
      <c r="H71" s="167" t="s">
        <v>151</v>
      </c>
      <c r="I71" s="10" t="s">
        <v>22</v>
      </c>
      <c r="J71" s="10" t="s">
        <v>284</v>
      </c>
      <c r="K71" s="14">
        <v>190.67</v>
      </c>
      <c r="L71" s="10" t="s">
        <v>241</v>
      </c>
      <c r="M71" s="178" t="s">
        <v>10926</v>
      </c>
      <c r="N71" s="10" t="s">
        <v>39</v>
      </c>
      <c r="O71" s="76" t="s">
        <v>13188</v>
      </c>
      <c r="P71" s="10" t="s">
        <v>11508</v>
      </c>
      <c r="Q71" s="173" t="s">
        <v>12740</v>
      </c>
      <c r="R71" s="10" t="s">
        <v>12619</v>
      </c>
      <c r="S71" s="10" t="s">
        <v>285</v>
      </c>
      <c r="T71" s="76" t="s">
        <v>10402</v>
      </c>
      <c r="U71" s="415" t="s">
        <v>4625</v>
      </c>
      <c r="V71" s="449"/>
      <c r="W71" s="96"/>
      <c r="X71" s="56"/>
      <c r="Y71" s="56"/>
      <c r="Z71" s="56"/>
      <c r="AA71" s="56"/>
    </row>
    <row r="72" spans="1:27" s="30" customFormat="1" ht="105.6" outlineLevel="1">
      <c r="A72" s="10">
        <f t="shared" si="4"/>
        <v>63</v>
      </c>
      <c r="B72" s="10" t="s">
        <v>7907</v>
      </c>
      <c r="C72" s="167" t="s">
        <v>44</v>
      </c>
      <c r="D72" s="172" t="s">
        <v>286</v>
      </c>
      <c r="E72" s="10">
        <v>6636005622</v>
      </c>
      <c r="F72" s="10" t="s">
        <v>3635</v>
      </c>
      <c r="G72" s="125" t="s">
        <v>287</v>
      </c>
      <c r="H72" s="167" t="s">
        <v>151</v>
      </c>
      <c r="I72" s="10" t="s">
        <v>22</v>
      </c>
      <c r="J72" s="10" t="s">
        <v>284</v>
      </c>
      <c r="K72" s="14">
        <v>190.67</v>
      </c>
      <c r="L72" s="10" t="s">
        <v>241</v>
      </c>
      <c r="M72" s="178" t="s">
        <v>10911</v>
      </c>
      <c r="N72" s="10" t="s">
        <v>39</v>
      </c>
      <c r="O72" s="76" t="s">
        <v>11925</v>
      </c>
      <c r="P72" s="10" t="s">
        <v>6932</v>
      </c>
      <c r="Q72" s="173" t="s">
        <v>9367</v>
      </c>
      <c r="R72" s="10" t="s">
        <v>12741</v>
      </c>
      <c r="S72" s="10" t="s">
        <v>288</v>
      </c>
      <c r="T72" s="76" t="s">
        <v>9739</v>
      </c>
      <c r="U72" s="415" t="s">
        <v>4459</v>
      </c>
      <c r="V72" s="449"/>
      <c r="W72" s="96"/>
      <c r="X72" s="56"/>
      <c r="Y72" s="56"/>
      <c r="Z72" s="56"/>
      <c r="AA72" s="56"/>
    </row>
    <row r="73" spans="1:27" s="30" customFormat="1" ht="140.4" outlineLevel="1">
      <c r="A73" s="10">
        <f t="shared" si="4"/>
        <v>64</v>
      </c>
      <c r="B73" s="10" t="s">
        <v>7908</v>
      </c>
      <c r="C73" s="167" t="s">
        <v>44</v>
      </c>
      <c r="D73" s="172" t="s">
        <v>289</v>
      </c>
      <c r="E73" s="10">
        <v>6636005622</v>
      </c>
      <c r="F73" s="10" t="s">
        <v>13334</v>
      </c>
      <c r="G73" s="577" t="s">
        <v>287</v>
      </c>
      <c r="H73" s="167" t="s">
        <v>151</v>
      </c>
      <c r="I73" s="10" t="s">
        <v>22</v>
      </c>
      <c r="J73" s="10" t="s">
        <v>284</v>
      </c>
      <c r="K73" s="14">
        <v>190.67</v>
      </c>
      <c r="L73" s="10" t="s">
        <v>241</v>
      </c>
      <c r="M73" s="178" t="s">
        <v>10927</v>
      </c>
      <c r="N73" s="10" t="s">
        <v>39</v>
      </c>
      <c r="O73" s="76" t="s">
        <v>11926</v>
      </c>
      <c r="P73" s="10" t="s">
        <v>6932</v>
      </c>
      <c r="Q73" s="33" t="s">
        <v>9341</v>
      </c>
      <c r="R73" s="10" t="s">
        <v>12742</v>
      </c>
      <c r="S73" s="10" t="s">
        <v>288</v>
      </c>
      <c r="T73" s="76" t="s">
        <v>9739</v>
      </c>
      <c r="U73" s="415" t="s">
        <v>4459</v>
      </c>
      <c r="V73" s="449"/>
      <c r="W73" s="96"/>
      <c r="X73" s="56"/>
      <c r="Y73" s="56"/>
      <c r="Z73" s="56"/>
      <c r="AA73" s="56"/>
    </row>
    <row r="74" spans="1:27" s="30" customFormat="1" ht="180" customHeight="1" outlineLevel="1">
      <c r="A74" s="10">
        <f t="shared" si="4"/>
        <v>65</v>
      </c>
      <c r="B74" s="10" t="s">
        <v>9042</v>
      </c>
      <c r="C74" s="167" t="s">
        <v>44</v>
      </c>
      <c r="D74" s="172" t="s">
        <v>290</v>
      </c>
      <c r="E74" s="10">
        <v>6636005622</v>
      </c>
      <c r="F74" s="10" t="s">
        <v>13335</v>
      </c>
      <c r="G74" s="125" t="s">
        <v>291</v>
      </c>
      <c r="H74" s="167" t="s">
        <v>151</v>
      </c>
      <c r="I74" s="10" t="s">
        <v>22</v>
      </c>
      <c r="J74" s="10" t="s">
        <v>284</v>
      </c>
      <c r="K74" s="14">
        <v>190.67</v>
      </c>
      <c r="L74" s="10" t="s">
        <v>241</v>
      </c>
      <c r="M74" s="178" t="s">
        <v>10928</v>
      </c>
      <c r="N74" s="10" t="s">
        <v>39</v>
      </c>
      <c r="O74" s="76" t="s">
        <v>11927</v>
      </c>
      <c r="P74" s="10" t="s">
        <v>6932</v>
      </c>
      <c r="Q74" s="173" t="s">
        <v>9368</v>
      </c>
      <c r="R74" s="10" t="s">
        <v>12743</v>
      </c>
      <c r="S74" s="10" t="s">
        <v>288</v>
      </c>
      <c r="T74" s="76" t="s">
        <v>9739</v>
      </c>
      <c r="U74" s="415" t="s">
        <v>4459</v>
      </c>
      <c r="V74" s="449"/>
      <c r="W74" s="96"/>
      <c r="X74" s="56"/>
      <c r="Y74" s="56"/>
      <c r="Z74" s="56"/>
      <c r="AA74" s="56"/>
    </row>
    <row r="75" spans="1:27" s="30" customFormat="1" ht="96" outlineLevel="1">
      <c r="A75" s="10">
        <f t="shared" si="4"/>
        <v>66</v>
      </c>
      <c r="B75" s="10" t="s">
        <v>7909</v>
      </c>
      <c r="C75" s="167" t="s">
        <v>44</v>
      </c>
      <c r="D75" s="172" t="s">
        <v>292</v>
      </c>
      <c r="E75" s="10">
        <v>6636005407</v>
      </c>
      <c r="F75" s="10" t="s">
        <v>13336</v>
      </c>
      <c r="G75" s="125" t="s">
        <v>293</v>
      </c>
      <c r="H75" s="167" t="s">
        <v>151</v>
      </c>
      <c r="I75" s="10" t="s">
        <v>22</v>
      </c>
      <c r="J75" s="127" t="s">
        <v>294</v>
      </c>
      <c r="K75" s="14">
        <v>190.67</v>
      </c>
      <c r="L75" s="10" t="s">
        <v>261</v>
      </c>
      <c r="M75" s="178" t="s">
        <v>10929</v>
      </c>
      <c r="N75" s="10" t="s">
        <v>39</v>
      </c>
      <c r="O75" s="76" t="s">
        <v>11928</v>
      </c>
      <c r="P75" s="10" t="s">
        <v>6933</v>
      </c>
      <c r="Q75" s="173" t="s">
        <v>9369</v>
      </c>
      <c r="R75" s="10" t="s">
        <v>4088</v>
      </c>
      <c r="S75" s="10" t="s">
        <v>295</v>
      </c>
      <c r="T75" s="76" t="s">
        <v>9740</v>
      </c>
      <c r="U75" s="415" t="s">
        <v>4626</v>
      </c>
      <c r="V75" s="449"/>
      <c r="W75" s="96"/>
      <c r="X75" s="56"/>
      <c r="Y75" s="56"/>
      <c r="Z75" s="56"/>
      <c r="AA75" s="56"/>
    </row>
    <row r="76" spans="1:27" s="30" customFormat="1" ht="106.2" outlineLevel="1">
      <c r="A76" s="10">
        <f t="shared" si="4"/>
        <v>67</v>
      </c>
      <c r="B76" s="10" t="s">
        <v>7910</v>
      </c>
      <c r="C76" s="167" t="s">
        <v>44</v>
      </c>
      <c r="D76" s="172" t="s">
        <v>296</v>
      </c>
      <c r="E76" s="10">
        <v>6636005407</v>
      </c>
      <c r="F76" s="10" t="s">
        <v>13337</v>
      </c>
      <c r="G76" s="125" t="s">
        <v>293</v>
      </c>
      <c r="H76" s="167" t="s">
        <v>151</v>
      </c>
      <c r="I76" s="10" t="s">
        <v>22</v>
      </c>
      <c r="J76" s="10" t="s">
        <v>294</v>
      </c>
      <c r="K76" s="14">
        <v>190.67</v>
      </c>
      <c r="L76" s="10" t="s">
        <v>261</v>
      </c>
      <c r="M76" s="178" t="s">
        <v>10930</v>
      </c>
      <c r="N76" s="10" t="s">
        <v>39</v>
      </c>
      <c r="O76" s="76" t="s">
        <v>11929</v>
      </c>
      <c r="P76" s="10" t="s">
        <v>6933</v>
      </c>
      <c r="Q76" s="173" t="s">
        <v>9370</v>
      </c>
      <c r="R76" s="151" t="s">
        <v>39</v>
      </c>
      <c r="S76" s="10" t="s">
        <v>295</v>
      </c>
      <c r="T76" s="76" t="s">
        <v>9740</v>
      </c>
      <c r="U76" s="415" t="s">
        <v>4458</v>
      </c>
      <c r="V76" s="449"/>
      <c r="W76" s="96"/>
      <c r="X76" s="56"/>
      <c r="Y76" s="56"/>
      <c r="Z76" s="56"/>
      <c r="AA76" s="56"/>
    </row>
    <row r="77" spans="1:27" s="30" customFormat="1" ht="117.6" outlineLevel="1">
      <c r="A77" s="10">
        <f t="shared" si="4"/>
        <v>68</v>
      </c>
      <c r="B77" s="10" t="s">
        <v>9712</v>
      </c>
      <c r="C77" s="167" t="s">
        <v>44</v>
      </c>
      <c r="D77" s="172" t="s">
        <v>297</v>
      </c>
      <c r="E77" s="10">
        <v>6636005527</v>
      </c>
      <c r="F77" s="10" t="s">
        <v>13338</v>
      </c>
      <c r="G77" s="125" t="s">
        <v>298</v>
      </c>
      <c r="H77" s="167" t="s">
        <v>151</v>
      </c>
      <c r="I77" s="10" t="s">
        <v>22</v>
      </c>
      <c r="J77" s="10" t="s">
        <v>299</v>
      </c>
      <c r="K77" s="14">
        <v>190.67</v>
      </c>
      <c r="L77" s="10" t="s">
        <v>241</v>
      </c>
      <c r="M77" s="178" t="s">
        <v>10931</v>
      </c>
      <c r="N77" s="10" t="s">
        <v>39</v>
      </c>
      <c r="O77" s="76" t="s">
        <v>11930</v>
      </c>
      <c r="P77" s="10" t="s">
        <v>6934</v>
      </c>
      <c r="Q77" s="173" t="s">
        <v>9367</v>
      </c>
      <c r="R77" s="10" t="s">
        <v>12744</v>
      </c>
      <c r="S77" s="10" t="s">
        <v>300</v>
      </c>
      <c r="T77" s="76" t="s">
        <v>9741</v>
      </c>
      <c r="U77" s="415" t="s">
        <v>4627</v>
      </c>
      <c r="V77" s="449"/>
      <c r="W77" s="96"/>
      <c r="X77" s="56"/>
      <c r="Y77" s="56"/>
      <c r="Z77" s="56"/>
      <c r="AA77" s="56"/>
    </row>
    <row r="78" spans="1:27" s="30" customFormat="1" ht="216.75" customHeight="1" outlineLevel="1">
      <c r="A78" s="10">
        <f t="shared" si="4"/>
        <v>69</v>
      </c>
      <c r="B78" s="10" t="s">
        <v>9711</v>
      </c>
      <c r="C78" s="167" t="s">
        <v>44</v>
      </c>
      <c r="D78" s="172" t="s">
        <v>301</v>
      </c>
      <c r="E78" s="10">
        <v>6636005615</v>
      </c>
      <c r="F78" s="10" t="s">
        <v>13339</v>
      </c>
      <c r="G78" s="125" t="s">
        <v>302</v>
      </c>
      <c r="H78" s="167" t="s">
        <v>151</v>
      </c>
      <c r="I78" s="10" t="s">
        <v>22</v>
      </c>
      <c r="J78" s="10" t="s">
        <v>303</v>
      </c>
      <c r="K78" s="14">
        <v>190.67</v>
      </c>
      <c r="L78" s="10" t="s">
        <v>5367</v>
      </c>
      <c r="M78" s="178" t="s">
        <v>10932</v>
      </c>
      <c r="N78" s="10" t="s">
        <v>39</v>
      </c>
      <c r="O78" s="76" t="s">
        <v>11931</v>
      </c>
      <c r="P78" s="10" t="s">
        <v>12952</v>
      </c>
      <c r="Q78" s="173" t="s">
        <v>9371</v>
      </c>
      <c r="R78" s="10" t="s">
        <v>12745</v>
      </c>
      <c r="S78" s="10" t="s">
        <v>304</v>
      </c>
      <c r="T78" s="76" t="s">
        <v>9742</v>
      </c>
      <c r="U78" s="415" t="s">
        <v>4628</v>
      </c>
      <c r="V78" s="449"/>
      <c r="W78" s="96"/>
      <c r="X78" s="56"/>
      <c r="Y78" s="56"/>
      <c r="Z78" s="56"/>
      <c r="AA78" s="56"/>
    </row>
    <row r="79" spans="1:27" s="30" customFormat="1" ht="70.8" outlineLevel="1">
      <c r="A79" s="10">
        <f t="shared" si="4"/>
        <v>70</v>
      </c>
      <c r="B79" s="10" t="s">
        <v>7911</v>
      </c>
      <c r="C79" s="10" t="s">
        <v>341</v>
      </c>
      <c r="D79" s="172" t="s">
        <v>305</v>
      </c>
      <c r="E79" s="10">
        <v>6636005446</v>
      </c>
      <c r="F79" s="10" t="s">
        <v>13340</v>
      </c>
      <c r="G79" s="125" t="s">
        <v>306</v>
      </c>
      <c r="H79" s="167" t="s">
        <v>151</v>
      </c>
      <c r="I79" s="10" t="s">
        <v>22</v>
      </c>
      <c r="J79" s="10" t="s">
        <v>307</v>
      </c>
      <c r="K79" s="14">
        <v>190.67</v>
      </c>
      <c r="L79" s="10" t="s">
        <v>241</v>
      </c>
      <c r="M79" s="178" t="s">
        <v>10933</v>
      </c>
      <c r="N79" s="10" t="s">
        <v>39</v>
      </c>
      <c r="O79" s="76" t="s">
        <v>11926</v>
      </c>
      <c r="P79" s="10" t="s">
        <v>6935</v>
      </c>
      <c r="Q79" s="173" t="s">
        <v>9372</v>
      </c>
      <c r="R79" s="63" t="s">
        <v>12753</v>
      </c>
      <c r="S79" s="10" t="s">
        <v>308</v>
      </c>
      <c r="T79" s="76" t="s">
        <v>9743</v>
      </c>
      <c r="U79" s="415" t="s">
        <v>4460</v>
      </c>
      <c r="V79" s="449"/>
      <c r="W79" s="96"/>
      <c r="X79" s="56"/>
      <c r="Y79" s="56"/>
      <c r="Z79" s="56"/>
      <c r="AA79" s="56"/>
    </row>
    <row r="80" spans="1:27" s="30" customFormat="1" ht="164.4" outlineLevel="1">
      <c r="A80" s="10">
        <f t="shared" si="4"/>
        <v>71</v>
      </c>
      <c r="B80" s="10" t="s">
        <v>7912</v>
      </c>
      <c r="C80" s="10" t="s">
        <v>341</v>
      </c>
      <c r="D80" s="172" t="s">
        <v>309</v>
      </c>
      <c r="E80" s="10">
        <v>6636005573</v>
      </c>
      <c r="F80" s="10" t="s">
        <v>13341</v>
      </c>
      <c r="G80" s="125" t="s">
        <v>310</v>
      </c>
      <c r="H80" s="167" t="s">
        <v>151</v>
      </c>
      <c r="I80" s="10" t="s">
        <v>22</v>
      </c>
      <c r="J80" s="10" t="s">
        <v>303</v>
      </c>
      <c r="K80" s="14">
        <v>190.67</v>
      </c>
      <c r="L80" s="10" t="s">
        <v>5368</v>
      </c>
      <c r="M80" s="178" t="s">
        <v>10932</v>
      </c>
      <c r="N80" s="10" t="s">
        <v>39</v>
      </c>
      <c r="O80" s="76" t="s">
        <v>12746</v>
      </c>
      <c r="P80" s="10" t="s">
        <v>6936</v>
      </c>
      <c r="Q80" s="173" t="s">
        <v>9373</v>
      </c>
      <c r="R80" s="10" t="s">
        <v>12754</v>
      </c>
      <c r="S80" s="10" t="s">
        <v>311</v>
      </c>
      <c r="T80" s="76" t="s">
        <v>9742</v>
      </c>
      <c r="U80" s="415" t="s">
        <v>4629</v>
      </c>
      <c r="V80" s="449"/>
      <c r="W80" s="96"/>
      <c r="X80" s="56"/>
      <c r="Y80" s="56"/>
      <c r="Z80" s="56"/>
      <c r="AA80" s="56"/>
    </row>
    <row r="81" spans="1:27" s="30" customFormat="1" ht="70.8" outlineLevel="1">
      <c r="A81" s="10">
        <f t="shared" si="4"/>
        <v>72</v>
      </c>
      <c r="B81" s="10" t="s">
        <v>7913</v>
      </c>
      <c r="C81" s="10" t="s">
        <v>341</v>
      </c>
      <c r="D81" s="172" t="s">
        <v>312</v>
      </c>
      <c r="E81" s="10">
        <v>6636005460</v>
      </c>
      <c r="F81" s="10" t="s">
        <v>13342</v>
      </c>
      <c r="G81" s="125" t="s">
        <v>313</v>
      </c>
      <c r="H81" s="167" t="s">
        <v>151</v>
      </c>
      <c r="I81" s="10" t="s">
        <v>22</v>
      </c>
      <c r="J81" s="10" t="s">
        <v>314</v>
      </c>
      <c r="K81" s="14">
        <v>190.67</v>
      </c>
      <c r="L81" s="10" t="s">
        <v>261</v>
      </c>
      <c r="M81" s="178" t="s">
        <v>10931</v>
      </c>
      <c r="N81" s="10" t="s">
        <v>39</v>
      </c>
      <c r="O81" s="76" t="s">
        <v>11932</v>
      </c>
      <c r="P81" s="10" t="s">
        <v>6937</v>
      </c>
      <c r="Q81" s="173" t="s">
        <v>9374</v>
      </c>
      <c r="R81" s="10" t="s">
        <v>12755</v>
      </c>
      <c r="S81" s="10" t="s">
        <v>315</v>
      </c>
      <c r="T81" s="76" t="s">
        <v>10403</v>
      </c>
      <c r="U81" s="415" t="s">
        <v>8827</v>
      </c>
      <c r="V81" s="449"/>
      <c r="W81" s="96"/>
      <c r="X81" s="56"/>
      <c r="Y81" s="56"/>
      <c r="Z81" s="56"/>
      <c r="AA81" s="56"/>
    </row>
    <row r="82" spans="1:27" s="30" customFormat="1" ht="82.8" outlineLevel="1">
      <c r="A82" s="10">
        <f t="shared" si="4"/>
        <v>73</v>
      </c>
      <c r="B82" s="10" t="s">
        <v>7914</v>
      </c>
      <c r="C82" s="167" t="s">
        <v>44</v>
      </c>
      <c r="D82" s="172" t="s">
        <v>316</v>
      </c>
      <c r="E82" s="10">
        <v>6636005598</v>
      </c>
      <c r="F82" s="10" t="s">
        <v>13343</v>
      </c>
      <c r="G82" s="125" t="s">
        <v>317</v>
      </c>
      <c r="H82" s="167" t="s">
        <v>151</v>
      </c>
      <c r="I82" s="10" t="s">
        <v>22</v>
      </c>
      <c r="J82" s="10" t="s">
        <v>314</v>
      </c>
      <c r="K82" s="14">
        <v>190.67</v>
      </c>
      <c r="L82" s="10" t="s">
        <v>241</v>
      </c>
      <c r="M82" s="178" t="s">
        <v>10934</v>
      </c>
      <c r="N82" s="10" t="s">
        <v>39</v>
      </c>
      <c r="O82" s="76" t="s">
        <v>12747</v>
      </c>
      <c r="P82" s="63" t="s">
        <v>6938</v>
      </c>
      <c r="Q82" s="173" t="s">
        <v>9375</v>
      </c>
      <c r="R82" s="10" t="s">
        <v>12756</v>
      </c>
      <c r="S82" s="10" t="s">
        <v>318</v>
      </c>
      <c r="T82" s="76" t="s">
        <v>10405</v>
      </c>
      <c r="U82" s="415" t="s">
        <v>8828</v>
      </c>
      <c r="V82" s="449"/>
      <c r="W82" s="96"/>
      <c r="X82" s="56"/>
      <c r="Y82" s="56"/>
      <c r="Z82" s="56"/>
      <c r="AA82" s="56"/>
    </row>
    <row r="83" spans="1:27" s="30" customFormat="1" ht="60" outlineLevel="1">
      <c r="A83" s="10">
        <f t="shared" si="4"/>
        <v>74</v>
      </c>
      <c r="B83" s="10" t="s">
        <v>7915</v>
      </c>
      <c r="C83" s="10" t="s">
        <v>341</v>
      </c>
      <c r="D83" s="172" t="s">
        <v>319</v>
      </c>
      <c r="E83" s="10">
        <v>6636005580</v>
      </c>
      <c r="F83" s="10" t="s">
        <v>13344</v>
      </c>
      <c r="G83" s="125" t="s">
        <v>320</v>
      </c>
      <c r="H83" s="167" t="s">
        <v>151</v>
      </c>
      <c r="I83" s="10" t="s">
        <v>22</v>
      </c>
      <c r="J83" s="10" t="s">
        <v>314</v>
      </c>
      <c r="K83" s="14">
        <v>190.67</v>
      </c>
      <c r="L83" s="10" t="s">
        <v>241</v>
      </c>
      <c r="M83" s="178" t="s">
        <v>10935</v>
      </c>
      <c r="N83" s="10" t="s">
        <v>39</v>
      </c>
      <c r="O83" s="76" t="s">
        <v>12748</v>
      </c>
      <c r="P83" s="10" t="s">
        <v>6939</v>
      </c>
      <c r="Q83" s="173" t="s">
        <v>9376</v>
      </c>
      <c r="R83" s="10" t="s">
        <v>12757</v>
      </c>
      <c r="S83" s="10" t="s">
        <v>321</v>
      </c>
      <c r="T83" s="76" t="s">
        <v>10404</v>
      </c>
      <c r="U83" s="415" t="s">
        <v>4461</v>
      </c>
      <c r="V83" s="449"/>
      <c r="W83" s="96"/>
      <c r="X83" s="56"/>
      <c r="Y83" s="56"/>
      <c r="Z83" s="56"/>
      <c r="AA83" s="56"/>
    </row>
    <row r="84" spans="1:27" s="30" customFormat="1" ht="106.2" outlineLevel="1">
      <c r="A84" s="10">
        <f t="shared" si="4"/>
        <v>75</v>
      </c>
      <c r="B84" s="10" t="s">
        <v>7916</v>
      </c>
      <c r="C84" s="10" t="s">
        <v>341</v>
      </c>
      <c r="D84" s="172" t="s">
        <v>322</v>
      </c>
      <c r="E84" s="10">
        <v>6636005580</v>
      </c>
      <c r="F84" s="10" t="s">
        <v>13345</v>
      </c>
      <c r="G84" s="125" t="s">
        <v>320</v>
      </c>
      <c r="H84" s="167" t="s">
        <v>151</v>
      </c>
      <c r="I84" s="10" t="s">
        <v>22</v>
      </c>
      <c r="J84" s="10" t="s">
        <v>314</v>
      </c>
      <c r="K84" s="14">
        <v>190.67</v>
      </c>
      <c r="L84" s="10" t="s">
        <v>241</v>
      </c>
      <c r="M84" s="178" t="s">
        <v>10936</v>
      </c>
      <c r="N84" s="10" t="s">
        <v>39</v>
      </c>
      <c r="O84" s="76" t="s">
        <v>11933</v>
      </c>
      <c r="P84" s="10" t="s">
        <v>6939</v>
      </c>
      <c r="Q84" s="173" t="s">
        <v>9376</v>
      </c>
      <c r="R84" s="10" t="s">
        <v>12757</v>
      </c>
      <c r="S84" s="10" t="s">
        <v>321</v>
      </c>
      <c r="T84" s="76" t="s">
        <v>10404</v>
      </c>
      <c r="U84" s="415" t="s">
        <v>4461</v>
      </c>
      <c r="V84" s="449"/>
      <c r="W84" s="96"/>
      <c r="X84" s="56"/>
      <c r="Y84" s="56"/>
      <c r="Z84" s="56"/>
      <c r="AA84" s="56"/>
    </row>
    <row r="85" spans="1:27" s="30" customFormat="1" ht="118.2" outlineLevel="1">
      <c r="A85" s="10">
        <f t="shared" si="4"/>
        <v>76</v>
      </c>
      <c r="B85" s="10" t="s">
        <v>7917</v>
      </c>
      <c r="C85" s="10" t="s">
        <v>341</v>
      </c>
      <c r="D85" s="172" t="s">
        <v>323</v>
      </c>
      <c r="E85" s="10">
        <v>6636005580</v>
      </c>
      <c r="F85" s="10" t="s">
        <v>13346</v>
      </c>
      <c r="G85" s="125" t="s">
        <v>320</v>
      </c>
      <c r="H85" s="167" t="s">
        <v>151</v>
      </c>
      <c r="I85" s="10" t="s">
        <v>22</v>
      </c>
      <c r="J85" s="10" t="s">
        <v>314</v>
      </c>
      <c r="K85" s="14">
        <v>190.67</v>
      </c>
      <c r="L85" s="10" t="s">
        <v>98</v>
      </c>
      <c r="M85" s="178" t="s">
        <v>10937</v>
      </c>
      <c r="N85" s="10" t="s">
        <v>39</v>
      </c>
      <c r="O85" s="76" t="s">
        <v>12749</v>
      </c>
      <c r="P85" s="10" t="s">
        <v>6939</v>
      </c>
      <c r="Q85" s="173" t="s">
        <v>9377</v>
      </c>
      <c r="R85" s="10" t="s">
        <v>12757</v>
      </c>
      <c r="S85" s="10" t="s">
        <v>324</v>
      </c>
      <c r="T85" s="76" t="s">
        <v>10404</v>
      </c>
      <c r="U85" s="415" t="s">
        <v>4461</v>
      </c>
      <c r="V85" s="449"/>
      <c r="W85" s="96"/>
      <c r="X85" s="56"/>
      <c r="Y85" s="56"/>
      <c r="Z85" s="56"/>
      <c r="AA85" s="56"/>
    </row>
    <row r="86" spans="1:27" s="30" customFormat="1" ht="117.6" outlineLevel="1">
      <c r="A86" s="10">
        <f t="shared" si="4"/>
        <v>77</v>
      </c>
      <c r="B86" s="10" t="s">
        <v>7918</v>
      </c>
      <c r="C86" s="167" t="s">
        <v>44</v>
      </c>
      <c r="D86" s="172" t="s">
        <v>325</v>
      </c>
      <c r="E86" s="10">
        <v>6636005541</v>
      </c>
      <c r="F86" s="10" t="s">
        <v>13347</v>
      </c>
      <c r="G86" s="125" t="s">
        <v>326</v>
      </c>
      <c r="H86" s="167" t="s">
        <v>151</v>
      </c>
      <c r="I86" s="10" t="s">
        <v>22</v>
      </c>
      <c r="J86" s="10" t="s">
        <v>174</v>
      </c>
      <c r="K86" s="14">
        <v>190.67</v>
      </c>
      <c r="L86" s="10" t="s">
        <v>1456</v>
      </c>
      <c r="M86" s="178" t="s">
        <v>10908</v>
      </c>
      <c r="N86" s="10" t="s">
        <v>39</v>
      </c>
      <c r="O86" s="76" t="s">
        <v>12750</v>
      </c>
      <c r="P86" s="10" t="s">
        <v>6940</v>
      </c>
      <c r="Q86" s="173" t="s">
        <v>9378</v>
      </c>
      <c r="R86" s="10" t="s">
        <v>12758</v>
      </c>
      <c r="S86" s="10" t="s">
        <v>327</v>
      </c>
      <c r="T86" s="76" t="s">
        <v>10404</v>
      </c>
      <c r="U86" s="415" t="s">
        <v>8829</v>
      </c>
      <c r="V86" s="449"/>
      <c r="W86" s="96"/>
      <c r="X86" s="56"/>
      <c r="Y86" s="56"/>
      <c r="Z86" s="56"/>
      <c r="AA86" s="56"/>
    </row>
    <row r="87" spans="1:27" s="30" customFormat="1" ht="117.6" outlineLevel="1">
      <c r="A87" s="10">
        <f t="shared" si="4"/>
        <v>78</v>
      </c>
      <c r="B87" s="10" t="s">
        <v>7919</v>
      </c>
      <c r="C87" s="10" t="s">
        <v>341</v>
      </c>
      <c r="D87" s="172" t="s">
        <v>328</v>
      </c>
      <c r="E87" s="10">
        <v>6636005573</v>
      </c>
      <c r="F87" s="10" t="s">
        <v>13348</v>
      </c>
      <c r="G87" s="125" t="s">
        <v>329</v>
      </c>
      <c r="H87" s="167" t="s">
        <v>151</v>
      </c>
      <c r="I87" s="10" t="s">
        <v>22</v>
      </c>
      <c r="J87" s="10" t="s">
        <v>303</v>
      </c>
      <c r="K87" s="14">
        <v>190.67</v>
      </c>
      <c r="L87" s="10" t="s">
        <v>1456</v>
      </c>
      <c r="M87" s="178" t="s">
        <v>10919</v>
      </c>
      <c r="N87" s="10" t="s">
        <v>39</v>
      </c>
      <c r="O87" s="76" t="s">
        <v>11897</v>
      </c>
      <c r="P87" s="10" t="s">
        <v>6936</v>
      </c>
      <c r="Q87" s="173" t="s">
        <v>9379</v>
      </c>
      <c r="R87" s="10" t="s">
        <v>12759</v>
      </c>
      <c r="S87" s="10" t="s">
        <v>330</v>
      </c>
      <c r="T87" s="76" t="s">
        <v>9742</v>
      </c>
      <c r="U87" s="415" t="s">
        <v>4629</v>
      </c>
      <c r="V87" s="449"/>
      <c r="W87" s="96"/>
      <c r="X87" s="56"/>
      <c r="Y87" s="56"/>
      <c r="Z87" s="56"/>
      <c r="AA87" s="56"/>
    </row>
    <row r="88" spans="1:27" s="30" customFormat="1" ht="72" outlineLevel="1">
      <c r="A88" s="10">
        <f t="shared" si="4"/>
        <v>79</v>
      </c>
      <c r="B88" s="10" t="s">
        <v>7920</v>
      </c>
      <c r="C88" s="167" t="s">
        <v>44</v>
      </c>
      <c r="D88" s="172" t="s">
        <v>331</v>
      </c>
      <c r="E88" s="10">
        <v>6636005566</v>
      </c>
      <c r="F88" s="10" t="s">
        <v>13349</v>
      </c>
      <c r="G88" s="577" t="s">
        <v>332</v>
      </c>
      <c r="H88" s="167" t="s">
        <v>151</v>
      </c>
      <c r="I88" s="10" t="s">
        <v>22</v>
      </c>
      <c r="J88" s="10" t="s">
        <v>284</v>
      </c>
      <c r="K88" s="14">
        <v>190.67</v>
      </c>
      <c r="L88" s="10" t="s">
        <v>241</v>
      </c>
      <c r="M88" s="178" t="s">
        <v>10938</v>
      </c>
      <c r="N88" s="10" t="s">
        <v>39</v>
      </c>
      <c r="O88" s="76" t="s">
        <v>12751</v>
      </c>
      <c r="P88" s="47" t="s">
        <v>6941</v>
      </c>
      <c r="Q88" s="173" t="s">
        <v>9380</v>
      </c>
      <c r="R88" s="10" t="s">
        <v>12760</v>
      </c>
      <c r="S88" s="10" t="s">
        <v>333</v>
      </c>
      <c r="T88" s="76" t="s">
        <v>10466</v>
      </c>
      <c r="U88" s="415" t="s">
        <v>4462</v>
      </c>
      <c r="V88" s="449"/>
      <c r="W88" s="96"/>
      <c r="X88" s="56"/>
      <c r="Y88" s="56"/>
      <c r="Z88" s="56"/>
      <c r="AA88" s="56"/>
    </row>
    <row r="89" spans="1:27" s="30" customFormat="1" ht="70.8" outlineLevel="1">
      <c r="A89" s="10">
        <f t="shared" si="4"/>
        <v>80</v>
      </c>
      <c r="B89" s="10" t="s">
        <v>7921</v>
      </c>
      <c r="C89" s="10" t="s">
        <v>341</v>
      </c>
      <c r="D89" s="172" t="s">
        <v>334</v>
      </c>
      <c r="E89" s="10">
        <v>6636005559</v>
      </c>
      <c r="F89" s="10" t="s">
        <v>13350</v>
      </c>
      <c r="G89" s="125" t="s">
        <v>335</v>
      </c>
      <c r="H89" s="167" t="s">
        <v>151</v>
      </c>
      <c r="I89" s="10" t="s">
        <v>22</v>
      </c>
      <c r="J89" s="10" t="s">
        <v>307</v>
      </c>
      <c r="K89" s="14">
        <v>190.67</v>
      </c>
      <c r="L89" s="10" t="s">
        <v>241</v>
      </c>
      <c r="M89" s="178" t="s">
        <v>10939</v>
      </c>
      <c r="N89" s="10" t="s">
        <v>39</v>
      </c>
      <c r="O89" s="76" t="s">
        <v>12752</v>
      </c>
      <c r="P89" s="10" t="s">
        <v>6942</v>
      </c>
      <c r="Q89" s="173" t="s">
        <v>9381</v>
      </c>
      <c r="R89" s="10" t="s">
        <v>12761</v>
      </c>
      <c r="S89" s="10" t="s">
        <v>336</v>
      </c>
      <c r="T89" s="9" t="s">
        <v>9744</v>
      </c>
      <c r="U89" s="415" t="s">
        <v>8830</v>
      </c>
      <c r="V89" s="449"/>
      <c r="W89" s="96"/>
      <c r="X89" s="56"/>
      <c r="Y89" s="56"/>
      <c r="Z89" s="56"/>
      <c r="AA89" s="56"/>
    </row>
    <row r="90" spans="1:27" s="30" customFormat="1" ht="96" outlineLevel="1">
      <c r="A90" s="10">
        <f t="shared" si="4"/>
        <v>81</v>
      </c>
      <c r="B90" s="10" t="s">
        <v>7922</v>
      </c>
      <c r="C90" s="167" t="s">
        <v>44</v>
      </c>
      <c r="D90" s="172" t="s">
        <v>337</v>
      </c>
      <c r="E90" s="10">
        <v>6636000790</v>
      </c>
      <c r="F90" s="10" t="s">
        <v>13351</v>
      </c>
      <c r="G90" s="125" t="s">
        <v>338</v>
      </c>
      <c r="H90" s="167" t="s">
        <v>151</v>
      </c>
      <c r="I90" s="10" t="s">
        <v>22</v>
      </c>
      <c r="J90" s="10" t="s">
        <v>339</v>
      </c>
      <c r="K90" s="14">
        <v>190.67</v>
      </c>
      <c r="L90" s="10" t="s">
        <v>65</v>
      </c>
      <c r="M90" s="178" t="s">
        <v>10940</v>
      </c>
      <c r="N90" s="10" t="s">
        <v>39</v>
      </c>
      <c r="O90" s="76" t="s">
        <v>11934</v>
      </c>
      <c r="P90" s="10" t="s">
        <v>6943</v>
      </c>
      <c r="Q90" s="173" t="s">
        <v>9382</v>
      </c>
      <c r="R90" s="10" t="s">
        <v>12762</v>
      </c>
      <c r="S90" s="10" t="s">
        <v>340</v>
      </c>
      <c r="T90" s="76" t="s">
        <v>9745</v>
      </c>
      <c r="U90" s="415" t="s">
        <v>4463</v>
      </c>
      <c r="V90" s="449"/>
      <c r="W90" s="96"/>
      <c r="X90" s="56"/>
      <c r="Y90" s="56"/>
      <c r="Z90" s="56"/>
      <c r="AA90" s="56"/>
    </row>
    <row r="91" spans="1:27" s="30" customFormat="1" ht="37.200000000000003">
      <c r="A91" s="108" t="str">
        <f>"Асбестовский МО: " &amp; COUNT(A92:A107)</f>
        <v>Асбестовский МО: 16</v>
      </c>
      <c r="B91" s="109"/>
      <c r="C91" s="155"/>
      <c r="D91" s="109"/>
      <c r="E91" s="109"/>
      <c r="F91" s="156"/>
      <c r="G91" s="156"/>
      <c r="H91" s="156"/>
      <c r="I91" s="156"/>
      <c r="J91" s="156"/>
      <c r="K91" s="157"/>
      <c r="L91" s="156"/>
      <c r="M91" s="158"/>
      <c r="N91" s="156"/>
      <c r="O91" s="158"/>
      <c r="P91" s="110"/>
      <c r="Q91" s="156"/>
      <c r="R91" s="156"/>
      <c r="S91" s="156"/>
      <c r="T91" s="158"/>
      <c r="U91" s="416"/>
      <c r="V91" s="449">
        <v>111</v>
      </c>
      <c r="W91" s="67"/>
      <c r="X91" s="56"/>
      <c r="Y91" s="56"/>
      <c r="Z91" s="56"/>
      <c r="AA91" s="56"/>
    </row>
    <row r="92" spans="1:27" s="30" customFormat="1" ht="70.8" outlineLevel="1">
      <c r="A92" s="10">
        <f>A90+1</f>
        <v>82</v>
      </c>
      <c r="B92" s="16" t="s">
        <v>7923</v>
      </c>
      <c r="C92" s="10" t="s">
        <v>341</v>
      </c>
      <c r="D92" s="172" t="s">
        <v>342</v>
      </c>
      <c r="E92" s="10">
        <v>6603010190</v>
      </c>
      <c r="F92" s="16" t="s">
        <v>7700</v>
      </c>
      <c r="G92" s="125" t="s">
        <v>343</v>
      </c>
      <c r="H92" s="167" t="s">
        <v>151</v>
      </c>
      <c r="I92" s="10" t="s">
        <v>22</v>
      </c>
      <c r="J92" s="16" t="s">
        <v>9276</v>
      </c>
      <c r="K92" s="18">
        <v>184</v>
      </c>
      <c r="L92" s="10" t="s">
        <v>241</v>
      </c>
      <c r="M92" s="178" t="s">
        <v>10941</v>
      </c>
      <c r="N92" s="10" t="s">
        <v>344</v>
      </c>
      <c r="O92" s="76" t="s">
        <v>11935</v>
      </c>
      <c r="P92" s="16" t="s">
        <v>12971</v>
      </c>
      <c r="Q92" s="189" t="s">
        <v>5169</v>
      </c>
      <c r="R92" s="10" t="s">
        <v>12763</v>
      </c>
      <c r="S92" s="10" t="s">
        <v>345</v>
      </c>
      <c r="T92" s="80" t="s">
        <v>4899</v>
      </c>
      <c r="U92" s="415" t="s">
        <v>4464</v>
      </c>
      <c r="V92" s="449"/>
      <c r="W92" s="96"/>
      <c r="X92" s="56"/>
      <c r="Y92" s="56"/>
      <c r="Z92" s="56"/>
      <c r="AA92" s="56"/>
    </row>
    <row r="93" spans="1:27" s="30" customFormat="1" ht="96" outlineLevel="1">
      <c r="A93" s="10">
        <f t="shared" ref="A93:A107" si="5">A92+1</f>
        <v>83</v>
      </c>
      <c r="B93" s="16" t="s">
        <v>9043</v>
      </c>
      <c r="C93" s="10" t="s">
        <v>341</v>
      </c>
      <c r="D93" s="172" t="s">
        <v>346</v>
      </c>
      <c r="E93" s="113">
        <v>6603009614</v>
      </c>
      <c r="F93" s="10" t="s">
        <v>9332</v>
      </c>
      <c r="G93" s="125" t="s">
        <v>5134</v>
      </c>
      <c r="H93" s="167" t="s">
        <v>151</v>
      </c>
      <c r="I93" s="10" t="s">
        <v>22</v>
      </c>
      <c r="J93" s="16" t="s">
        <v>3663</v>
      </c>
      <c r="K93" s="18">
        <v>184</v>
      </c>
      <c r="L93" s="10" t="s">
        <v>1456</v>
      </c>
      <c r="M93" s="178" t="s">
        <v>10942</v>
      </c>
      <c r="N93" s="10" t="s">
        <v>344</v>
      </c>
      <c r="O93" s="280" t="s">
        <v>11895</v>
      </c>
      <c r="P93" s="565" t="s">
        <v>6944</v>
      </c>
      <c r="Q93" s="189" t="s">
        <v>5169</v>
      </c>
      <c r="R93" s="16" t="s">
        <v>11409</v>
      </c>
      <c r="S93" s="167" t="s">
        <v>4068</v>
      </c>
      <c r="T93" s="190" t="s">
        <v>9746</v>
      </c>
      <c r="U93" s="415" t="s">
        <v>39</v>
      </c>
      <c r="V93" s="449"/>
      <c r="W93" s="96"/>
      <c r="X93" s="56"/>
      <c r="Y93" s="56"/>
      <c r="Z93" s="56"/>
      <c r="AA93" s="56"/>
    </row>
    <row r="94" spans="1:27" s="30" customFormat="1" ht="59.4" outlineLevel="1">
      <c r="A94" s="10">
        <f t="shared" si="5"/>
        <v>84</v>
      </c>
      <c r="B94" s="10" t="s">
        <v>7924</v>
      </c>
      <c r="C94" s="10" t="s">
        <v>341</v>
      </c>
      <c r="D94" s="172" t="s">
        <v>347</v>
      </c>
      <c r="E94" s="10">
        <v>6603010955</v>
      </c>
      <c r="F94" s="10" t="s">
        <v>10744</v>
      </c>
      <c r="G94" s="567" t="s">
        <v>348</v>
      </c>
      <c r="H94" s="167" t="s">
        <v>151</v>
      </c>
      <c r="I94" s="10" t="s">
        <v>22</v>
      </c>
      <c r="J94" s="16" t="s">
        <v>9276</v>
      </c>
      <c r="K94" s="39">
        <v>184</v>
      </c>
      <c r="L94" s="10" t="s">
        <v>241</v>
      </c>
      <c r="M94" s="178" t="s">
        <v>10941</v>
      </c>
      <c r="N94" s="10" t="s">
        <v>344</v>
      </c>
      <c r="O94" s="76" t="s">
        <v>11936</v>
      </c>
      <c r="P94" s="16" t="s">
        <v>12972</v>
      </c>
      <c r="Q94" s="189" t="s">
        <v>5169</v>
      </c>
      <c r="R94" s="10" t="s">
        <v>12764</v>
      </c>
      <c r="S94" s="10" t="s">
        <v>349</v>
      </c>
      <c r="T94" s="9" t="s">
        <v>5002</v>
      </c>
      <c r="U94" s="415" t="s">
        <v>39</v>
      </c>
      <c r="V94" s="449"/>
      <c r="W94" s="96"/>
      <c r="X94" s="56"/>
      <c r="Y94" s="56"/>
      <c r="Z94" s="56"/>
      <c r="AA94" s="56"/>
    </row>
    <row r="95" spans="1:27" s="30" customFormat="1" ht="71.400000000000006" outlineLevel="1">
      <c r="A95" s="10">
        <f t="shared" si="5"/>
        <v>85</v>
      </c>
      <c r="B95" s="10" t="s">
        <v>7925</v>
      </c>
      <c r="C95" s="10" t="s">
        <v>44</v>
      </c>
      <c r="D95" s="172" t="s">
        <v>350</v>
      </c>
      <c r="E95" s="10">
        <v>6603010289</v>
      </c>
      <c r="F95" s="10" t="s">
        <v>7528</v>
      </c>
      <c r="G95" s="125" t="s">
        <v>351</v>
      </c>
      <c r="H95" s="167" t="s">
        <v>151</v>
      </c>
      <c r="I95" s="10" t="s">
        <v>22</v>
      </c>
      <c r="J95" s="16" t="s">
        <v>9276</v>
      </c>
      <c r="K95" s="39">
        <v>168</v>
      </c>
      <c r="L95" s="10" t="s">
        <v>650</v>
      </c>
      <c r="M95" s="178" t="s">
        <v>10941</v>
      </c>
      <c r="N95" s="10" t="s">
        <v>344</v>
      </c>
      <c r="O95" s="76" t="s">
        <v>11937</v>
      </c>
      <c r="P95" s="16" t="s">
        <v>12973</v>
      </c>
      <c r="Q95" s="189" t="s">
        <v>5169</v>
      </c>
      <c r="R95" s="10" t="s">
        <v>12765</v>
      </c>
      <c r="S95" s="10" t="s">
        <v>352</v>
      </c>
      <c r="T95" s="76" t="s">
        <v>4900</v>
      </c>
      <c r="U95" s="415" t="s">
        <v>4465</v>
      </c>
      <c r="V95" s="449"/>
      <c r="W95" s="96"/>
      <c r="X95" s="56"/>
      <c r="Y95" s="56"/>
      <c r="Z95" s="56"/>
      <c r="AA95" s="56"/>
    </row>
    <row r="96" spans="1:27" s="30" customFormat="1" ht="120" outlineLevel="1">
      <c r="A96" s="10">
        <f t="shared" si="5"/>
        <v>86</v>
      </c>
      <c r="B96" s="10" t="s">
        <v>7926</v>
      </c>
      <c r="C96" s="10" t="s">
        <v>44</v>
      </c>
      <c r="D96" s="172" t="s">
        <v>353</v>
      </c>
      <c r="E96" s="151" t="s">
        <v>354</v>
      </c>
      <c r="F96" s="10" t="s">
        <v>7529</v>
      </c>
      <c r="G96" s="125" t="s">
        <v>355</v>
      </c>
      <c r="H96" s="167" t="s">
        <v>151</v>
      </c>
      <c r="I96" s="10" t="s">
        <v>22</v>
      </c>
      <c r="J96" s="16" t="s">
        <v>9276</v>
      </c>
      <c r="K96" s="39">
        <v>176</v>
      </c>
      <c r="L96" s="10" t="s">
        <v>241</v>
      </c>
      <c r="M96" s="178" t="s">
        <v>10941</v>
      </c>
      <c r="N96" s="10" t="s">
        <v>344</v>
      </c>
      <c r="O96" s="76" t="s">
        <v>11938</v>
      </c>
      <c r="P96" s="16" t="s">
        <v>4405</v>
      </c>
      <c r="Q96" s="189" t="s">
        <v>5169</v>
      </c>
      <c r="R96" s="10" t="s">
        <v>12766</v>
      </c>
      <c r="S96" s="10" t="s">
        <v>356</v>
      </c>
      <c r="T96" s="9" t="s">
        <v>357</v>
      </c>
      <c r="U96" s="415" t="s">
        <v>4630</v>
      </c>
      <c r="V96" s="449"/>
      <c r="W96" s="96"/>
      <c r="X96" s="56"/>
      <c r="Y96" s="56"/>
      <c r="Z96" s="56"/>
      <c r="AA96" s="56"/>
    </row>
    <row r="97" spans="1:27" s="30" customFormat="1" ht="84" outlineLevel="1">
      <c r="A97" s="10">
        <f t="shared" si="5"/>
        <v>87</v>
      </c>
      <c r="B97" s="10" t="s">
        <v>7927</v>
      </c>
      <c r="C97" s="10" t="s">
        <v>44</v>
      </c>
      <c r="D97" s="172" t="s">
        <v>358</v>
      </c>
      <c r="E97" s="10">
        <v>6603010200</v>
      </c>
      <c r="F97" s="10" t="s">
        <v>9257</v>
      </c>
      <c r="G97" s="125" t="s">
        <v>359</v>
      </c>
      <c r="H97" s="167" t="s">
        <v>151</v>
      </c>
      <c r="I97" s="10" t="s">
        <v>22</v>
      </c>
      <c r="J97" s="16" t="s">
        <v>9276</v>
      </c>
      <c r="K97" s="39">
        <v>168.08</v>
      </c>
      <c r="L97" s="10" t="s">
        <v>2206</v>
      </c>
      <c r="M97" s="178" t="s">
        <v>10941</v>
      </c>
      <c r="N97" s="10" t="s">
        <v>344</v>
      </c>
      <c r="O97" s="76" t="s">
        <v>11939</v>
      </c>
      <c r="P97" s="16" t="s">
        <v>12974</v>
      </c>
      <c r="Q97" s="189" t="s">
        <v>5169</v>
      </c>
      <c r="R97" s="10" t="s">
        <v>12767</v>
      </c>
      <c r="S97" s="10" t="s">
        <v>360</v>
      </c>
      <c r="T97" s="9" t="s">
        <v>5002</v>
      </c>
      <c r="U97" s="415" t="s">
        <v>8747</v>
      </c>
      <c r="V97" s="449"/>
      <c r="W97" s="96"/>
      <c r="X97" s="56"/>
      <c r="Y97" s="56"/>
      <c r="Z97" s="56"/>
      <c r="AA97" s="56"/>
    </row>
    <row r="98" spans="1:27" s="30" customFormat="1" ht="59.4" outlineLevel="1">
      <c r="A98" s="10">
        <f t="shared" si="5"/>
        <v>88</v>
      </c>
      <c r="B98" s="10" t="s">
        <v>7928</v>
      </c>
      <c r="C98" s="10" t="s">
        <v>44</v>
      </c>
      <c r="D98" s="172" t="s">
        <v>361</v>
      </c>
      <c r="E98" s="10">
        <v>6603009903</v>
      </c>
      <c r="F98" s="10" t="s">
        <v>7309</v>
      </c>
      <c r="G98" s="125" t="s">
        <v>362</v>
      </c>
      <c r="H98" s="167" t="s">
        <v>151</v>
      </c>
      <c r="I98" s="10" t="s">
        <v>22</v>
      </c>
      <c r="J98" s="10" t="s">
        <v>4576</v>
      </c>
      <c r="K98" s="39">
        <v>184</v>
      </c>
      <c r="L98" s="10" t="s">
        <v>5369</v>
      </c>
      <c r="M98" s="178" t="s">
        <v>10943</v>
      </c>
      <c r="N98" s="10" t="s">
        <v>344</v>
      </c>
      <c r="O98" s="76" t="s">
        <v>11940</v>
      </c>
      <c r="P98" s="16" t="s">
        <v>6945</v>
      </c>
      <c r="Q98" s="189" t="s">
        <v>5169</v>
      </c>
      <c r="R98" s="10" t="s">
        <v>12768</v>
      </c>
      <c r="S98" s="10" t="s">
        <v>363</v>
      </c>
      <c r="T98" s="9" t="s">
        <v>357</v>
      </c>
      <c r="U98" s="415" t="s">
        <v>4466</v>
      </c>
      <c r="V98" s="449"/>
      <c r="W98" s="96"/>
      <c r="X98" s="56"/>
      <c r="Y98" s="56"/>
      <c r="Z98" s="56"/>
      <c r="AA98" s="56"/>
    </row>
    <row r="99" spans="1:27" s="30" customFormat="1" ht="60" outlineLevel="1">
      <c r="A99" s="10">
        <f t="shared" si="5"/>
        <v>89</v>
      </c>
      <c r="B99" s="10" t="s">
        <v>7929</v>
      </c>
      <c r="C99" s="10" t="s">
        <v>341</v>
      </c>
      <c r="D99" s="172" t="s">
        <v>364</v>
      </c>
      <c r="E99" s="10">
        <v>6603010137</v>
      </c>
      <c r="F99" s="10" t="s">
        <v>3636</v>
      </c>
      <c r="G99" s="125" t="s">
        <v>365</v>
      </c>
      <c r="H99" s="167" t="s">
        <v>151</v>
      </c>
      <c r="I99" s="10" t="s">
        <v>22</v>
      </c>
      <c r="J99" s="16" t="s">
        <v>9276</v>
      </c>
      <c r="K99" s="39">
        <v>176</v>
      </c>
      <c r="L99" s="10" t="s">
        <v>5370</v>
      </c>
      <c r="M99" s="178" t="s">
        <v>10941</v>
      </c>
      <c r="N99" s="10" t="s">
        <v>344</v>
      </c>
      <c r="O99" s="76" t="s">
        <v>12769</v>
      </c>
      <c r="P99" s="16" t="s">
        <v>4406</v>
      </c>
      <c r="Q99" s="189" t="s">
        <v>5169</v>
      </c>
      <c r="R99" s="10" t="s">
        <v>12770</v>
      </c>
      <c r="S99" s="10" t="s">
        <v>366</v>
      </c>
      <c r="T99" s="9" t="s">
        <v>5001</v>
      </c>
      <c r="U99" s="415" t="s">
        <v>4467</v>
      </c>
      <c r="V99" s="449"/>
      <c r="W99" s="96"/>
      <c r="X99" s="56"/>
      <c r="Y99" s="56"/>
      <c r="Z99" s="56"/>
      <c r="AA99" s="56"/>
    </row>
    <row r="100" spans="1:27" s="30" customFormat="1" ht="59.4" outlineLevel="1">
      <c r="A100" s="10">
        <f t="shared" si="5"/>
        <v>90</v>
      </c>
      <c r="B100" s="10" t="s">
        <v>7930</v>
      </c>
      <c r="C100" s="10" t="s">
        <v>341</v>
      </c>
      <c r="D100" s="172" t="s">
        <v>367</v>
      </c>
      <c r="E100" s="10">
        <v>6603010867</v>
      </c>
      <c r="F100" s="10" t="s">
        <v>10745</v>
      </c>
      <c r="G100" s="125" t="s">
        <v>368</v>
      </c>
      <c r="H100" s="167" t="s">
        <v>151</v>
      </c>
      <c r="I100" s="10" t="s">
        <v>22</v>
      </c>
      <c r="J100" s="16" t="s">
        <v>9276</v>
      </c>
      <c r="K100" s="39">
        <v>176</v>
      </c>
      <c r="L100" s="10" t="s">
        <v>803</v>
      </c>
      <c r="M100" s="178" t="s">
        <v>10941</v>
      </c>
      <c r="N100" s="10" t="s">
        <v>344</v>
      </c>
      <c r="O100" s="76" t="s">
        <v>11941</v>
      </c>
      <c r="P100" s="16" t="s">
        <v>8752</v>
      </c>
      <c r="Q100" s="189" t="s">
        <v>5169</v>
      </c>
      <c r="R100" s="10" t="s">
        <v>12771</v>
      </c>
      <c r="S100" s="10" t="s">
        <v>369</v>
      </c>
      <c r="T100" s="9" t="s">
        <v>5002</v>
      </c>
      <c r="U100" s="415" t="s">
        <v>4468</v>
      </c>
      <c r="V100" s="449"/>
      <c r="W100" s="96"/>
      <c r="X100" s="56"/>
      <c r="Y100" s="56"/>
      <c r="Z100" s="56"/>
      <c r="AA100" s="56"/>
    </row>
    <row r="101" spans="1:27" s="30" customFormat="1" ht="60" outlineLevel="1">
      <c r="A101" s="10">
        <f t="shared" si="5"/>
        <v>91</v>
      </c>
      <c r="B101" s="10" t="s">
        <v>7931</v>
      </c>
      <c r="C101" s="10" t="s">
        <v>44</v>
      </c>
      <c r="D101" s="172" t="s">
        <v>370</v>
      </c>
      <c r="E101" s="10">
        <v>6603009678</v>
      </c>
      <c r="F101" s="10" t="s">
        <v>7310</v>
      </c>
      <c r="G101" s="577" t="s">
        <v>5133</v>
      </c>
      <c r="H101" s="167" t="s">
        <v>151</v>
      </c>
      <c r="I101" s="10" t="s">
        <v>22</v>
      </c>
      <c r="J101" s="10" t="s">
        <v>4576</v>
      </c>
      <c r="K101" s="39">
        <v>184</v>
      </c>
      <c r="L101" s="10" t="s">
        <v>650</v>
      </c>
      <c r="M101" s="178" t="s">
        <v>10943</v>
      </c>
      <c r="N101" s="10" t="s">
        <v>344</v>
      </c>
      <c r="O101" s="76" t="s">
        <v>11882</v>
      </c>
      <c r="P101" s="16" t="s">
        <v>6946</v>
      </c>
      <c r="Q101" s="189" t="s">
        <v>5169</v>
      </c>
      <c r="R101" s="10" t="s">
        <v>12772</v>
      </c>
      <c r="S101" s="10" t="s">
        <v>371</v>
      </c>
      <c r="T101" s="9" t="s">
        <v>5001</v>
      </c>
      <c r="U101" s="415" t="s">
        <v>8831</v>
      </c>
      <c r="V101" s="449"/>
      <c r="W101" s="96"/>
      <c r="X101" s="56"/>
      <c r="Y101" s="56"/>
      <c r="Z101" s="56"/>
      <c r="AA101" s="56"/>
    </row>
    <row r="102" spans="1:27" s="30" customFormat="1" ht="59.4" outlineLevel="1">
      <c r="A102" s="10">
        <f t="shared" si="5"/>
        <v>92</v>
      </c>
      <c r="B102" s="10" t="s">
        <v>7932</v>
      </c>
      <c r="C102" s="10" t="s">
        <v>341</v>
      </c>
      <c r="D102" s="172" t="s">
        <v>372</v>
      </c>
      <c r="E102" s="151" t="s">
        <v>373</v>
      </c>
      <c r="F102" s="10" t="s">
        <v>7530</v>
      </c>
      <c r="G102" s="578" t="s">
        <v>3995</v>
      </c>
      <c r="H102" s="167" t="s">
        <v>151</v>
      </c>
      <c r="I102" s="10" t="s">
        <v>22</v>
      </c>
      <c r="J102" s="16" t="s">
        <v>9276</v>
      </c>
      <c r="K102" s="39">
        <v>168</v>
      </c>
      <c r="L102" s="151" t="s">
        <v>241</v>
      </c>
      <c r="M102" s="178" t="s">
        <v>10941</v>
      </c>
      <c r="N102" s="10" t="s">
        <v>344</v>
      </c>
      <c r="O102" s="76" t="s">
        <v>11921</v>
      </c>
      <c r="P102" s="16" t="s">
        <v>4410</v>
      </c>
      <c r="Q102" s="189" t="s">
        <v>5169</v>
      </c>
      <c r="R102" s="10" t="s">
        <v>12773</v>
      </c>
      <c r="S102" s="10" t="s">
        <v>374</v>
      </c>
      <c r="T102" s="9" t="s">
        <v>5002</v>
      </c>
      <c r="U102" s="415" t="s">
        <v>39</v>
      </c>
      <c r="V102" s="449"/>
      <c r="W102" s="96"/>
      <c r="X102" s="56"/>
      <c r="Y102" s="56"/>
      <c r="Z102" s="56"/>
      <c r="AA102" s="56"/>
    </row>
    <row r="103" spans="1:27" s="30" customFormat="1" ht="60" outlineLevel="1">
      <c r="A103" s="10">
        <f t="shared" si="5"/>
        <v>93</v>
      </c>
      <c r="B103" s="10" t="s">
        <v>7933</v>
      </c>
      <c r="C103" s="10" t="s">
        <v>341</v>
      </c>
      <c r="D103" s="172" t="s">
        <v>375</v>
      </c>
      <c r="E103" s="10">
        <v>6603010120</v>
      </c>
      <c r="F103" s="10" t="s">
        <v>7311</v>
      </c>
      <c r="G103" s="125" t="s">
        <v>376</v>
      </c>
      <c r="H103" s="167" t="s">
        <v>151</v>
      </c>
      <c r="I103" s="10" t="s">
        <v>22</v>
      </c>
      <c r="J103" s="16" t="s">
        <v>9276</v>
      </c>
      <c r="K103" s="39">
        <v>176</v>
      </c>
      <c r="L103" s="10" t="s">
        <v>5370</v>
      </c>
      <c r="M103" s="178" t="s">
        <v>10941</v>
      </c>
      <c r="N103" s="10" t="s">
        <v>344</v>
      </c>
      <c r="O103" s="76" t="s">
        <v>11942</v>
      </c>
      <c r="P103" s="16" t="s">
        <v>8753</v>
      </c>
      <c r="Q103" s="189" t="s">
        <v>5169</v>
      </c>
      <c r="R103" s="10" t="s">
        <v>12774</v>
      </c>
      <c r="S103" s="10" t="s">
        <v>377</v>
      </c>
      <c r="T103" s="9" t="s">
        <v>4881</v>
      </c>
      <c r="U103" s="415" t="s">
        <v>8832</v>
      </c>
      <c r="V103" s="449"/>
      <c r="W103" s="96"/>
      <c r="X103" s="56"/>
      <c r="Y103" s="56"/>
      <c r="Z103" s="56"/>
      <c r="AA103" s="56"/>
    </row>
    <row r="104" spans="1:27" s="30" customFormat="1" ht="71.400000000000006" outlineLevel="1">
      <c r="A104" s="10">
        <f t="shared" si="5"/>
        <v>94</v>
      </c>
      <c r="B104" s="10" t="s">
        <v>7934</v>
      </c>
      <c r="C104" s="10" t="s">
        <v>44</v>
      </c>
      <c r="D104" s="172" t="s">
        <v>378</v>
      </c>
      <c r="E104" s="10">
        <v>6603010828</v>
      </c>
      <c r="F104" s="10" t="s">
        <v>7312</v>
      </c>
      <c r="G104" s="577" t="s">
        <v>379</v>
      </c>
      <c r="H104" s="167" t="s">
        <v>151</v>
      </c>
      <c r="I104" s="10" t="s">
        <v>22</v>
      </c>
      <c r="J104" s="10" t="s">
        <v>4576</v>
      </c>
      <c r="K104" s="39">
        <v>184</v>
      </c>
      <c r="L104" s="10" t="s">
        <v>650</v>
      </c>
      <c r="M104" s="178" t="s">
        <v>10943</v>
      </c>
      <c r="N104" s="10" t="s">
        <v>344</v>
      </c>
      <c r="O104" s="76" t="s">
        <v>11943</v>
      </c>
      <c r="P104" s="16" t="s">
        <v>6947</v>
      </c>
      <c r="Q104" s="189" t="s">
        <v>5169</v>
      </c>
      <c r="R104" s="10" t="s">
        <v>12775</v>
      </c>
      <c r="S104" s="10" t="s">
        <v>380</v>
      </c>
      <c r="T104" s="9" t="s">
        <v>381</v>
      </c>
      <c r="U104" s="415" t="s">
        <v>8833</v>
      </c>
      <c r="V104" s="449"/>
      <c r="W104" s="96"/>
      <c r="X104" s="56"/>
      <c r="Y104" s="56"/>
      <c r="Z104" s="56"/>
      <c r="AA104" s="56"/>
    </row>
    <row r="105" spans="1:27" s="30" customFormat="1" ht="59.4" outlineLevel="1">
      <c r="A105" s="10">
        <f t="shared" si="5"/>
        <v>95</v>
      </c>
      <c r="B105" s="10" t="s">
        <v>7935</v>
      </c>
      <c r="C105" s="10" t="s">
        <v>341</v>
      </c>
      <c r="D105" s="172" t="s">
        <v>382</v>
      </c>
      <c r="E105" s="10">
        <v>6603010183</v>
      </c>
      <c r="F105" s="10" t="s">
        <v>13983</v>
      </c>
      <c r="G105" s="125" t="s">
        <v>383</v>
      </c>
      <c r="H105" s="167" t="s">
        <v>151</v>
      </c>
      <c r="I105" s="10" t="s">
        <v>22</v>
      </c>
      <c r="J105" s="16" t="s">
        <v>3663</v>
      </c>
      <c r="K105" s="39">
        <v>184</v>
      </c>
      <c r="L105" s="10" t="s">
        <v>98</v>
      </c>
      <c r="M105" s="178" t="s">
        <v>10944</v>
      </c>
      <c r="N105" s="10" t="s">
        <v>344</v>
      </c>
      <c r="O105" s="76" t="s">
        <v>11944</v>
      </c>
      <c r="P105" s="16" t="s">
        <v>6948</v>
      </c>
      <c r="Q105" s="189" t="s">
        <v>5169</v>
      </c>
      <c r="R105" s="10" t="s">
        <v>384</v>
      </c>
      <c r="S105" s="191" t="s">
        <v>385</v>
      </c>
      <c r="T105" s="9" t="s">
        <v>4587</v>
      </c>
      <c r="U105" s="415" t="s">
        <v>39</v>
      </c>
      <c r="V105" s="449"/>
      <c r="W105" s="96"/>
      <c r="X105" s="56"/>
      <c r="Y105" s="56"/>
      <c r="Z105" s="56"/>
      <c r="AA105" s="56"/>
    </row>
    <row r="106" spans="1:27" s="30" customFormat="1" ht="60" outlineLevel="1">
      <c r="A106" s="10">
        <f t="shared" si="5"/>
        <v>96</v>
      </c>
      <c r="B106" s="10" t="s">
        <v>7936</v>
      </c>
      <c r="C106" s="10" t="s">
        <v>341</v>
      </c>
      <c r="D106" s="172" t="s">
        <v>386</v>
      </c>
      <c r="E106" s="10">
        <v>6603009910</v>
      </c>
      <c r="F106" s="10" t="s">
        <v>7531</v>
      </c>
      <c r="G106" s="125" t="s">
        <v>5132</v>
      </c>
      <c r="H106" s="167" t="s">
        <v>151</v>
      </c>
      <c r="I106" s="10" t="s">
        <v>22</v>
      </c>
      <c r="J106" s="10" t="s">
        <v>4576</v>
      </c>
      <c r="K106" s="39">
        <v>184</v>
      </c>
      <c r="L106" s="16" t="s">
        <v>241</v>
      </c>
      <c r="M106" s="178" t="s">
        <v>10945</v>
      </c>
      <c r="N106" s="16" t="s">
        <v>344</v>
      </c>
      <c r="O106" s="80" t="s">
        <v>11945</v>
      </c>
      <c r="P106" s="16" t="s">
        <v>6949</v>
      </c>
      <c r="Q106" s="189" t="s">
        <v>5169</v>
      </c>
      <c r="R106" s="10" t="s">
        <v>12776</v>
      </c>
      <c r="S106" s="10" t="s">
        <v>12598</v>
      </c>
      <c r="T106" s="9" t="s">
        <v>5001</v>
      </c>
      <c r="U106" s="415" t="s">
        <v>8834</v>
      </c>
      <c r="V106" s="449"/>
      <c r="W106" s="96"/>
      <c r="X106" s="56"/>
      <c r="Y106" s="56"/>
      <c r="Z106" s="56"/>
      <c r="AA106" s="56"/>
    </row>
    <row r="107" spans="1:27" s="30" customFormat="1" ht="96" outlineLevel="1">
      <c r="A107" s="10">
        <f t="shared" si="5"/>
        <v>97</v>
      </c>
      <c r="B107" s="10" t="s">
        <v>7937</v>
      </c>
      <c r="C107" s="10" t="s">
        <v>341</v>
      </c>
      <c r="D107" s="172" t="s">
        <v>387</v>
      </c>
      <c r="E107" s="151">
        <v>6603009692</v>
      </c>
      <c r="F107" s="10" t="s">
        <v>7532</v>
      </c>
      <c r="G107" s="578" t="s">
        <v>3996</v>
      </c>
      <c r="H107" s="167" t="s">
        <v>151</v>
      </c>
      <c r="I107" s="10" t="s">
        <v>22</v>
      </c>
      <c r="J107" s="10" t="s">
        <v>4576</v>
      </c>
      <c r="K107" s="39">
        <v>184</v>
      </c>
      <c r="L107" s="10" t="s">
        <v>241</v>
      </c>
      <c r="M107" s="178" t="s">
        <v>10946</v>
      </c>
      <c r="N107" s="10" t="s">
        <v>344</v>
      </c>
      <c r="O107" s="76" t="s">
        <v>13189</v>
      </c>
      <c r="P107" s="16" t="s">
        <v>6950</v>
      </c>
      <c r="Q107" s="189" t="s">
        <v>5169</v>
      </c>
      <c r="R107" s="10" t="s">
        <v>12777</v>
      </c>
      <c r="S107" s="10" t="s">
        <v>3794</v>
      </c>
      <c r="T107" s="9" t="s">
        <v>5005</v>
      </c>
      <c r="U107" s="415" t="s">
        <v>8835</v>
      </c>
      <c r="V107" s="449"/>
      <c r="W107" s="96"/>
      <c r="X107" s="56"/>
      <c r="Y107" s="56"/>
      <c r="Z107" s="56"/>
      <c r="AA107" s="56"/>
    </row>
    <row r="108" spans="1:27" s="30" customFormat="1" ht="37.200000000000003">
      <c r="A108" s="108" t="str">
        <f>"Ачитский МО: " &amp; COUNT(A109:A120)</f>
        <v>Ачитский МО: 12</v>
      </c>
      <c r="B108" s="109"/>
      <c r="C108" s="155"/>
      <c r="D108" s="109"/>
      <c r="E108" s="109"/>
      <c r="F108" s="156"/>
      <c r="G108" s="156"/>
      <c r="H108" s="156"/>
      <c r="I108" s="156"/>
      <c r="J108" s="156"/>
      <c r="K108" s="157"/>
      <c r="L108" s="156"/>
      <c r="M108" s="158"/>
      <c r="N108" s="156"/>
      <c r="O108" s="158"/>
      <c r="P108" s="110"/>
      <c r="Q108" s="156"/>
      <c r="R108" s="156"/>
      <c r="S108" s="156"/>
      <c r="T108" s="158"/>
      <c r="U108" s="416"/>
      <c r="V108" s="449">
        <v>111</v>
      </c>
      <c r="W108" s="67"/>
      <c r="X108" s="56"/>
      <c r="Y108" s="56"/>
      <c r="Z108" s="56"/>
      <c r="AA108" s="56"/>
    </row>
    <row r="109" spans="1:27" s="30" customFormat="1" ht="94.8" outlineLevel="1">
      <c r="A109" s="10">
        <f>A107+1</f>
        <v>98</v>
      </c>
      <c r="B109" s="16" t="s">
        <v>7938</v>
      </c>
      <c r="C109" s="10" t="s">
        <v>421</v>
      </c>
      <c r="D109" s="172" t="s">
        <v>3803</v>
      </c>
      <c r="E109" s="16">
        <v>6637002984</v>
      </c>
      <c r="F109" s="16" t="s">
        <v>13364</v>
      </c>
      <c r="G109" s="125" t="s">
        <v>388</v>
      </c>
      <c r="H109" s="167" t="s">
        <v>151</v>
      </c>
      <c r="I109" s="16" t="s">
        <v>22</v>
      </c>
      <c r="J109" s="16" t="s">
        <v>4553</v>
      </c>
      <c r="K109" s="39">
        <v>292.33</v>
      </c>
      <c r="L109" s="16" t="s">
        <v>241</v>
      </c>
      <c r="M109" s="80" t="s">
        <v>10947</v>
      </c>
      <c r="N109" s="16" t="s">
        <v>39</v>
      </c>
      <c r="O109" s="80" t="s">
        <v>11946</v>
      </c>
      <c r="P109" s="16" t="s">
        <v>6951</v>
      </c>
      <c r="Q109" s="189" t="s">
        <v>9383</v>
      </c>
      <c r="R109" s="16" t="s">
        <v>8763</v>
      </c>
      <c r="S109" s="16" t="s">
        <v>389</v>
      </c>
      <c r="T109" s="80" t="s">
        <v>9747</v>
      </c>
      <c r="U109" s="415" t="s">
        <v>4631</v>
      </c>
      <c r="V109" s="449"/>
      <c r="W109" s="96"/>
      <c r="X109" s="56"/>
      <c r="Y109" s="56"/>
      <c r="Z109" s="56"/>
      <c r="AA109" s="56"/>
    </row>
    <row r="110" spans="1:27" s="30" customFormat="1" ht="94.8" outlineLevel="1">
      <c r="A110" s="10">
        <f t="shared" ref="A110:A120" si="6">A109+1</f>
        <v>99</v>
      </c>
      <c r="B110" s="16" t="s">
        <v>7939</v>
      </c>
      <c r="C110" s="10" t="s">
        <v>421</v>
      </c>
      <c r="D110" s="172" t="s">
        <v>3804</v>
      </c>
      <c r="E110" s="16">
        <v>6637003018</v>
      </c>
      <c r="F110" s="16" t="s">
        <v>13353</v>
      </c>
      <c r="G110" s="125" t="s">
        <v>390</v>
      </c>
      <c r="H110" s="167" t="s">
        <v>151</v>
      </c>
      <c r="I110" s="16" t="s">
        <v>22</v>
      </c>
      <c r="J110" s="16" t="s">
        <v>4553</v>
      </c>
      <c r="K110" s="39">
        <v>292.33</v>
      </c>
      <c r="L110" s="16" t="s">
        <v>241</v>
      </c>
      <c r="M110" s="80" t="s">
        <v>10948</v>
      </c>
      <c r="N110" s="16" t="s">
        <v>39</v>
      </c>
      <c r="O110" s="80" t="s">
        <v>11947</v>
      </c>
      <c r="P110" s="16" t="s">
        <v>6952</v>
      </c>
      <c r="Q110" s="189" t="s">
        <v>9384</v>
      </c>
      <c r="R110" s="16" t="s">
        <v>8763</v>
      </c>
      <c r="S110" s="16" t="s">
        <v>391</v>
      </c>
      <c r="T110" s="80" t="s">
        <v>9748</v>
      </c>
      <c r="U110" s="415" t="s">
        <v>8836</v>
      </c>
      <c r="V110" s="449"/>
      <c r="W110" s="96"/>
      <c r="X110" s="56"/>
      <c r="Y110" s="56"/>
      <c r="Z110" s="56"/>
      <c r="AA110" s="56"/>
    </row>
    <row r="111" spans="1:27" s="30" customFormat="1" ht="94.8" outlineLevel="1">
      <c r="A111" s="10">
        <f t="shared" si="6"/>
        <v>100</v>
      </c>
      <c r="B111" s="16" t="s">
        <v>7940</v>
      </c>
      <c r="C111" s="10" t="s">
        <v>421</v>
      </c>
      <c r="D111" s="172" t="s">
        <v>3805</v>
      </c>
      <c r="E111" s="16">
        <v>6637003064</v>
      </c>
      <c r="F111" s="16" t="s">
        <v>13354</v>
      </c>
      <c r="G111" s="125" t="s">
        <v>392</v>
      </c>
      <c r="H111" s="167" t="s">
        <v>151</v>
      </c>
      <c r="I111" s="16" t="s">
        <v>22</v>
      </c>
      <c r="J111" s="16" t="s">
        <v>4553</v>
      </c>
      <c r="K111" s="39">
        <v>292.33</v>
      </c>
      <c r="L111" s="16" t="s">
        <v>241</v>
      </c>
      <c r="M111" s="80" t="s">
        <v>10949</v>
      </c>
      <c r="N111" s="16" t="s">
        <v>39</v>
      </c>
      <c r="O111" s="80" t="s">
        <v>11948</v>
      </c>
      <c r="P111" s="16" t="s">
        <v>11509</v>
      </c>
      <c r="Q111" s="189" t="s">
        <v>9385</v>
      </c>
      <c r="R111" s="16" t="s">
        <v>8764</v>
      </c>
      <c r="S111" s="16" t="s">
        <v>393</v>
      </c>
      <c r="T111" s="80" t="s">
        <v>9749</v>
      </c>
      <c r="U111" s="415" t="s">
        <v>4632</v>
      </c>
      <c r="V111" s="449"/>
      <c r="W111" s="96"/>
      <c r="X111" s="56"/>
      <c r="Y111" s="56"/>
      <c r="Z111" s="56"/>
      <c r="AA111" s="56"/>
    </row>
    <row r="112" spans="1:27" s="30" customFormat="1" ht="94.8" outlineLevel="1">
      <c r="A112" s="10">
        <f t="shared" si="6"/>
        <v>101</v>
      </c>
      <c r="B112" s="16" t="s">
        <v>7941</v>
      </c>
      <c r="C112" s="10" t="s">
        <v>421</v>
      </c>
      <c r="D112" s="172" t="s">
        <v>394</v>
      </c>
      <c r="E112" s="16">
        <v>6637002783</v>
      </c>
      <c r="F112" s="16" t="s">
        <v>13355</v>
      </c>
      <c r="G112" s="125" t="s">
        <v>395</v>
      </c>
      <c r="H112" s="167" t="s">
        <v>151</v>
      </c>
      <c r="I112" s="10" t="s">
        <v>22</v>
      </c>
      <c r="J112" s="16" t="s">
        <v>4553</v>
      </c>
      <c r="K112" s="39">
        <v>292.33</v>
      </c>
      <c r="L112" s="10" t="s">
        <v>241</v>
      </c>
      <c r="M112" s="80" t="s">
        <v>10949</v>
      </c>
      <c r="N112" s="16" t="s">
        <v>39</v>
      </c>
      <c r="O112" s="76" t="s">
        <v>11949</v>
      </c>
      <c r="P112" s="10" t="s">
        <v>6953</v>
      </c>
      <c r="Q112" s="189" t="s">
        <v>9386</v>
      </c>
      <c r="R112" s="16" t="s">
        <v>8765</v>
      </c>
      <c r="S112" s="10" t="s">
        <v>12607</v>
      </c>
      <c r="T112" s="76" t="s">
        <v>9750</v>
      </c>
      <c r="U112" s="415" t="s">
        <v>4633</v>
      </c>
      <c r="V112" s="449"/>
      <c r="W112" s="96"/>
      <c r="X112" s="56"/>
      <c r="Y112" s="56"/>
      <c r="Z112" s="56"/>
      <c r="AA112" s="56"/>
    </row>
    <row r="113" spans="1:27" s="30" customFormat="1" ht="94.8" outlineLevel="1">
      <c r="A113" s="10">
        <f t="shared" si="6"/>
        <v>102</v>
      </c>
      <c r="B113" s="16" t="s">
        <v>9044</v>
      </c>
      <c r="C113" s="10" t="s">
        <v>421</v>
      </c>
      <c r="D113" s="172" t="s">
        <v>396</v>
      </c>
      <c r="E113" s="16">
        <v>6637002913</v>
      </c>
      <c r="F113" s="16" t="s">
        <v>13356</v>
      </c>
      <c r="G113" s="125" t="s">
        <v>397</v>
      </c>
      <c r="H113" s="167" t="s">
        <v>151</v>
      </c>
      <c r="I113" s="16" t="s">
        <v>22</v>
      </c>
      <c r="J113" s="16" t="s">
        <v>4553</v>
      </c>
      <c r="K113" s="39">
        <v>292.33</v>
      </c>
      <c r="L113" s="16" t="s">
        <v>241</v>
      </c>
      <c r="M113" s="80" t="s">
        <v>10950</v>
      </c>
      <c r="N113" s="16" t="s">
        <v>39</v>
      </c>
      <c r="O113" s="80" t="s">
        <v>11950</v>
      </c>
      <c r="P113" s="16" t="s">
        <v>6954</v>
      </c>
      <c r="Q113" s="189" t="s">
        <v>9387</v>
      </c>
      <c r="R113" s="16" t="s">
        <v>8766</v>
      </c>
      <c r="S113" s="16" t="s">
        <v>398</v>
      </c>
      <c r="T113" s="80" t="s">
        <v>9747</v>
      </c>
      <c r="U113" s="415" t="s">
        <v>5381</v>
      </c>
      <c r="V113" s="449"/>
      <c r="W113" s="96"/>
      <c r="X113" s="56"/>
      <c r="Y113" s="56"/>
      <c r="Z113" s="56"/>
      <c r="AA113" s="56"/>
    </row>
    <row r="114" spans="1:27" s="30" customFormat="1" ht="94.8" outlineLevel="1">
      <c r="A114" s="10">
        <f t="shared" si="6"/>
        <v>103</v>
      </c>
      <c r="B114" s="16" t="s">
        <v>7942</v>
      </c>
      <c r="C114" s="10" t="s">
        <v>421</v>
      </c>
      <c r="D114" s="172" t="s">
        <v>399</v>
      </c>
      <c r="E114" s="16">
        <v>6637002920</v>
      </c>
      <c r="F114" s="16" t="s">
        <v>13357</v>
      </c>
      <c r="G114" s="125" t="s">
        <v>400</v>
      </c>
      <c r="H114" s="167" t="s">
        <v>151</v>
      </c>
      <c r="I114" s="16" t="s">
        <v>22</v>
      </c>
      <c r="J114" s="16" t="s">
        <v>4553</v>
      </c>
      <c r="K114" s="39">
        <v>292.33</v>
      </c>
      <c r="L114" s="16" t="s">
        <v>241</v>
      </c>
      <c r="M114" s="80" t="s">
        <v>10951</v>
      </c>
      <c r="N114" s="16" t="s">
        <v>39</v>
      </c>
      <c r="O114" s="80" t="s">
        <v>11951</v>
      </c>
      <c r="P114" s="16" t="s">
        <v>6955</v>
      </c>
      <c r="Q114" s="189" t="s">
        <v>9388</v>
      </c>
      <c r="R114" s="16" t="s">
        <v>8767</v>
      </c>
      <c r="S114" s="16" t="s">
        <v>401</v>
      </c>
      <c r="T114" s="80" t="s">
        <v>9751</v>
      </c>
      <c r="U114" s="415" t="s">
        <v>8837</v>
      </c>
      <c r="V114" s="449"/>
      <c r="W114" s="96"/>
      <c r="X114" s="56"/>
      <c r="Y114" s="56"/>
      <c r="Z114" s="56"/>
      <c r="AA114" s="56"/>
    </row>
    <row r="115" spans="1:27" s="30" customFormat="1" ht="144" outlineLevel="1">
      <c r="A115" s="10">
        <f t="shared" si="6"/>
        <v>104</v>
      </c>
      <c r="B115" s="10" t="s">
        <v>7943</v>
      </c>
      <c r="C115" s="10" t="s">
        <v>421</v>
      </c>
      <c r="D115" s="172" t="s">
        <v>402</v>
      </c>
      <c r="E115" s="10">
        <v>6637002952</v>
      </c>
      <c r="F115" s="10" t="s">
        <v>13358</v>
      </c>
      <c r="G115" s="125" t="s">
        <v>403</v>
      </c>
      <c r="H115" s="167" t="s">
        <v>151</v>
      </c>
      <c r="I115" s="10" t="s">
        <v>22</v>
      </c>
      <c r="J115" s="16" t="s">
        <v>4553</v>
      </c>
      <c r="K115" s="39">
        <v>292.33</v>
      </c>
      <c r="L115" s="10" t="s">
        <v>241</v>
      </c>
      <c r="M115" s="80" t="s">
        <v>10950</v>
      </c>
      <c r="N115" s="16" t="s">
        <v>39</v>
      </c>
      <c r="O115" s="76" t="s">
        <v>11952</v>
      </c>
      <c r="P115" s="10" t="s">
        <v>6956</v>
      </c>
      <c r="Q115" s="173" t="s">
        <v>9389</v>
      </c>
      <c r="R115" s="16" t="s">
        <v>8768</v>
      </c>
      <c r="S115" s="10" t="s">
        <v>404</v>
      </c>
      <c r="T115" s="76" t="s">
        <v>9750</v>
      </c>
      <c r="U115" s="415" t="s">
        <v>5123</v>
      </c>
      <c r="V115" s="449"/>
      <c r="W115" s="96"/>
      <c r="X115" s="56"/>
      <c r="Y115" s="56"/>
      <c r="Z115" s="56"/>
      <c r="AA115" s="56"/>
    </row>
    <row r="116" spans="1:27" s="30" customFormat="1" ht="94.8" outlineLevel="1">
      <c r="A116" s="10">
        <f t="shared" si="6"/>
        <v>105</v>
      </c>
      <c r="B116" s="16" t="s">
        <v>9045</v>
      </c>
      <c r="C116" s="10" t="s">
        <v>421</v>
      </c>
      <c r="D116" s="172" t="s">
        <v>405</v>
      </c>
      <c r="E116" s="16">
        <v>6637003258</v>
      </c>
      <c r="F116" s="16" t="s">
        <v>13359</v>
      </c>
      <c r="G116" s="125" t="s">
        <v>406</v>
      </c>
      <c r="H116" s="167" t="s">
        <v>151</v>
      </c>
      <c r="I116" s="16" t="s">
        <v>22</v>
      </c>
      <c r="J116" s="16" t="s">
        <v>4553</v>
      </c>
      <c r="K116" s="39">
        <v>292.33</v>
      </c>
      <c r="L116" s="16" t="s">
        <v>241</v>
      </c>
      <c r="M116" s="80" t="s">
        <v>10952</v>
      </c>
      <c r="N116" s="16" t="s">
        <v>39</v>
      </c>
      <c r="O116" s="80" t="s">
        <v>12778</v>
      </c>
      <c r="P116" s="16" t="s">
        <v>6957</v>
      </c>
      <c r="Q116" s="189" t="s">
        <v>9390</v>
      </c>
      <c r="R116" s="16" t="s">
        <v>4090</v>
      </c>
      <c r="S116" s="16" t="s">
        <v>407</v>
      </c>
      <c r="T116" s="80" t="s">
        <v>9752</v>
      </c>
      <c r="U116" s="415" t="s">
        <v>8838</v>
      </c>
      <c r="V116" s="449"/>
      <c r="W116" s="96"/>
      <c r="X116" s="56"/>
      <c r="Y116" s="56"/>
      <c r="Z116" s="56"/>
      <c r="AA116" s="56"/>
    </row>
    <row r="117" spans="1:27" s="30" customFormat="1" ht="94.8" outlineLevel="1">
      <c r="A117" s="10">
        <f t="shared" si="6"/>
        <v>106</v>
      </c>
      <c r="B117" s="16" t="s">
        <v>9046</v>
      </c>
      <c r="C117" s="10" t="s">
        <v>421</v>
      </c>
      <c r="D117" s="172" t="s">
        <v>3806</v>
      </c>
      <c r="E117" s="16">
        <v>6637003025</v>
      </c>
      <c r="F117" s="16" t="s">
        <v>13360</v>
      </c>
      <c r="G117" s="125" t="s">
        <v>408</v>
      </c>
      <c r="H117" s="167" t="s">
        <v>151</v>
      </c>
      <c r="I117" s="16" t="s">
        <v>22</v>
      </c>
      <c r="J117" s="16" t="s">
        <v>4553</v>
      </c>
      <c r="K117" s="39">
        <v>292.33</v>
      </c>
      <c r="L117" s="16" t="s">
        <v>241</v>
      </c>
      <c r="M117" s="80" t="s">
        <v>10952</v>
      </c>
      <c r="N117" s="16" t="s">
        <v>39</v>
      </c>
      <c r="O117" s="80" t="s">
        <v>11953</v>
      </c>
      <c r="P117" s="16" t="s">
        <v>6958</v>
      </c>
      <c r="Q117" s="189" t="s">
        <v>9391</v>
      </c>
      <c r="R117" s="16" t="s">
        <v>4091</v>
      </c>
      <c r="S117" s="16" t="s">
        <v>409</v>
      </c>
      <c r="T117" s="80" t="s">
        <v>9748</v>
      </c>
      <c r="U117" s="415" t="s">
        <v>8839</v>
      </c>
      <c r="V117" s="449"/>
      <c r="W117" s="96"/>
      <c r="X117" s="56"/>
      <c r="Y117" s="56"/>
      <c r="Z117" s="56"/>
      <c r="AA117" s="56"/>
    </row>
    <row r="118" spans="1:27" s="30" customFormat="1" ht="94.8" outlineLevel="1">
      <c r="A118" s="10">
        <f t="shared" si="6"/>
        <v>107</v>
      </c>
      <c r="B118" s="16" t="s">
        <v>7944</v>
      </c>
      <c r="C118" s="10" t="s">
        <v>421</v>
      </c>
      <c r="D118" s="172" t="s">
        <v>410</v>
      </c>
      <c r="E118" s="16">
        <v>6637002945</v>
      </c>
      <c r="F118" s="16" t="s">
        <v>13361</v>
      </c>
      <c r="G118" s="125" t="s">
        <v>411</v>
      </c>
      <c r="H118" s="167" t="s">
        <v>151</v>
      </c>
      <c r="I118" s="16" t="s">
        <v>22</v>
      </c>
      <c r="J118" s="16" t="s">
        <v>4553</v>
      </c>
      <c r="K118" s="39">
        <v>292.33</v>
      </c>
      <c r="L118" s="16" t="s">
        <v>241</v>
      </c>
      <c r="M118" s="80" t="s">
        <v>10953</v>
      </c>
      <c r="N118" s="16" t="s">
        <v>39</v>
      </c>
      <c r="O118" s="80" t="s">
        <v>11954</v>
      </c>
      <c r="P118" s="16" t="s">
        <v>6959</v>
      </c>
      <c r="Q118" s="189" t="s">
        <v>9392</v>
      </c>
      <c r="R118" s="16" t="s">
        <v>4092</v>
      </c>
      <c r="S118" s="16" t="s">
        <v>412</v>
      </c>
      <c r="T118" s="80" t="s">
        <v>9753</v>
      </c>
      <c r="U118" s="415" t="s">
        <v>8840</v>
      </c>
      <c r="V118" s="449"/>
      <c r="W118" s="96"/>
      <c r="X118" s="56"/>
      <c r="Y118" s="56"/>
      <c r="Z118" s="56"/>
      <c r="AA118" s="56"/>
    </row>
    <row r="119" spans="1:27" s="30" customFormat="1" ht="94.8" outlineLevel="1">
      <c r="A119" s="10">
        <f t="shared" si="6"/>
        <v>108</v>
      </c>
      <c r="B119" s="16" t="s">
        <v>9047</v>
      </c>
      <c r="C119" s="10" t="s">
        <v>421</v>
      </c>
      <c r="D119" s="172" t="s">
        <v>413</v>
      </c>
      <c r="E119" s="16">
        <v>6637003106</v>
      </c>
      <c r="F119" s="16" t="s">
        <v>13362</v>
      </c>
      <c r="G119" s="125" t="s">
        <v>414</v>
      </c>
      <c r="H119" s="167" t="s">
        <v>151</v>
      </c>
      <c r="I119" s="16" t="s">
        <v>22</v>
      </c>
      <c r="J119" s="16" t="s">
        <v>4553</v>
      </c>
      <c r="K119" s="39">
        <v>292.33</v>
      </c>
      <c r="L119" s="16" t="s">
        <v>241</v>
      </c>
      <c r="M119" s="80" t="s">
        <v>10954</v>
      </c>
      <c r="N119" s="16" t="s">
        <v>39</v>
      </c>
      <c r="O119" s="80" t="s">
        <v>11955</v>
      </c>
      <c r="P119" s="16" t="s">
        <v>6960</v>
      </c>
      <c r="Q119" s="189" t="s">
        <v>9393</v>
      </c>
      <c r="R119" s="16" t="s">
        <v>4093</v>
      </c>
      <c r="S119" s="16" t="s">
        <v>8720</v>
      </c>
      <c r="T119" s="80" t="s">
        <v>9747</v>
      </c>
      <c r="U119" s="415" t="s">
        <v>8841</v>
      </c>
      <c r="V119" s="449"/>
      <c r="W119" s="96"/>
      <c r="X119" s="56"/>
      <c r="Y119" s="56"/>
      <c r="Z119" s="56"/>
      <c r="AA119" s="56"/>
    </row>
    <row r="120" spans="1:27" s="30" customFormat="1" ht="108" outlineLevel="1">
      <c r="A120" s="10">
        <f t="shared" si="6"/>
        <v>109</v>
      </c>
      <c r="B120" s="16" t="s">
        <v>9048</v>
      </c>
      <c r="C120" s="10" t="s">
        <v>421</v>
      </c>
      <c r="D120" s="172" t="s">
        <v>415</v>
      </c>
      <c r="E120" s="16">
        <v>6637003106</v>
      </c>
      <c r="F120" s="16" t="s">
        <v>13363</v>
      </c>
      <c r="G120" s="125" t="s">
        <v>414</v>
      </c>
      <c r="H120" s="167" t="s">
        <v>151</v>
      </c>
      <c r="I120" s="16" t="s">
        <v>22</v>
      </c>
      <c r="J120" s="16" t="s">
        <v>4553</v>
      </c>
      <c r="K120" s="39">
        <v>292.33</v>
      </c>
      <c r="L120" s="16" t="s">
        <v>241</v>
      </c>
      <c r="M120" s="80" t="s">
        <v>10955</v>
      </c>
      <c r="N120" s="16" t="s">
        <v>39</v>
      </c>
      <c r="O120" s="80" t="s">
        <v>11956</v>
      </c>
      <c r="P120" s="16" t="s">
        <v>6960</v>
      </c>
      <c r="Q120" s="189" t="s">
        <v>9394</v>
      </c>
      <c r="R120" s="16" t="s">
        <v>4093</v>
      </c>
      <c r="S120" s="16" t="s">
        <v>8720</v>
      </c>
      <c r="T120" s="80" t="s">
        <v>9747</v>
      </c>
      <c r="U120" s="415" t="s">
        <v>8842</v>
      </c>
      <c r="V120" s="449"/>
      <c r="W120" s="96"/>
      <c r="X120" s="56"/>
      <c r="Y120" s="56"/>
      <c r="Z120" s="56"/>
      <c r="AA120" s="56"/>
    </row>
    <row r="121" spans="1:27" s="30" customFormat="1" ht="37.200000000000003">
      <c r="A121" s="108" t="str">
        <f>"Байкаловский МР: " &amp; COUNT(A122:A132)</f>
        <v>Байкаловский МР: 11</v>
      </c>
      <c r="B121" s="109"/>
      <c r="C121" s="155"/>
      <c r="D121" s="109"/>
      <c r="E121" s="109"/>
      <c r="F121" s="156"/>
      <c r="G121" s="156"/>
      <c r="H121" s="156"/>
      <c r="I121" s="156"/>
      <c r="J121" s="156"/>
      <c r="K121" s="157"/>
      <c r="L121" s="156"/>
      <c r="M121" s="158"/>
      <c r="N121" s="156"/>
      <c r="O121" s="158"/>
      <c r="P121" s="110"/>
      <c r="Q121" s="156"/>
      <c r="R121" s="156"/>
      <c r="S121" s="156"/>
      <c r="T121" s="158"/>
      <c r="U121" s="416"/>
      <c r="V121" s="449">
        <v>111</v>
      </c>
      <c r="W121" s="67"/>
      <c r="X121" s="56"/>
      <c r="Y121" s="56"/>
      <c r="Z121" s="56"/>
      <c r="AA121" s="56"/>
    </row>
    <row r="122" spans="1:27" s="30" customFormat="1" ht="84" outlineLevel="1">
      <c r="A122" s="10">
        <f>A120+1</f>
        <v>110</v>
      </c>
      <c r="B122" s="16" t="s">
        <v>5580</v>
      </c>
      <c r="C122" s="10" t="s">
        <v>421</v>
      </c>
      <c r="D122" s="172" t="s">
        <v>416</v>
      </c>
      <c r="E122" s="10">
        <v>6638002190</v>
      </c>
      <c r="F122" s="10" t="s">
        <v>7313</v>
      </c>
      <c r="G122" s="125" t="s">
        <v>5124</v>
      </c>
      <c r="H122" s="167" t="s">
        <v>151</v>
      </c>
      <c r="I122" s="10" t="s">
        <v>22</v>
      </c>
      <c r="J122" s="10" t="s">
        <v>314</v>
      </c>
      <c r="K122" s="14">
        <v>200.14</v>
      </c>
      <c r="L122" s="10" t="s">
        <v>241</v>
      </c>
      <c r="M122" s="76" t="s">
        <v>10938</v>
      </c>
      <c r="N122" s="10" t="s">
        <v>344</v>
      </c>
      <c r="O122" s="76" t="s">
        <v>11957</v>
      </c>
      <c r="P122" s="10" t="s">
        <v>6961</v>
      </c>
      <c r="Q122" s="33" t="s">
        <v>243</v>
      </c>
      <c r="R122" s="16" t="s">
        <v>8669</v>
      </c>
      <c r="S122" s="10" t="s">
        <v>417</v>
      </c>
      <c r="T122" s="9" t="s">
        <v>5011</v>
      </c>
      <c r="U122" s="415" t="s">
        <v>8843</v>
      </c>
      <c r="V122" s="449"/>
      <c r="W122" s="96"/>
      <c r="X122" s="56"/>
      <c r="Y122" s="56"/>
      <c r="Z122" s="56"/>
      <c r="AA122" s="56"/>
    </row>
    <row r="123" spans="1:27" s="30" customFormat="1" ht="60" outlineLevel="1">
      <c r="A123" s="10">
        <f t="shared" ref="A123:A132" si="7">A122+1</f>
        <v>111</v>
      </c>
      <c r="B123" s="16" t="s">
        <v>5581</v>
      </c>
      <c r="C123" s="10" t="s">
        <v>44</v>
      </c>
      <c r="D123" s="172" t="s">
        <v>418</v>
      </c>
      <c r="E123" s="10">
        <v>6638002095</v>
      </c>
      <c r="F123" s="10" t="s">
        <v>7735</v>
      </c>
      <c r="G123" s="567" t="s">
        <v>3997</v>
      </c>
      <c r="H123" s="167" t="s">
        <v>151</v>
      </c>
      <c r="I123" s="10" t="s">
        <v>22</v>
      </c>
      <c r="J123" s="10" t="s">
        <v>3765</v>
      </c>
      <c r="K123" s="14">
        <v>200.14</v>
      </c>
      <c r="L123" s="10" t="s">
        <v>241</v>
      </c>
      <c r="M123" s="76" t="s">
        <v>10956</v>
      </c>
      <c r="N123" s="10" t="s">
        <v>344</v>
      </c>
      <c r="O123" s="76" t="s">
        <v>11958</v>
      </c>
      <c r="P123" s="10" t="s">
        <v>7177</v>
      </c>
      <c r="Q123" s="33" t="s">
        <v>243</v>
      </c>
      <c r="R123" s="10" t="s">
        <v>8670</v>
      </c>
      <c r="S123" s="10" t="s">
        <v>420</v>
      </c>
      <c r="T123" s="9" t="s">
        <v>5011</v>
      </c>
      <c r="U123" s="415" t="s">
        <v>8844</v>
      </c>
      <c r="V123" s="449"/>
      <c r="W123" s="96"/>
      <c r="X123" s="56"/>
      <c r="Y123" s="56"/>
      <c r="Z123" s="56"/>
      <c r="AA123" s="56"/>
    </row>
    <row r="124" spans="1:27" s="30" customFormat="1" ht="72" outlineLevel="1">
      <c r="A124" s="10">
        <f t="shared" si="7"/>
        <v>112</v>
      </c>
      <c r="B124" s="16" t="s">
        <v>9049</v>
      </c>
      <c r="C124" s="10" t="s">
        <v>421</v>
      </c>
      <c r="D124" s="172" t="s">
        <v>3766</v>
      </c>
      <c r="E124" s="10">
        <v>6638002137</v>
      </c>
      <c r="F124" s="10" t="s">
        <v>13893</v>
      </c>
      <c r="G124" s="125" t="s">
        <v>5126</v>
      </c>
      <c r="H124" s="167" t="s">
        <v>151</v>
      </c>
      <c r="I124" s="10" t="s">
        <v>22</v>
      </c>
      <c r="J124" s="10" t="s">
        <v>299</v>
      </c>
      <c r="K124" s="14">
        <v>200.14</v>
      </c>
      <c r="L124" s="10" t="s">
        <v>241</v>
      </c>
      <c r="M124" s="76" t="s">
        <v>10957</v>
      </c>
      <c r="N124" s="10" t="s">
        <v>344</v>
      </c>
      <c r="O124" s="76" t="s">
        <v>12779</v>
      </c>
      <c r="P124" s="10" t="s">
        <v>11510</v>
      </c>
      <c r="Q124" s="33" t="s">
        <v>243</v>
      </c>
      <c r="R124" s="10" t="s">
        <v>8671</v>
      </c>
      <c r="S124" s="10" t="s">
        <v>422</v>
      </c>
      <c r="T124" s="9" t="s">
        <v>5005</v>
      </c>
      <c r="U124" s="415" t="s">
        <v>8845</v>
      </c>
      <c r="V124" s="449"/>
      <c r="W124" s="96"/>
      <c r="X124" s="56"/>
      <c r="Y124" s="56"/>
      <c r="Z124" s="56"/>
      <c r="AA124" s="56"/>
    </row>
    <row r="125" spans="1:27" s="30" customFormat="1" ht="72" outlineLevel="1">
      <c r="A125" s="10">
        <f t="shared" si="7"/>
        <v>113</v>
      </c>
      <c r="B125" s="16" t="s">
        <v>5582</v>
      </c>
      <c r="C125" s="10" t="s">
        <v>421</v>
      </c>
      <c r="D125" s="172" t="s">
        <v>3767</v>
      </c>
      <c r="E125" s="10">
        <v>6638002105</v>
      </c>
      <c r="F125" s="10" t="s">
        <v>7314</v>
      </c>
      <c r="G125" s="125" t="s">
        <v>5127</v>
      </c>
      <c r="H125" s="167" t="s">
        <v>151</v>
      </c>
      <c r="I125" s="10" t="s">
        <v>22</v>
      </c>
      <c r="J125" s="10" t="s">
        <v>299</v>
      </c>
      <c r="K125" s="14">
        <v>200.14</v>
      </c>
      <c r="L125" s="10" t="s">
        <v>241</v>
      </c>
      <c r="M125" s="76" t="s">
        <v>10958</v>
      </c>
      <c r="N125" s="10" t="s">
        <v>344</v>
      </c>
      <c r="O125" s="76" t="s">
        <v>11868</v>
      </c>
      <c r="P125" s="10" t="s">
        <v>6962</v>
      </c>
      <c r="Q125" s="33" t="s">
        <v>243</v>
      </c>
      <c r="R125" s="10" t="s">
        <v>4094</v>
      </c>
      <c r="S125" s="10" t="s">
        <v>423</v>
      </c>
      <c r="T125" s="9" t="s">
        <v>5011</v>
      </c>
      <c r="U125" s="415" t="s">
        <v>8845</v>
      </c>
      <c r="V125" s="449"/>
      <c r="W125" s="96"/>
      <c r="X125" s="56"/>
      <c r="Y125" s="56"/>
      <c r="Z125" s="56"/>
      <c r="AA125" s="56"/>
    </row>
    <row r="126" spans="1:27" s="30" customFormat="1" ht="72" outlineLevel="1">
      <c r="A126" s="10">
        <f t="shared" si="7"/>
        <v>114</v>
      </c>
      <c r="B126" s="10" t="s">
        <v>5583</v>
      </c>
      <c r="C126" s="10" t="s">
        <v>44</v>
      </c>
      <c r="D126" s="172" t="s">
        <v>424</v>
      </c>
      <c r="E126" s="10">
        <v>6638002088</v>
      </c>
      <c r="F126" s="10" t="s">
        <v>7315</v>
      </c>
      <c r="G126" s="125" t="s">
        <v>5128</v>
      </c>
      <c r="H126" s="167" t="s">
        <v>151</v>
      </c>
      <c r="I126" s="10" t="s">
        <v>22</v>
      </c>
      <c r="J126" s="10" t="s">
        <v>174</v>
      </c>
      <c r="K126" s="14">
        <v>200.14</v>
      </c>
      <c r="L126" s="10" t="s">
        <v>241</v>
      </c>
      <c r="M126" s="76" t="s">
        <v>10959</v>
      </c>
      <c r="N126" s="10" t="s">
        <v>344</v>
      </c>
      <c r="O126" s="76" t="s">
        <v>11921</v>
      </c>
      <c r="P126" s="10" t="s">
        <v>6963</v>
      </c>
      <c r="Q126" s="33" t="s">
        <v>243</v>
      </c>
      <c r="R126" s="10" t="s">
        <v>8672</v>
      </c>
      <c r="S126" s="10" t="s">
        <v>425</v>
      </c>
      <c r="T126" s="9" t="s">
        <v>4882</v>
      </c>
      <c r="U126" s="415" t="s">
        <v>8846</v>
      </c>
      <c r="V126" s="449"/>
      <c r="W126" s="96"/>
      <c r="X126" s="56"/>
      <c r="Y126" s="56"/>
      <c r="Z126" s="56"/>
      <c r="AA126" s="56"/>
    </row>
    <row r="127" spans="1:27" s="30" customFormat="1" ht="72" outlineLevel="1">
      <c r="A127" s="10">
        <f t="shared" si="7"/>
        <v>115</v>
      </c>
      <c r="B127" s="16" t="s">
        <v>5584</v>
      </c>
      <c r="C127" s="10" t="s">
        <v>421</v>
      </c>
      <c r="D127" s="172" t="s">
        <v>426</v>
      </c>
      <c r="E127" s="10">
        <v>6638002144</v>
      </c>
      <c r="F127" s="10" t="s">
        <v>7316</v>
      </c>
      <c r="G127" s="125" t="s">
        <v>5129</v>
      </c>
      <c r="H127" s="167" t="s">
        <v>151</v>
      </c>
      <c r="I127" s="10" t="s">
        <v>22</v>
      </c>
      <c r="J127" s="10" t="s">
        <v>299</v>
      </c>
      <c r="K127" s="14">
        <v>200.14</v>
      </c>
      <c r="L127" s="10" t="s">
        <v>241</v>
      </c>
      <c r="M127" s="76" t="s">
        <v>10905</v>
      </c>
      <c r="N127" s="10" t="s">
        <v>344</v>
      </c>
      <c r="O127" s="76" t="s">
        <v>11957</v>
      </c>
      <c r="P127" s="10" t="s">
        <v>6964</v>
      </c>
      <c r="Q127" s="173" t="s">
        <v>9395</v>
      </c>
      <c r="R127" s="10" t="s">
        <v>8673</v>
      </c>
      <c r="S127" s="10" t="s">
        <v>427</v>
      </c>
      <c r="T127" s="9" t="s">
        <v>5011</v>
      </c>
      <c r="U127" s="415" t="s">
        <v>8847</v>
      </c>
      <c r="V127" s="449"/>
      <c r="W127" s="96"/>
      <c r="X127" s="56"/>
      <c r="Y127" s="56"/>
      <c r="Z127" s="56"/>
      <c r="AA127" s="56"/>
    </row>
    <row r="128" spans="1:27" s="30" customFormat="1" ht="96" outlineLevel="1">
      <c r="A128" s="10">
        <f t="shared" si="7"/>
        <v>116</v>
      </c>
      <c r="B128" s="16" t="s">
        <v>5585</v>
      </c>
      <c r="C128" s="10" t="s">
        <v>421</v>
      </c>
      <c r="D128" s="172" t="s">
        <v>428</v>
      </c>
      <c r="E128" s="10">
        <v>6638002070</v>
      </c>
      <c r="F128" s="10" t="s">
        <v>7317</v>
      </c>
      <c r="G128" s="125" t="s">
        <v>429</v>
      </c>
      <c r="H128" s="167" t="s">
        <v>151</v>
      </c>
      <c r="I128" s="10" t="s">
        <v>22</v>
      </c>
      <c r="J128" s="10" t="s">
        <v>174</v>
      </c>
      <c r="K128" s="14">
        <v>200.14</v>
      </c>
      <c r="L128" s="10" t="s">
        <v>241</v>
      </c>
      <c r="M128" s="76" t="s">
        <v>10960</v>
      </c>
      <c r="N128" s="10" t="s">
        <v>344</v>
      </c>
      <c r="O128" s="76" t="s">
        <v>11959</v>
      </c>
      <c r="P128" s="10" t="s">
        <v>6965</v>
      </c>
      <c r="Q128" s="173" t="s">
        <v>9396</v>
      </c>
      <c r="R128" s="10" t="s">
        <v>8674</v>
      </c>
      <c r="S128" s="10" t="s">
        <v>430</v>
      </c>
      <c r="T128" s="9" t="s">
        <v>5011</v>
      </c>
      <c r="U128" s="415" t="s">
        <v>8848</v>
      </c>
      <c r="V128" s="449"/>
      <c r="W128" s="96"/>
      <c r="X128" s="56"/>
      <c r="Y128" s="56"/>
      <c r="Z128" s="56"/>
      <c r="AA128" s="56"/>
    </row>
    <row r="129" spans="1:27" s="30" customFormat="1" ht="96" outlineLevel="1">
      <c r="A129" s="10">
        <f t="shared" si="7"/>
        <v>117</v>
      </c>
      <c r="B129" s="16" t="s">
        <v>5586</v>
      </c>
      <c r="C129" s="10" t="s">
        <v>421</v>
      </c>
      <c r="D129" s="172" t="s">
        <v>3768</v>
      </c>
      <c r="E129" s="10">
        <v>6638002176</v>
      </c>
      <c r="F129" s="10" t="s">
        <v>7318</v>
      </c>
      <c r="G129" s="125" t="s">
        <v>5125</v>
      </c>
      <c r="H129" s="167" t="s">
        <v>151</v>
      </c>
      <c r="I129" s="10" t="s">
        <v>22</v>
      </c>
      <c r="J129" s="10" t="s">
        <v>2386</v>
      </c>
      <c r="K129" s="14">
        <v>200.14</v>
      </c>
      <c r="L129" s="10" t="s">
        <v>241</v>
      </c>
      <c r="M129" s="76" t="s">
        <v>10931</v>
      </c>
      <c r="N129" s="10" t="s">
        <v>344</v>
      </c>
      <c r="O129" s="76" t="s">
        <v>11913</v>
      </c>
      <c r="P129" s="10" t="s">
        <v>6966</v>
      </c>
      <c r="Q129" s="173" t="s">
        <v>9397</v>
      </c>
      <c r="R129" s="10" t="s">
        <v>4095</v>
      </c>
      <c r="S129" s="10" t="s">
        <v>431</v>
      </c>
      <c r="T129" s="9" t="s">
        <v>4882</v>
      </c>
      <c r="U129" s="415" t="s">
        <v>8849</v>
      </c>
      <c r="V129" s="449"/>
      <c r="W129" s="96"/>
      <c r="X129" s="56"/>
      <c r="Y129" s="56"/>
      <c r="Z129" s="56"/>
      <c r="AA129" s="56"/>
    </row>
    <row r="130" spans="1:27" s="30" customFormat="1" ht="108" outlineLevel="1">
      <c r="A130" s="10">
        <f t="shared" si="7"/>
        <v>118</v>
      </c>
      <c r="B130" s="16" t="s">
        <v>5587</v>
      </c>
      <c r="C130" s="10" t="s">
        <v>421</v>
      </c>
      <c r="D130" s="172" t="s">
        <v>432</v>
      </c>
      <c r="E130" s="10">
        <v>6638002151</v>
      </c>
      <c r="F130" s="10" t="s">
        <v>7319</v>
      </c>
      <c r="G130" s="567" t="s">
        <v>433</v>
      </c>
      <c r="H130" s="167" t="s">
        <v>151</v>
      </c>
      <c r="I130" s="10" t="s">
        <v>22</v>
      </c>
      <c r="J130" s="10" t="s">
        <v>3769</v>
      </c>
      <c r="K130" s="14">
        <v>200.14</v>
      </c>
      <c r="L130" s="10" t="s">
        <v>241</v>
      </c>
      <c r="M130" s="76" t="s">
        <v>10961</v>
      </c>
      <c r="N130" s="10" t="s">
        <v>344</v>
      </c>
      <c r="O130" s="76" t="s">
        <v>12780</v>
      </c>
      <c r="P130" s="10" t="s">
        <v>6967</v>
      </c>
      <c r="Q130" s="33" t="s">
        <v>243</v>
      </c>
      <c r="R130" s="10" t="s">
        <v>8675</v>
      </c>
      <c r="S130" s="10" t="s">
        <v>434</v>
      </c>
      <c r="T130" s="9" t="s">
        <v>5011</v>
      </c>
      <c r="U130" s="415" t="s">
        <v>8850</v>
      </c>
      <c r="V130" s="449"/>
      <c r="W130" s="96"/>
      <c r="X130" s="56"/>
      <c r="Y130" s="56"/>
      <c r="Z130" s="56"/>
      <c r="AA130" s="56"/>
    </row>
    <row r="131" spans="1:27" s="30" customFormat="1" ht="132" outlineLevel="1">
      <c r="A131" s="10">
        <f t="shared" si="7"/>
        <v>119</v>
      </c>
      <c r="B131" s="16" t="s">
        <v>5588</v>
      </c>
      <c r="C131" s="10" t="s">
        <v>421</v>
      </c>
      <c r="D131" s="172" t="s">
        <v>435</v>
      </c>
      <c r="E131" s="10">
        <v>6638002063</v>
      </c>
      <c r="F131" s="10" t="s">
        <v>7736</v>
      </c>
      <c r="G131" s="125" t="s">
        <v>5130</v>
      </c>
      <c r="H131" s="167" t="s">
        <v>151</v>
      </c>
      <c r="I131" s="10" t="s">
        <v>22</v>
      </c>
      <c r="J131" s="10" t="s">
        <v>299</v>
      </c>
      <c r="K131" s="14">
        <v>200.14</v>
      </c>
      <c r="L131" s="10" t="s">
        <v>241</v>
      </c>
      <c r="M131" s="76" t="s">
        <v>10923</v>
      </c>
      <c r="N131" s="10" t="s">
        <v>344</v>
      </c>
      <c r="O131" s="76" t="s">
        <v>11881</v>
      </c>
      <c r="P131" s="10" t="s">
        <v>6968</v>
      </c>
      <c r="Q131" s="33" t="s">
        <v>243</v>
      </c>
      <c r="R131" s="10" t="s">
        <v>8676</v>
      </c>
      <c r="S131" s="10" t="s">
        <v>436</v>
      </c>
      <c r="T131" s="9" t="s">
        <v>4882</v>
      </c>
      <c r="U131" s="415" t="s">
        <v>8851</v>
      </c>
      <c r="V131" s="449"/>
      <c r="W131" s="96"/>
      <c r="X131" s="56"/>
      <c r="Y131" s="56"/>
      <c r="Z131" s="56"/>
      <c r="AA131" s="56"/>
    </row>
    <row r="132" spans="1:27" s="30" customFormat="1" ht="108" outlineLevel="1">
      <c r="A132" s="10">
        <f t="shared" si="7"/>
        <v>120</v>
      </c>
      <c r="B132" s="16" t="s">
        <v>5589</v>
      </c>
      <c r="C132" s="10" t="s">
        <v>421</v>
      </c>
      <c r="D132" s="172" t="s">
        <v>437</v>
      </c>
      <c r="E132" s="10">
        <v>6638002112</v>
      </c>
      <c r="F132" s="10" t="s">
        <v>7320</v>
      </c>
      <c r="G132" s="125" t="s">
        <v>5131</v>
      </c>
      <c r="H132" s="167" t="s">
        <v>151</v>
      </c>
      <c r="I132" s="10" t="s">
        <v>22</v>
      </c>
      <c r="J132" s="10" t="s">
        <v>3770</v>
      </c>
      <c r="K132" s="14">
        <v>200.14</v>
      </c>
      <c r="L132" s="10" t="s">
        <v>241</v>
      </c>
      <c r="M132" s="76" t="s">
        <v>10905</v>
      </c>
      <c r="N132" s="10" t="s">
        <v>344</v>
      </c>
      <c r="O132" s="76" t="s">
        <v>11960</v>
      </c>
      <c r="P132" s="10" t="s">
        <v>6969</v>
      </c>
      <c r="Q132" s="33" t="s">
        <v>243</v>
      </c>
      <c r="R132" s="10" t="s">
        <v>8677</v>
      </c>
      <c r="S132" s="10" t="s">
        <v>438</v>
      </c>
      <c r="T132" s="9" t="s">
        <v>5005</v>
      </c>
      <c r="U132" s="415" t="s">
        <v>8852</v>
      </c>
      <c r="V132" s="449"/>
      <c r="W132" s="96"/>
      <c r="X132" s="56"/>
      <c r="Y132" s="56"/>
      <c r="Z132" s="56"/>
      <c r="AA132" s="56"/>
    </row>
    <row r="133" spans="1:27" s="30" customFormat="1" ht="37.200000000000003">
      <c r="A133" s="108" t="str">
        <f>"Белоярский МО: " &amp; COUNT(A134:A147)</f>
        <v>Белоярский МО: 14</v>
      </c>
      <c r="B133" s="109"/>
      <c r="C133" s="155"/>
      <c r="D133" s="109"/>
      <c r="E133" s="109"/>
      <c r="F133" s="156"/>
      <c r="G133" s="156"/>
      <c r="H133" s="156"/>
      <c r="I133" s="156"/>
      <c r="J133" s="156"/>
      <c r="K133" s="157"/>
      <c r="L133" s="156"/>
      <c r="M133" s="158"/>
      <c r="N133" s="156"/>
      <c r="O133" s="158"/>
      <c r="P133" s="110"/>
      <c r="Q133" s="156"/>
      <c r="R133" s="156"/>
      <c r="S133" s="156"/>
      <c r="T133" s="158"/>
      <c r="U133" s="416"/>
      <c r="V133" s="449">
        <v>111</v>
      </c>
      <c r="W133" s="67"/>
      <c r="X133" s="56"/>
      <c r="Y133" s="56"/>
      <c r="Z133" s="56"/>
      <c r="AA133" s="56"/>
    </row>
    <row r="134" spans="1:27" s="30" customFormat="1" ht="70.8" outlineLevel="1">
      <c r="A134" s="10">
        <f>A132+1</f>
        <v>121</v>
      </c>
      <c r="B134" s="10" t="s">
        <v>7945</v>
      </c>
      <c r="C134" s="10" t="s">
        <v>44</v>
      </c>
      <c r="D134" s="172" t="s">
        <v>439</v>
      </c>
      <c r="E134" s="10">
        <v>6639004909</v>
      </c>
      <c r="F134" s="10" t="s">
        <v>13377</v>
      </c>
      <c r="G134" s="125" t="s">
        <v>440</v>
      </c>
      <c r="H134" s="167" t="s">
        <v>151</v>
      </c>
      <c r="I134" s="10" t="s">
        <v>22</v>
      </c>
      <c r="J134" s="10" t="s">
        <v>441</v>
      </c>
      <c r="K134" s="100">
        <v>348</v>
      </c>
      <c r="L134" s="10" t="s">
        <v>241</v>
      </c>
      <c r="M134" s="76" t="s">
        <v>10962</v>
      </c>
      <c r="N134" s="10" t="s">
        <v>39</v>
      </c>
      <c r="O134" s="76" t="s">
        <v>11961</v>
      </c>
      <c r="P134" s="10" t="s">
        <v>7115</v>
      </c>
      <c r="Q134" s="224" t="s">
        <v>9398</v>
      </c>
      <c r="R134" s="10" t="s">
        <v>5091</v>
      </c>
      <c r="S134" s="10" t="s">
        <v>5092</v>
      </c>
      <c r="T134" s="76" t="s">
        <v>9754</v>
      </c>
      <c r="U134" s="415" t="s">
        <v>8853</v>
      </c>
      <c r="V134" s="449"/>
      <c r="W134" s="96"/>
      <c r="X134" s="56"/>
      <c r="Y134" s="56"/>
      <c r="Z134" s="56"/>
      <c r="AA134" s="56"/>
    </row>
    <row r="135" spans="1:27" s="30" customFormat="1" ht="60" outlineLevel="1">
      <c r="A135" s="10">
        <f t="shared" ref="A135:A147" si="8">A134+1</f>
        <v>122</v>
      </c>
      <c r="B135" s="10" t="s">
        <v>7946</v>
      </c>
      <c r="C135" s="10" t="s">
        <v>341</v>
      </c>
      <c r="D135" s="172" t="s">
        <v>442</v>
      </c>
      <c r="E135" s="10">
        <v>6639005123</v>
      </c>
      <c r="F135" s="10" t="s">
        <v>13365</v>
      </c>
      <c r="G135" s="125" t="s">
        <v>443</v>
      </c>
      <c r="H135" s="167" t="s">
        <v>151</v>
      </c>
      <c r="I135" s="10" t="s">
        <v>22</v>
      </c>
      <c r="J135" s="10" t="s">
        <v>444</v>
      </c>
      <c r="K135" s="100">
        <v>348</v>
      </c>
      <c r="L135" s="10" t="s">
        <v>241</v>
      </c>
      <c r="M135" s="76" t="s">
        <v>10919</v>
      </c>
      <c r="N135" s="10" t="s">
        <v>39</v>
      </c>
      <c r="O135" s="76" t="s">
        <v>11911</v>
      </c>
      <c r="P135" s="10" t="s">
        <v>11511</v>
      </c>
      <c r="Q135" s="224" t="s">
        <v>9398</v>
      </c>
      <c r="R135" s="10" t="s">
        <v>5093</v>
      </c>
      <c r="S135" s="10" t="s">
        <v>5094</v>
      </c>
      <c r="T135" s="76" t="s">
        <v>9755</v>
      </c>
      <c r="U135" s="415" t="s">
        <v>8854</v>
      </c>
      <c r="V135" s="449"/>
      <c r="W135" s="96"/>
      <c r="X135" s="56"/>
      <c r="Y135" s="56"/>
      <c r="Z135" s="56"/>
      <c r="AA135" s="56"/>
    </row>
    <row r="136" spans="1:27" s="30" customFormat="1" ht="71.400000000000006" outlineLevel="1">
      <c r="A136" s="10">
        <f t="shared" si="8"/>
        <v>123</v>
      </c>
      <c r="B136" s="10" t="s">
        <v>7947</v>
      </c>
      <c r="C136" s="10" t="s">
        <v>341</v>
      </c>
      <c r="D136" s="172" t="s">
        <v>445</v>
      </c>
      <c r="E136" s="10">
        <v>6639002789</v>
      </c>
      <c r="F136" s="10" t="s">
        <v>13366</v>
      </c>
      <c r="G136" s="125" t="s">
        <v>5098</v>
      </c>
      <c r="H136" s="167" t="s">
        <v>151</v>
      </c>
      <c r="I136" s="10" t="s">
        <v>22</v>
      </c>
      <c r="J136" s="10" t="s">
        <v>444</v>
      </c>
      <c r="K136" s="100">
        <v>348</v>
      </c>
      <c r="L136" s="10" t="s">
        <v>241</v>
      </c>
      <c r="M136" s="76" t="s">
        <v>10963</v>
      </c>
      <c r="N136" s="10" t="s">
        <v>39</v>
      </c>
      <c r="O136" s="76" t="s">
        <v>11933</v>
      </c>
      <c r="P136" s="10" t="s">
        <v>7116</v>
      </c>
      <c r="Q136" s="224" t="s">
        <v>9399</v>
      </c>
      <c r="R136" s="10" t="s">
        <v>8769</v>
      </c>
      <c r="S136" s="10" t="s">
        <v>5095</v>
      </c>
      <c r="T136" s="76" t="s">
        <v>9756</v>
      </c>
      <c r="U136" s="415" t="s">
        <v>8855</v>
      </c>
      <c r="V136" s="449"/>
      <c r="W136" s="96"/>
      <c r="X136" s="56"/>
      <c r="Y136" s="56"/>
      <c r="Z136" s="56"/>
      <c r="AA136" s="56"/>
    </row>
    <row r="137" spans="1:27" s="30" customFormat="1" ht="82.8" outlineLevel="1">
      <c r="A137" s="10">
        <f t="shared" si="8"/>
        <v>124</v>
      </c>
      <c r="B137" s="10" t="s">
        <v>7948</v>
      </c>
      <c r="C137" s="10" t="s">
        <v>44</v>
      </c>
      <c r="D137" s="172" t="s">
        <v>446</v>
      </c>
      <c r="E137" s="10">
        <v>6639008822</v>
      </c>
      <c r="F137" s="10" t="s">
        <v>13367</v>
      </c>
      <c r="G137" s="125" t="s">
        <v>5096</v>
      </c>
      <c r="H137" s="167" t="s">
        <v>151</v>
      </c>
      <c r="I137" s="10" t="s">
        <v>22</v>
      </c>
      <c r="J137" s="10" t="s">
        <v>299</v>
      </c>
      <c r="K137" s="100">
        <v>348</v>
      </c>
      <c r="L137" s="10" t="s">
        <v>241</v>
      </c>
      <c r="M137" s="76" t="s">
        <v>10964</v>
      </c>
      <c r="N137" s="10" t="s">
        <v>39</v>
      </c>
      <c r="O137" s="76" t="s">
        <v>11938</v>
      </c>
      <c r="P137" s="10" t="s">
        <v>7117</v>
      </c>
      <c r="Q137" s="224" t="s">
        <v>9399</v>
      </c>
      <c r="R137" s="10" t="s">
        <v>5100</v>
      </c>
      <c r="S137" s="10" t="s">
        <v>8721</v>
      </c>
      <c r="T137" s="76" t="s">
        <v>9757</v>
      </c>
      <c r="U137" s="415" t="s">
        <v>8856</v>
      </c>
      <c r="V137" s="449"/>
      <c r="W137" s="96"/>
      <c r="X137" s="56"/>
      <c r="Y137" s="56"/>
      <c r="Z137" s="56"/>
      <c r="AA137" s="56"/>
    </row>
    <row r="138" spans="1:27" s="30" customFormat="1" ht="70.8" outlineLevel="1">
      <c r="A138" s="10">
        <f t="shared" si="8"/>
        <v>125</v>
      </c>
      <c r="B138" s="10" t="s">
        <v>7949</v>
      </c>
      <c r="C138" s="10" t="s">
        <v>44</v>
      </c>
      <c r="D138" s="172" t="s">
        <v>447</v>
      </c>
      <c r="E138" s="10">
        <v>6639002771</v>
      </c>
      <c r="F138" s="10" t="s">
        <v>13970</v>
      </c>
      <c r="G138" s="125" t="s">
        <v>5097</v>
      </c>
      <c r="H138" s="167" t="s">
        <v>151</v>
      </c>
      <c r="I138" s="10" t="s">
        <v>22</v>
      </c>
      <c r="J138" s="10" t="s">
        <v>444</v>
      </c>
      <c r="K138" s="100">
        <v>348</v>
      </c>
      <c r="L138" s="10" t="s">
        <v>241</v>
      </c>
      <c r="M138" s="76" t="s">
        <v>10965</v>
      </c>
      <c r="N138" s="10" t="s">
        <v>39</v>
      </c>
      <c r="O138" s="76" t="s">
        <v>11962</v>
      </c>
      <c r="P138" s="10" t="s">
        <v>7118</v>
      </c>
      <c r="Q138" s="224" t="s">
        <v>9400</v>
      </c>
      <c r="R138" s="10" t="s">
        <v>8770</v>
      </c>
      <c r="S138" s="10" t="s">
        <v>8722</v>
      </c>
      <c r="T138" s="76" t="s">
        <v>9758</v>
      </c>
      <c r="U138" s="415" t="s">
        <v>8857</v>
      </c>
      <c r="V138" s="449"/>
      <c r="W138" s="96"/>
      <c r="X138" s="56"/>
      <c r="Y138" s="56"/>
      <c r="Z138" s="56"/>
      <c r="AA138" s="56"/>
    </row>
    <row r="139" spans="1:27" s="30" customFormat="1" ht="70.8" outlineLevel="1">
      <c r="A139" s="10">
        <f t="shared" si="8"/>
        <v>126</v>
      </c>
      <c r="B139" s="10" t="s">
        <v>9050</v>
      </c>
      <c r="C139" s="10" t="s">
        <v>44</v>
      </c>
      <c r="D139" s="172" t="s">
        <v>448</v>
      </c>
      <c r="E139" s="10">
        <v>6639009015</v>
      </c>
      <c r="F139" s="10" t="s">
        <v>13368</v>
      </c>
      <c r="G139" s="125" t="s">
        <v>449</v>
      </c>
      <c r="H139" s="167" t="s">
        <v>151</v>
      </c>
      <c r="I139" s="10" t="s">
        <v>22</v>
      </c>
      <c r="J139" s="10" t="s">
        <v>444</v>
      </c>
      <c r="K139" s="100">
        <v>348</v>
      </c>
      <c r="L139" s="10" t="s">
        <v>241</v>
      </c>
      <c r="M139" s="76" t="s">
        <v>10966</v>
      </c>
      <c r="N139" s="10" t="s">
        <v>39</v>
      </c>
      <c r="O139" s="76" t="s">
        <v>11921</v>
      </c>
      <c r="P139" s="10" t="s">
        <v>7119</v>
      </c>
      <c r="Q139" s="224" t="s">
        <v>11715</v>
      </c>
      <c r="R139" s="10" t="s">
        <v>5101</v>
      </c>
      <c r="S139" s="10" t="s">
        <v>8723</v>
      </c>
      <c r="T139" s="76" t="s">
        <v>9759</v>
      </c>
      <c r="U139" s="415" t="s">
        <v>8858</v>
      </c>
      <c r="V139" s="449"/>
      <c r="W139" s="96"/>
      <c r="X139" s="56"/>
      <c r="Y139" s="56"/>
      <c r="Z139" s="56"/>
      <c r="AA139" s="56"/>
    </row>
    <row r="140" spans="1:27" s="30" customFormat="1" ht="83.4" outlineLevel="1">
      <c r="A140" s="10">
        <f t="shared" si="8"/>
        <v>127</v>
      </c>
      <c r="B140" s="10" t="s">
        <v>7950</v>
      </c>
      <c r="C140" s="10" t="s">
        <v>44</v>
      </c>
      <c r="D140" s="172" t="s">
        <v>450</v>
      </c>
      <c r="E140" s="10">
        <v>6639005483</v>
      </c>
      <c r="F140" s="10" t="s">
        <v>13369</v>
      </c>
      <c r="G140" s="125" t="s">
        <v>451</v>
      </c>
      <c r="H140" s="167" t="s">
        <v>151</v>
      </c>
      <c r="I140" s="10" t="s">
        <v>22</v>
      </c>
      <c r="J140" s="10" t="s">
        <v>444</v>
      </c>
      <c r="K140" s="100">
        <v>348</v>
      </c>
      <c r="L140" s="10" t="s">
        <v>241</v>
      </c>
      <c r="M140" s="76" t="s">
        <v>10912</v>
      </c>
      <c r="N140" s="10" t="s">
        <v>39</v>
      </c>
      <c r="O140" s="76" t="s">
        <v>11927</v>
      </c>
      <c r="P140" s="10" t="s">
        <v>7120</v>
      </c>
      <c r="Q140" s="224" t="s">
        <v>9401</v>
      </c>
      <c r="R140" s="10" t="s">
        <v>12781</v>
      </c>
      <c r="S140" s="10" t="s">
        <v>8724</v>
      </c>
      <c r="T140" s="76" t="s">
        <v>9760</v>
      </c>
      <c r="U140" s="415" t="s">
        <v>8859</v>
      </c>
      <c r="V140" s="449"/>
      <c r="W140" s="96"/>
      <c r="X140" s="56"/>
      <c r="Y140" s="56"/>
      <c r="Z140" s="56"/>
      <c r="AA140" s="56"/>
    </row>
    <row r="141" spans="1:27" s="30" customFormat="1" ht="82.8" outlineLevel="1">
      <c r="A141" s="10">
        <f t="shared" si="8"/>
        <v>128</v>
      </c>
      <c r="B141" s="10" t="s">
        <v>7951</v>
      </c>
      <c r="C141" s="10" t="s">
        <v>341</v>
      </c>
      <c r="D141" s="172" t="s">
        <v>452</v>
      </c>
      <c r="E141" s="10">
        <v>6639009791</v>
      </c>
      <c r="F141" s="10" t="s">
        <v>13984</v>
      </c>
      <c r="G141" s="125" t="s">
        <v>453</v>
      </c>
      <c r="H141" s="167" t="s">
        <v>151</v>
      </c>
      <c r="I141" s="10" t="s">
        <v>22</v>
      </c>
      <c r="J141" s="10" t="s">
        <v>444</v>
      </c>
      <c r="K141" s="100">
        <v>348</v>
      </c>
      <c r="L141" s="10" t="s">
        <v>241</v>
      </c>
      <c r="M141" s="76" t="s">
        <v>10967</v>
      </c>
      <c r="N141" s="10" t="s">
        <v>39</v>
      </c>
      <c r="O141" s="76" t="s">
        <v>11897</v>
      </c>
      <c r="P141" s="10" t="s">
        <v>7121</v>
      </c>
      <c r="Q141" s="224" t="s">
        <v>5170</v>
      </c>
      <c r="R141" s="10" t="s">
        <v>5102</v>
      </c>
      <c r="S141" s="10" t="s">
        <v>5109</v>
      </c>
      <c r="T141" s="76" t="s">
        <v>9761</v>
      </c>
      <c r="U141" s="415" t="s">
        <v>8860</v>
      </c>
      <c r="V141" s="449"/>
      <c r="W141" s="96"/>
      <c r="X141" s="56"/>
      <c r="Y141" s="56"/>
      <c r="Z141" s="56"/>
      <c r="AA141" s="56"/>
    </row>
    <row r="142" spans="1:27" s="30" customFormat="1" ht="70.8" outlineLevel="1">
      <c r="A142" s="10">
        <f t="shared" si="8"/>
        <v>129</v>
      </c>
      <c r="B142" s="10" t="s">
        <v>7952</v>
      </c>
      <c r="C142" s="10" t="s">
        <v>341</v>
      </c>
      <c r="D142" s="172" t="s">
        <v>454</v>
      </c>
      <c r="E142" s="10">
        <v>6639002796</v>
      </c>
      <c r="F142" s="10" t="s">
        <v>13370</v>
      </c>
      <c r="G142" s="125" t="s">
        <v>455</v>
      </c>
      <c r="H142" s="167" t="s">
        <v>151</v>
      </c>
      <c r="I142" s="10" t="s">
        <v>22</v>
      </c>
      <c r="J142" s="10" t="s">
        <v>444</v>
      </c>
      <c r="K142" s="100">
        <v>348</v>
      </c>
      <c r="L142" s="10" t="s">
        <v>241</v>
      </c>
      <c r="M142" s="76" t="s">
        <v>10910</v>
      </c>
      <c r="N142" s="10" t="s">
        <v>39</v>
      </c>
      <c r="O142" s="76" t="s">
        <v>11963</v>
      </c>
      <c r="P142" s="16" t="s">
        <v>7122</v>
      </c>
      <c r="Q142" s="224" t="s">
        <v>11716</v>
      </c>
      <c r="R142" s="10" t="s">
        <v>5103</v>
      </c>
      <c r="S142" s="10" t="s">
        <v>5110</v>
      </c>
      <c r="T142" s="76" t="s">
        <v>9762</v>
      </c>
      <c r="U142" s="415" t="s">
        <v>8861</v>
      </c>
      <c r="V142" s="449"/>
      <c r="W142" s="96"/>
      <c r="X142" s="56"/>
      <c r="Y142" s="56"/>
      <c r="Z142" s="56"/>
      <c r="AA142" s="56"/>
    </row>
    <row r="143" spans="1:27" s="30" customFormat="1" ht="60" outlineLevel="1">
      <c r="A143" s="10">
        <f t="shared" si="8"/>
        <v>130</v>
      </c>
      <c r="B143" s="10" t="s">
        <v>7953</v>
      </c>
      <c r="C143" s="10" t="s">
        <v>44</v>
      </c>
      <c r="D143" s="172" t="s">
        <v>456</v>
      </c>
      <c r="E143" s="10">
        <v>6639004602</v>
      </c>
      <c r="F143" s="10" t="s">
        <v>13371</v>
      </c>
      <c r="G143" s="125" t="s">
        <v>457</v>
      </c>
      <c r="H143" s="167" t="s">
        <v>151</v>
      </c>
      <c r="I143" s="10" t="s">
        <v>22</v>
      </c>
      <c r="J143" s="10" t="s">
        <v>458</v>
      </c>
      <c r="K143" s="100">
        <v>348</v>
      </c>
      <c r="L143" s="10" t="s">
        <v>241</v>
      </c>
      <c r="M143" s="76" t="s">
        <v>10968</v>
      </c>
      <c r="N143" s="10" t="s">
        <v>39</v>
      </c>
      <c r="O143" s="76" t="s">
        <v>11911</v>
      </c>
      <c r="P143" s="16" t="s">
        <v>7123</v>
      </c>
      <c r="Q143" s="224" t="s">
        <v>9402</v>
      </c>
      <c r="R143" s="10" t="s">
        <v>5104</v>
      </c>
      <c r="S143" s="10" t="s">
        <v>5115</v>
      </c>
      <c r="T143" s="76" t="s">
        <v>9763</v>
      </c>
      <c r="U143" s="415" t="s">
        <v>8862</v>
      </c>
      <c r="V143" s="449"/>
      <c r="W143" s="96"/>
      <c r="X143" s="56"/>
      <c r="Y143" s="56"/>
      <c r="Z143" s="56"/>
      <c r="AA143" s="56"/>
    </row>
    <row r="144" spans="1:27" s="30" customFormat="1" ht="60" outlineLevel="1">
      <c r="A144" s="10">
        <f t="shared" si="8"/>
        <v>131</v>
      </c>
      <c r="B144" s="10" t="s">
        <v>9051</v>
      </c>
      <c r="C144" s="10" t="s">
        <v>44</v>
      </c>
      <c r="D144" s="172" t="s">
        <v>459</v>
      </c>
      <c r="E144" s="10">
        <v>6639009022</v>
      </c>
      <c r="F144" s="10" t="s">
        <v>13372</v>
      </c>
      <c r="G144" s="125" t="s">
        <v>460</v>
      </c>
      <c r="H144" s="167" t="s">
        <v>151</v>
      </c>
      <c r="I144" s="10" t="s">
        <v>22</v>
      </c>
      <c r="J144" s="10" t="s">
        <v>444</v>
      </c>
      <c r="K144" s="100">
        <v>348</v>
      </c>
      <c r="L144" s="10" t="s">
        <v>241</v>
      </c>
      <c r="M144" s="76" t="s">
        <v>10934</v>
      </c>
      <c r="N144" s="10" t="s">
        <v>39</v>
      </c>
      <c r="O144" s="76" t="s">
        <v>11897</v>
      </c>
      <c r="P144" s="16" t="s">
        <v>7124</v>
      </c>
      <c r="Q144" s="224" t="s">
        <v>9403</v>
      </c>
      <c r="R144" s="10" t="s">
        <v>5105</v>
      </c>
      <c r="S144" s="10" t="s">
        <v>5111</v>
      </c>
      <c r="T144" s="76" t="s">
        <v>9764</v>
      </c>
      <c r="U144" s="415" t="s">
        <v>8863</v>
      </c>
      <c r="V144" s="449"/>
      <c r="W144" s="96"/>
      <c r="X144" s="56"/>
      <c r="Y144" s="56"/>
      <c r="Z144" s="56"/>
      <c r="AA144" s="56"/>
    </row>
    <row r="145" spans="1:27" s="30" customFormat="1" ht="70.8" outlineLevel="1">
      <c r="A145" s="10">
        <f t="shared" si="8"/>
        <v>132</v>
      </c>
      <c r="B145" s="10" t="s">
        <v>7954</v>
      </c>
      <c r="C145" s="10" t="s">
        <v>341</v>
      </c>
      <c r="D145" s="172" t="s">
        <v>461</v>
      </c>
      <c r="E145" s="10">
        <v>6639002806</v>
      </c>
      <c r="F145" s="10" t="s">
        <v>13373</v>
      </c>
      <c r="G145" s="125" t="s">
        <v>462</v>
      </c>
      <c r="H145" s="167" t="s">
        <v>151</v>
      </c>
      <c r="I145" s="10" t="s">
        <v>22</v>
      </c>
      <c r="J145" s="10" t="s">
        <v>444</v>
      </c>
      <c r="K145" s="100">
        <v>348</v>
      </c>
      <c r="L145" s="10" t="s">
        <v>98</v>
      </c>
      <c r="M145" s="76" t="s">
        <v>10911</v>
      </c>
      <c r="N145" s="10" t="s">
        <v>39</v>
      </c>
      <c r="O145" s="76" t="s">
        <v>11964</v>
      </c>
      <c r="P145" s="16" t="s">
        <v>7125</v>
      </c>
      <c r="Q145" s="224" t="s">
        <v>11717</v>
      </c>
      <c r="R145" s="10" t="s">
        <v>5106</v>
      </c>
      <c r="S145" s="10" t="s">
        <v>5112</v>
      </c>
      <c r="T145" s="76" t="s">
        <v>9765</v>
      </c>
      <c r="U145" s="415" t="s">
        <v>8864</v>
      </c>
      <c r="V145" s="449"/>
      <c r="W145" s="96"/>
      <c r="X145" s="56"/>
      <c r="Y145" s="56"/>
      <c r="Z145" s="56"/>
      <c r="AA145" s="56"/>
    </row>
    <row r="146" spans="1:27" s="30" customFormat="1" ht="70.8" outlineLevel="1">
      <c r="A146" s="10">
        <f t="shared" si="8"/>
        <v>133</v>
      </c>
      <c r="B146" s="10" t="s">
        <v>7955</v>
      </c>
      <c r="C146" s="10" t="s">
        <v>341</v>
      </c>
      <c r="D146" s="172" t="s">
        <v>463</v>
      </c>
      <c r="E146" s="10">
        <v>6639008942</v>
      </c>
      <c r="F146" s="10" t="s">
        <v>13374</v>
      </c>
      <c r="G146" s="125" t="s">
        <v>464</v>
      </c>
      <c r="H146" s="167" t="s">
        <v>151</v>
      </c>
      <c r="I146" s="10" t="s">
        <v>22</v>
      </c>
      <c r="J146" s="10" t="s">
        <v>444</v>
      </c>
      <c r="K146" s="100">
        <v>348</v>
      </c>
      <c r="L146" s="10" t="s">
        <v>98</v>
      </c>
      <c r="M146" s="76" t="s">
        <v>10932</v>
      </c>
      <c r="N146" s="10" t="s">
        <v>39</v>
      </c>
      <c r="O146" s="76" t="s">
        <v>11868</v>
      </c>
      <c r="P146" s="16" t="s">
        <v>7126</v>
      </c>
      <c r="Q146" s="224" t="s">
        <v>11718</v>
      </c>
      <c r="R146" s="10" t="s">
        <v>5107</v>
      </c>
      <c r="S146" s="10" t="s">
        <v>5113</v>
      </c>
      <c r="T146" s="76" t="s">
        <v>9766</v>
      </c>
      <c r="U146" s="415" t="s">
        <v>8865</v>
      </c>
      <c r="V146" s="449"/>
      <c r="W146" s="96"/>
      <c r="X146" s="56"/>
      <c r="Y146" s="56"/>
      <c r="Z146" s="56"/>
      <c r="AA146" s="56"/>
    </row>
    <row r="147" spans="1:27" s="30" customFormat="1" ht="70.8" outlineLevel="1">
      <c r="A147" s="10">
        <f t="shared" si="8"/>
        <v>134</v>
      </c>
      <c r="B147" s="10" t="s">
        <v>7956</v>
      </c>
      <c r="C147" s="10" t="s">
        <v>44</v>
      </c>
      <c r="D147" s="254" t="s">
        <v>5099</v>
      </c>
      <c r="E147" s="10">
        <v>6639005028</v>
      </c>
      <c r="F147" s="10" t="s">
        <v>13375</v>
      </c>
      <c r="G147" s="125" t="s">
        <v>465</v>
      </c>
      <c r="H147" s="167" t="s">
        <v>151</v>
      </c>
      <c r="I147" s="10" t="s">
        <v>22</v>
      </c>
      <c r="J147" s="10" t="s">
        <v>444</v>
      </c>
      <c r="K147" s="100">
        <v>348</v>
      </c>
      <c r="L147" s="34" t="s">
        <v>98</v>
      </c>
      <c r="M147" s="76" t="s">
        <v>10912</v>
      </c>
      <c r="N147" s="10" t="s">
        <v>39</v>
      </c>
      <c r="O147" s="76" t="s">
        <v>11965</v>
      </c>
      <c r="P147" s="16" t="s">
        <v>7127</v>
      </c>
      <c r="Q147" s="224" t="s">
        <v>11719</v>
      </c>
      <c r="R147" s="10" t="s">
        <v>5108</v>
      </c>
      <c r="S147" s="10" t="s">
        <v>5114</v>
      </c>
      <c r="T147" s="76" t="s">
        <v>9767</v>
      </c>
      <c r="U147" s="415" t="s">
        <v>8866</v>
      </c>
      <c r="V147" s="449"/>
      <c r="W147" s="96"/>
      <c r="X147" s="56"/>
      <c r="Y147" s="56"/>
      <c r="Z147" s="56"/>
      <c r="AA147" s="56"/>
    </row>
    <row r="148" spans="1:27" s="30" customFormat="1" ht="37.200000000000003">
      <c r="A148" s="108" t="str">
        <f>"Березовский МО: " &amp; COUNT(A149:A170)</f>
        <v>Березовский МО: 22</v>
      </c>
      <c r="B148" s="109"/>
      <c r="C148" s="155"/>
      <c r="D148" s="109"/>
      <c r="E148" s="109"/>
      <c r="F148" s="156"/>
      <c r="G148" s="156"/>
      <c r="H148" s="156"/>
      <c r="I148" s="156"/>
      <c r="J148" s="156"/>
      <c r="K148" s="157"/>
      <c r="L148" s="156"/>
      <c r="M148" s="158"/>
      <c r="N148" s="156"/>
      <c r="O148" s="158"/>
      <c r="P148" s="110"/>
      <c r="Q148" s="156"/>
      <c r="R148" s="156"/>
      <c r="S148" s="156"/>
      <c r="T148" s="158"/>
      <c r="U148" s="416"/>
      <c r="V148" s="449">
        <v>111</v>
      </c>
      <c r="W148" s="67"/>
      <c r="X148" s="56"/>
      <c r="Y148" s="56"/>
      <c r="Z148" s="56"/>
      <c r="AA148" s="56"/>
    </row>
    <row r="149" spans="1:27" s="30" customFormat="1" ht="83.4" outlineLevel="1">
      <c r="A149" s="10">
        <f>A147+1</f>
        <v>135</v>
      </c>
      <c r="B149" s="10" t="s">
        <v>7957</v>
      </c>
      <c r="C149" s="193" t="s">
        <v>44</v>
      </c>
      <c r="D149" s="172" t="s">
        <v>4496</v>
      </c>
      <c r="E149" s="10">
        <v>6604009078</v>
      </c>
      <c r="F149" s="10" t="s">
        <v>13395</v>
      </c>
      <c r="G149" s="125" t="s">
        <v>466</v>
      </c>
      <c r="H149" s="167" t="s">
        <v>151</v>
      </c>
      <c r="I149" s="10" t="s">
        <v>22</v>
      </c>
      <c r="J149" s="172" t="s">
        <v>303</v>
      </c>
      <c r="K149" s="194">
        <v>240.57</v>
      </c>
      <c r="L149" s="565" t="s">
        <v>241</v>
      </c>
      <c r="M149" s="76" t="s">
        <v>10912</v>
      </c>
      <c r="N149" s="10" t="s">
        <v>39</v>
      </c>
      <c r="O149" s="76" t="s">
        <v>11966</v>
      </c>
      <c r="P149" s="10" t="s">
        <v>12953</v>
      </c>
      <c r="Q149" s="173" t="s">
        <v>9404</v>
      </c>
      <c r="R149" s="10" t="s">
        <v>4096</v>
      </c>
      <c r="S149" s="10" t="s">
        <v>8823</v>
      </c>
      <c r="T149" s="76" t="s">
        <v>9768</v>
      </c>
      <c r="U149" s="415" t="s">
        <v>6058</v>
      </c>
      <c r="V149" s="449"/>
      <c r="W149" s="56"/>
      <c r="X149" s="56"/>
      <c r="Y149" s="56"/>
      <c r="Z149" s="56"/>
      <c r="AA149" s="56"/>
    </row>
    <row r="150" spans="1:27" s="30" customFormat="1" ht="70.8" outlineLevel="1">
      <c r="A150" s="10">
        <f t="shared" ref="A150:A170" si="9">A149+1</f>
        <v>136</v>
      </c>
      <c r="B150" s="10" t="s">
        <v>7958</v>
      </c>
      <c r="C150" s="193" t="s">
        <v>44</v>
      </c>
      <c r="D150" s="172" t="s">
        <v>467</v>
      </c>
      <c r="E150" s="10">
        <v>6604009007</v>
      </c>
      <c r="F150" s="10" t="s">
        <v>13378</v>
      </c>
      <c r="G150" s="125" t="s">
        <v>468</v>
      </c>
      <c r="H150" s="167" t="s">
        <v>151</v>
      </c>
      <c r="I150" s="10" t="s">
        <v>22</v>
      </c>
      <c r="J150" s="565" t="s">
        <v>303</v>
      </c>
      <c r="K150" s="194">
        <v>240.57</v>
      </c>
      <c r="L150" s="565" t="s">
        <v>241</v>
      </c>
      <c r="M150" s="76" t="s">
        <v>10969</v>
      </c>
      <c r="N150" s="10" t="s">
        <v>39</v>
      </c>
      <c r="O150" s="76" t="s">
        <v>11967</v>
      </c>
      <c r="P150" s="10" t="s">
        <v>11512</v>
      </c>
      <c r="Q150" s="173" t="s">
        <v>9404</v>
      </c>
      <c r="R150" s="10" t="s">
        <v>4097</v>
      </c>
      <c r="S150" s="10" t="s">
        <v>8824</v>
      </c>
      <c r="T150" s="76" t="s">
        <v>9769</v>
      </c>
      <c r="U150" s="415" t="s">
        <v>6059</v>
      </c>
      <c r="V150" s="449"/>
      <c r="W150" s="56"/>
      <c r="X150" s="56"/>
      <c r="Y150" s="56"/>
      <c r="Z150" s="56"/>
      <c r="AA150" s="56"/>
    </row>
    <row r="151" spans="1:27" s="30" customFormat="1" ht="70.8" outlineLevel="1">
      <c r="A151" s="10">
        <f t="shared" si="9"/>
        <v>137</v>
      </c>
      <c r="B151" s="10" t="s">
        <v>7959</v>
      </c>
      <c r="C151" s="193" t="s">
        <v>44</v>
      </c>
      <c r="D151" s="172" t="s">
        <v>469</v>
      </c>
      <c r="E151" s="10">
        <v>6604001872</v>
      </c>
      <c r="F151" s="10" t="s">
        <v>13379</v>
      </c>
      <c r="G151" s="125" t="s">
        <v>470</v>
      </c>
      <c r="H151" s="167" t="s">
        <v>151</v>
      </c>
      <c r="I151" s="10" t="s">
        <v>22</v>
      </c>
      <c r="J151" s="565" t="s">
        <v>303</v>
      </c>
      <c r="K151" s="194">
        <v>240.57</v>
      </c>
      <c r="L151" s="565" t="s">
        <v>241</v>
      </c>
      <c r="M151" s="76" t="s">
        <v>10970</v>
      </c>
      <c r="N151" s="10" t="s">
        <v>39</v>
      </c>
      <c r="O151" s="76" t="s">
        <v>11959</v>
      </c>
      <c r="P151" s="10" t="s">
        <v>11513</v>
      </c>
      <c r="Q151" s="173" t="s">
        <v>9405</v>
      </c>
      <c r="R151" s="10" t="s">
        <v>4098</v>
      </c>
      <c r="S151" s="10" t="s">
        <v>3748</v>
      </c>
      <c r="T151" s="76" t="s">
        <v>9770</v>
      </c>
      <c r="U151" s="415" t="s">
        <v>6060</v>
      </c>
      <c r="V151" s="449"/>
      <c r="W151" s="56"/>
      <c r="X151" s="56"/>
      <c r="Y151" s="56"/>
      <c r="Z151" s="56"/>
      <c r="AA151" s="56"/>
    </row>
    <row r="152" spans="1:27" s="30" customFormat="1" ht="70.8" outlineLevel="1">
      <c r="A152" s="10">
        <f t="shared" si="9"/>
        <v>138</v>
      </c>
      <c r="B152" s="10" t="s">
        <v>7960</v>
      </c>
      <c r="C152" s="193" t="s">
        <v>44</v>
      </c>
      <c r="D152" s="172" t="s">
        <v>471</v>
      </c>
      <c r="E152" s="10">
        <v>6604009448</v>
      </c>
      <c r="F152" s="10" t="s">
        <v>13380</v>
      </c>
      <c r="G152" s="125" t="s">
        <v>472</v>
      </c>
      <c r="H152" s="167" t="s">
        <v>151</v>
      </c>
      <c r="I152" s="10" t="s">
        <v>22</v>
      </c>
      <c r="J152" s="565" t="s">
        <v>303</v>
      </c>
      <c r="K152" s="194">
        <v>240.57</v>
      </c>
      <c r="L152" s="565" t="s">
        <v>241</v>
      </c>
      <c r="M152" s="76" t="s">
        <v>10929</v>
      </c>
      <c r="N152" s="10" t="s">
        <v>39</v>
      </c>
      <c r="O152" s="76" t="s">
        <v>11963</v>
      </c>
      <c r="P152" s="10" t="s">
        <v>11514</v>
      </c>
      <c r="Q152" s="173" t="s">
        <v>9404</v>
      </c>
      <c r="R152" s="10" t="s">
        <v>4099</v>
      </c>
      <c r="S152" s="10" t="s">
        <v>3749</v>
      </c>
      <c r="T152" s="76" t="s">
        <v>9771</v>
      </c>
      <c r="U152" s="415" t="s">
        <v>6061</v>
      </c>
      <c r="V152" s="449"/>
      <c r="W152" s="56"/>
      <c r="X152" s="56"/>
      <c r="Y152" s="56"/>
      <c r="Z152" s="56"/>
      <c r="AA152" s="56"/>
    </row>
    <row r="153" spans="1:27" s="30" customFormat="1" ht="59.4" outlineLevel="1">
      <c r="A153" s="10">
        <f t="shared" si="9"/>
        <v>139</v>
      </c>
      <c r="B153" s="10" t="s">
        <v>7961</v>
      </c>
      <c r="C153" s="193" t="s">
        <v>44</v>
      </c>
      <c r="D153" s="565" t="s">
        <v>3750</v>
      </c>
      <c r="E153" s="10">
        <v>6604009550</v>
      </c>
      <c r="F153" s="10" t="s">
        <v>13381</v>
      </c>
      <c r="G153" s="125" t="s">
        <v>473</v>
      </c>
      <c r="H153" s="167" t="s">
        <v>151</v>
      </c>
      <c r="I153" s="10" t="s">
        <v>22</v>
      </c>
      <c r="J153" s="565" t="s">
        <v>303</v>
      </c>
      <c r="K153" s="194">
        <v>240.57</v>
      </c>
      <c r="L153" s="565" t="s">
        <v>241</v>
      </c>
      <c r="M153" s="76" t="s">
        <v>10966</v>
      </c>
      <c r="N153" s="10" t="s">
        <v>39</v>
      </c>
      <c r="O153" s="76" t="s">
        <v>12782</v>
      </c>
      <c r="P153" s="10" t="s">
        <v>11515</v>
      </c>
      <c r="Q153" s="173" t="s">
        <v>5171</v>
      </c>
      <c r="R153" s="10" t="s">
        <v>4100</v>
      </c>
      <c r="S153" s="10" t="s">
        <v>3752</v>
      </c>
      <c r="T153" s="76" t="s">
        <v>9772</v>
      </c>
      <c r="U153" s="415" t="s">
        <v>6062</v>
      </c>
      <c r="V153" s="449"/>
      <c r="W153" s="56"/>
      <c r="X153" s="56"/>
      <c r="Y153" s="56"/>
      <c r="Z153" s="56"/>
      <c r="AA153" s="56"/>
    </row>
    <row r="154" spans="1:27" s="30" customFormat="1" ht="82.8" outlineLevel="1">
      <c r="A154" s="10">
        <f t="shared" si="9"/>
        <v>140</v>
      </c>
      <c r="B154" s="10" t="s">
        <v>9052</v>
      </c>
      <c r="C154" s="193" t="s">
        <v>44</v>
      </c>
      <c r="D154" s="565" t="s">
        <v>3751</v>
      </c>
      <c r="E154" s="10">
        <v>6604009053</v>
      </c>
      <c r="F154" s="10" t="s">
        <v>13382</v>
      </c>
      <c r="G154" s="125" t="s">
        <v>474</v>
      </c>
      <c r="H154" s="167" t="s">
        <v>151</v>
      </c>
      <c r="I154" s="10" t="s">
        <v>22</v>
      </c>
      <c r="J154" s="565" t="s">
        <v>303</v>
      </c>
      <c r="K154" s="194">
        <v>240.57</v>
      </c>
      <c r="L154" s="565" t="s">
        <v>241</v>
      </c>
      <c r="M154" s="76" t="s">
        <v>10971</v>
      </c>
      <c r="N154" s="10" t="s">
        <v>39</v>
      </c>
      <c r="O154" s="76" t="s">
        <v>12783</v>
      </c>
      <c r="P154" s="10" t="s">
        <v>11516</v>
      </c>
      <c r="Q154" s="173" t="s">
        <v>5171</v>
      </c>
      <c r="R154" s="10" t="s">
        <v>4101</v>
      </c>
      <c r="S154" s="10" t="s">
        <v>3753</v>
      </c>
      <c r="T154" s="76" t="s">
        <v>9773</v>
      </c>
      <c r="U154" s="415" t="s">
        <v>6063</v>
      </c>
      <c r="V154" s="449"/>
      <c r="W154" s="56"/>
      <c r="X154" s="56"/>
      <c r="Y154" s="56"/>
      <c r="Z154" s="56"/>
      <c r="AA154" s="56"/>
    </row>
    <row r="155" spans="1:27" s="30" customFormat="1" ht="70.8" outlineLevel="1">
      <c r="A155" s="10">
        <f t="shared" si="9"/>
        <v>141</v>
      </c>
      <c r="B155" s="10" t="s">
        <v>7962</v>
      </c>
      <c r="C155" s="193" t="s">
        <v>44</v>
      </c>
      <c r="D155" s="172" t="s">
        <v>475</v>
      </c>
      <c r="E155" s="10">
        <v>6604010588</v>
      </c>
      <c r="F155" s="10" t="s">
        <v>13383</v>
      </c>
      <c r="G155" s="125" t="s">
        <v>476</v>
      </c>
      <c r="H155" s="167" t="s">
        <v>151</v>
      </c>
      <c r="I155" s="10" t="s">
        <v>22</v>
      </c>
      <c r="J155" s="565" t="s">
        <v>3410</v>
      </c>
      <c r="K155" s="194">
        <v>240.57</v>
      </c>
      <c r="L155" s="565" t="s">
        <v>241</v>
      </c>
      <c r="M155" s="76" t="s">
        <v>10968</v>
      </c>
      <c r="N155" s="10" t="s">
        <v>39</v>
      </c>
      <c r="O155" s="76" t="s">
        <v>12784</v>
      </c>
      <c r="P155" s="10" t="s">
        <v>6675</v>
      </c>
      <c r="Q155" s="173" t="s">
        <v>9404</v>
      </c>
      <c r="R155" s="10" t="s">
        <v>4102</v>
      </c>
      <c r="S155" s="10" t="s">
        <v>3755</v>
      </c>
      <c r="T155" s="76" t="s">
        <v>9774</v>
      </c>
      <c r="U155" s="415" t="s">
        <v>6064</v>
      </c>
      <c r="V155" s="449"/>
      <c r="W155" s="56"/>
      <c r="X155" s="56"/>
      <c r="Y155" s="56"/>
      <c r="Z155" s="56"/>
      <c r="AA155" s="56"/>
    </row>
    <row r="156" spans="1:27" s="30" customFormat="1" ht="60" outlineLevel="1">
      <c r="A156" s="10">
        <f t="shared" si="9"/>
        <v>142</v>
      </c>
      <c r="B156" s="10" t="s">
        <v>7963</v>
      </c>
      <c r="C156" s="193" t="s">
        <v>44</v>
      </c>
      <c r="D156" s="172" t="s">
        <v>477</v>
      </c>
      <c r="E156" s="10">
        <v>6604010789</v>
      </c>
      <c r="F156" s="10" t="s">
        <v>13384</v>
      </c>
      <c r="G156" s="125" t="s">
        <v>478</v>
      </c>
      <c r="H156" s="167" t="s">
        <v>151</v>
      </c>
      <c r="I156" s="10" t="s">
        <v>22</v>
      </c>
      <c r="J156" s="565" t="s">
        <v>3410</v>
      </c>
      <c r="K156" s="194">
        <v>240.57</v>
      </c>
      <c r="L156" s="565" t="s">
        <v>241</v>
      </c>
      <c r="M156" s="76" t="s">
        <v>10912</v>
      </c>
      <c r="N156" s="10" t="s">
        <v>39</v>
      </c>
      <c r="O156" s="76" t="s">
        <v>12785</v>
      </c>
      <c r="P156" s="10" t="s">
        <v>11517</v>
      </c>
      <c r="Q156" s="173" t="s">
        <v>9404</v>
      </c>
      <c r="R156" s="10" t="s">
        <v>4103</v>
      </c>
      <c r="S156" s="10" t="s">
        <v>3756</v>
      </c>
      <c r="T156" s="76" t="s">
        <v>9775</v>
      </c>
      <c r="U156" s="415" t="s">
        <v>6065</v>
      </c>
      <c r="V156" s="449"/>
      <c r="W156" s="56"/>
      <c r="X156" s="56"/>
      <c r="Y156" s="56"/>
      <c r="Z156" s="56"/>
      <c r="AA156" s="56"/>
    </row>
    <row r="157" spans="1:27" s="30" customFormat="1" ht="60" outlineLevel="1">
      <c r="A157" s="10">
        <f t="shared" si="9"/>
        <v>143</v>
      </c>
      <c r="B157" s="10" t="s">
        <v>7964</v>
      </c>
      <c r="C157" s="193" t="s">
        <v>44</v>
      </c>
      <c r="D157" s="565" t="s">
        <v>3754</v>
      </c>
      <c r="E157" s="10">
        <v>6604010669</v>
      </c>
      <c r="F157" s="10" t="s">
        <v>13385</v>
      </c>
      <c r="G157" s="125" t="s">
        <v>479</v>
      </c>
      <c r="H157" s="167" t="s">
        <v>151</v>
      </c>
      <c r="I157" s="10" t="s">
        <v>22</v>
      </c>
      <c r="J157" s="565" t="s">
        <v>303</v>
      </c>
      <c r="K157" s="194">
        <v>240.57</v>
      </c>
      <c r="L157" s="565" t="s">
        <v>241</v>
      </c>
      <c r="M157" s="76" t="s">
        <v>10912</v>
      </c>
      <c r="N157" s="10" t="s">
        <v>39</v>
      </c>
      <c r="O157" s="76" t="s">
        <v>12786</v>
      </c>
      <c r="P157" s="10" t="s">
        <v>12975</v>
      </c>
      <c r="Q157" s="173" t="s">
        <v>9404</v>
      </c>
      <c r="R157" s="10" t="s">
        <v>4104</v>
      </c>
      <c r="S157" s="10" t="s">
        <v>3757</v>
      </c>
      <c r="T157" s="76" t="s">
        <v>9776</v>
      </c>
      <c r="U157" s="415" t="s">
        <v>6066</v>
      </c>
      <c r="V157" s="449"/>
      <c r="W157" s="56"/>
      <c r="X157" s="56"/>
      <c r="Y157" s="56"/>
      <c r="Z157" s="56"/>
      <c r="AA157" s="56"/>
    </row>
    <row r="158" spans="1:27" s="30" customFormat="1" ht="60" outlineLevel="1">
      <c r="A158" s="10">
        <f t="shared" si="9"/>
        <v>144</v>
      </c>
      <c r="B158" s="10" t="s">
        <v>7965</v>
      </c>
      <c r="C158" s="193" t="s">
        <v>44</v>
      </c>
      <c r="D158" s="172" t="s">
        <v>480</v>
      </c>
      <c r="E158" s="10">
        <v>6604009984</v>
      </c>
      <c r="F158" s="10" t="s">
        <v>13386</v>
      </c>
      <c r="G158" s="125" t="s">
        <v>481</v>
      </c>
      <c r="H158" s="167" t="s">
        <v>151</v>
      </c>
      <c r="I158" s="10" t="s">
        <v>22</v>
      </c>
      <c r="J158" s="565" t="s">
        <v>3410</v>
      </c>
      <c r="K158" s="194">
        <v>240.57</v>
      </c>
      <c r="L158" s="565" t="s">
        <v>241</v>
      </c>
      <c r="M158" s="76" t="s">
        <v>10938</v>
      </c>
      <c r="N158" s="10" t="s">
        <v>39</v>
      </c>
      <c r="O158" s="76" t="s">
        <v>12787</v>
      </c>
      <c r="P158" s="10" t="s">
        <v>11518</v>
      </c>
      <c r="Q158" s="173" t="s">
        <v>9406</v>
      </c>
      <c r="R158" s="10" t="s">
        <v>4105</v>
      </c>
      <c r="S158" s="10" t="s">
        <v>3758</v>
      </c>
      <c r="T158" s="76" t="s">
        <v>9777</v>
      </c>
      <c r="U158" s="415" t="s">
        <v>6067</v>
      </c>
      <c r="V158" s="449"/>
      <c r="W158" s="56"/>
      <c r="X158" s="56"/>
      <c r="Y158" s="56"/>
      <c r="Z158" s="56"/>
      <c r="AA158" s="56"/>
    </row>
    <row r="159" spans="1:27" s="30" customFormat="1" ht="71.400000000000006" outlineLevel="1">
      <c r="A159" s="10">
        <f t="shared" si="9"/>
        <v>145</v>
      </c>
      <c r="B159" s="10" t="s">
        <v>7966</v>
      </c>
      <c r="C159" s="193" t="s">
        <v>44</v>
      </c>
      <c r="D159" s="565" t="s">
        <v>3759</v>
      </c>
      <c r="E159" s="10">
        <v>6604010813</v>
      </c>
      <c r="F159" s="10" t="s">
        <v>13387</v>
      </c>
      <c r="G159" s="125" t="s">
        <v>482</v>
      </c>
      <c r="H159" s="167" t="s">
        <v>151</v>
      </c>
      <c r="I159" s="10" t="s">
        <v>22</v>
      </c>
      <c r="J159" s="565" t="s">
        <v>3410</v>
      </c>
      <c r="K159" s="194">
        <v>240.57</v>
      </c>
      <c r="L159" s="565" t="s">
        <v>241</v>
      </c>
      <c r="M159" s="76" t="s">
        <v>10972</v>
      </c>
      <c r="N159" s="10" t="s">
        <v>39</v>
      </c>
      <c r="O159" s="76" t="s">
        <v>12788</v>
      </c>
      <c r="P159" s="10" t="s">
        <v>11519</v>
      </c>
      <c r="Q159" s="173" t="s">
        <v>9406</v>
      </c>
      <c r="R159" s="10" t="s">
        <v>4106</v>
      </c>
      <c r="S159" s="10" t="s">
        <v>3760</v>
      </c>
      <c r="T159" s="76" t="s">
        <v>9778</v>
      </c>
      <c r="U159" s="415" t="s">
        <v>6068</v>
      </c>
      <c r="V159" s="449"/>
      <c r="W159" s="56"/>
      <c r="X159" s="56"/>
      <c r="Y159" s="56"/>
      <c r="Z159" s="56"/>
      <c r="AA159" s="56"/>
    </row>
    <row r="160" spans="1:27" s="30" customFormat="1" ht="60" outlineLevel="1">
      <c r="A160" s="10">
        <f t="shared" si="9"/>
        <v>146</v>
      </c>
      <c r="B160" s="10" t="s">
        <v>7967</v>
      </c>
      <c r="C160" s="193" t="s">
        <v>44</v>
      </c>
      <c r="D160" s="172" t="s">
        <v>483</v>
      </c>
      <c r="E160" s="10">
        <v>6604009511</v>
      </c>
      <c r="F160" s="10" t="s">
        <v>13388</v>
      </c>
      <c r="G160" s="125" t="s">
        <v>484</v>
      </c>
      <c r="H160" s="167" t="s">
        <v>151</v>
      </c>
      <c r="I160" s="10" t="s">
        <v>22</v>
      </c>
      <c r="J160" s="565" t="s">
        <v>3410</v>
      </c>
      <c r="K160" s="194">
        <v>240.57</v>
      </c>
      <c r="L160" s="565" t="s">
        <v>241</v>
      </c>
      <c r="M160" s="76" t="s">
        <v>10938</v>
      </c>
      <c r="N160" s="10" t="s">
        <v>39</v>
      </c>
      <c r="O160" s="76" t="s">
        <v>12789</v>
      </c>
      <c r="P160" s="10" t="s">
        <v>11520</v>
      </c>
      <c r="Q160" s="173" t="s">
        <v>5171</v>
      </c>
      <c r="R160" s="10" t="s">
        <v>4107</v>
      </c>
      <c r="S160" s="10" t="s">
        <v>3761</v>
      </c>
      <c r="T160" s="76" t="s">
        <v>9779</v>
      </c>
      <c r="U160" s="415" t="s">
        <v>6069</v>
      </c>
      <c r="V160" s="449"/>
      <c r="W160" s="56"/>
      <c r="X160" s="56"/>
      <c r="Y160" s="56"/>
      <c r="Z160" s="56"/>
      <c r="AA160" s="56"/>
    </row>
    <row r="161" spans="1:27" s="30" customFormat="1" ht="71.400000000000006" outlineLevel="1">
      <c r="A161" s="10">
        <f t="shared" si="9"/>
        <v>147</v>
      </c>
      <c r="B161" s="10" t="s">
        <v>7968</v>
      </c>
      <c r="C161" s="193" t="s">
        <v>44</v>
      </c>
      <c r="D161" s="172" t="s">
        <v>485</v>
      </c>
      <c r="E161" s="10">
        <v>6604010482</v>
      </c>
      <c r="F161" s="10" t="s">
        <v>13389</v>
      </c>
      <c r="G161" s="125" t="s">
        <v>486</v>
      </c>
      <c r="H161" s="167" t="s">
        <v>151</v>
      </c>
      <c r="I161" s="10" t="s">
        <v>22</v>
      </c>
      <c r="J161" s="565" t="s">
        <v>299</v>
      </c>
      <c r="K161" s="194">
        <v>240.57</v>
      </c>
      <c r="L161" s="565" t="s">
        <v>241</v>
      </c>
      <c r="M161" s="76" t="s">
        <v>10910</v>
      </c>
      <c r="N161" s="10" t="s">
        <v>39</v>
      </c>
      <c r="O161" s="76" t="s">
        <v>12790</v>
      </c>
      <c r="P161" s="10" t="s">
        <v>6676</v>
      </c>
      <c r="Q161" s="173" t="s">
        <v>9406</v>
      </c>
      <c r="R161" s="10" t="s">
        <v>4108</v>
      </c>
      <c r="S161" s="10" t="s">
        <v>3762</v>
      </c>
      <c r="T161" s="76" t="s">
        <v>9780</v>
      </c>
      <c r="U161" s="415" t="s">
        <v>6070</v>
      </c>
      <c r="V161" s="449"/>
      <c r="W161" s="56"/>
      <c r="X161" s="56"/>
      <c r="Y161" s="56"/>
      <c r="Z161" s="56"/>
      <c r="AA161" s="56"/>
    </row>
    <row r="162" spans="1:27" s="30" customFormat="1" ht="72" outlineLevel="1">
      <c r="A162" s="10">
        <f t="shared" si="9"/>
        <v>148</v>
      </c>
      <c r="B162" s="10" t="s">
        <v>7969</v>
      </c>
      <c r="C162" s="193" t="s">
        <v>44</v>
      </c>
      <c r="D162" s="172" t="s">
        <v>487</v>
      </c>
      <c r="E162" s="10">
        <v>6604009039</v>
      </c>
      <c r="F162" s="10" t="s">
        <v>13390</v>
      </c>
      <c r="G162" s="125" t="s">
        <v>488</v>
      </c>
      <c r="H162" s="167" t="s">
        <v>151</v>
      </c>
      <c r="I162" s="10" t="s">
        <v>22</v>
      </c>
      <c r="J162" s="565" t="s">
        <v>3410</v>
      </c>
      <c r="K162" s="194">
        <v>240.57</v>
      </c>
      <c r="L162" s="565" t="s">
        <v>241</v>
      </c>
      <c r="M162" s="76" t="s">
        <v>10922</v>
      </c>
      <c r="N162" s="10" t="s">
        <v>39</v>
      </c>
      <c r="O162" s="76" t="s">
        <v>12791</v>
      </c>
      <c r="P162" s="10" t="s">
        <v>5862</v>
      </c>
      <c r="Q162" s="33" t="s">
        <v>67</v>
      </c>
      <c r="R162" s="10" t="s">
        <v>4109</v>
      </c>
      <c r="S162" s="10" t="s">
        <v>4498</v>
      </c>
      <c r="T162" s="76" t="s">
        <v>9781</v>
      </c>
      <c r="U162" s="415" t="s">
        <v>6071</v>
      </c>
      <c r="V162" s="449"/>
      <c r="W162" s="56"/>
      <c r="X162" s="56"/>
      <c r="Y162" s="56"/>
      <c r="Z162" s="56"/>
      <c r="AA162" s="56"/>
    </row>
    <row r="163" spans="1:27" s="30" customFormat="1" ht="71.400000000000006" outlineLevel="1">
      <c r="A163" s="10">
        <f t="shared" si="9"/>
        <v>149</v>
      </c>
      <c r="B163" s="10" t="s">
        <v>7970</v>
      </c>
      <c r="C163" s="193" t="s">
        <v>44</v>
      </c>
      <c r="D163" s="172" t="s">
        <v>489</v>
      </c>
      <c r="E163" s="10">
        <v>6678115377</v>
      </c>
      <c r="F163" s="10" t="s">
        <v>13391</v>
      </c>
      <c r="G163" s="125" t="s">
        <v>490</v>
      </c>
      <c r="H163" s="167" t="s">
        <v>151</v>
      </c>
      <c r="I163" s="10" t="s">
        <v>22</v>
      </c>
      <c r="J163" s="565" t="s">
        <v>303</v>
      </c>
      <c r="K163" s="194">
        <v>240.57</v>
      </c>
      <c r="L163" s="565" t="s">
        <v>241</v>
      </c>
      <c r="M163" s="76" t="s">
        <v>10973</v>
      </c>
      <c r="N163" s="10" t="s">
        <v>39</v>
      </c>
      <c r="O163" s="76" t="s">
        <v>11968</v>
      </c>
      <c r="P163" s="10" t="s">
        <v>5863</v>
      </c>
      <c r="Q163" s="562" t="s">
        <v>9407</v>
      </c>
      <c r="R163" s="10" t="s">
        <v>4110</v>
      </c>
      <c r="S163" s="10" t="s">
        <v>12602</v>
      </c>
      <c r="T163" s="76" t="s">
        <v>9782</v>
      </c>
      <c r="U163" s="415" t="s">
        <v>6073</v>
      </c>
      <c r="V163" s="449"/>
      <c r="W163" s="56"/>
      <c r="X163" s="56"/>
      <c r="Y163" s="56"/>
      <c r="Z163" s="56"/>
      <c r="AA163" s="56"/>
    </row>
    <row r="164" spans="1:27" s="30" customFormat="1" ht="106.8" outlineLevel="1">
      <c r="A164" s="10">
        <f t="shared" si="9"/>
        <v>150</v>
      </c>
      <c r="B164" s="10" t="s">
        <v>7971</v>
      </c>
      <c r="C164" s="193" t="s">
        <v>44</v>
      </c>
      <c r="D164" s="172" t="s">
        <v>491</v>
      </c>
      <c r="E164" s="10">
        <v>6604011180</v>
      </c>
      <c r="F164" s="10" t="s">
        <v>10752</v>
      </c>
      <c r="G164" s="567" t="s">
        <v>3998</v>
      </c>
      <c r="H164" s="167" t="s">
        <v>151</v>
      </c>
      <c r="I164" s="10" t="s">
        <v>22</v>
      </c>
      <c r="J164" s="565" t="s">
        <v>3410</v>
      </c>
      <c r="K164" s="194">
        <v>240.57</v>
      </c>
      <c r="L164" s="565" t="s">
        <v>241</v>
      </c>
      <c r="M164" s="76" t="s">
        <v>10969</v>
      </c>
      <c r="N164" s="10" t="s">
        <v>39</v>
      </c>
      <c r="O164" s="514" t="s">
        <v>11969</v>
      </c>
      <c r="P164" s="10" t="s">
        <v>11521</v>
      </c>
      <c r="Q164" s="33" t="s">
        <v>243</v>
      </c>
      <c r="R164" s="10" t="s">
        <v>7682</v>
      </c>
      <c r="S164" s="10" t="s">
        <v>492</v>
      </c>
      <c r="T164" s="76" t="s">
        <v>9783</v>
      </c>
      <c r="U164" s="415" t="s">
        <v>6074</v>
      </c>
      <c r="V164" s="449"/>
      <c r="W164" s="56"/>
      <c r="X164" s="56"/>
      <c r="Y164" s="56"/>
      <c r="Z164" s="56"/>
      <c r="AA164" s="56"/>
    </row>
    <row r="165" spans="1:27" s="30" customFormat="1" ht="72" outlineLevel="1">
      <c r="A165" s="10">
        <f t="shared" si="9"/>
        <v>151</v>
      </c>
      <c r="B165" s="10" t="s">
        <v>7972</v>
      </c>
      <c r="C165" s="193" t="s">
        <v>44</v>
      </c>
      <c r="D165" s="565" t="s">
        <v>3763</v>
      </c>
      <c r="E165" s="579">
        <v>6604016251</v>
      </c>
      <c r="F165" s="10" t="s">
        <v>7533</v>
      </c>
      <c r="G165" s="125" t="s">
        <v>4499</v>
      </c>
      <c r="H165" s="167" t="s">
        <v>151</v>
      </c>
      <c r="I165" s="16" t="s">
        <v>22</v>
      </c>
      <c r="J165" s="565" t="s">
        <v>3485</v>
      </c>
      <c r="K165" s="194">
        <v>240.57</v>
      </c>
      <c r="L165" s="565" t="s">
        <v>241</v>
      </c>
      <c r="M165" s="76" t="s">
        <v>10974</v>
      </c>
      <c r="N165" s="10" t="s">
        <v>39</v>
      </c>
      <c r="O165" s="514" t="s">
        <v>11878</v>
      </c>
      <c r="P165" s="16" t="s">
        <v>11522</v>
      </c>
      <c r="Q165" s="33" t="s">
        <v>243</v>
      </c>
      <c r="R165" s="10" t="s">
        <v>4111</v>
      </c>
      <c r="S165" s="10" t="s">
        <v>493</v>
      </c>
      <c r="T165" s="76" t="s">
        <v>9784</v>
      </c>
      <c r="U165" s="415" t="s">
        <v>6075</v>
      </c>
      <c r="V165" s="449"/>
      <c r="W165" s="56"/>
      <c r="X165" s="56"/>
      <c r="Y165" s="56"/>
      <c r="Z165" s="56"/>
      <c r="AA165" s="56"/>
    </row>
    <row r="166" spans="1:27" s="30" customFormat="1" ht="60" outlineLevel="1">
      <c r="A166" s="10">
        <f t="shared" si="9"/>
        <v>152</v>
      </c>
      <c r="B166" s="10" t="s">
        <v>7973</v>
      </c>
      <c r="C166" s="193" t="s">
        <v>44</v>
      </c>
      <c r="D166" s="172" t="s">
        <v>494</v>
      </c>
      <c r="E166" s="579">
        <v>6604016251</v>
      </c>
      <c r="F166" s="10" t="s">
        <v>7321</v>
      </c>
      <c r="G166" s="125" t="s">
        <v>4499</v>
      </c>
      <c r="H166" s="167" t="s">
        <v>151</v>
      </c>
      <c r="I166" s="10" t="s">
        <v>22</v>
      </c>
      <c r="J166" s="565" t="s">
        <v>303</v>
      </c>
      <c r="K166" s="194">
        <v>240.57</v>
      </c>
      <c r="L166" s="565" t="s">
        <v>241</v>
      </c>
      <c r="M166" s="76" t="s">
        <v>10931</v>
      </c>
      <c r="N166" s="10" t="s">
        <v>39</v>
      </c>
      <c r="O166" s="514" t="s">
        <v>12792</v>
      </c>
      <c r="P166" s="16" t="s">
        <v>6677</v>
      </c>
      <c r="Q166" s="173" t="s">
        <v>5171</v>
      </c>
      <c r="R166" s="10" t="s">
        <v>3784</v>
      </c>
      <c r="S166" s="10" t="s">
        <v>8725</v>
      </c>
      <c r="T166" s="80" t="s">
        <v>9785</v>
      </c>
      <c r="U166" s="415" t="s">
        <v>6076</v>
      </c>
      <c r="V166" s="449"/>
      <c r="W166" s="56"/>
      <c r="X166" s="56"/>
      <c r="Y166" s="56"/>
      <c r="Z166" s="56"/>
      <c r="AA166" s="56"/>
    </row>
    <row r="167" spans="1:27" s="30" customFormat="1" ht="60" outlineLevel="1">
      <c r="A167" s="10">
        <f t="shared" si="9"/>
        <v>153</v>
      </c>
      <c r="B167" s="10" t="s">
        <v>7974</v>
      </c>
      <c r="C167" s="193" t="s">
        <v>341</v>
      </c>
      <c r="D167" s="565" t="s">
        <v>3764</v>
      </c>
      <c r="E167" s="172">
        <v>6604011535</v>
      </c>
      <c r="F167" s="10" t="s">
        <v>13392</v>
      </c>
      <c r="G167" s="125" t="s">
        <v>495</v>
      </c>
      <c r="H167" s="167" t="s">
        <v>151</v>
      </c>
      <c r="I167" s="10" t="s">
        <v>22</v>
      </c>
      <c r="J167" s="565" t="s">
        <v>303</v>
      </c>
      <c r="K167" s="18">
        <v>240.57</v>
      </c>
      <c r="L167" s="565" t="s">
        <v>241</v>
      </c>
      <c r="M167" s="76" t="s">
        <v>10975</v>
      </c>
      <c r="N167" s="10" t="s">
        <v>39</v>
      </c>
      <c r="O167" s="76" t="s">
        <v>11970</v>
      </c>
      <c r="P167" s="10" t="s">
        <v>11523</v>
      </c>
      <c r="Q167" s="173" t="s">
        <v>5171</v>
      </c>
      <c r="R167" s="10" t="s">
        <v>4070</v>
      </c>
      <c r="S167" s="565" t="s">
        <v>4069</v>
      </c>
      <c r="T167" s="76" t="s">
        <v>9786</v>
      </c>
      <c r="U167" s="415" t="s">
        <v>6077</v>
      </c>
      <c r="V167" s="449"/>
      <c r="W167" s="56"/>
      <c r="X167" s="56"/>
      <c r="Y167" s="56"/>
      <c r="Z167" s="56"/>
      <c r="AA167" s="56"/>
    </row>
    <row r="168" spans="1:27" s="30" customFormat="1" ht="60" outlineLevel="1">
      <c r="A168" s="10">
        <f t="shared" si="9"/>
        <v>154</v>
      </c>
      <c r="B168" s="10" t="s">
        <v>7975</v>
      </c>
      <c r="C168" s="193" t="s">
        <v>341</v>
      </c>
      <c r="D168" s="172" t="s">
        <v>497</v>
      </c>
      <c r="E168" s="10">
        <v>6604016269</v>
      </c>
      <c r="F168" s="10" t="s">
        <v>13393</v>
      </c>
      <c r="G168" s="125" t="s">
        <v>498</v>
      </c>
      <c r="H168" s="167" t="s">
        <v>151</v>
      </c>
      <c r="I168" s="10" t="s">
        <v>22</v>
      </c>
      <c r="J168" s="565" t="s">
        <v>303</v>
      </c>
      <c r="K168" s="18">
        <v>240.57</v>
      </c>
      <c r="L168" s="565" t="s">
        <v>241</v>
      </c>
      <c r="M168" s="76" t="s">
        <v>10976</v>
      </c>
      <c r="N168" s="10" t="s">
        <v>39</v>
      </c>
      <c r="O168" s="76" t="s">
        <v>11894</v>
      </c>
      <c r="P168" s="10" t="s">
        <v>11524</v>
      </c>
      <c r="Q168" s="173" t="s">
        <v>5171</v>
      </c>
      <c r="R168" s="10" t="s">
        <v>4071</v>
      </c>
      <c r="S168" s="565" t="s">
        <v>39</v>
      </c>
      <c r="T168" s="76" t="s">
        <v>9787</v>
      </c>
      <c r="U168" s="415" t="s">
        <v>6078</v>
      </c>
      <c r="V168" s="449"/>
      <c r="W168" s="56"/>
      <c r="X168" s="56"/>
      <c r="Y168" s="56"/>
      <c r="Z168" s="56"/>
      <c r="AA168" s="56"/>
    </row>
    <row r="169" spans="1:27" s="30" customFormat="1" ht="70.8" outlineLevel="1">
      <c r="A169" s="10">
        <f t="shared" si="9"/>
        <v>155</v>
      </c>
      <c r="B169" s="10" t="s">
        <v>7976</v>
      </c>
      <c r="C169" s="193" t="s">
        <v>44</v>
      </c>
      <c r="D169" s="172" t="s">
        <v>499</v>
      </c>
      <c r="E169" s="10">
        <v>6604010926</v>
      </c>
      <c r="F169" s="10" t="s">
        <v>13394</v>
      </c>
      <c r="G169" s="125" t="s">
        <v>500</v>
      </c>
      <c r="H169" s="167" t="s">
        <v>151</v>
      </c>
      <c r="I169" s="10" t="s">
        <v>22</v>
      </c>
      <c r="J169" s="565" t="s">
        <v>303</v>
      </c>
      <c r="K169" s="18">
        <v>240.57</v>
      </c>
      <c r="L169" s="565" t="s">
        <v>241</v>
      </c>
      <c r="M169" s="76" t="s">
        <v>10919</v>
      </c>
      <c r="N169" s="10" t="s">
        <v>39</v>
      </c>
      <c r="O169" s="76" t="s">
        <v>12793</v>
      </c>
      <c r="P169" s="10" t="s">
        <v>11525</v>
      </c>
      <c r="Q169" s="173" t="s">
        <v>5171</v>
      </c>
      <c r="R169" s="10" t="s">
        <v>4072</v>
      </c>
      <c r="S169" s="565" t="s">
        <v>4073</v>
      </c>
      <c r="T169" s="76" t="s">
        <v>9788</v>
      </c>
      <c r="U169" s="415" t="s">
        <v>6079</v>
      </c>
      <c r="V169" s="449"/>
      <c r="W169" s="56"/>
      <c r="X169" s="56"/>
      <c r="Y169" s="56"/>
      <c r="Z169" s="56"/>
      <c r="AA169" s="56"/>
    </row>
    <row r="170" spans="1:27" s="30" customFormat="1" ht="60" outlineLevel="1">
      <c r="A170" s="10">
        <f t="shared" si="9"/>
        <v>156</v>
      </c>
      <c r="B170" s="10" t="s">
        <v>7977</v>
      </c>
      <c r="C170" s="193" t="s">
        <v>44</v>
      </c>
      <c r="D170" s="172" t="s">
        <v>3313</v>
      </c>
      <c r="E170" s="10">
        <v>6678134179</v>
      </c>
      <c r="F170" s="10" t="s">
        <v>7534</v>
      </c>
      <c r="G170" s="567" t="s">
        <v>3999</v>
      </c>
      <c r="H170" s="167" t="s">
        <v>151</v>
      </c>
      <c r="I170" s="10" t="s">
        <v>22</v>
      </c>
      <c r="J170" s="10" t="s">
        <v>303</v>
      </c>
      <c r="K170" s="18">
        <v>240.57</v>
      </c>
      <c r="L170" s="565" t="s">
        <v>241</v>
      </c>
      <c r="M170" s="76" t="s">
        <v>10977</v>
      </c>
      <c r="N170" s="10" t="s">
        <v>39</v>
      </c>
      <c r="O170" s="76" t="s">
        <v>11971</v>
      </c>
      <c r="P170" s="10" t="s">
        <v>6686</v>
      </c>
      <c r="Q170" s="33" t="s">
        <v>243</v>
      </c>
      <c r="R170" s="10" t="s">
        <v>8771</v>
      </c>
      <c r="S170" s="10" t="s">
        <v>3314</v>
      </c>
      <c r="T170" s="76" t="s">
        <v>9789</v>
      </c>
      <c r="U170" s="415" t="s">
        <v>6072</v>
      </c>
      <c r="V170" s="449"/>
      <c r="W170" s="56"/>
      <c r="X170" s="56"/>
      <c r="Y170" s="56"/>
      <c r="Z170" s="56"/>
      <c r="AA170" s="56"/>
    </row>
    <row r="171" spans="1:27" s="30" customFormat="1" ht="37.200000000000003">
      <c r="A171" s="108" t="str">
        <f>"Бисертский МО: " &amp; COUNT(A172:A175)</f>
        <v>Бисертский МО: 4</v>
      </c>
      <c r="B171" s="109"/>
      <c r="C171" s="155"/>
      <c r="D171" s="109"/>
      <c r="E171" s="109"/>
      <c r="F171" s="156"/>
      <c r="G171" s="156"/>
      <c r="H171" s="156"/>
      <c r="I171" s="156"/>
      <c r="J171" s="156"/>
      <c r="K171" s="157"/>
      <c r="L171" s="156"/>
      <c r="M171" s="158"/>
      <c r="N171" s="156"/>
      <c r="O171" s="158"/>
      <c r="P171" s="110"/>
      <c r="Q171" s="156"/>
      <c r="R171" s="156"/>
      <c r="S171" s="156"/>
      <c r="T171" s="158"/>
      <c r="U171" s="416"/>
      <c r="V171" s="449">
        <v>111</v>
      </c>
      <c r="W171" s="67"/>
      <c r="X171" s="56"/>
      <c r="Y171" s="56"/>
      <c r="Z171" s="56"/>
      <c r="AA171" s="56"/>
    </row>
    <row r="172" spans="1:27" s="30" customFormat="1" ht="60" outlineLevel="1">
      <c r="A172" s="10">
        <f>A170+1</f>
        <v>157</v>
      </c>
      <c r="B172" s="10" t="s">
        <v>7978</v>
      </c>
      <c r="C172" s="10" t="s">
        <v>421</v>
      </c>
      <c r="D172" s="172" t="s">
        <v>501</v>
      </c>
      <c r="E172" s="10">
        <v>6646009249</v>
      </c>
      <c r="F172" s="10" t="s">
        <v>13397</v>
      </c>
      <c r="G172" s="125" t="s">
        <v>502</v>
      </c>
      <c r="H172" s="167" t="s">
        <v>151</v>
      </c>
      <c r="I172" s="10" t="s">
        <v>22</v>
      </c>
      <c r="J172" s="10" t="s">
        <v>503</v>
      </c>
      <c r="K172" s="18">
        <v>280.81</v>
      </c>
      <c r="L172" s="10" t="s">
        <v>98</v>
      </c>
      <c r="M172" s="76" t="s">
        <v>10978</v>
      </c>
      <c r="N172" s="10" t="s">
        <v>39</v>
      </c>
      <c r="O172" s="564" t="s">
        <v>11972</v>
      </c>
      <c r="P172" s="16" t="s">
        <v>5869</v>
      </c>
      <c r="Q172" s="563" t="s">
        <v>9408</v>
      </c>
      <c r="R172" s="565" t="s">
        <v>8772</v>
      </c>
      <c r="S172" s="565" t="s">
        <v>3911</v>
      </c>
      <c r="T172" s="564" t="s">
        <v>9790</v>
      </c>
      <c r="U172" s="415" t="s">
        <v>5872</v>
      </c>
      <c r="V172" s="449"/>
      <c r="W172" s="56"/>
      <c r="X172" s="56"/>
      <c r="Y172" s="56"/>
      <c r="Z172" s="56"/>
      <c r="AA172" s="56"/>
    </row>
    <row r="173" spans="1:27" s="30" customFormat="1" ht="58.8" outlineLevel="1">
      <c r="A173" s="10">
        <f>A172+1</f>
        <v>158</v>
      </c>
      <c r="B173" s="10" t="s">
        <v>7979</v>
      </c>
      <c r="C173" s="10" t="s">
        <v>421</v>
      </c>
      <c r="D173" s="172" t="s">
        <v>504</v>
      </c>
      <c r="E173" s="10">
        <v>6646009175</v>
      </c>
      <c r="F173" s="10" t="s">
        <v>13398</v>
      </c>
      <c r="G173" s="125" t="s">
        <v>505</v>
      </c>
      <c r="H173" s="167" t="s">
        <v>151</v>
      </c>
      <c r="I173" s="10" t="s">
        <v>22</v>
      </c>
      <c r="J173" s="10" t="s">
        <v>506</v>
      </c>
      <c r="K173" s="18">
        <v>280.81</v>
      </c>
      <c r="L173" s="10" t="s">
        <v>241</v>
      </c>
      <c r="M173" s="76" t="s">
        <v>10979</v>
      </c>
      <c r="N173" s="10" t="s">
        <v>39</v>
      </c>
      <c r="O173" s="564" t="s">
        <v>11973</v>
      </c>
      <c r="P173" s="565" t="s">
        <v>5870</v>
      </c>
      <c r="Q173" s="563" t="s">
        <v>9408</v>
      </c>
      <c r="R173" s="565" t="s">
        <v>4112</v>
      </c>
      <c r="S173" s="565" t="s">
        <v>3912</v>
      </c>
      <c r="T173" s="564" t="s">
        <v>9791</v>
      </c>
      <c r="U173" s="415" t="s">
        <v>5873</v>
      </c>
      <c r="V173" s="449"/>
      <c r="W173" s="56"/>
      <c r="X173" s="56"/>
      <c r="Y173" s="56"/>
      <c r="Z173" s="56"/>
      <c r="AA173" s="56"/>
    </row>
    <row r="174" spans="1:27" s="30" customFormat="1" ht="60" outlineLevel="1">
      <c r="A174" s="10">
        <f>A173+1</f>
        <v>159</v>
      </c>
      <c r="B174" s="10" t="s">
        <v>5590</v>
      </c>
      <c r="C174" s="10" t="s">
        <v>421</v>
      </c>
      <c r="D174" s="172" t="s">
        <v>507</v>
      </c>
      <c r="E174" s="10">
        <v>6646009224</v>
      </c>
      <c r="F174" s="10" t="s">
        <v>13399</v>
      </c>
      <c r="G174" s="125" t="s">
        <v>508</v>
      </c>
      <c r="H174" s="167" t="s">
        <v>151</v>
      </c>
      <c r="I174" s="10" t="s">
        <v>22</v>
      </c>
      <c r="J174" s="10" t="s">
        <v>303</v>
      </c>
      <c r="K174" s="18">
        <v>280.81</v>
      </c>
      <c r="L174" s="10" t="s">
        <v>241</v>
      </c>
      <c r="M174" s="76" t="s">
        <v>10938</v>
      </c>
      <c r="N174" s="10" t="s">
        <v>39</v>
      </c>
      <c r="O174" s="564" t="s">
        <v>11974</v>
      </c>
      <c r="P174" s="565" t="s">
        <v>5871</v>
      </c>
      <c r="Q174" s="563" t="s">
        <v>9409</v>
      </c>
      <c r="R174" s="565" t="s">
        <v>8773</v>
      </c>
      <c r="S174" s="565" t="s">
        <v>3913</v>
      </c>
      <c r="T174" s="564" t="s">
        <v>9792</v>
      </c>
      <c r="U174" s="415" t="s">
        <v>5874</v>
      </c>
      <c r="V174" s="449"/>
      <c r="W174" s="56"/>
      <c r="X174" s="56"/>
      <c r="Y174" s="56"/>
      <c r="Z174" s="56"/>
      <c r="AA174" s="56"/>
    </row>
    <row r="175" spans="1:27" s="30" customFormat="1" ht="71.400000000000006" outlineLevel="1">
      <c r="A175" s="10">
        <f>A174+1</f>
        <v>160</v>
      </c>
      <c r="B175" s="10" t="s">
        <v>7980</v>
      </c>
      <c r="C175" s="10" t="s">
        <v>421</v>
      </c>
      <c r="D175" s="172" t="s">
        <v>509</v>
      </c>
      <c r="E175" s="10">
        <v>6646009182</v>
      </c>
      <c r="F175" s="10" t="s">
        <v>13400</v>
      </c>
      <c r="G175" s="567" t="s">
        <v>4000</v>
      </c>
      <c r="H175" s="167" t="s">
        <v>151</v>
      </c>
      <c r="I175" s="10" t="s">
        <v>22</v>
      </c>
      <c r="J175" s="10" t="s">
        <v>9276</v>
      </c>
      <c r="K175" s="18">
        <v>0</v>
      </c>
      <c r="L175" s="10" t="s">
        <v>241</v>
      </c>
      <c r="M175" s="76" t="s">
        <v>10980</v>
      </c>
      <c r="N175" s="10" t="s">
        <v>39</v>
      </c>
      <c r="O175" s="564" t="s">
        <v>11975</v>
      </c>
      <c r="P175" s="565" t="s">
        <v>3914</v>
      </c>
      <c r="Q175" s="580" t="s">
        <v>9342</v>
      </c>
      <c r="R175" s="565" t="s">
        <v>8774</v>
      </c>
      <c r="S175" s="565" t="s">
        <v>3915</v>
      </c>
      <c r="T175" s="564" t="s">
        <v>9793</v>
      </c>
      <c r="U175" s="415" t="s">
        <v>5875</v>
      </c>
      <c r="V175" s="449"/>
      <c r="W175" s="56"/>
      <c r="X175" s="56"/>
      <c r="Y175" s="56"/>
      <c r="Z175" s="56"/>
      <c r="AA175" s="56"/>
    </row>
    <row r="176" spans="1:27" s="30" customFormat="1" ht="37.200000000000003">
      <c r="A176" s="108" t="str">
        <f>"Богданович ГО: " &amp; COUNT(A177:A198)</f>
        <v>Богданович ГО: 22</v>
      </c>
      <c r="B176" s="109"/>
      <c r="C176" s="155"/>
      <c r="D176" s="109"/>
      <c r="E176" s="109"/>
      <c r="F176" s="156"/>
      <c r="G176" s="156"/>
      <c r="H176" s="156"/>
      <c r="I176" s="156"/>
      <c r="J176" s="156"/>
      <c r="K176" s="157"/>
      <c r="L176" s="156"/>
      <c r="M176" s="158"/>
      <c r="N176" s="156"/>
      <c r="O176" s="158"/>
      <c r="P176" s="110"/>
      <c r="Q176" s="156"/>
      <c r="R176" s="156"/>
      <c r="S176" s="156"/>
      <c r="T176" s="158"/>
      <c r="U176" s="416"/>
      <c r="V176" s="449">
        <v>111</v>
      </c>
      <c r="W176" s="67"/>
      <c r="X176" s="56"/>
      <c r="Y176" s="56"/>
      <c r="Z176" s="56"/>
      <c r="AA176" s="56"/>
    </row>
    <row r="177" spans="1:27" s="30" customFormat="1" ht="82.8" outlineLevel="1">
      <c r="A177" s="10">
        <f>A175+1</f>
        <v>161</v>
      </c>
      <c r="B177" s="10" t="s">
        <v>9053</v>
      </c>
      <c r="C177" s="10" t="s">
        <v>44</v>
      </c>
      <c r="D177" s="172" t="s">
        <v>510</v>
      </c>
      <c r="E177" s="10">
        <v>6605004298</v>
      </c>
      <c r="F177" s="10" t="s">
        <v>13421</v>
      </c>
      <c r="G177" s="125" t="s">
        <v>511</v>
      </c>
      <c r="H177" s="167" t="s">
        <v>151</v>
      </c>
      <c r="I177" s="10" t="s">
        <v>22</v>
      </c>
      <c r="J177" s="10" t="s">
        <v>3880</v>
      </c>
      <c r="K177" s="22">
        <v>218</v>
      </c>
      <c r="L177" s="10" t="s">
        <v>261</v>
      </c>
      <c r="M177" s="76" t="s">
        <v>10981</v>
      </c>
      <c r="N177" s="10" t="s">
        <v>39</v>
      </c>
      <c r="O177" s="76" t="s">
        <v>11976</v>
      </c>
      <c r="P177" s="10" t="s">
        <v>11526</v>
      </c>
      <c r="Q177" s="173" t="s">
        <v>9410</v>
      </c>
      <c r="R177" s="10" t="s">
        <v>4088</v>
      </c>
      <c r="S177" s="10" t="s">
        <v>513</v>
      </c>
      <c r="T177" s="76" t="s">
        <v>9794</v>
      </c>
      <c r="U177" s="415" t="s">
        <v>8867</v>
      </c>
      <c r="V177" s="449"/>
      <c r="W177" s="56"/>
      <c r="X177" s="56"/>
      <c r="Y177" s="56"/>
      <c r="Z177" s="56"/>
      <c r="AA177" s="56"/>
    </row>
    <row r="178" spans="1:27" s="30" customFormat="1" ht="82.8" outlineLevel="1">
      <c r="A178" s="10">
        <f t="shared" ref="A178:A198" si="10">A177+1</f>
        <v>162</v>
      </c>
      <c r="B178" s="10" t="s">
        <v>5135</v>
      </c>
      <c r="C178" s="10" t="s">
        <v>44</v>
      </c>
      <c r="D178" s="172" t="s">
        <v>514</v>
      </c>
      <c r="E178" s="10">
        <v>6605005728</v>
      </c>
      <c r="F178" s="10" t="s">
        <v>13403</v>
      </c>
      <c r="G178" s="125" t="s">
        <v>515</v>
      </c>
      <c r="H178" s="167" t="s">
        <v>151</v>
      </c>
      <c r="I178" s="10" t="s">
        <v>22</v>
      </c>
      <c r="J178" s="10" t="s">
        <v>6732</v>
      </c>
      <c r="K178" s="22">
        <v>218</v>
      </c>
      <c r="L178" s="10" t="s">
        <v>261</v>
      </c>
      <c r="M178" s="76" t="s">
        <v>10981</v>
      </c>
      <c r="N178" s="10" t="s">
        <v>39</v>
      </c>
      <c r="O178" s="76" t="s">
        <v>11894</v>
      </c>
      <c r="P178" s="10" t="s">
        <v>11527</v>
      </c>
      <c r="Q178" s="33" t="s">
        <v>11720</v>
      </c>
      <c r="R178" s="10" t="s">
        <v>517</v>
      </c>
      <c r="S178" s="10" t="s">
        <v>518</v>
      </c>
      <c r="T178" s="76" t="s">
        <v>9795</v>
      </c>
      <c r="U178" s="415" t="s">
        <v>8868</v>
      </c>
      <c r="V178" s="449"/>
      <c r="W178" s="56"/>
      <c r="X178" s="56"/>
      <c r="Y178" s="56"/>
      <c r="Z178" s="56"/>
      <c r="AA178" s="56"/>
    </row>
    <row r="179" spans="1:27" s="30" customFormat="1" ht="82.8" outlineLevel="1">
      <c r="A179" s="10">
        <f t="shared" si="10"/>
        <v>163</v>
      </c>
      <c r="B179" s="10" t="s">
        <v>5591</v>
      </c>
      <c r="C179" s="10" t="s">
        <v>44</v>
      </c>
      <c r="D179" s="172" t="s">
        <v>519</v>
      </c>
      <c r="E179" s="10">
        <v>6605006320</v>
      </c>
      <c r="F179" s="10" t="s">
        <v>13404</v>
      </c>
      <c r="G179" s="125" t="s">
        <v>520</v>
      </c>
      <c r="H179" s="167" t="s">
        <v>151</v>
      </c>
      <c r="I179" s="10" t="s">
        <v>22</v>
      </c>
      <c r="J179" s="10" t="s">
        <v>6732</v>
      </c>
      <c r="K179" s="22">
        <v>218</v>
      </c>
      <c r="L179" s="10" t="s">
        <v>261</v>
      </c>
      <c r="M179" s="76" t="s">
        <v>10981</v>
      </c>
      <c r="N179" s="10" t="s">
        <v>39</v>
      </c>
      <c r="O179" s="76" t="s">
        <v>11977</v>
      </c>
      <c r="P179" s="10" t="s">
        <v>6736</v>
      </c>
      <c r="Q179" s="173" t="s">
        <v>9411</v>
      </c>
      <c r="R179" s="10" t="s">
        <v>4088</v>
      </c>
      <c r="S179" s="10" t="s">
        <v>521</v>
      </c>
      <c r="T179" s="76" t="s">
        <v>9796</v>
      </c>
      <c r="U179" s="415" t="s">
        <v>8869</v>
      </c>
      <c r="V179" s="449"/>
      <c r="W179" s="56"/>
      <c r="X179" s="56"/>
      <c r="Y179" s="56"/>
      <c r="Z179" s="56"/>
      <c r="AA179" s="56"/>
    </row>
    <row r="180" spans="1:27" s="30" customFormat="1" ht="82.8" outlineLevel="1">
      <c r="A180" s="10">
        <f t="shared" si="10"/>
        <v>164</v>
      </c>
      <c r="B180" s="10" t="s">
        <v>5592</v>
      </c>
      <c r="C180" s="10" t="s">
        <v>44</v>
      </c>
      <c r="D180" s="172" t="s">
        <v>522</v>
      </c>
      <c r="E180" s="10">
        <v>6605006714</v>
      </c>
      <c r="F180" s="10" t="s">
        <v>13405</v>
      </c>
      <c r="G180" s="125" t="s">
        <v>523</v>
      </c>
      <c r="H180" s="167" t="s">
        <v>151</v>
      </c>
      <c r="I180" s="10" t="s">
        <v>22</v>
      </c>
      <c r="J180" s="10" t="s">
        <v>6732</v>
      </c>
      <c r="K180" s="22">
        <v>218</v>
      </c>
      <c r="L180" s="10" t="s">
        <v>261</v>
      </c>
      <c r="M180" s="76" t="s">
        <v>10982</v>
      </c>
      <c r="N180" s="10" t="s">
        <v>39</v>
      </c>
      <c r="O180" s="76" t="s">
        <v>11926</v>
      </c>
      <c r="P180" s="10" t="s">
        <v>11528</v>
      </c>
      <c r="Q180" s="173" t="s">
        <v>9412</v>
      </c>
      <c r="R180" s="10" t="s">
        <v>4088</v>
      </c>
      <c r="S180" s="10" t="s">
        <v>524</v>
      </c>
      <c r="T180" s="76" t="s">
        <v>9797</v>
      </c>
      <c r="U180" s="415" t="s">
        <v>8870</v>
      </c>
      <c r="V180" s="449"/>
      <c r="W180" s="56"/>
      <c r="X180" s="56"/>
      <c r="Y180" s="56"/>
      <c r="Z180" s="56"/>
      <c r="AA180" s="56"/>
    </row>
    <row r="181" spans="1:27" s="30" customFormat="1" ht="84" outlineLevel="1">
      <c r="A181" s="10">
        <f t="shared" si="10"/>
        <v>165</v>
      </c>
      <c r="B181" s="10" t="s">
        <v>5136</v>
      </c>
      <c r="C181" s="10" t="s">
        <v>44</v>
      </c>
      <c r="D181" s="172" t="s">
        <v>525</v>
      </c>
      <c r="E181" s="10">
        <v>6605006400</v>
      </c>
      <c r="F181" s="10" t="s">
        <v>13406</v>
      </c>
      <c r="G181" s="125" t="s">
        <v>526</v>
      </c>
      <c r="H181" s="167" t="s">
        <v>151</v>
      </c>
      <c r="I181" s="10" t="s">
        <v>22</v>
      </c>
      <c r="J181" s="10" t="s">
        <v>6732</v>
      </c>
      <c r="K181" s="22">
        <v>218</v>
      </c>
      <c r="L181" s="10" t="s">
        <v>261</v>
      </c>
      <c r="M181" s="76" t="s">
        <v>10981</v>
      </c>
      <c r="N181" s="10" t="s">
        <v>39</v>
      </c>
      <c r="O181" s="76" t="s">
        <v>11914</v>
      </c>
      <c r="P181" s="10" t="s">
        <v>6737</v>
      </c>
      <c r="Q181" s="173" t="s">
        <v>9413</v>
      </c>
      <c r="R181" s="10" t="s">
        <v>4088</v>
      </c>
      <c r="S181" s="10" t="s">
        <v>527</v>
      </c>
      <c r="T181" s="76" t="s">
        <v>9798</v>
      </c>
      <c r="U181" s="415" t="s">
        <v>8871</v>
      </c>
      <c r="V181" s="449"/>
      <c r="W181" s="56"/>
      <c r="X181" s="56"/>
      <c r="Y181" s="56"/>
      <c r="Z181" s="56"/>
      <c r="AA181" s="56"/>
    </row>
    <row r="182" spans="1:27" s="30" customFormat="1" ht="108" outlineLevel="1">
      <c r="A182" s="10">
        <f t="shared" si="10"/>
        <v>166</v>
      </c>
      <c r="B182" s="10" t="s">
        <v>7981</v>
      </c>
      <c r="C182" s="10" t="s">
        <v>44</v>
      </c>
      <c r="D182" s="172" t="s">
        <v>528</v>
      </c>
      <c r="E182" s="10">
        <v>6605002822</v>
      </c>
      <c r="F182" s="10" t="s">
        <v>13407</v>
      </c>
      <c r="G182" s="125" t="s">
        <v>529</v>
      </c>
      <c r="H182" s="167" t="s">
        <v>151</v>
      </c>
      <c r="I182" s="10" t="s">
        <v>22</v>
      </c>
      <c r="J182" s="10" t="s">
        <v>3880</v>
      </c>
      <c r="K182" s="22">
        <v>218</v>
      </c>
      <c r="L182" s="10" t="s">
        <v>261</v>
      </c>
      <c r="M182" s="76" t="s">
        <v>10912</v>
      </c>
      <c r="N182" s="10" t="s">
        <v>39</v>
      </c>
      <c r="O182" s="76" t="s">
        <v>11883</v>
      </c>
      <c r="P182" s="10" t="s">
        <v>11529</v>
      </c>
      <c r="Q182" s="173" t="s">
        <v>9414</v>
      </c>
      <c r="R182" s="10" t="s">
        <v>530</v>
      </c>
      <c r="S182" s="10" t="s">
        <v>531</v>
      </c>
      <c r="T182" s="76" t="s">
        <v>9794</v>
      </c>
      <c r="U182" s="415" t="s">
        <v>8872</v>
      </c>
      <c r="V182" s="449"/>
      <c r="W182" s="440"/>
      <c r="X182" s="56"/>
      <c r="Y182" s="56"/>
      <c r="Z182" s="56"/>
      <c r="AA182" s="56"/>
    </row>
    <row r="183" spans="1:27" s="30" customFormat="1" ht="84" outlineLevel="1">
      <c r="A183" s="10">
        <f t="shared" si="10"/>
        <v>167</v>
      </c>
      <c r="B183" s="10" t="s">
        <v>5137</v>
      </c>
      <c r="C183" s="10" t="s">
        <v>44</v>
      </c>
      <c r="D183" s="172" t="s">
        <v>532</v>
      </c>
      <c r="E183" s="10">
        <v>6605006545</v>
      </c>
      <c r="F183" s="10" t="s">
        <v>13408</v>
      </c>
      <c r="G183" s="125" t="s">
        <v>533</v>
      </c>
      <c r="H183" s="167" t="s">
        <v>151</v>
      </c>
      <c r="I183" s="10" t="s">
        <v>22</v>
      </c>
      <c r="J183" s="10" t="s">
        <v>3880</v>
      </c>
      <c r="K183" s="22">
        <v>218</v>
      </c>
      <c r="L183" s="10" t="s">
        <v>261</v>
      </c>
      <c r="M183" s="76" t="s">
        <v>10972</v>
      </c>
      <c r="N183" s="10" t="s">
        <v>39</v>
      </c>
      <c r="O183" s="76" t="s">
        <v>11883</v>
      </c>
      <c r="P183" s="10" t="s">
        <v>11530</v>
      </c>
      <c r="Q183" s="173" t="s">
        <v>9415</v>
      </c>
      <c r="R183" s="10" t="s">
        <v>4088</v>
      </c>
      <c r="S183" s="10" t="s">
        <v>8726</v>
      </c>
      <c r="T183" s="76" t="s">
        <v>9799</v>
      </c>
      <c r="U183" s="415" t="s">
        <v>8873</v>
      </c>
      <c r="V183" s="449"/>
      <c r="W183" s="56"/>
      <c r="X183" s="56"/>
      <c r="Y183" s="56"/>
      <c r="Z183" s="56"/>
      <c r="AA183" s="56"/>
    </row>
    <row r="184" spans="1:27" s="30" customFormat="1" ht="84" outlineLevel="1">
      <c r="A184" s="10">
        <f t="shared" si="10"/>
        <v>168</v>
      </c>
      <c r="B184" s="10" t="s">
        <v>7982</v>
      </c>
      <c r="C184" s="10" t="s">
        <v>44</v>
      </c>
      <c r="D184" s="172" t="s">
        <v>534</v>
      </c>
      <c r="E184" s="10">
        <v>6605006633</v>
      </c>
      <c r="F184" s="10" t="s">
        <v>13409</v>
      </c>
      <c r="G184" s="125" t="s">
        <v>535</v>
      </c>
      <c r="H184" s="167" t="s">
        <v>151</v>
      </c>
      <c r="I184" s="10" t="s">
        <v>22</v>
      </c>
      <c r="J184" s="10" t="s">
        <v>3880</v>
      </c>
      <c r="K184" s="22">
        <v>218</v>
      </c>
      <c r="L184" s="10" t="s">
        <v>261</v>
      </c>
      <c r="M184" s="76" t="s">
        <v>10966</v>
      </c>
      <c r="N184" s="10" t="s">
        <v>39</v>
      </c>
      <c r="O184" s="76" t="s">
        <v>11921</v>
      </c>
      <c r="P184" s="10" t="s">
        <v>11531</v>
      </c>
      <c r="Q184" s="173" t="s">
        <v>9416</v>
      </c>
      <c r="R184" s="10" t="s">
        <v>4088</v>
      </c>
      <c r="S184" s="10" t="s">
        <v>536</v>
      </c>
      <c r="T184" s="76" t="s">
        <v>9800</v>
      </c>
      <c r="U184" s="415" t="s">
        <v>8874</v>
      </c>
      <c r="V184" s="449"/>
      <c r="W184" s="56"/>
      <c r="X184" s="56"/>
      <c r="Y184" s="56"/>
      <c r="Z184" s="56"/>
      <c r="AA184" s="56"/>
    </row>
    <row r="185" spans="1:27" s="30" customFormat="1" ht="82.8" outlineLevel="1">
      <c r="A185" s="10">
        <f t="shared" si="10"/>
        <v>169</v>
      </c>
      <c r="B185" s="10" t="s">
        <v>7983</v>
      </c>
      <c r="C185" s="10" t="s">
        <v>44</v>
      </c>
      <c r="D185" s="172" t="s">
        <v>537</v>
      </c>
      <c r="E185" s="10">
        <v>6605006721</v>
      </c>
      <c r="F185" s="10" t="s">
        <v>13410</v>
      </c>
      <c r="G185" s="125" t="s">
        <v>538</v>
      </c>
      <c r="H185" s="167" t="s">
        <v>151</v>
      </c>
      <c r="I185" s="10" t="s">
        <v>22</v>
      </c>
      <c r="J185" s="10" t="s">
        <v>3880</v>
      </c>
      <c r="K185" s="22">
        <v>218</v>
      </c>
      <c r="L185" s="10" t="s">
        <v>261</v>
      </c>
      <c r="M185" s="76" t="s">
        <v>10938</v>
      </c>
      <c r="N185" s="10" t="s">
        <v>39</v>
      </c>
      <c r="O185" s="76" t="s">
        <v>11938</v>
      </c>
      <c r="P185" s="10" t="s">
        <v>11532</v>
      </c>
      <c r="Q185" s="173" t="s">
        <v>9417</v>
      </c>
      <c r="R185" s="10" t="s">
        <v>4088</v>
      </c>
      <c r="S185" s="10" t="s">
        <v>539</v>
      </c>
      <c r="T185" s="76" t="s">
        <v>9801</v>
      </c>
      <c r="U185" s="415" t="s">
        <v>8875</v>
      </c>
      <c r="V185" s="449"/>
      <c r="W185" s="56"/>
      <c r="X185" s="56"/>
      <c r="Y185" s="56"/>
      <c r="Z185" s="56"/>
      <c r="AA185" s="56"/>
    </row>
    <row r="186" spans="1:27" s="30" customFormat="1" ht="82.8" outlineLevel="1">
      <c r="A186" s="10">
        <f t="shared" si="10"/>
        <v>170</v>
      </c>
      <c r="B186" s="10" t="s">
        <v>9054</v>
      </c>
      <c r="C186" s="10" t="s">
        <v>44</v>
      </c>
      <c r="D186" s="172" t="s">
        <v>540</v>
      </c>
      <c r="E186" s="10">
        <v>6605006538</v>
      </c>
      <c r="F186" s="10" t="s">
        <v>13411</v>
      </c>
      <c r="G186" s="125" t="s">
        <v>541</v>
      </c>
      <c r="H186" s="167" t="s">
        <v>151</v>
      </c>
      <c r="I186" s="10" t="s">
        <v>22</v>
      </c>
      <c r="J186" s="10" t="s">
        <v>3880</v>
      </c>
      <c r="K186" s="22">
        <v>218</v>
      </c>
      <c r="L186" s="10" t="s">
        <v>261</v>
      </c>
      <c r="M186" s="76" t="s">
        <v>10923</v>
      </c>
      <c r="N186" s="10" t="s">
        <v>39</v>
      </c>
      <c r="O186" s="76" t="s">
        <v>11929</v>
      </c>
      <c r="P186" s="10" t="s">
        <v>12976</v>
      </c>
      <c r="Q186" s="173" t="s">
        <v>9418</v>
      </c>
      <c r="R186" s="10" t="s">
        <v>4088</v>
      </c>
      <c r="S186" s="10" t="s">
        <v>542</v>
      </c>
      <c r="T186" s="76" t="s">
        <v>9802</v>
      </c>
      <c r="U186" s="415" t="s">
        <v>8876</v>
      </c>
      <c r="V186" s="449"/>
      <c r="W186" s="56"/>
      <c r="X186" s="56"/>
      <c r="Y186" s="56"/>
      <c r="Z186" s="56"/>
      <c r="AA186" s="56"/>
    </row>
    <row r="187" spans="1:27" s="30" customFormat="1" ht="82.8" outlineLevel="1">
      <c r="A187" s="10">
        <f t="shared" si="10"/>
        <v>171</v>
      </c>
      <c r="B187" s="10" t="s">
        <v>5593</v>
      </c>
      <c r="C187" s="10" t="s">
        <v>44</v>
      </c>
      <c r="D187" s="172" t="s">
        <v>543</v>
      </c>
      <c r="E187" s="10">
        <v>6605006591</v>
      </c>
      <c r="F187" s="10" t="s">
        <v>13412</v>
      </c>
      <c r="G187" s="125" t="s">
        <v>544</v>
      </c>
      <c r="H187" s="167" t="s">
        <v>151</v>
      </c>
      <c r="I187" s="10" t="s">
        <v>22</v>
      </c>
      <c r="J187" s="10" t="s">
        <v>3880</v>
      </c>
      <c r="K187" s="22">
        <v>218</v>
      </c>
      <c r="L187" s="10" t="s">
        <v>261</v>
      </c>
      <c r="M187" s="76" t="s">
        <v>10912</v>
      </c>
      <c r="N187" s="10" t="s">
        <v>39</v>
      </c>
      <c r="O187" s="76" t="s">
        <v>11942</v>
      </c>
      <c r="P187" s="10" t="s">
        <v>11533</v>
      </c>
      <c r="Q187" s="173" t="s">
        <v>9419</v>
      </c>
      <c r="R187" s="10" t="s">
        <v>4088</v>
      </c>
      <c r="S187" s="10" t="s">
        <v>545</v>
      </c>
      <c r="T187" s="76" t="s">
        <v>9803</v>
      </c>
      <c r="U187" s="415" t="s">
        <v>8877</v>
      </c>
      <c r="V187" s="449"/>
      <c r="W187" s="56"/>
      <c r="X187" s="56"/>
      <c r="Y187" s="56"/>
      <c r="Z187" s="56"/>
      <c r="AA187" s="56"/>
    </row>
    <row r="188" spans="1:27" s="30" customFormat="1" ht="108" outlineLevel="1">
      <c r="A188" s="10">
        <f t="shared" si="10"/>
        <v>172</v>
      </c>
      <c r="B188" s="10" t="s">
        <v>5138</v>
      </c>
      <c r="C188" s="10" t="s">
        <v>44</v>
      </c>
      <c r="D188" s="172" t="s">
        <v>546</v>
      </c>
      <c r="E188" s="10">
        <v>6605006552</v>
      </c>
      <c r="F188" s="10" t="s">
        <v>13413</v>
      </c>
      <c r="G188" s="125" t="s">
        <v>547</v>
      </c>
      <c r="H188" s="167" t="s">
        <v>151</v>
      </c>
      <c r="I188" s="10" t="s">
        <v>22</v>
      </c>
      <c r="J188" s="10" t="s">
        <v>3880</v>
      </c>
      <c r="K188" s="22">
        <v>218</v>
      </c>
      <c r="L188" s="10" t="s">
        <v>261</v>
      </c>
      <c r="M188" s="76" t="s">
        <v>10938</v>
      </c>
      <c r="N188" s="10" t="s">
        <v>39</v>
      </c>
      <c r="O188" s="76" t="s">
        <v>11978</v>
      </c>
      <c r="P188" s="10" t="s">
        <v>11534</v>
      </c>
      <c r="Q188" s="173" t="s">
        <v>9420</v>
      </c>
      <c r="R188" s="10" t="s">
        <v>4088</v>
      </c>
      <c r="S188" s="10" t="s">
        <v>548</v>
      </c>
      <c r="T188" s="76" t="s">
        <v>9804</v>
      </c>
      <c r="U188" s="415" t="s">
        <v>4634</v>
      </c>
      <c r="V188" s="449"/>
      <c r="W188" s="56"/>
      <c r="X188" s="56"/>
      <c r="Y188" s="56"/>
      <c r="Z188" s="56"/>
      <c r="AA188" s="56"/>
    </row>
    <row r="189" spans="1:27" s="30" customFormat="1" ht="132" outlineLevel="1">
      <c r="A189" s="10">
        <f t="shared" si="10"/>
        <v>173</v>
      </c>
      <c r="B189" s="10" t="s">
        <v>7984</v>
      </c>
      <c r="C189" s="10" t="s">
        <v>44</v>
      </c>
      <c r="D189" s="172" t="s">
        <v>549</v>
      </c>
      <c r="E189" s="10">
        <v>6605006658</v>
      </c>
      <c r="F189" s="10" t="s">
        <v>13414</v>
      </c>
      <c r="G189" s="125" t="s">
        <v>550</v>
      </c>
      <c r="H189" s="167" t="s">
        <v>151</v>
      </c>
      <c r="I189" s="10" t="s">
        <v>22</v>
      </c>
      <c r="J189" s="10" t="s">
        <v>299</v>
      </c>
      <c r="K189" s="22">
        <v>218</v>
      </c>
      <c r="L189" s="10" t="s">
        <v>261</v>
      </c>
      <c r="M189" s="76" t="s">
        <v>10923</v>
      </c>
      <c r="N189" s="10" t="s">
        <v>39</v>
      </c>
      <c r="O189" s="76" t="s">
        <v>11979</v>
      </c>
      <c r="P189" s="10" t="s">
        <v>11535</v>
      </c>
      <c r="Q189" s="173" t="s">
        <v>9421</v>
      </c>
      <c r="R189" s="10" t="s">
        <v>4088</v>
      </c>
      <c r="S189" s="10" t="s">
        <v>551</v>
      </c>
      <c r="T189" s="76" t="s">
        <v>9795</v>
      </c>
      <c r="U189" s="415" t="s">
        <v>552</v>
      </c>
      <c r="V189" s="449"/>
      <c r="W189" s="56"/>
      <c r="X189" s="56"/>
      <c r="Y189" s="56"/>
      <c r="Z189" s="56"/>
      <c r="AA189" s="56"/>
    </row>
    <row r="190" spans="1:27" s="30" customFormat="1" ht="82.8" outlineLevel="1">
      <c r="A190" s="10">
        <f t="shared" si="10"/>
        <v>174</v>
      </c>
      <c r="B190" s="10" t="s">
        <v>5139</v>
      </c>
      <c r="C190" s="10" t="s">
        <v>44</v>
      </c>
      <c r="D190" s="172" t="s">
        <v>6733</v>
      </c>
      <c r="E190" s="10">
        <v>6605006231</v>
      </c>
      <c r="F190" s="10" t="s">
        <v>13954</v>
      </c>
      <c r="G190" s="125" t="s">
        <v>553</v>
      </c>
      <c r="H190" s="167" t="s">
        <v>151</v>
      </c>
      <c r="I190" s="10" t="s">
        <v>22</v>
      </c>
      <c r="J190" s="10" t="s">
        <v>3880</v>
      </c>
      <c r="K190" s="22">
        <v>218</v>
      </c>
      <c r="L190" s="10" t="s">
        <v>261</v>
      </c>
      <c r="M190" s="76" t="s">
        <v>10966</v>
      </c>
      <c r="N190" s="10" t="s">
        <v>39</v>
      </c>
      <c r="O190" s="76" t="s">
        <v>11879</v>
      </c>
      <c r="P190" s="10" t="s">
        <v>11838</v>
      </c>
      <c r="Q190" s="33" t="s">
        <v>67</v>
      </c>
      <c r="R190" s="10" t="s">
        <v>4088</v>
      </c>
      <c r="S190" s="10" t="s">
        <v>554</v>
      </c>
      <c r="T190" s="76" t="s">
        <v>9797</v>
      </c>
      <c r="U190" s="415" t="s">
        <v>8878</v>
      </c>
      <c r="V190" s="449"/>
      <c r="W190" s="56"/>
      <c r="X190" s="56"/>
      <c r="Y190" s="56"/>
      <c r="Z190" s="56"/>
      <c r="AA190" s="56"/>
    </row>
    <row r="191" spans="1:27" s="30" customFormat="1" ht="82.8" outlineLevel="1">
      <c r="A191" s="10">
        <f t="shared" si="10"/>
        <v>175</v>
      </c>
      <c r="B191" s="10" t="s">
        <v>5140</v>
      </c>
      <c r="C191" s="10" t="s">
        <v>44</v>
      </c>
      <c r="D191" s="172" t="s">
        <v>555</v>
      </c>
      <c r="E191" s="10">
        <v>6605006560</v>
      </c>
      <c r="F191" s="10" t="s">
        <v>7322</v>
      </c>
      <c r="G191" s="125" t="s">
        <v>556</v>
      </c>
      <c r="H191" s="167" t="s">
        <v>151</v>
      </c>
      <c r="I191" s="10" t="s">
        <v>22</v>
      </c>
      <c r="J191" s="10" t="s">
        <v>3880</v>
      </c>
      <c r="K191" s="22">
        <v>218</v>
      </c>
      <c r="L191" s="10" t="s">
        <v>261</v>
      </c>
      <c r="M191" s="76" t="s">
        <v>10931</v>
      </c>
      <c r="N191" s="10" t="s">
        <v>39</v>
      </c>
      <c r="O191" s="76" t="s">
        <v>11915</v>
      </c>
      <c r="P191" s="10" t="s">
        <v>11536</v>
      </c>
      <c r="Q191" s="173" t="s">
        <v>9422</v>
      </c>
      <c r="R191" s="10" t="s">
        <v>4088</v>
      </c>
      <c r="S191" s="10" t="s">
        <v>557</v>
      </c>
      <c r="T191" s="76" t="s">
        <v>9805</v>
      </c>
      <c r="U191" s="415" t="s">
        <v>8879</v>
      </c>
      <c r="V191" s="449"/>
      <c r="W191" s="56"/>
      <c r="X191" s="56"/>
      <c r="Y191" s="56"/>
      <c r="Z191" s="56"/>
      <c r="AA191" s="56"/>
    </row>
    <row r="192" spans="1:27" s="30" customFormat="1" ht="84" outlineLevel="1">
      <c r="A192" s="10">
        <f t="shared" si="10"/>
        <v>176</v>
      </c>
      <c r="B192" s="10" t="s">
        <v>7985</v>
      </c>
      <c r="C192" s="10" t="s">
        <v>44</v>
      </c>
      <c r="D192" s="172" t="s">
        <v>558</v>
      </c>
      <c r="E192" s="10">
        <v>6605006626</v>
      </c>
      <c r="F192" s="10" t="s">
        <v>13415</v>
      </c>
      <c r="G192" s="125" t="s">
        <v>559</v>
      </c>
      <c r="H192" s="167" t="s">
        <v>151</v>
      </c>
      <c r="I192" s="10" t="s">
        <v>22</v>
      </c>
      <c r="J192" s="10" t="s">
        <v>3880</v>
      </c>
      <c r="K192" s="22">
        <v>218</v>
      </c>
      <c r="L192" s="10" t="s">
        <v>261</v>
      </c>
      <c r="M192" s="76" t="s">
        <v>10938</v>
      </c>
      <c r="N192" s="10" t="s">
        <v>39</v>
      </c>
      <c r="O192" s="76" t="s">
        <v>11980</v>
      </c>
      <c r="P192" s="10" t="s">
        <v>12977</v>
      </c>
      <c r="Q192" s="401" t="s">
        <v>9423</v>
      </c>
      <c r="R192" s="10" t="s">
        <v>4088</v>
      </c>
      <c r="S192" s="10" t="s">
        <v>560</v>
      </c>
      <c r="T192" s="76" t="s">
        <v>9806</v>
      </c>
      <c r="U192" s="415" t="s">
        <v>8880</v>
      </c>
      <c r="V192" s="449"/>
      <c r="W192" s="56"/>
      <c r="X192" s="56"/>
      <c r="Y192" s="56"/>
      <c r="Z192" s="56"/>
      <c r="AA192" s="56"/>
    </row>
    <row r="193" spans="1:27" s="30" customFormat="1" ht="96" outlineLevel="1">
      <c r="A193" s="10">
        <f t="shared" si="10"/>
        <v>177</v>
      </c>
      <c r="B193" s="10" t="s">
        <v>5141</v>
      </c>
      <c r="C193" s="10" t="s">
        <v>44</v>
      </c>
      <c r="D193" s="197" t="s">
        <v>561</v>
      </c>
      <c r="E193" s="151" t="s">
        <v>562</v>
      </c>
      <c r="F193" s="10" t="s">
        <v>13416</v>
      </c>
      <c r="G193" s="198" t="s">
        <v>563</v>
      </c>
      <c r="H193" s="167" t="s">
        <v>151</v>
      </c>
      <c r="I193" s="10" t="s">
        <v>22</v>
      </c>
      <c r="J193" s="10" t="s">
        <v>516</v>
      </c>
      <c r="K193" s="22">
        <v>218</v>
      </c>
      <c r="L193" s="10" t="s">
        <v>261</v>
      </c>
      <c r="M193" s="76" t="s">
        <v>10912</v>
      </c>
      <c r="N193" s="10" t="s">
        <v>39</v>
      </c>
      <c r="O193" s="150" t="s">
        <v>11981</v>
      </c>
      <c r="P193" s="10" t="s">
        <v>11537</v>
      </c>
      <c r="Q193" s="173" t="s">
        <v>9424</v>
      </c>
      <c r="R193" s="10" t="s">
        <v>4088</v>
      </c>
      <c r="S193" s="151" t="s">
        <v>564</v>
      </c>
      <c r="T193" s="76" t="s">
        <v>9803</v>
      </c>
      <c r="U193" s="415" t="s">
        <v>8881</v>
      </c>
      <c r="V193" s="449"/>
      <c r="W193" s="56"/>
      <c r="X193" s="56"/>
      <c r="Y193" s="56"/>
      <c r="Z193" s="56"/>
      <c r="AA193" s="56"/>
    </row>
    <row r="194" spans="1:27" s="30" customFormat="1" ht="96" outlineLevel="1">
      <c r="A194" s="10">
        <f t="shared" si="10"/>
        <v>178</v>
      </c>
      <c r="B194" s="10" t="s">
        <v>5594</v>
      </c>
      <c r="C194" s="10" t="s">
        <v>44</v>
      </c>
      <c r="D194" s="172" t="s">
        <v>565</v>
      </c>
      <c r="E194" s="10">
        <v>6605006489</v>
      </c>
      <c r="F194" s="10" t="s">
        <v>13417</v>
      </c>
      <c r="G194" s="198" t="s">
        <v>566</v>
      </c>
      <c r="H194" s="167" t="s">
        <v>151</v>
      </c>
      <c r="I194" s="10" t="s">
        <v>22</v>
      </c>
      <c r="J194" s="10" t="s">
        <v>3880</v>
      </c>
      <c r="K194" s="22">
        <v>218</v>
      </c>
      <c r="L194" s="10" t="s">
        <v>261</v>
      </c>
      <c r="M194" s="76" t="s">
        <v>10966</v>
      </c>
      <c r="N194" s="10" t="s">
        <v>39</v>
      </c>
      <c r="O194" s="76" t="s">
        <v>11915</v>
      </c>
      <c r="P194" s="10" t="s">
        <v>11538</v>
      </c>
      <c r="Q194" s="173" t="s">
        <v>9425</v>
      </c>
      <c r="R194" s="10" t="s">
        <v>4088</v>
      </c>
      <c r="S194" s="10" t="s">
        <v>567</v>
      </c>
      <c r="T194" s="76" t="s">
        <v>9807</v>
      </c>
      <c r="U194" s="415" t="s">
        <v>8882</v>
      </c>
      <c r="V194" s="449"/>
      <c r="W194" s="56"/>
      <c r="X194" s="56"/>
      <c r="Y194" s="56"/>
      <c r="Z194" s="56"/>
      <c r="AA194" s="56"/>
    </row>
    <row r="195" spans="1:27" s="30" customFormat="1" ht="84" outlineLevel="1">
      <c r="A195" s="10">
        <f t="shared" si="10"/>
        <v>179</v>
      </c>
      <c r="B195" s="10" t="s">
        <v>5142</v>
      </c>
      <c r="C195" s="10" t="s">
        <v>44</v>
      </c>
      <c r="D195" s="172" t="s">
        <v>6734</v>
      </c>
      <c r="E195" s="10">
        <v>6605006344</v>
      </c>
      <c r="F195" s="10" t="s">
        <v>13418</v>
      </c>
      <c r="G195" s="198" t="s">
        <v>568</v>
      </c>
      <c r="H195" s="167" t="s">
        <v>151</v>
      </c>
      <c r="I195" s="10" t="s">
        <v>22</v>
      </c>
      <c r="J195" s="10" t="s">
        <v>6735</v>
      </c>
      <c r="K195" s="22">
        <v>218</v>
      </c>
      <c r="L195" s="10" t="s">
        <v>261</v>
      </c>
      <c r="M195" s="76" t="s">
        <v>10923</v>
      </c>
      <c r="N195" s="10" t="s">
        <v>39</v>
      </c>
      <c r="O195" s="76" t="s">
        <v>11860</v>
      </c>
      <c r="P195" s="10" t="s">
        <v>11539</v>
      </c>
      <c r="Q195" s="173" t="s">
        <v>9426</v>
      </c>
      <c r="R195" s="10" t="s">
        <v>4088</v>
      </c>
      <c r="S195" s="10" t="s">
        <v>569</v>
      </c>
      <c r="T195" s="76" t="s">
        <v>9808</v>
      </c>
      <c r="U195" s="415" t="s">
        <v>8883</v>
      </c>
      <c r="V195" s="449"/>
      <c r="W195" s="56"/>
      <c r="X195" s="56"/>
      <c r="Y195" s="56"/>
      <c r="Z195" s="56"/>
      <c r="AA195" s="56"/>
    </row>
    <row r="196" spans="1:27" s="30" customFormat="1" ht="82.8" outlineLevel="1">
      <c r="A196" s="10">
        <f t="shared" si="10"/>
        <v>180</v>
      </c>
      <c r="B196" s="10" t="s">
        <v>5485</v>
      </c>
      <c r="C196" s="199" t="s">
        <v>341</v>
      </c>
      <c r="D196" s="172" t="s">
        <v>570</v>
      </c>
      <c r="E196" s="10">
        <v>6605006802</v>
      </c>
      <c r="F196" s="10" t="s">
        <v>13419</v>
      </c>
      <c r="G196" s="577" t="s">
        <v>571</v>
      </c>
      <c r="H196" s="167" t="s">
        <v>151</v>
      </c>
      <c r="I196" s="10" t="s">
        <v>22</v>
      </c>
      <c r="J196" s="10" t="s">
        <v>516</v>
      </c>
      <c r="K196" s="22">
        <v>218</v>
      </c>
      <c r="L196" s="10" t="s">
        <v>261</v>
      </c>
      <c r="M196" s="76" t="s">
        <v>10966</v>
      </c>
      <c r="N196" s="10" t="s">
        <v>39</v>
      </c>
      <c r="O196" s="76" t="s">
        <v>11982</v>
      </c>
      <c r="P196" s="10" t="s">
        <v>572</v>
      </c>
      <c r="Q196" s="33" t="s">
        <v>10406</v>
      </c>
      <c r="R196" s="10" t="s">
        <v>573</v>
      </c>
      <c r="S196" s="10" t="s">
        <v>39</v>
      </c>
      <c r="T196" s="76" t="s">
        <v>9809</v>
      </c>
      <c r="U196" s="415" t="s">
        <v>8884</v>
      </c>
      <c r="V196" s="449"/>
      <c r="W196" s="56"/>
      <c r="X196" s="56"/>
      <c r="Y196" s="56"/>
      <c r="Z196" s="56"/>
      <c r="AA196" s="56"/>
    </row>
    <row r="197" spans="1:27" s="30" customFormat="1" ht="82.8" outlineLevel="1">
      <c r="A197" s="10">
        <f t="shared" si="10"/>
        <v>181</v>
      </c>
      <c r="B197" s="10" t="s">
        <v>7986</v>
      </c>
      <c r="C197" s="199" t="s">
        <v>341</v>
      </c>
      <c r="D197" s="172" t="s">
        <v>574</v>
      </c>
      <c r="E197" s="10">
        <v>6633017595</v>
      </c>
      <c r="F197" s="199" t="s">
        <v>13420</v>
      </c>
      <c r="G197" s="577" t="s">
        <v>575</v>
      </c>
      <c r="H197" s="167" t="s">
        <v>151</v>
      </c>
      <c r="I197" s="10" t="s">
        <v>22</v>
      </c>
      <c r="J197" s="10" t="s">
        <v>516</v>
      </c>
      <c r="K197" s="22">
        <v>218</v>
      </c>
      <c r="L197" s="10" t="s">
        <v>261</v>
      </c>
      <c r="M197" s="76" t="s">
        <v>10911</v>
      </c>
      <c r="N197" s="10" t="s">
        <v>39</v>
      </c>
      <c r="O197" s="76" t="s">
        <v>11983</v>
      </c>
      <c r="P197" s="10" t="s">
        <v>576</v>
      </c>
      <c r="Q197" s="33" t="s">
        <v>10406</v>
      </c>
      <c r="R197" s="10" t="s">
        <v>12608</v>
      </c>
      <c r="S197" s="10" t="s">
        <v>39</v>
      </c>
      <c r="T197" s="76" t="s">
        <v>9810</v>
      </c>
      <c r="U197" s="415" t="s">
        <v>8885</v>
      </c>
      <c r="V197" s="449"/>
      <c r="W197" s="56"/>
      <c r="X197" s="56"/>
      <c r="Y197" s="56"/>
      <c r="Z197" s="56"/>
      <c r="AA197" s="56"/>
    </row>
    <row r="198" spans="1:27" s="30" customFormat="1" ht="82.8" outlineLevel="1">
      <c r="A198" s="10">
        <f t="shared" si="10"/>
        <v>182</v>
      </c>
      <c r="B198" s="10" t="s">
        <v>7987</v>
      </c>
      <c r="C198" s="199" t="s">
        <v>341</v>
      </c>
      <c r="D198" s="197" t="s">
        <v>577</v>
      </c>
      <c r="E198" s="151">
        <v>6605006739</v>
      </c>
      <c r="F198" s="10" t="s">
        <v>13419</v>
      </c>
      <c r="G198" s="198" t="s">
        <v>578</v>
      </c>
      <c r="H198" s="167" t="s">
        <v>151</v>
      </c>
      <c r="I198" s="10" t="s">
        <v>22</v>
      </c>
      <c r="J198" s="10" t="s">
        <v>3880</v>
      </c>
      <c r="K198" s="22">
        <v>218</v>
      </c>
      <c r="L198" s="10" t="s">
        <v>261</v>
      </c>
      <c r="M198" s="76" t="s">
        <v>10911</v>
      </c>
      <c r="N198" s="10" t="s">
        <v>39</v>
      </c>
      <c r="O198" s="150" t="s">
        <v>11984</v>
      </c>
      <c r="P198" s="10" t="s">
        <v>11540</v>
      </c>
      <c r="Q198" s="200" t="s">
        <v>10407</v>
      </c>
      <c r="R198" s="151" t="s">
        <v>39</v>
      </c>
      <c r="S198" s="10" t="s">
        <v>12584</v>
      </c>
      <c r="T198" s="76" t="s">
        <v>9811</v>
      </c>
      <c r="U198" s="415" t="s">
        <v>8886</v>
      </c>
      <c r="V198" s="449"/>
      <c r="W198" s="56"/>
      <c r="X198" s="56"/>
      <c r="Y198" s="56"/>
      <c r="Z198" s="56"/>
      <c r="AA198" s="56"/>
    </row>
    <row r="199" spans="1:27" s="30" customFormat="1" ht="37.200000000000003">
      <c r="A199" s="108" t="str">
        <f>"Верхнее Дуброво ГО: " &amp; COUNT(A200:A200)</f>
        <v>Верхнее Дуброво ГО: 1</v>
      </c>
      <c r="B199" s="109"/>
      <c r="C199" s="155"/>
      <c r="D199" s="109"/>
      <c r="E199" s="109"/>
      <c r="F199" s="156"/>
      <c r="G199" s="156"/>
      <c r="H199" s="156"/>
      <c r="I199" s="156"/>
      <c r="J199" s="156"/>
      <c r="K199" s="157"/>
      <c r="L199" s="156"/>
      <c r="M199" s="158"/>
      <c r="N199" s="156"/>
      <c r="O199" s="158"/>
      <c r="P199" s="110"/>
      <c r="Q199" s="156"/>
      <c r="R199" s="156"/>
      <c r="S199" s="156"/>
      <c r="T199" s="158"/>
      <c r="U199" s="416"/>
      <c r="V199" s="449">
        <v>111</v>
      </c>
      <c r="W199" s="67"/>
      <c r="X199" s="56"/>
      <c r="Y199" s="56"/>
      <c r="Z199" s="56"/>
      <c r="AA199" s="56"/>
    </row>
    <row r="200" spans="1:27" s="30" customFormat="1" ht="84" outlineLevel="1">
      <c r="A200" s="10">
        <f>A198+1</f>
        <v>183</v>
      </c>
      <c r="B200" s="10" t="s">
        <v>7988</v>
      </c>
      <c r="C200" s="10" t="s">
        <v>44</v>
      </c>
      <c r="D200" s="172" t="s">
        <v>579</v>
      </c>
      <c r="E200" s="10">
        <v>6639004722</v>
      </c>
      <c r="F200" s="10" t="s">
        <v>9218</v>
      </c>
      <c r="G200" s="125" t="s">
        <v>580</v>
      </c>
      <c r="H200" s="167" t="s">
        <v>151</v>
      </c>
      <c r="I200" s="10" t="s">
        <v>22</v>
      </c>
      <c r="J200" s="10" t="s">
        <v>307</v>
      </c>
      <c r="K200" s="14">
        <v>226.34</v>
      </c>
      <c r="L200" s="10" t="s">
        <v>241</v>
      </c>
      <c r="M200" s="76" t="s">
        <v>10983</v>
      </c>
      <c r="N200" s="10" t="s">
        <v>39</v>
      </c>
      <c r="O200" s="76" t="s">
        <v>11915</v>
      </c>
      <c r="P200" s="10" t="s">
        <v>5773</v>
      </c>
      <c r="Q200" s="33" t="s">
        <v>243</v>
      </c>
      <c r="R200" s="10" t="s">
        <v>5483</v>
      </c>
      <c r="S200" s="10" t="s">
        <v>5484</v>
      </c>
      <c r="T200" s="76" t="s">
        <v>10467</v>
      </c>
      <c r="U200" s="415" t="s">
        <v>4500</v>
      </c>
      <c r="V200" s="449"/>
      <c r="W200" s="56"/>
      <c r="X200" s="56"/>
      <c r="Y200" s="56"/>
      <c r="Z200" s="56"/>
      <c r="AA200" s="56"/>
    </row>
    <row r="201" spans="1:27" s="30" customFormat="1" ht="37.200000000000003">
      <c r="A201" s="108" t="str">
        <f>"Верх-Нейвинский ГО: " &amp; COUNT(A202:A202)</f>
        <v>Верх-Нейвинский ГО: 1</v>
      </c>
      <c r="B201" s="109"/>
      <c r="C201" s="155"/>
      <c r="D201" s="109"/>
      <c r="E201" s="109"/>
      <c r="F201" s="156"/>
      <c r="G201" s="156"/>
      <c r="H201" s="156"/>
      <c r="I201" s="156"/>
      <c r="J201" s="156"/>
      <c r="K201" s="157"/>
      <c r="L201" s="156"/>
      <c r="M201" s="158"/>
      <c r="N201" s="156"/>
      <c r="O201" s="158"/>
      <c r="P201" s="110"/>
      <c r="Q201" s="156"/>
      <c r="R201" s="156"/>
      <c r="S201" s="156"/>
      <c r="T201" s="158"/>
      <c r="U201" s="416"/>
      <c r="V201" s="449">
        <v>111</v>
      </c>
      <c r="W201" s="67"/>
      <c r="X201" s="56"/>
      <c r="Y201" s="56"/>
      <c r="Z201" s="56"/>
      <c r="AA201" s="56"/>
    </row>
    <row r="202" spans="1:27" s="30" customFormat="1" ht="72" outlineLevel="1">
      <c r="A202" s="10">
        <f>A200+1</f>
        <v>184</v>
      </c>
      <c r="B202" s="10" t="s">
        <v>7989</v>
      </c>
      <c r="C202" s="10" t="s">
        <v>44</v>
      </c>
      <c r="D202" s="172" t="s">
        <v>581</v>
      </c>
      <c r="E202" s="37">
        <v>6621007948</v>
      </c>
      <c r="F202" s="10" t="s">
        <v>9219</v>
      </c>
      <c r="G202" s="125" t="s">
        <v>582</v>
      </c>
      <c r="H202" s="167" t="s">
        <v>151</v>
      </c>
      <c r="I202" s="10" t="s">
        <v>22</v>
      </c>
      <c r="J202" s="10" t="s">
        <v>458</v>
      </c>
      <c r="K202" s="14">
        <v>806.67</v>
      </c>
      <c r="L202" s="10" t="s">
        <v>241</v>
      </c>
      <c r="M202" s="76" t="s">
        <v>10968</v>
      </c>
      <c r="N202" s="10" t="s">
        <v>39</v>
      </c>
      <c r="O202" s="76" t="s">
        <v>11985</v>
      </c>
      <c r="P202" s="10" t="s">
        <v>7128</v>
      </c>
      <c r="Q202" s="173" t="s">
        <v>9427</v>
      </c>
      <c r="R202" s="10" t="s">
        <v>12794</v>
      </c>
      <c r="S202" s="10" t="s">
        <v>583</v>
      </c>
      <c r="T202" s="76" t="s">
        <v>9812</v>
      </c>
      <c r="U202" s="581" t="s">
        <v>4501</v>
      </c>
      <c r="V202" s="449"/>
      <c r="W202" s="56"/>
      <c r="X202" s="56"/>
      <c r="Y202" s="56"/>
      <c r="Z202" s="56"/>
      <c r="AA202" s="56"/>
    </row>
    <row r="203" spans="1:27" s="30" customFormat="1" ht="37.200000000000003">
      <c r="A203" s="108" t="str">
        <f>"Верхнесалдинский МО: " &amp; COUNT(A204:A213)</f>
        <v>Верхнесалдинский МО: 10</v>
      </c>
      <c r="B203" s="109"/>
      <c r="C203" s="155"/>
      <c r="D203" s="109"/>
      <c r="E203" s="109"/>
      <c r="F203" s="156"/>
      <c r="G203" s="156"/>
      <c r="H203" s="156"/>
      <c r="I203" s="156"/>
      <c r="J203" s="156"/>
      <c r="K203" s="157"/>
      <c r="L203" s="156"/>
      <c r="M203" s="158"/>
      <c r="N203" s="156"/>
      <c r="O203" s="158"/>
      <c r="P203" s="110"/>
      <c r="Q203" s="156"/>
      <c r="R203" s="156"/>
      <c r="S203" s="156"/>
      <c r="T203" s="158"/>
      <c r="U203" s="416"/>
      <c r="V203" s="449">
        <v>111</v>
      </c>
      <c r="W203" s="67"/>
      <c r="X203" s="56"/>
      <c r="Y203" s="56"/>
      <c r="Z203" s="56"/>
      <c r="AA203" s="56"/>
    </row>
    <row r="204" spans="1:27" s="30" customFormat="1" ht="82.8" outlineLevel="1">
      <c r="A204" s="10">
        <f>A202+1</f>
        <v>185</v>
      </c>
      <c r="B204" s="10" t="s">
        <v>7990</v>
      </c>
      <c r="C204" s="10" t="s">
        <v>341</v>
      </c>
      <c r="D204" s="172" t="s">
        <v>584</v>
      </c>
      <c r="E204" s="10">
        <v>6607003797</v>
      </c>
      <c r="F204" s="10" t="s">
        <v>13423</v>
      </c>
      <c r="G204" s="125" t="s">
        <v>585</v>
      </c>
      <c r="H204" s="167" t="s">
        <v>151</v>
      </c>
      <c r="I204" s="10" t="s">
        <v>22</v>
      </c>
      <c r="J204" s="10" t="s">
        <v>174</v>
      </c>
      <c r="K204" s="18">
        <v>345</v>
      </c>
      <c r="L204" s="10" t="s">
        <v>2206</v>
      </c>
      <c r="M204" s="76" t="s">
        <v>10922</v>
      </c>
      <c r="N204" s="10" t="s">
        <v>39</v>
      </c>
      <c r="O204" s="76" t="s">
        <v>11986</v>
      </c>
      <c r="P204" s="10" t="s">
        <v>11541</v>
      </c>
      <c r="Q204" s="173" t="s">
        <v>9428</v>
      </c>
      <c r="R204" s="10" t="s">
        <v>4113</v>
      </c>
      <c r="S204" s="10" t="s">
        <v>586</v>
      </c>
      <c r="T204" s="76" t="s">
        <v>9813</v>
      </c>
      <c r="U204" s="415" t="s">
        <v>8887</v>
      </c>
      <c r="V204" s="449"/>
      <c r="W204" s="56"/>
      <c r="X204" s="56"/>
      <c r="Y204" s="56"/>
      <c r="Z204" s="56"/>
      <c r="AA204" s="56"/>
    </row>
    <row r="205" spans="1:27" s="30" customFormat="1" ht="83.4" outlineLevel="1">
      <c r="A205" s="10">
        <f t="shared" ref="A205:A213" si="11">A204+1</f>
        <v>186</v>
      </c>
      <c r="B205" s="10" t="s">
        <v>14031</v>
      </c>
      <c r="C205" s="10" t="s">
        <v>44</v>
      </c>
      <c r="D205" s="172" t="s">
        <v>587</v>
      </c>
      <c r="E205" s="10">
        <v>6607008202</v>
      </c>
      <c r="F205" s="10" t="s">
        <v>13424</v>
      </c>
      <c r="G205" s="567" t="s">
        <v>4017</v>
      </c>
      <c r="H205" s="167" t="s">
        <v>151</v>
      </c>
      <c r="I205" s="10" t="s">
        <v>22</v>
      </c>
      <c r="J205" s="10" t="s">
        <v>174</v>
      </c>
      <c r="K205" s="18">
        <v>345</v>
      </c>
      <c r="L205" s="10" t="s">
        <v>241</v>
      </c>
      <c r="M205" s="76" t="s">
        <v>10977</v>
      </c>
      <c r="N205" s="10" t="s">
        <v>39</v>
      </c>
      <c r="O205" s="76" t="s">
        <v>11962</v>
      </c>
      <c r="P205" s="10" t="s">
        <v>11542</v>
      </c>
      <c r="Q205" s="173" t="s">
        <v>9428</v>
      </c>
      <c r="R205" s="10" t="s">
        <v>6527</v>
      </c>
      <c r="S205" s="10" t="s">
        <v>588</v>
      </c>
      <c r="T205" s="76" t="s">
        <v>9814</v>
      </c>
      <c r="U205" s="415" t="s">
        <v>8888</v>
      </c>
      <c r="V205" s="449"/>
      <c r="W205" s="56"/>
      <c r="X205" s="56"/>
      <c r="Y205" s="56"/>
      <c r="Z205" s="56"/>
      <c r="AA205" s="56"/>
    </row>
    <row r="206" spans="1:27" s="30" customFormat="1" ht="82.8" outlineLevel="1">
      <c r="A206" s="10">
        <f t="shared" si="11"/>
        <v>187</v>
      </c>
      <c r="B206" s="10" t="s">
        <v>7991</v>
      </c>
      <c r="C206" s="10" t="s">
        <v>341</v>
      </c>
      <c r="D206" s="172" t="s">
        <v>589</v>
      </c>
      <c r="E206" s="10">
        <v>6607008160</v>
      </c>
      <c r="F206" s="10" t="s">
        <v>13425</v>
      </c>
      <c r="G206" s="567" t="s">
        <v>4019</v>
      </c>
      <c r="H206" s="167" t="s">
        <v>151</v>
      </c>
      <c r="I206" s="10" t="s">
        <v>22</v>
      </c>
      <c r="J206" s="10" t="s">
        <v>174</v>
      </c>
      <c r="K206" s="18">
        <v>344.3</v>
      </c>
      <c r="L206" s="10" t="s">
        <v>241</v>
      </c>
      <c r="M206" s="76" t="s">
        <v>10982</v>
      </c>
      <c r="N206" s="10" t="s">
        <v>39</v>
      </c>
      <c r="O206" s="76" t="s">
        <v>11942</v>
      </c>
      <c r="P206" s="10" t="s">
        <v>5946</v>
      </c>
      <c r="Q206" s="173" t="s">
        <v>9428</v>
      </c>
      <c r="R206" s="10" t="s">
        <v>6528</v>
      </c>
      <c r="S206" s="10" t="s">
        <v>590</v>
      </c>
      <c r="T206" s="76" t="s">
        <v>9815</v>
      </c>
      <c r="U206" s="415" t="s">
        <v>8889</v>
      </c>
      <c r="V206" s="449"/>
      <c r="W206" s="56"/>
      <c r="X206" s="56"/>
      <c r="Y206" s="56"/>
      <c r="Z206" s="56"/>
      <c r="AA206" s="56"/>
    </row>
    <row r="207" spans="1:27" s="30" customFormat="1" ht="82.8" outlineLevel="1">
      <c r="A207" s="10">
        <f t="shared" si="11"/>
        <v>188</v>
      </c>
      <c r="B207" s="10" t="s">
        <v>7992</v>
      </c>
      <c r="C207" s="10" t="s">
        <v>341</v>
      </c>
      <c r="D207" s="172" t="s">
        <v>591</v>
      </c>
      <c r="E207" s="10">
        <v>6607008308</v>
      </c>
      <c r="F207" s="10" t="s">
        <v>13426</v>
      </c>
      <c r="G207" s="567" t="s">
        <v>4020</v>
      </c>
      <c r="H207" s="167" t="s">
        <v>151</v>
      </c>
      <c r="I207" s="10" t="s">
        <v>22</v>
      </c>
      <c r="J207" s="10" t="s">
        <v>174</v>
      </c>
      <c r="K207" s="18">
        <v>362</v>
      </c>
      <c r="L207" s="10" t="s">
        <v>241</v>
      </c>
      <c r="M207" s="76" t="s">
        <v>10931</v>
      </c>
      <c r="N207" s="10" t="s">
        <v>39</v>
      </c>
      <c r="O207" s="76" t="s">
        <v>11987</v>
      </c>
      <c r="P207" s="10" t="s">
        <v>11543</v>
      </c>
      <c r="Q207" s="173" t="s">
        <v>9428</v>
      </c>
      <c r="R207" s="10" t="s">
        <v>4114</v>
      </c>
      <c r="S207" s="10" t="s">
        <v>592</v>
      </c>
      <c r="T207" s="76" t="s">
        <v>9815</v>
      </c>
      <c r="U207" s="415" t="s">
        <v>8890</v>
      </c>
      <c r="V207" s="449"/>
      <c r="W207" s="56"/>
      <c r="X207" s="56"/>
      <c r="Y207" s="56"/>
      <c r="Z207" s="56"/>
      <c r="AA207" s="56"/>
    </row>
    <row r="208" spans="1:27" s="30" customFormat="1" ht="82.8" outlineLevel="1">
      <c r="A208" s="10">
        <f t="shared" si="11"/>
        <v>189</v>
      </c>
      <c r="B208" s="10" t="s">
        <v>7993</v>
      </c>
      <c r="C208" s="10" t="s">
        <v>421</v>
      </c>
      <c r="D208" s="172" t="s">
        <v>593</v>
      </c>
      <c r="E208" s="10">
        <v>6607010226</v>
      </c>
      <c r="F208" s="10" t="s">
        <v>13908</v>
      </c>
      <c r="G208" s="567" t="s">
        <v>4023</v>
      </c>
      <c r="H208" s="167" t="s">
        <v>151</v>
      </c>
      <c r="I208" s="10" t="s">
        <v>22</v>
      </c>
      <c r="J208" s="10" t="s">
        <v>174</v>
      </c>
      <c r="K208" s="18">
        <v>346.6</v>
      </c>
      <c r="L208" s="10" t="s">
        <v>241</v>
      </c>
      <c r="M208" s="76" t="s">
        <v>10923</v>
      </c>
      <c r="N208" s="10" t="s">
        <v>39</v>
      </c>
      <c r="O208" s="76" t="s">
        <v>11926</v>
      </c>
      <c r="P208" s="10" t="s">
        <v>12978</v>
      </c>
      <c r="Q208" s="173" t="s">
        <v>9429</v>
      </c>
      <c r="R208" s="10" t="s">
        <v>8678</v>
      </c>
      <c r="S208" s="10" t="s">
        <v>594</v>
      </c>
      <c r="T208" s="76" t="s">
        <v>9816</v>
      </c>
      <c r="U208" s="415" t="s">
        <v>6533</v>
      </c>
      <c r="V208" s="449"/>
      <c r="W208" s="56"/>
      <c r="X208" s="56"/>
      <c r="Y208" s="56"/>
      <c r="Z208" s="56"/>
      <c r="AA208" s="56"/>
    </row>
    <row r="209" spans="1:27" s="30" customFormat="1" ht="82.8" outlineLevel="1">
      <c r="A209" s="10">
        <f t="shared" si="11"/>
        <v>190</v>
      </c>
      <c r="B209" s="10" t="s">
        <v>7994</v>
      </c>
      <c r="C209" s="10" t="s">
        <v>44</v>
      </c>
      <c r="D209" s="172" t="s">
        <v>595</v>
      </c>
      <c r="E209" s="10">
        <v>6607006861</v>
      </c>
      <c r="F209" s="10" t="s">
        <v>13427</v>
      </c>
      <c r="G209" s="125" t="s">
        <v>596</v>
      </c>
      <c r="H209" s="167" t="s">
        <v>151</v>
      </c>
      <c r="I209" s="10" t="s">
        <v>22</v>
      </c>
      <c r="J209" s="10" t="s">
        <v>6567</v>
      </c>
      <c r="K209" s="18">
        <v>344.7</v>
      </c>
      <c r="L209" s="10" t="s">
        <v>241</v>
      </c>
      <c r="M209" s="76" t="s">
        <v>10984</v>
      </c>
      <c r="N209" s="10" t="s">
        <v>39</v>
      </c>
      <c r="O209" s="76" t="s">
        <v>11881</v>
      </c>
      <c r="P209" s="201" t="s">
        <v>11544</v>
      </c>
      <c r="Q209" s="173" t="s">
        <v>9429</v>
      </c>
      <c r="R209" s="10" t="s">
        <v>5082</v>
      </c>
      <c r="S209" s="10" t="s">
        <v>597</v>
      </c>
      <c r="T209" s="76" t="s">
        <v>9817</v>
      </c>
      <c r="U209" s="415" t="s">
        <v>8891</v>
      </c>
      <c r="V209" s="449"/>
      <c r="W209" s="56"/>
      <c r="X209" s="56"/>
      <c r="Y209" s="56"/>
      <c r="Z209" s="56"/>
      <c r="AA209" s="56"/>
    </row>
    <row r="210" spans="1:27" s="30" customFormat="1" ht="82.8" outlineLevel="1">
      <c r="A210" s="10">
        <f t="shared" si="11"/>
        <v>191</v>
      </c>
      <c r="B210" s="10" t="s">
        <v>7995</v>
      </c>
      <c r="C210" s="10" t="s">
        <v>341</v>
      </c>
      <c r="D210" s="172" t="s">
        <v>598</v>
      </c>
      <c r="E210" s="10">
        <v>6607011572</v>
      </c>
      <c r="F210" s="10" t="s">
        <v>13428</v>
      </c>
      <c r="G210" s="567" t="s">
        <v>4021</v>
      </c>
      <c r="H210" s="167" t="s">
        <v>151</v>
      </c>
      <c r="I210" s="10" t="s">
        <v>22</v>
      </c>
      <c r="J210" s="10" t="s">
        <v>174</v>
      </c>
      <c r="K210" s="18">
        <v>346.1</v>
      </c>
      <c r="L210" s="10" t="s">
        <v>241</v>
      </c>
      <c r="M210" s="76" t="s">
        <v>10944</v>
      </c>
      <c r="N210" s="10" t="s">
        <v>39</v>
      </c>
      <c r="O210" s="76" t="s">
        <v>11988</v>
      </c>
      <c r="P210" s="10" t="s">
        <v>11545</v>
      </c>
      <c r="Q210" s="173" t="s">
        <v>9429</v>
      </c>
      <c r="R210" s="10" t="s">
        <v>4115</v>
      </c>
      <c r="S210" s="10" t="s">
        <v>599</v>
      </c>
      <c r="T210" s="76" t="s">
        <v>9818</v>
      </c>
      <c r="U210" s="415" t="s">
        <v>6532</v>
      </c>
      <c r="V210" s="449"/>
      <c r="W210" s="56"/>
      <c r="X210" s="56"/>
      <c r="Y210" s="56"/>
      <c r="Z210" s="56"/>
      <c r="AA210" s="56"/>
    </row>
    <row r="211" spans="1:27" s="30" customFormat="1" ht="82.8" outlineLevel="1">
      <c r="A211" s="10">
        <f t="shared" si="11"/>
        <v>192</v>
      </c>
      <c r="B211" s="10" t="s">
        <v>7996</v>
      </c>
      <c r="C211" s="10" t="s">
        <v>421</v>
      </c>
      <c r="D211" s="172" t="s">
        <v>3653</v>
      </c>
      <c r="E211" s="10">
        <v>6607008435</v>
      </c>
      <c r="F211" s="10" t="s">
        <v>13429</v>
      </c>
      <c r="G211" s="567" t="s">
        <v>4018</v>
      </c>
      <c r="H211" s="167" t="s">
        <v>151</v>
      </c>
      <c r="I211" s="10" t="s">
        <v>22</v>
      </c>
      <c r="J211" s="10" t="s">
        <v>7029</v>
      </c>
      <c r="K211" s="18">
        <v>346.6</v>
      </c>
      <c r="L211" s="10" t="s">
        <v>241</v>
      </c>
      <c r="M211" s="76" t="s">
        <v>10923</v>
      </c>
      <c r="N211" s="10" t="s">
        <v>39</v>
      </c>
      <c r="O211" s="76" t="s">
        <v>11920</v>
      </c>
      <c r="P211" s="10" t="s">
        <v>11546</v>
      </c>
      <c r="Q211" s="173" t="s">
        <v>9429</v>
      </c>
      <c r="R211" s="10" t="s">
        <v>4116</v>
      </c>
      <c r="S211" s="10" t="s">
        <v>600</v>
      </c>
      <c r="T211" s="76" t="s">
        <v>9819</v>
      </c>
      <c r="U211" s="415" t="s">
        <v>8892</v>
      </c>
      <c r="V211" s="449"/>
      <c r="W211" s="56"/>
      <c r="X211" s="56"/>
      <c r="Y211" s="56"/>
      <c r="Z211" s="56"/>
      <c r="AA211" s="56"/>
    </row>
    <row r="212" spans="1:27" s="30" customFormat="1" ht="82.8" outlineLevel="1">
      <c r="A212" s="10">
        <f t="shared" si="11"/>
        <v>193</v>
      </c>
      <c r="B212" s="10" t="s">
        <v>7997</v>
      </c>
      <c r="C212" s="10" t="s">
        <v>421</v>
      </c>
      <c r="D212" s="172" t="s">
        <v>601</v>
      </c>
      <c r="E212" s="10">
        <v>6607008467</v>
      </c>
      <c r="F212" s="10" t="s">
        <v>13430</v>
      </c>
      <c r="G212" s="125" t="s">
        <v>602</v>
      </c>
      <c r="H212" s="167" t="s">
        <v>151</v>
      </c>
      <c r="I212" s="10" t="s">
        <v>22</v>
      </c>
      <c r="J212" s="10" t="s">
        <v>174</v>
      </c>
      <c r="K212" s="18">
        <v>354.6</v>
      </c>
      <c r="L212" s="10" t="s">
        <v>241</v>
      </c>
      <c r="M212" s="76" t="s">
        <v>10985</v>
      </c>
      <c r="N212" s="10" t="s">
        <v>39</v>
      </c>
      <c r="O212" s="76" t="s">
        <v>11915</v>
      </c>
      <c r="P212" s="10" t="s">
        <v>5998</v>
      </c>
      <c r="Q212" s="173" t="s">
        <v>9428</v>
      </c>
      <c r="R212" s="10" t="s">
        <v>6529</v>
      </c>
      <c r="S212" s="10" t="s">
        <v>603</v>
      </c>
      <c r="T212" s="76" t="s">
        <v>9820</v>
      </c>
      <c r="U212" s="415" t="s">
        <v>6531</v>
      </c>
      <c r="V212" s="449"/>
      <c r="W212" s="56"/>
      <c r="X212" s="56"/>
      <c r="Y212" s="56"/>
      <c r="Z212" s="56"/>
      <c r="AA212" s="56"/>
    </row>
    <row r="213" spans="1:27" s="30" customFormat="1" ht="82.8" outlineLevel="1">
      <c r="A213" s="10">
        <f t="shared" si="11"/>
        <v>194</v>
      </c>
      <c r="B213" s="10" t="s">
        <v>7998</v>
      </c>
      <c r="C213" s="10" t="s">
        <v>341</v>
      </c>
      <c r="D213" s="172" t="s">
        <v>604</v>
      </c>
      <c r="E213" s="10">
        <v>6607008121</v>
      </c>
      <c r="F213" s="10" t="s">
        <v>13431</v>
      </c>
      <c r="G213" s="125" t="s">
        <v>605</v>
      </c>
      <c r="H213" s="167" t="s">
        <v>151</v>
      </c>
      <c r="I213" s="10" t="s">
        <v>22</v>
      </c>
      <c r="J213" s="10" t="s">
        <v>174</v>
      </c>
      <c r="K213" s="18">
        <v>345.2</v>
      </c>
      <c r="L213" s="10" t="s">
        <v>241</v>
      </c>
      <c r="M213" s="76" t="s">
        <v>10981</v>
      </c>
      <c r="N213" s="10" t="s">
        <v>39</v>
      </c>
      <c r="O213" s="76" t="s">
        <v>11989</v>
      </c>
      <c r="P213" s="10" t="s">
        <v>11547</v>
      </c>
      <c r="Q213" s="173" t="s">
        <v>9428</v>
      </c>
      <c r="R213" s="151" t="s">
        <v>39</v>
      </c>
      <c r="S213" s="10" t="s">
        <v>606</v>
      </c>
      <c r="T213" s="76" t="s">
        <v>9821</v>
      </c>
      <c r="U213" s="415" t="s">
        <v>6530</v>
      </c>
      <c r="V213" s="449"/>
      <c r="W213" s="56"/>
      <c r="X213" s="56"/>
      <c r="Y213" s="56"/>
      <c r="Z213" s="56"/>
      <c r="AA213" s="56"/>
    </row>
    <row r="214" spans="1:27" s="30" customFormat="1" ht="37.200000000000003">
      <c r="A214" s="108" t="str">
        <f>"Верхний Тагил МО: " &amp; COUNT(A215:A219)</f>
        <v>Верхний Тагил МО: 5</v>
      </c>
      <c r="B214" s="109"/>
      <c r="C214" s="155"/>
      <c r="D214" s="109"/>
      <c r="E214" s="109"/>
      <c r="F214" s="156"/>
      <c r="G214" s="156"/>
      <c r="H214" s="156"/>
      <c r="I214" s="156"/>
      <c r="J214" s="156"/>
      <c r="K214" s="157"/>
      <c r="L214" s="156"/>
      <c r="M214" s="158"/>
      <c r="N214" s="156"/>
      <c r="O214" s="158"/>
      <c r="P214" s="110"/>
      <c r="Q214" s="156"/>
      <c r="R214" s="156"/>
      <c r="S214" s="156"/>
      <c r="T214" s="158"/>
      <c r="U214" s="416"/>
      <c r="V214" s="449">
        <v>111</v>
      </c>
      <c r="W214" s="67"/>
      <c r="X214" s="56"/>
      <c r="Y214" s="56"/>
      <c r="Z214" s="56"/>
      <c r="AA214" s="56"/>
    </row>
    <row r="215" spans="1:27" s="30" customFormat="1" ht="72" outlineLevel="1">
      <c r="A215" s="10">
        <f>A213+1</f>
        <v>195</v>
      </c>
      <c r="B215" s="10" t="s">
        <v>5595</v>
      </c>
      <c r="C215" s="10" t="s">
        <v>44</v>
      </c>
      <c r="D215" s="172" t="s">
        <v>607</v>
      </c>
      <c r="E215" s="10">
        <v>6616005945</v>
      </c>
      <c r="F215" s="10" t="s">
        <v>13680</v>
      </c>
      <c r="G215" s="125" t="s">
        <v>608</v>
      </c>
      <c r="H215" s="167" t="s">
        <v>151</v>
      </c>
      <c r="I215" s="10" t="s">
        <v>22</v>
      </c>
      <c r="J215" s="10" t="s">
        <v>3414</v>
      </c>
      <c r="K215" s="18">
        <v>243.61</v>
      </c>
      <c r="L215" s="10" t="s">
        <v>2206</v>
      </c>
      <c r="M215" s="76" t="s">
        <v>10986</v>
      </c>
      <c r="N215" s="10" t="s">
        <v>39</v>
      </c>
      <c r="O215" s="76" t="s">
        <v>13198</v>
      </c>
      <c r="P215" s="10" t="s">
        <v>6010</v>
      </c>
      <c r="Q215" s="173" t="s">
        <v>9430</v>
      </c>
      <c r="R215" s="10" t="s">
        <v>8775</v>
      </c>
      <c r="S215" s="10" t="s">
        <v>609</v>
      </c>
      <c r="T215" s="76" t="s">
        <v>9822</v>
      </c>
      <c r="U215" s="415" t="s">
        <v>5953</v>
      </c>
      <c r="V215" s="449"/>
      <c r="W215" s="56"/>
      <c r="X215" s="56"/>
      <c r="Y215" s="56"/>
      <c r="Z215" s="56"/>
      <c r="AA215" s="56"/>
    </row>
    <row r="216" spans="1:27" s="30" customFormat="1" ht="60" outlineLevel="1">
      <c r="A216" s="10">
        <f>A215+1</f>
        <v>196</v>
      </c>
      <c r="B216" s="10" t="s">
        <v>6246</v>
      </c>
      <c r="C216" s="10" t="s">
        <v>44</v>
      </c>
      <c r="D216" s="172" t="s">
        <v>610</v>
      </c>
      <c r="E216" s="10">
        <v>6616005409</v>
      </c>
      <c r="F216" s="10" t="s">
        <v>13796</v>
      </c>
      <c r="G216" s="125" t="s">
        <v>611</v>
      </c>
      <c r="H216" s="167" t="s">
        <v>151</v>
      </c>
      <c r="I216" s="10" t="s">
        <v>22</v>
      </c>
      <c r="J216" s="10" t="s">
        <v>3414</v>
      </c>
      <c r="K216" s="18">
        <v>243.61</v>
      </c>
      <c r="L216" s="10" t="s">
        <v>2206</v>
      </c>
      <c r="M216" s="76" t="s">
        <v>10987</v>
      </c>
      <c r="N216" s="10" t="s">
        <v>39</v>
      </c>
      <c r="O216" s="76" t="s">
        <v>13199</v>
      </c>
      <c r="P216" s="10" t="s">
        <v>6009</v>
      </c>
      <c r="Q216" s="173" t="s">
        <v>11721</v>
      </c>
      <c r="R216" s="10" t="s">
        <v>4117</v>
      </c>
      <c r="S216" s="10" t="s">
        <v>612</v>
      </c>
      <c r="T216" s="76" t="s">
        <v>9823</v>
      </c>
      <c r="U216" s="415" t="s">
        <v>8893</v>
      </c>
      <c r="V216" s="449"/>
      <c r="W216" s="56"/>
      <c r="X216" s="56"/>
      <c r="Y216" s="56"/>
      <c r="Z216" s="56"/>
      <c r="AA216" s="56"/>
    </row>
    <row r="217" spans="1:27" s="30" customFormat="1" ht="84" outlineLevel="1">
      <c r="A217" s="10">
        <f>A216+1</f>
        <v>197</v>
      </c>
      <c r="B217" s="10" t="s">
        <v>6247</v>
      </c>
      <c r="C217" s="10" t="s">
        <v>44</v>
      </c>
      <c r="D217" s="172" t="s">
        <v>613</v>
      </c>
      <c r="E217" s="10">
        <v>6616005423</v>
      </c>
      <c r="F217" s="10" t="s">
        <v>13681</v>
      </c>
      <c r="G217" s="125" t="s">
        <v>614</v>
      </c>
      <c r="H217" s="167" t="s">
        <v>151</v>
      </c>
      <c r="I217" s="10" t="s">
        <v>22</v>
      </c>
      <c r="J217" s="10" t="s">
        <v>3414</v>
      </c>
      <c r="K217" s="18">
        <v>243.61</v>
      </c>
      <c r="L217" s="10" t="s">
        <v>2206</v>
      </c>
      <c r="M217" s="76" t="s">
        <v>10988</v>
      </c>
      <c r="N217" s="10" t="s">
        <v>39</v>
      </c>
      <c r="O217" s="76" t="s">
        <v>12511</v>
      </c>
      <c r="P217" s="10" t="s">
        <v>11548</v>
      </c>
      <c r="Q217" s="173" t="s">
        <v>11722</v>
      </c>
      <c r="R217" s="10" t="s">
        <v>4117</v>
      </c>
      <c r="S217" s="10" t="s">
        <v>615</v>
      </c>
      <c r="T217" s="76" t="s">
        <v>9824</v>
      </c>
      <c r="U217" s="415" t="s">
        <v>8894</v>
      </c>
      <c r="V217" s="449"/>
      <c r="W217" s="56"/>
      <c r="X217" s="56"/>
      <c r="Y217" s="56"/>
      <c r="Z217" s="56"/>
      <c r="AA217" s="56"/>
    </row>
    <row r="218" spans="1:27" s="30" customFormat="1" ht="60" outlineLevel="1">
      <c r="A218" s="10">
        <f>A217+1</f>
        <v>198</v>
      </c>
      <c r="B218" s="10" t="s">
        <v>7999</v>
      </c>
      <c r="C218" s="10" t="s">
        <v>44</v>
      </c>
      <c r="D218" s="172" t="s">
        <v>616</v>
      </c>
      <c r="E218" s="10">
        <v>6616006321</v>
      </c>
      <c r="F218" s="10" t="s">
        <v>13682</v>
      </c>
      <c r="G218" s="125" t="s">
        <v>617</v>
      </c>
      <c r="H218" s="167" t="s">
        <v>151</v>
      </c>
      <c r="I218" s="10" t="s">
        <v>22</v>
      </c>
      <c r="J218" s="10" t="s">
        <v>3414</v>
      </c>
      <c r="K218" s="14">
        <v>243.61</v>
      </c>
      <c r="L218" s="10" t="s">
        <v>2206</v>
      </c>
      <c r="M218" s="76" t="s">
        <v>10989</v>
      </c>
      <c r="N218" s="10" t="s">
        <v>39</v>
      </c>
      <c r="O218" s="76" t="s">
        <v>13200</v>
      </c>
      <c r="P218" s="10" t="s">
        <v>6008</v>
      </c>
      <c r="Q218" s="173" t="s">
        <v>11723</v>
      </c>
      <c r="R218" s="10" t="s">
        <v>4088</v>
      </c>
      <c r="S218" s="10" t="s">
        <v>618</v>
      </c>
      <c r="T218" s="76" t="s">
        <v>9825</v>
      </c>
      <c r="U218" s="415" t="s">
        <v>8895</v>
      </c>
      <c r="V218" s="449"/>
      <c r="W218" s="56"/>
      <c r="X218" s="56"/>
      <c r="Y218" s="56"/>
      <c r="Z218" s="56"/>
      <c r="AA218" s="56"/>
    </row>
    <row r="219" spans="1:27" s="30" customFormat="1" ht="72" outlineLevel="1">
      <c r="A219" s="10">
        <f>A218+1</f>
        <v>199</v>
      </c>
      <c r="B219" s="10" t="s">
        <v>8000</v>
      </c>
      <c r="C219" s="10" t="s">
        <v>44</v>
      </c>
      <c r="D219" s="172" t="s">
        <v>619</v>
      </c>
      <c r="E219" s="10">
        <v>6616005825</v>
      </c>
      <c r="F219" s="10" t="s">
        <v>13683</v>
      </c>
      <c r="G219" s="125" t="s">
        <v>620</v>
      </c>
      <c r="H219" s="167" t="s">
        <v>151</v>
      </c>
      <c r="I219" s="10" t="s">
        <v>22</v>
      </c>
      <c r="J219" s="10" t="s">
        <v>3414</v>
      </c>
      <c r="K219" s="14">
        <v>243.61</v>
      </c>
      <c r="L219" s="10" t="s">
        <v>2206</v>
      </c>
      <c r="M219" s="76" t="s">
        <v>10906</v>
      </c>
      <c r="N219" s="10" t="s">
        <v>39</v>
      </c>
      <c r="O219" s="76" t="s">
        <v>13201</v>
      </c>
      <c r="P219" s="10" t="s">
        <v>11549</v>
      </c>
      <c r="Q219" s="173" t="s">
        <v>11724</v>
      </c>
      <c r="R219" s="10" t="s">
        <v>4118</v>
      </c>
      <c r="S219" s="10" t="s">
        <v>621</v>
      </c>
      <c r="T219" s="76" t="s">
        <v>9826</v>
      </c>
      <c r="U219" s="415" t="s">
        <v>5954</v>
      </c>
      <c r="V219" s="449"/>
      <c r="W219" s="56"/>
      <c r="X219" s="56"/>
      <c r="Y219" s="56"/>
      <c r="Z219" s="56"/>
      <c r="AA219" s="56"/>
    </row>
    <row r="220" spans="1:27" s="30" customFormat="1" ht="37.200000000000003">
      <c r="A220" s="108" t="str">
        <f>"Верхняя Пышма ГО: " &amp; COUNT(A221:A241)</f>
        <v>Верхняя Пышма ГО: 21</v>
      </c>
      <c r="B220" s="109"/>
      <c r="C220" s="155"/>
      <c r="D220" s="109"/>
      <c r="E220" s="109"/>
      <c r="F220" s="156"/>
      <c r="G220" s="156"/>
      <c r="H220" s="156"/>
      <c r="I220" s="156"/>
      <c r="J220" s="156"/>
      <c r="K220" s="157"/>
      <c r="L220" s="156"/>
      <c r="M220" s="158"/>
      <c r="N220" s="156"/>
      <c r="O220" s="158"/>
      <c r="P220" s="110"/>
      <c r="Q220" s="156"/>
      <c r="R220" s="156"/>
      <c r="S220" s="156"/>
      <c r="T220" s="158"/>
      <c r="U220" s="416"/>
      <c r="V220" s="449">
        <v>111</v>
      </c>
      <c r="W220" s="67"/>
      <c r="X220" s="56"/>
      <c r="Y220" s="56"/>
      <c r="Z220" s="56"/>
      <c r="AA220" s="56"/>
    </row>
    <row r="221" spans="1:27" s="30" customFormat="1" ht="83.4" outlineLevel="1">
      <c r="A221" s="10">
        <f>A219+1</f>
        <v>200</v>
      </c>
      <c r="B221" s="10" t="s">
        <v>8001</v>
      </c>
      <c r="C221" s="10" t="s">
        <v>44</v>
      </c>
      <c r="D221" s="172" t="s">
        <v>622</v>
      </c>
      <c r="E221" s="10">
        <v>6606011530</v>
      </c>
      <c r="F221" s="10" t="s">
        <v>13617</v>
      </c>
      <c r="G221" s="125" t="s">
        <v>623</v>
      </c>
      <c r="H221" s="167" t="s">
        <v>151</v>
      </c>
      <c r="I221" s="151" t="s">
        <v>22</v>
      </c>
      <c r="J221" s="10" t="s">
        <v>662</v>
      </c>
      <c r="K221" s="14">
        <v>418</v>
      </c>
      <c r="L221" s="151" t="s">
        <v>241</v>
      </c>
      <c r="M221" s="76" t="s">
        <v>10990</v>
      </c>
      <c r="N221" s="10" t="s">
        <v>39</v>
      </c>
      <c r="O221" s="76" t="s">
        <v>11992</v>
      </c>
      <c r="P221" s="10" t="s">
        <v>5274</v>
      </c>
      <c r="Q221" s="173" t="s">
        <v>11725</v>
      </c>
      <c r="R221" s="10" t="s">
        <v>12795</v>
      </c>
      <c r="S221" s="10" t="s">
        <v>624</v>
      </c>
      <c r="T221" s="76" t="s">
        <v>10468</v>
      </c>
      <c r="U221" s="415" t="s">
        <v>5262</v>
      </c>
      <c r="V221" s="449"/>
      <c r="W221" s="56"/>
      <c r="X221" s="56"/>
      <c r="Y221" s="56"/>
      <c r="Z221" s="56"/>
      <c r="AA221" s="56"/>
    </row>
    <row r="222" spans="1:27" s="30" customFormat="1" ht="83.4" outlineLevel="1">
      <c r="A222" s="10">
        <f t="shared" ref="A222:A241" si="12">A221+1</f>
        <v>201</v>
      </c>
      <c r="B222" s="10" t="s">
        <v>8002</v>
      </c>
      <c r="C222" s="10" t="s">
        <v>44</v>
      </c>
      <c r="D222" s="172" t="s">
        <v>625</v>
      </c>
      <c r="E222" s="10">
        <v>6606011509</v>
      </c>
      <c r="F222" s="10" t="s">
        <v>7535</v>
      </c>
      <c r="G222" s="125" t="s">
        <v>626</v>
      </c>
      <c r="H222" s="167" t="s">
        <v>151</v>
      </c>
      <c r="I222" s="151" t="s">
        <v>22</v>
      </c>
      <c r="J222" s="10" t="s">
        <v>654</v>
      </c>
      <c r="K222" s="14">
        <v>418.6</v>
      </c>
      <c r="L222" s="151" t="s">
        <v>241</v>
      </c>
      <c r="M222" s="76" t="s">
        <v>10991</v>
      </c>
      <c r="N222" s="10" t="s">
        <v>39</v>
      </c>
      <c r="O222" s="76" t="s">
        <v>11993</v>
      </c>
      <c r="P222" s="10" t="s">
        <v>6033</v>
      </c>
      <c r="Q222" s="173" t="s">
        <v>9431</v>
      </c>
      <c r="R222" s="10" t="s">
        <v>8679</v>
      </c>
      <c r="S222" s="10" t="s">
        <v>627</v>
      </c>
      <c r="T222" s="9" t="s">
        <v>4882</v>
      </c>
      <c r="U222" s="415" t="s">
        <v>4417</v>
      </c>
      <c r="V222" s="449"/>
      <c r="W222" s="56"/>
      <c r="X222" s="56"/>
      <c r="Y222" s="56"/>
      <c r="Z222" s="56"/>
      <c r="AA222" s="56"/>
    </row>
    <row r="223" spans="1:27" s="30" customFormat="1" ht="60" outlineLevel="1">
      <c r="A223" s="10">
        <f t="shared" si="12"/>
        <v>202</v>
      </c>
      <c r="B223" s="10" t="s">
        <v>8003</v>
      </c>
      <c r="C223" s="10" t="s">
        <v>44</v>
      </c>
      <c r="D223" s="172" t="s">
        <v>628</v>
      </c>
      <c r="E223" s="10">
        <v>6606011516</v>
      </c>
      <c r="F223" s="10" t="s">
        <v>7726</v>
      </c>
      <c r="G223" s="125" t="s">
        <v>629</v>
      </c>
      <c r="H223" s="167" t="s">
        <v>151</v>
      </c>
      <c r="I223" s="151" t="s">
        <v>22</v>
      </c>
      <c r="J223" s="10" t="s">
        <v>654</v>
      </c>
      <c r="K223" s="14">
        <v>418</v>
      </c>
      <c r="L223" s="151" t="s">
        <v>241</v>
      </c>
      <c r="M223" s="76" t="s">
        <v>10992</v>
      </c>
      <c r="N223" s="10" t="s">
        <v>39</v>
      </c>
      <c r="O223" s="76" t="s">
        <v>11992</v>
      </c>
      <c r="P223" s="10" t="s">
        <v>11550</v>
      </c>
      <c r="Q223" s="33" t="s">
        <v>67</v>
      </c>
      <c r="R223" s="10" t="s">
        <v>4088</v>
      </c>
      <c r="S223" s="10" t="s">
        <v>630</v>
      </c>
      <c r="T223" s="76" t="s">
        <v>9827</v>
      </c>
      <c r="U223" s="415" t="s">
        <v>4416</v>
      </c>
      <c r="V223" s="449"/>
      <c r="W223" s="56"/>
      <c r="X223" s="56"/>
      <c r="Y223" s="56"/>
      <c r="Z223" s="56"/>
      <c r="AA223" s="56"/>
    </row>
    <row r="224" spans="1:27" s="30" customFormat="1" ht="59.4" outlineLevel="1">
      <c r="A224" s="10">
        <f t="shared" si="12"/>
        <v>203</v>
      </c>
      <c r="B224" s="10" t="s">
        <v>8004</v>
      </c>
      <c r="C224" s="10" t="s">
        <v>44</v>
      </c>
      <c r="D224" s="172" t="s">
        <v>631</v>
      </c>
      <c r="E224" s="10">
        <v>6606011548</v>
      </c>
      <c r="F224" s="10" t="s">
        <v>13985</v>
      </c>
      <c r="G224" s="125" t="s">
        <v>632</v>
      </c>
      <c r="H224" s="167" t="s">
        <v>151</v>
      </c>
      <c r="I224" s="151" t="s">
        <v>22</v>
      </c>
      <c r="J224" s="10" t="s">
        <v>654</v>
      </c>
      <c r="K224" s="14">
        <v>418</v>
      </c>
      <c r="L224" s="151" t="s">
        <v>241</v>
      </c>
      <c r="M224" s="76" t="s">
        <v>10993</v>
      </c>
      <c r="N224" s="10" t="s">
        <v>39</v>
      </c>
      <c r="O224" s="76" t="s">
        <v>11994</v>
      </c>
      <c r="P224" s="10" t="s">
        <v>8754</v>
      </c>
      <c r="Q224" s="33" t="s">
        <v>67</v>
      </c>
      <c r="R224" s="10" t="s">
        <v>4088</v>
      </c>
      <c r="S224" s="10" t="s">
        <v>633</v>
      </c>
      <c r="T224" s="76" t="s">
        <v>9828</v>
      </c>
      <c r="U224" s="415" t="s">
        <v>9309</v>
      </c>
      <c r="V224" s="449"/>
      <c r="W224" s="56"/>
      <c r="X224" s="56"/>
      <c r="Y224" s="56"/>
      <c r="Z224" s="56"/>
      <c r="AA224" s="56"/>
    </row>
    <row r="225" spans="1:27" s="30" customFormat="1" ht="59.4" outlineLevel="1">
      <c r="A225" s="10">
        <f t="shared" si="12"/>
        <v>204</v>
      </c>
      <c r="B225" s="10" t="s">
        <v>8005</v>
      </c>
      <c r="C225" s="10" t="s">
        <v>44</v>
      </c>
      <c r="D225" s="172" t="s">
        <v>634</v>
      </c>
      <c r="E225" s="151" t="s">
        <v>635</v>
      </c>
      <c r="F225" s="10" t="s">
        <v>13618</v>
      </c>
      <c r="G225" s="125" t="s">
        <v>636</v>
      </c>
      <c r="H225" s="167" t="s">
        <v>151</v>
      </c>
      <c r="I225" s="151" t="s">
        <v>22</v>
      </c>
      <c r="J225" s="10" t="s">
        <v>637</v>
      </c>
      <c r="K225" s="14">
        <v>418</v>
      </c>
      <c r="L225" s="151" t="s">
        <v>241</v>
      </c>
      <c r="M225" s="76" t="s">
        <v>10898</v>
      </c>
      <c r="N225" s="10" t="s">
        <v>39</v>
      </c>
      <c r="O225" s="76" t="s">
        <v>11995</v>
      </c>
      <c r="P225" s="10" t="s">
        <v>5263</v>
      </c>
      <c r="Q225" s="173" t="s">
        <v>9432</v>
      </c>
      <c r="R225" s="10" t="s">
        <v>4088</v>
      </c>
      <c r="S225" s="10" t="s">
        <v>638</v>
      </c>
      <c r="T225" s="76" t="s">
        <v>9829</v>
      </c>
      <c r="U225" s="415" t="s">
        <v>5264</v>
      </c>
      <c r="V225" s="449"/>
      <c r="W225" s="56"/>
      <c r="X225" s="56"/>
      <c r="Y225" s="56"/>
      <c r="Z225" s="56"/>
      <c r="AA225" s="56"/>
    </row>
    <row r="226" spans="1:27" s="30" customFormat="1" ht="60" outlineLevel="1">
      <c r="A226" s="10">
        <f t="shared" si="12"/>
        <v>205</v>
      </c>
      <c r="B226" s="10" t="s">
        <v>8006</v>
      </c>
      <c r="C226" s="10" t="s">
        <v>44</v>
      </c>
      <c r="D226" s="172" t="s">
        <v>639</v>
      </c>
      <c r="E226" s="10">
        <v>6606011675</v>
      </c>
      <c r="F226" s="10" t="s">
        <v>13612</v>
      </c>
      <c r="G226" s="125" t="s">
        <v>640</v>
      </c>
      <c r="H226" s="167" t="s">
        <v>151</v>
      </c>
      <c r="I226" s="10" t="s">
        <v>22</v>
      </c>
      <c r="J226" s="10" t="s">
        <v>637</v>
      </c>
      <c r="K226" s="14">
        <v>418</v>
      </c>
      <c r="L226" s="151" t="s">
        <v>241</v>
      </c>
      <c r="M226" s="76" t="s">
        <v>10966</v>
      </c>
      <c r="N226" s="10" t="s">
        <v>39</v>
      </c>
      <c r="O226" s="76" t="s">
        <v>11996</v>
      </c>
      <c r="P226" s="10" t="s">
        <v>11551</v>
      </c>
      <c r="Q226" s="33" t="s">
        <v>67</v>
      </c>
      <c r="R226" s="10" t="s">
        <v>4088</v>
      </c>
      <c r="S226" s="10" t="s">
        <v>641</v>
      </c>
      <c r="T226" s="76" t="s">
        <v>9830</v>
      </c>
      <c r="U226" s="415" t="s">
        <v>5891</v>
      </c>
      <c r="V226" s="449"/>
      <c r="W226" s="56"/>
      <c r="X226" s="56"/>
      <c r="Y226" s="56"/>
      <c r="Z226" s="56"/>
      <c r="AA226" s="56"/>
    </row>
    <row r="227" spans="1:27" s="30" customFormat="1" ht="84" outlineLevel="1">
      <c r="A227" s="10">
        <f t="shared" si="12"/>
        <v>206</v>
      </c>
      <c r="B227" s="10" t="s">
        <v>8007</v>
      </c>
      <c r="C227" s="10" t="s">
        <v>44</v>
      </c>
      <c r="D227" s="172" t="s">
        <v>642</v>
      </c>
      <c r="E227" s="10">
        <v>6606004325</v>
      </c>
      <c r="F227" s="10" t="s">
        <v>13613</v>
      </c>
      <c r="G227" s="567" t="s">
        <v>4001</v>
      </c>
      <c r="H227" s="167" t="s">
        <v>151</v>
      </c>
      <c r="I227" s="151" t="s">
        <v>22</v>
      </c>
      <c r="J227" s="10" t="s">
        <v>654</v>
      </c>
      <c r="K227" s="14">
        <v>418</v>
      </c>
      <c r="L227" s="151" t="s">
        <v>241</v>
      </c>
      <c r="M227" s="76" t="s">
        <v>10994</v>
      </c>
      <c r="N227" s="10" t="s">
        <v>39</v>
      </c>
      <c r="O227" s="76" t="s">
        <v>12202</v>
      </c>
      <c r="P227" s="16" t="s">
        <v>11552</v>
      </c>
      <c r="Q227" s="33" t="s">
        <v>9343</v>
      </c>
      <c r="R227" s="151" t="s">
        <v>39</v>
      </c>
      <c r="S227" s="10" t="s">
        <v>643</v>
      </c>
      <c r="T227" s="76" t="s">
        <v>9831</v>
      </c>
      <c r="U227" s="415" t="s">
        <v>5265</v>
      </c>
      <c r="V227" s="449"/>
      <c r="W227" s="56"/>
      <c r="X227" s="56"/>
      <c r="Y227" s="56"/>
      <c r="Z227" s="56"/>
      <c r="AA227" s="56"/>
    </row>
    <row r="228" spans="1:27" s="30" customFormat="1" ht="82.8" outlineLevel="1">
      <c r="A228" s="10">
        <f t="shared" si="12"/>
        <v>207</v>
      </c>
      <c r="B228" s="10" t="s">
        <v>8008</v>
      </c>
      <c r="C228" s="10" t="s">
        <v>44</v>
      </c>
      <c r="D228" s="172" t="s">
        <v>5892</v>
      </c>
      <c r="E228" s="10">
        <v>6606011604</v>
      </c>
      <c r="F228" s="10" t="s">
        <v>13976</v>
      </c>
      <c r="G228" s="125" t="s">
        <v>644</v>
      </c>
      <c r="H228" s="167" t="s">
        <v>151</v>
      </c>
      <c r="I228" s="10" t="s">
        <v>22</v>
      </c>
      <c r="J228" s="10" t="s">
        <v>637</v>
      </c>
      <c r="K228" s="18">
        <v>418.5</v>
      </c>
      <c r="L228" s="151" t="s">
        <v>241</v>
      </c>
      <c r="M228" s="76" t="s">
        <v>10894</v>
      </c>
      <c r="N228" s="10" t="s">
        <v>39</v>
      </c>
      <c r="O228" s="76" t="s">
        <v>11971</v>
      </c>
      <c r="P228" s="10" t="s">
        <v>11553</v>
      </c>
      <c r="Q228" s="173" t="s">
        <v>9433</v>
      </c>
      <c r="R228" s="10" t="s">
        <v>4088</v>
      </c>
      <c r="S228" s="10" t="s">
        <v>645</v>
      </c>
      <c r="T228" s="76" t="s">
        <v>9832</v>
      </c>
      <c r="U228" s="415" t="s">
        <v>5266</v>
      </c>
      <c r="V228" s="449"/>
      <c r="W228" s="56"/>
      <c r="X228" s="56"/>
      <c r="Y228" s="56"/>
      <c r="Z228" s="56"/>
      <c r="AA228" s="56"/>
    </row>
    <row r="229" spans="1:27" s="30" customFormat="1" ht="72" outlineLevel="1">
      <c r="A229" s="10">
        <f t="shared" si="12"/>
        <v>208</v>
      </c>
      <c r="B229" s="10" t="s">
        <v>8009</v>
      </c>
      <c r="C229" s="10" t="s">
        <v>44</v>
      </c>
      <c r="D229" s="172" t="s">
        <v>646</v>
      </c>
      <c r="E229" s="10">
        <v>6606011523</v>
      </c>
      <c r="F229" s="10" t="s">
        <v>13614</v>
      </c>
      <c r="G229" s="125" t="s">
        <v>647</v>
      </c>
      <c r="H229" s="167" t="s">
        <v>151</v>
      </c>
      <c r="I229" s="151" t="s">
        <v>22</v>
      </c>
      <c r="J229" s="10" t="s">
        <v>4571</v>
      </c>
      <c r="K229" s="14">
        <v>418.6</v>
      </c>
      <c r="L229" s="151" t="s">
        <v>241</v>
      </c>
      <c r="M229" s="76" t="s">
        <v>10995</v>
      </c>
      <c r="N229" s="10" t="s">
        <v>39</v>
      </c>
      <c r="O229" s="76" t="s">
        <v>11992</v>
      </c>
      <c r="P229" s="16" t="s">
        <v>11554</v>
      </c>
      <c r="Q229" s="173" t="s">
        <v>9434</v>
      </c>
      <c r="R229" s="10" t="s">
        <v>4119</v>
      </c>
      <c r="S229" s="10" t="s">
        <v>3286</v>
      </c>
      <c r="T229" s="76" t="s">
        <v>9833</v>
      </c>
      <c r="U229" s="415" t="s">
        <v>5723</v>
      </c>
      <c r="V229" s="449"/>
      <c r="W229" s="56"/>
      <c r="X229" s="56"/>
      <c r="Y229" s="56"/>
      <c r="Z229" s="56"/>
      <c r="AA229" s="56"/>
    </row>
    <row r="230" spans="1:27" s="30" customFormat="1" ht="70.8" outlineLevel="1">
      <c r="A230" s="10">
        <f t="shared" si="12"/>
        <v>209</v>
      </c>
      <c r="B230" s="10" t="s">
        <v>8010</v>
      </c>
      <c r="C230" s="10" t="s">
        <v>44</v>
      </c>
      <c r="D230" s="172" t="s">
        <v>648</v>
      </c>
      <c r="E230" s="10">
        <v>6606011555</v>
      </c>
      <c r="F230" s="10" t="s">
        <v>13817</v>
      </c>
      <c r="G230" s="125" t="s">
        <v>649</v>
      </c>
      <c r="H230" s="167" t="s">
        <v>151</v>
      </c>
      <c r="I230" s="151" t="s">
        <v>22</v>
      </c>
      <c r="J230" s="10" t="s">
        <v>637</v>
      </c>
      <c r="K230" s="14">
        <v>418</v>
      </c>
      <c r="L230" s="15" t="s">
        <v>650</v>
      </c>
      <c r="M230" s="76" t="s">
        <v>10996</v>
      </c>
      <c r="N230" s="10" t="s">
        <v>39</v>
      </c>
      <c r="O230" s="76" t="s">
        <v>11997</v>
      </c>
      <c r="P230" s="10" t="s">
        <v>11839</v>
      </c>
      <c r="Q230" s="173" t="s">
        <v>9435</v>
      </c>
      <c r="R230" s="10" t="s">
        <v>4119</v>
      </c>
      <c r="S230" s="10" t="s">
        <v>651</v>
      </c>
      <c r="T230" s="76" t="s">
        <v>9834</v>
      </c>
      <c r="U230" s="415" t="s">
        <v>9310</v>
      </c>
      <c r="V230" s="449"/>
      <c r="W230" s="56"/>
      <c r="X230" s="56"/>
      <c r="Y230" s="56"/>
      <c r="Z230" s="56"/>
      <c r="AA230" s="56"/>
    </row>
    <row r="231" spans="1:27" s="30" customFormat="1" ht="72" outlineLevel="1">
      <c r="A231" s="10">
        <f t="shared" si="12"/>
        <v>210</v>
      </c>
      <c r="B231" s="10" t="s">
        <v>8011</v>
      </c>
      <c r="C231" s="10" t="s">
        <v>44</v>
      </c>
      <c r="D231" s="172" t="s">
        <v>652</v>
      </c>
      <c r="E231" s="10">
        <v>6606011650</v>
      </c>
      <c r="F231" s="10" t="s">
        <v>13619</v>
      </c>
      <c r="G231" s="125" t="s">
        <v>653</v>
      </c>
      <c r="H231" s="167" t="s">
        <v>151</v>
      </c>
      <c r="I231" s="151" t="s">
        <v>22</v>
      </c>
      <c r="J231" s="10" t="s">
        <v>654</v>
      </c>
      <c r="K231" s="14">
        <v>418.6</v>
      </c>
      <c r="L231" s="151" t="s">
        <v>241</v>
      </c>
      <c r="M231" s="76" t="s">
        <v>10997</v>
      </c>
      <c r="N231" s="10" t="s">
        <v>39</v>
      </c>
      <c r="O231" s="76" t="s">
        <v>11998</v>
      </c>
      <c r="P231" s="10" t="s">
        <v>11555</v>
      </c>
      <c r="Q231" s="33" t="s">
        <v>67</v>
      </c>
      <c r="R231" s="10" t="s">
        <v>5087</v>
      </c>
      <c r="S231" s="10" t="s">
        <v>655</v>
      </c>
      <c r="T231" s="76" t="s">
        <v>9835</v>
      </c>
      <c r="U231" s="415" t="s">
        <v>5267</v>
      </c>
      <c r="V231" s="449"/>
      <c r="W231" s="56"/>
      <c r="X231" s="56"/>
      <c r="Y231" s="56"/>
      <c r="Z231" s="56"/>
      <c r="AA231" s="56"/>
    </row>
    <row r="232" spans="1:27" s="30" customFormat="1" ht="59.4" outlineLevel="1">
      <c r="A232" s="10">
        <f t="shared" si="12"/>
        <v>211</v>
      </c>
      <c r="B232" s="10" t="s">
        <v>8012</v>
      </c>
      <c r="C232" s="10" t="s">
        <v>44</v>
      </c>
      <c r="D232" s="172" t="s">
        <v>656</v>
      </c>
      <c r="E232" s="10">
        <v>6606012929</v>
      </c>
      <c r="F232" s="10" t="s">
        <v>13615</v>
      </c>
      <c r="G232" s="125" t="s">
        <v>657</v>
      </c>
      <c r="H232" s="167" t="s">
        <v>151</v>
      </c>
      <c r="I232" s="10" t="s">
        <v>22</v>
      </c>
      <c r="J232" s="10" t="s">
        <v>654</v>
      </c>
      <c r="K232" s="18">
        <v>418.6</v>
      </c>
      <c r="L232" s="151" t="s">
        <v>241</v>
      </c>
      <c r="M232" s="76" t="s">
        <v>10998</v>
      </c>
      <c r="N232" s="10" t="s">
        <v>39</v>
      </c>
      <c r="O232" s="76" t="s">
        <v>11999</v>
      </c>
      <c r="P232" s="10" t="s">
        <v>11556</v>
      </c>
      <c r="Q232" s="33" t="s">
        <v>67</v>
      </c>
      <c r="R232" s="10" t="s">
        <v>4088</v>
      </c>
      <c r="S232" s="10" t="s">
        <v>658</v>
      </c>
      <c r="T232" s="76" t="s">
        <v>9836</v>
      </c>
      <c r="U232" s="415" t="s">
        <v>5724</v>
      </c>
      <c r="V232" s="449"/>
      <c r="W232" s="56"/>
      <c r="X232" s="56"/>
      <c r="Y232" s="56"/>
      <c r="Z232" s="56"/>
      <c r="AA232" s="56"/>
    </row>
    <row r="233" spans="1:27" s="30" customFormat="1" ht="82.8" outlineLevel="1">
      <c r="A233" s="10">
        <f t="shared" si="12"/>
        <v>212</v>
      </c>
      <c r="B233" s="10" t="s">
        <v>8013</v>
      </c>
      <c r="C233" s="10" t="s">
        <v>44</v>
      </c>
      <c r="D233" s="172" t="s">
        <v>659</v>
      </c>
      <c r="E233" s="10">
        <v>6606027650</v>
      </c>
      <c r="F233" s="10" t="s">
        <v>13986</v>
      </c>
      <c r="G233" s="125" t="s">
        <v>3979</v>
      </c>
      <c r="H233" s="167" t="s">
        <v>151</v>
      </c>
      <c r="I233" s="10" t="s">
        <v>22</v>
      </c>
      <c r="J233" s="10" t="s">
        <v>3301</v>
      </c>
      <c r="K233" s="18">
        <v>418</v>
      </c>
      <c r="L233" s="151" t="s">
        <v>241</v>
      </c>
      <c r="M233" s="76" t="s">
        <v>10984</v>
      </c>
      <c r="N233" s="10" t="s">
        <v>39</v>
      </c>
      <c r="O233" s="76" t="s">
        <v>12000</v>
      </c>
      <c r="P233" s="10" t="s">
        <v>11557</v>
      </c>
      <c r="Q233" s="33" t="s">
        <v>67</v>
      </c>
      <c r="R233" s="151" t="s">
        <v>39</v>
      </c>
      <c r="S233" s="10" t="s">
        <v>39</v>
      </c>
      <c r="T233" s="76" t="s">
        <v>9837</v>
      </c>
      <c r="U233" s="415" t="s">
        <v>8896</v>
      </c>
      <c r="V233" s="449"/>
      <c r="W233" s="56"/>
      <c r="X233" s="56"/>
      <c r="Y233" s="56"/>
      <c r="Z233" s="56"/>
      <c r="AA233" s="56"/>
    </row>
    <row r="234" spans="1:27" s="30" customFormat="1" ht="60" outlineLevel="1">
      <c r="A234" s="10">
        <f t="shared" si="12"/>
        <v>213</v>
      </c>
      <c r="B234" s="10" t="s">
        <v>9055</v>
      </c>
      <c r="C234" s="10" t="s">
        <v>44</v>
      </c>
      <c r="D234" s="172" t="s">
        <v>660</v>
      </c>
      <c r="E234" s="10">
        <v>6606026738</v>
      </c>
      <c r="F234" s="10" t="s">
        <v>13620</v>
      </c>
      <c r="G234" s="125" t="s">
        <v>661</v>
      </c>
      <c r="H234" s="167" t="s">
        <v>151</v>
      </c>
      <c r="I234" s="151" t="s">
        <v>22</v>
      </c>
      <c r="J234" s="10" t="s">
        <v>662</v>
      </c>
      <c r="K234" s="14">
        <v>418.6</v>
      </c>
      <c r="L234" s="151" t="s">
        <v>241</v>
      </c>
      <c r="M234" s="76" t="s">
        <v>10999</v>
      </c>
      <c r="N234" s="10" t="s">
        <v>39</v>
      </c>
      <c r="O234" s="76" t="s">
        <v>12001</v>
      </c>
      <c r="P234" s="10" t="s">
        <v>4409</v>
      </c>
      <c r="Q234" s="33" t="s">
        <v>67</v>
      </c>
      <c r="R234" s="10" t="s">
        <v>4120</v>
      </c>
      <c r="S234" s="10" t="s">
        <v>663</v>
      </c>
      <c r="T234" s="76" t="s">
        <v>9838</v>
      </c>
      <c r="U234" s="415" t="s">
        <v>5273</v>
      </c>
      <c r="V234" s="449"/>
      <c r="W234" s="56"/>
      <c r="X234" s="56"/>
      <c r="Y234" s="56"/>
      <c r="Z234" s="56"/>
      <c r="AA234" s="56"/>
    </row>
    <row r="235" spans="1:27" s="30" customFormat="1" ht="192" outlineLevel="1">
      <c r="A235" s="10">
        <f t="shared" si="12"/>
        <v>214</v>
      </c>
      <c r="B235" s="10" t="s">
        <v>8014</v>
      </c>
      <c r="C235" s="10" t="s">
        <v>341</v>
      </c>
      <c r="D235" s="172" t="s">
        <v>664</v>
      </c>
      <c r="E235" s="37">
        <v>6606003530</v>
      </c>
      <c r="F235" s="10" t="s">
        <v>7717</v>
      </c>
      <c r="G235" s="125" t="s">
        <v>665</v>
      </c>
      <c r="H235" s="167" t="s">
        <v>151</v>
      </c>
      <c r="I235" s="151" t="s">
        <v>22</v>
      </c>
      <c r="J235" s="10" t="s">
        <v>444</v>
      </c>
      <c r="K235" s="14">
        <v>418</v>
      </c>
      <c r="L235" s="151" t="s">
        <v>241</v>
      </c>
      <c r="M235" s="76" t="s">
        <v>10982</v>
      </c>
      <c r="N235" s="10" t="s">
        <v>39</v>
      </c>
      <c r="O235" s="76" t="s">
        <v>12002</v>
      </c>
      <c r="P235" s="10" t="s">
        <v>11558</v>
      </c>
      <c r="Q235" s="173" t="s">
        <v>9436</v>
      </c>
      <c r="R235" s="10" t="s">
        <v>4121</v>
      </c>
      <c r="S235" s="10" t="s">
        <v>666</v>
      </c>
      <c r="T235" s="76" t="s">
        <v>9839</v>
      </c>
      <c r="U235" s="415" t="s">
        <v>5268</v>
      </c>
      <c r="V235" s="449"/>
      <c r="W235" s="56"/>
      <c r="X235" s="56"/>
      <c r="Y235" s="56"/>
      <c r="Z235" s="56"/>
      <c r="AA235" s="56"/>
    </row>
    <row r="236" spans="1:27" s="30" customFormat="1" ht="84" outlineLevel="1">
      <c r="A236" s="10">
        <f t="shared" si="12"/>
        <v>215</v>
      </c>
      <c r="B236" s="10" t="s">
        <v>4415</v>
      </c>
      <c r="C236" s="10" t="s">
        <v>44</v>
      </c>
      <c r="D236" s="172" t="s">
        <v>667</v>
      </c>
      <c r="E236" s="10">
        <v>6606004318</v>
      </c>
      <c r="F236" s="10" t="s">
        <v>7732</v>
      </c>
      <c r="G236" s="125" t="s">
        <v>668</v>
      </c>
      <c r="H236" s="167" t="s">
        <v>151</v>
      </c>
      <c r="I236" s="151" t="s">
        <v>22</v>
      </c>
      <c r="J236" s="10" t="s">
        <v>662</v>
      </c>
      <c r="K236" s="14">
        <v>418</v>
      </c>
      <c r="L236" s="151" t="s">
        <v>241</v>
      </c>
      <c r="M236" s="76" t="s">
        <v>11000</v>
      </c>
      <c r="N236" s="10" t="s">
        <v>39</v>
      </c>
      <c r="O236" s="76" t="s">
        <v>11908</v>
      </c>
      <c r="P236" s="10" t="s">
        <v>11559</v>
      </c>
      <c r="Q236" s="173" t="s">
        <v>9437</v>
      </c>
      <c r="R236" s="10" t="s">
        <v>12796</v>
      </c>
      <c r="S236" s="10" t="s">
        <v>669</v>
      </c>
      <c r="T236" s="9" t="s">
        <v>5012</v>
      </c>
      <c r="U236" s="415" t="s">
        <v>4635</v>
      </c>
      <c r="V236" s="449"/>
      <c r="W236" s="56"/>
      <c r="X236" s="56"/>
      <c r="Y236" s="56"/>
      <c r="Z236" s="56"/>
      <c r="AA236" s="56"/>
    </row>
    <row r="237" spans="1:27" s="30" customFormat="1" ht="84" outlineLevel="1">
      <c r="A237" s="10">
        <f t="shared" si="12"/>
        <v>216</v>
      </c>
      <c r="B237" s="10" t="s">
        <v>9056</v>
      </c>
      <c r="C237" s="10" t="s">
        <v>44</v>
      </c>
      <c r="D237" s="172" t="s">
        <v>670</v>
      </c>
      <c r="E237" s="10">
        <v>6686016958</v>
      </c>
      <c r="F237" s="10" t="s">
        <v>13977</v>
      </c>
      <c r="G237" s="125" t="s">
        <v>671</v>
      </c>
      <c r="H237" s="167" t="s">
        <v>151</v>
      </c>
      <c r="I237" s="10" t="s">
        <v>49</v>
      </c>
      <c r="J237" s="10" t="s">
        <v>3484</v>
      </c>
      <c r="K237" s="14">
        <v>418</v>
      </c>
      <c r="L237" s="151" t="s">
        <v>241</v>
      </c>
      <c r="M237" s="76" t="s">
        <v>11001</v>
      </c>
      <c r="N237" s="10" t="s">
        <v>39</v>
      </c>
      <c r="O237" s="76" t="s">
        <v>12003</v>
      </c>
      <c r="P237" s="10" t="s">
        <v>6034</v>
      </c>
      <c r="Q237" s="173" t="s">
        <v>11726</v>
      </c>
      <c r="R237" s="10" t="s">
        <v>672</v>
      </c>
      <c r="S237" s="10" t="s">
        <v>12601</v>
      </c>
      <c r="T237" s="76" t="s">
        <v>9840</v>
      </c>
      <c r="U237" s="415" t="s">
        <v>5270</v>
      </c>
      <c r="V237" s="449"/>
      <c r="W237" s="56"/>
      <c r="X237" s="56"/>
      <c r="Y237" s="56"/>
      <c r="Z237" s="56"/>
      <c r="AA237" s="56"/>
    </row>
    <row r="238" spans="1:27" s="30" customFormat="1" ht="82.8" outlineLevel="1">
      <c r="A238" s="10">
        <f t="shared" si="12"/>
        <v>217</v>
      </c>
      <c r="B238" s="10" t="s">
        <v>8015</v>
      </c>
      <c r="C238" s="10" t="s">
        <v>44</v>
      </c>
      <c r="D238" s="172" t="s">
        <v>3300</v>
      </c>
      <c r="E238" s="16">
        <v>6686134969</v>
      </c>
      <c r="F238" s="10" t="s">
        <v>3637</v>
      </c>
      <c r="G238" s="125" t="s">
        <v>673</v>
      </c>
      <c r="H238" s="167" t="s">
        <v>151</v>
      </c>
      <c r="I238" s="16" t="s">
        <v>49</v>
      </c>
      <c r="J238" s="10" t="s">
        <v>3301</v>
      </c>
      <c r="K238" s="14">
        <v>418.6</v>
      </c>
      <c r="L238" s="16" t="s">
        <v>1054</v>
      </c>
      <c r="M238" s="76" t="s">
        <v>11002</v>
      </c>
      <c r="N238" s="582" t="s">
        <v>39</v>
      </c>
      <c r="O238" s="494" t="s">
        <v>12004</v>
      </c>
      <c r="P238" s="16" t="s">
        <v>11560</v>
      </c>
      <c r="Q238" s="173" t="s">
        <v>11727</v>
      </c>
      <c r="R238" s="151" t="s">
        <v>39</v>
      </c>
      <c r="S238" s="191" t="s">
        <v>674</v>
      </c>
      <c r="T238" s="76" t="s">
        <v>9841</v>
      </c>
      <c r="U238" s="415" t="s">
        <v>5271</v>
      </c>
      <c r="V238" s="449"/>
      <c r="W238" s="56"/>
      <c r="X238" s="56"/>
      <c r="Y238" s="56"/>
      <c r="Z238" s="56"/>
      <c r="AA238" s="56"/>
    </row>
    <row r="239" spans="1:27" s="30" customFormat="1" ht="114" outlineLevel="1">
      <c r="A239" s="10">
        <f t="shared" si="12"/>
        <v>218</v>
      </c>
      <c r="B239" s="10" t="s">
        <v>8016</v>
      </c>
      <c r="C239" s="10" t="s">
        <v>44</v>
      </c>
      <c r="D239" s="172" t="s">
        <v>675</v>
      </c>
      <c r="E239" s="10">
        <v>6606026953</v>
      </c>
      <c r="F239" s="10" t="s">
        <v>13818</v>
      </c>
      <c r="G239" s="125" t="s">
        <v>676</v>
      </c>
      <c r="H239" s="167" t="s">
        <v>151</v>
      </c>
      <c r="I239" s="151" t="s">
        <v>22</v>
      </c>
      <c r="J239" s="10" t="s">
        <v>654</v>
      </c>
      <c r="K239" s="14">
        <v>418</v>
      </c>
      <c r="L239" s="151" t="s">
        <v>241</v>
      </c>
      <c r="M239" s="76" t="s">
        <v>10992</v>
      </c>
      <c r="N239" s="10" t="s">
        <v>39</v>
      </c>
      <c r="O239" s="76" t="s">
        <v>12005</v>
      </c>
      <c r="P239" s="10" t="s">
        <v>11561</v>
      </c>
      <c r="Q239" s="173" t="s">
        <v>11728</v>
      </c>
      <c r="R239" s="10" t="s">
        <v>677</v>
      </c>
      <c r="S239" s="10" t="s">
        <v>678</v>
      </c>
      <c r="T239" s="76" t="s">
        <v>5671</v>
      </c>
      <c r="U239" s="415" t="s">
        <v>5272</v>
      </c>
      <c r="V239" s="449"/>
      <c r="W239" s="56"/>
      <c r="X239" s="56"/>
      <c r="Y239" s="56"/>
      <c r="Z239" s="56"/>
      <c r="AA239" s="56"/>
    </row>
    <row r="240" spans="1:27" s="30" customFormat="1" ht="71.400000000000006" outlineLevel="1">
      <c r="A240" s="10">
        <f t="shared" si="12"/>
        <v>219</v>
      </c>
      <c r="B240" s="10" t="s">
        <v>8017</v>
      </c>
      <c r="C240" s="10" t="s">
        <v>44</v>
      </c>
      <c r="D240" s="172" t="s">
        <v>679</v>
      </c>
      <c r="E240" s="10">
        <v>6606004244</v>
      </c>
      <c r="F240" s="10" t="s">
        <v>13621</v>
      </c>
      <c r="G240" s="125" t="s">
        <v>680</v>
      </c>
      <c r="H240" s="167" t="s">
        <v>151</v>
      </c>
      <c r="I240" s="151" t="s">
        <v>22</v>
      </c>
      <c r="J240" s="10" t="s">
        <v>637</v>
      </c>
      <c r="K240" s="14">
        <v>418</v>
      </c>
      <c r="L240" s="151" t="s">
        <v>241</v>
      </c>
      <c r="M240" s="76" t="s">
        <v>10915</v>
      </c>
      <c r="N240" s="10" t="s">
        <v>39</v>
      </c>
      <c r="O240" s="76" t="s">
        <v>12006</v>
      </c>
      <c r="P240" s="10" t="s">
        <v>11562</v>
      </c>
      <c r="Q240" s="173" t="s">
        <v>9438</v>
      </c>
      <c r="R240" s="10" t="s">
        <v>4122</v>
      </c>
      <c r="S240" s="10" t="s">
        <v>681</v>
      </c>
      <c r="T240" s="76" t="s">
        <v>10469</v>
      </c>
      <c r="U240" s="415" t="s">
        <v>5725</v>
      </c>
      <c r="V240" s="449"/>
      <c r="W240" s="56"/>
      <c r="X240" s="56"/>
      <c r="Y240" s="56"/>
      <c r="Z240" s="56"/>
      <c r="AA240" s="56"/>
    </row>
    <row r="241" spans="1:27" s="30" customFormat="1" ht="59.4" outlineLevel="1">
      <c r="A241" s="10">
        <f t="shared" si="12"/>
        <v>220</v>
      </c>
      <c r="B241" s="10" t="s">
        <v>8018</v>
      </c>
      <c r="C241" s="10" t="s">
        <v>44</v>
      </c>
      <c r="D241" s="172" t="s">
        <v>3315</v>
      </c>
      <c r="E241" s="10">
        <v>6606011481</v>
      </c>
      <c r="F241" s="16" t="s">
        <v>7323</v>
      </c>
      <c r="G241" s="125" t="s">
        <v>3316</v>
      </c>
      <c r="H241" s="167" t="s">
        <v>151</v>
      </c>
      <c r="I241" s="10" t="s">
        <v>22</v>
      </c>
      <c r="J241" s="10" t="s">
        <v>637</v>
      </c>
      <c r="K241" s="14">
        <v>418</v>
      </c>
      <c r="L241" s="151" t="s">
        <v>241</v>
      </c>
      <c r="M241" s="76" t="s">
        <v>11003</v>
      </c>
      <c r="N241" s="10" t="s">
        <v>39</v>
      </c>
      <c r="O241" s="76" t="s">
        <v>11926</v>
      </c>
      <c r="P241" s="10" t="s">
        <v>11552</v>
      </c>
      <c r="Q241" s="173" t="s">
        <v>9439</v>
      </c>
      <c r="R241" s="10" t="s">
        <v>9280</v>
      </c>
      <c r="S241" s="10" t="s">
        <v>8727</v>
      </c>
      <c r="T241" s="76" t="s">
        <v>9842</v>
      </c>
      <c r="U241" s="415" t="s">
        <v>9311</v>
      </c>
      <c r="V241" s="449"/>
      <c r="W241" s="56"/>
      <c r="X241" s="56"/>
      <c r="Y241" s="56"/>
      <c r="Z241" s="56"/>
      <c r="AA241" s="56"/>
    </row>
    <row r="242" spans="1:27" s="30" customFormat="1" ht="37.200000000000003">
      <c r="A242" s="108" t="str">
        <f>"Верхняя Тура ГО: " &amp; COUNT(A243:A247)</f>
        <v>Верхняя Тура ГО: 5</v>
      </c>
      <c r="B242" s="109"/>
      <c r="C242" s="155"/>
      <c r="D242" s="109"/>
      <c r="E242" s="109"/>
      <c r="F242" s="156"/>
      <c r="G242" s="156"/>
      <c r="H242" s="156"/>
      <c r="I242" s="156"/>
      <c r="J242" s="156"/>
      <c r="K242" s="157"/>
      <c r="L242" s="156"/>
      <c r="M242" s="158"/>
      <c r="N242" s="156"/>
      <c r="O242" s="158"/>
      <c r="P242" s="110"/>
      <c r="Q242" s="156"/>
      <c r="R242" s="156"/>
      <c r="S242" s="156"/>
      <c r="T242" s="158"/>
      <c r="U242" s="416"/>
      <c r="V242" s="449">
        <v>111</v>
      </c>
      <c r="W242" s="67"/>
      <c r="X242" s="56"/>
      <c r="Y242" s="56"/>
      <c r="Z242" s="56"/>
      <c r="AA242" s="56"/>
    </row>
    <row r="243" spans="1:27" s="30" customFormat="1" ht="118.8" outlineLevel="1">
      <c r="A243" s="10">
        <f>A241+1</f>
        <v>221</v>
      </c>
      <c r="B243" s="10" t="s">
        <v>8019</v>
      </c>
      <c r="C243" s="10" t="s">
        <v>341</v>
      </c>
      <c r="D243" s="172" t="s">
        <v>682</v>
      </c>
      <c r="E243" s="10">
        <v>6620007230</v>
      </c>
      <c r="F243" s="180" t="s">
        <v>13978</v>
      </c>
      <c r="G243" s="125" t="s">
        <v>683</v>
      </c>
      <c r="H243" s="167" t="s">
        <v>151</v>
      </c>
      <c r="I243" s="10" t="s">
        <v>22</v>
      </c>
      <c r="J243" s="10" t="s">
        <v>6048</v>
      </c>
      <c r="K243" s="14">
        <v>308.97000000000003</v>
      </c>
      <c r="L243" s="10" t="s">
        <v>650</v>
      </c>
      <c r="M243" s="76" t="s">
        <v>11004</v>
      </c>
      <c r="N243" s="10" t="s">
        <v>39</v>
      </c>
      <c r="O243" s="76" t="s">
        <v>11976</v>
      </c>
      <c r="P243" s="10" t="s">
        <v>7129</v>
      </c>
      <c r="Q243" s="33" t="s">
        <v>243</v>
      </c>
      <c r="R243" s="10" t="s">
        <v>4088</v>
      </c>
      <c r="S243" s="10" t="s">
        <v>684</v>
      </c>
      <c r="T243" s="76" t="s">
        <v>9843</v>
      </c>
      <c r="U243" s="415" t="s">
        <v>8897</v>
      </c>
      <c r="V243" s="449"/>
      <c r="W243" s="56"/>
      <c r="X243" s="56"/>
      <c r="Y243" s="56"/>
      <c r="Z243" s="56"/>
      <c r="AA243" s="56"/>
    </row>
    <row r="244" spans="1:27" s="30" customFormat="1" ht="118.8" outlineLevel="1">
      <c r="A244" s="10">
        <f>A243+1</f>
        <v>222</v>
      </c>
      <c r="B244" s="10" t="s">
        <v>5714</v>
      </c>
      <c r="C244" s="10" t="s">
        <v>341</v>
      </c>
      <c r="D244" s="172" t="s">
        <v>685</v>
      </c>
      <c r="E244" s="10">
        <v>6620007247</v>
      </c>
      <c r="F244" s="180" t="s">
        <v>9333</v>
      </c>
      <c r="G244" s="125" t="s">
        <v>686</v>
      </c>
      <c r="H244" s="167" t="s">
        <v>151</v>
      </c>
      <c r="I244" s="10" t="s">
        <v>22</v>
      </c>
      <c r="J244" s="10" t="s">
        <v>6049</v>
      </c>
      <c r="K244" s="14">
        <v>308.97000000000003</v>
      </c>
      <c r="L244" s="10" t="s">
        <v>650</v>
      </c>
      <c r="M244" s="76" t="s">
        <v>11005</v>
      </c>
      <c r="N244" s="10" t="s">
        <v>39</v>
      </c>
      <c r="O244" s="76" t="s">
        <v>11957</v>
      </c>
      <c r="P244" s="10" t="s">
        <v>7130</v>
      </c>
      <c r="Q244" s="33" t="s">
        <v>243</v>
      </c>
      <c r="R244" s="10" t="s">
        <v>687</v>
      </c>
      <c r="S244" s="10" t="s">
        <v>688</v>
      </c>
      <c r="T244" s="202" t="s">
        <v>10470</v>
      </c>
      <c r="U244" s="415" t="s">
        <v>8898</v>
      </c>
      <c r="V244" s="449"/>
      <c r="W244" s="56"/>
      <c r="X244" s="56"/>
      <c r="Y244" s="56"/>
      <c r="Z244" s="56"/>
      <c r="AA244" s="56"/>
    </row>
    <row r="245" spans="1:27" s="30" customFormat="1" ht="118.8" outlineLevel="1">
      <c r="A245" s="10">
        <f>A244+1</f>
        <v>223</v>
      </c>
      <c r="B245" s="10" t="s">
        <v>8020</v>
      </c>
      <c r="C245" s="10" t="s">
        <v>341</v>
      </c>
      <c r="D245" s="172" t="s">
        <v>689</v>
      </c>
      <c r="E245" s="10">
        <v>6620008473</v>
      </c>
      <c r="F245" s="29" t="s">
        <v>10753</v>
      </c>
      <c r="G245" s="125" t="s">
        <v>690</v>
      </c>
      <c r="H245" s="167" t="s">
        <v>151</v>
      </c>
      <c r="I245" s="10" t="s">
        <v>22</v>
      </c>
      <c r="J245" s="10" t="s">
        <v>6050</v>
      </c>
      <c r="K245" s="14">
        <v>308.97000000000003</v>
      </c>
      <c r="L245" s="10" t="s">
        <v>650</v>
      </c>
      <c r="M245" s="76" t="s">
        <v>10898</v>
      </c>
      <c r="N245" s="10" t="s">
        <v>39</v>
      </c>
      <c r="O245" s="76" t="s">
        <v>12007</v>
      </c>
      <c r="P245" s="10" t="s">
        <v>7131</v>
      </c>
      <c r="Q245" s="33" t="s">
        <v>243</v>
      </c>
      <c r="R245" s="10" t="s">
        <v>4123</v>
      </c>
      <c r="S245" s="10" t="s">
        <v>691</v>
      </c>
      <c r="T245" s="202" t="s">
        <v>10471</v>
      </c>
      <c r="U245" s="415" t="s">
        <v>8899</v>
      </c>
      <c r="V245" s="449"/>
      <c r="W245" s="56"/>
      <c r="X245" s="56"/>
      <c r="Y245" s="56"/>
      <c r="Z245" s="56"/>
      <c r="AA245" s="56"/>
    </row>
    <row r="246" spans="1:27" s="30" customFormat="1" ht="118.8" outlineLevel="1">
      <c r="A246" s="10">
        <f>A245+1</f>
        <v>224</v>
      </c>
      <c r="B246" s="10" t="s">
        <v>8021</v>
      </c>
      <c r="C246" s="10" t="s">
        <v>341</v>
      </c>
      <c r="D246" s="172" t="s">
        <v>692</v>
      </c>
      <c r="E246" s="10">
        <v>6620013297</v>
      </c>
      <c r="F246" s="29" t="s">
        <v>10754</v>
      </c>
      <c r="G246" s="125" t="s">
        <v>693</v>
      </c>
      <c r="H246" s="167" t="s">
        <v>151</v>
      </c>
      <c r="I246" s="10" t="s">
        <v>22</v>
      </c>
      <c r="J246" s="10" t="s">
        <v>6048</v>
      </c>
      <c r="K246" s="14">
        <v>308.97000000000003</v>
      </c>
      <c r="L246" s="10" t="s">
        <v>650</v>
      </c>
      <c r="M246" s="76" t="s">
        <v>10898</v>
      </c>
      <c r="N246" s="10" t="s">
        <v>39</v>
      </c>
      <c r="O246" s="76" t="s">
        <v>12007</v>
      </c>
      <c r="P246" s="10" t="s">
        <v>7284</v>
      </c>
      <c r="Q246" s="33" t="s">
        <v>243</v>
      </c>
      <c r="R246" s="10" t="s">
        <v>4124</v>
      </c>
      <c r="S246" s="10" t="s">
        <v>694</v>
      </c>
      <c r="T246" s="202" t="s">
        <v>10471</v>
      </c>
      <c r="U246" s="415" t="s">
        <v>8900</v>
      </c>
      <c r="V246" s="449"/>
      <c r="W246" s="56"/>
      <c r="X246" s="56"/>
      <c r="Y246" s="56"/>
      <c r="Z246" s="56"/>
      <c r="AA246" s="56"/>
    </row>
    <row r="247" spans="1:27" s="30" customFormat="1" ht="118.8" outlineLevel="1">
      <c r="A247" s="10">
        <f>A246+1</f>
        <v>225</v>
      </c>
      <c r="B247" s="10" t="s">
        <v>8022</v>
      </c>
      <c r="C247" s="10" t="s">
        <v>341</v>
      </c>
      <c r="D247" s="172" t="s">
        <v>695</v>
      </c>
      <c r="E247" s="10">
        <v>6620013307</v>
      </c>
      <c r="F247" s="29" t="s">
        <v>9334</v>
      </c>
      <c r="G247" s="125" t="s">
        <v>696</v>
      </c>
      <c r="H247" s="167" t="s">
        <v>151</v>
      </c>
      <c r="I247" s="10" t="s">
        <v>22</v>
      </c>
      <c r="J247" s="10" t="s">
        <v>6050</v>
      </c>
      <c r="K247" s="14">
        <v>308.97000000000003</v>
      </c>
      <c r="L247" s="10" t="s">
        <v>650</v>
      </c>
      <c r="M247" s="76" t="s">
        <v>10898</v>
      </c>
      <c r="N247" s="10" t="s">
        <v>39</v>
      </c>
      <c r="O247" s="76" t="s">
        <v>11941</v>
      </c>
      <c r="P247" s="10" t="s">
        <v>7131</v>
      </c>
      <c r="Q247" s="33" t="s">
        <v>243</v>
      </c>
      <c r="R247" s="10" t="s">
        <v>12797</v>
      </c>
      <c r="S247" s="10" t="s">
        <v>697</v>
      </c>
      <c r="T247" s="202" t="s">
        <v>9844</v>
      </c>
      <c r="U247" s="415" t="s">
        <v>8901</v>
      </c>
      <c r="V247" s="449"/>
      <c r="W247" s="56"/>
      <c r="X247" s="56"/>
      <c r="Y247" s="56"/>
      <c r="Z247" s="56"/>
      <c r="AA247" s="56"/>
    </row>
    <row r="248" spans="1:27" s="30" customFormat="1" ht="37.200000000000003">
      <c r="A248" s="108" t="str">
        <f>"Верхотурский МО: " &amp; COUNT(A249:A263)</f>
        <v>Верхотурский МО: 15</v>
      </c>
      <c r="B248" s="109"/>
      <c r="C248" s="155"/>
      <c r="D248" s="109"/>
      <c r="E248" s="109"/>
      <c r="F248" s="156"/>
      <c r="G248" s="156"/>
      <c r="H248" s="156"/>
      <c r="I248" s="156"/>
      <c r="J248" s="156"/>
      <c r="K248" s="157"/>
      <c r="L248" s="156"/>
      <c r="M248" s="158"/>
      <c r="N248" s="156"/>
      <c r="O248" s="158"/>
      <c r="P248" s="110"/>
      <c r="Q248" s="156"/>
      <c r="R248" s="156"/>
      <c r="S248" s="156"/>
      <c r="T248" s="158"/>
      <c r="U248" s="416"/>
      <c r="V248" s="449">
        <v>111</v>
      </c>
      <c r="W248" s="67"/>
      <c r="X248" s="56"/>
      <c r="Y248" s="56"/>
      <c r="Z248" s="56"/>
      <c r="AA248" s="56"/>
    </row>
    <row r="249" spans="1:27" s="30" customFormat="1" ht="60" outlineLevel="1">
      <c r="A249" s="10">
        <f>A247+1</f>
        <v>226</v>
      </c>
      <c r="B249" s="10" t="s">
        <v>8023</v>
      </c>
      <c r="C249" s="10" t="s">
        <v>44</v>
      </c>
      <c r="D249" s="172" t="s">
        <v>698</v>
      </c>
      <c r="E249" s="37">
        <v>6640002663</v>
      </c>
      <c r="F249" s="10" t="s">
        <v>7536</v>
      </c>
      <c r="G249" s="125" t="s">
        <v>699</v>
      </c>
      <c r="H249" s="167" t="s">
        <v>151</v>
      </c>
      <c r="I249" s="10" t="s">
        <v>22</v>
      </c>
      <c r="J249" s="10" t="s">
        <v>3385</v>
      </c>
      <c r="K249" s="18">
        <v>258.72000000000003</v>
      </c>
      <c r="L249" s="10" t="s">
        <v>3212</v>
      </c>
      <c r="M249" s="76" t="s">
        <v>11006</v>
      </c>
      <c r="N249" s="10" t="s">
        <v>39</v>
      </c>
      <c r="O249" s="76" t="s">
        <v>11880</v>
      </c>
      <c r="P249" s="10" t="s">
        <v>6404</v>
      </c>
      <c r="Q249" s="33" t="s">
        <v>67</v>
      </c>
      <c r="R249" s="151" t="s">
        <v>39</v>
      </c>
      <c r="S249" s="10" t="s">
        <v>700</v>
      </c>
      <c r="T249" s="76" t="s">
        <v>5143</v>
      </c>
      <c r="U249" s="415" t="s">
        <v>4636</v>
      </c>
      <c r="V249" s="449"/>
      <c r="W249" s="56"/>
      <c r="X249" s="56"/>
      <c r="Y249" s="56"/>
      <c r="Z249" s="56"/>
      <c r="AA249" s="56"/>
    </row>
    <row r="250" spans="1:27" s="30" customFormat="1" ht="132" outlineLevel="1">
      <c r="A250" s="10">
        <f t="shared" ref="A250:A263" si="13">A249+1</f>
        <v>227</v>
      </c>
      <c r="B250" s="10" t="s">
        <v>8024</v>
      </c>
      <c r="C250" s="10" t="s">
        <v>701</v>
      </c>
      <c r="D250" s="172" t="s">
        <v>702</v>
      </c>
      <c r="E250" s="37">
        <v>6640003297</v>
      </c>
      <c r="F250" s="10" t="s">
        <v>8626</v>
      </c>
      <c r="G250" s="125" t="s">
        <v>703</v>
      </c>
      <c r="H250" s="167" t="s">
        <v>151</v>
      </c>
      <c r="I250" s="10" t="s">
        <v>22</v>
      </c>
      <c r="J250" s="10" t="s">
        <v>960</v>
      </c>
      <c r="K250" s="18">
        <v>258.72000000000003</v>
      </c>
      <c r="L250" s="10" t="s">
        <v>3212</v>
      </c>
      <c r="M250" s="76" t="s">
        <v>11007</v>
      </c>
      <c r="N250" s="10" t="s">
        <v>39</v>
      </c>
      <c r="O250" s="76" t="s">
        <v>12203</v>
      </c>
      <c r="P250" s="10" t="s">
        <v>704</v>
      </c>
      <c r="Q250" s="33" t="s">
        <v>67</v>
      </c>
      <c r="R250" s="151" t="s">
        <v>39</v>
      </c>
      <c r="S250" s="10" t="s">
        <v>705</v>
      </c>
      <c r="T250" s="76" t="s">
        <v>5144</v>
      </c>
      <c r="U250" s="415" t="s">
        <v>4637</v>
      </c>
      <c r="V250" s="449"/>
      <c r="W250" s="56"/>
      <c r="X250" s="56"/>
      <c r="Y250" s="56"/>
      <c r="Z250" s="56"/>
      <c r="AA250" s="56"/>
    </row>
    <row r="251" spans="1:27" s="30" customFormat="1" ht="60" outlineLevel="1">
      <c r="A251" s="10">
        <f t="shared" si="13"/>
        <v>228</v>
      </c>
      <c r="B251" s="10" t="s">
        <v>8025</v>
      </c>
      <c r="C251" s="10" t="s">
        <v>701</v>
      </c>
      <c r="D251" s="172" t="s">
        <v>706</v>
      </c>
      <c r="E251" s="10">
        <v>6640003106</v>
      </c>
      <c r="F251" s="10" t="s">
        <v>7718</v>
      </c>
      <c r="G251" s="125" t="s">
        <v>707</v>
      </c>
      <c r="H251" s="167" t="s">
        <v>151</v>
      </c>
      <c r="I251" s="10" t="s">
        <v>22</v>
      </c>
      <c r="J251" s="10" t="s">
        <v>458</v>
      </c>
      <c r="K251" s="18">
        <v>258.72000000000003</v>
      </c>
      <c r="L251" s="10" t="s">
        <v>3212</v>
      </c>
      <c r="M251" s="76" t="s">
        <v>10969</v>
      </c>
      <c r="N251" s="10" t="s">
        <v>39</v>
      </c>
      <c r="O251" s="76" t="s">
        <v>11952</v>
      </c>
      <c r="P251" s="10" t="s">
        <v>7132</v>
      </c>
      <c r="Q251" s="33" t="s">
        <v>67</v>
      </c>
      <c r="R251" s="151" t="s">
        <v>39</v>
      </c>
      <c r="S251" s="10" t="s">
        <v>708</v>
      </c>
      <c r="T251" s="76" t="s">
        <v>5145</v>
      </c>
      <c r="U251" s="415" t="s">
        <v>4638</v>
      </c>
      <c r="V251" s="449"/>
      <c r="W251" s="56"/>
      <c r="X251" s="56"/>
      <c r="Y251" s="56"/>
      <c r="Z251" s="56"/>
      <c r="AA251" s="56"/>
    </row>
    <row r="252" spans="1:27" s="30" customFormat="1" ht="83.4" outlineLevel="1">
      <c r="A252" s="10">
        <f t="shared" si="13"/>
        <v>229</v>
      </c>
      <c r="B252" s="10" t="s">
        <v>8026</v>
      </c>
      <c r="C252" s="10" t="s">
        <v>421</v>
      </c>
      <c r="D252" s="172" t="s">
        <v>709</v>
      </c>
      <c r="E252" s="37">
        <v>6640002790</v>
      </c>
      <c r="F252" s="10" t="s">
        <v>7737</v>
      </c>
      <c r="G252" s="125" t="s">
        <v>710</v>
      </c>
      <c r="H252" s="167" t="s">
        <v>151</v>
      </c>
      <c r="I252" s="10" t="s">
        <v>22</v>
      </c>
      <c r="J252" s="10" t="s">
        <v>12568</v>
      </c>
      <c r="K252" s="18">
        <v>258.72000000000003</v>
      </c>
      <c r="L252" s="10" t="s">
        <v>3212</v>
      </c>
      <c r="M252" s="76" t="s">
        <v>10930</v>
      </c>
      <c r="N252" s="10" t="s">
        <v>39</v>
      </c>
      <c r="O252" s="76" t="s">
        <v>11976</v>
      </c>
      <c r="P252" s="10" t="s">
        <v>12567</v>
      </c>
      <c r="Q252" s="33" t="s">
        <v>67</v>
      </c>
      <c r="R252" s="151" t="s">
        <v>39</v>
      </c>
      <c r="S252" s="10" t="s">
        <v>711</v>
      </c>
      <c r="T252" s="76" t="s">
        <v>5143</v>
      </c>
      <c r="U252" s="415" t="s">
        <v>4639</v>
      </c>
      <c r="V252" s="449"/>
      <c r="W252" s="56"/>
      <c r="X252" s="56"/>
      <c r="Y252" s="56"/>
      <c r="Z252" s="56"/>
      <c r="AA252" s="56"/>
    </row>
    <row r="253" spans="1:27" s="30" customFormat="1" ht="60" outlineLevel="1">
      <c r="A253" s="10">
        <f t="shared" si="13"/>
        <v>230</v>
      </c>
      <c r="B253" s="10" t="s">
        <v>8027</v>
      </c>
      <c r="C253" s="10" t="s">
        <v>44</v>
      </c>
      <c r="D253" s="172" t="s">
        <v>3293</v>
      </c>
      <c r="E253" s="37">
        <v>6640001395</v>
      </c>
      <c r="F253" s="10" t="s">
        <v>7738</v>
      </c>
      <c r="G253" s="125" t="s">
        <v>712</v>
      </c>
      <c r="H253" s="167" t="s">
        <v>151</v>
      </c>
      <c r="I253" s="10" t="s">
        <v>22</v>
      </c>
      <c r="J253" s="10" t="s">
        <v>3415</v>
      </c>
      <c r="K253" s="18">
        <v>258.72000000000003</v>
      </c>
      <c r="L253" s="10" t="s">
        <v>3212</v>
      </c>
      <c r="M253" s="76" t="s">
        <v>11006</v>
      </c>
      <c r="N253" s="10" t="s">
        <v>39</v>
      </c>
      <c r="O253" s="76" t="s">
        <v>12204</v>
      </c>
      <c r="P253" s="10" t="s">
        <v>11563</v>
      </c>
      <c r="Q253" s="33" t="s">
        <v>67</v>
      </c>
      <c r="R253" s="151" t="s">
        <v>39</v>
      </c>
      <c r="S253" s="10" t="s">
        <v>713</v>
      </c>
      <c r="T253" s="76" t="s">
        <v>5143</v>
      </c>
      <c r="U253" s="415" t="s">
        <v>4640</v>
      </c>
      <c r="V253" s="449"/>
      <c r="W253" s="56"/>
      <c r="X253" s="56"/>
      <c r="Y253" s="56"/>
      <c r="Z253" s="56"/>
      <c r="AA253" s="56"/>
    </row>
    <row r="254" spans="1:27" s="30" customFormat="1" ht="71.400000000000006" outlineLevel="1">
      <c r="A254" s="10">
        <f t="shared" si="13"/>
        <v>231</v>
      </c>
      <c r="B254" s="10" t="s">
        <v>8028</v>
      </c>
      <c r="C254" s="10" t="s">
        <v>701</v>
      </c>
      <c r="D254" s="172" t="s">
        <v>714</v>
      </c>
      <c r="E254" s="37">
        <v>6640003307</v>
      </c>
      <c r="F254" s="10" t="s">
        <v>7719</v>
      </c>
      <c r="G254" s="125" t="s">
        <v>715</v>
      </c>
      <c r="H254" s="167" t="s">
        <v>151</v>
      </c>
      <c r="I254" s="10" t="s">
        <v>22</v>
      </c>
      <c r="J254" s="10" t="s">
        <v>3294</v>
      </c>
      <c r="K254" s="18">
        <v>258.72000000000003</v>
      </c>
      <c r="L254" s="10" t="s">
        <v>3212</v>
      </c>
      <c r="M254" s="76" t="s">
        <v>10929</v>
      </c>
      <c r="N254" s="10" t="s">
        <v>39</v>
      </c>
      <c r="O254" s="76" t="s">
        <v>12205</v>
      </c>
      <c r="P254" s="10" t="s">
        <v>6405</v>
      </c>
      <c r="Q254" s="33" t="s">
        <v>67</v>
      </c>
      <c r="R254" s="151" t="s">
        <v>39</v>
      </c>
      <c r="S254" s="10" t="s">
        <v>716</v>
      </c>
      <c r="T254" s="76" t="s">
        <v>5146</v>
      </c>
      <c r="U254" s="415" t="s">
        <v>4641</v>
      </c>
      <c r="V254" s="449"/>
      <c r="W254" s="56"/>
      <c r="X254" s="56"/>
      <c r="Y254" s="56"/>
      <c r="Z254" s="56"/>
      <c r="AA254" s="56"/>
    </row>
    <row r="255" spans="1:27" s="30" customFormat="1" ht="60" outlineLevel="1">
      <c r="A255" s="10">
        <f t="shared" si="13"/>
        <v>232</v>
      </c>
      <c r="B255" s="47" t="s">
        <v>8029</v>
      </c>
      <c r="C255" s="47" t="s">
        <v>341</v>
      </c>
      <c r="D255" s="188" t="s">
        <v>717</v>
      </c>
      <c r="E255" s="583">
        <v>6640003184</v>
      </c>
      <c r="F255" s="47" t="s">
        <v>7324</v>
      </c>
      <c r="G255" s="153" t="s">
        <v>718</v>
      </c>
      <c r="H255" s="167" t="s">
        <v>151</v>
      </c>
      <c r="I255" s="10" t="s">
        <v>22</v>
      </c>
      <c r="J255" s="10" t="s">
        <v>9276</v>
      </c>
      <c r="K255" s="100">
        <v>0</v>
      </c>
      <c r="L255" s="47" t="s">
        <v>3212</v>
      </c>
      <c r="M255" s="76" t="s">
        <v>10907</v>
      </c>
      <c r="N255" s="10" t="s">
        <v>39</v>
      </c>
      <c r="O255" s="87" t="s">
        <v>12110</v>
      </c>
      <c r="P255" s="47" t="s">
        <v>12979</v>
      </c>
      <c r="Q255" s="520" t="s">
        <v>9344</v>
      </c>
      <c r="R255" s="151" t="s">
        <v>39</v>
      </c>
      <c r="S255" s="47" t="s">
        <v>719</v>
      </c>
      <c r="T255" s="76" t="s">
        <v>5147</v>
      </c>
      <c r="U255" s="415" t="s">
        <v>39</v>
      </c>
      <c r="V255" s="449"/>
      <c r="W255" s="56"/>
      <c r="X255" s="56"/>
      <c r="Y255" s="56"/>
      <c r="Z255" s="56"/>
      <c r="AA255" s="56"/>
    </row>
    <row r="256" spans="1:27" s="30" customFormat="1" ht="84" outlineLevel="1">
      <c r="A256" s="10">
        <f t="shared" si="13"/>
        <v>233</v>
      </c>
      <c r="B256" s="10" t="s">
        <v>8030</v>
      </c>
      <c r="C256" s="10" t="s">
        <v>421</v>
      </c>
      <c r="D256" s="172" t="s">
        <v>720</v>
      </c>
      <c r="E256" s="37">
        <v>6640002906</v>
      </c>
      <c r="F256" s="10" t="s">
        <v>7537</v>
      </c>
      <c r="G256" s="125" t="s">
        <v>721</v>
      </c>
      <c r="H256" s="167" t="s">
        <v>151</v>
      </c>
      <c r="I256" s="10" t="s">
        <v>22</v>
      </c>
      <c r="J256" s="10" t="s">
        <v>3292</v>
      </c>
      <c r="K256" s="18">
        <v>258.72000000000003</v>
      </c>
      <c r="L256" s="10" t="s">
        <v>3212</v>
      </c>
      <c r="M256" s="76" t="s">
        <v>11008</v>
      </c>
      <c r="N256" s="10" t="s">
        <v>39</v>
      </c>
      <c r="O256" s="76" t="s">
        <v>12206</v>
      </c>
      <c r="P256" s="10" t="s">
        <v>6402</v>
      </c>
      <c r="Q256" s="173" t="s">
        <v>12798</v>
      </c>
      <c r="R256" s="151" t="s">
        <v>39</v>
      </c>
      <c r="S256" s="10" t="s">
        <v>722</v>
      </c>
      <c r="T256" s="76" t="s">
        <v>5147</v>
      </c>
      <c r="U256" s="419" t="s">
        <v>4642</v>
      </c>
      <c r="V256" s="449"/>
      <c r="W256" s="56"/>
      <c r="X256" s="56"/>
      <c r="Y256" s="56"/>
      <c r="Z256" s="56"/>
      <c r="AA256" s="56"/>
    </row>
    <row r="257" spans="1:27" s="30" customFormat="1" ht="59.4" outlineLevel="1">
      <c r="A257" s="10">
        <f t="shared" si="13"/>
        <v>234</v>
      </c>
      <c r="B257" s="10" t="s">
        <v>8031</v>
      </c>
      <c r="C257" s="10" t="s">
        <v>421</v>
      </c>
      <c r="D257" s="172" t="s">
        <v>3287</v>
      </c>
      <c r="E257" s="10">
        <v>6640002790</v>
      </c>
      <c r="F257" s="10" t="s">
        <v>7538</v>
      </c>
      <c r="G257" s="125" t="s">
        <v>710</v>
      </c>
      <c r="H257" s="167" t="s">
        <v>151</v>
      </c>
      <c r="I257" s="10" t="s">
        <v>22</v>
      </c>
      <c r="J257" s="10" t="s">
        <v>12568</v>
      </c>
      <c r="K257" s="18">
        <v>258.72000000000003</v>
      </c>
      <c r="L257" s="10" t="s">
        <v>3212</v>
      </c>
      <c r="M257" s="76" t="s">
        <v>10910</v>
      </c>
      <c r="N257" s="10" t="s">
        <v>39</v>
      </c>
      <c r="O257" s="76" t="s">
        <v>12207</v>
      </c>
      <c r="P257" s="10" t="s">
        <v>12567</v>
      </c>
      <c r="Q257" s="33" t="s">
        <v>67</v>
      </c>
      <c r="R257" s="151" t="s">
        <v>39</v>
      </c>
      <c r="S257" s="10" t="s">
        <v>711</v>
      </c>
      <c r="T257" s="76" t="s">
        <v>5148</v>
      </c>
      <c r="U257" s="415" t="s">
        <v>4639</v>
      </c>
      <c r="V257" s="449"/>
      <c r="W257" s="56"/>
      <c r="X257" s="56"/>
      <c r="Y257" s="56"/>
      <c r="Z257" s="56"/>
      <c r="AA257" s="56"/>
    </row>
    <row r="258" spans="1:27" s="30" customFormat="1" ht="59.4" outlineLevel="1">
      <c r="A258" s="10">
        <f t="shared" si="13"/>
        <v>235</v>
      </c>
      <c r="B258" s="10" t="s">
        <v>8032</v>
      </c>
      <c r="C258" s="10" t="s">
        <v>421</v>
      </c>
      <c r="D258" s="172" t="s">
        <v>723</v>
      </c>
      <c r="E258" s="37">
        <v>6640002832</v>
      </c>
      <c r="F258" s="10" t="s">
        <v>7539</v>
      </c>
      <c r="G258" s="125" t="s">
        <v>724</v>
      </c>
      <c r="H258" s="167" t="s">
        <v>151</v>
      </c>
      <c r="I258" s="10" t="s">
        <v>22</v>
      </c>
      <c r="J258" s="10" t="s">
        <v>3290</v>
      </c>
      <c r="K258" s="18">
        <v>258.72000000000003</v>
      </c>
      <c r="L258" s="10" t="s">
        <v>3212</v>
      </c>
      <c r="M258" s="76" t="s">
        <v>11009</v>
      </c>
      <c r="N258" s="10" t="s">
        <v>39</v>
      </c>
      <c r="O258" s="76" t="s">
        <v>12208</v>
      </c>
      <c r="P258" s="10" t="s">
        <v>6401</v>
      </c>
      <c r="Q258" s="33" t="s">
        <v>67</v>
      </c>
      <c r="R258" s="151" t="s">
        <v>39</v>
      </c>
      <c r="S258" s="10" t="s">
        <v>3780</v>
      </c>
      <c r="T258" s="76" t="s">
        <v>5153</v>
      </c>
      <c r="U258" s="415" t="s">
        <v>4643</v>
      </c>
      <c r="V258" s="449"/>
      <c r="W258" s="56"/>
      <c r="X258" s="56"/>
      <c r="Y258" s="56"/>
      <c r="Z258" s="56"/>
      <c r="AA258" s="56"/>
    </row>
    <row r="259" spans="1:27" s="30" customFormat="1" ht="120" outlineLevel="1">
      <c r="A259" s="10">
        <f t="shared" si="13"/>
        <v>236</v>
      </c>
      <c r="B259" s="10" t="s">
        <v>8033</v>
      </c>
      <c r="C259" s="10" t="s">
        <v>421</v>
      </c>
      <c r="D259" s="172" t="s">
        <v>725</v>
      </c>
      <c r="E259" s="37">
        <v>6640002776</v>
      </c>
      <c r="F259" s="10" t="s">
        <v>7540</v>
      </c>
      <c r="G259" s="125" t="s">
        <v>726</v>
      </c>
      <c r="H259" s="167" t="s">
        <v>151</v>
      </c>
      <c r="I259" s="10" t="s">
        <v>22</v>
      </c>
      <c r="J259" s="10" t="s">
        <v>3289</v>
      </c>
      <c r="K259" s="18">
        <v>258.72000000000003</v>
      </c>
      <c r="L259" s="10" t="s">
        <v>3212</v>
      </c>
      <c r="M259" s="76" t="s">
        <v>10985</v>
      </c>
      <c r="N259" s="10" t="s">
        <v>39</v>
      </c>
      <c r="O259" s="76" t="s">
        <v>12209</v>
      </c>
      <c r="P259" s="10" t="s">
        <v>6400</v>
      </c>
      <c r="Q259" s="173" t="s">
        <v>9440</v>
      </c>
      <c r="R259" s="151" t="s">
        <v>39</v>
      </c>
      <c r="S259" s="10" t="s">
        <v>727</v>
      </c>
      <c r="T259" s="76" t="s">
        <v>5149</v>
      </c>
      <c r="U259" s="415" t="s">
        <v>4644</v>
      </c>
      <c r="V259" s="449"/>
      <c r="W259" s="56"/>
      <c r="X259" s="56"/>
      <c r="Y259" s="56"/>
      <c r="Z259" s="56"/>
      <c r="AA259" s="56"/>
    </row>
    <row r="260" spans="1:27" s="30" customFormat="1" ht="71.400000000000006" outlineLevel="1">
      <c r="A260" s="10">
        <f t="shared" si="13"/>
        <v>237</v>
      </c>
      <c r="B260" s="10" t="s">
        <v>8034</v>
      </c>
      <c r="C260" s="10" t="s">
        <v>421</v>
      </c>
      <c r="D260" s="172" t="s">
        <v>3291</v>
      </c>
      <c r="E260" s="37">
        <v>6640002705</v>
      </c>
      <c r="F260" s="10" t="s">
        <v>7541</v>
      </c>
      <c r="G260" s="125" t="s">
        <v>728</v>
      </c>
      <c r="H260" s="167" t="s">
        <v>151</v>
      </c>
      <c r="I260" s="10" t="s">
        <v>22</v>
      </c>
      <c r="J260" s="10" t="s">
        <v>3289</v>
      </c>
      <c r="K260" s="18">
        <v>258.72000000000003</v>
      </c>
      <c r="L260" s="10" t="s">
        <v>3212</v>
      </c>
      <c r="M260" s="76" t="s">
        <v>11010</v>
      </c>
      <c r="N260" s="10" t="s">
        <v>39</v>
      </c>
      <c r="O260" s="76" t="s">
        <v>11941</v>
      </c>
      <c r="P260" s="10" t="s">
        <v>729</v>
      </c>
      <c r="Q260" s="33" t="s">
        <v>67</v>
      </c>
      <c r="R260" s="151" t="s">
        <v>39</v>
      </c>
      <c r="S260" s="10" t="s">
        <v>730</v>
      </c>
      <c r="T260" s="76" t="s">
        <v>5153</v>
      </c>
      <c r="U260" s="415" t="s">
        <v>4638</v>
      </c>
      <c r="V260" s="449"/>
      <c r="W260" s="56"/>
      <c r="X260" s="56"/>
      <c r="Y260" s="56"/>
      <c r="Z260" s="56"/>
      <c r="AA260" s="56"/>
    </row>
    <row r="261" spans="1:27" s="30" customFormat="1" ht="60" outlineLevel="1">
      <c r="A261" s="10">
        <f t="shared" si="13"/>
        <v>238</v>
      </c>
      <c r="B261" s="10" t="s">
        <v>8035</v>
      </c>
      <c r="C261" s="10" t="s">
        <v>44</v>
      </c>
      <c r="D261" s="172" t="s">
        <v>731</v>
      </c>
      <c r="E261" s="10">
        <v>6640002840</v>
      </c>
      <c r="F261" s="10" t="s">
        <v>7542</v>
      </c>
      <c r="G261" s="125" t="s">
        <v>732</v>
      </c>
      <c r="H261" s="167" t="s">
        <v>151</v>
      </c>
      <c r="I261" s="10" t="s">
        <v>22</v>
      </c>
      <c r="J261" s="10" t="s">
        <v>458</v>
      </c>
      <c r="K261" s="18">
        <v>258.72000000000003</v>
      </c>
      <c r="L261" s="10" t="s">
        <v>3212</v>
      </c>
      <c r="M261" s="76" t="s">
        <v>10975</v>
      </c>
      <c r="N261" s="10" t="s">
        <v>39</v>
      </c>
      <c r="O261" s="76" t="s">
        <v>12210</v>
      </c>
      <c r="P261" s="10" t="s">
        <v>6403</v>
      </c>
      <c r="Q261" s="33" t="s">
        <v>67</v>
      </c>
      <c r="R261" s="151" t="s">
        <v>39</v>
      </c>
      <c r="S261" s="10" t="s">
        <v>733</v>
      </c>
      <c r="T261" s="76" t="s">
        <v>5150</v>
      </c>
      <c r="U261" s="415" t="s">
        <v>4645</v>
      </c>
      <c r="V261" s="449"/>
      <c r="W261" s="56"/>
      <c r="X261" s="56"/>
      <c r="Y261" s="56"/>
      <c r="Z261" s="56"/>
      <c r="AA261" s="56"/>
    </row>
    <row r="262" spans="1:27" s="30" customFormat="1" ht="71.400000000000006" outlineLevel="1">
      <c r="A262" s="10">
        <f t="shared" si="13"/>
        <v>239</v>
      </c>
      <c r="B262" s="10" t="s">
        <v>8036</v>
      </c>
      <c r="C262" s="10" t="s">
        <v>421</v>
      </c>
      <c r="D262" s="172" t="s">
        <v>734</v>
      </c>
      <c r="E262" s="37">
        <v>6640002864</v>
      </c>
      <c r="F262" s="10" t="s">
        <v>7543</v>
      </c>
      <c r="G262" s="125" t="s">
        <v>735</v>
      </c>
      <c r="H262" s="167" t="s">
        <v>151</v>
      </c>
      <c r="I262" s="10" t="s">
        <v>22</v>
      </c>
      <c r="J262" s="10" t="s">
        <v>3289</v>
      </c>
      <c r="K262" s="18">
        <v>258.72000000000003</v>
      </c>
      <c r="L262" s="10" t="s">
        <v>3212</v>
      </c>
      <c r="M262" s="76" t="s">
        <v>11011</v>
      </c>
      <c r="N262" s="10" t="s">
        <v>39</v>
      </c>
      <c r="O262" s="76" t="s">
        <v>12211</v>
      </c>
      <c r="P262" s="10" t="s">
        <v>6399</v>
      </c>
      <c r="Q262" s="33" t="s">
        <v>67</v>
      </c>
      <c r="R262" s="151" t="s">
        <v>39</v>
      </c>
      <c r="S262" s="10" t="s">
        <v>736</v>
      </c>
      <c r="T262" s="76" t="s">
        <v>5151</v>
      </c>
      <c r="U262" s="415" t="s">
        <v>4646</v>
      </c>
      <c r="V262" s="449"/>
      <c r="W262" s="56"/>
      <c r="X262" s="56"/>
      <c r="Y262" s="56"/>
      <c r="Z262" s="56"/>
      <c r="AA262" s="56"/>
    </row>
    <row r="263" spans="1:27" s="30" customFormat="1" ht="59.4" outlineLevel="1">
      <c r="A263" s="10">
        <f t="shared" si="13"/>
        <v>240</v>
      </c>
      <c r="B263" s="10" t="s">
        <v>8037</v>
      </c>
      <c r="C263" s="10" t="s">
        <v>341</v>
      </c>
      <c r="D263" s="172" t="s">
        <v>737</v>
      </c>
      <c r="E263" s="37">
        <v>6640002800</v>
      </c>
      <c r="F263" s="10" t="s">
        <v>13987</v>
      </c>
      <c r="G263" s="125" t="s">
        <v>738</v>
      </c>
      <c r="H263" s="167" t="s">
        <v>151</v>
      </c>
      <c r="I263" s="10" t="s">
        <v>22</v>
      </c>
      <c r="J263" s="10" t="s">
        <v>9276</v>
      </c>
      <c r="K263" s="14">
        <v>0</v>
      </c>
      <c r="L263" s="10" t="s">
        <v>3212</v>
      </c>
      <c r="M263" s="76" t="s">
        <v>10907</v>
      </c>
      <c r="N263" s="10" t="s">
        <v>39</v>
      </c>
      <c r="O263" s="76" t="s">
        <v>12008</v>
      </c>
      <c r="P263" s="10" t="s">
        <v>12980</v>
      </c>
      <c r="Q263" s="33" t="s">
        <v>12799</v>
      </c>
      <c r="R263" s="151" t="s">
        <v>39</v>
      </c>
      <c r="S263" s="10" t="s">
        <v>12800</v>
      </c>
      <c r="T263" s="76" t="s">
        <v>5152</v>
      </c>
      <c r="U263" s="415" t="s">
        <v>39</v>
      </c>
      <c r="V263" s="449"/>
      <c r="W263" s="56"/>
      <c r="X263" s="56"/>
      <c r="Y263" s="56"/>
      <c r="Z263" s="56"/>
      <c r="AA263" s="56"/>
    </row>
    <row r="264" spans="1:27" s="30" customFormat="1" ht="37.200000000000003">
      <c r="A264" s="108" t="str">
        <f>"Волчанский МО: " &amp; COUNT(A265:A267)</f>
        <v>Волчанский МО: 3</v>
      </c>
      <c r="B264" s="109"/>
      <c r="C264" s="155"/>
      <c r="D264" s="109"/>
      <c r="E264" s="109"/>
      <c r="F264" s="156"/>
      <c r="G264" s="156"/>
      <c r="H264" s="156"/>
      <c r="I264" s="156"/>
      <c r="J264" s="156"/>
      <c r="K264" s="157"/>
      <c r="L264" s="156"/>
      <c r="M264" s="158"/>
      <c r="N264" s="156"/>
      <c r="O264" s="158"/>
      <c r="P264" s="110"/>
      <c r="Q264" s="156"/>
      <c r="R264" s="156"/>
      <c r="S264" s="156"/>
      <c r="T264" s="158"/>
      <c r="U264" s="416"/>
      <c r="V264" s="449">
        <v>111</v>
      </c>
      <c r="W264" s="67"/>
      <c r="X264" s="56"/>
      <c r="Y264" s="56"/>
      <c r="Z264" s="56"/>
      <c r="AA264" s="56"/>
    </row>
    <row r="265" spans="1:27" s="30" customFormat="1" ht="72" outlineLevel="1">
      <c r="A265" s="10">
        <f>A263+1</f>
        <v>241</v>
      </c>
      <c r="B265" s="10" t="s">
        <v>4880</v>
      </c>
      <c r="C265" s="10" t="s">
        <v>44</v>
      </c>
      <c r="D265" s="172" t="s">
        <v>739</v>
      </c>
      <c r="E265" s="10">
        <v>6614004618</v>
      </c>
      <c r="F265" s="10" t="s">
        <v>7325</v>
      </c>
      <c r="G265" s="125" t="s">
        <v>740</v>
      </c>
      <c r="H265" s="167" t="s">
        <v>151</v>
      </c>
      <c r="I265" s="10" t="s">
        <v>22</v>
      </c>
      <c r="J265" s="10" t="s">
        <v>458</v>
      </c>
      <c r="K265" s="14">
        <v>370</v>
      </c>
      <c r="L265" s="10" t="s">
        <v>241</v>
      </c>
      <c r="M265" s="76" t="s">
        <v>11012</v>
      </c>
      <c r="N265" s="10" t="s">
        <v>39</v>
      </c>
      <c r="O265" s="76" t="s">
        <v>12009</v>
      </c>
      <c r="P265" s="10" t="s">
        <v>7133</v>
      </c>
      <c r="Q265" s="33" t="s">
        <v>67</v>
      </c>
      <c r="R265" s="10" t="s">
        <v>12801</v>
      </c>
      <c r="S265" s="10" t="s">
        <v>7665</v>
      </c>
      <c r="T265" s="76" t="s">
        <v>9845</v>
      </c>
      <c r="U265" s="420" t="s">
        <v>9312</v>
      </c>
      <c r="V265" s="449"/>
      <c r="W265" s="56"/>
      <c r="X265" s="56"/>
      <c r="Y265" s="56"/>
      <c r="Z265" s="56"/>
      <c r="AA265" s="56"/>
    </row>
    <row r="266" spans="1:27" s="30" customFormat="1" ht="72" outlineLevel="1">
      <c r="A266" s="10">
        <f>A265+1</f>
        <v>242</v>
      </c>
      <c r="B266" s="10" t="s">
        <v>4879</v>
      </c>
      <c r="C266" s="10" t="s">
        <v>44</v>
      </c>
      <c r="D266" s="172" t="s">
        <v>3809</v>
      </c>
      <c r="E266" s="10">
        <v>6614004551</v>
      </c>
      <c r="F266" s="10" t="s">
        <v>3638</v>
      </c>
      <c r="G266" s="125" t="s">
        <v>741</v>
      </c>
      <c r="H266" s="167" t="s">
        <v>151</v>
      </c>
      <c r="I266" s="10" t="s">
        <v>22</v>
      </c>
      <c r="J266" s="10" t="s">
        <v>458</v>
      </c>
      <c r="K266" s="14">
        <v>370</v>
      </c>
      <c r="L266" s="10" t="s">
        <v>241</v>
      </c>
      <c r="M266" s="76" t="s">
        <v>11013</v>
      </c>
      <c r="N266" s="10" t="s">
        <v>39</v>
      </c>
      <c r="O266" s="76" t="s">
        <v>12010</v>
      </c>
      <c r="P266" s="10" t="s">
        <v>11564</v>
      </c>
      <c r="Q266" s="33" t="s">
        <v>67</v>
      </c>
      <c r="R266" s="10" t="s">
        <v>12802</v>
      </c>
      <c r="S266" s="10" t="s">
        <v>8728</v>
      </c>
      <c r="T266" s="76" t="s">
        <v>9846</v>
      </c>
      <c r="U266" s="415" t="s">
        <v>8662</v>
      </c>
      <c r="V266" s="449"/>
      <c r="W266" s="56"/>
      <c r="X266" s="56"/>
      <c r="Y266" s="56"/>
      <c r="Z266" s="56"/>
      <c r="AA266" s="56"/>
    </row>
    <row r="267" spans="1:27" s="30" customFormat="1" ht="96" outlineLevel="1">
      <c r="A267" s="10">
        <f>A266+1</f>
        <v>243</v>
      </c>
      <c r="B267" s="10" t="s">
        <v>9057</v>
      </c>
      <c r="C267" s="10" t="s">
        <v>341</v>
      </c>
      <c r="D267" s="172" t="s">
        <v>742</v>
      </c>
      <c r="E267" s="10">
        <v>6614004640</v>
      </c>
      <c r="F267" s="10" t="s">
        <v>7326</v>
      </c>
      <c r="G267" s="125" t="s">
        <v>743</v>
      </c>
      <c r="H267" s="167" t="s">
        <v>151</v>
      </c>
      <c r="I267" s="10" t="s">
        <v>22</v>
      </c>
      <c r="J267" s="10" t="s">
        <v>3810</v>
      </c>
      <c r="K267" s="14">
        <v>370</v>
      </c>
      <c r="L267" s="10" t="s">
        <v>241</v>
      </c>
      <c r="M267" s="76" t="s">
        <v>11014</v>
      </c>
      <c r="N267" s="10" t="s">
        <v>39</v>
      </c>
      <c r="O267" s="76" t="s">
        <v>11933</v>
      </c>
      <c r="P267" s="10" t="s">
        <v>11565</v>
      </c>
      <c r="Q267" s="173" t="s">
        <v>9441</v>
      </c>
      <c r="R267" s="10" t="s">
        <v>4118</v>
      </c>
      <c r="S267" s="10" t="s">
        <v>744</v>
      </c>
      <c r="T267" s="76" t="s">
        <v>9847</v>
      </c>
      <c r="U267" s="415" t="s">
        <v>4647</v>
      </c>
      <c r="V267" s="449"/>
      <c r="W267" s="56"/>
      <c r="X267" s="56"/>
      <c r="Y267" s="56"/>
      <c r="Z267" s="56"/>
      <c r="AA267" s="56"/>
    </row>
    <row r="268" spans="1:27" s="30" customFormat="1" ht="37.200000000000003">
      <c r="A268" s="108" t="str">
        <f>"Гаринский МО: " &amp; COUNT(A269:A269)</f>
        <v>Гаринский МО: 1</v>
      </c>
      <c r="B268" s="109"/>
      <c r="C268" s="155"/>
      <c r="D268" s="109"/>
      <c r="E268" s="109"/>
      <c r="F268" s="156"/>
      <c r="G268" s="156"/>
      <c r="H268" s="156"/>
      <c r="I268" s="156"/>
      <c r="J268" s="156"/>
      <c r="K268" s="157"/>
      <c r="L268" s="156"/>
      <c r="M268" s="158"/>
      <c r="N268" s="156"/>
      <c r="O268" s="158"/>
      <c r="P268" s="110"/>
      <c r="Q268" s="156"/>
      <c r="R268" s="156"/>
      <c r="S268" s="156"/>
      <c r="T268" s="158"/>
      <c r="U268" s="416"/>
      <c r="V268" s="449">
        <v>111</v>
      </c>
      <c r="W268" s="67"/>
      <c r="X268" s="56"/>
      <c r="Y268" s="56"/>
      <c r="Z268" s="56"/>
      <c r="AA268" s="56"/>
    </row>
    <row r="269" spans="1:27" s="30" customFormat="1" ht="60" outlineLevel="1">
      <c r="A269" s="10">
        <f>A267+1</f>
        <v>244</v>
      </c>
      <c r="B269" s="10" t="s">
        <v>5596</v>
      </c>
      <c r="C269" s="10" t="s">
        <v>421</v>
      </c>
      <c r="D269" s="172" t="s">
        <v>745</v>
      </c>
      <c r="E269" s="10">
        <v>6641001535</v>
      </c>
      <c r="F269" s="10" t="s">
        <v>13937</v>
      </c>
      <c r="G269" s="125" t="s">
        <v>746</v>
      </c>
      <c r="H269" s="167" t="s">
        <v>151</v>
      </c>
      <c r="I269" s="10" t="s">
        <v>22</v>
      </c>
      <c r="J269" s="10" t="s">
        <v>2367</v>
      </c>
      <c r="K269" s="18">
        <v>352.13</v>
      </c>
      <c r="L269" s="10" t="s">
        <v>241</v>
      </c>
      <c r="M269" s="76" t="s">
        <v>11015</v>
      </c>
      <c r="N269" s="10" t="s">
        <v>39</v>
      </c>
      <c r="O269" s="76" t="s">
        <v>12212</v>
      </c>
      <c r="P269" s="10" t="s">
        <v>11566</v>
      </c>
      <c r="Q269" s="173" t="s">
        <v>9442</v>
      </c>
      <c r="R269" s="10" t="s">
        <v>5805</v>
      </c>
      <c r="S269" s="10" t="s">
        <v>747</v>
      </c>
      <c r="T269" s="76" t="s">
        <v>9848</v>
      </c>
      <c r="U269" s="415" t="s">
        <v>5806</v>
      </c>
      <c r="V269" s="449"/>
      <c r="W269" s="56"/>
      <c r="X269" s="56"/>
      <c r="Y269" s="56"/>
      <c r="Z269" s="56"/>
      <c r="AA269" s="56"/>
    </row>
    <row r="270" spans="1:27" s="30" customFormat="1" ht="37.200000000000003">
      <c r="A270" s="108" t="str">
        <f>"Горноуральский МО: " &amp; COUNT(A271:A285)</f>
        <v>Горноуральский МО: 15</v>
      </c>
      <c r="B270" s="109"/>
      <c r="C270" s="155"/>
      <c r="D270" s="109"/>
      <c r="E270" s="109"/>
      <c r="F270" s="156"/>
      <c r="G270" s="156"/>
      <c r="H270" s="156"/>
      <c r="I270" s="156"/>
      <c r="J270" s="156"/>
      <c r="K270" s="157"/>
      <c r="L270" s="156"/>
      <c r="M270" s="158"/>
      <c r="N270" s="156"/>
      <c r="O270" s="158"/>
      <c r="P270" s="110"/>
      <c r="Q270" s="156"/>
      <c r="R270" s="156"/>
      <c r="S270" s="156"/>
      <c r="T270" s="158"/>
      <c r="U270" s="416"/>
      <c r="V270" s="449">
        <v>111</v>
      </c>
      <c r="W270" s="67"/>
      <c r="X270" s="56"/>
      <c r="Y270" s="56"/>
      <c r="Z270" s="56"/>
      <c r="AA270" s="56"/>
    </row>
    <row r="271" spans="1:27" s="30" customFormat="1" ht="142.80000000000001" outlineLevel="1">
      <c r="A271" s="10">
        <f>A269+1</f>
        <v>245</v>
      </c>
      <c r="B271" s="10" t="s">
        <v>5154</v>
      </c>
      <c r="C271" s="10" t="s">
        <v>44</v>
      </c>
      <c r="D271" s="172" t="s">
        <v>5797</v>
      </c>
      <c r="E271" s="10">
        <v>6648006275</v>
      </c>
      <c r="F271" s="10" t="s">
        <v>13813</v>
      </c>
      <c r="G271" s="125" t="s">
        <v>748</v>
      </c>
      <c r="H271" s="167" t="s">
        <v>151</v>
      </c>
      <c r="I271" s="10" t="s">
        <v>22</v>
      </c>
      <c r="J271" s="10" t="s">
        <v>174</v>
      </c>
      <c r="K271" s="18">
        <v>240</v>
      </c>
      <c r="L271" s="10" t="s">
        <v>241</v>
      </c>
      <c r="M271" s="76" t="s">
        <v>10966</v>
      </c>
      <c r="N271" s="10" t="s">
        <v>39</v>
      </c>
      <c r="O271" s="76" t="s">
        <v>12011</v>
      </c>
      <c r="P271" s="10" t="s">
        <v>5798</v>
      </c>
      <c r="Q271" s="173" t="s">
        <v>9443</v>
      </c>
      <c r="R271" s="10" t="s">
        <v>5909</v>
      </c>
      <c r="S271" s="10" t="s">
        <v>749</v>
      </c>
      <c r="T271" s="76" t="s">
        <v>9849</v>
      </c>
      <c r="U271" s="415" t="s">
        <v>5917</v>
      </c>
      <c r="V271" s="449"/>
      <c r="W271" s="56"/>
      <c r="X271" s="56"/>
      <c r="Y271" s="56"/>
      <c r="Z271" s="56"/>
      <c r="AA271" s="56"/>
    </row>
    <row r="272" spans="1:27" s="30" customFormat="1" ht="118.8" outlineLevel="1">
      <c r="A272" s="10">
        <f t="shared" ref="A272:A285" si="14">A271+1</f>
        <v>246</v>
      </c>
      <c r="B272" s="10" t="s">
        <v>5155</v>
      </c>
      <c r="C272" s="10" t="s">
        <v>44</v>
      </c>
      <c r="D272" s="172" t="s">
        <v>750</v>
      </c>
      <c r="E272" s="10">
        <v>6648006155</v>
      </c>
      <c r="F272" s="10" t="s">
        <v>13831</v>
      </c>
      <c r="G272" s="125" t="s">
        <v>751</v>
      </c>
      <c r="H272" s="167" t="s">
        <v>151</v>
      </c>
      <c r="I272" s="10" t="s">
        <v>22</v>
      </c>
      <c r="J272" s="10" t="s">
        <v>7689</v>
      </c>
      <c r="K272" s="18">
        <v>240</v>
      </c>
      <c r="L272" s="10" t="s">
        <v>241</v>
      </c>
      <c r="M272" s="76" t="s">
        <v>11016</v>
      </c>
      <c r="N272" s="10" t="s">
        <v>39</v>
      </c>
      <c r="O272" s="76" t="s">
        <v>11911</v>
      </c>
      <c r="P272" s="10" t="s">
        <v>7686</v>
      </c>
      <c r="Q272" s="173" t="s">
        <v>9442</v>
      </c>
      <c r="R272" s="10" t="s">
        <v>6035</v>
      </c>
      <c r="S272" s="10" t="s">
        <v>752</v>
      </c>
      <c r="T272" s="76" t="s">
        <v>9850</v>
      </c>
      <c r="U272" s="472" t="s">
        <v>7690</v>
      </c>
      <c r="V272" s="449"/>
      <c r="W272" s="56"/>
      <c r="X272" s="56"/>
      <c r="Y272" s="56"/>
      <c r="Z272" s="56"/>
      <c r="AA272" s="56"/>
    </row>
    <row r="273" spans="1:27" s="30" customFormat="1" ht="118.8" outlineLevel="1">
      <c r="A273" s="10">
        <f t="shared" si="14"/>
        <v>247</v>
      </c>
      <c r="B273" s="10" t="s">
        <v>8038</v>
      </c>
      <c r="C273" s="10" t="s">
        <v>44</v>
      </c>
      <c r="D273" s="172" t="s">
        <v>5799</v>
      </c>
      <c r="E273" s="10">
        <v>6648006155</v>
      </c>
      <c r="F273" s="10" t="s">
        <v>13832</v>
      </c>
      <c r="G273" s="125" t="s">
        <v>751</v>
      </c>
      <c r="H273" s="167" t="s">
        <v>151</v>
      </c>
      <c r="I273" s="10" t="s">
        <v>22</v>
      </c>
      <c r="J273" s="10" t="s">
        <v>7689</v>
      </c>
      <c r="K273" s="18">
        <v>240</v>
      </c>
      <c r="L273" s="10" t="s">
        <v>241</v>
      </c>
      <c r="M273" s="76" t="s">
        <v>10911</v>
      </c>
      <c r="N273" s="10" t="s">
        <v>39</v>
      </c>
      <c r="O273" s="76" t="s">
        <v>11964</v>
      </c>
      <c r="P273" s="10" t="s">
        <v>7686</v>
      </c>
      <c r="Q273" s="173" t="s">
        <v>9442</v>
      </c>
      <c r="R273" s="10" t="s">
        <v>6035</v>
      </c>
      <c r="S273" s="10" t="s">
        <v>753</v>
      </c>
      <c r="T273" s="76" t="s">
        <v>9851</v>
      </c>
      <c r="U273" s="472" t="s">
        <v>7691</v>
      </c>
      <c r="V273" s="449"/>
      <c r="W273" s="56"/>
      <c r="X273" s="56"/>
      <c r="Y273" s="56"/>
      <c r="Z273" s="56"/>
      <c r="AA273" s="56"/>
    </row>
    <row r="274" spans="1:27" s="30" customFormat="1" ht="120" outlineLevel="1">
      <c r="A274" s="10">
        <f t="shared" si="14"/>
        <v>248</v>
      </c>
      <c r="B274" s="10" t="s">
        <v>9058</v>
      </c>
      <c r="C274" s="10" t="s">
        <v>44</v>
      </c>
      <c r="D274" s="172" t="s">
        <v>754</v>
      </c>
      <c r="E274" s="10">
        <v>6648006155</v>
      </c>
      <c r="F274" s="10" t="s">
        <v>13820</v>
      </c>
      <c r="G274" s="125" t="s">
        <v>751</v>
      </c>
      <c r="H274" s="167" t="s">
        <v>151</v>
      </c>
      <c r="I274" s="10" t="s">
        <v>22</v>
      </c>
      <c r="J274" s="10" t="s">
        <v>7689</v>
      </c>
      <c r="K274" s="18">
        <v>240</v>
      </c>
      <c r="L274" s="10" t="s">
        <v>241</v>
      </c>
      <c r="M274" s="76" t="s">
        <v>10932</v>
      </c>
      <c r="N274" s="10" t="s">
        <v>39</v>
      </c>
      <c r="O274" s="76" t="s">
        <v>11963</v>
      </c>
      <c r="P274" s="10" t="s">
        <v>7686</v>
      </c>
      <c r="Q274" s="173" t="s">
        <v>9442</v>
      </c>
      <c r="R274" s="10" t="s">
        <v>6035</v>
      </c>
      <c r="S274" s="10" t="s">
        <v>755</v>
      </c>
      <c r="T274" s="76" t="s">
        <v>9852</v>
      </c>
      <c r="U274" s="472" t="s">
        <v>9313</v>
      </c>
      <c r="V274" s="449"/>
      <c r="W274" s="56"/>
      <c r="X274" s="56"/>
      <c r="Y274" s="56"/>
      <c r="Z274" s="56"/>
      <c r="AA274" s="56"/>
    </row>
    <row r="275" spans="1:27" s="30" customFormat="1" ht="120" customHeight="1" outlineLevel="1">
      <c r="A275" s="10">
        <f t="shared" si="14"/>
        <v>249</v>
      </c>
      <c r="B275" s="10" t="s">
        <v>5156</v>
      </c>
      <c r="C275" s="10" t="s">
        <v>44</v>
      </c>
      <c r="D275" s="172" t="s">
        <v>756</v>
      </c>
      <c r="E275" s="10">
        <v>6648006211</v>
      </c>
      <c r="F275" s="10" t="s">
        <v>13821</v>
      </c>
      <c r="G275" s="125" t="s">
        <v>757</v>
      </c>
      <c r="H275" s="167" t="s">
        <v>151</v>
      </c>
      <c r="I275" s="10" t="s">
        <v>22</v>
      </c>
      <c r="J275" s="10" t="s">
        <v>3416</v>
      </c>
      <c r="K275" s="18">
        <v>240</v>
      </c>
      <c r="L275" s="10" t="s">
        <v>241</v>
      </c>
      <c r="M275" s="76" t="s">
        <v>10915</v>
      </c>
      <c r="N275" s="10" t="s">
        <v>39</v>
      </c>
      <c r="O275" s="76" t="s">
        <v>12012</v>
      </c>
      <c r="P275" s="10" t="s">
        <v>7092</v>
      </c>
      <c r="Q275" s="173" t="s">
        <v>9444</v>
      </c>
      <c r="R275" s="10" t="s">
        <v>5064</v>
      </c>
      <c r="S275" s="10" t="s">
        <v>758</v>
      </c>
      <c r="T275" s="76" t="s">
        <v>9853</v>
      </c>
      <c r="U275" s="415" t="s">
        <v>7093</v>
      </c>
      <c r="V275" s="449"/>
      <c r="W275" s="56"/>
      <c r="X275" s="56"/>
      <c r="Y275" s="56"/>
      <c r="Z275" s="56"/>
      <c r="AA275" s="56"/>
    </row>
    <row r="276" spans="1:27" s="30" customFormat="1" ht="178.8" outlineLevel="1">
      <c r="A276" s="10">
        <f t="shared" si="14"/>
        <v>250</v>
      </c>
      <c r="B276" s="10" t="s">
        <v>5157</v>
      </c>
      <c r="C276" s="10" t="s">
        <v>44</v>
      </c>
      <c r="D276" s="172" t="s">
        <v>759</v>
      </c>
      <c r="E276" s="10">
        <v>6648007342</v>
      </c>
      <c r="F276" s="10" t="s">
        <v>13822</v>
      </c>
      <c r="G276" s="125" t="s">
        <v>760</v>
      </c>
      <c r="H276" s="167" t="s">
        <v>151</v>
      </c>
      <c r="I276" s="10" t="s">
        <v>22</v>
      </c>
      <c r="J276" s="10" t="s">
        <v>6217</v>
      </c>
      <c r="K276" s="18">
        <v>240</v>
      </c>
      <c r="L276" s="10" t="s">
        <v>241</v>
      </c>
      <c r="M276" s="76" t="s">
        <v>11017</v>
      </c>
      <c r="N276" s="10" t="s">
        <v>39</v>
      </c>
      <c r="O276" s="76" t="s">
        <v>12013</v>
      </c>
      <c r="P276" s="10" t="s">
        <v>6569</v>
      </c>
      <c r="Q276" s="173" t="s">
        <v>9445</v>
      </c>
      <c r="R276" s="10" t="s">
        <v>5910</v>
      </c>
      <c r="S276" s="10" t="s">
        <v>761</v>
      </c>
      <c r="T276" s="76" t="s">
        <v>9854</v>
      </c>
      <c r="U276" s="415" t="s">
        <v>6218</v>
      </c>
      <c r="V276" s="449"/>
      <c r="W276" s="56"/>
      <c r="X276" s="56"/>
      <c r="Y276" s="56"/>
      <c r="Z276" s="56"/>
      <c r="AA276" s="56"/>
    </row>
    <row r="277" spans="1:27" s="30" customFormat="1" ht="118.8" outlineLevel="1">
      <c r="A277" s="10">
        <f t="shared" si="14"/>
        <v>251</v>
      </c>
      <c r="B277" s="10" t="s">
        <v>5136</v>
      </c>
      <c r="C277" s="10" t="s">
        <v>44</v>
      </c>
      <c r="D277" s="172" t="s">
        <v>762</v>
      </c>
      <c r="E277" s="10">
        <v>6648006187</v>
      </c>
      <c r="F277" s="10" t="s">
        <v>13823</v>
      </c>
      <c r="G277" s="125" t="s">
        <v>763</v>
      </c>
      <c r="H277" s="167" t="s">
        <v>151</v>
      </c>
      <c r="I277" s="10" t="s">
        <v>22</v>
      </c>
      <c r="J277" s="10" t="s">
        <v>314</v>
      </c>
      <c r="K277" s="18">
        <v>240</v>
      </c>
      <c r="L277" s="10" t="s">
        <v>241</v>
      </c>
      <c r="M277" s="76" t="s">
        <v>10975</v>
      </c>
      <c r="N277" s="10" t="s">
        <v>39</v>
      </c>
      <c r="O277" s="76" t="s">
        <v>12014</v>
      </c>
      <c r="P277" s="10" t="s">
        <v>6570</v>
      </c>
      <c r="Q277" s="173" t="s">
        <v>9442</v>
      </c>
      <c r="R277" s="10" t="s">
        <v>5911</v>
      </c>
      <c r="S277" s="10" t="s">
        <v>764</v>
      </c>
      <c r="T277" s="76" t="s">
        <v>9855</v>
      </c>
      <c r="U277" s="415" t="s">
        <v>4648</v>
      </c>
      <c r="V277" s="449"/>
      <c r="W277" s="56"/>
      <c r="X277" s="56"/>
      <c r="Y277" s="56"/>
      <c r="Z277" s="56"/>
      <c r="AA277" s="56"/>
    </row>
    <row r="278" spans="1:27" s="30" customFormat="1" ht="118.8" outlineLevel="1">
      <c r="A278" s="10">
        <f t="shared" si="14"/>
        <v>252</v>
      </c>
      <c r="B278" s="10" t="s">
        <v>5597</v>
      </c>
      <c r="C278" s="10" t="s">
        <v>44</v>
      </c>
      <c r="D278" s="172" t="s">
        <v>765</v>
      </c>
      <c r="E278" s="10">
        <v>6648006236</v>
      </c>
      <c r="F278" s="10" t="s">
        <v>13901</v>
      </c>
      <c r="G278" s="125" t="s">
        <v>766</v>
      </c>
      <c r="H278" s="167" t="s">
        <v>151</v>
      </c>
      <c r="I278" s="10" t="s">
        <v>22</v>
      </c>
      <c r="J278" s="10" t="s">
        <v>3417</v>
      </c>
      <c r="K278" s="18">
        <v>240</v>
      </c>
      <c r="L278" s="10" t="s">
        <v>241</v>
      </c>
      <c r="M278" s="76" t="s">
        <v>11018</v>
      </c>
      <c r="N278" s="10" t="s">
        <v>39</v>
      </c>
      <c r="O278" s="76" t="s">
        <v>12015</v>
      </c>
      <c r="P278" s="10" t="s">
        <v>12981</v>
      </c>
      <c r="Q278" s="173" t="s">
        <v>9442</v>
      </c>
      <c r="R278" s="10" t="s">
        <v>6036</v>
      </c>
      <c r="S278" s="10" t="s">
        <v>767</v>
      </c>
      <c r="T278" s="76" t="s">
        <v>9856</v>
      </c>
      <c r="U278" s="415" t="s">
        <v>6039</v>
      </c>
      <c r="V278" s="449"/>
      <c r="W278" s="56"/>
      <c r="X278" s="56"/>
      <c r="Y278" s="56"/>
      <c r="Z278" s="56"/>
      <c r="AA278" s="56"/>
    </row>
    <row r="279" spans="1:27" s="30" customFormat="1" ht="118.8" outlineLevel="1">
      <c r="A279" s="10">
        <f t="shared" si="14"/>
        <v>253</v>
      </c>
      <c r="B279" s="10" t="s">
        <v>5158</v>
      </c>
      <c r="C279" s="16" t="s">
        <v>341</v>
      </c>
      <c r="D279" s="172" t="s">
        <v>768</v>
      </c>
      <c r="E279" s="10">
        <v>6648006229</v>
      </c>
      <c r="F279" s="10" t="s">
        <v>13824</v>
      </c>
      <c r="G279" s="125" t="s">
        <v>769</v>
      </c>
      <c r="H279" s="167" t="s">
        <v>151</v>
      </c>
      <c r="I279" s="10" t="s">
        <v>22</v>
      </c>
      <c r="J279" s="10" t="s">
        <v>3406</v>
      </c>
      <c r="K279" s="18">
        <v>240</v>
      </c>
      <c r="L279" s="10" t="s">
        <v>241</v>
      </c>
      <c r="M279" s="76" t="s">
        <v>10931</v>
      </c>
      <c r="N279" s="10" t="s">
        <v>39</v>
      </c>
      <c r="O279" s="76" t="s">
        <v>12016</v>
      </c>
      <c r="P279" s="10" t="s">
        <v>5912</v>
      </c>
      <c r="Q279" s="173" t="s">
        <v>11729</v>
      </c>
      <c r="R279" s="10" t="s">
        <v>6219</v>
      </c>
      <c r="S279" s="10" t="s">
        <v>770</v>
      </c>
      <c r="T279" s="76" t="s">
        <v>9857</v>
      </c>
      <c r="U279" s="415" t="s">
        <v>6220</v>
      </c>
      <c r="V279" s="449"/>
      <c r="W279" s="56"/>
      <c r="X279" s="56"/>
      <c r="Y279" s="56"/>
      <c r="Z279" s="56"/>
      <c r="AA279" s="56"/>
    </row>
    <row r="280" spans="1:27" s="30" customFormat="1" ht="118.8" outlineLevel="1">
      <c r="A280" s="10">
        <f t="shared" si="14"/>
        <v>254</v>
      </c>
      <c r="B280" s="10" t="s">
        <v>5159</v>
      </c>
      <c r="C280" s="10" t="s">
        <v>44</v>
      </c>
      <c r="D280" s="172" t="s">
        <v>771</v>
      </c>
      <c r="E280" s="10">
        <v>6648006081</v>
      </c>
      <c r="F280" s="10" t="s">
        <v>13825</v>
      </c>
      <c r="G280" s="125" t="s">
        <v>772</v>
      </c>
      <c r="H280" s="167" t="s">
        <v>151</v>
      </c>
      <c r="I280" s="10" t="s">
        <v>22</v>
      </c>
      <c r="J280" s="10" t="s">
        <v>6221</v>
      </c>
      <c r="K280" s="18">
        <v>240</v>
      </c>
      <c r="L280" s="10" t="s">
        <v>241</v>
      </c>
      <c r="M280" s="76" t="s">
        <v>11006</v>
      </c>
      <c r="N280" s="10" t="s">
        <v>39</v>
      </c>
      <c r="O280" s="76" t="s">
        <v>12017</v>
      </c>
      <c r="P280" s="10" t="s">
        <v>6571</v>
      </c>
      <c r="Q280" s="173" t="s">
        <v>9446</v>
      </c>
      <c r="R280" s="10" t="s">
        <v>6222</v>
      </c>
      <c r="S280" s="10" t="s">
        <v>773</v>
      </c>
      <c r="T280" s="76" t="s">
        <v>9858</v>
      </c>
      <c r="U280" s="415" t="s">
        <v>6223</v>
      </c>
      <c r="V280" s="449"/>
      <c r="W280" s="56"/>
      <c r="X280" s="56"/>
      <c r="Y280" s="56"/>
      <c r="Z280" s="56"/>
      <c r="AA280" s="56"/>
    </row>
    <row r="281" spans="1:27" s="30" customFormat="1" ht="118.8" outlineLevel="1">
      <c r="A281" s="10">
        <f t="shared" si="14"/>
        <v>255</v>
      </c>
      <c r="B281" s="10" t="s">
        <v>5160</v>
      </c>
      <c r="C281" s="16" t="s">
        <v>341</v>
      </c>
      <c r="D281" s="172" t="s">
        <v>5913</v>
      </c>
      <c r="E281" s="10">
        <v>6648006170</v>
      </c>
      <c r="F281" s="10" t="s">
        <v>13826</v>
      </c>
      <c r="G281" s="125" t="s">
        <v>774</v>
      </c>
      <c r="H281" s="167" t="s">
        <v>151</v>
      </c>
      <c r="I281" s="10" t="s">
        <v>22</v>
      </c>
      <c r="J281" s="10" t="s">
        <v>299</v>
      </c>
      <c r="K281" s="18">
        <v>240</v>
      </c>
      <c r="L281" s="10" t="s">
        <v>241</v>
      </c>
      <c r="M281" s="76" t="s">
        <v>10923</v>
      </c>
      <c r="N281" s="10" t="s">
        <v>39</v>
      </c>
      <c r="O281" s="76" t="s">
        <v>11938</v>
      </c>
      <c r="P281" s="10" t="s">
        <v>6224</v>
      </c>
      <c r="Q281" s="173" t="s">
        <v>9442</v>
      </c>
      <c r="R281" s="10" t="s">
        <v>6037</v>
      </c>
      <c r="S281" s="10" t="s">
        <v>775</v>
      </c>
      <c r="T281" s="76" t="s">
        <v>9859</v>
      </c>
      <c r="U281" s="415" t="s">
        <v>5914</v>
      </c>
      <c r="V281" s="449"/>
      <c r="W281" s="56"/>
      <c r="X281" s="56"/>
      <c r="Y281" s="56"/>
      <c r="Z281" s="56"/>
      <c r="AA281" s="56"/>
    </row>
    <row r="282" spans="1:27" s="30" customFormat="1" ht="118.8" outlineLevel="1">
      <c r="A282" s="10">
        <f t="shared" si="14"/>
        <v>256</v>
      </c>
      <c r="B282" s="10" t="s">
        <v>9059</v>
      </c>
      <c r="C282" s="16" t="s">
        <v>341</v>
      </c>
      <c r="D282" s="172" t="s">
        <v>5800</v>
      </c>
      <c r="E282" s="10">
        <v>6648003690</v>
      </c>
      <c r="F282" s="10" t="s">
        <v>13827</v>
      </c>
      <c r="G282" s="125" t="s">
        <v>776</v>
      </c>
      <c r="H282" s="167" t="s">
        <v>151</v>
      </c>
      <c r="I282" s="10" t="s">
        <v>22</v>
      </c>
      <c r="J282" s="10" t="s">
        <v>174</v>
      </c>
      <c r="K282" s="18">
        <v>240</v>
      </c>
      <c r="L282" s="10" t="s">
        <v>241</v>
      </c>
      <c r="M282" s="76" t="s">
        <v>10911</v>
      </c>
      <c r="N282" s="10" t="s">
        <v>39</v>
      </c>
      <c r="O282" s="76" t="s">
        <v>11941</v>
      </c>
      <c r="P282" s="10" t="s">
        <v>5801</v>
      </c>
      <c r="Q282" s="173" t="s">
        <v>11730</v>
      </c>
      <c r="R282" s="10" t="s">
        <v>6038</v>
      </c>
      <c r="S282" s="10" t="s">
        <v>777</v>
      </c>
      <c r="T282" s="76" t="s">
        <v>9860</v>
      </c>
      <c r="U282" s="415" t="s">
        <v>6225</v>
      </c>
      <c r="V282" s="449"/>
      <c r="W282" s="56"/>
      <c r="X282" s="56"/>
      <c r="Y282" s="56"/>
      <c r="Z282" s="56"/>
      <c r="AA282" s="56"/>
    </row>
    <row r="283" spans="1:27" s="30" customFormat="1" ht="118.8" outlineLevel="1">
      <c r="A283" s="10">
        <f t="shared" si="14"/>
        <v>257</v>
      </c>
      <c r="B283" s="10" t="s">
        <v>5161</v>
      </c>
      <c r="C283" s="16" t="s">
        <v>341</v>
      </c>
      <c r="D283" s="172" t="s">
        <v>778</v>
      </c>
      <c r="E283" s="10">
        <v>6648004951</v>
      </c>
      <c r="F283" s="10" t="s">
        <v>13828</v>
      </c>
      <c r="G283" s="125" t="s">
        <v>779</v>
      </c>
      <c r="H283" s="167" t="s">
        <v>151</v>
      </c>
      <c r="I283" s="10" t="s">
        <v>22</v>
      </c>
      <c r="J283" s="10" t="s">
        <v>3417</v>
      </c>
      <c r="K283" s="18">
        <v>240</v>
      </c>
      <c r="L283" s="10" t="s">
        <v>241</v>
      </c>
      <c r="M283" s="76" t="s">
        <v>11019</v>
      </c>
      <c r="N283" s="10" t="s">
        <v>39</v>
      </c>
      <c r="O283" s="76" t="s">
        <v>11961</v>
      </c>
      <c r="P283" s="10" t="s">
        <v>5802</v>
      </c>
      <c r="Q283" s="173" t="s">
        <v>11731</v>
      </c>
      <c r="R283" s="10" t="s">
        <v>8776</v>
      </c>
      <c r="S283" s="10" t="s">
        <v>780</v>
      </c>
      <c r="T283" s="76" t="s">
        <v>9861</v>
      </c>
      <c r="U283" s="415" t="s">
        <v>6226</v>
      </c>
      <c r="V283" s="449"/>
      <c r="W283" s="56"/>
      <c r="X283" s="56"/>
      <c r="Y283" s="56"/>
      <c r="Z283" s="56"/>
      <c r="AA283" s="56"/>
    </row>
    <row r="284" spans="1:27" s="30" customFormat="1" ht="118.8" outlineLevel="1">
      <c r="A284" s="10">
        <f t="shared" si="14"/>
        <v>258</v>
      </c>
      <c r="B284" s="10" t="s">
        <v>5162</v>
      </c>
      <c r="C284" s="16" t="s">
        <v>341</v>
      </c>
      <c r="D284" s="172" t="s">
        <v>5915</v>
      </c>
      <c r="E284" s="10">
        <v>6648006162</v>
      </c>
      <c r="F284" s="10" t="s">
        <v>13829</v>
      </c>
      <c r="G284" s="125" t="s">
        <v>781</v>
      </c>
      <c r="H284" s="167" t="s">
        <v>151</v>
      </c>
      <c r="I284" s="10" t="s">
        <v>22</v>
      </c>
      <c r="J284" s="10" t="s">
        <v>3418</v>
      </c>
      <c r="K284" s="18">
        <v>240</v>
      </c>
      <c r="L284" s="10" t="s">
        <v>241</v>
      </c>
      <c r="M284" s="76" t="s">
        <v>10894</v>
      </c>
      <c r="N284" s="10" t="s">
        <v>39</v>
      </c>
      <c r="O284" s="76" t="s">
        <v>11961</v>
      </c>
      <c r="P284" s="10" t="s">
        <v>6227</v>
      </c>
      <c r="Q284" s="173" t="s">
        <v>9442</v>
      </c>
      <c r="R284" s="10" t="s">
        <v>8777</v>
      </c>
      <c r="S284" s="10" t="s">
        <v>782</v>
      </c>
      <c r="T284" s="76" t="s">
        <v>9862</v>
      </c>
      <c r="U284" s="415" t="s">
        <v>6228</v>
      </c>
      <c r="V284" s="449"/>
      <c r="W284" s="56"/>
      <c r="X284" s="56"/>
      <c r="Y284" s="56"/>
      <c r="Z284" s="56"/>
      <c r="AA284" s="56"/>
    </row>
    <row r="285" spans="1:27" s="30" customFormat="1" ht="118.8" outlineLevel="1">
      <c r="A285" s="10">
        <f t="shared" si="14"/>
        <v>259</v>
      </c>
      <c r="B285" s="10" t="s">
        <v>5598</v>
      </c>
      <c r="C285" s="10" t="s">
        <v>44</v>
      </c>
      <c r="D285" s="172" t="s">
        <v>783</v>
      </c>
      <c r="E285" s="10">
        <v>6648006250</v>
      </c>
      <c r="F285" s="10" t="s">
        <v>13830</v>
      </c>
      <c r="G285" s="125" t="s">
        <v>784</v>
      </c>
      <c r="H285" s="167" t="s">
        <v>151</v>
      </c>
      <c r="I285" s="10" t="s">
        <v>22</v>
      </c>
      <c r="J285" s="10" t="s">
        <v>299</v>
      </c>
      <c r="K285" s="18">
        <v>240</v>
      </c>
      <c r="L285" s="10" t="s">
        <v>241</v>
      </c>
      <c r="M285" s="76" t="s">
        <v>11020</v>
      </c>
      <c r="N285" s="10" t="s">
        <v>39</v>
      </c>
      <c r="O285" s="76" t="s">
        <v>12018</v>
      </c>
      <c r="P285" s="10" t="s">
        <v>5916</v>
      </c>
      <c r="Q285" s="173" t="s">
        <v>9447</v>
      </c>
      <c r="R285" s="10" t="s">
        <v>8778</v>
      </c>
      <c r="S285" s="10" t="s">
        <v>785</v>
      </c>
      <c r="T285" s="76" t="s">
        <v>9863</v>
      </c>
      <c r="U285" s="415" t="s">
        <v>6229</v>
      </c>
      <c r="V285" s="449"/>
      <c r="W285" s="56"/>
      <c r="X285" s="56"/>
      <c r="Y285" s="56"/>
      <c r="Z285" s="56"/>
      <c r="AA285" s="56"/>
    </row>
    <row r="286" spans="1:27" s="30" customFormat="1" ht="37.200000000000003">
      <c r="A286" s="108" t="str">
        <f>"Дегтярск МО: " &amp; COUNT(A287:A289)</f>
        <v>Дегтярск МО: 3</v>
      </c>
      <c r="B286" s="109"/>
      <c r="C286" s="155"/>
      <c r="D286" s="109"/>
      <c r="E286" s="109"/>
      <c r="F286" s="156"/>
      <c r="G286" s="156"/>
      <c r="H286" s="156"/>
      <c r="I286" s="156"/>
      <c r="J286" s="156"/>
      <c r="K286" s="157"/>
      <c r="L286" s="156"/>
      <c r="M286" s="158"/>
      <c r="N286" s="156"/>
      <c r="O286" s="158"/>
      <c r="P286" s="110"/>
      <c r="Q286" s="156"/>
      <c r="R286" s="156"/>
      <c r="S286" s="156"/>
      <c r="T286" s="158"/>
      <c r="U286" s="416"/>
      <c r="V286" s="449">
        <v>111</v>
      </c>
      <c r="W286" s="67"/>
      <c r="X286" s="56"/>
      <c r="Y286" s="56"/>
      <c r="Z286" s="56"/>
      <c r="AA286" s="56"/>
    </row>
    <row r="287" spans="1:27" s="30" customFormat="1" ht="82.8" outlineLevel="1">
      <c r="A287" s="10">
        <f>A285+1</f>
        <v>260</v>
      </c>
      <c r="B287" s="16" t="s">
        <v>8039</v>
      </c>
      <c r="C287" s="16" t="s">
        <v>44</v>
      </c>
      <c r="D287" s="172" t="s">
        <v>786</v>
      </c>
      <c r="E287" s="16">
        <v>6627012888</v>
      </c>
      <c r="F287" s="10" t="s">
        <v>7675</v>
      </c>
      <c r="G287" s="125" t="s">
        <v>787</v>
      </c>
      <c r="H287" s="167" t="s">
        <v>151</v>
      </c>
      <c r="I287" s="16" t="s">
        <v>22</v>
      </c>
      <c r="J287" s="16" t="s">
        <v>3671</v>
      </c>
      <c r="K287" s="146">
        <v>243.61</v>
      </c>
      <c r="L287" s="16" t="s">
        <v>241</v>
      </c>
      <c r="M287" s="76" t="s">
        <v>11021</v>
      </c>
      <c r="N287" s="16" t="s">
        <v>39</v>
      </c>
      <c r="O287" s="80" t="s">
        <v>12225</v>
      </c>
      <c r="P287" s="20" t="s">
        <v>11567</v>
      </c>
      <c r="Q287" s="173" t="s">
        <v>9448</v>
      </c>
      <c r="R287" s="16" t="s">
        <v>12803</v>
      </c>
      <c r="S287" s="191" t="s">
        <v>788</v>
      </c>
      <c r="T287" s="9" t="s">
        <v>5001</v>
      </c>
      <c r="U287" s="254" t="s">
        <v>7026</v>
      </c>
      <c r="V287" s="449"/>
      <c r="W287" s="56"/>
      <c r="X287" s="56"/>
      <c r="Y287" s="56"/>
      <c r="Z287" s="56"/>
      <c r="AA287" s="56"/>
    </row>
    <row r="288" spans="1:27" s="30" customFormat="1" ht="108" outlineLevel="1">
      <c r="A288" s="10">
        <f>A287+1</f>
        <v>261</v>
      </c>
      <c r="B288" s="16" t="s">
        <v>8040</v>
      </c>
      <c r="C288" s="16" t="s">
        <v>341</v>
      </c>
      <c r="D288" s="172" t="s">
        <v>789</v>
      </c>
      <c r="E288" s="16">
        <v>6627012895</v>
      </c>
      <c r="F288" s="10" t="s">
        <v>7676</v>
      </c>
      <c r="G288" s="125" t="s">
        <v>790</v>
      </c>
      <c r="H288" s="167" t="s">
        <v>151</v>
      </c>
      <c r="I288" s="16" t="s">
        <v>22</v>
      </c>
      <c r="J288" s="16" t="s">
        <v>3671</v>
      </c>
      <c r="K288" s="146">
        <v>243.61</v>
      </c>
      <c r="L288" s="16" t="s">
        <v>241</v>
      </c>
      <c r="M288" s="76" t="s">
        <v>11022</v>
      </c>
      <c r="N288" s="16" t="s">
        <v>39</v>
      </c>
      <c r="O288" s="80" t="s">
        <v>12213</v>
      </c>
      <c r="P288" s="20" t="s">
        <v>7024</v>
      </c>
      <c r="Q288" s="173" t="s">
        <v>9449</v>
      </c>
      <c r="R288" s="16" t="s">
        <v>12803</v>
      </c>
      <c r="S288" s="191" t="s">
        <v>791</v>
      </c>
      <c r="T288" s="9" t="s">
        <v>5001</v>
      </c>
      <c r="U288" s="254" t="s">
        <v>7027</v>
      </c>
      <c r="V288" s="449"/>
      <c r="W288" s="56"/>
      <c r="X288" s="56"/>
      <c r="Y288" s="56"/>
      <c r="Z288" s="56"/>
      <c r="AA288" s="56"/>
    </row>
    <row r="289" spans="1:27" s="30" customFormat="1" ht="118.8" outlineLevel="1">
      <c r="A289" s="10">
        <f>A288+1</f>
        <v>262</v>
      </c>
      <c r="B289" s="16" t="s">
        <v>8041</v>
      </c>
      <c r="C289" s="16" t="s">
        <v>44</v>
      </c>
      <c r="D289" s="172" t="s">
        <v>792</v>
      </c>
      <c r="E289" s="16">
        <v>6627012905</v>
      </c>
      <c r="F289" s="10" t="s">
        <v>13638</v>
      </c>
      <c r="G289" s="125" t="s">
        <v>793</v>
      </c>
      <c r="H289" s="167" t="s">
        <v>151</v>
      </c>
      <c r="I289" s="16" t="s">
        <v>22</v>
      </c>
      <c r="J289" s="16" t="s">
        <v>3671</v>
      </c>
      <c r="K289" s="146">
        <v>243.61</v>
      </c>
      <c r="L289" s="16" t="s">
        <v>241</v>
      </c>
      <c r="M289" s="76" t="s">
        <v>11023</v>
      </c>
      <c r="N289" s="16" t="s">
        <v>39</v>
      </c>
      <c r="O289" s="80" t="s">
        <v>12804</v>
      </c>
      <c r="P289" s="20" t="s">
        <v>7025</v>
      </c>
      <c r="Q289" s="173" t="s">
        <v>9450</v>
      </c>
      <c r="R289" s="16" t="s">
        <v>12803</v>
      </c>
      <c r="S289" s="10" t="s">
        <v>794</v>
      </c>
      <c r="T289" s="9" t="s">
        <v>5001</v>
      </c>
      <c r="U289" s="254" t="s">
        <v>7028</v>
      </c>
      <c r="V289" s="449"/>
      <c r="W289" s="56"/>
      <c r="X289" s="56"/>
      <c r="Y289" s="56"/>
      <c r="Z289" s="56"/>
      <c r="AA289" s="56"/>
    </row>
    <row r="290" spans="1:27" s="30" customFormat="1" ht="37.200000000000003">
      <c r="A290" s="108" t="str">
        <f>"МО город Екатеринбург: " &amp; COUNT(A291:A504)</f>
        <v>МО город Екатеринбург: 206</v>
      </c>
      <c r="B290" s="109"/>
      <c r="C290" s="155"/>
      <c r="D290" s="109"/>
      <c r="E290" s="109"/>
      <c r="F290" s="156"/>
      <c r="G290" s="156"/>
      <c r="H290" s="156"/>
      <c r="I290" s="156"/>
      <c r="J290" s="156"/>
      <c r="K290" s="157"/>
      <c r="L290" s="156"/>
      <c r="M290" s="158"/>
      <c r="N290" s="156"/>
      <c r="O290" s="158"/>
      <c r="P290" s="110"/>
      <c r="Q290" s="156"/>
      <c r="R290" s="156"/>
      <c r="S290" s="156"/>
      <c r="T290" s="158"/>
      <c r="U290" s="416"/>
      <c r="V290" s="449">
        <v>111</v>
      </c>
      <c r="W290" s="67"/>
      <c r="X290" s="56"/>
      <c r="Y290" s="56"/>
      <c r="Z290" s="56"/>
      <c r="AA290" s="56"/>
    </row>
    <row r="291" spans="1:27" s="30" customFormat="1" ht="60" outlineLevel="1">
      <c r="A291" s="10">
        <f>A289+1</f>
        <v>263</v>
      </c>
      <c r="B291" s="10" t="s">
        <v>9060</v>
      </c>
      <c r="C291" s="10" t="s">
        <v>795</v>
      </c>
      <c r="D291" s="172" t="s">
        <v>3535</v>
      </c>
      <c r="E291" s="10">
        <v>6659107370</v>
      </c>
      <c r="F291" s="10" t="s">
        <v>7544</v>
      </c>
      <c r="G291" s="567" t="s">
        <v>4002</v>
      </c>
      <c r="H291" s="167" t="s">
        <v>151</v>
      </c>
      <c r="I291" s="10" t="s">
        <v>22</v>
      </c>
      <c r="J291" s="10" t="s">
        <v>3536</v>
      </c>
      <c r="K291" s="14">
        <v>1200</v>
      </c>
      <c r="L291" s="10" t="s">
        <v>241</v>
      </c>
      <c r="M291" s="76" t="s">
        <v>11019</v>
      </c>
      <c r="N291" s="10" t="s">
        <v>39</v>
      </c>
      <c r="O291" s="76" t="s">
        <v>11882</v>
      </c>
      <c r="P291" s="10" t="s">
        <v>7045</v>
      </c>
      <c r="Q291" s="224" t="s">
        <v>9451</v>
      </c>
      <c r="R291" s="10" t="s">
        <v>8680</v>
      </c>
      <c r="S291" s="191" t="s">
        <v>674</v>
      </c>
      <c r="T291" s="486" t="s">
        <v>5672</v>
      </c>
      <c r="U291" s="254" t="s">
        <v>3557</v>
      </c>
      <c r="V291" s="449"/>
      <c r="W291" s="56"/>
      <c r="X291" s="56"/>
      <c r="Y291" s="56"/>
      <c r="Z291" s="56"/>
      <c r="AA291" s="56"/>
    </row>
    <row r="292" spans="1:27" s="30" customFormat="1" ht="108" outlineLevel="1">
      <c r="A292" s="10">
        <f>A291+1</f>
        <v>264</v>
      </c>
      <c r="B292" s="16" t="s">
        <v>8305</v>
      </c>
      <c r="C292" s="16" t="s">
        <v>795</v>
      </c>
      <c r="D292" s="172" t="s">
        <v>796</v>
      </c>
      <c r="E292" s="16">
        <v>6686996295</v>
      </c>
      <c r="F292" s="10" t="s">
        <v>8652</v>
      </c>
      <c r="G292" s="567" t="s">
        <v>4003</v>
      </c>
      <c r="H292" s="167" t="s">
        <v>151</v>
      </c>
      <c r="I292" s="10" t="s">
        <v>22</v>
      </c>
      <c r="J292" s="10" t="s">
        <v>5763</v>
      </c>
      <c r="K292" s="146">
        <v>1200</v>
      </c>
      <c r="L292" s="147" t="s">
        <v>5371</v>
      </c>
      <c r="M292" s="76" t="s">
        <v>11024</v>
      </c>
      <c r="N292" s="10" t="s">
        <v>39</v>
      </c>
      <c r="O292" s="80" t="s">
        <v>12019</v>
      </c>
      <c r="P292" s="16" t="s">
        <v>12982</v>
      </c>
      <c r="Q292" s="189" t="s">
        <v>9452</v>
      </c>
      <c r="R292" s="16" t="s">
        <v>3785</v>
      </c>
      <c r="S292" s="203" t="s">
        <v>797</v>
      </c>
      <c r="T292" s="252" t="s">
        <v>10412</v>
      </c>
      <c r="U292" s="254" t="s">
        <v>5764</v>
      </c>
      <c r="V292" s="449"/>
      <c r="W292" s="56"/>
      <c r="X292" s="56"/>
      <c r="Y292" s="56"/>
      <c r="Z292" s="56"/>
      <c r="AA292" s="56"/>
    </row>
    <row r="293" spans="1:27" s="30" customFormat="1" ht="67.8" customHeight="1" outlineLevel="1">
      <c r="A293" s="10">
        <f>A292+1</f>
        <v>265</v>
      </c>
      <c r="B293" s="118" t="s">
        <v>8042</v>
      </c>
      <c r="C293" s="118" t="s">
        <v>124</v>
      </c>
      <c r="D293" s="232" t="s">
        <v>798</v>
      </c>
      <c r="E293" s="118">
        <v>6671014813</v>
      </c>
      <c r="F293" s="118" t="s">
        <v>13929</v>
      </c>
      <c r="G293" s="142" t="s">
        <v>799</v>
      </c>
      <c r="H293" s="167" t="s">
        <v>151</v>
      </c>
      <c r="I293" s="118" t="s">
        <v>22</v>
      </c>
      <c r="J293" s="256" t="s">
        <v>3516</v>
      </c>
      <c r="K293" s="143">
        <v>2000</v>
      </c>
      <c r="L293" s="118" t="s">
        <v>496</v>
      </c>
      <c r="M293" s="76" t="s">
        <v>12806</v>
      </c>
      <c r="N293" s="10" t="s">
        <v>39</v>
      </c>
      <c r="O293" s="120" t="s">
        <v>12020</v>
      </c>
      <c r="P293" s="118" t="s">
        <v>800</v>
      </c>
      <c r="Q293" s="227" t="s">
        <v>9453</v>
      </c>
      <c r="R293" s="118" t="s">
        <v>12805</v>
      </c>
      <c r="S293" s="205" t="s">
        <v>801</v>
      </c>
      <c r="T293" s="253" t="s">
        <v>5002</v>
      </c>
      <c r="U293" s="584" t="s">
        <v>4797</v>
      </c>
      <c r="V293" s="449"/>
      <c r="W293" s="56"/>
      <c r="X293" s="56"/>
      <c r="Y293" s="56"/>
      <c r="Z293" s="56"/>
      <c r="AA293" s="56"/>
    </row>
    <row r="294" spans="1:27" s="30" customFormat="1" ht="82.2" outlineLevel="1">
      <c r="A294" s="10">
        <f>A293+1</f>
        <v>266</v>
      </c>
      <c r="B294" s="10" t="s">
        <v>8043</v>
      </c>
      <c r="C294" s="10" t="s">
        <v>124</v>
      </c>
      <c r="D294" s="172" t="s">
        <v>802</v>
      </c>
      <c r="E294" s="37">
        <v>6679101377</v>
      </c>
      <c r="F294" s="10" t="s">
        <v>10788</v>
      </c>
      <c r="G294" s="142" t="s">
        <v>5647</v>
      </c>
      <c r="H294" s="167" t="s">
        <v>151</v>
      </c>
      <c r="I294" s="10" t="s">
        <v>22</v>
      </c>
      <c r="J294" s="10" t="s">
        <v>5648</v>
      </c>
      <c r="K294" s="14">
        <v>4600</v>
      </c>
      <c r="L294" s="10" t="s">
        <v>803</v>
      </c>
      <c r="M294" s="76" t="s">
        <v>12807</v>
      </c>
      <c r="N294" s="10" t="s">
        <v>39</v>
      </c>
      <c r="O294" s="76" t="s">
        <v>12021</v>
      </c>
      <c r="P294" s="10" t="s">
        <v>11568</v>
      </c>
      <c r="Q294" s="173" t="s">
        <v>9454</v>
      </c>
      <c r="R294" s="10" t="s">
        <v>4118</v>
      </c>
      <c r="S294" s="191" t="s">
        <v>4118</v>
      </c>
      <c r="T294" s="253" t="s">
        <v>5002</v>
      </c>
      <c r="U294" s="584" t="s">
        <v>4798</v>
      </c>
      <c r="V294" s="449"/>
      <c r="W294" s="56"/>
      <c r="X294" s="56"/>
      <c r="Y294" s="56"/>
      <c r="Z294" s="56"/>
      <c r="AA294" s="56"/>
    </row>
    <row r="295" spans="1:27" s="30" customFormat="1" ht="37.200000000000003">
      <c r="A295" s="206" t="str">
        <f>"Академический район: " &amp; COUNT(A296:A304)</f>
        <v>Академический район: 9</v>
      </c>
      <c r="B295" s="109"/>
      <c r="C295" s="155"/>
      <c r="D295" s="109"/>
      <c r="E295" s="109"/>
      <c r="F295" s="156"/>
      <c r="G295" s="156"/>
      <c r="H295" s="156"/>
      <c r="I295" s="156"/>
      <c r="J295" s="156"/>
      <c r="K295" s="157"/>
      <c r="L295" s="156"/>
      <c r="M295" s="158"/>
      <c r="N295" s="156"/>
      <c r="O295" s="158"/>
      <c r="P295" s="110"/>
      <c r="Q295" s="156"/>
      <c r="R295" s="156"/>
      <c r="S295" s="156"/>
      <c r="T295" s="158"/>
      <c r="U295" s="416"/>
      <c r="V295" s="449">
        <v>111</v>
      </c>
      <c r="W295" s="67"/>
      <c r="X295" s="56"/>
      <c r="Y295" s="56"/>
      <c r="Z295" s="56"/>
      <c r="AA295" s="56"/>
    </row>
    <row r="296" spans="1:27" s="30" customFormat="1" ht="84" outlineLevel="1">
      <c r="A296" s="10">
        <f>A294+1</f>
        <v>267</v>
      </c>
      <c r="B296" s="10" t="s">
        <v>9061</v>
      </c>
      <c r="C296" s="10" t="s">
        <v>804</v>
      </c>
      <c r="D296" s="172" t="s">
        <v>805</v>
      </c>
      <c r="E296" s="10">
        <v>6671314045</v>
      </c>
      <c r="F296" s="10" t="s">
        <v>7545</v>
      </c>
      <c r="G296" s="142" t="s">
        <v>10743</v>
      </c>
      <c r="H296" s="167" t="s">
        <v>151</v>
      </c>
      <c r="I296" s="10" t="s">
        <v>22</v>
      </c>
      <c r="J296" s="10" t="s">
        <v>3419</v>
      </c>
      <c r="K296" s="18" t="s">
        <v>806</v>
      </c>
      <c r="L296" s="10" t="s">
        <v>261</v>
      </c>
      <c r="M296" s="76" t="s">
        <v>11025</v>
      </c>
      <c r="N296" s="10" t="s">
        <v>39</v>
      </c>
      <c r="O296" s="76" t="s">
        <v>12022</v>
      </c>
      <c r="P296" s="10" t="s">
        <v>11569</v>
      </c>
      <c r="Q296" s="33" t="s">
        <v>243</v>
      </c>
      <c r="R296" s="10" t="s">
        <v>12808</v>
      </c>
      <c r="S296" s="191" t="s">
        <v>12583</v>
      </c>
      <c r="T296" s="486" t="s">
        <v>10411</v>
      </c>
      <c r="U296" s="254" t="s">
        <v>807</v>
      </c>
      <c r="V296" s="449"/>
      <c r="W296" s="56"/>
      <c r="X296" s="56"/>
      <c r="Y296" s="56"/>
      <c r="Z296" s="56"/>
      <c r="AA296" s="56"/>
    </row>
    <row r="297" spans="1:27" s="30" customFormat="1" ht="82.2" outlineLevel="1">
      <c r="A297" s="10">
        <f t="shared" ref="A297:A304" si="15">A296+1</f>
        <v>268</v>
      </c>
      <c r="B297" s="10" t="s">
        <v>8044</v>
      </c>
      <c r="C297" s="10" t="s">
        <v>804</v>
      </c>
      <c r="D297" s="172" t="s">
        <v>808</v>
      </c>
      <c r="E297" s="10">
        <v>6671425676</v>
      </c>
      <c r="F297" s="10" t="s">
        <v>9220</v>
      </c>
      <c r="G297" s="214" t="s">
        <v>809</v>
      </c>
      <c r="H297" s="167" t="s">
        <v>151</v>
      </c>
      <c r="I297" s="10" t="s">
        <v>22</v>
      </c>
      <c r="J297" s="10" t="s">
        <v>3386</v>
      </c>
      <c r="K297" s="18" t="s">
        <v>810</v>
      </c>
      <c r="L297" s="10" t="s">
        <v>261</v>
      </c>
      <c r="M297" s="76" t="s">
        <v>11026</v>
      </c>
      <c r="N297" s="10" t="s">
        <v>39</v>
      </c>
      <c r="O297" s="76" t="s">
        <v>12023</v>
      </c>
      <c r="P297" s="10" t="s">
        <v>11570</v>
      </c>
      <c r="Q297" s="33" t="s">
        <v>243</v>
      </c>
      <c r="R297" s="10" t="s">
        <v>12808</v>
      </c>
      <c r="S297" s="191" t="s">
        <v>12582</v>
      </c>
      <c r="T297" s="486" t="s">
        <v>10410</v>
      </c>
      <c r="U297" s="254" t="s">
        <v>10658</v>
      </c>
      <c r="V297" s="449"/>
      <c r="W297" s="56"/>
      <c r="X297" s="56"/>
      <c r="Y297" s="56"/>
      <c r="Z297" s="56"/>
      <c r="AA297" s="56"/>
    </row>
    <row r="298" spans="1:27" s="30" customFormat="1" ht="96" outlineLevel="1">
      <c r="A298" s="10">
        <f t="shared" si="15"/>
        <v>269</v>
      </c>
      <c r="B298" s="10" t="s">
        <v>8045</v>
      </c>
      <c r="C298" s="10" t="s">
        <v>804</v>
      </c>
      <c r="D298" s="172" t="s">
        <v>811</v>
      </c>
      <c r="E298" s="10">
        <v>6658475780</v>
      </c>
      <c r="F298" s="10" t="s">
        <v>14009</v>
      </c>
      <c r="G298" s="214" t="s">
        <v>812</v>
      </c>
      <c r="H298" s="167" t="s">
        <v>151</v>
      </c>
      <c r="I298" s="10" t="s">
        <v>22</v>
      </c>
      <c r="J298" s="10" t="s">
        <v>3420</v>
      </c>
      <c r="K298" s="18" t="s">
        <v>806</v>
      </c>
      <c r="L298" s="10" t="s">
        <v>261</v>
      </c>
      <c r="M298" s="76" t="s">
        <v>11027</v>
      </c>
      <c r="N298" s="10" t="s">
        <v>5000</v>
      </c>
      <c r="O298" s="76" t="s">
        <v>12024</v>
      </c>
      <c r="P298" s="10" t="s">
        <v>11571</v>
      </c>
      <c r="Q298" s="173" t="s">
        <v>12810</v>
      </c>
      <c r="R298" s="10" t="s">
        <v>12809</v>
      </c>
      <c r="S298" s="191" t="s">
        <v>12581</v>
      </c>
      <c r="T298" s="486" t="s">
        <v>9864</v>
      </c>
      <c r="U298" s="584" t="s">
        <v>4816</v>
      </c>
      <c r="V298" s="449"/>
      <c r="W298" s="56"/>
      <c r="X298" s="56"/>
      <c r="Y298" s="56"/>
      <c r="Z298" s="56"/>
      <c r="AA298" s="56"/>
    </row>
    <row r="299" spans="1:27" s="30" customFormat="1" ht="120" outlineLevel="1">
      <c r="A299" s="10">
        <f t="shared" si="15"/>
        <v>270</v>
      </c>
      <c r="B299" s="10" t="s">
        <v>8046</v>
      </c>
      <c r="C299" s="10" t="s">
        <v>804</v>
      </c>
      <c r="D299" s="172" t="s">
        <v>14107</v>
      </c>
      <c r="E299" s="10">
        <v>6658039992</v>
      </c>
      <c r="F299" s="10" t="s">
        <v>10795</v>
      </c>
      <c r="G299" s="142" t="s">
        <v>10505</v>
      </c>
      <c r="H299" s="167" t="s">
        <v>151</v>
      </c>
      <c r="I299" s="10" t="s">
        <v>22</v>
      </c>
      <c r="J299" s="10" t="s">
        <v>3390</v>
      </c>
      <c r="K299" s="18" t="s">
        <v>806</v>
      </c>
      <c r="L299" s="10" t="s">
        <v>261</v>
      </c>
      <c r="M299" s="76" t="s">
        <v>11025</v>
      </c>
      <c r="N299" s="10" t="s">
        <v>39</v>
      </c>
      <c r="O299" s="76" t="s">
        <v>12025</v>
      </c>
      <c r="P299" s="10" t="s">
        <v>5563</v>
      </c>
      <c r="Q299" s="33" t="s">
        <v>243</v>
      </c>
      <c r="R299" s="10" t="s">
        <v>12949</v>
      </c>
      <c r="S299" s="191" t="s">
        <v>3795</v>
      </c>
      <c r="T299" s="486" t="s">
        <v>10409</v>
      </c>
      <c r="U299" s="254" t="s">
        <v>10659</v>
      </c>
      <c r="V299" s="449"/>
      <c r="W299" s="56"/>
      <c r="X299" s="56"/>
      <c r="Y299" s="56"/>
      <c r="Z299" s="56"/>
      <c r="AA299" s="56"/>
    </row>
    <row r="300" spans="1:27" s="30" customFormat="1" ht="82.2" outlineLevel="1">
      <c r="A300" s="10">
        <f t="shared" si="15"/>
        <v>271</v>
      </c>
      <c r="B300" s="10" t="s">
        <v>8047</v>
      </c>
      <c r="C300" s="10" t="s">
        <v>44</v>
      </c>
      <c r="D300" s="172" t="s">
        <v>3265</v>
      </c>
      <c r="E300" s="10">
        <v>6658552869</v>
      </c>
      <c r="F300" s="10" t="s">
        <v>8635</v>
      </c>
      <c r="G300" s="142" t="s">
        <v>10506</v>
      </c>
      <c r="H300" s="167" t="s">
        <v>151</v>
      </c>
      <c r="I300" s="10" t="s">
        <v>22</v>
      </c>
      <c r="J300" s="10" t="s">
        <v>3421</v>
      </c>
      <c r="K300" s="18" t="s">
        <v>3264</v>
      </c>
      <c r="L300" s="10" t="s">
        <v>261</v>
      </c>
      <c r="M300" s="76" t="s">
        <v>11025</v>
      </c>
      <c r="N300" s="47" t="s">
        <v>5000</v>
      </c>
      <c r="O300" s="76" t="s">
        <v>12026</v>
      </c>
      <c r="P300" s="10" t="s">
        <v>11572</v>
      </c>
      <c r="Q300" s="35" t="s">
        <v>67</v>
      </c>
      <c r="R300" s="10" t="s">
        <v>4088</v>
      </c>
      <c r="S300" s="191" t="s">
        <v>813</v>
      </c>
      <c r="T300" s="486" t="s">
        <v>10408</v>
      </c>
      <c r="U300" s="254" t="s">
        <v>10660</v>
      </c>
      <c r="V300" s="449"/>
      <c r="W300" s="56"/>
      <c r="X300" s="56"/>
      <c r="Y300" s="56"/>
      <c r="Z300" s="56"/>
      <c r="AA300" s="56"/>
    </row>
    <row r="301" spans="1:27" s="30" customFormat="1" ht="82.2" outlineLevel="1">
      <c r="A301" s="10">
        <f t="shared" si="15"/>
        <v>272</v>
      </c>
      <c r="B301" s="10" t="s">
        <v>8048</v>
      </c>
      <c r="C301" s="10" t="s">
        <v>804</v>
      </c>
      <c r="D301" s="172" t="s">
        <v>814</v>
      </c>
      <c r="E301" s="10">
        <v>6658530953</v>
      </c>
      <c r="F301" s="10" t="s">
        <v>9258</v>
      </c>
      <c r="G301" s="142" t="s">
        <v>10507</v>
      </c>
      <c r="H301" s="167" t="s">
        <v>151</v>
      </c>
      <c r="I301" s="10" t="s">
        <v>22</v>
      </c>
      <c r="J301" s="10" t="s">
        <v>3422</v>
      </c>
      <c r="K301" s="18" t="s">
        <v>806</v>
      </c>
      <c r="L301" s="10" t="s">
        <v>261</v>
      </c>
      <c r="M301" s="76" t="s">
        <v>11028</v>
      </c>
      <c r="N301" s="10" t="s">
        <v>39</v>
      </c>
      <c r="O301" s="76" t="s">
        <v>12027</v>
      </c>
      <c r="P301" s="10" t="s">
        <v>11573</v>
      </c>
      <c r="Q301" s="173" t="s">
        <v>9455</v>
      </c>
      <c r="R301" s="10" t="s">
        <v>12811</v>
      </c>
      <c r="S301" s="191" t="s">
        <v>12580</v>
      </c>
      <c r="T301" s="486" t="s">
        <v>10473</v>
      </c>
      <c r="U301" s="584" t="s">
        <v>10661</v>
      </c>
      <c r="V301" s="449"/>
      <c r="W301" s="56"/>
      <c r="X301" s="56"/>
      <c r="Y301" s="56"/>
      <c r="Z301" s="56"/>
      <c r="AA301" s="56"/>
    </row>
    <row r="302" spans="1:27" s="30" customFormat="1" ht="82.2" outlineLevel="1">
      <c r="A302" s="10">
        <f t="shared" si="15"/>
        <v>273</v>
      </c>
      <c r="B302" s="10" t="s">
        <v>8049</v>
      </c>
      <c r="C302" s="10" t="s">
        <v>804</v>
      </c>
      <c r="D302" s="172" t="s">
        <v>3266</v>
      </c>
      <c r="E302" s="10">
        <v>6658552509</v>
      </c>
      <c r="F302" s="10" t="s">
        <v>13648</v>
      </c>
      <c r="G302" s="567" t="s">
        <v>3267</v>
      </c>
      <c r="H302" s="167" t="s">
        <v>151</v>
      </c>
      <c r="I302" s="10" t="s">
        <v>22</v>
      </c>
      <c r="J302" s="10" t="s">
        <v>3423</v>
      </c>
      <c r="K302" s="18" t="s">
        <v>3268</v>
      </c>
      <c r="L302" s="10" t="s">
        <v>261</v>
      </c>
      <c r="M302" s="76" t="s">
        <v>10992</v>
      </c>
      <c r="N302" s="10" t="s">
        <v>39</v>
      </c>
      <c r="O302" s="76" t="s">
        <v>12028</v>
      </c>
      <c r="P302" s="10" t="s">
        <v>5564</v>
      </c>
      <c r="Q302" s="33" t="s">
        <v>243</v>
      </c>
      <c r="R302" s="10" t="s">
        <v>12812</v>
      </c>
      <c r="S302" s="191" t="s">
        <v>12578</v>
      </c>
      <c r="T302" s="486" t="s">
        <v>9865</v>
      </c>
      <c r="U302" s="584" t="s">
        <v>4799</v>
      </c>
      <c r="V302" s="449"/>
      <c r="W302" s="56"/>
      <c r="X302" s="56"/>
      <c r="Y302" s="56"/>
      <c r="Z302" s="56"/>
      <c r="AA302" s="56"/>
    </row>
    <row r="303" spans="1:27" s="30" customFormat="1" ht="93.6" outlineLevel="1">
      <c r="A303" s="10">
        <f t="shared" si="15"/>
        <v>274</v>
      </c>
      <c r="B303" s="10" t="s">
        <v>8050</v>
      </c>
      <c r="C303" s="10" t="s">
        <v>804</v>
      </c>
      <c r="D303" s="172" t="s">
        <v>3269</v>
      </c>
      <c r="E303" s="10">
        <v>6658571477</v>
      </c>
      <c r="F303" s="10" t="s">
        <v>8627</v>
      </c>
      <c r="G303" s="567" t="s">
        <v>10508</v>
      </c>
      <c r="H303" s="167" t="s">
        <v>151</v>
      </c>
      <c r="I303" s="10" t="s">
        <v>22</v>
      </c>
      <c r="J303" s="10" t="s">
        <v>3395</v>
      </c>
      <c r="K303" s="18" t="s">
        <v>3264</v>
      </c>
      <c r="L303" s="10" t="s">
        <v>261</v>
      </c>
      <c r="M303" s="76" t="s">
        <v>11029</v>
      </c>
      <c r="N303" s="10" t="s">
        <v>39</v>
      </c>
      <c r="O303" s="76" t="s">
        <v>12029</v>
      </c>
      <c r="P303" s="10" t="s">
        <v>11574</v>
      </c>
      <c r="Q303" s="33" t="s">
        <v>243</v>
      </c>
      <c r="R303" s="10" t="s">
        <v>12813</v>
      </c>
      <c r="S303" s="191" t="s">
        <v>12577</v>
      </c>
      <c r="T303" s="486" t="s">
        <v>9866</v>
      </c>
      <c r="U303" s="584" t="s">
        <v>3270</v>
      </c>
      <c r="V303" s="449"/>
      <c r="W303" s="56"/>
      <c r="X303" s="56"/>
      <c r="Y303" s="56"/>
      <c r="Z303" s="56"/>
      <c r="AA303" s="56"/>
    </row>
    <row r="304" spans="1:27" s="30" customFormat="1" ht="82.2" outlineLevel="1">
      <c r="A304" s="10">
        <f t="shared" si="15"/>
        <v>275</v>
      </c>
      <c r="B304" s="10" t="s">
        <v>8051</v>
      </c>
      <c r="C304" s="10" t="s">
        <v>44</v>
      </c>
      <c r="D304" s="172" t="s">
        <v>815</v>
      </c>
      <c r="E304" s="10">
        <v>6661062374</v>
      </c>
      <c r="F304" s="10" t="s">
        <v>9221</v>
      </c>
      <c r="G304" s="566" t="s">
        <v>3271</v>
      </c>
      <c r="H304" s="167" t="s">
        <v>151</v>
      </c>
      <c r="I304" s="10" t="s">
        <v>22</v>
      </c>
      <c r="J304" s="10" t="s">
        <v>14096</v>
      </c>
      <c r="K304" s="18" t="s">
        <v>3264</v>
      </c>
      <c r="L304" s="10" t="s">
        <v>261</v>
      </c>
      <c r="M304" s="76" t="s">
        <v>11030</v>
      </c>
      <c r="N304" s="10" t="s">
        <v>39</v>
      </c>
      <c r="O304" s="76" t="s">
        <v>12030</v>
      </c>
      <c r="P304" s="10" t="s">
        <v>6080</v>
      </c>
      <c r="Q304" s="33" t="s">
        <v>243</v>
      </c>
      <c r="R304" s="10" t="s">
        <v>12814</v>
      </c>
      <c r="S304" s="191" t="s">
        <v>12579</v>
      </c>
      <c r="T304" s="486" t="s">
        <v>9867</v>
      </c>
      <c r="U304" s="584" t="s">
        <v>4800</v>
      </c>
      <c r="V304" s="449"/>
      <c r="W304" s="56"/>
      <c r="X304" s="56"/>
      <c r="Y304" s="56"/>
      <c r="Z304" s="56"/>
      <c r="AA304" s="56"/>
    </row>
    <row r="305" spans="1:27" s="30" customFormat="1" ht="37.200000000000003">
      <c r="A305" s="206" t="str">
        <f>"Ленинский район: " &amp; COUNT(A306:A339)</f>
        <v>Ленинский район: 34</v>
      </c>
      <c r="B305" s="109"/>
      <c r="C305" s="155"/>
      <c r="D305" s="109"/>
      <c r="E305" s="109"/>
      <c r="F305" s="156"/>
      <c r="G305" s="156"/>
      <c r="H305" s="156"/>
      <c r="I305" s="156"/>
      <c r="J305" s="156"/>
      <c r="K305" s="157"/>
      <c r="L305" s="156"/>
      <c r="M305" s="158"/>
      <c r="N305" s="156"/>
      <c r="O305" s="158"/>
      <c r="P305" s="110"/>
      <c r="Q305" s="156"/>
      <c r="R305" s="156"/>
      <c r="S305" s="156"/>
      <c r="T305" s="158"/>
      <c r="U305" s="416"/>
      <c r="V305" s="449">
        <v>111</v>
      </c>
      <c r="W305" s="67"/>
      <c r="X305" s="56"/>
      <c r="Y305" s="56"/>
      <c r="Z305" s="56"/>
      <c r="AA305" s="56"/>
    </row>
    <row r="306" spans="1:27" s="30" customFormat="1" ht="60" outlineLevel="1">
      <c r="A306" s="10">
        <f>A304+1</f>
        <v>276</v>
      </c>
      <c r="B306" s="10" t="s">
        <v>5599</v>
      </c>
      <c r="C306" s="16" t="s">
        <v>44</v>
      </c>
      <c r="D306" s="172" t="s">
        <v>4344</v>
      </c>
      <c r="E306" s="9">
        <v>6661060056</v>
      </c>
      <c r="F306" s="10" t="s">
        <v>13763</v>
      </c>
      <c r="G306" s="125" t="s">
        <v>10509</v>
      </c>
      <c r="H306" s="167" t="s">
        <v>151</v>
      </c>
      <c r="I306" s="10" t="s">
        <v>22</v>
      </c>
      <c r="J306" s="10" t="s">
        <v>3435</v>
      </c>
      <c r="K306" s="18">
        <v>790.8</v>
      </c>
      <c r="L306" s="10" t="s">
        <v>241</v>
      </c>
      <c r="M306" s="76" t="s">
        <v>11031</v>
      </c>
      <c r="N306" s="10" t="s">
        <v>39</v>
      </c>
      <c r="O306" s="76" t="s">
        <v>11895</v>
      </c>
      <c r="P306" s="10" t="s">
        <v>11575</v>
      </c>
      <c r="Q306" s="173" t="s">
        <v>9456</v>
      </c>
      <c r="R306" s="10" t="s">
        <v>7044</v>
      </c>
      <c r="S306" s="191" t="s">
        <v>816</v>
      </c>
      <c r="T306" s="486" t="s">
        <v>9868</v>
      </c>
      <c r="U306" s="584" t="s">
        <v>10662</v>
      </c>
      <c r="V306" s="449"/>
      <c r="W306" s="56"/>
      <c r="X306" s="56"/>
      <c r="Y306" s="56"/>
      <c r="Z306" s="56"/>
      <c r="AA306" s="56"/>
    </row>
    <row r="307" spans="1:27" s="30" customFormat="1" ht="60" outlineLevel="1">
      <c r="A307" s="10">
        <f t="shared" ref="A307:A339" si="16">A306+1</f>
        <v>277</v>
      </c>
      <c r="B307" s="10" t="s">
        <v>8052</v>
      </c>
      <c r="C307" s="16" t="s">
        <v>44</v>
      </c>
      <c r="D307" s="172" t="s">
        <v>4345</v>
      </c>
      <c r="E307" s="9">
        <v>6661058882</v>
      </c>
      <c r="F307" s="10" t="s">
        <v>13690</v>
      </c>
      <c r="G307" s="125" t="s">
        <v>10510</v>
      </c>
      <c r="H307" s="167" t="s">
        <v>151</v>
      </c>
      <c r="I307" s="10" t="s">
        <v>22</v>
      </c>
      <c r="J307" s="10" t="s">
        <v>3408</v>
      </c>
      <c r="K307" s="18">
        <v>790.8</v>
      </c>
      <c r="L307" s="10" t="s">
        <v>241</v>
      </c>
      <c r="M307" s="76" t="s">
        <v>11032</v>
      </c>
      <c r="N307" s="10" t="s">
        <v>39</v>
      </c>
      <c r="O307" s="76" t="s">
        <v>12214</v>
      </c>
      <c r="P307" s="10" t="s">
        <v>12983</v>
      </c>
      <c r="Q307" s="173" t="s">
        <v>9456</v>
      </c>
      <c r="R307" s="10" t="s">
        <v>4346</v>
      </c>
      <c r="S307" s="191" t="s">
        <v>817</v>
      </c>
      <c r="T307" s="486" t="s">
        <v>9869</v>
      </c>
      <c r="U307" s="584" t="s">
        <v>10663</v>
      </c>
      <c r="V307" s="449"/>
      <c r="W307" s="56"/>
      <c r="X307" s="56"/>
      <c r="Y307" s="56"/>
      <c r="Z307" s="56"/>
      <c r="AA307" s="56"/>
    </row>
    <row r="308" spans="1:27" s="30" customFormat="1" ht="84" outlineLevel="1">
      <c r="A308" s="10">
        <f t="shared" si="16"/>
        <v>278</v>
      </c>
      <c r="B308" s="10" t="s">
        <v>9062</v>
      </c>
      <c r="C308" s="16" t="s">
        <v>44</v>
      </c>
      <c r="D308" s="172" t="s">
        <v>818</v>
      </c>
      <c r="E308" s="9">
        <v>6661059156</v>
      </c>
      <c r="F308" s="10" t="s">
        <v>13691</v>
      </c>
      <c r="G308" s="125" t="s">
        <v>10511</v>
      </c>
      <c r="H308" s="167" t="s">
        <v>151</v>
      </c>
      <c r="I308" s="10" t="s">
        <v>22</v>
      </c>
      <c r="J308" s="10" t="s">
        <v>1165</v>
      </c>
      <c r="K308" s="18" t="s">
        <v>4347</v>
      </c>
      <c r="L308" s="10" t="s">
        <v>241</v>
      </c>
      <c r="M308" s="76" t="s">
        <v>11033</v>
      </c>
      <c r="N308" s="10" t="s">
        <v>39</v>
      </c>
      <c r="O308" s="76" t="s">
        <v>11883</v>
      </c>
      <c r="P308" s="10" t="s">
        <v>4348</v>
      </c>
      <c r="Q308" s="173" t="s">
        <v>9456</v>
      </c>
      <c r="R308" s="10" t="s">
        <v>6740</v>
      </c>
      <c r="S308" s="191" t="s">
        <v>819</v>
      </c>
      <c r="T308" s="486" t="s">
        <v>9870</v>
      </c>
      <c r="U308" s="584" t="s">
        <v>10664</v>
      </c>
      <c r="V308" s="449"/>
      <c r="W308" s="56"/>
      <c r="X308" s="56"/>
      <c r="Y308" s="56"/>
      <c r="Z308" s="56"/>
      <c r="AA308" s="56"/>
    </row>
    <row r="309" spans="1:27" s="30" customFormat="1" ht="82.8" outlineLevel="1">
      <c r="A309" s="10">
        <f t="shared" si="16"/>
        <v>279</v>
      </c>
      <c r="B309" s="10" t="s">
        <v>6875</v>
      </c>
      <c r="C309" s="16" t="s">
        <v>44</v>
      </c>
      <c r="D309" s="172" t="s">
        <v>820</v>
      </c>
      <c r="E309" s="9">
        <v>6661058667</v>
      </c>
      <c r="F309" s="10" t="s">
        <v>13692</v>
      </c>
      <c r="G309" s="125" t="s">
        <v>10512</v>
      </c>
      <c r="H309" s="167" t="s">
        <v>151</v>
      </c>
      <c r="I309" s="10" t="s">
        <v>22</v>
      </c>
      <c r="J309" s="10" t="s">
        <v>1171</v>
      </c>
      <c r="K309" s="18">
        <v>790.8</v>
      </c>
      <c r="L309" s="10" t="s">
        <v>241</v>
      </c>
      <c r="M309" s="76" t="s">
        <v>11032</v>
      </c>
      <c r="N309" s="10" t="s">
        <v>39</v>
      </c>
      <c r="O309" s="76" t="s">
        <v>12226</v>
      </c>
      <c r="P309" s="10" t="s">
        <v>4349</v>
      </c>
      <c r="Q309" s="173" t="s">
        <v>9456</v>
      </c>
      <c r="R309" s="10" t="s">
        <v>8779</v>
      </c>
      <c r="S309" s="191" t="s">
        <v>821</v>
      </c>
      <c r="T309" s="486" t="s">
        <v>9871</v>
      </c>
      <c r="U309" s="584" t="s">
        <v>10665</v>
      </c>
      <c r="V309" s="449"/>
      <c r="W309" s="56"/>
      <c r="X309" s="56"/>
      <c r="Y309" s="56"/>
      <c r="Z309" s="56"/>
      <c r="AA309" s="56"/>
    </row>
    <row r="310" spans="1:27" s="30" customFormat="1" ht="60" outlineLevel="1">
      <c r="A310" s="10">
        <f t="shared" si="16"/>
        <v>280</v>
      </c>
      <c r="B310" s="10" t="s">
        <v>5600</v>
      </c>
      <c r="C310" s="16" t="s">
        <v>44</v>
      </c>
      <c r="D310" s="172" t="s">
        <v>822</v>
      </c>
      <c r="E310" s="9">
        <v>6664041936</v>
      </c>
      <c r="F310" s="10" t="s">
        <v>13693</v>
      </c>
      <c r="G310" s="576" t="s">
        <v>10513</v>
      </c>
      <c r="H310" s="167" t="s">
        <v>151</v>
      </c>
      <c r="I310" s="10" t="s">
        <v>22</v>
      </c>
      <c r="J310" s="10" t="s">
        <v>1144</v>
      </c>
      <c r="K310" s="18" t="s">
        <v>4350</v>
      </c>
      <c r="L310" s="10" t="s">
        <v>241</v>
      </c>
      <c r="M310" s="76" t="s">
        <v>11034</v>
      </c>
      <c r="N310" s="10" t="s">
        <v>39</v>
      </c>
      <c r="O310" s="76" t="s">
        <v>12014</v>
      </c>
      <c r="P310" s="10" t="s">
        <v>11576</v>
      </c>
      <c r="Q310" s="173" t="s">
        <v>9456</v>
      </c>
      <c r="R310" s="10" t="s">
        <v>6741</v>
      </c>
      <c r="S310" s="191" t="s">
        <v>823</v>
      </c>
      <c r="T310" s="486" t="s">
        <v>9871</v>
      </c>
      <c r="U310" s="584" t="s">
        <v>10666</v>
      </c>
      <c r="V310" s="449"/>
      <c r="W310" s="56"/>
      <c r="X310" s="56"/>
      <c r="Y310" s="56"/>
      <c r="Z310" s="56"/>
      <c r="AA310" s="56"/>
    </row>
    <row r="311" spans="1:27" s="30" customFormat="1" ht="60" outlineLevel="1">
      <c r="A311" s="10">
        <f t="shared" si="16"/>
        <v>281</v>
      </c>
      <c r="B311" s="10" t="s">
        <v>5163</v>
      </c>
      <c r="C311" s="16" t="s">
        <v>44</v>
      </c>
      <c r="D311" s="172" t="s">
        <v>4351</v>
      </c>
      <c r="E311" s="9">
        <v>6661059149</v>
      </c>
      <c r="F311" s="10" t="s">
        <v>13694</v>
      </c>
      <c r="G311" s="125" t="s">
        <v>10514</v>
      </c>
      <c r="H311" s="167" t="s">
        <v>151</v>
      </c>
      <c r="I311" s="10" t="s">
        <v>22</v>
      </c>
      <c r="J311" s="10" t="s">
        <v>5652</v>
      </c>
      <c r="K311" s="18" t="s">
        <v>4347</v>
      </c>
      <c r="L311" s="10" t="s">
        <v>241</v>
      </c>
      <c r="M311" s="76" t="s">
        <v>11035</v>
      </c>
      <c r="N311" s="10" t="s">
        <v>39</v>
      </c>
      <c r="O311" s="76" t="s">
        <v>12031</v>
      </c>
      <c r="P311" s="10" t="s">
        <v>11577</v>
      </c>
      <c r="Q311" s="173" t="s">
        <v>9456</v>
      </c>
      <c r="R311" s="10" t="s">
        <v>12815</v>
      </c>
      <c r="S311" s="191" t="s">
        <v>824</v>
      </c>
      <c r="T311" s="486" t="s">
        <v>9872</v>
      </c>
      <c r="U311" s="584" t="s">
        <v>10667</v>
      </c>
      <c r="V311" s="449"/>
      <c r="W311" s="56"/>
      <c r="X311" s="56"/>
      <c r="Y311" s="56"/>
      <c r="Z311" s="56"/>
      <c r="AA311" s="56"/>
    </row>
    <row r="312" spans="1:27" s="30" customFormat="1" ht="94.2" outlineLevel="1">
      <c r="A312" s="10">
        <f t="shared" si="16"/>
        <v>282</v>
      </c>
      <c r="B312" s="10" t="s">
        <v>5164</v>
      </c>
      <c r="C312" s="16" t="s">
        <v>44</v>
      </c>
      <c r="D312" s="172" t="s">
        <v>825</v>
      </c>
      <c r="E312" s="9">
        <v>6661064854</v>
      </c>
      <c r="F312" s="10" t="s">
        <v>13695</v>
      </c>
      <c r="G312" s="125" t="s">
        <v>10515</v>
      </c>
      <c r="H312" s="167" t="s">
        <v>151</v>
      </c>
      <c r="I312" s="10" t="s">
        <v>22</v>
      </c>
      <c r="J312" s="10" t="s">
        <v>4352</v>
      </c>
      <c r="K312" s="18">
        <v>790.8</v>
      </c>
      <c r="L312" s="10" t="s">
        <v>241</v>
      </c>
      <c r="M312" s="76" t="s">
        <v>11036</v>
      </c>
      <c r="N312" s="10" t="s">
        <v>39</v>
      </c>
      <c r="O312" s="76" t="s">
        <v>11894</v>
      </c>
      <c r="P312" s="10" t="s">
        <v>11578</v>
      </c>
      <c r="Q312" s="173" t="s">
        <v>9456</v>
      </c>
      <c r="R312" s="10" t="s">
        <v>6742</v>
      </c>
      <c r="S312" s="191" t="s">
        <v>826</v>
      </c>
      <c r="T312" s="486" t="s">
        <v>9873</v>
      </c>
      <c r="U312" s="584" t="s">
        <v>10668</v>
      </c>
      <c r="V312" s="449"/>
      <c r="W312" s="56"/>
      <c r="X312" s="56"/>
      <c r="Y312" s="56"/>
      <c r="Z312" s="56"/>
      <c r="AA312" s="56"/>
    </row>
    <row r="313" spans="1:27" s="30" customFormat="1" ht="60" outlineLevel="1">
      <c r="A313" s="10">
        <f t="shared" si="16"/>
        <v>283</v>
      </c>
      <c r="B313" s="10" t="s">
        <v>5601</v>
      </c>
      <c r="C313" s="16" t="s">
        <v>44</v>
      </c>
      <c r="D313" s="172" t="s">
        <v>827</v>
      </c>
      <c r="E313" s="9">
        <v>6661057134</v>
      </c>
      <c r="F313" s="10" t="s">
        <v>13696</v>
      </c>
      <c r="G313" s="125" t="s">
        <v>10516</v>
      </c>
      <c r="H313" s="167" t="s">
        <v>151</v>
      </c>
      <c r="I313" s="10" t="s">
        <v>22</v>
      </c>
      <c r="J313" s="10" t="s">
        <v>3435</v>
      </c>
      <c r="K313" s="18">
        <v>790.8</v>
      </c>
      <c r="L313" s="10" t="s">
        <v>241</v>
      </c>
      <c r="M313" s="76" t="s">
        <v>11036</v>
      </c>
      <c r="N313" s="10" t="s">
        <v>39</v>
      </c>
      <c r="O313" s="76" t="s">
        <v>11961</v>
      </c>
      <c r="P313" s="10" t="s">
        <v>11579</v>
      </c>
      <c r="Q313" s="173" t="s">
        <v>9456</v>
      </c>
      <c r="R313" s="10" t="s">
        <v>6743</v>
      </c>
      <c r="S313" s="191" t="s">
        <v>828</v>
      </c>
      <c r="T313" s="486" t="s">
        <v>9874</v>
      </c>
      <c r="U313" s="584" t="s">
        <v>10669</v>
      </c>
      <c r="V313" s="449"/>
      <c r="W313" s="56"/>
      <c r="X313" s="56"/>
      <c r="Y313" s="56"/>
      <c r="Z313" s="56"/>
      <c r="AA313" s="56"/>
    </row>
    <row r="314" spans="1:27" s="30" customFormat="1" ht="60" outlineLevel="1">
      <c r="A314" s="10">
        <f t="shared" si="16"/>
        <v>284</v>
      </c>
      <c r="B314" s="10" t="s">
        <v>5165</v>
      </c>
      <c r="C314" s="16" t="s">
        <v>44</v>
      </c>
      <c r="D314" s="172" t="s">
        <v>4353</v>
      </c>
      <c r="E314" s="9">
        <v>6661065382</v>
      </c>
      <c r="F314" s="10" t="s">
        <v>13697</v>
      </c>
      <c r="G314" s="125" t="s">
        <v>10517</v>
      </c>
      <c r="H314" s="167" t="s">
        <v>151</v>
      </c>
      <c r="I314" s="10" t="s">
        <v>22</v>
      </c>
      <c r="J314" s="10" t="s">
        <v>1144</v>
      </c>
      <c r="K314" s="18" t="s">
        <v>4350</v>
      </c>
      <c r="L314" s="10" t="s">
        <v>241</v>
      </c>
      <c r="M314" s="76" t="s">
        <v>11037</v>
      </c>
      <c r="N314" s="10" t="s">
        <v>39</v>
      </c>
      <c r="O314" s="76" t="s">
        <v>12227</v>
      </c>
      <c r="P314" s="10" t="s">
        <v>11580</v>
      </c>
      <c r="Q314" s="173" t="s">
        <v>9456</v>
      </c>
      <c r="R314" s="10" t="s">
        <v>6744</v>
      </c>
      <c r="S314" s="191" t="s">
        <v>829</v>
      </c>
      <c r="T314" s="486" t="s">
        <v>9871</v>
      </c>
      <c r="U314" s="584" t="s">
        <v>10670</v>
      </c>
      <c r="V314" s="449"/>
      <c r="W314" s="56"/>
      <c r="X314" s="56"/>
      <c r="Y314" s="56"/>
      <c r="Z314" s="56"/>
      <c r="AA314" s="56"/>
    </row>
    <row r="315" spans="1:27" s="30" customFormat="1" ht="60" outlineLevel="1">
      <c r="A315" s="10">
        <f t="shared" si="16"/>
        <v>285</v>
      </c>
      <c r="B315" s="10" t="s">
        <v>8053</v>
      </c>
      <c r="C315" s="16" t="s">
        <v>44</v>
      </c>
      <c r="D315" s="172" t="s">
        <v>830</v>
      </c>
      <c r="E315" s="9">
        <v>6661058709</v>
      </c>
      <c r="F315" s="10" t="s">
        <v>13698</v>
      </c>
      <c r="G315" s="125" t="s">
        <v>10518</v>
      </c>
      <c r="H315" s="167" t="s">
        <v>151</v>
      </c>
      <c r="I315" s="10" t="s">
        <v>22</v>
      </c>
      <c r="J315" s="10" t="s">
        <v>4354</v>
      </c>
      <c r="K315" s="18" t="s">
        <v>4350</v>
      </c>
      <c r="L315" s="10" t="s">
        <v>241</v>
      </c>
      <c r="M315" s="76" t="s">
        <v>11038</v>
      </c>
      <c r="N315" s="10" t="s">
        <v>39</v>
      </c>
      <c r="O315" s="76" t="s">
        <v>12215</v>
      </c>
      <c r="P315" s="10" t="s">
        <v>11581</v>
      </c>
      <c r="Q315" s="173" t="s">
        <v>9456</v>
      </c>
      <c r="R315" s="10" t="s">
        <v>6745</v>
      </c>
      <c r="S315" s="191" t="s">
        <v>831</v>
      </c>
      <c r="T315" s="486" t="s">
        <v>9875</v>
      </c>
      <c r="U315" s="584" t="s">
        <v>10671</v>
      </c>
      <c r="V315" s="449"/>
      <c r="W315" s="56"/>
      <c r="X315" s="56"/>
      <c r="Y315" s="56"/>
      <c r="Z315" s="56"/>
      <c r="AA315" s="56"/>
    </row>
    <row r="316" spans="1:27" s="30" customFormat="1" ht="60" outlineLevel="1">
      <c r="A316" s="10">
        <f t="shared" si="16"/>
        <v>286</v>
      </c>
      <c r="B316" s="10" t="s">
        <v>5602</v>
      </c>
      <c r="C316" s="16" t="s">
        <v>44</v>
      </c>
      <c r="D316" s="172" t="s">
        <v>832</v>
      </c>
      <c r="E316" s="9">
        <v>6661058699</v>
      </c>
      <c r="F316" s="10" t="s">
        <v>13699</v>
      </c>
      <c r="G316" s="125" t="s">
        <v>10519</v>
      </c>
      <c r="H316" s="167" t="s">
        <v>151</v>
      </c>
      <c r="I316" s="10" t="s">
        <v>22</v>
      </c>
      <c r="J316" s="10" t="s">
        <v>3369</v>
      </c>
      <c r="K316" s="18" t="s">
        <v>4347</v>
      </c>
      <c r="L316" s="10" t="s">
        <v>241</v>
      </c>
      <c r="M316" s="76" t="s">
        <v>11039</v>
      </c>
      <c r="N316" s="10" t="s">
        <v>39</v>
      </c>
      <c r="O316" s="76" t="s">
        <v>12014</v>
      </c>
      <c r="P316" s="10" t="s">
        <v>11582</v>
      </c>
      <c r="Q316" s="173" t="s">
        <v>9456</v>
      </c>
      <c r="R316" s="10" t="s">
        <v>12816</v>
      </c>
      <c r="S316" s="191" t="s">
        <v>833</v>
      </c>
      <c r="T316" s="486" t="s">
        <v>9876</v>
      </c>
      <c r="U316" s="584" t="s">
        <v>10672</v>
      </c>
      <c r="V316" s="449"/>
      <c r="W316" s="56"/>
      <c r="X316" s="56"/>
      <c r="Y316" s="56"/>
      <c r="Z316" s="56"/>
      <c r="AA316" s="56"/>
    </row>
    <row r="317" spans="1:27" s="30" customFormat="1" ht="60" outlineLevel="1">
      <c r="A317" s="10">
        <f t="shared" si="16"/>
        <v>287</v>
      </c>
      <c r="B317" s="10" t="s">
        <v>5603</v>
      </c>
      <c r="C317" s="16" t="s">
        <v>44</v>
      </c>
      <c r="D317" s="172" t="s">
        <v>834</v>
      </c>
      <c r="E317" s="9">
        <v>6661061902</v>
      </c>
      <c r="F317" s="10" t="s">
        <v>13700</v>
      </c>
      <c r="G317" s="125" t="s">
        <v>10520</v>
      </c>
      <c r="H317" s="167" t="s">
        <v>151</v>
      </c>
      <c r="I317" s="10" t="s">
        <v>22</v>
      </c>
      <c r="J317" s="10" t="s">
        <v>3435</v>
      </c>
      <c r="K317" s="18">
        <v>790.8</v>
      </c>
      <c r="L317" s="10" t="s">
        <v>241</v>
      </c>
      <c r="M317" s="76" t="s">
        <v>11031</v>
      </c>
      <c r="N317" s="10" t="s">
        <v>39</v>
      </c>
      <c r="O317" s="76" t="s">
        <v>12228</v>
      </c>
      <c r="P317" s="10" t="s">
        <v>12984</v>
      </c>
      <c r="Q317" s="173" t="s">
        <v>9456</v>
      </c>
      <c r="R317" s="10" t="s">
        <v>6746</v>
      </c>
      <c r="S317" s="191" t="s">
        <v>835</v>
      </c>
      <c r="T317" s="486" t="s">
        <v>9872</v>
      </c>
      <c r="U317" s="584" t="s">
        <v>10673</v>
      </c>
      <c r="V317" s="449"/>
      <c r="W317" s="56"/>
      <c r="X317" s="56"/>
      <c r="Y317" s="56"/>
      <c r="Z317" s="56"/>
      <c r="AA317" s="56"/>
    </row>
    <row r="318" spans="1:27" s="30" customFormat="1" ht="71.400000000000006" outlineLevel="1">
      <c r="A318" s="10">
        <f t="shared" si="16"/>
        <v>288</v>
      </c>
      <c r="B318" s="10" t="s">
        <v>5166</v>
      </c>
      <c r="C318" s="16" t="s">
        <v>44</v>
      </c>
      <c r="D318" s="172" t="s">
        <v>4355</v>
      </c>
      <c r="E318" s="9">
        <v>6661058674</v>
      </c>
      <c r="F318" s="10" t="s">
        <v>13701</v>
      </c>
      <c r="G318" s="125" t="s">
        <v>10521</v>
      </c>
      <c r="H318" s="167" t="s">
        <v>151</v>
      </c>
      <c r="I318" s="10" t="s">
        <v>22</v>
      </c>
      <c r="J318" s="10" t="s">
        <v>3408</v>
      </c>
      <c r="K318" s="18">
        <v>790.8</v>
      </c>
      <c r="L318" s="10" t="s">
        <v>241</v>
      </c>
      <c r="M318" s="76" t="s">
        <v>11040</v>
      </c>
      <c r="N318" s="10" t="s">
        <v>39</v>
      </c>
      <c r="O318" s="76" t="s">
        <v>12032</v>
      </c>
      <c r="P318" s="10" t="s">
        <v>12985</v>
      </c>
      <c r="Q318" s="173" t="s">
        <v>9456</v>
      </c>
      <c r="R318" s="10" t="s">
        <v>12817</v>
      </c>
      <c r="S318" s="191" t="s">
        <v>836</v>
      </c>
      <c r="T318" s="486" t="s">
        <v>9874</v>
      </c>
      <c r="U318" s="584" t="s">
        <v>10674</v>
      </c>
      <c r="V318" s="449"/>
      <c r="W318" s="56"/>
      <c r="X318" s="56"/>
      <c r="Y318" s="56"/>
      <c r="Z318" s="56"/>
      <c r="AA318" s="56"/>
    </row>
    <row r="319" spans="1:27" s="30" customFormat="1" ht="60" outlineLevel="1">
      <c r="A319" s="10">
        <f t="shared" si="16"/>
        <v>289</v>
      </c>
      <c r="B319" s="10" t="s">
        <v>6858</v>
      </c>
      <c r="C319" s="16" t="s">
        <v>44</v>
      </c>
      <c r="D319" s="172" t="s">
        <v>837</v>
      </c>
      <c r="E319" s="9">
        <v>6661063674</v>
      </c>
      <c r="F319" s="10" t="s">
        <v>13702</v>
      </c>
      <c r="G319" s="125" t="s">
        <v>10522</v>
      </c>
      <c r="H319" s="167" t="s">
        <v>151</v>
      </c>
      <c r="I319" s="10" t="s">
        <v>22</v>
      </c>
      <c r="J319" s="10" t="s">
        <v>1171</v>
      </c>
      <c r="K319" s="18">
        <v>790.8</v>
      </c>
      <c r="L319" s="10" t="s">
        <v>241</v>
      </c>
      <c r="M319" s="76" t="s">
        <v>11041</v>
      </c>
      <c r="N319" s="10" t="s">
        <v>39</v>
      </c>
      <c r="O319" s="76" t="s">
        <v>11961</v>
      </c>
      <c r="P319" s="10" t="s">
        <v>11583</v>
      </c>
      <c r="Q319" s="173" t="s">
        <v>9456</v>
      </c>
      <c r="R319" s="10" t="s">
        <v>6747</v>
      </c>
      <c r="S319" s="191" t="s">
        <v>838</v>
      </c>
      <c r="T319" s="486" t="s">
        <v>9877</v>
      </c>
      <c r="U319" s="584" t="s">
        <v>10675</v>
      </c>
      <c r="V319" s="449"/>
      <c r="W319" s="56"/>
      <c r="X319" s="56"/>
      <c r="Y319" s="56"/>
      <c r="Z319" s="56"/>
      <c r="AA319" s="56"/>
    </row>
    <row r="320" spans="1:27" s="30" customFormat="1" ht="60" outlineLevel="1">
      <c r="A320" s="10">
        <f t="shared" si="16"/>
        <v>290</v>
      </c>
      <c r="B320" s="118" t="s">
        <v>5604</v>
      </c>
      <c r="C320" s="16" t="s">
        <v>44</v>
      </c>
      <c r="D320" s="232" t="s">
        <v>839</v>
      </c>
      <c r="E320" s="130">
        <v>6661059163</v>
      </c>
      <c r="F320" s="118" t="s">
        <v>13703</v>
      </c>
      <c r="G320" s="142" t="s">
        <v>10523</v>
      </c>
      <c r="H320" s="167" t="s">
        <v>151</v>
      </c>
      <c r="I320" s="118" t="s">
        <v>22</v>
      </c>
      <c r="J320" s="118" t="s">
        <v>1171</v>
      </c>
      <c r="K320" s="18">
        <v>790.8</v>
      </c>
      <c r="L320" s="10" t="s">
        <v>241</v>
      </c>
      <c r="M320" s="76" t="s">
        <v>11042</v>
      </c>
      <c r="N320" s="10" t="s">
        <v>39</v>
      </c>
      <c r="O320" s="120" t="s">
        <v>11911</v>
      </c>
      <c r="P320" s="118" t="s">
        <v>6748</v>
      </c>
      <c r="Q320" s="173" t="s">
        <v>9456</v>
      </c>
      <c r="R320" s="10" t="s">
        <v>6749</v>
      </c>
      <c r="S320" s="205" t="s">
        <v>840</v>
      </c>
      <c r="T320" s="486" t="s">
        <v>9872</v>
      </c>
      <c r="U320" s="584" t="s">
        <v>10676</v>
      </c>
      <c r="V320" s="449"/>
      <c r="W320" s="56"/>
      <c r="X320" s="56"/>
      <c r="Y320" s="56"/>
      <c r="Z320" s="56"/>
      <c r="AA320" s="56"/>
    </row>
    <row r="321" spans="1:27" s="30" customFormat="1" ht="60" outlineLevel="1">
      <c r="A321" s="10">
        <f t="shared" si="16"/>
        <v>291</v>
      </c>
      <c r="B321" s="10" t="s">
        <v>6876</v>
      </c>
      <c r="C321" s="16" t="s">
        <v>44</v>
      </c>
      <c r="D321" s="172" t="s">
        <v>841</v>
      </c>
      <c r="E321" s="9">
        <v>6661055708</v>
      </c>
      <c r="F321" s="10" t="s">
        <v>13704</v>
      </c>
      <c r="G321" s="125" t="s">
        <v>10524</v>
      </c>
      <c r="H321" s="167" t="s">
        <v>151</v>
      </c>
      <c r="I321" s="10" t="s">
        <v>22</v>
      </c>
      <c r="J321" s="10" t="s">
        <v>3435</v>
      </c>
      <c r="K321" s="18">
        <v>790.8</v>
      </c>
      <c r="L321" s="10" t="s">
        <v>241</v>
      </c>
      <c r="M321" s="76" t="s">
        <v>11043</v>
      </c>
      <c r="N321" s="10" t="s">
        <v>39</v>
      </c>
      <c r="O321" s="76" t="s">
        <v>11897</v>
      </c>
      <c r="P321" s="10" t="s">
        <v>4356</v>
      </c>
      <c r="Q321" s="173" t="s">
        <v>9456</v>
      </c>
      <c r="R321" s="10" t="s">
        <v>6750</v>
      </c>
      <c r="S321" s="191" t="s">
        <v>842</v>
      </c>
      <c r="T321" s="486" t="s">
        <v>9869</v>
      </c>
      <c r="U321" s="584" t="s">
        <v>10677</v>
      </c>
      <c r="V321" s="449"/>
      <c r="W321" s="56"/>
      <c r="X321" s="56"/>
      <c r="Y321" s="56"/>
      <c r="Z321" s="56"/>
      <c r="AA321" s="56"/>
    </row>
    <row r="322" spans="1:27" s="30" customFormat="1" ht="60" outlineLevel="1">
      <c r="A322" s="10">
        <f t="shared" si="16"/>
        <v>292</v>
      </c>
      <c r="B322" s="10" t="s">
        <v>5605</v>
      </c>
      <c r="C322" s="16" t="s">
        <v>44</v>
      </c>
      <c r="D322" s="172" t="s">
        <v>4357</v>
      </c>
      <c r="E322" s="9">
        <v>6661012180</v>
      </c>
      <c r="F322" s="10" t="s">
        <v>13705</v>
      </c>
      <c r="G322" s="125" t="s">
        <v>10525</v>
      </c>
      <c r="H322" s="167" t="s">
        <v>151</v>
      </c>
      <c r="I322" s="10" t="s">
        <v>22</v>
      </c>
      <c r="J322" s="10" t="s">
        <v>1144</v>
      </c>
      <c r="K322" s="18" t="s">
        <v>4350</v>
      </c>
      <c r="L322" s="10" t="s">
        <v>241</v>
      </c>
      <c r="M322" s="76" t="s">
        <v>11044</v>
      </c>
      <c r="N322" s="10" t="s">
        <v>4999</v>
      </c>
      <c r="O322" s="76" t="s">
        <v>12229</v>
      </c>
      <c r="P322" s="10" t="s">
        <v>11584</v>
      </c>
      <c r="Q322" s="173" t="s">
        <v>9456</v>
      </c>
      <c r="R322" s="10" t="s">
        <v>6751</v>
      </c>
      <c r="S322" s="191" t="s">
        <v>843</v>
      </c>
      <c r="T322" s="486" t="s">
        <v>9878</v>
      </c>
      <c r="U322" s="584" t="s">
        <v>10678</v>
      </c>
      <c r="V322" s="449"/>
      <c r="W322" s="56"/>
      <c r="X322" s="56"/>
      <c r="Y322" s="56"/>
      <c r="Z322" s="56"/>
      <c r="AA322" s="56"/>
    </row>
    <row r="323" spans="1:27" s="30" customFormat="1" ht="60" outlineLevel="1">
      <c r="A323" s="10">
        <f t="shared" si="16"/>
        <v>293</v>
      </c>
      <c r="B323" s="10" t="s">
        <v>5606</v>
      </c>
      <c r="C323" s="16" t="s">
        <v>44</v>
      </c>
      <c r="D323" s="172" t="s">
        <v>844</v>
      </c>
      <c r="E323" s="9">
        <v>6661057127</v>
      </c>
      <c r="F323" s="10" t="s">
        <v>13706</v>
      </c>
      <c r="G323" s="125" t="s">
        <v>10526</v>
      </c>
      <c r="H323" s="167" t="s">
        <v>151</v>
      </c>
      <c r="I323" s="10" t="s">
        <v>22</v>
      </c>
      <c r="J323" s="10" t="s">
        <v>3369</v>
      </c>
      <c r="K323" s="18" t="s">
        <v>4347</v>
      </c>
      <c r="L323" s="10" t="s">
        <v>241</v>
      </c>
      <c r="M323" s="76" t="s">
        <v>11045</v>
      </c>
      <c r="N323" s="10" t="s">
        <v>4999</v>
      </c>
      <c r="O323" s="76" t="s">
        <v>11927</v>
      </c>
      <c r="P323" s="10" t="s">
        <v>11585</v>
      </c>
      <c r="Q323" s="173" t="s">
        <v>9456</v>
      </c>
      <c r="R323" s="10" t="s">
        <v>12818</v>
      </c>
      <c r="S323" s="191" t="s">
        <v>845</v>
      </c>
      <c r="T323" s="486" t="s">
        <v>9878</v>
      </c>
      <c r="U323" s="584" t="s">
        <v>10679</v>
      </c>
      <c r="V323" s="449"/>
      <c r="W323" s="56"/>
      <c r="X323" s="56"/>
      <c r="Y323" s="56"/>
      <c r="Z323" s="56"/>
      <c r="AA323" s="56"/>
    </row>
    <row r="324" spans="1:27" s="30" customFormat="1" ht="48" outlineLevel="1">
      <c r="A324" s="10">
        <f t="shared" si="16"/>
        <v>294</v>
      </c>
      <c r="B324" s="10" t="s">
        <v>5607</v>
      </c>
      <c r="C324" s="10" t="s">
        <v>341</v>
      </c>
      <c r="D324" s="172" t="s">
        <v>846</v>
      </c>
      <c r="E324" s="9">
        <v>6671396560</v>
      </c>
      <c r="F324" s="10" t="s">
        <v>13707</v>
      </c>
      <c r="G324" s="125" t="s">
        <v>847</v>
      </c>
      <c r="H324" s="167" t="s">
        <v>151</v>
      </c>
      <c r="I324" s="10" t="s">
        <v>22</v>
      </c>
      <c r="J324" s="10" t="s">
        <v>9276</v>
      </c>
      <c r="K324" s="18">
        <v>451.67</v>
      </c>
      <c r="L324" s="10" t="s">
        <v>862</v>
      </c>
      <c r="M324" s="76" t="s">
        <v>10941</v>
      </c>
      <c r="N324" s="10" t="s">
        <v>39</v>
      </c>
      <c r="O324" s="76" t="s">
        <v>11912</v>
      </c>
      <c r="P324" s="10" t="s">
        <v>12986</v>
      </c>
      <c r="Q324" s="173" t="s">
        <v>9456</v>
      </c>
      <c r="R324" s="10" t="s">
        <v>4125</v>
      </c>
      <c r="S324" s="191" t="s">
        <v>848</v>
      </c>
      <c r="T324" s="486" t="s">
        <v>9879</v>
      </c>
      <c r="U324" s="584" t="s">
        <v>849</v>
      </c>
      <c r="V324" s="449"/>
      <c r="W324" s="56"/>
      <c r="X324" s="56"/>
      <c r="Y324" s="56"/>
      <c r="Z324" s="56"/>
      <c r="AA324" s="56"/>
    </row>
    <row r="325" spans="1:27" s="30" customFormat="1" ht="60" outlineLevel="1">
      <c r="A325" s="10">
        <f t="shared" si="16"/>
        <v>295</v>
      </c>
      <c r="B325" s="16" t="s">
        <v>5608</v>
      </c>
      <c r="C325" s="10" t="s">
        <v>341</v>
      </c>
      <c r="D325" s="172" t="s">
        <v>850</v>
      </c>
      <c r="E325" s="10">
        <v>6671184727</v>
      </c>
      <c r="F325" s="10" t="s">
        <v>13708</v>
      </c>
      <c r="G325" s="125" t="s">
        <v>851</v>
      </c>
      <c r="H325" s="167" t="s">
        <v>151</v>
      </c>
      <c r="I325" s="10" t="s">
        <v>22</v>
      </c>
      <c r="J325" s="10" t="s">
        <v>458</v>
      </c>
      <c r="K325" s="18">
        <v>810.13</v>
      </c>
      <c r="L325" s="10" t="s">
        <v>862</v>
      </c>
      <c r="M325" s="76" t="s">
        <v>11046</v>
      </c>
      <c r="N325" s="10" t="s">
        <v>39</v>
      </c>
      <c r="O325" s="76" t="s">
        <v>11908</v>
      </c>
      <c r="P325" s="10" t="s">
        <v>11586</v>
      </c>
      <c r="Q325" s="173" t="s">
        <v>9456</v>
      </c>
      <c r="R325" s="10" t="s">
        <v>8780</v>
      </c>
      <c r="S325" s="191" t="s">
        <v>852</v>
      </c>
      <c r="T325" s="486" t="s">
        <v>9879</v>
      </c>
      <c r="U325" s="584" t="s">
        <v>5382</v>
      </c>
      <c r="V325" s="449"/>
      <c r="W325" s="56"/>
      <c r="X325" s="56"/>
      <c r="Y325" s="56"/>
      <c r="Z325" s="56"/>
      <c r="AA325" s="56"/>
    </row>
    <row r="326" spans="1:27" s="30" customFormat="1" ht="60" outlineLevel="1">
      <c r="A326" s="10">
        <f t="shared" si="16"/>
        <v>296</v>
      </c>
      <c r="B326" s="16" t="s">
        <v>5609</v>
      </c>
      <c r="C326" s="10" t="s">
        <v>341</v>
      </c>
      <c r="D326" s="172" t="s">
        <v>4358</v>
      </c>
      <c r="E326" s="10">
        <v>6661082684</v>
      </c>
      <c r="F326" s="10" t="s">
        <v>13709</v>
      </c>
      <c r="G326" s="125" t="s">
        <v>853</v>
      </c>
      <c r="H326" s="167" t="s">
        <v>151</v>
      </c>
      <c r="I326" s="10" t="s">
        <v>22</v>
      </c>
      <c r="J326" s="10" t="s">
        <v>458</v>
      </c>
      <c r="K326" s="18">
        <v>810.13</v>
      </c>
      <c r="L326" s="10" t="s">
        <v>862</v>
      </c>
      <c r="M326" s="76" t="s">
        <v>11046</v>
      </c>
      <c r="N326" s="10" t="s">
        <v>39</v>
      </c>
      <c r="O326" s="76" t="s">
        <v>11962</v>
      </c>
      <c r="P326" s="10" t="s">
        <v>11587</v>
      </c>
      <c r="Q326" s="173" t="s">
        <v>9456</v>
      </c>
      <c r="R326" s="10" t="s">
        <v>8781</v>
      </c>
      <c r="S326" s="191" t="s">
        <v>854</v>
      </c>
      <c r="T326" s="486" t="s">
        <v>9879</v>
      </c>
      <c r="U326" s="584" t="s">
        <v>5383</v>
      </c>
      <c r="V326" s="449"/>
      <c r="W326" s="56"/>
      <c r="X326" s="56"/>
      <c r="Y326" s="56"/>
      <c r="Z326" s="56"/>
      <c r="AA326" s="56"/>
    </row>
    <row r="327" spans="1:27" s="30" customFormat="1" ht="60" outlineLevel="1">
      <c r="A327" s="10">
        <f t="shared" si="16"/>
        <v>297</v>
      </c>
      <c r="B327" s="16" t="s">
        <v>5610</v>
      </c>
      <c r="C327" s="10" t="s">
        <v>341</v>
      </c>
      <c r="D327" s="172" t="s">
        <v>855</v>
      </c>
      <c r="E327" s="10">
        <v>6661083134</v>
      </c>
      <c r="F327" s="10" t="s">
        <v>13710</v>
      </c>
      <c r="G327" s="125" t="s">
        <v>856</v>
      </c>
      <c r="H327" s="167" t="s">
        <v>151</v>
      </c>
      <c r="I327" s="10" t="s">
        <v>22</v>
      </c>
      <c r="J327" s="10" t="s">
        <v>3412</v>
      </c>
      <c r="K327" s="18">
        <v>810.13</v>
      </c>
      <c r="L327" s="10" t="s">
        <v>862</v>
      </c>
      <c r="M327" s="76" t="s">
        <v>11046</v>
      </c>
      <c r="N327" s="10" t="s">
        <v>39</v>
      </c>
      <c r="O327" s="76" t="s">
        <v>11920</v>
      </c>
      <c r="P327" s="10" t="s">
        <v>11588</v>
      </c>
      <c r="Q327" s="173" t="s">
        <v>9456</v>
      </c>
      <c r="R327" s="10" t="s">
        <v>8782</v>
      </c>
      <c r="S327" s="191" t="s">
        <v>857</v>
      </c>
      <c r="T327" s="486" t="s">
        <v>9880</v>
      </c>
      <c r="U327" s="584" t="s">
        <v>5384</v>
      </c>
      <c r="V327" s="449"/>
      <c r="W327" s="56"/>
      <c r="X327" s="56"/>
      <c r="Y327" s="56"/>
      <c r="Z327" s="56"/>
      <c r="AA327" s="56"/>
    </row>
    <row r="328" spans="1:27" s="30" customFormat="1" ht="60" outlineLevel="1">
      <c r="A328" s="10">
        <f t="shared" si="16"/>
        <v>298</v>
      </c>
      <c r="B328" s="10" t="s">
        <v>5611</v>
      </c>
      <c r="C328" s="10" t="s">
        <v>341</v>
      </c>
      <c r="D328" s="172" t="s">
        <v>858</v>
      </c>
      <c r="E328" s="10">
        <v>6661082892</v>
      </c>
      <c r="F328" s="10" t="s">
        <v>13780</v>
      </c>
      <c r="G328" s="125" t="s">
        <v>859</v>
      </c>
      <c r="H328" s="167" t="s">
        <v>151</v>
      </c>
      <c r="I328" s="10" t="s">
        <v>22</v>
      </c>
      <c r="J328" s="10" t="s">
        <v>458</v>
      </c>
      <c r="K328" s="18">
        <v>810.13</v>
      </c>
      <c r="L328" s="10" t="s">
        <v>862</v>
      </c>
      <c r="M328" s="76" t="s">
        <v>11046</v>
      </c>
      <c r="N328" s="10" t="s">
        <v>39</v>
      </c>
      <c r="O328" s="76" t="s">
        <v>11939</v>
      </c>
      <c r="P328" s="10" t="s">
        <v>11589</v>
      </c>
      <c r="Q328" s="173" t="s">
        <v>9456</v>
      </c>
      <c r="R328" s="10" t="s">
        <v>8783</v>
      </c>
      <c r="S328" s="191" t="s">
        <v>860</v>
      </c>
      <c r="T328" s="486" t="s">
        <v>9881</v>
      </c>
      <c r="U328" s="584" t="s">
        <v>5385</v>
      </c>
      <c r="V328" s="449"/>
      <c r="W328" s="56"/>
      <c r="X328" s="56"/>
      <c r="Y328" s="56"/>
      <c r="Z328" s="56"/>
      <c r="AA328" s="56"/>
    </row>
    <row r="329" spans="1:27" s="30" customFormat="1" ht="71.400000000000006" outlineLevel="1">
      <c r="A329" s="10">
        <f t="shared" si="16"/>
        <v>299</v>
      </c>
      <c r="B329" s="10" t="s">
        <v>5612</v>
      </c>
      <c r="C329" s="10" t="s">
        <v>341</v>
      </c>
      <c r="D329" s="172" t="s">
        <v>5015</v>
      </c>
      <c r="E329" s="10">
        <v>6661083021</v>
      </c>
      <c r="F329" s="10" t="s">
        <v>10757</v>
      </c>
      <c r="G329" s="125" t="s">
        <v>5016</v>
      </c>
      <c r="H329" s="167" t="s">
        <v>151</v>
      </c>
      <c r="I329" s="10" t="s">
        <v>22</v>
      </c>
      <c r="J329" s="10" t="s">
        <v>458</v>
      </c>
      <c r="K329" s="18">
        <v>810.13</v>
      </c>
      <c r="L329" s="10" t="s">
        <v>5017</v>
      </c>
      <c r="M329" s="76" t="s">
        <v>10877</v>
      </c>
      <c r="N329" s="10" t="s">
        <v>39</v>
      </c>
      <c r="O329" s="76" t="s">
        <v>11941</v>
      </c>
      <c r="P329" s="10" t="s">
        <v>11590</v>
      </c>
      <c r="Q329" s="173" t="s">
        <v>9456</v>
      </c>
      <c r="R329" s="10" t="s">
        <v>8784</v>
      </c>
      <c r="S329" s="191" t="s">
        <v>6752</v>
      </c>
      <c r="T329" s="486" t="s">
        <v>9882</v>
      </c>
      <c r="U329" s="584" t="s">
        <v>6753</v>
      </c>
      <c r="V329" s="449"/>
      <c r="W329" s="56"/>
      <c r="X329" s="56"/>
      <c r="Y329" s="56"/>
      <c r="Z329" s="56"/>
      <c r="AA329" s="56"/>
    </row>
    <row r="330" spans="1:27" s="30" customFormat="1" ht="60" outlineLevel="1">
      <c r="A330" s="10">
        <f t="shared" si="16"/>
        <v>300</v>
      </c>
      <c r="B330" s="10" t="s">
        <v>6762</v>
      </c>
      <c r="C330" s="10" t="s">
        <v>341</v>
      </c>
      <c r="D330" s="172" t="s">
        <v>6754</v>
      </c>
      <c r="E330" s="10">
        <v>6661082839</v>
      </c>
      <c r="F330" s="10" t="s">
        <v>13711</v>
      </c>
      <c r="G330" s="125" t="s">
        <v>5018</v>
      </c>
      <c r="H330" s="167" t="s">
        <v>151</v>
      </c>
      <c r="I330" s="10" t="s">
        <v>22</v>
      </c>
      <c r="J330" s="10" t="s">
        <v>458</v>
      </c>
      <c r="K330" s="18">
        <v>810.13</v>
      </c>
      <c r="L330" s="10" t="s">
        <v>862</v>
      </c>
      <c r="M330" s="76" t="s">
        <v>10879</v>
      </c>
      <c r="N330" s="10" t="s">
        <v>39</v>
      </c>
      <c r="O330" s="76" t="s">
        <v>12014</v>
      </c>
      <c r="P330" s="10" t="s">
        <v>11591</v>
      </c>
      <c r="Q330" s="173" t="s">
        <v>9456</v>
      </c>
      <c r="R330" s="10" t="s">
        <v>8785</v>
      </c>
      <c r="S330" s="191" t="s">
        <v>8729</v>
      </c>
      <c r="T330" s="486" t="s">
        <v>9883</v>
      </c>
      <c r="U330" s="584" t="s">
        <v>8902</v>
      </c>
      <c r="V330" s="449"/>
      <c r="W330" s="56"/>
      <c r="X330" s="56"/>
      <c r="Y330" s="56"/>
      <c r="Z330" s="56"/>
      <c r="AA330" s="56"/>
    </row>
    <row r="331" spans="1:27" s="30" customFormat="1" ht="60" outlineLevel="1">
      <c r="A331" s="10">
        <f t="shared" si="16"/>
        <v>301</v>
      </c>
      <c r="B331" s="215" t="s">
        <v>5616</v>
      </c>
      <c r="C331" s="215" t="s">
        <v>44</v>
      </c>
      <c r="D331" s="216" t="s">
        <v>3849</v>
      </c>
      <c r="E331" s="215">
        <v>6661058360</v>
      </c>
      <c r="F331" s="10" t="s">
        <v>13712</v>
      </c>
      <c r="G331" s="585" t="s">
        <v>3850</v>
      </c>
      <c r="H331" s="167" t="s">
        <v>151</v>
      </c>
      <c r="I331" s="215" t="s">
        <v>22</v>
      </c>
      <c r="J331" s="215" t="s">
        <v>458</v>
      </c>
      <c r="K331" s="217">
        <v>810.13</v>
      </c>
      <c r="L331" s="215" t="s">
        <v>862</v>
      </c>
      <c r="M331" s="480" t="s">
        <v>11047</v>
      </c>
      <c r="N331" s="215" t="s">
        <v>39</v>
      </c>
      <c r="O331" s="480" t="s">
        <v>12033</v>
      </c>
      <c r="P331" s="215" t="s">
        <v>11592</v>
      </c>
      <c r="Q331" s="300" t="s">
        <v>9457</v>
      </c>
      <c r="R331" s="215" t="s">
        <v>8786</v>
      </c>
      <c r="S331" s="218" t="s">
        <v>6755</v>
      </c>
      <c r="T331" s="252" t="s">
        <v>9884</v>
      </c>
      <c r="U331" s="584" t="s">
        <v>3851</v>
      </c>
      <c r="V331" s="449"/>
      <c r="W331" s="56"/>
      <c r="X331" s="56"/>
      <c r="Y331" s="56"/>
      <c r="Z331" s="56"/>
      <c r="AA331" s="56"/>
    </row>
    <row r="332" spans="1:27" s="30" customFormat="1" ht="60" outlineLevel="1">
      <c r="A332" s="10">
        <f t="shared" si="16"/>
        <v>302</v>
      </c>
      <c r="B332" s="219" t="s">
        <v>6763</v>
      </c>
      <c r="C332" s="219" t="s">
        <v>341</v>
      </c>
      <c r="D332" s="219" t="s">
        <v>6756</v>
      </c>
      <c r="E332" s="220">
        <v>6671427881</v>
      </c>
      <c r="F332" s="219" t="s">
        <v>9259</v>
      </c>
      <c r="G332" s="221" t="s">
        <v>5918</v>
      </c>
      <c r="H332" s="167" t="s">
        <v>151</v>
      </c>
      <c r="I332" s="215" t="s">
        <v>22</v>
      </c>
      <c r="J332" s="219" t="s">
        <v>3292</v>
      </c>
      <c r="K332" s="18">
        <v>810.13</v>
      </c>
      <c r="L332" s="219" t="s">
        <v>5919</v>
      </c>
      <c r="M332" s="76" t="s">
        <v>11048</v>
      </c>
      <c r="N332" s="10" t="s">
        <v>39</v>
      </c>
      <c r="O332" s="76" t="s">
        <v>11907</v>
      </c>
      <c r="P332" s="10" t="s">
        <v>11593</v>
      </c>
      <c r="Q332" s="173" t="s">
        <v>9456</v>
      </c>
      <c r="R332" s="10" t="s">
        <v>8787</v>
      </c>
      <c r="S332" s="10" t="s">
        <v>6757</v>
      </c>
      <c r="T332" s="82" t="s">
        <v>9885</v>
      </c>
      <c r="U332" s="254" t="s">
        <v>6758</v>
      </c>
      <c r="V332" s="449"/>
      <c r="W332" s="56"/>
      <c r="X332" s="56"/>
      <c r="Y332" s="56"/>
      <c r="Z332" s="56"/>
      <c r="AA332" s="56"/>
    </row>
    <row r="333" spans="1:27" s="30" customFormat="1" ht="48" outlineLevel="1">
      <c r="A333" s="10">
        <f t="shared" si="16"/>
        <v>303</v>
      </c>
      <c r="B333" s="10" t="s">
        <v>5613</v>
      </c>
      <c r="C333" s="10" t="s">
        <v>341</v>
      </c>
      <c r="D333" s="172" t="s">
        <v>5019</v>
      </c>
      <c r="E333" s="9">
        <v>6661076747</v>
      </c>
      <c r="F333" s="10" t="s">
        <v>7546</v>
      </c>
      <c r="G333" s="125" t="s">
        <v>5020</v>
      </c>
      <c r="H333" s="167" t="s">
        <v>151</v>
      </c>
      <c r="I333" s="10" t="s">
        <v>22</v>
      </c>
      <c r="J333" s="10" t="s">
        <v>3739</v>
      </c>
      <c r="K333" s="18">
        <v>497.38</v>
      </c>
      <c r="L333" s="10" t="s">
        <v>862</v>
      </c>
      <c r="M333" s="76" t="s">
        <v>10941</v>
      </c>
      <c r="N333" s="10" t="s">
        <v>39</v>
      </c>
      <c r="O333" s="76" t="s">
        <v>12017</v>
      </c>
      <c r="P333" s="10" t="s">
        <v>5021</v>
      </c>
      <c r="Q333" s="173" t="s">
        <v>9456</v>
      </c>
      <c r="R333" s="10" t="s">
        <v>5022</v>
      </c>
      <c r="S333" s="191" t="s">
        <v>5023</v>
      </c>
      <c r="T333" s="486" t="s">
        <v>9886</v>
      </c>
      <c r="U333" s="254" t="s">
        <v>5386</v>
      </c>
      <c r="V333" s="449"/>
      <c r="W333" s="56"/>
      <c r="X333" s="56"/>
      <c r="Y333" s="56"/>
      <c r="Z333" s="56"/>
      <c r="AA333" s="56"/>
    </row>
    <row r="334" spans="1:27" s="30" customFormat="1" ht="60" outlineLevel="1">
      <c r="A334" s="10">
        <f t="shared" si="16"/>
        <v>304</v>
      </c>
      <c r="B334" s="10" t="s">
        <v>5614</v>
      </c>
      <c r="C334" s="10" t="s">
        <v>341</v>
      </c>
      <c r="D334" s="172" t="s">
        <v>4359</v>
      </c>
      <c r="E334" s="10">
        <v>6661075430</v>
      </c>
      <c r="F334" s="10" t="s">
        <v>13768</v>
      </c>
      <c r="G334" s="125" t="s">
        <v>861</v>
      </c>
      <c r="H334" s="167" t="s">
        <v>151</v>
      </c>
      <c r="I334" s="10" t="s">
        <v>22</v>
      </c>
      <c r="J334" s="10" t="s">
        <v>458</v>
      </c>
      <c r="K334" s="18">
        <v>810.13</v>
      </c>
      <c r="L334" s="10" t="s">
        <v>862</v>
      </c>
      <c r="M334" s="76" t="s">
        <v>11046</v>
      </c>
      <c r="N334" s="10" t="s">
        <v>39</v>
      </c>
      <c r="O334" s="76" t="s">
        <v>12230</v>
      </c>
      <c r="P334" s="10" t="s">
        <v>11594</v>
      </c>
      <c r="Q334" s="173" t="s">
        <v>9456</v>
      </c>
      <c r="R334" s="10" t="s">
        <v>8788</v>
      </c>
      <c r="S334" s="191" t="s">
        <v>863</v>
      </c>
      <c r="T334" s="486" t="s">
        <v>9879</v>
      </c>
      <c r="U334" s="584" t="s">
        <v>5387</v>
      </c>
      <c r="V334" s="449"/>
      <c r="W334" s="56"/>
      <c r="X334" s="56"/>
      <c r="Y334" s="56"/>
      <c r="Z334" s="56"/>
      <c r="AA334" s="56"/>
    </row>
    <row r="335" spans="1:27" s="30" customFormat="1" ht="60" outlineLevel="1">
      <c r="A335" s="10">
        <f t="shared" si="16"/>
        <v>305</v>
      </c>
      <c r="B335" s="10" t="s">
        <v>6764</v>
      </c>
      <c r="C335" s="16" t="s">
        <v>44</v>
      </c>
      <c r="D335" s="172" t="s">
        <v>4360</v>
      </c>
      <c r="E335" s="10">
        <v>6661082726</v>
      </c>
      <c r="F335" s="10" t="s">
        <v>7547</v>
      </c>
      <c r="G335" s="125" t="s">
        <v>864</v>
      </c>
      <c r="H335" s="167" t="s">
        <v>151</v>
      </c>
      <c r="I335" s="10" t="s">
        <v>22</v>
      </c>
      <c r="J335" s="10" t="s">
        <v>458</v>
      </c>
      <c r="K335" s="18">
        <v>810.13</v>
      </c>
      <c r="L335" s="10" t="s">
        <v>862</v>
      </c>
      <c r="M335" s="76" t="s">
        <v>11046</v>
      </c>
      <c r="N335" s="10" t="s">
        <v>39</v>
      </c>
      <c r="O335" s="76" t="s">
        <v>11939</v>
      </c>
      <c r="P335" s="10" t="s">
        <v>11595</v>
      </c>
      <c r="Q335" s="173" t="s">
        <v>9456</v>
      </c>
      <c r="R335" s="10" t="s">
        <v>8789</v>
      </c>
      <c r="S335" s="191" t="s">
        <v>865</v>
      </c>
      <c r="T335" s="486" t="s">
        <v>9887</v>
      </c>
      <c r="U335" s="584" t="s">
        <v>5388</v>
      </c>
      <c r="V335" s="449"/>
      <c r="W335" s="56"/>
      <c r="X335" s="56"/>
      <c r="Y335" s="56"/>
      <c r="Z335" s="56"/>
      <c r="AA335" s="56"/>
    </row>
    <row r="336" spans="1:27" s="30" customFormat="1" ht="60" outlineLevel="1">
      <c r="A336" s="10">
        <f t="shared" si="16"/>
        <v>306</v>
      </c>
      <c r="B336" s="10" t="s">
        <v>5615</v>
      </c>
      <c r="C336" s="10" t="s">
        <v>341</v>
      </c>
      <c r="D336" s="172" t="s">
        <v>866</v>
      </c>
      <c r="E336" s="9">
        <v>6671314550</v>
      </c>
      <c r="F336" s="10" t="s">
        <v>13713</v>
      </c>
      <c r="G336" s="125" t="s">
        <v>867</v>
      </c>
      <c r="H336" s="167" t="s">
        <v>151</v>
      </c>
      <c r="I336" s="10" t="s">
        <v>22</v>
      </c>
      <c r="J336" s="10" t="s">
        <v>458</v>
      </c>
      <c r="K336" s="18">
        <v>810.13</v>
      </c>
      <c r="L336" s="10" t="s">
        <v>862</v>
      </c>
      <c r="M336" s="76" t="s">
        <v>10879</v>
      </c>
      <c r="N336" s="10" t="s">
        <v>39</v>
      </c>
      <c r="O336" s="76" t="s">
        <v>12034</v>
      </c>
      <c r="P336" s="10" t="s">
        <v>11596</v>
      </c>
      <c r="Q336" s="173" t="s">
        <v>9456</v>
      </c>
      <c r="R336" s="10" t="s">
        <v>8790</v>
      </c>
      <c r="S336" s="191" t="s">
        <v>868</v>
      </c>
      <c r="T336" s="486" t="s">
        <v>9888</v>
      </c>
      <c r="U336" s="584" t="s">
        <v>869</v>
      </c>
      <c r="V336" s="449"/>
      <c r="W336" s="64"/>
      <c r="X336" s="56"/>
      <c r="Y336" s="56"/>
      <c r="Z336" s="56"/>
      <c r="AA336" s="56"/>
    </row>
    <row r="337" spans="1:27" s="30" customFormat="1" ht="60" outlineLevel="1">
      <c r="A337" s="10">
        <f t="shared" si="16"/>
        <v>307</v>
      </c>
      <c r="B337" s="10" t="s">
        <v>8054</v>
      </c>
      <c r="C337" s="16" t="s">
        <v>44</v>
      </c>
      <c r="D337" s="172" t="s">
        <v>870</v>
      </c>
      <c r="E337" s="10">
        <v>6661082814</v>
      </c>
      <c r="F337" s="10" t="s">
        <v>13714</v>
      </c>
      <c r="G337" s="125" t="s">
        <v>871</v>
      </c>
      <c r="H337" s="167" t="s">
        <v>151</v>
      </c>
      <c r="I337" s="10" t="s">
        <v>22</v>
      </c>
      <c r="J337" s="10" t="s">
        <v>458</v>
      </c>
      <c r="K337" s="18">
        <v>810.13</v>
      </c>
      <c r="L337" s="10" t="s">
        <v>862</v>
      </c>
      <c r="M337" s="76" t="s">
        <v>10879</v>
      </c>
      <c r="N337" s="10" t="s">
        <v>39</v>
      </c>
      <c r="O337" s="76" t="s">
        <v>11894</v>
      </c>
      <c r="P337" s="10" t="s">
        <v>11597</v>
      </c>
      <c r="Q337" s="173" t="s">
        <v>9456</v>
      </c>
      <c r="R337" s="10" t="s">
        <v>8791</v>
      </c>
      <c r="S337" s="191" t="s">
        <v>872</v>
      </c>
      <c r="T337" s="486" t="s">
        <v>9886</v>
      </c>
      <c r="U337" s="584" t="s">
        <v>873</v>
      </c>
      <c r="V337" s="449"/>
      <c r="W337" s="64"/>
      <c r="X337" s="56"/>
      <c r="Y337" s="56"/>
      <c r="Z337" s="56"/>
      <c r="AA337" s="56"/>
    </row>
    <row r="338" spans="1:27" s="30" customFormat="1" ht="71.400000000000006" outlineLevel="1">
      <c r="A338" s="10">
        <f t="shared" si="16"/>
        <v>308</v>
      </c>
      <c r="B338" s="10" t="s">
        <v>8055</v>
      </c>
      <c r="C338" s="10" t="s">
        <v>341</v>
      </c>
      <c r="D338" s="172" t="s">
        <v>4361</v>
      </c>
      <c r="E338" s="9">
        <v>6661085188</v>
      </c>
      <c r="F338" s="10" t="s">
        <v>13715</v>
      </c>
      <c r="G338" s="125" t="s">
        <v>874</v>
      </c>
      <c r="H338" s="167" t="s">
        <v>151</v>
      </c>
      <c r="I338" s="10" t="s">
        <v>22</v>
      </c>
      <c r="J338" s="10" t="s">
        <v>458</v>
      </c>
      <c r="K338" s="18">
        <v>671</v>
      </c>
      <c r="L338" s="10" t="s">
        <v>241</v>
      </c>
      <c r="M338" s="76" t="s">
        <v>11049</v>
      </c>
      <c r="N338" s="10" t="s">
        <v>39</v>
      </c>
      <c r="O338" s="76" t="s">
        <v>11860</v>
      </c>
      <c r="P338" s="10" t="s">
        <v>11598</v>
      </c>
      <c r="Q338" s="173" t="s">
        <v>9456</v>
      </c>
      <c r="R338" s="10" t="s">
        <v>875</v>
      </c>
      <c r="S338" s="191" t="s">
        <v>876</v>
      </c>
      <c r="T338" s="486" t="s">
        <v>9889</v>
      </c>
      <c r="U338" s="584" t="s">
        <v>877</v>
      </c>
      <c r="V338" s="449"/>
      <c r="W338" s="64"/>
      <c r="X338" s="56"/>
      <c r="Y338" s="56"/>
      <c r="Z338" s="56"/>
      <c r="AA338" s="56"/>
    </row>
    <row r="339" spans="1:27" s="30" customFormat="1" ht="60" outlineLevel="1">
      <c r="A339" s="10">
        <f t="shared" si="16"/>
        <v>309</v>
      </c>
      <c r="B339" s="215" t="s">
        <v>6765</v>
      </c>
      <c r="C339" s="215" t="s">
        <v>341</v>
      </c>
      <c r="D339" s="216" t="s">
        <v>6759</v>
      </c>
      <c r="E339" s="215">
        <v>6661083102</v>
      </c>
      <c r="F339" s="65" t="s">
        <v>13769</v>
      </c>
      <c r="G339" s="585" t="s">
        <v>3693</v>
      </c>
      <c r="H339" s="167" t="s">
        <v>151</v>
      </c>
      <c r="I339" s="215" t="s">
        <v>22</v>
      </c>
      <c r="J339" s="215" t="s">
        <v>458</v>
      </c>
      <c r="K339" s="217">
        <v>810.13</v>
      </c>
      <c r="L339" s="215" t="s">
        <v>862</v>
      </c>
      <c r="M339" s="480" t="s">
        <v>11047</v>
      </c>
      <c r="N339" s="215" t="s">
        <v>39</v>
      </c>
      <c r="O339" s="480" t="s">
        <v>12035</v>
      </c>
      <c r="P339" s="10" t="s">
        <v>6539</v>
      </c>
      <c r="Q339" s="173" t="s">
        <v>9456</v>
      </c>
      <c r="R339" s="215" t="s">
        <v>8792</v>
      </c>
      <c r="S339" s="218" t="s">
        <v>6760</v>
      </c>
      <c r="T339" s="252" t="s">
        <v>9890</v>
      </c>
      <c r="U339" s="584" t="s">
        <v>6761</v>
      </c>
      <c r="V339" s="449"/>
      <c r="W339" s="64"/>
      <c r="X339" s="56"/>
      <c r="Y339" s="56"/>
      <c r="Z339" s="56"/>
      <c r="AA339" s="56"/>
    </row>
    <row r="340" spans="1:27" s="30" customFormat="1" ht="37.200000000000003">
      <c r="A340" s="206" t="str">
        <f>"Чкаловский район: " &amp; COUNT(A341:A377)</f>
        <v>Чкаловский район: 37</v>
      </c>
      <c r="B340" s="109"/>
      <c r="C340" s="155"/>
      <c r="D340" s="109"/>
      <c r="E340" s="109"/>
      <c r="F340" s="156"/>
      <c r="G340" s="156"/>
      <c r="H340" s="156"/>
      <c r="I340" s="156"/>
      <c r="J340" s="156"/>
      <c r="K340" s="157"/>
      <c r="L340" s="156"/>
      <c r="M340" s="158"/>
      <c r="N340" s="156"/>
      <c r="O340" s="158"/>
      <c r="P340" s="110"/>
      <c r="Q340" s="156"/>
      <c r="R340" s="156"/>
      <c r="S340" s="156"/>
      <c r="T340" s="158"/>
      <c r="U340" s="416"/>
      <c r="V340" s="449">
        <v>111</v>
      </c>
      <c r="W340" s="67"/>
      <c r="X340" s="56"/>
      <c r="Y340" s="56"/>
      <c r="Z340" s="56"/>
      <c r="AA340" s="56"/>
    </row>
    <row r="341" spans="1:27" s="30" customFormat="1" ht="120" outlineLevel="1">
      <c r="A341" s="113">
        <f>A339+1</f>
        <v>310</v>
      </c>
      <c r="B341" s="10" t="s">
        <v>6692</v>
      </c>
      <c r="C341" s="10" t="s">
        <v>44</v>
      </c>
      <c r="D341" s="172" t="s">
        <v>878</v>
      </c>
      <c r="E341" s="10">
        <v>6674368659</v>
      </c>
      <c r="F341" s="10" t="s">
        <v>13770</v>
      </c>
      <c r="G341" s="125" t="s">
        <v>10527</v>
      </c>
      <c r="H341" s="167" t="s">
        <v>151</v>
      </c>
      <c r="I341" s="10" t="s">
        <v>22</v>
      </c>
      <c r="J341" s="10" t="s">
        <v>3424</v>
      </c>
      <c r="K341" s="18" t="s">
        <v>5167</v>
      </c>
      <c r="L341" s="10" t="s">
        <v>261</v>
      </c>
      <c r="M341" s="76" t="s">
        <v>11050</v>
      </c>
      <c r="N341" s="10" t="s">
        <v>39</v>
      </c>
      <c r="O341" s="280" t="s">
        <v>12036</v>
      </c>
      <c r="P341" s="16" t="s">
        <v>6699</v>
      </c>
      <c r="Q341" s="173" t="s">
        <v>9458</v>
      </c>
      <c r="R341" s="215" t="s">
        <v>4088</v>
      </c>
      <c r="S341" s="191" t="s">
        <v>879</v>
      </c>
      <c r="T341" s="486" t="s">
        <v>9891</v>
      </c>
      <c r="U341" s="584" t="s">
        <v>10680</v>
      </c>
      <c r="V341" s="449"/>
      <c r="W341" s="56"/>
      <c r="X341" s="56"/>
      <c r="Y341" s="56"/>
      <c r="Z341" s="56"/>
      <c r="AA341" s="56"/>
    </row>
    <row r="342" spans="1:27" s="30" customFormat="1" ht="168" outlineLevel="1">
      <c r="A342" s="113">
        <f t="shared" ref="A342:A376" si="17">A341+1</f>
        <v>311</v>
      </c>
      <c r="B342" s="10" t="s">
        <v>9063</v>
      </c>
      <c r="C342" s="10" t="s">
        <v>44</v>
      </c>
      <c r="D342" s="172" t="s">
        <v>880</v>
      </c>
      <c r="E342" s="10">
        <v>6664040139</v>
      </c>
      <c r="F342" s="10" t="s">
        <v>13716</v>
      </c>
      <c r="G342" s="125" t="s">
        <v>10528</v>
      </c>
      <c r="H342" s="167" t="s">
        <v>151</v>
      </c>
      <c r="I342" s="10" t="s">
        <v>22</v>
      </c>
      <c r="J342" s="16" t="s">
        <v>1144</v>
      </c>
      <c r="K342" s="18" t="s">
        <v>5167</v>
      </c>
      <c r="L342" s="10" t="s">
        <v>261</v>
      </c>
      <c r="M342" s="76" t="s">
        <v>11051</v>
      </c>
      <c r="N342" s="10" t="s">
        <v>39</v>
      </c>
      <c r="O342" s="76" t="s">
        <v>12040</v>
      </c>
      <c r="P342" s="10" t="s">
        <v>6700</v>
      </c>
      <c r="Q342" s="173" t="s">
        <v>9459</v>
      </c>
      <c r="R342" s="215" t="s">
        <v>4088</v>
      </c>
      <c r="S342" s="191" t="s">
        <v>881</v>
      </c>
      <c r="T342" s="486" t="s">
        <v>9892</v>
      </c>
      <c r="U342" s="584" t="s">
        <v>4801</v>
      </c>
      <c r="V342" s="449"/>
      <c r="W342" s="56"/>
      <c r="X342" s="56"/>
      <c r="Y342" s="56"/>
      <c r="Z342" s="56"/>
      <c r="AA342" s="56"/>
    </row>
    <row r="343" spans="1:27" s="30" customFormat="1" ht="120" outlineLevel="1">
      <c r="A343" s="113">
        <f t="shared" si="17"/>
        <v>312</v>
      </c>
      <c r="B343" s="10" t="s">
        <v>9064</v>
      </c>
      <c r="C343" s="10" t="s">
        <v>44</v>
      </c>
      <c r="D343" s="172" t="s">
        <v>882</v>
      </c>
      <c r="E343" s="10">
        <v>6664035900</v>
      </c>
      <c r="F343" s="10" t="s">
        <v>13717</v>
      </c>
      <c r="G343" s="125" t="s">
        <v>10529</v>
      </c>
      <c r="H343" s="167" t="s">
        <v>151</v>
      </c>
      <c r="I343" s="10" t="s">
        <v>22</v>
      </c>
      <c r="J343" s="10" t="s">
        <v>3422</v>
      </c>
      <c r="K343" s="18" t="s">
        <v>5167</v>
      </c>
      <c r="L343" s="10" t="s">
        <v>1000</v>
      </c>
      <c r="M343" s="76" t="s">
        <v>11052</v>
      </c>
      <c r="N343" s="10" t="s">
        <v>39</v>
      </c>
      <c r="O343" s="76" t="s">
        <v>12037</v>
      </c>
      <c r="P343" s="10" t="s">
        <v>6701</v>
      </c>
      <c r="Q343" s="173" t="s">
        <v>9460</v>
      </c>
      <c r="R343" s="10" t="s">
        <v>4088</v>
      </c>
      <c r="S343" s="191" t="s">
        <v>883</v>
      </c>
      <c r="T343" s="486" t="s">
        <v>9893</v>
      </c>
      <c r="U343" s="584" t="s">
        <v>4802</v>
      </c>
      <c r="V343" s="449"/>
      <c r="W343" s="56"/>
      <c r="X343" s="56"/>
      <c r="Y343" s="56"/>
      <c r="Z343" s="56"/>
      <c r="AA343" s="56"/>
    </row>
    <row r="344" spans="1:27" s="30" customFormat="1" ht="132" outlineLevel="1">
      <c r="A344" s="113">
        <f t="shared" si="17"/>
        <v>313</v>
      </c>
      <c r="B344" s="10" t="s">
        <v>8056</v>
      </c>
      <c r="C344" s="10" t="s">
        <v>44</v>
      </c>
      <c r="D344" s="172" t="s">
        <v>884</v>
      </c>
      <c r="E344" s="10">
        <v>6664041340</v>
      </c>
      <c r="F344" s="10" t="s">
        <v>13718</v>
      </c>
      <c r="G344" s="125" t="s">
        <v>10530</v>
      </c>
      <c r="H344" s="167" t="s">
        <v>151</v>
      </c>
      <c r="I344" s="10" t="s">
        <v>22</v>
      </c>
      <c r="J344" s="10" t="s">
        <v>3369</v>
      </c>
      <c r="K344" s="18" t="s">
        <v>5167</v>
      </c>
      <c r="L344" s="10" t="s">
        <v>1000</v>
      </c>
      <c r="M344" s="76" t="s">
        <v>11053</v>
      </c>
      <c r="N344" s="10" t="s">
        <v>39</v>
      </c>
      <c r="O344" s="76" t="s">
        <v>11927</v>
      </c>
      <c r="P344" s="10" t="s">
        <v>6702</v>
      </c>
      <c r="Q344" s="173" t="s">
        <v>9461</v>
      </c>
      <c r="R344" s="10" t="s">
        <v>4088</v>
      </c>
      <c r="S344" s="191" t="s">
        <v>885</v>
      </c>
      <c r="T344" s="486" t="s">
        <v>9894</v>
      </c>
      <c r="U344" s="584" t="s">
        <v>10681</v>
      </c>
      <c r="V344" s="449"/>
      <c r="W344" s="56"/>
      <c r="X344" s="56"/>
      <c r="Y344" s="56"/>
      <c r="Z344" s="56"/>
      <c r="AA344" s="56"/>
    </row>
    <row r="345" spans="1:27" s="30" customFormat="1" ht="120" outlineLevel="1">
      <c r="A345" s="113">
        <f t="shared" si="17"/>
        <v>314</v>
      </c>
      <c r="B345" s="10" t="s">
        <v>9065</v>
      </c>
      <c r="C345" s="10" t="s">
        <v>44</v>
      </c>
      <c r="D345" s="172" t="s">
        <v>886</v>
      </c>
      <c r="E345" s="10">
        <v>6664029400</v>
      </c>
      <c r="F345" s="10" t="s">
        <v>13771</v>
      </c>
      <c r="G345" s="125" t="s">
        <v>10531</v>
      </c>
      <c r="H345" s="167" t="s">
        <v>151</v>
      </c>
      <c r="I345" s="10" t="s">
        <v>22</v>
      </c>
      <c r="J345" s="10" t="s">
        <v>458</v>
      </c>
      <c r="K345" s="18" t="s">
        <v>5167</v>
      </c>
      <c r="L345" s="10" t="s">
        <v>1000</v>
      </c>
      <c r="M345" s="76" t="s">
        <v>11020</v>
      </c>
      <c r="N345" s="10" t="s">
        <v>39</v>
      </c>
      <c r="O345" s="76" t="s">
        <v>12038</v>
      </c>
      <c r="P345" s="10" t="s">
        <v>6993</v>
      </c>
      <c r="Q345" s="173" t="s">
        <v>9462</v>
      </c>
      <c r="R345" s="10" t="s">
        <v>4088</v>
      </c>
      <c r="S345" s="191" t="s">
        <v>12819</v>
      </c>
      <c r="T345" s="486" t="s">
        <v>9895</v>
      </c>
      <c r="U345" s="584" t="s">
        <v>4803</v>
      </c>
      <c r="V345" s="449"/>
      <c r="W345" s="56"/>
      <c r="X345" s="56"/>
      <c r="Y345" s="56"/>
      <c r="Z345" s="56"/>
      <c r="AA345" s="56"/>
    </row>
    <row r="346" spans="1:27" s="30" customFormat="1" ht="108" outlineLevel="1">
      <c r="A346" s="113">
        <f t="shared" si="17"/>
        <v>315</v>
      </c>
      <c r="B346" s="10" t="s">
        <v>9066</v>
      </c>
      <c r="C346" s="10" t="s">
        <v>44</v>
      </c>
      <c r="D346" s="172" t="s">
        <v>887</v>
      </c>
      <c r="E346" s="10">
        <v>6664033124</v>
      </c>
      <c r="F346" s="10" t="s">
        <v>13719</v>
      </c>
      <c r="G346" s="125" t="s">
        <v>10532</v>
      </c>
      <c r="H346" s="167" t="s">
        <v>151</v>
      </c>
      <c r="I346" s="10" t="s">
        <v>22</v>
      </c>
      <c r="J346" s="10" t="s">
        <v>3424</v>
      </c>
      <c r="K346" s="18" t="s">
        <v>5167</v>
      </c>
      <c r="L346" s="10" t="s">
        <v>1000</v>
      </c>
      <c r="M346" s="76" t="s">
        <v>10915</v>
      </c>
      <c r="N346" s="10" t="s">
        <v>39</v>
      </c>
      <c r="O346" s="76" t="s">
        <v>12039</v>
      </c>
      <c r="P346" s="10" t="s">
        <v>6724</v>
      </c>
      <c r="Q346" s="173" t="s">
        <v>9463</v>
      </c>
      <c r="R346" s="10" t="s">
        <v>4088</v>
      </c>
      <c r="S346" s="191" t="s">
        <v>5088</v>
      </c>
      <c r="T346" s="486" t="s">
        <v>9896</v>
      </c>
      <c r="U346" s="584" t="s">
        <v>10682</v>
      </c>
      <c r="V346" s="449"/>
      <c r="W346" s="56"/>
      <c r="X346" s="56"/>
      <c r="Y346" s="56"/>
      <c r="Z346" s="56"/>
      <c r="AA346" s="56"/>
    </row>
    <row r="347" spans="1:27" s="30" customFormat="1" ht="132" outlineLevel="1">
      <c r="A347" s="113">
        <f t="shared" si="17"/>
        <v>316</v>
      </c>
      <c r="B347" s="10" t="s">
        <v>9067</v>
      </c>
      <c r="C347" s="10" t="s">
        <v>341</v>
      </c>
      <c r="D347" s="172" t="s">
        <v>888</v>
      </c>
      <c r="E347" s="10">
        <v>6664036213</v>
      </c>
      <c r="F347" s="10" t="s">
        <v>13720</v>
      </c>
      <c r="G347" s="125" t="s">
        <v>10533</v>
      </c>
      <c r="H347" s="167" t="s">
        <v>151</v>
      </c>
      <c r="I347" s="10" t="s">
        <v>22</v>
      </c>
      <c r="J347" s="10" t="s">
        <v>3390</v>
      </c>
      <c r="K347" s="18" t="s">
        <v>5167</v>
      </c>
      <c r="L347" s="10" t="s">
        <v>1000</v>
      </c>
      <c r="M347" s="76" t="s">
        <v>11054</v>
      </c>
      <c r="N347" s="10" t="s">
        <v>39</v>
      </c>
      <c r="O347" s="76" t="s">
        <v>12231</v>
      </c>
      <c r="P347" s="10" t="s">
        <v>6703</v>
      </c>
      <c r="Q347" s="173" t="s">
        <v>9464</v>
      </c>
      <c r="R347" s="10" t="s">
        <v>4088</v>
      </c>
      <c r="S347" s="191" t="s">
        <v>889</v>
      </c>
      <c r="T347" s="486" t="s">
        <v>9897</v>
      </c>
      <c r="U347" s="584" t="s">
        <v>10683</v>
      </c>
      <c r="V347" s="449"/>
      <c r="W347" s="56"/>
      <c r="X347" s="56"/>
      <c r="Y347" s="56"/>
      <c r="Z347" s="56"/>
      <c r="AA347" s="56"/>
    </row>
    <row r="348" spans="1:27" s="30" customFormat="1" ht="108" outlineLevel="1">
      <c r="A348" s="113">
        <f t="shared" si="17"/>
        <v>317</v>
      </c>
      <c r="B348" s="10" t="s">
        <v>8057</v>
      </c>
      <c r="C348" s="10" t="s">
        <v>44</v>
      </c>
      <c r="D348" s="172" t="s">
        <v>890</v>
      </c>
      <c r="E348" s="10">
        <v>6664041492</v>
      </c>
      <c r="F348" s="10" t="s">
        <v>13721</v>
      </c>
      <c r="G348" s="576" t="s">
        <v>10534</v>
      </c>
      <c r="H348" s="167" t="s">
        <v>151</v>
      </c>
      <c r="I348" s="10" t="s">
        <v>22</v>
      </c>
      <c r="J348" s="10" t="s">
        <v>3390</v>
      </c>
      <c r="K348" s="18" t="s">
        <v>5167</v>
      </c>
      <c r="L348" s="10" t="s">
        <v>1000</v>
      </c>
      <c r="M348" s="76" t="s">
        <v>11055</v>
      </c>
      <c r="N348" s="10" t="s">
        <v>39</v>
      </c>
      <c r="O348" s="76" t="s">
        <v>11920</v>
      </c>
      <c r="P348" s="10" t="s">
        <v>6704</v>
      </c>
      <c r="Q348" s="173" t="s">
        <v>9465</v>
      </c>
      <c r="R348" s="10" t="s">
        <v>4088</v>
      </c>
      <c r="S348" s="191" t="s">
        <v>891</v>
      </c>
      <c r="T348" s="486" t="s">
        <v>9898</v>
      </c>
      <c r="U348" s="584" t="s">
        <v>10684</v>
      </c>
      <c r="V348" s="449"/>
      <c r="W348" s="56"/>
      <c r="X348" s="56"/>
      <c r="Y348" s="56"/>
      <c r="Z348" s="56"/>
      <c r="AA348" s="56"/>
    </row>
    <row r="349" spans="1:27" s="30" customFormat="1" ht="96" outlineLevel="1">
      <c r="A349" s="113">
        <f t="shared" si="17"/>
        <v>318</v>
      </c>
      <c r="B349" s="10" t="s">
        <v>6693</v>
      </c>
      <c r="C349" s="10" t="s">
        <v>44</v>
      </c>
      <c r="D349" s="172" t="s">
        <v>892</v>
      </c>
      <c r="E349" s="10">
        <v>6664034752</v>
      </c>
      <c r="F349" s="10" t="s">
        <v>13722</v>
      </c>
      <c r="G349" s="125" t="s">
        <v>10535</v>
      </c>
      <c r="H349" s="167" t="s">
        <v>151</v>
      </c>
      <c r="I349" s="10" t="s">
        <v>22</v>
      </c>
      <c r="J349" s="10" t="s">
        <v>6697</v>
      </c>
      <c r="K349" s="18" t="s">
        <v>5167</v>
      </c>
      <c r="L349" s="10" t="s">
        <v>1000</v>
      </c>
      <c r="M349" s="76" t="s">
        <v>11056</v>
      </c>
      <c r="N349" s="10" t="s">
        <v>39</v>
      </c>
      <c r="O349" s="76" t="s">
        <v>11880</v>
      </c>
      <c r="P349" s="10" t="s">
        <v>6705</v>
      </c>
      <c r="Q349" s="173" t="s">
        <v>9466</v>
      </c>
      <c r="R349" s="10" t="s">
        <v>4088</v>
      </c>
      <c r="S349" s="191" t="s">
        <v>893</v>
      </c>
      <c r="T349" s="486" t="s">
        <v>9899</v>
      </c>
      <c r="U349" s="584" t="s">
        <v>10685</v>
      </c>
      <c r="V349" s="449"/>
      <c r="W349" s="56"/>
      <c r="X349" s="56"/>
      <c r="Y349" s="56"/>
      <c r="Z349" s="56"/>
      <c r="AA349" s="56"/>
    </row>
    <row r="350" spans="1:27" s="30" customFormat="1" ht="120" outlineLevel="1">
      <c r="A350" s="113">
        <f t="shared" si="17"/>
        <v>319</v>
      </c>
      <c r="B350" s="10" t="s">
        <v>8058</v>
      </c>
      <c r="C350" s="10" t="s">
        <v>44</v>
      </c>
      <c r="D350" s="172" t="s">
        <v>894</v>
      </c>
      <c r="E350" s="10">
        <v>6664043845</v>
      </c>
      <c r="F350" s="10" t="s">
        <v>13723</v>
      </c>
      <c r="G350" s="125" t="s">
        <v>10536</v>
      </c>
      <c r="H350" s="167" t="s">
        <v>151</v>
      </c>
      <c r="I350" s="10" t="s">
        <v>22</v>
      </c>
      <c r="J350" s="10" t="s">
        <v>458</v>
      </c>
      <c r="K350" s="18" t="s">
        <v>5167</v>
      </c>
      <c r="L350" s="10" t="s">
        <v>1000</v>
      </c>
      <c r="M350" s="76" t="s">
        <v>10922</v>
      </c>
      <c r="N350" s="10" t="s">
        <v>39</v>
      </c>
      <c r="O350" s="76" t="s">
        <v>11913</v>
      </c>
      <c r="P350" s="10" t="s">
        <v>6706</v>
      </c>
      <c r="Q350" s="173" t="s">
        <v>9467</v>
      </c>
      <c r="R350" s="10" t="s">
        <v>4088</v>
      </c>
      <c r="S350" s="191" t="s">
        <v>896</v>
      </c>
      <c r="T350" s="486" t="s">
        <v>9900</v>
      </c>
      <c r="U350" s="584" t="s">
        <v>4804</v>
      </c>
      <c r="V350" s="449"/>
      <c r="W350" s="56"/>
      <c r="X350" s="56"/>
      <c r="Y350" s="56"/>
      <c r="Z350" s="56"/>
      <c r="AA350" s="56"/>
    </row>
    <row r="351" spans="1:27" s="30" customFormat="1" ht="108" outlineLevel="1">
      <c r="A351" s="113">
        <f t="shared" si="17"/>
        <v>320</v>
      </c>
      <c r="B351" s="10" t="s">
        <v>6694</v>
      </c>
      <c r="C351" s="10" t="s">
        <v>44</v>
      </c>
      <c r="D351" s="172" t="s">
        <v>897</v>
      </c>
      <c r="E351" s="10">
        <v>6664039574</v>
      </c>
      <c r="F351" s="10" t="s">
        <v>13724</v>
      </c>
      <c r="G351" s="125" t="s">
        <v>10537</v>
      </c>
      <c r="H351" s="167" t="s">
        <v>151</v>
      </c>
      <c r="I351" s="10" t="s">
        <v>22</v>
      </c>
      <c r="J351" s="10" t="s">
        <v>458</v>
      </c>
      <c r="K351" s="18" t="s">
        <v>5167</v>
      </c>
      <c r="L351" s="10" t="s">
        <v>1000</v>
      </c>
      <c r="M351" s="76" t="s">
        <v>11057</v>
      </c>
      <c r="N351" s="10" t="s">
        <v>39</v>
      </c>
      <c r="O351" s="76" t="s">
        <v>12217</v>
      </c>
      <c r="P351" s="10" t="s">
        <v>6707</v>
      </c>
      <c r="Q351" s="173" t="s">
        <v>9468</v>
      </c>
      <c r="R351" s="10" t="s">
        <v>4088</v>
      </c>
      <c r="S351" s="191" t="s">
        <v>898</v>
      </c>
      <c r="T351" s="486" t="s">
        <v>9901</v>
      </c>
      <c r="U351" s="584" t="s">
        <v>10686</v>
      </c>
      <c r="V351" s="449"/>
      <c r="W351" s="56"/>
      <c r="X351" s="56"/>
      <c r="Y351" s="56"/>
      <c r="Z351" s="56"/>
      <c r="AA351" s="56"/>
    </row>
    <row r="352" spans="1:27" s="30" customFormat="1" ht="108" outlineLevel="1">
      <c r="A352" s="113">
        <f t="shared" si="17"/>
        <v>321</v>
      </c>
      <c r="B352" s="10" t="s">
        <v>8059</v>
      </c>
      <c r="C352" s="10" t="s">
        <v>44</v>
      </c>
      <c r="D352" s="172" t="s">
        <v>899</v>
      </c>
      <c r="E352" s="10">
        <v>6664043267</v>
      </c>
      <c r="F352" s="10" t="s">
        <v>13725</v>
      </c>
      <c r="G352" s="125" t="s">
        <v>10538</v>
      </c>
      <c r="H352" s="167" t="s">
        <v>151</v>
      </c>
      <c r="I352" s="10" t="s">
        <v>22</v>
      </c>
      <c r="J352" s="10" t="s">
        <v>3528</v>
      </c>
      <c r="K352" s="18" t="s">
        <v>5167</v>
      </c>
      <c r="L352" s="10" t="s">
        <v>1000</v>
      </c>
      <c r="M352" s="76" t="s">
        <v>10988</v>
      </c>
      <c r="N352" s="10" t="s">
        <v>39</v>
      </c>
      <c r="O352" s="76" t="s">
        <v>12216</v>
      </c>
      <c r="P352" s="10" t="s">
        <v>6708</v>
      </c>
      <c r="Q352" s="173" t="s">
        <v>9469</v>
      </c>
      <c r="R352" s="10" t="s">
        <v>4088</v>
      </c>
      <c r="S352" s="191" t="s">
        <v>900</v>
      </c>
      <c r="T352" s="486" t="s">
        <v>9902</v>
      </c>
      <c r="U352" s="584" t="s">
        <v>10687</v>
      </c>
      <c r="V352" s="449"/>
      <c r="W352" s="56"/>
      <c r="X352" s="56"/>
      <c r="Y352" s="56"/>
      <c r="Z352" s="56"/>
      <c r="AA352" s="56"/>
    </row>
    <row r="353" spans="1:27" s="30" customFormat="1" ht="120" outlineLevel="1">
      <c r="A353" s="113">
        <f t="shared" si="17"/>
        <v>322</v>
      </c>
      <c r="B353" s="10" t="s">
        <v>9068</v>
      </c>
      <c r="C353" s="10" t="s">
        <v>44</v>
      </c>
      <c r="D353" s="172" t="s">
        <v>901</v>
      </c>
      <c r="E353" s="10">
        <v>6664041929</v>
      </c>
      <c r="F353" s="10" t="s">
        <v>13726</v>
      </c>
      <c r="G353" s="125" t="s">
        <v>10539</v>
      </c>
      <c r="H353" s="167" t="s">
        <v>151</v>
      </c>
      <c r="I353" s="10" t="s">
        <v>22</v>
      </c>
      <c r="J353" s="10" t="s">
        <v>3425</v>
      </c>
      <c r="K353" s="18" t="s">
        <v>5167</v>
      </c>
      <c r="L353" s="10" t="s">
        <v>1000</v>
      </c>
      <c r="M353" s="76" t="s">
        <v>11053</v>
      </c>
      <c r="N353" s="10" t="s">
        <v>39</v>
      </c>
      <c r="O353" s="76" t="s">
        <v>11926</v>
      </c>
      <c r="P353" s="10" t="s">
        <v>13079</v>
      </c>
      <c r="Q353" s="173" t="s">
        <v>9470</v>
      </c>
      <c r="R353" s="10" t="s">
        <v>4088</v>
      </c>
      <c r="S353" s="191" t="s">
        <v>902</v>
      </c>
      <c r="T353" s="486" t="s">
        <v>9903</v>
      </c>
      <c r="U353" s="584" t="s">
        <v>4805</v>
      </c>
      <c r="V353" s="449"/>
      <c r="W353" s="56"/>
      <c r="X353" s="56"/>
      <c r="Y353" s="56"/>
      <c r="Z353" s="56"/>
      <c r="AA353" s="56"/>
    </row>
    <row r="354" spans="1:27" s="30" customFormat="1" ht="108" outlineLevel="1">
      <c r="A354" s="113">
        <f t="shared" si="17"/>
        <v>323</v>
      </c>
      <c r="B354" s="10" t="s">
        <v>9069</v>
      </c>
      <c r="C354" s="10" t="s">
        <v>44</v>
      </c>
      <c r="D354" s="172" t="s">
        <v>903</v>
      </c>
      <c r="E354" s="10">
        <v>6664036608</v>
      </c>
      <c r="F354" s="10" t="s">
        <v>13727</v>
      </c>
      <c r="G354" s="125" t="s">
        <v>10540</v>
      </c>
      <c r="H354" s="167" t="s">
        <v>151</v>
      </c>
      <c r="I354" s="10" t="s">
        <v>22</v>
      </c>
      <c r="J354" s="10" t="s">
        <v>458</v>
      </c>
      <c r="K354" s="18" t="s">
        <v>5167</v>
      </c>
      <c r="L354" s="10" t="s">
        <v>1000</v>
      </c>
      <c r="M354" s="76" t="s">
        <v>11020</v>
      </c>
      <c r="N354" s="10" t="s">
        <v>39</v>
      </c>
      <c r="O354" s="76" t="s">
        <v>11881</v>
      </c>
      <c r="P354" s="10" t="s">
        <v>6709</v>
      </c>
      <c r="Q354" s="173" t="s">
        <v>9471</v>
      </c>
      <c r="R354" s="10" t="s">
        <v>4088</v>
      </c>
      <c r="S354" s="191" t="s">
        <v>904</v>
      </c>
      <c r="T354" s="486" t="s">
        <v>9904</v>
      </c>
      <c r="U354" s="584" t="s">
        <v>4806</v>
      </c>
      <c r="V354" s="449"/>
      <c r="W354" s="56"/>
      <c r="X354" s="56"/>
      <c r="Y354" s="56"/>
      <c r="Z354" s="56"/>
      <c r="AA354" s="56"/>
    </row>
    <row r="355" spans="1:27" s="30" customFormat="1" ht="120" outlineLevel="1">
      <c r="A355" s="113">
        <f t="shared" si="17"/>
        <v>324</v>
      </c>
      <c r="B355" s="10" t="s">
        <v>9070</v>
      </c>
      <c r="C355" s="10" t="s">
        <v>44</v>
      </c>
      <c r="D355" s="172" t="s">
        <v>905</v>
      </c>
      <c r="E355" s="10">
        <v>6664033149</v>
      </c>
      <c r="F355" s="10" t="s">
        <v>13783</v>
      </c>
      <c r="G355" s="125" t="s">
        <v>10541</v>
      </c>
      <c r="H355" s="167" t="s">
        <v>151</v>
      </c>
      <c r="I355" s="10" t="s">
        <v>22</v>
      </c>
      <c r="J355" s="10" t="s">
        <v>3426</v>
      </c>
      <c r="K355" s="18" t="s">
        <v>5167</v>
      </c>
      <c r="L355" s="10" t="s">
        <v>1000</v>
      </c>
      <c r="M355" s="76" t="s">
        <v>11001</v>
      </c>
      <c r="N355" s="10" t="s">
        <v>39</v>
      </c>
      <c r="O355" s="76" t="s">
        <v>12017</v>
      </c>
      <c r="P355" s="10" t="s">
        <v>6710</v>
      </c>
      <c r="Q355" s="173" t="s">
        <v>9472</v>
      </c>
      <c r="R355" s="10" t="s">
        <v>4088</v>
      </c>
      <c r="S355" s="191" t="s">
        <v>906</v>
      </c>
      <c r="T355" s="486" t="s">
        <v>9905</v>
      </c>
      <c r="U355" s="584" t="s">
        <v>10688</v>
      </c>
      <c r="V355" s="449"/>
      <c r="W355" s="56"/>
      <c r="X355" s="56"/>
      <c r="Y355" s="56"/>
      <c r="Z355" s="56"/>
      <c r="AA355" s="56"/>
    </row>
    <row r="356" spans="1:27" s="30" customFormat="1" ht="108" outlineLevel="1">
      <c r="A356" s="113">
        <f t="shared" si="17"/>
        <v>325</v>
      </c>
      <c r="B356" s="10" t="s">
        <v>9071</v>
      </c>
      <c r="C356" s="10" t="s">
        <v>44</v>
      </c>
      <c r="D356" s="172" t="s">
        <v>907</v>
      </c>
      <c r="E356" s="10">
        <v>6664037947</v>
      </c>
      <c r="F356" s="10" t="s">
        <v>13728</v>
      </c>
      <c r="G356" s="125" t="s">
        <v>10542</v>
      </c>
      <c r="H356" s="167" t="s">
        <v>151</v>
      </c>
      <c r="I356" s="10" t="s">
        <v>22</v>
      </c>
      <c r="J356" s="10" t="s">
        <v>1165</v>
      </c>
      <c r="K356" s="18" t="s">
        <v>5167</v>
      </c>
      <c r="L356" s="10" t="s">
        <v>1000</v>
      </c>
      <c r="M356" s="76" t="s">
        <v>11058</v>
      </c>
      <c r="N356" s="10" t="s">
        <v>39</v>
      </c>
      <c r="O356" s="76" t="s">
        <v>12216</v>
      </c>
      <c r="P356" s="10" t="s">
        <v>6708</v>
      </c>
      <c r="Q356" s="173" t="s">
        <v>9473</v>
      </c>
      <c r="R356" s="10" t="s">
        <v>4088</v>
      </c>
      <c r="S356" s="191" t="s">
        <v>908</v>
      </c>
      <c r="T356" s="486" t="s">
        <v>9906</v>
      </c>
      <c r="U356" s="584" t="s">
        <v>10689</v>
      </c>
      <c r="V356" s="449"/>
      <c r="W356" s="56"/>
      <c r="X356" s="56"/>
      <c r="Y356" s="56"/>
      <c r="Z356" s="56"/>
      <c r="AA356" s="56"/>
    </row>
    <row r="357" spans="1:27" s="30" customFormat="1" ht="114" outlineLevel="1">
      <c r="A357" s="113">
        <f t="shared" si="17"/>
        <v>326</v>
      </c>
      <c r="B357" s="10" t="s">
        <v>8060</v>
      </c>
      <c r="C357" s="10" t="s">
        <v>44</v>
      </c>
      <c r="D357" s="172" t="s">
        <v>909</v>
      </c>
      <c r="E357" s="10">
        <v>6664036380</v>
      </c>
      <c r="F357" s="10" t="s">
        <v>13729</v>
      </c>
      <c r="G357" s="125" t="s">
        <v>10543</v>
      </c>
      <c r="H357" s="167" t="s">
        <v>151</v>
      </c>
      <c r="I357" s="10" t="s">
        <v>22</v>
      </c>
      <c r="J357" s="10" t="s">
        <v>458</v>
      </c>
      <c r="K357" s="18" t="s">
        <v>5167</v>
      </c>
      <c r="L357" s="10" t="s">
        <v>1000</v>
      </c>
      <c r="M357" s="76" t="s">
        <v>11022</v>
      </c>
      <c r="N357" s="10" t="s">
        <v>39</v>
      </c>
      <c r="O357" s="76" t="s">
        <v>12040</v>
      </c>
      <c r="P357" s="10" t="s">
        <v>6711</v>
      </c>
      <c r="Q357" s="173" t="s">
        <v>11732</v>
      </c>
      <c r="R357" s="10" t="s">
        <v>4088</v>
      </c>
      <c r="S357" s="191" t="s">
        <v>910</v>
      </c>
      <c r="T357" s="486" t="s">
        <v>9907</v>
      </c>
      <c r="U357" s="584" t="s">
        <v>10690</v>
      </c>
      <c r="V357" s="449"/>
      <c r="W357" s="56"/>
      <c r="X357" s="56"/>
      <c r="Y357" s="56"/>
      <c r="Z357" s="56"/>
      <c r="AA357" s="56"/>
    </row>
    <row r="358" spans="1:27" s="30" customFormat="1" ht="96" outlineLevel="1">
      <c r="A358" s="113">
        <f t="shared" si="17"/>
        <v>327</v>
      </c>
      <c r="B358" s="10" t="s">
        <v>9072</v>
      </c>
      <c r="C358" s="10" t="s">
        <v>44</v>
      </c>
      <c r="D358" s="172" t="s">
        <v>911</v>
      </c>
      <c r="E358" s="10">
        <v>6664041164</v>
      </c>
      <c r="F358" s="10" t="s">
        <v>13730</v>
      </c>
      <c r="G358" s="125" t="s">
        <v>10544</v>
      </c>
      <c r="H358" s="167" t="s">
        <v>151</v>
      </c>
      <c r="I358" s="10" t="s">
        <v>22</v>
      </c>
      <c r="J358" s="10" t="s">
        <v>3427</v>
      </c>
      <c r="K358" s="18" t="s">
        <v>5167</v>
      </c>
      <c r="L358" s="10" t="s">
        <v>1000</v>
      </c>
      <c r="M358" s="76" t="s">
        <v>11054</v>
      </c>
      <c r="N358" s="10" t="s">
        <v>39</v>
      </c>
      <c r="O358" s="76" t="s">
        <v>11895</v>
      </c>
      <c r="P358" s="10" t="s">
        <v>6712</v>
      </c>
      <c r="Q358" s="173" t="s">
        <v>9474</v>
      </c>
      <c r="R358" s="10" t="s">
        <v>4088</v>
      </c>
      <c r="S358" s="191" t="s">
        <v>912</v>
      </c>
      <c r="T358" s="486" t="s">
        <v>9908</v>
      </c>
      <c r="U358" s="584" t="s">
        <v>4807</v>
      </c>
      <c r="V358" s="449"/>
      <c r="W358" s="56"/>
      <c r="X358" s="56"/>
      <c r="Y358" s="56"/>
      <c r="Z358" s="56"/>
      <c r="AA358" s="56"/>
    </row>
    <row r="359" spans="1:27" s="30" customFormat="1" ht="108" outlineLevel="1">
      <c r="A359" s="113">
        <f t="shared" si="17"/>
        <v>328</v>
      </c>
      <c r="B359" s="10" t="s">
        <v>9073</v>
      </c>
      <c r="C359" s="10" t="s">
        <v>44</v>
      </c>
      <c r="D359" s="172" t="s">
        <v>913</v>
      </c>
      <c r="E359" s="10">
        <v>6664036020</v>
      </c>
      <c r="F359" s="10" t="s">
        <v>13731</v>
      </c>
      <c r="G359" s="125" t="s">
        <v>10545</v>
      </c>
      <c r="H359" s="167" t="s">
        <v>151</v>
      </c>
      <c r="I359" s="10" t="s">
        <v>22</v>
      </c>
      <c r="J359" s="10" t="s">
        <v>3428</v>
      </c>
      <c r="K359" s="18" t="s">
        <v>5167</v>
      </c>
      <c r="L359" s="10" t="s">
        <v>1000</v>
      </c>
      <c r="M359" s="76" t="s">
        <v>11059</v>
      </c>
      <c r="N359" s="10" t="s">
        <v>39</v>
      </c>
      <c r="O359" s="76" t="s">
        <v>12041</v>
      </c>
      <c r="P359" s="10" t="s">
        <v>7079</v>
      </c>
      <c r="Q359" s="173" t="s">
        <v>9475</v>
      </c>
      <c r="R359" s="10" t="s">
        <v>4088</v>
      </c>
      <c r="S359" s="191" t="s">
        <v>4042</v>
      </c>
      <c r="T359" s="486" t="s">
        <v>5673</v>
      </c>
      <c r="U359" s="584" t="s">
        <v>10691</v>
      </c>
      <c r="V359" s="449"/>
      <c r="W359" s="56"/>
      <c r="X359" s="56"/>
      <c r="Y359" s="56"/>
      <c r="Z359" s="56"/>
      <c r="AA359" s="56"/>
    </row>
    <row r="360" spans="1:27" s="30" customFormat="1" ht="384" outlineLevel="1">
      <c r="A360" s="113">
        <f t="shared" si="17"/>
        <v>329</v>
      </c>
      <c r="B360" s="10" t="s">
        <v>8061</v>
      </c>
      <c r="C360" s="10" t="s">
        <v>44</v>
      </c>
      <c r="D360" s="172" t="s">
        <v>914</v>
      </c>
      <c r="E360" s="10">
        <v>6664043098</v>
      </c>
      <c r="F360" s="10" t="s">
        <v>13772</v>
      </c>
      <c r="G360" s="125" t="s">
        <v>10546</v>
      </c>
      <c r="H360" s="167" t="s">
        <v>151</v>
      </c>
      <c r="I360" s="10" t="s">
        <v>22</v>
      </c>
      <c r="J360" s="10" t="s">
        <v>458</v>
      </c>
      <c r="K360" s="18" t="s">
        <v>5167</v>
      </c>
      <c r="L360" s="10" t="s">
        <v>1000</v>
      </c>
      <c r="M360" s="76" t="s">
        <v>11060</v>
      </c>
      <c r="N360" s="10" t="s">
        <v>39</v>
      </c>
      <c r="O360" s="76" t="s">
        <v>12042</v>
      </c>
      <c r="P360" s="10" t="s">
        <v>6713</v>
      </c>
      <c r="Q360" s="173" t="s">
        <v>9476</v>
      </c>
      <c r="R360" s="10" t="s">
        <v>4088</v>
      </c>
      <c r="S360" s="191" t="s">
        <v>915</v>
      </c>
      <c r="T360" s="486" t="s">
        <v>9909</v>
      </c>
      <c r="U360" s="584" t="s">
        <v>10691</v>
      </c>
      <c r="V360" s="449"/>
      <c r="W360" s="56"/>
      <c r="X360" s="56"/>
      <c r="Y360" s="56"/>
      <c r="Z360" s="56"/>
      <c r="AA360" s="56"/>
    </row>
    <row r="361" spans="1:27" s="30" customFormat="1" ht="84" outlineLevel="1">
      <c r="A361" s="113">
        <f t="shared" si="17"/>
        <v>330</v>
      </c>
      <c r="B361" s="10" t="s">
        <v>8062</v>
      </c>
      <c r="C361" s="10" t="s">
        <v>44</v>
      </c>
      <c r="D361" s="172" t="s">
        <v>916</v>
      </c>
      <c r="E361" s="10">
        <v>6664036365</v>
      </c>
      <c r="F361" s="10" t="s">
        <v>13732</v>
      </c>
      <c r="G361" s="125" t="s">
        <v>10547</v>
      </c>
      <c r="H361" s="167" t="s">
        <v>151</v>
      </c>
      <c r="I361" s="10" t="s">
        <v>22</v>
      </c>
      <c r="J361" s="10" t="s">
        <v>6698</v>
      </c>
      <c r="K361" s="18" t="s">
        <v>5167</v>
      </c>
      <c r="L361" s="10" t="s">
        <v>1000</v>
      </c>
      <c r="M361" s="76" t="s">
        <v>11056</v>
      </c>
      <c r="N361" s="10" t="s">
        <v>39</v>
      </c>
      <c r="O361" s="76" t="s">
        <v>12043</v>
      </c>
      <c r="P361" s="10" t="s">
        <v>6714</v>
      </c>
      <c r="Q361" s="173" t="s">
        <v>9477</v>
      </c>
      <c r="R361" s="10" t="s">
        <v>4088</v>
      </c>
      <c r="S361" s="191" t="s">
        <v>917</v>
      </c>
      <c r="T361" s="486" t="s">
        <v>9910</v>
      </c>
      <c r="U361" s="584" t="s">
        <v>10692</v>
      </c>
      <c r="V361" s="449"/>
      <c r="W361" s="56"/>
      <c r="X361" s="56"/>
      <c r="Y361" s="56"/>
      <c r="Z361" s="56"/>
      <c r="AA361" s="56"/>
    </row>
    <row r="362" spans="1:27" s="30" customFormat="1" ht="82.2" outlineLevel="1">
      <c r="A362" s="113">
        <f t="shared" si="17"/>
        <v>331</v>
      </c>
      <c r="B362" s="10" t="s">
        <v>8063</v>
      </c>
      <c r="C362" s="10" t="s">
        <v>44</v>
      </c>
      <c r="D362" s="172" t="s">
        <v>918</v>
      </c>
      <c r="E362" s="10">
        <v>6664041894</v>
      </c>
      <c r="F362" s="10" t="s">
        <v>13733</v>
      </c>
      <c r="G362" s="125" t="s">
        <v>10548</v>
      </c>
      <c r="H362" s="167" t="s">
        <v>151</v>
      </c>
      <c r="I362" s="10" t="s">
        <v>22</v>
      </c>
      <c r="J362" s="10" t="s">
        <v>3429</v>
      </c>
      <c r="K362" s="18" t="s">
        <v>5167</v>
      </c>
      <c r="L362" s="10" t="s">
        <v>1000</v>
      </c>
      <c r="M362" s="76" t="s">
        <v>11053</v>
      </c>
      <c r="N362" s="10" t="s">
        <v>39</v>
      </c>
      <c r="O362" s="76" t="s">
        <v>12820</v>
      </c>
      <c r="P362" s="10" t="s">
        <v>6715</v>
      </c>
      <c r="Q362" s="173" t="s">
        <v>9478</v>
      </c>
      <c r="R362" s="10" t="s">
        <v>4088</v>
      </c>
      <c r="S362" s="191" t="s">
        <v>919</v>
      </c>
      <c r="T362" s="486" t="s">
        <v>9911</v>
      </c>
      <c r="U362" s="584" t="s">
        <v>10693</v>
      </c>
      <c r="V362" s="449"/>
      <c r="W362" s="56"/>
      <c r="X362" s="56"/>
      <c r="Y362" s="56"/>
      <c r="Z362" s="56"/>
      <c r="AA362" s="56"/>
    </row>
    <row r="363" spans="1:27" s="30" customFormat="1" ht="108" outlineLevel="1">
      <c r="A363" s="113">
        <f t="shared" si="17"/>
        <v>332</v>
      </c>
      <c r="B363" s="10" t="s">
        <v>9074</v>
      </c>
      <c r="C363" s="10" t="s">
        <v>44</v>
      </c>
      <c r="D363" s="172" t="s">
        <v>920</v>
      </c>
      <c r="E363" s="10">
        <v>6664034791</v>
      </c>
      <c r="F363" s="10" t="s">
        <v>13734</v>
      </c>
      <c r="G363" s="125" t="s">
        <v>10549</v>
      </c>
      <c r="H363" s="167" t="s">
        <v>151</v>
      </c>
      <c r="I363" s="10" t="s">
        <v>22</v>
      </c>
      <c r="J363" s="10" t="s">
        <v>3368</v>
      </c>
      <c r="K363" s="18" t="s">
        <v>5167</v>
      </c>
      <c r="L363" s="10" t="s">
        <v>1000</v>
      </c>
      <c r="M363" s="76" t="s">
        <v>11020</v>
      </c>
      <c r="N363" s="10" t="s">
        <v>39</v>
      </c>
      <c r="O363" s="76" t="s">
        <v>11942</v>
      </c>
      <c r="P363" s="10" t="s">
        <v>6716</v>
      </c>
      <c r="Q363" s="173" t="s">
        <v>12821</v>
      </c>
      <c r="R363" s="10" t="s">
        <v>4088</v>
      </c>
      <c r="S363" s="191" t="s">
        <v>921</v>
      </c>
      <c r="T363" s="486" t="s">
        <v>9912</v>
      </c>
      <c r="U363" s="584" t="s">
        <v>4808</v>
      </c>
      <c r="V363" s="449"/>
      <c r="W363" s="56"/>
      <c r="X363" s="56"/>
      <c r="Y363" s="56"/>
      <c r="Z363" s="56"/>
      <c r="AA363" s="56"/>
    </row>
    <row r="364" spans="1:27" s="30" customFormat="1" ht="108" outlineLevel="1">
      <c r="A364" s="113">
        <f t="shared" si="17"/>
        <v>333</v>
      </c>
      <c r="B364" s="10" t="s">
        <v>9075</v>
      </c>
      <c r="C364" s="10" t="s">
        <v>44</v>
      </c>
      <c r="D364" s="172" t="s">
        <v>922</v>
      </c>
      <c r="E364" s="10">
        <v>6664034142</v>
      </c>
      <c r="F364" s="10" t="s">
        <v>13735</v>
      </c>
      <c r="G364" s="125" t="s">
        <v>10550</v>
      </c>
      <c r="H364" s="167" t="s">
        <v>151</v>
      </c>
      <c r="I364" s="10" t="s">
        <v>22</v>
      </c>
      <c r="J364" s="10" t="s">
        <v>3390</v>
      </c>
      <c r="K364" s="18" t="s">
        <v>5167</v>
      </c>
      <c r="L364" s="10" t="s">
        <v>1000</v>
      </c>
      <c r="M364" s="76" t="s">
        <v>11025</v>
      </c>
      <c r="N364" s="10" t="s">
        <v>39</v>
      </c>
      <c r="O364" s="76" t="s">
        <v>12232</v>
      </c>
      <c r="P364" s="10" t="s">
        <v>6717</v>
      </c>
      <c r="Q364" s="173" t="s">
        <v>9479</v>
      </c>
      <c r="R364" s="10" t="s">
        <v>4088</v>
      </c>
      <c r="S364" s="191" t="s">
        <v>923</v>
      </c>
      <c r="T364" s="486" t="s">
        <v>9913</v>
      </c>
      <c r="U364" s="584" t="s">
        <v>10694</v>
      </c>
      <c r="V364" s="449"/>
      <c r="W364" s="56"/>
      <c r="X364" s="56"/>
      <c r="Y364" s="56"/>
      <c r="Z364" s="56"/>
      <c r="AA364" s="56"/>
    </row>
    <row r="365" spans="1:27" s="30" customFormat="1" ht="108" outlineLevel="1">
      <c r="A365" s="113">
        <f t="shared" si="17"/>
        <v>334</v>
      </c>
      <c r="B365" s="10" t="s">
        <v>6695</v>
      </c>
      <c r="C365" s="10" t="s">
        <v>44</v>
      </c>
      <c r="D365" s="172" t="s">
        <v>924</v>
      </c>
      <c r="E365" s="10">
        <v>6664036189</v>
      </c>
      <c r="F365" s="10" t="s">
        <v>13736</v>
      </c>
      <c r="G365" s="125" t="s">
        <v>10551</v>
      </c>
      <c r="H365" s="167" t="s">
        <v>151</v>
      </c>
      <c r="I365" s="10" t="s">
        <v>22</v>
      </c>
      <c r="J365" s="10" t="s">
        <v>3527</v>
      </c>
      <c r="K365" s="18" t="s">
        <v>5167</v>
      </c>
      <c r="L365" s="10" t="s">
        <v>1000</v>
      </c>
      <c r="M365" s="76" t="s">
        <v>11018</v>
      </c>
      <c r="N365" s="10" t="s">
        <v>39</v>
      </c>
      <c r="O365" s="76" t="s">
        <v>12044</v>
      </c>
      <c r="P365" s="10" t="s">
        <v>6723</v>
      </c>
      <c r="Q365" s="173" t="s">
        <v>9480</v>
      </c>
      <c r="R365" s="10" t="s">
        <v>4088</v>
      </c>
      <c r="S365" s="191" t="s">
        <v>925</v>
      </c>
      <c r="T365" s="486" t="s">
        <v>9914</v>
      </c>
      <c r="U365" s="584" t="s">
        <v>10695</v>
      </c>
      <c r="V365" s="449"/>
      <c r="W365" s="56"/>
      <c r="X365" s="56"/>
      <c r="Y365" s="56"/>
      <c r="Z365" s="56"/>
      <c r="AA365" s="56"/>
    </row>
    <row r="366" spans="1:27" s="30" customFormat="1" ht="132" outlineLevel="1">
      <c r="A366" s="113">
        <f t="shared" si="17"/>
        <v>335</v>
      </c>
      <c r="B366" s="10" t="s">
        <v>9076</v>
      </c>
      <c r="C366" s="10" t="s">
        <v>44</v>
      </c>
      <c r="D366" s="172" t="s">
        <v>926</v>
      </c>
      <c r="E366" s="10">
        <v>6674308709</v>
      </c>
      <c r="F366" s="10" t="s">
        <v>13737</v>
      </c>
      <c r="G366" s="125" t="s">
        <v>10552</v>
      </c>
      <c r="H366" s="167" t="s">
        <v>151</v>
      </c>
      <c r="I366" s="10" t="s">
        <v>22</v>
      </c>
      <c r="J366" s="10" t="s">
        <v>3430</v>
      </c>
      <c r="K366" s="18" t="s">
        <v>5167</v>
      </c>
      <c r="L366" s="10" t="s">
        <v>1000</v>
      </c>
      <c r="M366" s="76" t="s">
        <v>10984</v>
      </c>
      <c r="N366" s="10" t="s">
        <v>39</v>
      </c>
      <c r="O366" s="76" t="s">
        <v>12045</v>
      </c>
      <c r="P366" s="10" t="s">
        <v>6718</v>
      </c>
      <c r="Q366" s="173" t="s">
        <v>9481</v>
      </c>
      <c r="R366" s="10" t="s">
        <v>4088</v>
      </c>
      <c r="S366" s="191" t="s">
        <v>927</v>
      </c>
      <c r="T366" s="486" t="s">
        <v>9915</v>
      </c>
      <c r="U366" s="584" t="s">
        <v>10696</v>
      </c>
      <c r="V366" s="449"/>
      <c r="W366" s="56"/>
      <c r="X366" s="56"/>
      <c r="Y366" s="56"/>
      <c r="Z366" s="56"/>
      <c r="AA366" s="56"/>
    </row>
    <row r="367" spans="1:27" s="30" customFormat="1" ht="96" outlineLevel="1">
      <c r="A367" s="113">
        <f t="shared" si="17"/>
        <v>336</v>
      </c>
      <c r="B367" s="10" t="s">
        <v>8064</v>
      </c>
      <c r="C367" s="10" t="s">
        <v>44</v>
      </c>
      <c r="D367" s="172" t="s">
        <v>6992</v>
      </c>
      <c r="E367" s="10">
        <v>6679130071</v>
      </c>
      <c r="F367" s="10" t="s">
        <v>13979</v>
      </c>
      <c r="G367" s="125" t="s">
        <v>10553</v>
      </c>
      <c r="H367" s="167" t="s">
        <v>151</v>
      </c>
      <c r="I367" s="10" t="s">
        <v>22</v>
      </c>
      <c r="J367" s="10" t="s">
        <v>458</v>
      </c>
      <c r="K367" s="18" t="s">
        <v>5167</v>
      </c>
      <c r="L367" s="10" t="s">
        <v>1000</v>
      </c>
      <c r="M367" s="76" t="s">
        <v>10973</v>
      </c>
      <c r="N367" s="10" t="s">
        <v>39</v>
      </c>
      <c r="O367" s="76" t="s">
        <v>12046</v>
      </c>
      <c r="P367" s="10" t="s">
        <v>6719</v>
      </c>
      <c r="Q367" s="173" t="s">
        <v>9482</v>
      </c>
      <c r="R367" s="10" t="s">
        <v>4088</v>
      </c>
      <c r="S367" s="191" t="s">
        <v>928</v>
      </c>
      <c r="T367" s="486" t="s">
        <v>9916</v>
      </c>
      <c r="U367" s="584" t="s">
        <v>4809</v>
      </c>
      <c r="V367" s="449"/>
      <c r="W367" s="56"/>
      <c r="X367" s="56"/>
      <c r="Y367" s="56"/>
      <c r="Z367" s="56"/>
      <c r="AA367" s="56"/>
    </row>
    <row r="368" spans="1:27" s="30" customFormat="1" ht="111.6" customHeight="1" outlineLevel="1">
      <c r="A368" s="113">
        <f t="shared" si="17"/>
        <v>337</v>
      </c>
      <c r="B368" s="10" t="s">
        <v>9077</v>
      </c>
      <c r="C368" s="10" t="s">
        <v>44</v>
      </c>
      <c r="D368" s="172" t="s">
        <v>929</v>
      </c>
      <c r="E368" s="10">
        <v>6679174030</v>
      </c>
      <c r="F368" s="10" t="s">
        <v>13738</v>
      </c>
      <c r="G368" s="125" t="s">
        <v>10554</v>
      </c>
      <c r="H368" s="167" t="s">
        <v>151</v>
      </c>
      <c r="I368" s="10" t="s">
        <v>22</v>
      </c>
      <c r="J368" s="10" t="s">
        <v>458</v>
      </c>
      <c r="K368" s="18" t="s">
        <v>5167</v>
      </c>
      <c r="L368" s="10" t="s">
        <v>261</v>
      </c>
      <c r="M368" s="76" t="s">
        <v>11061</v>
      </c>
      <c r="N368" s="10" t="s">
        <v>39</v>
      </c>
      <c r="O368" s="76" t="s">
        <v>12029</v>
      </c>
      <c r="P368" s="10" t="s">
        <v>6720</v>
      </c>
      <c r="Q368" s="173" t="s">
        <v>11733</v>
      </c>
      <c r="R368" s="10" t="s">
        <v>4088</v>
      </c>
      <c r="S368" s="191" t="s">
        <v>930</v>
      </c>
      <c r="T368" s="253" t="s">
        <v>9917</v>
      </c>
      <c r="U368" s="584" t="s">
        <v>10697</v>
      </c>
      <c r="V368" s="449"/>
      <c r="W368" s="56"/>
      <c r="X368" s="56"/>
      <c r="Y368" s="56"/>
      <c r="Z368" s="56"/>
      <c r="AA368" s="56"/>
    </row>
    <row r="369" spans="1:27" s="30" customFormat="1" ht="111.6" customHeight="1" outlineLevel="1">
      <c r="A369" s="10">
        <f>A368+1</f>
        <v>338</v>
      </c>
      <c r="B369" s="10" t="s">
        <v>8065</v>
      </c>
      <c r="C369" s="10" t="s">
        <v>341</v>
      </c>
      <c r="D369" s="172" t="s">
        <v>7695</v>
      </c>
      <c r="E369" s="10">
        <v>6674151864</v>
      </c>
      <c r="F369" s="10" t="s">
        <v>13739</v>
      </c>
      <c r="G369" s="125" t="s">
        <v>7699</v>
      </c>
      <c r="H369" s="167" t="s">
        <v>151</v>
      </c>
      <c r="I369" s="10" t="s">
        <v>22</v>
      </c>
      <c r="J369" s="10" t="s">
        <v>2616</v>
      </c>
      <c r="K369" s="18" t="s">
        <v>5167</v>
      </c>
      <c r="L369" s="10" t="s">
        <v>862</v>
      </c>
      <c r="M369" s="76" t="s">
        <v>11062</v>
      </c>
      <c r="N369" s="10" t="s">
        <v>39</v>
      </c>
      <c r="O369" s="76" t="s">
        <v>11926</v>
      </c>
      <c r="P369" s="10" t="s">
        <v>7696</v>
      </c>
      <c r="Q369" s="173" t="s">
        <v>9483</v>
      </c>
      <c r="R369" s="10" t="s">
        <v>7697</v>
      </c>
      <c r="S369" s="10" t="s">
        <v>7694</v>
      </c>
      <c r="T369" s="486" t="s">
        <v>9918</v>
      </c>
      <c r="U369" s="523" t="s">
        <v>7698</v>
      </c>
      <c r="V369" s="449"/>
      <c r="W369" s="56"/>
      <c r="X369" s="56"/>
      <c r="Y369" s="56"/>
      <c r="Z369" s="56"/>
      <c r="AA369" s="56"/>
    </row>
    <row r="370" spans="1:27" s="30" customFormat="1" ht="84" outlineLevel="1">
      <c r="A370" s="113">
        <f t="shared" si="17"/>
        <v>339</v>
      </c>
      <c r="B370" s="10" t="s">
        <v>6696</v>
      </c>
      <c r="C370" s="10" t="s">
        <v>44</v>
      </c>
      <c r="D370" s="172" t="s">
        <v>931</v>
      </c>
      <c r="E370" s="10">
        <v>6679037442</v>
      </c>
      <c r="F370" s="10" t="s">
        <v>13835</v>
      </c>
      <c r="G370" s="125" t="s">
        <v>932</v>
      </c>
      <c r="H370" s="167" t="s">
        <v>151</v>
      </c>
      <c r="I370" s="10" t="s">
        <v>22</v>
      </c>
      <c r="J370" s="10" t="s">
        <v>2616</v>
      </c>
      <c r="K370" s="18" t="s">
        <v>5167</v>
      </c>
      <c r="L370" s="10" t="s">
        <v>3640</v>
      </c>
      <c r="M370" s="76" t="s">
        <v>11063</v>
      </c>
      <c r="N370" s="10" t="s">
        <v>39</v>
      </c>
      <c r="O370" s="76" t="s">
        <v>12047</v>
      </c>
      <c r="P370" s="473" t="s">
        <v>7693</v>
      </c>
      <c r="Q370" s="173" t="s">
        <v>9484</v>
      </c>
      <c r="R370" s="10" t="s">
        <v>4126</v>
      </c>
      <c r="S370" s="191" t="s">
        <v>933</v>
      </c>
      <c r="T370" s="253" t="s">
        <v>9919</v>
      </c>
      <c r="U370" s="584" t="s">
        <v>4810</v>
      </c>
      <c r="V370" s="449"/>
      <c r="W370" s="56"/>
      <c r="X370" s="56"/>
      <c r="Y370" s="56"/>
      <c r="Z370" s="56"/>
      <c r="AA370" s="56"/>
    </row>
    <row r="371" spans="1:27" s="30" customFormat="1" ht="121.8" customHeight="1" outlineLevel="1">
      <c r="A371" s="113">
        <f t="shared" si="17"/>
        <v>340</v>
      </c>
      <c r="B371" s="375" t="s">
        <v>8066</v>
      </c>
      <c r="C371" s="471" t="s">
        <v>44</v>
      </c>
      <c r="D371" s="470" t="s">
        <v>7285</v>
      </c>
      <c r="E371" s="470">
        <v>6679084234</v>
      </c>
      <c r="F371" s="470" t="s">
        <v>13785</v>
      </c>
      <c r="G371" s="125" t="s">
        <v>7286</v>
      </c>
      <c r="H371" s="470" t="s">
        <v>151</v>
      </c>
      <c r="I371" s="470" t="s">
        <v>3200</v>
      </c>
      <c r="J371" s="470" t="s">
        <v>3604</v>
      </c>
      <c r="K371" s="470">
        <v>578.66999999999996</v>
      </c>
      <c r="L371" s="470" t="s">
        <v>7287</v>
      </c>
      <c r="M371" s="481" t="s">
        <v>11064</v>
      </c>
      <c r="N371" s="470" t="s">
        <v>39</v>
      </c>
      <c r="O371" s="481" t="s">
        <v>12218</v>
      </c>
      <c r="P371" s="470" t="s">
        <v>7288</v>
      </c>
      <c r="Q371" s="173" t="s">
        <v>9483</v>
      </c>
      <c r="R371" s="470" t="s">
        <v>7289</v>
      </c>
      <c r="S371" s="470" t="s">
        <v>7290</v>
      </c>
      <c r="T371" s="475" t="s">
        <v>10472</v>
      </c>
      <c r="U371" s="523" t="s">
        <v>7256</v>
      </c>
      <c r="V371" s="449"/>
      <c r="W371" s="56"/>
      <c r="X371" s="56"/>
      <c r="Y371" s="56"/>
      <c r="Z371" s="56"/>
      <c r="AA371" s="56"/>
    </row>
    <row r="372" spans="1:27" s="30" customFormat="1" ht="82.8" outlineLevel="1">
      <c r="A372" s="113">
        <f t="shared" si="17"/>
        <v>341</v>
      </c>
      <c r="B372" s="10" t="s">
        <v>8067</v>
      </c>
      <c r="C372" s="10" t="s">
        <v>341</v>
      </c>
      <c r="D372" s="172" t="s">
        <v>7250</v>
      </c>
      <c r="E372" s="10">
        <v>6674194811</v>
      </c>
      <c r="F372" s="10" t="s">
        <v>13773</v>
      </c>
      <c r="G372" s="125" t="s">
        <v>7252</v>
      </c>
      <c r="H372" s="167" t="s">
        <v>151</v>
      </c>
      <c r="I372" s="10" t="s">
        <v>22</v>
      </c>
      <c r="J372" s="10" t="s">
        <v>7251</v>
      </c>
      <c r="K372" s="14">
        <v>671</v>
      </c>
      <c r="L372" s="10" t="s">
        <v>3640</v>
      </c>
      <c r="M372" s="76" t="s">
        <v>10923</v>
      </c>
      <c r="N372" s="10" t="s">
        <v>39</v>
      </c>
      <c r="O372" s="76" t="s">
        <v>11894</v>
      </c>
      <c r="P372" s="10" t="s">
        <v>13067</v>
      </c>
      <c r="Q372" s="173" t="s">
        <v>9483</v>
      </c>
      <c r="R372" s="10" t="s">
        <v>12822</v>
      </c>
      <c r="S372" s="10" t="s">
        <v>7253</v>
      </c>
      <c r="T372" s="475" t="s">
        <v>10413</v>
      </c>
      <c r="U372" s="523" t="s">
        <v>7256</v>
      </c>
      <c r="V372" s="449"/>
      <c r="W372" s="56"/>
      <c r="X372" s="56"/>
      <c r="Y372" s="56"/>
      <c r="Z372" s="56"/>
      <c r="AA372" s="56"/>
    </row>
    <row r="373" spans="1:27" s="30" customFormat="1" ht="108" outlineLevel="1">
      <c r="A373" s="113">
        <f t="shared" si="17"/>
        <v>342</v>
      </c>
      <c r="B373" s="16" t="s">
        <v>8068</v>
      </c>
      <c r="C373" s="10" t="s">
        <v>44</v>
      </c>
      <c r="D373" s="172" t="s">
        <v>934</v>
      </c>
      <c r="E373" s="10">
        <v>6664041904</v>
      </c>
      <c r="F373" s="10" t="s">
        <v>13740</v>
      </c>
      <c r="G373" s="125" t="s">
        <v>935</v>
      </c>
      <c r="H373" s="167" t="s">
        <v>151</v>
      </c>
      <c r="I373" s="10" t="s">
        <v>22</v>
      </c>
      <c r="J373" s="10" t="s">
        <v>458</v>
      </c>
      <c r="K373" s="18" t="s">
        <v>5167</v>
      </c>
      <c r="L373" s="10" t="s">
        <v>261</v>
      </c>
      <c r="M373" s="76" t="s">
        <v>10968</v>
      </c>
      <c r="N373" s="10" t="s">
        <v>39</v>
      </c>
      <c r="O373" s="76" t="s">
        <v>12048</v>
      </c>
      <c r="P373" s="118" t="s">
        <v>6721</v>
      </c>
      <c r="Q373" s="33" t="s">
        <v>11734</v>
      </c>
      <c r="R373" s="10" t="s">
        <v>4088</v>
      </c>
      <c r="S373" s="191" t="s">
        <v>936</v>
      </c>
      <c r="T373" s="486" t="s">
        <v>9920</v>
      </c>
      <c r="U373" s="584" t="s">
        <v>4811</v>
      </c>
      <c r="V373" s="449"/>
      <c r="W373" s="56"/>
      <c r="X373" s="56"/>
      <c r="Y373" s="56"/>
      <c r="Z373" s="56"/>
      <c r="AA373" s="56"/>
    </row>
    <row r="374" spans="1:27" s="30" customFormat="1" ht="152.25" customHeight="1" outlineLevel="1">
      <c r="A374" s="113">
        <f t="shared" si="17"/>
        <v>343</v>
      </c>
      <c r="B374" s="10" t="s">
        <v>8069</v>
      </c>
      <c r="C374" s="10" t="s">
        <v>44</v>
      </c>
      <c r="D374" s="172" t="s">
        <v>937</v>
      </c>
      <c r="E374" s="10">
        <v>6664030934</v>
      </c>
      <c r="F374" s="10" t="s">
        <v>13741</v>
      </c>
      <c r="G374" s="125" t="s">
        <v>938</v>
      </c>
      <c r="H374" s="167" t="s">
        <v>151</v>
      </c>
      <c r="I374" s="10" t="s">
        <v>22</v>
      </c>
      <c r="J374" s="10" t="s">
        <v>3407</v>
      </c>
      <c r="K374" s="18" t="s">
        <v>5167</v>
      </c>
      <c r="L374" s="10" t="s">
        <v>261</v>
      </c>
      <c r="M374" s="76" t="s">
        <v>11065</v>
      </c>
      <c r="N374" s="10" t="s">
        <v>39</v>
      </c>
      <c r="O374" s="76" t="s">
        <v>12014</v>
      </c>
      <c r="P374" s="10" t="s">
        <v>6722</v>
      </c>
      <c r="Q374" s="173" t="s">
        <v>9485</v>
      </c>
      <c r="R374" s="10" t="s">
        <v>4127</v>
      </c>
      <c r="S374" s="191" t="s">
        <v>939</v>
      </c>
      <c r="T374" s="486" t="s">
        <v>9921</v>
      </c>
      <c r="U374" s="584" t="s">
        <v>4812</v>
      </c>
      <c r="V374" s="449"/>
      <c r="W374" s="56"/>
      <c r="X374" s="56"/>
      <c r="Y374" s="56"/>
      <c r="Z374" s="56"/>
      <c r="AA374" s="56"/>
    </row>
    <row r="375" spans="1:27" s="30" customFormat="1" ht="106.2" outlineLevel="1">
      <c r="A375" s="10">
        <f t="shared" si="17"/>
        <v>344</v>
      </c>
      <c r="B375" s="10" t="s">
        <v>8070</v>
      </c>
      <c r="C375" s="10" t="s">
        <v>44</v>
      </c>
      <c r="D375" s="172" t="s">
        <v>6691</v>
      </c>
      <c r="E375" s="10">
        <v>6664032642</v>
      </c>
      <c r="F375" s="10" t="s">
        <v>13742</v>
      </c>
      <c r="G375" s="125" t="s">
        <v>10555</v>
      </c>
      <c r="H375" s="167" t="s">
        <v>151</v>
      </c>
      <c r="I375" s="10" t="s">
        <v>22</v>
      </c>
      <c r="J375" s="10" t="s">
        <v>458</v>
      </c>
      <c r="K375" s="14">
        <v>671</v>
      </c>
      <c r="L375" s="10" t="s">
        <v>261</v>
      </c>
      <c r="M375" s="76" t="s">
        <v>11066</v>
      </c>
      <c r="N375" s="10" t="s">
        <v>39</v>
      </c>
      <c r="O375" s="76" t="s">
        <v>12049</v>
      </c>
      <c r="P375" s="10" t="s">
        <v>6690</v>
      </c>
      <c r="Q375" s="173" t="s">
        <v>5174</v>
      </c>
      <c r="R375" s="10" t="s">
        <v>12823</v>
      </c>
      <c r="S375" s="10" t="s">
        <v>6689</v>
      </c>
      <c r="T375" s="76" t="s">
        <v>10414</v>
      </c>
      <c r="U375" s="584" t="s">
        <v>10555</v>
      </c>
      <c r="V375" s="449"/>
      <c r="W375" s="56"/>
      <c r="X375" s="56"/>
      <c r="Y375" s="56"/>
      <c r="Z375" s="56"/>
      <c r="AA375" s="56"/>
    </row>
    <row r="376" spans="1:27" s="30" customFormat="1" ht="120" outlineLevel="1">
      <c r="A376" s="10">
        <f t="shared" si="17"/>
        <v>345</v>
      </c>
      <c r="B376" s="10" t="s">
        <v>9078</v>
      </c>
      <c r="C376" s="10" t="s">
        <v>44</v>
      </c>
      <c r="D376" s="172" t="s">
        <v>6767</v>
      </c>
      <c r="E376" s="10">
        <v>6664032642</v>
      </c>
      <c r="F376" s="10" t="s">
        <v>13743</v>
      </c>
      <c r="G376" s="566" t="s">
        <v>10555</v>
      </c>
      <c r="H376" s="167" t="s">
        <v>151</v>
      </c>
      <c r="I376" s="10" t="s">
        <v>22</v>
      </c>
      <c r="J376" s="10" t="s">
        <v>458</v>
      </c>
      <c r="K376" s="14">
        <v>671</v>
      </c>
      <c r="L376" s="10" t="s">
        <v>26</v>
      </c>
      <c r="M376" s="76" t="s">
        <v>11067</v>
      </c>
      <c r="N376" s="10" t="s">
        <v>39</v>
      </c>
      <c r="O376" s="76" t="s">
        <v>12049</v>
      </c>
      <c r="P376" s="10" t="s">
        <v>6690</v>
      </c>
      <c r="Q376" s="173" t="s">
        <v>5174</v>
      </c>
      <c r="R376" s="10" t="s">
        <v>6768</v>
      </c>
      <c r="S376" s="10" t="s">
        <v>6689</v>
      </c>
      <c r="T376" s="76" t="s">
        <v>10415</v>
      </c>
      <c r="U376" s="584" t="s">
        <v>10555</v>
      </c>
      <c r="V376" s="449"/>
      <c r="W376" s="56"/>
      <c r="X376" s="56"/>
      <c r="Y376" s="56"/>
      <c r="Z376" s="56"/>
      <c r="AA376" s="56"/>
    </row>
    <row r="377" spans="1:27" s="30" customFormat="1" ht="106.2" outlineLevel="1">
      <c r="A377" s="10">
        <f>A376+1</f>
        <v>346</v>
      </c>
      <c r="B377" s="10" t="s">
        <v>8071</v>
      </c>
      <c r="C377" s="10" t="s">
        <v>44</v>
      </c>
      <c r="D377" s="172" t="s">
        <v>6691</v>
      </c>
      <c r="E377" s="10">
        <v>6664032642</v>
      </c>
      <c r="F377" s="10" t="s">
        <v>13744</v>
      </c>
      <c r="G377" s="566" t="s">
        <v>10555</v>
      </c>
      <c r="H377" s="167" t="s">
        <v>151</v>
      </c>
      <c r="I377" s="10" t="s">
        <v>22</v>
      </c>
      <c r="J377" s="10" t="s">
        <v>458</v>
      </c>
      <c r="K377" s="14">
        <v>671</v>
      </c>
      <c r="L377" s="10" t="s">
        <v>26</v>
      </c>
      <c r="M377" s="76" t="s">
        <v>11068</v>
      </c>
      <c r="N377" s="10" t="s">
        <v>39</v>
      </c>
      <c r="O377" s="76" t="s">
        <v>12049</v>
      </c>
      <c r="P377" s="10" t="s">
        <v>6690</v>
      </c>
      <c r="Q377" s="173" t="s">
        <v>5174</v>
      </c>
      <c r="R377" s="10" t="s">
        <v>4088</v>
      </c>
      <c r="S377" s="10" t="s">
        <v>6689</v>
      </c>
      <c r="T377" s="76" t="s">
        <v>10416</v>
      </c>
      <c r="U377" s="584" t="s">
        <v>10555</v>
      </c>
      <c r="V377" s="449"/>
      <c r="W377" s="56"/>
      <c r="X377" s="56"/>
      <c r="Y377" s="56"/>
      <c r="Z377" s="56"/>
      <c r="AA377" s="56"/>
    </row>
    <row r="378" spans="1:27" s="30" customFormat="1" ht="37.200000000000003">
      <c r="A378" s="206" t="str">
        <f>"Железнодорожный район: " &amp; COUNT(A379:A399)</f>
        <v>Железнодорожный район: 21</v>
      </c>
      <c r="B378" s="109"/>
      <c r="C378" s="155"/>
      <c r="D378" s="109"/>
      <c r="E378" s="109"/>
      <c r="F378" s="156"/>
      <c r="G378" s="156"/>
      <c r="H378" s="156"/>
      <c r="I378" s="156"/>
      <c r="J378" s="156"/>
      <c r="K378" s="157"/>
      <c r="L378" s="156"/>
      <c r="M378" s="158"/>
      <c r="N378" s="156"/>
      <c r="O378" s="158"/>
      <c r="P378" s="110"/>
      <c r="Q378" s="156"/>
      <c r="R378" s="156"/>
      <c r="S378" s="156"/>
      <c r="T378" s="158"/>
      <c r="U378" s="416"/>
      <c r="V378" s="449">
        <v>111</v>
      </c>
      <c r="W378" s="67"/>
      <c r="X378" s="56"/>
      <c r="Y378" s="56"/>
      <c r="Z378" s="56"/>
      <c r="AA378" s="56"/>
    </row>
    <row r="379" spans="1:27" s="30" customFormat="1" ht="108" outlineLevel="1">
      <c r="A379" s="10">
        <f>A377+1</f>
        <v>347</v>
      </c>
      <c r="B379" s="374" t="s">
        <v>9079</v>
      </c>
      <c r="C379" s="10" t="s">
        <v>44</v>
      </c>
      <c r="D379" s="172" t="s">
        <v>940</v>
      </c>
      <c r="E379" s="10">
        <v>6659039089</v>
      </c>
      <c r="F379" s="10" t="s">
        <v>7327</v>
      </c>
      <c r="G379" s="566" t="s">
        <v>10556</v>
      </c>
      <c r="H379" s="167" t="s">
        <v>151</v>
      </c>
      <c r="I379" s="10" t="s">
        <v>22</v>
      </c>
      <c r="J379" s="10" t="s">
        <v>3387</v>
      </c>
      <c r="K379" s="14">
        <v>671</v>
      </c>
      <c r="L379" s="10" t="s">
        <v>261</v>
      </c>
      <c r="M379" s="76" t="s">
        <v>11069</v>
      </c>
      <c r="N379" s="10" t="s">
        <v>39</v>
      </c>
      <c r="O379" s="76" t="s">
        <v>11920</v>
      </c>
      <c r="P379" s="586" t="s">
        <v>5821</v>
      </c>
      <c r="Q379" s="173" t="s">
        <v>9486</v>
      </c>
      <c r="R379" s="10" t="s">
        <v>4088</v>
      </c>
      <c r="S379" s="10" t="s">
        <v>941</v>
      </c>
      <c r="T379" s="76" t="s">
        <v>10417</v>
      </c>
      <c r="U379" s="415" t="s">
        <v>10698</v>
      </c>
      <c r="V379" s="449"/>
      <c r="W379" s="56"/>
      <c r="X379" s="56"/>
      <c r="Y379" s="56"/>
      <c r="Z379" s="56"/>
      <c r="AA379" s="56"/>
    </row>
    <row r="380" spans="1:27" s="30" customFormat="1" ht="84" outlineLevel="1">
      <c r="A380" s="10">
        <f t="shared" ref="A380:A399" si="18">A379+1</f>
        <v>348</v>
      </c>
      <c r="B380" s="374" t="s">
        <v>9080</v>
      </c>
      <c r="C380" s="10" t="s">
        <v>44</v>
      </c>
      <c r="D380" s="172" t="s">
        <v>942</v>
      </c>
      <c r="E380" s="10">
        <v>6659035461</v>
      </c>
      <c r="F380" s="10" t="s">
        <v>7548</v>
      </c>
      <c r="G380" s="566" t="s">
        <v>10557</v>
      </c>
      <c r="H380" s="167" t="s">
        <v>151</v>
      </c>
      <c r="I380" s="10" t="s">
        <v>22</v>
      </c>
      <c r="J380" s="10" t="s">
        <v>458</v>
      </c>
      <c r="K380" s="14">
        <v>671</v>
      </c>
      <c r="L380" s="10" t="s">
        <v>261</v>
      </c>
      <c r="M380" s="76" t="s">
        <v>11061</v>
      </c>
      <c r="N380" s="10" t="s">
        <v>39</v>
      </c>
      <c r="O380" s="76" t="s">
        <v>12050</v>
      </c>
      <c r="P380" s="10" t="s">
        <v>5947</v>
      </c>
      <c r="Q380" s="173" t="s">
        <v>9487</v>
      </c>
      <c r="R380" s="10" t="s">
        <v>4088</v>
      </c>
      <c r="S380" s="10" t="s">
        <v>943</v>
      </c>
      <c r="T380" s="252" t="s">
        <v>10418</v>
      </c>
      <c r="U380" s="415" t="s">
        <v>10699</v>
      </c>
      <c r="V380" s="449"/>
      <c r="W380" s="56"/>
      <c r="X380" s="56"/>
      <c r="Y380" s="56"/>
      <c r="Z380" s="56"/>
      <c r="AA380" s="56"/>
    </row>
    <row r="381" spans="1:27" s="30" customFormat="1" ht="106.2" outlineLevel="1">
      <c r="A381" s="10">
        <f t="shared" si="18"/>
        <v>349</v>
      </c>
      <c r="B381" s="374" t="s">
        <v>8072</v>
      </c>
      <c r="C381" s="10" t="s">
        <v>44</v>
      </c>
      <c r="D381" s="172" t="s">
        <v>944</v>
      </c>
      <c r="E381" s="10">
        <v>6659039120</v>
      </c>
      <c r="F381" s="10" t="s">
        <v>14043</v>
      </c>
      <c r="G381" s="587" t="s">
        <v>10558</v>
      </c>
      <c r="H381" s="167" t="s">
        <v>151</v>
      </c>
      <c r="I381" s="10" t="s">
        <v>22</v>
      </c>
      <c r="J381" s="10" t="s">
        <v>458</v>
      </c>
      <c r="K381" s="14">
        <v>671</v>
      </c>
      <c r="L381" s="10" t="s">
        <v>261</v>
      </c>
      <c r="M381" s="76" t="s">
        <v>11070</v>
      </c>
      <c r="N381" s="10" t="s">
        <v>39</v>
      </c>
      <c r="O381" s="76" t="s">
        <v>11913</v>
      </c>
      <c r="P381" s="10" t="s">
        <v>11599</v>
      </c>
      <c r="Q381" s="173" t="s">
        <v>9488</v>
      </c>
      <c r="R381" s="10" t="s">
        <v>4088</v>
      </c>
      <c r="S381" s="10" t="s">
        <v>945</v>
      </c>
      <c r="T381" s="252" t="s">
        <v>10419</v>
      </c>
      <c r="U381" s="415" t="s">
        <v>10700</v>
      </c>
      <c r="V381" s="449"/>
      <c r="W381" s="56"/>
      <c r="X381" s="56"/>
      <c r="Y381" s="56"/>
      <c r="Z381" s="56"/>
      <c r="AA381" s="56"/>
    </row>
    <row r="382" spans="1:27" s="30" customFormat="1" ht="82.2" outlineLevel="1">
      <c r="A382" s="10">
        <f t="shared" si="18"/>
        <v>350</v>
      </c>
      <c r="B382" s="374" t="s">
        <v>8073</v>
      </c>
      <c r="C382" s="10" t="s">
        <v>341</v>
      </c>
      <c r="D382" s="172" t="s">
        <v>946</v>
      </c>
      <c r="E382" s="10">
        <v>6659037010</v>
      </c>
      <c r="F382" s="10" t="s">
        <v>7711</v>
      </c>
      <c r="G382" s="125" t="s">
        <v>10559</v>
      </c>
      <c r="H382" s="167" t="s">
        <v>151</v>
      </c>
      <c r="I382" s="10" t="s">
        <v>22</v>
      </c>
      <c r="J382" s="10" t="s">
        <v>3387</v>
      </c>
      <c r="K382" s="14">
        <v>671</v>
      </c>
      <c r="L382" s="10" t="s">
        <v>261</v>
      </c>
      <c r="M382" s="76" t="s">
        <v>10978</v>
      </c>
      <c r="N382" s="10" t="s">
        <v>39</v>
      </c>
      <c r="O382" s="76" t="s">
        <v>11880</v>
      </c>
      <c r="P382" s="10" t="s">
        <v>11600</v>
      </c>
      <c r="Q382" s="173" t="s">
        <v>9489</v>
      </c>
      <c r="R382" s="10" t="s">
        <v>4088</v>
      </c>
      <c r="S382" s="10" t="s">
        <v>947</v>
      </c>
      <c r="T382" s="76" t="s">
        <v>10420</v>
      </c>
      <c r="U382" s="415" t="s">
        <v>10701</v>
      </c>
      <c r="V382" s="449"/>
      <c r="W382" s="56"/>
      <c r="X382" s="56"/>
      <c r="Y382" s="56"/>
      <c r="Z382" s="56"/>
      <c r="AA382" s="56"/>
    </row>
    <row r="383" spans="1:27" s="30" customFormat="1" ht="82.2" outlineLevel="1">
      <c r="A383" s="10">
        <f t="shared" si="18"/>
        <v>351</v>
      </c>
      <c r="B383" s="374" t="s">
        <v>8074</v>
      </c>
      <c r="C383" s="10" t="s">
        <v>44</v>
      </c>
      <c r="D383" s="172" t="s">
        <v>948</v>
      </c>
      <c r="E383" s="10">
        <v>6659042162</v>
      </c>
      <c r="F383" s="10" t="s">
        <v>7328</v>
      </c>
      <c r="G383" s="125" t="s">
        <v>10560</v>
      </c>
      <c r="H383" s="167" t="s">
        <v>151</v>
      </c>
      <c r="I383" s="10" t="s">
        <v>22</v>
      </c>
      <c r="J383" s="10" t="s">
        <v>3387</v>
      </c>
      <c r="K383" s="14">
        <v>671</v>
      </c>
      <c r="L383" s="10" t="s">
        <v>261</v>
      </c>
      <c r="M383" s="76" t="s">
        <v>11053</v>
      </c>
      <c r="N383" s="10" t="s">
        <v>39</v>
      </c>
      <c r="O383" s="280" t="s">
        <v>12233</v>
      </c>
      <c r="P383" s="10" t="s">
        <v>3569</v>
      </c>
      <c r="Q383" s="173" t="s">
        <v>9489</v>
      </c>
      <c r="R383" s="10" t="s">
        <v>4088</v>
      </c>
      <c r="S383" s="10" t="s">
        <v>949</v>
      </c>
      <c r="T383" s="9" t="s">
        <v>10421</v>
      </c>
      <c r="U383" s="415" t="s">
        <v>6166</v>
      </c>
      <c r="V383" s="449"/>
      <c r="W383" s="56"/>
      <c r="X383" s="56"/>
      <c r="Y383" s="56"/>
      <c r="Z383" s="56"/>
      <c r="AA383" s="56"/>
    </row>
    <row r="384" spans="1:27" s="30" customFormat="1" ht="132" outlineLevel="1">
      <c r="A384" s="10">
        <f t="shared" si="18"/>
        <v>352</v>
      </c>
      <c r="B384" s="374" t="s">
        <v>5670</v>
      </c>
      <c r="C384" s="10" t="s">
        <v>44</v>
      </c>
      <c r="D384" s="172" t="s">
        <v>950</v>
      </c>
      <c r="E384" s="10">
        <v>6659016243</v>
      </c>
      <c r="F384" s="10" t="s">
        <v>7329</v>
      </c>
      <c r="G384" s="125" t="s">
        <v>10561</v>
      </c>
      <c r="H384" s="167" t="s">
        <v>151</v>
      </c>
      <c r="I384" s="10" t="s">
        <v>22</v>
      </c>
      <c r="J384" s="10" t="s">
        <v>458</v>
      </c>
      <c r="K384" s="14">
        <v>671</v>
      </c>
      <c r="L384" s="10" t="s">
        <v>261</v>
      </c>
      <c r="M384" s="76" t="s">
        <v>11065</v>
      </c>
      <c r="N384" s="10" t="s">
        <v>39</v>
      </c>
      <c r="O384" s="76" t="s">
        <v>12051</v>
      </c>
      <c r="P384" s="10" t="s">
        <v>11601</v>
      </c>
      <c r="Q384" s="173" t="s">
        <v>9490</v>
      </c>
      <c r="R384" s="10" t="s">
        <v>12824</v>
      </c>
      <c r="S384" s="10" t="s">
        <v>951</v>
      </c>
      <c r="T384" s="9" t="s">
        <v>10422</v>
      </c>
      <c r="U384" s="415" t="s">
        <v>3851</v>
      </c>
      <c r="V384" s="449"/>
      <c r="W384" s="56"/>
      <c r="X384" s="56"/>
      <c r="Y384" s="56"/>
      <c r="Z384" s="56"/>
      <c r="AA384" s="56"/>
    </row>
    <row r="385" spans="1:27" s="30" customFormat="1" ht="84" outlineLevel="1">
      <c r="A385" s="10">
        <f t="shared" si="18"/>
        <v>353</v>
      </c>
      <c r="B385" s="374" t="s">
        <v>8075</v>
      </c>
      <c r="C385" s="10" t="s">
        <v>341</v>
      </c>
      <c r="D385" s="172" t="s">
        <v>952</v>
      </c>
      <c r="E385" s="10">
        <v>6659039032</v>
      </c>
      <c r="F385" s="10" t="s">
        <v>7549</v>
      </c>
      <c r="G385" s="125" t="s">
        <v>10562</v>
      </c>
      <c r="H385" s="167" t="s">
        <v>151</v>
      </c>
      <c r="I385" s="10" t="s">
        <v>22</v>
      </c>
      <c r="J385" s="10" t="s">
        <v>458</v>
      </c>
      <c r="K385" s="14">
        <v>671</v>
      </c>
      <c r="L385" s="10" t="s">
        <v>261</v>
      </c>
      <c r="M385" s="76" t="s">
        <v>10977</v>
      </c>
      <c r="N385" s="10" t="s">
        <v>39</v>
      </c>
      <c r="O385" s="76" t="s">
        <v>11923</v>
      </c>
      <c r="P385" s="10" t="s">
        <v>11602</v>
      </c>
      <c r="Q385" s="173" t="s">
        <v>9491</v>
      </c>
      <c r="R385" s="10" t="s">
        <v>8793</v>
      </c>
      <c r="S385" s="10" t="s">
        <v>953</v>
      </c>
      <c r="T385" s="9" t="s">
        <v>10474</v>
      </c>
      <c r="U385" s="415" t="s">
        <v>3851</v>
      </c>
      <c r="V385" s="449"/>
      <c r="W385" s="56"/>
      <c r="X385" s="56"/>
      <c r="Y385" s="56"/>
      <c r="Z385" s="56"/>
      <c r="AA385" s="56"/>
    </row>
    <row r="386" spans="1:27" s="30" customFormat="1" ht="106.2" outlineLevel="1">
      <c r="A386" s="10">
        <f t="shared" si="18"/>
        <v>354</v>
      </c>
      <c r="B386" s="374" t="s">
        <v>8076</v>
      </c>
      <c r="C386" s="10" t="s">
        <v>44</v>
      </c>
      <c r="D386" s="172" t="s">
        <v>4998</v>
      </c>
      <c r="E386" s="10">
        <v>6659039346</v>
      </c>
      <c r="F386" s="10" t="s">
        <v>7330</v>
      </c>
      <c r="G386" s="125" t="s">
        <v>10563</v>
      </c>
      <c r="H386" s="167" t="s">
        <v>151</v>
      </c>
      <c r="I386" s="10" t="s">
        <v>22</v>
      </c>
      <c r="J386" s="10" t="s">
        <v>3388</v>
      </c>
      <c r="K386" s="14">
        <v>671</v>
      </c>
      <c r="L386" s="10" t="s">
        <v>261</v>
      </c>
      <c r="M386" s="76" t="s">
        <v>11071</v>
      </c>
      <c r="N386" s="10" t="s">
        <v>39</v>
      </c>
      <c r="O386" s="76" t="s">
        <v>11927</v>
      </c>
      <c r="P386" s="10" t="s">
        <v>5746</v>
      </c>
      <c r="Q386" s="173" t="s">
        <v>9491</v>
      </c>
      <c r="R386" s="10" t="s">
        <v>8794</v>
      </c>
      <c r="S386" s="10" t="s">
        <v>954</v>
      </c>
      <c r="T386" s="9" t="s">
        <v>10423</v>
      </c>
      <c r="U386" s="415" t="s">
        <v>3851</v>
      </c>
      <c r="V386" s="449"/>
      <c r="W386" s="56"/>
      <c r="X386" s="56"/>
      <c r="Y386" s="56"/>
      <c r="Z386" s="56"/>
      <c r="AA386" s="56"/>
    </row>
    <row r="387" spans="1:27" s="30" customFormat="1" ht="96" outlineLevel="1">
      <c r="A387" s="10">
        <f t="shared" si="18"/>
        <v>355</v>
      </c>
      <c r="B387" s="374" t="s">
        <v>8077</v>
      </c>
      <c r="C387" s="10" t="s">
        <v>44</v>
      </c>
      <c r="D387" s="172" t="s">
        <v>955</v>
      </c>
      <c r="E387" s="10">
        <v>6659044106</v>
      </c>
      <c r="F387" s="10" t="s">
        <v>7710</v>
      </c>
      <c r="G387" s="125" t="s">
        <v>10564</v>
      </c>
      <c r="H387" s="167" t="s">
        <v>151</v>
      </c>
      <c r="I387" s="10" t="s">
        <v>22</v>
      </c>
      <c r="J387" s="10" t="s">
        <v>3390</v>
      </c>
      <c r="K387" s="14">
        <v>671</v>
      </c>
      <c r="L387" s="10" t="s">
        <v>261</v>
      </c>
      <c r="M387" s="76" t="s">
        <v>11052</v>
      </c>
      <c r="N387" s="10" t="s">
        <v>39</v>
      </c>
      <c r="O387" s="76" t="s">
        <v>11959</v>
      </c>
      <c r="P387" s="10" t="s">
        <v>11603</v>
      </c>
      <c r="Q387" s="173" t="s">
        <v>9492</v>
      </c>
      <c r="R387" s="10" t="s">
        <v>8795</v>
      </c>
      <c r="S387" s="10" t="s">
        <v>956</v>
      </c>
      <c r="T387" s="9" t="s">
        <v>10424</v>
      </c>
      <c r="U387" s="415" t="s">
        <v>10702</v>
      </c>
      <c r="V387" s="449"/>
      <c r="W387" s="56"/>
      <c r="X387" s="56"/>
      <c r="Y387" s="56"/>
      <c r="Z387" s="56"/>
      <c r="AA387" s="56"/>
    </row>
    <row r="388" spans="1:27" s="30" customFormat="1" ht="82.2" outlineLevel="1">
      <c r="A388" s="10">
        <f t="shared" si="18"/>
        <v>356</v>
      </c>
      <c r="B388" s="374" t="s">
        <v>8078</v>
      </c>
      <c r="C388" s="10" t="s">
        <v>44</v>
      </c>
      <c r="D388" s="172" t="s">
        <v>957</v>
      </c>
      <c r="E388" s="10">
        <v>6659039057</v>
      </c>
      <c r="F388" s="10" t="s">
        <v>7331</v>
      </c>
      <c r="G388" s="125" t="s">
        <v>10565</v>
      </c>
      <c r="H388" s="167" t="s">
        <v>151</v>
      </c>
      <c r="I388" s="10" t="s">
        <v>22</v>
      </c>
      <c r="J388" s="10" t="s">
        <v>3387</v>
      </c>
      <c r="K388" s="14">
        <v>671</v>
      </c>
      <c r="L388" s="10" t="s">
        <v>261</v>
      </c>
      <c r="M388" s="76" t="s">
        <v>11071</v>
      </c>
      <c r="N388" s="10" t="s">
        <v>39</v>
      </c>
      <c r="O388" s="76" t="s">
        <v>11998</v>
      </c>
      <c r="P388" s="10" t="s">
        <v>8755</v>
      </c>
      <c r="Q388" s="173" t="s">
        <v>5171</v>
      </c>
      <c r="R388" s="10" t="s">
        <v>12825</v>
      </c>
      <c r="S388" s="10" t="s">
        <v>958</v>
      </c>
      <c r="T388" s="9" t="s">
        <v>10425</v>
      </c>
      <c r="U388" s="415" t="s">
        <v>3851</v>
      </c>
      <c r="V388" s="449"/>
      <c r="W388" s="56"/>
      <c r="X388" s="56"/>
      <c r="Y388" s="56"/>
      <c r="Z388" s="56"/>
      <c r="AA388" s="56"/>
    </row>
    <row r="389" spans="1:27" s="30" customFormat="1" ht="82.8" outlineLevel="1">
      <c r="A389" s="10">
        <f t="shared" si="18"/>
        <v>357</v>
      </c>
      <c r="B389" s="374" t="s">
        <v>8079</v>
      </c>
      <c r="C389" s="10" t="s">
        <v>44</v>
      </c>
      <c r="D389" s="172" t="s">
        <v>959</v>
      </c>
      <c r="E389" s="10">
        <v>6659039064</v>
      </c>
      <c r="F389" s="10" t="s">
        <v>7332</v>
      </c>
      <c r="G389" s="125" t="s">
        <v>10566</v>
      </c>
      <c r="H389" s="167" t="s">
        <v>151</v>
      </c>
      <c r="I389" s="10" t="s">
        <v>22</v>
      </c>
      <c r="J389" s="10" t="s">
        <v>960</v>
      </c>
      <c r="K389" s="14">
        <v>671</v>
      </c>
      <c r="L389" s="10" t="s">
        <v>261</v>
      </c>
      <c r="M389" s="76" t="s">
        <v>11072</v>
      </c>
      <c r="N389" s="10" t="s">
        <v>39</v>
      </c>
      <c r="O389" s="76" t="s">
        <v>11939</v>
      </c>
      <c r="P389" s="10" t="s">
        <v>11604</v>
      </c>
      <c r="Q389" s="173" t="s">
        <v>5171</v>
      </c>
      <c r="R389" s="10" t="s">
        <v>8796</v>
      </c>
      <c r="S389" s="10" t="s">
        <v>961</v>
      </c>
      <c r="T389" s="9" t="s">
        <v>9922</v>
      </c>
      <c r="U389" s="415" t="s">
        <v>10703</v>
      </c>
      <c r="V389" s="449"/>
      <c r="W389" s="56"/>
      <c r="X389" s="56"/>
      <c r="Y389" s="56"/>
      <c r="Z389" s="56"/>
      <c r="AA389" s="56"/>
    </row>
    <row r="390" spans="1:27" s="30" customFormat="1" ht="105.6" outlineLevel="1">
      <c r="A390" s="10">
        <f t="shared" si="18"/>
        <v>358</v>
      </c>
      <c r="B390" s="374" t="s">
        <v>8080</v>
      </c>
      <c r="C390" s="10" t="s">
        <v>44</v>
      </c>
      <c r="D390" s="172" t="s">
        <v>962</v>
      </c>
      <c r="E390" s="10">
        <v>6659039040</v>
      </c>
      <c r="F390" s="10" t="s">
        <v>7333</v>
      </c>
      <c r="G390" s="125" t="s">
        <v>10567</v>
      </c>
      <c r="H390" s="167" t="s">
        <v>151</v>
      </c>
      <c r="I390" s="10" t="s">
        <v>22</v>
      </c>
      <c r="J390" s="10" t="s">
        <v>1144</v>
      </c>
      <c r="K390" s="14">
        <v>671</v>
      </c>
      <c r="L390" s="10" t="s">
        <v>261</v>
      </c>
      <c r="M390" s="76" t="s">
        <v>10978</v>
      </c>
      <c r="N390" s="10" t="s">
        <v>39</v>
      </c>
      <c r="O390" s="76" t="s">
        <v>11961</v>
      </c>
      <c r="P390" s="10" t="s">
        <v>11605</v>
      </c>
      <c r="Q390" s="173" t="s">
        <v>9491</v>
      </c>
      <c r="R390" s="10" t="s">
        <v>8797</v>
      </c>
      <c r="S390" s="10" t="s">
        <v>963</v>
      </c>
      <c r="T390" s="76" t="s">
        <v>10427</v>
      </c>
      <c r="U390" s="415" t="s">
        <v>10704</v>
      </c>
      <c r="V390" s="449"/>
      <c r="W390" s="56"/>
      <c r="X390" s="56"/>
      <c r="Y390" s="56"/>
      <c r="Z390" s="56"/>
      <c r="AA390" s="56"/>
    </row>
    <row r="391" spans="1:27" s="30" customFormat="1" ht="96" outlineLevel="1">
      <c r="A391" s="10">
        <f t="shared" si="18"/>
        <v>359</v>
      </c>
      <c r="B391" s="10" t="s">
        <v>8081</v>
      </c>
      <c r="C391" s="10" t="s">
        <v>44</v>
      </c>
      <c r="D391" s="172" t="s">
        <v>964</v>
      </c>
      <c r="E391" s="10">
        <v>6659038511</v>
      </c>
      <c r="F391" s="10" t="s">
        <v>7550</v>
      </c>
      <c r="G391" s="125" t="s">
        <v>10568</v>
      </c>
      <c r="H391" s="167" t="s">
        <v>151</v>
      </c>
      <c r="I391" s="10" t="s">
        <v>22</v>
      </c>
      <c r="J391" s="10" t="s">
        <v>3389</v>
      </c>
      <c r="K391" s="14">
        <v>671</v>
      </c>
      <c r="L391" s="10" t="s">
        <v>261</v>
      </c>
      <c r="M391" s="76" t="s">
        <v>10984</v>
      </c>
      <c r="N391" s="10" t="s">
        <v>39</v>
      </c>
      <c r="O391" s="280" t="s">
        <v>11964</v>
      </c>
      <c r="P391" s="10" t="s">
        <v>6164</v>
      </c>
      <c r="Q391" s="173" t="s">
        <v>9493</v>
      </c>
      <c r="R391" s="10" t="s">
        <v>8798</v>
      </c>
      <c r="S391" s="10" t="s">
        <v>965</v>
      </c>
      <c r="T391" s="9" t="s">
        <v>10426</v>
      </c>
      <c r="U391" s="415" t="s">
        <v>10705</v>
      </c>
      <c r="V391" s="449"/>
      <c r="W391" s="56"/>
      <c r="X391" s="56"/>
      <c r="Y391" s="56"/>
      <c r="Z391" s="56"/>
      <c r="AA391" s="56"/>
    </row>
    <row r="392" spans="1:27" s="30" customFormat="1" ht="84" outlineLevel="1">
      <c r="A392" s="10">
        <f t="shared" si="18"/>
        <v>360</v>
      </c>
      <c r="B392" s="10" t="s">
        <v>9081</v>
      </c>
      <c r="C392" s="10" t="s">
        <v>44</v>
      </c>
      <c r="D392" s="172" t="s">
        <v>966</v>
      </c>
      <c r="E392" s="10">
        <v>6659037684</v>
      </c>
      <c r="F392" s="10" t="s">
        <v>7334</v>
      </c>
      <c r="G392" s="125" t="s">
        <v>10569</v>
      </c>
      <c r="H392" s="167" t="s">
        <v>151</v>
      </c>
      <c r="I392" s="10" t="s">
        <v>22</v>
      </c>
      <c r="J392" s="10" t="s">
        <v>458</v>
      </c>
      <c r="K392" s="14">
        <v>671</v>
      </c>
      <c r="L392" s="10" t="s">
        <v>496</v>
      </c>
      <c r="M392" s="76" t="s">
        <v>11073</v>
      </c>
      <c r="N392" s="10" t="s">
        <v>39</v>
      </c>
      <c r="O392" s="76" t="s">
        <v>11907</v>
      </c>
      <c r="P392" s="10" t="s">
        <v>11606</v>
      </c>
      <c r="Q392" s="173" t="s">
        <v>9494</v>
      </c>
      <c r="R392" s="10" t="s">
        <v>4088</v>
      </c>
      <c r="S392" s="10" t="s">
        <v>967</v>
      </c>
      <c r="T392" s="9" t="s">
        <v>9923</v>
      </c>
      <c r="U392" s="415" t="s">
        <v>10706</v>
      </c>
      <c r="V392" s="449"/>
      <c r="W392" s="56"/>
      <c r="X392" s="56"/>
      <c r="Y392" s="56"/>
      <c r="Z392" s="56"/>
      <c r="AA392" s="56"/>
    </row>
    <row r="393" spans="1:27" s="30" customFormat="1" ht="106.2" outlineLevel="1">
      <c r="A393" s="10">
        <f t="shared" si="18"/>
        <v>361</v>
      </c>
      <c r="B393" s="374" t="s">
        <v>8082</v>
      </c>
      <c r="C393" s="10" t="s">
        <v>44</v>
      </c>
      <c r="D393" s="172" t="s">
        <v>968</v>
      </c>
      <c r="E393" s="10">
        <v>6659033305</v>
      </c>
      <c r="F393" s="10" t="s">
        <v>7335</v>
      </c>
      <c r="G393" s="125" t="s">
        <v>10570</v>
      </c>
      <c r="H393" s="167" t="s">
        <v>151</v>
      </c>
      <c r="I393" s="10" t="s">
        <v>22</v>
      </c>
      <c r="J393" s="10" t="s">
        <v>969</v>
      </c>
      <c r="K393" s="14">
        <v>671</v>
      </c>
      <c r="L393" s="10" t="s">
        <v>261</v>
      </c>
      <c r="M393" s="76" t="s">
        <v>10982</v>
      </c>
      <c r="N393" s="10" t="s">
        <v>39</v>
      </c>
      <c r="O393" s="76" t="s">
        <v>11938</v>
      </c>
      <c r="P393" s="10" t="s">
        <v>11607</v>
      </c>
      <c r="Q393" s="173" t="s">
        <v>9495</v>
      </c>
      <c r="R393" s="10" t="s">
        <v>4088</v>
      </c>
      <c r="S393" s="10" t="s">
        <v>970</v>
      </c>
      <c r="T393" s="9" t="s">
        <v>10421</v>
      </c>
      <c r="U393" s="415" t="s">
        <v>10707</v>
      </c>
      <c r="V393" s="449"/>
      <c r="W393" s="56"/>
      <c r="X393" s="56"/>
      <c r="Y393" s="56"/>
      <c r="Z393" s="56"/>
      <c r="AA393" s="56"/>
    </row>
    <row r="394" spans="1:27" s="30" customFormat="1" ht="94.2" outlineLevel="1">
      <c r="A394" s="10">
        <f t="shared" si="18"/>
        <v>362</v>
      </c>
      <c r="B394" s="374" t="s">
        <v>8083</v>
      </c>
      <c r="C394" s="10" t="s">
        <v>44</v>
      </c>
      <c r="D394" s="172" t="s">
        <v>971</v>
      </c>
      <c r="E394" s="10">
        <v>6659035052</v>
      </c>
      <c r="F394" s="10" t="s">
        <v>7336</v>
      </c>
      <c r="G394" s="125" t="s">
        <v>10571</v>
      </c>
      <c r="H394" s="167" t="s">
        <v>151</v>
      </c>
      <c r="I394" s="10" t="s">
        <v>22</v>
      </c>
      <c r="J394" s="10" t="s">
        <v>3390</v>
      </c>
      <c r="K394" s="14">
        <v>671</v>
      </c>
      <c r="L394" s="10" t="s">
        <v>261</v>
      </c>
      <c r="M394" s="76" t="s">
        <v>11074</v>
      </c>
      <c r="N394" s="10" t="s">
        <v>39</v>
      </c>
      <c r="O394" s="280" t="s">
        <v>11868</v>
      </c>
      <c r="P394" s="10" t="s">
        <v>11608</v>
      </c>
      <c r="Q394" s="173" t="s">
        <v>5171</v>
      </c>
      <c r="R394" s="10" t="s">
        <v>4088</v>
      </c>
      <c r="S394" s="10" t="s">
        <v>972</v>
      </c>
      <c r="T394" s="9" t="s">
        <v>9924</v>
      </c>
      <c r="U394" s="415" t="s">
        <v>10708</v>
      </c>
      <c r="V394" s="449"/>
      <c r="W394" s="56"/>
      <c r="X394" s="56"/>
      <c r="Y394" s="56"/>
      <c r="Z394" s="56"/>
      <c r="AA394" s="56"/>
    </row>
    <row r="395" spans="1:27" s="30" customFormat="1" ht="96" outlineLevel="1">
      <c r="A395" s="10">
        <f t="shared" si="18"/>
        <v>363</v>
      </c>
      <c r="B395" s="374" t="s">
        <v>9082</v>
      </c>
      <c r="C395" s="10" t="s">
        <v>44</v>
      </c>
      <c r="D395" s="172" t="s">
        <v>973</v>
      </c>
      <c r="E395" s="10">
        <v>6659039071</v>
      </c>
      <c r="F395" s="10" t="s">
        <v>7337</v>
      </c>
      <c r="G395" s="125" t="s">
        <v>10572</v>
      </c>
      <c r="H395" s="167" t="s">
        <v>151</v>
      </c>
      <c r="I395" s="10" t="s">
        <v>22</v>
      </c>
      <c r="J395" s="10" t="s">
        <v>3391</v>
      </c>
      <c r="K395" s="14">
        <v>790.8</v>
      </c>
      <c r="L395" s="10" t="s">
        <v>261</v>
      </c>
      <c r="M395" s="76" t="s">
        <v>10896</v>
      </c>
      <c r="N395" s="10" t="s">
        <v>39</v>
      </c>
      <c r="O395" s="76" t="s">
        <v>11961</v>
      </c>
      <c r="P395" s="10" t="s">
        <v>11609</v>
      </c>
      <c r="Q395" s="173" t="s">
        <v>9496</v>
      </c>
      <c r="R395" s="10" t="s">
        <v>4088</v>
      </c>
      <c r="S395" s="10" t="s">
        <v>974</v>
      </c>
      <c r="T395" s="9" t="s">
        <v>10424</v>
      </c>
      <c r="U395" s="415" t="s">
        <v>6165</v>
      </c>
      <c r="V395" s="449"/>
      <c r="W395" s="56"/>
      <c r="X395" s="56"/>
      <c r="Y395" s="56"/>
      <c r="Z395" s="56"/>
      <c r="AA395" s="56"/>
    </row>
    <row r="396" spans="1:27" s="30" customFormat="1" ht="108" outlineLevel="1">
      <c r="A396" s="10">
        <f t="shared" si="18"/>
        <v>364</v>
      </c>
      <c r="B396" s="374" t="s">
        <v>6859</v>
      </c>
      <c r="C396" s="10" t="s">
        <v>341</v>
      </c>
      <c r="D396" s="172" t="s">
        <v>975</v>
      </c>
      <c r="E396" s="10">
        <v>6659037028</v>
      </c>
      <c r="F396" s="10" t="s">
        <v>976</v>
      </c>
      <c r="G396" s="125" t="s">
        <v>10573</v>
      </c>
      <c r="H396" s="167" t="s">
        <v>151</v>
      </c>
      <c r="I396" s="10" t="s">
        <v>22</v>
      </c>
      <c r="J396" s="10" t="s">
        <v>458</v>
      </c>
      <c r="K396" s="14">
        <v>671</v>
      </c>
      <c r="L396" s="10" t="s">
        <v>261</v>
      </c>
      <c r="M396" s="76" t="s">
        <v>10981</v>
      </c>
      <c r="N396" s="10" t="s">
        <v>39</v>
      </c>
      <c r="O396" s="76" t="s">
        <v>12219</v>
      </c>
      <c r="P396" s="10" t="s">
        <v>5822</v>
      </c>
      <c r="Q396" s="173" t="s">
        <v>9497</v>
      </c>
      <c r="R396" s="10" t="s">
        <v>4088</v>
      </c>
      <c r="S396" s="10" t="s">
        <v>977</v>
      </c>
      <c r="T396" s="9" t="s">
        <v>10423</v>
      </c>
      <c r="U396" s="415" t="s">
        <v>10709</v>
      </c>
      <c r="V396" s="449"/>
      <c r="W396" s="56"/>
      <c r="X396" s="56"/>
      <c r="Y396" s="56"/>
      <c r="Z396" s="56"/>
      <c r="AA396" s="56"/>
    </row>
    <row r="397" spans="1:27" s="30" customFormat="1" ht="96" outlineLevel="1">
      <c r="A397" s="10">
        <f t="shared" si="18"/>
        <v>365</v>
      </c>
      <c r="B397" s="374" t="s">
        <v>8084</v>
      </c>
      <c r="C397" s="10" t="s">
        <v>44</v>
      </c>
      <c r="D397" s="172" t="s">
        <v>978</v>
      </c>
      <c r="E397" s="10">
        <v>6659126581</v>
      </c>
      <c r="F397" s="10" t="s">
        <v>7338</v>
      </c>
      <c r="G397" s="125" t="s">
        <v>10574</v>
      </c>
      <c r="H397" s="167" t="s">
        <v>151</v>
      </c>
      <c r="I397" s="10" t="s">
        <v>22</v>
      </c>
      <c r="J397" s="10" t="s">
        <v>3387</v>
      </c>
      <c r="K397" s="14">
        <v>671</v>
      </c>
      <c r="L397" s="10" t="s">
        <v>261</v>
      </c>
      <c r="M397" s="76" t="s">
        <v>11075</v>
      </c>
      <c r="N397" s="10" t="s">
        <v>39</v>
      </c>
      <c r="O397" s="76" t="s">
        <v>12002</v>
      </c>
      <c r="P397" s="10" t="s">
        <v>5742</v>
      </c>
      <c r="Q397" s="173" t="s">
        <v>9498</v>
      </c>
      <c r="R397" s="10" t="s">
        <v>4088</v>
      </c>
      <c r="S397" s="10" t="s">
        <v>979</v>
      </c>
      <c r="T397" s="9" t="s">
        <v>10428</v>
      </c>
      <c r="U397" s="415" t="s">
        <v>10710</v>
      </c>
      <c r="V397" s="449"/>
      <c r="W397" s="56"/>
      <c r="X397" s="56"/>
      <c r="Y397" s="56"/>
      <c r="Z397" s="56"/>
      <c r="AA397" s="56"/>
    </row>
    <row r="398" spans="1:27" s="30" customFormat="1" ht="82.8" outlineLevel="1">
      <c r="A398" s="10">
        <f t="shared" si="18"/>
        <v>366</v>
      </c>
      <c r="B398" s="374" t="s">
        <v>8085</v>
      </c>
      <c r="C398" s="10" t="s">
        <v>44</v>
      </c>
      <c r="D398" s="172" t="s">
        <v>980</v>
      </c>
      <c r="E398" s="113">
        <v>6659042155</v>
      </c>
      <c r="F398" s="10" t="s">
        <v>7339</v>
      </c>
      <c r="G398" s="125" t="s">
        <v>10575</v>
      </c>
      <c r="H398" s="167" t="s">
        <v>151</v>
      </c>
      <c r="I398" s="10" t="s">
        <v>22</v>
      </c>
      <c r="J398" s="10" t="s">
        <v>9276</v>
      </c>
      <c r="K398" s="14">
        <v>431.11</v>
      </c>
      <c r="L398" s="10" t="s">
        <v>261</v>
      </c>
      <c r="M398" s="76" t="s">
        <v>11076</v>
      </c>
      <c r="N398" s="10" t="s">
        <v>39</v>
      </c>
      <c r="O398" s="76" t="s">
        <v>11938</v>
      </c>
      <c r="P398" s="10" t="s">
        <v>12987</v>
      </c>
      <c r="Q398" s="33" t="s">
        <v>243</v>
      </c>
      <c r="R398" s="10" t="s">
        <v>12826</v>
      </c>
      <c r="S398" s="10" t="s">
        <v>981</v>
      </c>
      <c r="T398" s="9" t="s">
        <v>10421</v>
      </c>
      <c r="U398" s="415" t="s">
        <v>982</v>
      </c>
      <c r="V398" s="449"/>
      <c r="W398" s="56"/>
      <c r="X398" s="56"/>
      <c r="Y398" s="56"/>
      <c r="Z398" s="56"/>
      <c r="AA398" s="56"/>
    </row>
    <row r="399" spans="1:27" s="30" customFormat="1" ht="108" outlineLevel="1">
      <c r="A399" s="10">
        <f t="shared" si="18"/>
        <v>367</v>
      </c>
      <c r="B399" s="374" t="s">
        <v>8086</v>
      </c>
      <c r="C399" s="10" t="s">
        <v>341</v>
      </c>
      <c r="D399" s="172" t="s">
        <v>983</v>
      </c>
      <c r="E399" s="10">
        <v>6659044120</v>
      </c>
      <c r="F399" s="10" t="s">
        <v>7340</v>
      </c>
      <c r="G399" s="125" t="s">
        <v>10576</v>
      </c>
      <c r="H399" s="167" t="s">
        <v>151</v>
      </c>
      <c r="I399" s="10" t="s">
        <v>22</v>
      </c>
      <c r="J399" s="10" t="s">
        <v>458</v>
      </c>
      <c r="K399" s="14">
        <v>671</v>
      </c>
      <c r="L399" s="10" t="s">
        <v>261</v>
      </c>
      <c r="M399" s="76" t="s">
        <v>10931</v>
      </c>
      <c r="N399" s="10" t="s">
        <v>39</v>
      </c>
      <c r="O399" s="76" t="s">
        <v>11880</v>
      </c>
      <c r="P399" s="10" t="s">
        <v>11610</v>
      </c>
      <c r="Q399" s="173" t="s">
        <v>9499</v>
      </c>
      <c r="R399" s="10" t="s">
        <v>4088</v>
      </c>
      <c r="S399" s="10" t="s">
        <v>984</v>
      </c>
      <c r="T399" s="9" t="s">
        <v>10429</v>
      </c>
      <c r="U399" s="415" t="s">
        <v>10711</v>
      </c>
      <c r="V399" s="449"/>
      <c r="W399" s="56"/>
      <c r="X399" s="56"/>
      <c r="Y399" s="56"/>
      <c r="Z399" s="56"/>
      <c r="AA399" s="56"/>
    </row>
    <row r="400" spans="1:27" s="30" customFormat="1" ht="37.200000000000003">
      <c r="A400" s="206" t="str">
        <f>"Октябрьский район: " &amp; COUNT(A401:A421)</f>
        <v>Октябрьский район: 21</v>
      </c>
      <c r="B400" s="109"/>
      <c r="C400" s="155"/>
      <c r="D400" s="109"/>
      <c r="E400" s="109"/>
      <c r="F400" s="156"/>
      <c r="G400" s="156"/>
      <c r="H400" s="156"/>
      <c r="I400" s="156"/>
      <c r="J400" s="156"/>
      <c r="K400" s="157"/>
      <c r="L400" s="156"/>
      <c r="M400" s="158"/>
      <c r="N400" s="156"/>
      <c r="O400" s="158"/>
      <c r="P400" s="110"/>
      <c r="Q400" s="156"/>
      <c r="R400" s="156"/>
      <c r="S400" s="156"/>
      <c r="T400" s="158"/>
      <c r="U400" s="416"/>
      <c r="V400" s="449">
        <v>111</v>
      </c>
      <c r="W400" s="67"/>
      <c r="X400" s="56"/>
      <c r="Y400" s="56"/>
      <c r="Z400" s="56"/>
      <c r="AA400" s="56"/>
    </row>
    <row r="401" spans="1:27" s="30" customFormat="1" ht="82.8" outlineLevel="1">
      <c r="A401" s="10">
        <f>A399+1</f>
        <v>368</v>
      </c>
      <c r="B401" s="10" t="s">
        <v>8087</v>
      </c>
      <c r="C401" s="10" t="s">
        <v>44</v>
      </c>
      <c r="D401" s="172" t="s">
        <v>985</v>
      </c>
      <c r="E401" s="10">
        <v>6662080841</v>
      </c>
      <c r="F401" s="10" t="s">
        <v>7341</v>
      </c>
      <c r="G401" s="125" t="s">
        <v>10577</v>
      </c>
      <c r="H401" s="167" t="s">
        <v>151</v>
      </c>
      <c r="I401" s="10" t="s">
        <v>22</v>
      </c>
      <c r="J401" s="10" t="s">
        <v>3419</v>
      </c>
      <c r="K401" s="18">
        <v>393.92</v>
      </c>
      <c r="L401" s="10" t="s">
        <v>261</v>
      </c>
      <c r="M401" s="76" t="s">
        <v>11077</v>
      </c>
      <c r="N401" s="10" t="s">
        <v>39</v>
      </c>
      <c r="O401" s="76" t="s">
        <v>11938</v>
      </c>
      <c r="P401" s="10" t="s">
        <v>7134</v>
      </c>
      <c r="Q401" s="173" t="s">
        <v>9500</v>
      </c>
      <c r="R401" s="10" t="s">
        <v>8681</v>
      </c>
      <c r="S401" s="10" t="s">
        <v>987</v>
      </c>
      <c r="T401" s="76" t="s">
        <v>9925</v>
      </c>
      <c r="U401" s="415" t="s">
        <v>3930</v>
      </c>
      <c r="V401" s="449"/>
      <c r="W401" s="56"/>
      <c r="X401" s="56"/>
      <c r="Y401" s="56"/>
      <c r="Z401" s="56"/>
      <c r="AA401" s="56"/>
    </row>
    <row r="402" spans="1:27" s="30" customFormat="1" ht="96" outlineLevel="1">
      <c r="A402" s="10">
        <f t="shared" ref="A402:A421" si="19">A401+1</f>
        <v>369</v>
      </c>
      <c r="B402" s="10" t="s">
        <v>9083</v>
      </c>
      <c r="C402" s="10" t="s">
        <v>44</v>
      </c>
      <c r="D402" s="172" t="s">
        <v>3920</v>
      </c>
      <c r="E402" s="9">
        <v>6662080707</v>
      </c>
      <c r="F402" s="10" t="s">
        <v>8622</v>
      </c>
      <c r="G402" s="125" t="s">
        <v>988</v>
      </c>
      <c r="H402" s="167" t="s">
        <v>151</v>
      </c>
      <c r="I402" s="10" t="s">
        <v>22</v>
      </c>
      <c r="J402" s="10" t="s">
        <v>3916</v>
      </c>
      <c r="K402" s="18">
        <v>393.92</v>
      </c>
      <c r="L402" s="10" t="s">
        <v>261</v>
      </c>
      <c r="M402" s="76" t="s">
        <v>11078</v>
      </c>
      <c r="N402" s="10" t="s">
        <v>39</v>
      </c>
      <c r="O402" s="76" t="s">
        <v>11933</v>
      </c>
      <c r="P402" s="10" t="s">
        <v>7135</v>
      </c>
      <c r="Q402" s="33" t="s">
        <v>11735</v>
      </c>
      <c r="R402" s="10" t="s">
        <v>8682</v>
      </c>
      <c r="S402" s="10" t="s">
        <v>989</v>
      </c>
      <c r="T402" s="76" t="s">
        <v>9926</v>
      </c>
      <c r="U402" s="415" t="s">
        <v>3931</v>
      </c>
      <c r="V402" s="449"/>
      <c r="W402" s="56"/>
      <c r="X402" s="56"/>
      <c r="Y402" s="56"/>
      <c r="Z402" s="56"/>
      <c r="AA402" s="56"/>
    </row>
    <row r="403" spans="1:27" s="30" customFormat="1" ht="106.8" outlineLevel="1">
      <c r="A403" s="10">
        <f t="shared" si="19"/>
        <v>370</v>
      </c>
      <c r="B403" s="10" t="s">
        <v>8088</v>
      </c>
      <c r="C403" s="10" t="s">
        <v>44</v>
      </c>
      <c r="D403" s="172" t="s">
        <v>990</v>
      </c>
      <c r="E403" s="10">
        <v>6662058821</v>
      </c>
      <c r="F403" s="10" t="s">
        <v>7342</v>
      </c>
      <c r="G403" s="125" t="s">
        <v>10578</v>
      </c>
      <c r="H403" s="167" t="s">
        <v>151</v>
      </c>
      <c r="I403" s="10" t="s">
        <v>22</v>
      </c>
      <c r="J403" s="10" t="s">
        <v>3419</v>
      </c>
      <c r="K403" s="18">
        <v>393.92</v>
      </c>
      <c r="L403" s="10" t="s">
        <v>991</v>
      </c>
      <c r="M403" s="76" t="s">
        <v>11079</v>
      </c>
      <c r="N403" s="10" t="s">
        <v>39</v>
      </c>
      <c r="O403" s="76" t="s">
        <v>11920</v>
      </c>
      <c r="P403" s="10" t="s">
        <v>7136</v>
      </c>
      <c r="Q403" s="379" t="s">
        <v>9345</v>
      </c>
      <c r="R403" s="10" t="s">
        <v>12827</v>
      </c>
      <c r="S403" s="10" t="s">
        <v>992</v>
      </c>
      <c r="T403" s="76" t="s">
        <v>9927</v>
      </c>
      <c r="U403" s="415" t="s">
        <v>5283</v>
      </c>
      <c r="V403" s="449"/>
      <c r="W403" s="56"/>
      <c r="X403" s="56"/>
      <c r="Y403" s="56"/>
      <c r="Z403" s="56"/>
      <c r="AA403" s="56"/>
    </row>
    <row r="404" spans="1:27" s="30" customFormat="1" ht="82.8" outlineLevel="1">
      <c r="A404" s="10">
        <f t="shared" si="19"/>
        <v>371</v>
      </c>
      <c r="B404" s="10" t="s">
        <v>8089</v>
      </c>
      <c r="C404" s="10" t="s">
        <v>44</v>
      </c>
      <c r="D404" s="172" t="s">
        <v>3919</v>
      </c>
      <c r="E404" s="10">
        <v>6662023530</v>
      </c>
      <c r="F404" s="10" t="s">
        <v>7343</v>
      </c>
      <c r="G404" s="125" t="s">
        <v>10579</v>
      </c>
      <c r="H404" s="167" t="s">
        <v>151</v>
      </c>
      <c r="I404" s="10" t="s">
        <v>22</v>
      </c>
      <c r="J404" s="10" t="s">
        <v>3916</v>
      </c>
      <c r="K404" s="18">
        <v>393.92</v>
      </c>
      <c r="L404" s="10" t="s">
        <v>261</v>
      </c>
      <c r="M404" s="76" t="s">
        <v>11080</v>
      </c>
      <c r="N404" s="10" t="s">
        <v>39</v>
      </c>
      <c r="O404" s="76" t="s">
        <v>12052</v>
      </c>
      <c r="P404" s="10" t="s">
        <v>7137</v>
      </c>
      <c r="Q404" s="379" t="s">
        <v>9345</v>
      </c>
      <c r="R404" s="10" t="s">
        <v>12828</v>
      </c>
      <c r="S404" s="10" t="s">
        <v>993</v>
      </c>
      <c r="T404" s="223" t="s">
        <v>9928</v>
      </c>
      <c r="U404" s="415" t="s">
        <v>4813</v>
      </c>
      <c r="V404" s="449"/>
      <c r="W404" s="56"/>
      <c r="X404" s="56"/>
      <c r="Y404" s="56"/>
      <c r="Z404" s="56"/>
      <c r="AA404" s="56"/>
    </row>
    <row r="405" spans="1:27" s="30" customFormat="1" ht="96" outlineLevel="1">
      <c r="A405" s="10">
        <f t="shared" si="19"/>
        <v>372</v>
      </c>
      <c r="B405" s="10" t="s">
        <v>9084</v>
      </c>
      <c r="C405" s="10" t="s">
        <v>44</v>
      </c>
      <c r="D405" s="172" t="s">
        <v>994</v>
      </c>
      <c r="E405" s="10">
        <v>6662095679</v>
      </c>
      <c r="F405" s="10" t="s">
        <v>14028</v>
      </c>
      <c r="G405" s="125" t="s">
        <v>10580</v>
      </c>
      <c r="H405" s="167" t="s">
        <v>151</v>
      </c>
      <c r="I405" s="10" t="s">
        <v>22</v>
      </c>
      <c r="J405" s="10" t="s">
        <v>3916</v>
      </c>
      <c r="K405" s="18">
        <v>393.92</v>
      </c>
      <c r="L405" s="10" t="s">
        <v>261</v>
      </c>
      <c r="M405" s="76" t="s">
        <v>11080</v>
      </c>
      <c r="N405" s="10" t="s">
        <v>39</v>
      </c>
      <c r="O405" s="76" t="s">
        <v>12234</v>
      </c>
      <c r="P405" s="10" t="s">
        <v>7138</v>
      </c>
      <c r="Q405" s="173" t="s">
        <v>9501</v>
      </c>
      <c r="R405" s="10" t="s">
        <v>4128</v>
      </c>
      <c r="S405" s="10" t="s">
        <v>995</v>
      </c>
      <c r="T405" s="223" t="s">
        <v>5704</v>
      </c>
      <c r="U405" s="415" t="s">
        <v>4814</v>
      </c>
      <c r="V405" s="449"/>
      <c r="W405" s="56"/>
      <c r="X405" s="56"/>
      <c r="Y405" s="56"/>
      <c r="Z405" s="56"/>
      <c r="AA405" s="56"/>
    </row>
    <row r="406" spans="1:27" s="30" customFormat="1" ht="72" outlineLevel="1">
      <c r="A406" s="10">
        <f t="shared" si="19"/>
        <v>373</v>
      </c>
      <c r="B406" s="10" t="s">
        <v>9085</v>
      </c>
      <c r="C406" s="10" t="s">
        <v>44</v>
      </c>
      <c r="D406" s="172" t="s">
        <v>996</v>
      </c>
      <c r="E406" s="10">
        <v>6662081884</v>
      </c>
      <c r="F406" s="10" t="s">
        <v>7551</v>
      </c>
      <c r="G406" s="125" t="s">
        <v>10581</v>
      </c>
      <c r="H406" s="167" t="s">
        <v>151</v>
      </c>
      <c r="I406" s="10" t="s">
        <v>22</v>
      </c>
      <c r="J406" s="10" t="s">
        <v>3916</v>
      </c>
      <c r="K406" s="18">
        <v>393.92</v>
      </c>
      <c r="L406" s="10" t="s">
        <v>261</v>
      </c>
      <c r="M406" s="76" t="s">
        <v>11081</v>
      </c>
      <c r="N406" s="10" t="s">
        <v>39</v>
      </c>
      <c r="O406" s="76" t="s">
        <v>11964</v>
      </c>
      <c r="P406" s="10" t="s">
        <v>7139</v>
      </c>
      <c r="Q406" s="224" t="s">
        <v>9502</v>
      </c>
      <c r="R406" s="10" t="s">
        <v>12829</v>
      </c>
      <c r="S406" s="10" t="s">
        <v>997</v>
      </c>
      <c r="T406" s="223" t="s">
        <v>9929</v>
      </c>
      <c r="U406" s="415" t="s">
        <v>4815</v>
      </c>
      <c r="V406" s="449"/>
      <c r="W406" s="56"/>
      <c r="X406" s="56"/>
      <c r="Y406" s="56"/>
      <c r="Z406" s="56"/>
      <c r="AA406" s="56"/>
    </row>
    <row r="407" spans="1:27" s="30" customFormat="1" ht="82.8" outlineLevel="1">
      <c r="A407" s="10">
        <f t="shared" si="19"/>
        <v>374</v>
      </c>
      <c r="B407" s="10" t="s">
        <v>8090</v>
      </c>
      <c r="C407" s="10" t="s">
        <v>44</v>
      </c>
      <c r="D407" s="172" t="s">
        <v>3917</v>
      </c>
      <c r="E407" s="10">
        <v>6672305011</v>
      </c>
      <c r="F407" s="10" t="s">
        <v>10782</v>
      </c>
      <c r="G407" s="125" t="s">
        <v>10582</v>
      </c>
      <c r="H407" s="167" t="s">
        <v>151</v>
      </c>
      <c r="I407" s="10" t="s">
        <v>22</v>
      </c>
      <c r="J407" s="10" t="s">
        <v>3916</v>
      </c>
      <c r="K407" s="18">
        <v>393.92</v>
      </c>
      <c r="L407" s="10" t="s">
        <v>261</v>
      </c>
      <c r="M407" s="76" t="s">
        <v>11082</v>
      </c>
      <c r="N407" s="10" t="s">
        <v>39</v>
      </c>
      <c r="O407" s="76" t="s">
        <v>11895</v>
      </c>
      <c r="P407" s="191" t="s">
        <v>7140</v>
      </c>
      <c r="Q407" s="379" t="s">
        <v>9345</v>
      </c>
      <c r="R407" s="225" t="s">
        <v>12830</v>
      </c>
      <c r="S407" s="10" t="s">
        <v>998</v>
      </c>
      <c r="T407" s="76" t="s">
        <v>9930</v>
      </c>
      <c r="U407" s="415" t="s">
        <v>3929</v>
      </c>
      <c r="V407" s="449"/>
      <c r="W407" s="56"/>
      <c r="X407" s="56"/>
      <c r="Y407" s="56"/>
      <c r="Z407" s="56"/>
      <c r="AA407" s="56"/>
    </row>
    <row r="408" spans="1:27" s="30" customFormat="1" ht="94.8" outlineLevel="1">
      <c r="A408" s="10">
        <f t="shared" si="19"/>
        <v>375</v>
      </c>
      <c r="B408" s="10" t="s">
        <v>9086</v>
      </c>
      <c r="C408" s="10" t="s">
        <v>44</v>
      </c>
      <c r="D408" s="172" t="s">
        <v>999</v>
      </c>
      <c r="E408" s="10">
        <v>6662059159</v>
      </c>
      <c r="F408" s="10" t="s">
        <v>13972</v>
      </c>
      <c r="G408" s="125" t="s">
        <v>10583</v>
      </c>
      <c r="H408" s="167" t="s">
        <v>151</v>
      </c>
      <c r="I408" s="10" t="s">
        <v>22</v>
      </c>
      <c r="J408" s="10" t="s">
        <v>3419</v>
      </c>
      <c r="K408" s="18">
        <v>393.92</v>
      </c>
      <c r="L408" s="15" t="s">
        <v>1000</v>
      </c>
      <c r="M408" s="76" t="s">
        <v>11051</v>
      </c>
      <c r="N408" s="10" t="s">
        <v>39</v>
      </c>
      <c r="O408" s="76" t="s">
        <v>12053</v>
      </c>
      <c r="P408" s="191" t="s">
        <v>7141</v>
      </c>
      <c r="Q408" s="588" t="s">
        <v>9503</v>
      </c>
      <c r="R408" s="127" t="s">
        <v>4129</v>
      </c>
      <c r="S408" s="10" t="s">
        <v>1001</v>
      </c>
      <c r="T408" s="223" t="s">
        <v>9931</v>
      </c>
      <c r="U408" s="415" t="s">
        <v>10712</v>
      </c>
      <c r="V408" s="449"/>
      <c r="W408" s="56"/>
      <c r="X408" s="56"/>
      <c r="Y408" s="56"/>
      <c r="Z408" s="56"/>
      <c r="AA408" s="56"/>
    </row>
    <row r="409" spans="1:27" s="30" customFormat="1" ht="94.8" outlineLevel="1">
      <c r="A409" s="10">
        <f t="shared" si="19"/>
        <v>376</v>
      </c>
      <c r="B409" s="10" t="s">
        <v>8091</v>
      </c>
      <c r="C409" s="10" t="s">
        <v>44</v>
      </c>
      <c r="D409" s="172" t="s">
        <v>9216</v>
      </c>
      <c r="E409" s="10">
        <v>6662022536</v>
      </c>
      <c r="F409" s="10" t="s">
        <v>10783</v>
      </c>
      <c r="G409" s="125" t="s">
        <v>10584</v>
      </c>
      <c r="H409" s="167" t="s">
        <v>151</v>
      </c>
      <c r="I409" s="10" t="s">
        <v>22</v>
      </c>
      <c r="J409" s="10" t="s">
        <v>3916</v>
      </c>
      <c r="K409" s="18">
        <v>393.92</v>
      </c>
      <c r="L409" s="10" t="s">
        <v>261</v>
      </c>
      <c r="M409" s="76" t="s">
        <v>11081</v>
      </c>
      <c r="N409" s="10" t="s">
        <v>39</v>
      </c>
      <c r="O409" s="76" t="s">
        <v>11915</v>
      </c>
      <c r="P409" s="191" t="s">
        <v>7142</v>
      </c>
      <c r="Q409" s="379" t="s">
        <v>9345</v>
      </c>
      <c r="R409" s="127" t="s">
        <v>12831</v>
      </c>
      <c r="S409" s="10" t="s">
        <v>1002</v>
      </c>
      <c r="T409" s="76" t="s">
        <v>9932</v>
      </c>
      <c r="U409" s="415" t="s">
        <v>3928</v>
      </c>
      <c r="V409" s="449"/>
      <c r="W409" s="56"/>
      <c r="X409" s="56"/>
      <c r="Y409" s="56"/>
      <c r="Z409" s="56"/>
      <c r="AA409" s="56"/>
    </row>
    <row r="410" spans="1:27" s="30" customFormat="1" ht="106.2" outlineLevel="1">
      <c r="A410" s="10">
        <f t="shared" si="19"/>
        <v>377</v>
      </c>
      <c r="B410" s="10" t="s">
        <v>8092</v>
      </c>
      <c r="C410" s="10" t="s">
        <v>44</v>
      </c>
      <c r="D410" s="172" t="s">
        <v>3918</v>
      </c>
      <c r="E410" s="10">
        <v>6662079363</v>
      </c>
      <c r="F410" s="10" t="s">
        <v>7344</v>
      </c>
      <c r="G410" s="125" t="s">
        <v>10585</v>
      </c>
      <c r="H410" s="167" t="s">
        <v>151</v>
      </c>
      <c r="I410" s="10" t="s">
        <v>22</v>
      </c>
      <c r="J410" s="10" t="s">
        <v>6011</v>
      </c>
      <c r="K410" s="18">
        <v>393.92</v>
      </c>
      <c r="L410" s="10" t="s">
        <v>261</v>
      </c>
      <c r="M410" s="76" t="s">
        <v>11083</v>
      </c>
      <c r="N410" s="10" t="s">
        <v>39</v>
      </c>
      <c r="O410" s="76" t="s">
        <v>12049</v>
      </c>
      <c r="P410" s="226" t="s">
        <v>7143</v>
      </c>
      <c r="Q410" s="563" t="s">
        <v>11736</v>
      </c>
      <c r="R410" s="127" t="s">
        <v>12832</v>
      </c>
      <c r="S410" s="10" t="s">
        <v>1003</v>
      </c>
      <c r="T410" s="76" t="s">
        <v>9933</v>
      </c>
      <c r="U410" s="415" t="s">
        <v>3927</v>
      </c>
      <c r="V410" s="449"/>
      <c r="W410" s="440"/>
      <c r="X410" s="56"/>
      <c r="Y410" s="56"/>
      <c r="Z410" s="56"/>
      <c r="AA410" s="56"/>
    </row>
    <row r="411" spans="1:27" s="30" customFormat="1" ht="82.8" outlineLevel="1">
      <c r="A411" s="10">
        <f t="shared" si="19"/>
        <v>378</v>
      </c>
      <c r="B411" s="10" t="s">
        <v>8093</v>
      </c>
      <c r="C411" s="10" t="s">
        <v>44</v>
      </c>
      <c r="D411" s="172" t="s">
        <v>1004</v>
      </c>
      <c r="E411" s="10">
        <v>6662078391</v>
      </c>
      <c r="F411" s="10" t="s">
        <v>7345</v>
      </c>
      <c r="G411" s="567" t="s">
        <v>10586</v>
      </c>
      <c r="H411" s="167" t="s">
        <v>151</v>
      </c>
      <c r="I411" s="10" t="s">
        <v>22</v>
      </c>
      <c r="J411" s="10" t="s">
        <v>3419</v>
      </c>
      <c r="K411" s="18">
        <v>393.92</v>
      </c>
      <c r="L411" s="10" t="s">
        <v>261</v>
      </c>
      <c r="M411" s="76" t="s">
        <v>11084</v>
      </c>
      <c r="N411" s="10" t="s">
        <v>39</v>
      </c>
      <c r="O411" s="82" t="s">
        <v>11927</v>
      </c>
      <c r="P411" s="375" t="s">
        <v>7144</v>
      </c>
      <c r="Q411" s="562" t="s">
        <v>11737</v>
      </c>
      <c r="R411" s="127" t="s">
        <v>8683</v>
      </c>
      <c r="S411" s="10" t="s">
        <v>1005</v>
      </c>
      <c r="T411" s="9" t="s">
        <v>9934</v>
      </c>
      <c r="U411" s="415" t="s">
        <v>10713</v>
      </c>
      <c r="V411" s="449"/>
      <c r="W411" s="440"/>
      <c r="X411" s="56"/>
      <c r="Y411" s="56"/>
      <c r="Z411" s="56"/>
      <c r="AA411" s="56"/>
    </row>
    <row r="412" spans="1:27" s="30" customFormat="1" ht="94.2" outlineLevel="1">
      <c r="A412" s="10">
        <f t="shared" si="19"/>
        <v>379</v>
      </c>
      <c r="B412" s="10" t="s">
        <v>8094</v>
      </c>
      <c r="C412" s="10" t="s">
        <v>44</v>
      </c>
      <c r="D412" s="172" t="s">
        <v>3921</v>
      </c>
      <c r="E412" s="10">
        <v>6662080175</v>
      </c>
      <c r="F412" s="10" t="s">
        <v>10781</v>
      </c>
      <c r="G412" s="577" t="s">
        <v>10587</v>
      </c>
      <c r="H412" s="167" t="s">
        <v>151</v>
      </c>
      <c r="I412" s="10" t="s">
        <v>22</v>
      </c>
      <c r="J412" s="10" t="s">
        <v>3419</v>
      </c>
      <c r="K412" s="18">
        <v>393.92</v>
      </c>
      <c r="L412" s="10" t="s">
        <v>261</v>
      </c>
      <c r="M412" s="76" t="s">
        <v>11085</v>
      </c>
      <c r="N412" s="10" t="s">
        <v>39</v>
      </c>
      <c r="O412" s="82" t="s">
        <v>11882</v>
      </c>
      <c r="P412" s="374" t="s">
        <v>5454</v>
      </c>
      <c r="Q412" s="562" t="s">
        <v>9504</v>
      </c>
      <c r="R412" s="127" t="s">
        <v>4130</v>
      </c>
      <c r="S412" s="10" t="s">
        <v>1006</v>
      </c>
      <c r="T412" s="76" t="s">
        <v>9935</v>
      </c>
      <c r="U412" s="415" t="s">
        <v>5284</v>
      </c>
      <c r="V412" s="449"/>
      <c r="W412" s="440"/>
      <c r="X412" s="56"/>
      <c r="Y412" s="56"/>
      <c r="Z412" s="56"/>
      <c r="AA412" s="56"/>
    </row>
    <row r="413" spans="1:27" s="30" customFormat="1" ht="117.6" outlineLevel="1">
      <c r="A413" s="10">
        <f t="shared" si="19"/>
        <v>380</v>
      </c>
      <c r="B413" s="10" t="s">
        <v>8095</v>
      </c>
      <c r="C413" s="10" t="s">
        <v>44</v>
      </c>
      <c r="D413" s="172" t="s">
        <v>1007</v>
      </c>
      <c r="E413" s="10">
        <v>6662081965</v>
      </c>
      <c r="F413" s="10" t="s">
        <v>10755</v>
      </c>
      <c r="G413" s="125" t="s">
        <v>10588</v>
      </c>
      <c r="H413" s="167" t="s">
        <v>151</v>
      </c>
      <c r="I413" s="10" t="s">
        <v>22</v>
      </c>
      <c r="J413" s="10" t="s">
        <v>3419</v>
      </c>
      <c r="K413" s="18">
        <v>393.92</v>
      </c>
      <c r="L413" s="10" t="s">
        <v>261</v>
      </c>
      <c r="M413" s="76" t="s">
        <v>11086</v>
      </c>
      <c r="N413" s="10" t="s">
        <v>39</v>
      </c>
      <c r="O413" s="82" t="s">
        <v>12235</v>
      </c>
      <c r="P413" s="375" t="s">
        <v>7145</v>
      </c>
      <c r="Q413" s="379" t="s">
        <v>9346</v>
      </c>
      <c r="R413" s="127" t="s">
        <v>12833</v>
      </c>
      <c r="S413" s="10" t="s">
        <v>1008</v>
      </c>
      <c r="T413" s="76" t="s">
        <v>9936</v>
      </c>
      <c r="U413" s="415" t="s">
        <v>5285</v>
      </c>
      <c r="V413" s="449"/>
      <c r="W413" s="56"/>
      <c r="X413" s="56"/>
      <c r="Y413" s="56"/>
      <c r="Z413" s="56"/>
      <c r="AA413" s="56"/>
    </row>
    <row r="414" spans="1:27" s="30" customFormat="1" ht="96" outlineLevel="1">
      <c r="A414" s="10">
        <f t="shared" si="19"/>
        <v>381</v>
      </c>
      <c r="B414" s="10" t="s">
        <v>8096</v>
      </c>
      <c r="C414" s="10" t="s">
        <v>44</v>
      </c>
      <c r="D414" s="172" t="s">
        <v>1009</v>
      </c>
      <c r="E414" s="10">
        <v>6662056052</v>
      </c>
      <c r="F414" s="10" t="s">
        <v>7346</v>
      </c>
      <c r="G414" s="125" t="s">
        <v>10589</v>
      </c>
      <c r="H414" s="167" t="s">
        <v>151</v>
      </c>
      <c r="I414" s="10" t="s">
        <v>22</v>
      </c>
      <c r="J414" s="10" t="s">
        <v>9276</v>
      </c>
      <c r="K414" s="18" t="s">
        <v>986</v>
      </c>
      <c r="L414" s="10" t="s">
        <v>261</v>
      </c>
      <c r="M414" s="76" t="s">
        <v>10907</v>
      </c>
      <c r="N414" s="10" t="s">
        <v>39</v>
      </c>
      <c r="O414" s="76" t="s">
        <v>11939</v>
      </c>
      <c r="P414" s="118" t="s">
        <v>1010</v>
      </c>
      <c r="Q414" s="227" t="s">
        <v>9505</v>
      </c>
      <c r="R414" s="10" t="s">
        <v>39</v>
      </c>
      <c r="S414" s="10" t="s">
        <v>1011</v>
      </c>
      <c r="T414" s="9" t="s">
        <v>5013</v>
      </c>
      <c r="U414" s="415" t="s">
        <v>4818</v>
      </c>
      <c r="V414" s="449"/>
      <c r="W414" s="56"/>
      <c r="X414" s="56"/>
      <c r="Y414" s="56"/>
      <c r="Z414" s="56"/>
      <c r="AA414" s="56"/>
    </row>
    <row r="415" spans="1:27" s="30" customFormat="1" ht="96" outlineLevel="1">
      <c r="A415" s="10">
        <f t="shared" si="19"/>
        <v>382</v>
      </c>
      <c r="B415" s="10" t="s">
        <v>8097</v>
      </c>
      <c r="C415" s="10" t="s">
        <v>44</v>
      </c>
      <c r="D415" s="172" t="s">
        <v>3922</v>
      </c>
      <c r="E415" s="10">
        <v>6662078810</v>
      </c>
      <c r="F415" s="10" t="s">
        <v>7347</v>
      </c>
      <c r="G415" s="125" t="s">
        <v>10590</v>
      </c>
      <c r="H415" s="167" t="s">
        <v>151</v>
      </c>
      <c r="I415" s="10" t="s">
        <v>22</v>
      </c>
      <c r="J415" s="10" t="s">
        <v>3419</v>
      </c>
      <c r="K415" s="18">
        <v>393.92</v>
      </c>
      <c r="L415" s="10" t="s">
        <v>261</v>
      </c>
      <c r="M415" s="76" t="s">
        <v>11055</v>
      </c>
      <c r="N415" s="10" t="s">
        <v>39</v>
      </c>
      <c r="O415" s="76" t="s">
        <v>11926</v>
      </c>
      <c r="P415" s="10" t="s">
        <v>7146</v>
      </c>
      <c r="Q415" s="173" t="s">
        <v>9506</v>
      </c>
      <c r="R415" s="10" t="s">
        <v>12834</v>
      </c>
      <c r="S415" s="10" t="s">
        <v>1012</v>
      </c>
      <c r="T415" s="76" t="s">
        <v>9937</v>
      </c>
      <c r="U415" s="415" t="s">
        <v>3926</v>
      </c>
      <c r="V415" s="449"/>
      <c r="W415" s="56"/>
      <c r="X415" s="56"/>
      <c r="Y415" s="56"/>
      <c r="Z415" s="56"/>
      <c r="AA415" s="56"/>
    </row>
    <row r="416" spans="1:27" s="30" customFormat="1" ht="96" outlineLevel="1">
      <c r="A416" s="10">
        <f t="shared" si="19"/>
        <v>383</v>
      </c>
      <c r="B416" s="10" t="s">
        <v>9087</v>
      </c>
      <c r="C416" s="10" t="s">
        <v>44</v>
      </c>
      <c r="D416" s="172" t="s">
        <v>1013</v>
      </c>
      <c r="E416" s="10">
        <v>6662051350</v>
      </c>
      <c r="F416" s="10" t="s">
        <v>7709</v>
      </c>
      <c r="G416" s="125" t="s">
        <v>10591</v>
      </c>
      <c r="H416" s="167" t="s">
        <v>151</v>
      </c>
      <c r="I416" s="10" t="s">
        <v>22</v>
      </c>
      <c r="J416" s="10" t="s">
        <v>3923</v>
      </c>
      <c r="K416" s="18">
        <v>393.92</v>
      </c>
      <c r="L416" s="10" t="s">
        <v>261</v>
      </c>
      <c r="M416" s="76" t="s">
        <v>11087</v>
      </c>
      <c r="N416" s="10" t="s">
        <v>39</v>
      </c>
      <c r="O416" s="76" t="s">
        <v>11868</v>
      </c>
      <c r="P416" s="10" t="s">
        <v>7147</v>
      </c>
      <c r="Q416" s="173" t="s">
        <v>9507</v>
      </c>
      <c r="R416" s="10" t="s">
        <v>12835</v>
      </c>
      <c r="S416" s="10" t="s">
        <v>3924</v>
      </c>
      <c r="T416" s="76" t="s">
        <v>9938</v>
      </c>
      <c r="U416" s="415" t="s">
        <v>8748</v>
      </c>
      <c r="V416" s="449"/>
      <c r="W416" s="56"/>
      <c r="X416" s="56"/>
      <c r="Y416" s="56"/>
      <c r="Z416" s="56"/>
      <c r="AA416" s="56"/>
    </row>
    <row r="417" spans="1:27" s="30" customFormat="1" ht="120" outlineLevel="1">
      <c r="A417" s="10">
        <f t="shared" si="19"/>
        <v>384</v>
      </c>
      <c r="B417" s="10" t="s">
        <v>8098</v>
      </c>
      <c r="C417" s="10" t="s">
        <v>44</v>
      </c>
      <c r="D417" s="172" t="s">
        <v>3925</v>
      </c>
      <c r="E417" s="10">
        <v>6662074196</v>
      </c>
      <c r="F417" s="10" t="s">
        <v>14008</v>
      </c>
      <c r="G417" s="567" t="s">
        <v>10592</v>
      </c>
      <c r="H417" s="167" t="s">
        <v>151</v>
      </c>
      <c r="I417" s="10" t="s">
        <v>22</v>
      </c>
      <c r="J417" s="10" t="s">
        <v>3923</v>
      </c>
      <c r="K417" s="18">
        <v>393.92</v>
      </c>
      <c r="L417" s="10" t="s">
        <v>261</v>
      </c>
      <c r="M417" s="76" t="s">
        <v>11088</v>
      </c>
      <c r="N417" s="10" t="s">
        <v>39</v>
      </c>
      <c r="O417" s="76" t="s">
        <v>12054</v>
      </c>
      <c r="P417" s="10" t="s">
        <v>7148</v>
      </c>
      <c r="Q417" s="173" t="s">
        <v>12837</v>
      </c>
      <c r="R417" s="10" t="s">
        <v>12836</v>
      </c>
      <c r="S417" s="10" t="s">
        <v>1014</v>
      </c>
      <c r="T417" s="76" t="s">
        <v>9939</v>
      </c>
      <c r="U417" s="415" t="s">
        <v>10714</v>
      </c>
      <c r="V417" s="449"/>
      <c r="W417" s="56"/>
      <c r="X417" s="56"/>
      <c r="Y417" s="56"/>
      <c r="Z417" s="56"/>
      <c r="AA417" s="56"/>
    </row>
    <row r="418" spans="1:27" s="30" customFormat="1" ht="70.8" outlineLevel="1">
      <c r="A418" s="10">
        <f t="shared" si="19"/>
        <v>385</v>
      </c>
      <c r="B418" s="10" t="s">
        <v>8099</v>
      </c>
      <c r="C418" s="10" t="s">
        <v>44</v>
      </c>
      <c r="D418" s="172" t="s">
        <v>1015</v>
      </c>
      <c r="E418" s="10">
        <v>6662073900</v>
      </c>
      <c r="F418" s="10" t="s">
        <v>14007</v>
      </c>
      <c r="G418" s="125" t="s">
        <v>10593</v>
      </c>
      <c r="H418" s="167" t="s">
        <v>151</v>
      </c>
      <c r="I418" s="10" t="s">
        <v>22</v>
      </c>
      <c r="J418" s="10" t="s">
        <v>3419</v>
      </c>
      <c r="K418" s="18">
        <v>393.92</v>
      </c>
      <c r="L418" s="10" t="s">
        <v>261</v>
      </c>
      <c r="M418" s="76" t="s">
        <v>11052</v>
      </c>
      <c r="N418" s="10" t="s">
        <v>39</v>
      </c>
      <c r="O418" s="76" t="s">
        <v>12055</v>
      </c>
      <c r="P418" s="10" t="s">
        <v>7149</v>
      </c>
      <c r="Q418" s="173" t="s">
        <v>9508</v>
      </c>
      <c r="R418" s="47" t="s">
        <v>12838</v>
      </c>
      <c r="S418" s="10" t="s">
        <v>1016</v>
      </c>
      <c r="T418" s="76" t="s">
        <v>9940</v>
      </c>
      <c r="U418" s="415" t="s">
        <v>10715</v>
      </c>
      <c r="V418" s="449"/>
      <c r="W418" s="56"/>
      <c r="X418" s="56"/>
      <c r="Y418" s="56"/>
      <c r="Z418" s="56"/>
      <c r="AA418" s="56"/>
    </row>
    <row r="419" spans="1:27" s="30" customFormat="1" ht="84" outlineLevel="1">
      <c r="A419" s="10">
        <f t="shared" si="19"/>
        <v>386</v>
      </c>
      <c r="B419" s="10" t="s">
        <v>8100</v>
      </c>
      <c r="C419" s="10" t="s">
        <v>44</v>
      </c>
      <c r="D419" s="172" t="s">
        <v>1017</v>
      </c>
      <c r="E419" s="10">
        <v>6662081940</v>
      </c>
      <c r="F419" s="10" t="s">
        <v>7348</v>
      </c>
      <c r="G419" s="125" t="s">
        <v>10594</v>
      </c>
      <c r="H419" s="167" t="s">
        <v>151</v>
      </c>
      <c r="I419" s="10" t="s">
        <v>22</v>
      </c>
      <c r="J419" s="10" t="s">
        <v>3429</v>
      </c>
      <c r="K419" s="18">
        <v>393.92</v>
      </c>
      <c r="L419" s="10" t="s">
        <v>261</v>
      </c>
      <c r="M419" s="76" t="s">
        <v>11085</v>
      </c>
      <c r="N419" s="10" t="s">
        <v>39</v>
      </c>
      <c r="O419" s="76" t="s">
        <v>11868</v>
      </c>
      <c r="P419" s="10" t="s">
        <v>7150</v>
      </c>
      <c r="Q419" s="228" t="s">
        <v>9509</v>
      </c>
      <c r="R419" s="16" t="s">
        <v>12839</v>
      </c>
      <c r="S419" s="127" t="s">
        <v>1018</v>
      </c>
      <c r="T419" s="223" t="s">
        <v>9941</v>
      </c>
      <c r="U419" s="415" t="s">
        <v>5286</v>
      </c>
      <c r="V419" s="449"/>
      <c r="W419" s="56"/>
      <c r="X419" s="56"/>
      <c r="Y419" s="56"/>
      <c r="Z419" s="56"/>
      <c r="AA419" s="56"/>
    </row>
    <row r="420" spans="1:27" s="30" customFormat="1" ht="94.2" outlineLevel="1">
      <c r="A420" s="10">
        <f t="shared" si="19"/>
        <v>387</v>
      </c>
      <c r="B420" s="10" t="s">
        <v>8101</v>
      </c>
      <c r="C420" s="10" t="s">
        <v>44</v>
      </c>
      <c r="D420" s="172" t="s">
        <v>1019</v>
      </c>
      <c r="E420" s="10">
        <v>6662096739</v>
      </c>
      <c r="F420" s="10" t="s">
        <v>7349</v>
      </c>
      <c r="G420" s="125" t="s">
        <v>1020</v>
      </c>
      <c r="H420" s="167" t="s">
        <v>151</v>
      </c>
      <c r="I420" s="10" t="s">
        <v>22</v>
      </c>
      <c r="J420" s="10" t="s">
        <v>4575</v>
      </c>
      <c r="K420" s="18">
        <v>393.92</v>
      </c>
      <c r="L420" s="10" t="s">
        <v>261</v>
      </c>
      <c r="M420" s="76" t="s">
        <v>11089</v>
      </c>
      <c r="N420" s="10" t="s">
        <v>39</v>
      </c>
      <c r="O420" s="76" t="s">
        <v>12056</v>
      </c>
      <c r="P420" s="10" t="s">
        <v>7151</v>
      </c>
      <c r="Q420" s="173" t="s">
        <v>9510</v>
      </c>
      <c r="R420" s="118" t="s">
        <v>12840</v>
      </c>
      <c r="S420" s="10" t="s">
        <v>12606</v>
      </c>
      <c r="T420" s="252" t="s">
        <v>6898</v>
      </c>
      <c r="U420" s="415" t="s">
        <v>5287</v>
      </c>
      <c r="V420" s="449"/>
      <c r="W420" s="56"/>
      <c r="X420" s="56"/>
      <c r="Y420" s="56"/>
      <c r="Z420" s="56"/>
      <c r="AA420" s="56"/>
    </row>
    <row r="421" spans="1:27" s="30" customFormat="1" ht="164.4" outlineLevel="1">
      <c r="A421" s="10">
        <f t="shared" si="19"/>
        <v>388</v>
      </c>
      <c r="B421" s="10" t="s">
        <v>6877</v>
      </c>
      <c r="C421" s="10" t="s">
        <v>341</v>
      </c>
      <c r="D421" s="172" t="s">
        <v>4542</v>
      </c>
      <c r="E421" s="10">
        <v>6672134616</v>
      </c>
      <c r="F421" s="10" t="s">
        <v>13930</v>
      </c>
      <c r="G421" s="577" t="s">
        <v>10595</v>
      </c>
      <c r="H421" s="167" t="s">
        <v>151</v>
      </c>
      <c r="I421" s="10" t="s">
        <v>22</v>
      </c>
      <c r="J421" s="10" t="s">
        <v>4827</v>
      </c>
      <c r="K421" s="589">
        <v>671</v>
      </c>
      <c r="L421" s="565" t="s">
        <v>4544</v>
      </c>
      <c r="M421" s="76" t="s">
        <v>11090</v>
      </c>
      <c r="N421" s="10" t="s">
        <v>39</v>
      </c>
      <c r="O421" s="76" t="s">
        <v>12236</v>
      </c>
      <c r="P421" s="10" t="s">
        <v>13068</v>
      </c>
      <c r="Q421" s="173" t="s">
        <v>5171</v>
      </c>
      <c r="R421" s="10" t="s">
        <v>12841</v>
      </c>
      <c r="S421" s="10" t="s">
        <v>4543</v>
      </c>
      <c r="T421" s="82" t="s">
        <v>10430</v>
      </c>
      <c r="U421" s="415" t="s">
        <v>10716</v>
      </c>
      <c r="V421" s="449"/>
      <c r="W421" s="56"/>
      <c r="X421" s="56"/>
      <c r="Y421" s="56"/>
      <c r="Z421" s="56"/>
      <c r="AA421" s="56"/>
    </row>
    <row r="422" spans="1:27" s="30" customFormat="1" ht="37.200000000000003">
      <c r="A422" s="206" t="str">
        <f>"Кировский район: " &amp; COUNT(A423:A443)</f>
        <v>Кировский район: 21</v>
      </c>
      <c r="B422" s="109"/>
      <c r="C422" s="155"/>
      <c r="D422" s="109"/>
      <c r="E422" s="109"/>
      <c r="F422" s="156"/>
      <c r="G422" s="156"/>
      <c r="H422" s="156"/>
      <c r="I422" s="156"/>
      <c r="J422" s="156"/>
      <c r="K422" s="157"/>
      <c r="L422" s="156"/>
      <c r="M422" s="158"/>
      <c r="N422" s="156"/>
      <c r="O422" s="158"/>
      <c r="P422" s="110"/>
      <c r="Q422" s="156"/>
      <c r="R422" s="156"/>
      <c r="S422" s="156"/>
      <c r="T422" s="158"/>
      <c r="U422" s="416"/>
      <c r="V422" s="449">
        <v>111</v>
      </c>
      <c r="W422" s="67"/>
      <c r="X422" s="56"/>
      <c r="Y422" s="56"/>
      <c r="Z422" s="56"/>
      <c r="AA422" s="56"/>
    </row>
    <row r="423" spans="1:27" s="30" customFormat="1" ht="120" outlineLevel="1">
      <c r="A423" s="10">
        <f>A421+1</f>
        <v>389</v>
      </c>
      <c r="B423" s="10" t="s">
        <v>8102</v>
      </c>
      <c r="C423" s="10" t="s">
        <v>44</v>
      </c>
      <c r="D423" s="172" t="s">
        <v>1021</v>
      </c>
      <c r="E423" s="10">
        <v>6660017442</v>
      </c>
      <c r="F423" s="565" t="s">
        <v>7552</v>
      </c>
      <c r="G423" s="125" t="s">
        <v>10596</v>
      </c>
      <c r="H423" s="167" t="s">
        <v>151</v>
      </c>
      <c r="I423" s="10" t="s">
        <v>22</v>
      </c>
      <c r="J423" s="565" t="s">
        <v>458</v>
      </c>
      <c r="K423" s="18">
        <v>671</v>
      </c>
      <c r="L423" s="374" t="s">
        <v>241</v>
      </c>
      <c r="M423" s="76" t="s">
        <v>11091</v>
      </c>
      <c r="N423" s="10" t="s">
        <v>39</v>
      </c>
      <c r="O423" s="76" t="s">
        <v>12842</v>
      </c>
      <c r="P423" s="10" t="s">
        <v>7152</v>
      </c>
      <c r="Q423" s="173" t="s">
        <v>9511</v>
      </c>
      <c r="R423" s="10" t="s">
        <v>12843</v>
      </c>
      <c r="S423" s="10" t="s">
        <v>1022</v>
      </c>
      <c r="T423" s="76" t="s">
        <v>10475</v>
      </c>
      <c r="U423" s="415" t="s">
        <v>39</v>
      </c>
      <c r="V423" s="449"/>
      <c r="W423" s="56"/>
      <c r="X423" s="56"/>
      <c r="Y423" s="56"/>
      <c r="Z423" s="56"/>
      <c r="AA423" s="56"/>
    </row>
    <row r="424" spans="1:27" s="30" customFormat="1" ht="70.2" outlineLevel="1">
      <c r="A424" s="10">
        <f t="shared" ref="A424:A443" si="20">A423+1</f>
        <v>390</v>
      </c>
      <c r="B424" s="10" t="s">
        <v>8103</v>
      </c>
      <c r="C424" s="10" t="s">
        <v>44</v>
      </c>
      <c r="D424" s="565" t="s">
        <v>3665</v>
      </c>
      <c r="E424" s="10">
        <v>6660012941</v>
      </c>
      <c r="F424" s="10" t="s">
        <v>10786</v>
      </c>
      <c r="G424" s="125" t="s">
        <v>10597</v>
      </c>
      <c r="H424" s="167" t="s">
        <v>151</v>
      </c>
      <c r="I424" s="10" t="s">
        <v>22</v>
      </c>
      <c r="J424" s="565" t="s">
        <v>1171</v>
      </c>
      <c r="K424" s="18">
        <v>369.52</v>
      </c>
      <c r="L424" s="10" t="s">
        <v>3664</v>
      </c>
      <c r="M424" s="76" t="s">
        <v>10922</v>
      </c>
      <c r="N424" s="10" t="s">
        <v>39</v>
      </c>
      <c r="O424" s="76" t="s">
        <v>12220</v>
      </c>
      <c r="P424" s="10" t="s">
        <v>12988</v>
      </c>
      <c r="Q424" s="173" t="s">
        <v>9512</v>
      </c>
      <c r="R424" s="254" t="s">
        <v>5733</v>
      </c>
      <c r="S424" s="10" t="s">
        <v>1023</v>
      </c>
      <c r="T424" s="76" t="s">
        <v>4586</v>
      </c>
      <c r="U424" s="421" t="s">
        <v>10717</v>
      </c>
      <c r="V424" s="449"/>
      <c r="W424" s="56"/>
      <c r="X424" s="56"/>
      <c r="Y424" s="56"/>
      <c r="Z424" s="56"/>
      <c r="AA424" s="56"/>
    </row>
    <row r="425" spans="1:27" s="30" customFormat="1" ht="120" outlineLevel="1">
      <c r="A425" s="10">
        <f t="shared" si="20"/>
        <v>391</v>
      </c>
      <c r="B425" s="10" t="s">
        <v>8104</v>
      </c>
      <c r="C425" s="10" t="s">
        <v>44</v>
      </c>
      <c r="D425" s="172" t="s">
        <v>1024</v>
      </c>
      <c r="E425" s="10">
        <v>6660013769</v>
      </c>
      <c r="F425" s="10" t="s">
        <v>13988</v>
      </c>
      <c r="G425" s="125" t="s">
        <v>10598</v>
      </c>
      <c r="H425" s="167" t="s">
        <v>151</v>
      </c>
      <c r="I425" s="10" t="s">
        <v>22</v>
      </c>
      <c r="J425" s="10" t="s">
        <v>299</v>
      </c>
      <c r="K425" s="18">
        <v>407.9</v>
      </c>
      <c r="L425" s="10" t="s">
        <v>261</v>
      </c>
      <c r="M425" s="76" t="s">
        <v>10922</v>
      </c>
      <c r="N425" s="10" t="s">
        <v>39</v>
      </c>
      <c r="O425" s="76" t="s">
        <v>12237</v>
      </c>
      <c r="P425" s="10" t="s">
        <v>7153</v>
      </c>
      <c r="Q425" s="173" t="s">
        <v>9513</v>
      </c>
      <c r="R425" s="254" t="s">
        <v>5733</v>
      </c>
      <c r="S425" s="10" t="s">
        <v>1025</v>
      </c>
      <c r="T425" s="9" t="s">
        <v>5001</v>
      </c>
      <c r="U425" s="590"/>
      <c r="V425" s="449"/>
      <c r="W425" s="56"/>
      <c r="X425" s="56"/>
      <c r="Y425" s="56"/>
      <c r="Z425" s="56"/>
      <c r="AA425" s="56"/>
    </row>
    <row r="426" spans="1:27" s="30" customFormat="1" ht="94.8" outlineLevel="1">
      <c r="A426" s="10">
        <f t="shared" si="20"/>
        <v>392</v>
      </c>
      <c r="B426" s="10" t="s">
        <v>8105</v>
      </c>
      <c r="C426" s="10" t="s">
        <v>44</v>
      </c>
      <c r="D426" s="172" t="s">
        <v>1026</v>
      </c>
      <c r="E426" s="10">
        <v>6660013649</v>
      </c>
      <c r="F426" s="10" t="s">
        <v>7350</v>
      </c>
      <c r="G426" s="125" t="s">
        <v>10599</v>
      </c>
      <c r="H426" s="167" t="s">
        <v>151</v>
      </c>
      <c r="I426" s="10" t="s">
        <v>22</v>
      </c>
      <c r="J426" s="10" t="s">
        <v>2386</v>
      </c>
      <c r="K426" s="18">
        <v>671</v>
      </c>
      <c r="L426" s="10" t="s">
        <v>261</v>
      </c>
      <c r="M426" s="76" t="s">
        <v>11092</v>
      </c>
      <c r="N426" s="10" t="s">
        <v>39</v>
      </c>
      <c r="O426" s="76" t="s">
        <v>11876</v>
      </c>
      <c r="P426" s="10" t="s">
        <v>11611</v>
      </c>
      <c r="Q426" s="35" t="s">
        <v>67</v>
      </c>
      <c r="R426" s="254" t="s">
        <v>5733</v>
      </c>
      <c r="S426" s="10" t="s">
        <v>7666</v>
      </c>
      <c r="T426" s="252" t="s">
        <v>9942</v>
      </c>
      <c r="U426" s="415" t="s">
        <v>39</v>
      </c>
      <c r="V426" s="449"/>
      <c r="W426" s="56"/>
      <c r="X426" s="56"/>
      <c r="Y426" s="56"/>
      <c r="Z426" s="56"/>
      <c r="AA426" s="56"/>
    </row>
    <row r="427" spans="1:27" s="30" customFormat="1" ht="117.6" outlineLevel="1">
      <c r="A427" s="10">
        <f t="shared" si="20"/>
        <v>393</v>
      </c>
      <c r="B427" s="10" t="s">
        <v>8106</v>
      </c>
      <c r="C427" s="10" t="s">
        <v>44</v>
      </c>
      <c r="D427" s="172" t="s">
        <v>1027</v>
      </c>
      <c r="E427" s="10">
        <v>6660015011</v>
      </c>
      <c r="F427" s="10" t="s">
        <v>7553</v>
      </c>
      <c r="G427" s="125" t="s">
        <v>10600</v>
      </c>
      <c r="H427" s="167" t="s">
        <v>151</v>
      </c>
      <c r="I427" s="10" t="s">
        <v>22</v>
      </c>
      <c r="J427" s="15" t="s">
        <v>3408</v>
      </c>
      <c r="K427" s="18">
        <v>369.52</v>
      </c>
      <c r="L427" s="10" t="s">
        <v>261</v>
      </c>
      <c r="M427" s="76" t="s">
        <v>10922</v>
      </c>
      <c r="N427" s="10" t="s">
        <v>39</v>
      </c>
      <c r="O427" s="76" t="s">
        <v>12057</v>
      </c>
      <c r="P427" s="10" t="s">
        <v>1028</v>
      </c>
      <c r="Q427" s="173" t="s">
        <v>9514</v>
      </c>
      <c r="R427" s="10" t="s">
        <v>4088</v>
      </c>
      <c r="S427" s="10" t="s">
        <v>1029</v>
      </c>
      <c r="T427" s="9" t="s">
        <v>1030</v>
      </c>
      <c r="U427" s="415" t="s">
        <v>1031</v>
      </c>
      <c r="V427" s="449"/>
      <c r="W427" s="56"/>
      <c r="X427" s="56"/>
      <c r="Y427" s="56"/>
      <c r="Z427" s="56"/>
      <c r="AA427" s="56"/>
    </row>
    <row r="428" spans="1:27" s="30" customFormat="1" ht="58.8" outlineLevel="1">
      <c r="A428" s="10">
        <f t="shared" si="20"/>
        <v>394</v>
      </c>
      <c r="B428" s="10" t="s">
        <v>4566</v>
      </c>
      <c r="C428" s="10" t="s">
        <v>44</v>
      </c>
      <c r="D428" s="378" t="s">
        <v>4546</v>
      </c>
      <c r="E428" s="10">
        <v>6660004387</v>
      </c>
      <c r="F428" s="10" t="s">
        <v>13989</v>
      </c>
      <c r="G428" s="577" t="s">
        <v>10601</v>
      </c>
      <c r="H428" s="167" t="s">
        <v>151</v>
      </c>
      <c r="I428" s="10" t="s">
        <v>22</v>
      </c>
      <c r="J428" s="378" t="s">
        <v>1171</v>
      </c>
      <c r="K428" s="591">
        <v>393.92</v>
      </c>
      <c r="L428" s="374" t="s">
        <v>4547</v>
      </c>
      <c r="M428" s="76" t="s">
        <v>10922</v>
      </c>
      <c r="N428" s="10" t="s">
        <v>39</v>
      </c>
      <c r="O428" s="76" t="s">
        <v>11894</v>
      </c>
      <c r="P428" s="10" t="s">
        <v>7154</v>
      </c>
      <c r="Q428" s="33" t="s">
        <v>243</v>
      </c>
      <c r="R428" s="10" t="s">
        <v>12844</v>
      </c>
      <c r="S428" s="10" t="s">
        <v>4548</v>
      </c>
      <c r="T428" s="76" t="s">
        <v>9943</v>
      </c>
      <c r="U428" s="415" t="s">
        <v>4549</v>
      </c>
      <c r="V428" s="449"/>
      <c r="W428" s="56"/>
      <c r="X428" s="56"/>
      <c r="Y428" s="56"/>
      <c r="Z428" s="56"/>
      <c r="AA428" s="56"/>
    </row>
    <row r="429" spans="1:27" s="30" customFormat="1" ht="84" outlineLevel="1">
      <c r="A429" s="10">
        <f t="shared" si="20"/>
        <v>395</v>
      </c>
      <c r="B429" s="10" t="s">
        <v>9088</v>
      </c>
      <c r="C429" s="10" t="s">
        <v>44</v>
      </c>
      <c r="D429" s="172" t="s">
        <v>1032</v>
      </c>
      <c r="E429" s="10">
        <v>6660000255</v>
      </c>
      <c r="F429" s="10" t="s">
        <v>7554</v>
      </c>
      <c r="G429" s="577" t="s">
        <v>10602</v>
      </c>
      <c r="H429" s="167" t="s">
        <v>151</v>
      </c>
      <c r="I429" s="10" t="s">
        <v>22</v>
      </c>
      <c r="J429" s="10" t="s">
        <v>4553</v>
      </c>
      <c r="K429" s="18">
        <v>671</v>
      </c>
      <c r="L429" s="10" t="s">
        <v>261</v>
      </c>
      <c r="M429" s="76" t="s">
        <v>10964</v>
      </c>
      <c r="N429" s="10" t="s">
        <v>39</v>
      </c>
      <c r="O429" s="76" t="s">
        <v>12017</v>
      </c>
      <c r="P429" s="10" t="s">
        <v>7155</v>
      </c>
      <c r="Q429" s="173" t="s">
        <v>9515</v>
      </c>
      <c r="R429" s="10" t="s">
        <v>12845</v>
      </c>
      <c r="S429" s="10" t="s">
        <v>1033</v>
      </c>
      <c r="T429" s="76" t="s">
        <v>5674</v>
      </c>
      <c r="U429" s="415" t="s">
        <v>10718</v>
      </c>
      <c r="V429" s="449"/>
      <c r="W429" s="56"/>
      <c r="X429" s="56"/>
      <c r="Y429" s="56"/>
      <c r="Z429" s="56"/>
      <c r="AA429" s="56"/>
    </row>
    <row r="430" spans="1:27" s="30" customFormat="1" ht="108" outlineLevel="1">
      <c r="A430" s="10">
        <f t="shared" si="20"/>
        <v>396</v>
      </c>
      <c r="B430" s="10" t="s">
        <v>8107</v>
      </c>
      <c r="C430" s="10" t="s">
        <v>44</v>
      </c>
      <c r="D430" s="172" t="s">
        <v>1034</v>
      </c>
      <c r="E430" s="10">
        <v>6660012116</v>
      </c>
      <c r="F430" s="10" t="s">
        <v>14006</v>
      </c>
      <c r="G430" s="125" t="s">
        <v>4558</v>
      </c>
      <c r="H430" s="167" t="s">
        <v>151</v>
      </c>
      <c r="I430" s="10" t="s">
        <v>22</v>
      </c>
      <c r="J430" s="10" t="s">
        <v>458</v>
      </c>
      <c r="K430" s="18">
        <v>671</v>
      </c>
      <c r="L430" s="10" t="s">
        <v>261</v>
      </c>
      <c r="M430" s="76" t="s">
        <v>10977</v>
      </c>
      <c r="N430" s="10" t="s">
        <v>39</v>
      </c>
      <c r="O430" s="76" t="s">
        <v>12009</v>
      </c>
      <c r="P430" s="10" t="s">
        <v>7156</v>
      </c>
      <c r="Q430" s="173" t="s">
        <v>9516</v>
      </c>
      <c r="R430" s="10" t="s">
        <v>12846</v>
      </c>
      <c r="S430" s="10" t="s">
        <v>1035</v>
      </c>
      <c r="T430" s="9" t="s">
        <v>5001</v>
      </c>
      <c r="U430" s="415" t="s">
        <v>10719</v>
      </c>
      <c r="V430" s="449"/>
      <c r="W430" s="56"/>
      <c r="X430" s="56"/>
      <c r="Y430" s="56"/>
      <c r="Z430" s="56"/>
      <c r="AA430" s="56"/>
    </row>
    <row r="431" spans="1:27" s="30" customFormat="1" ht="81.599999999999994" outlineLevel="1">
      <c r="A431" s="10">
        <f t="shared" si="20"/>
        <v>397</v>
      </c>
      <c r="B431" s="10" t="s">
        <v>6860</v>
      </c>
      <c r="C431" s="10" t="s">
        <v>44</v>
      </c>
      <c r="D431" s="172" t="s">
        <v>3620</v>
      </c>
      <c r="E431" s="10">
        <v>6660015519</v>
      </c>
      <c r="F431" s="10" t="s">
        <v>7555</v>
      </c>
      <c r="G431" s="125" t="s">
        <v>10603</v>
      </c>
      <c r="H431" s="167" t="s">
        <v>151</v>
      </c>
      <c r="I431" s="10" t="s">
        <v>49</v>
      </c>
      <c r="J431" s="10" t="s">
        <v>2507</v>
      </c>
      <c r="K431" s="18">
        <v>393.92</v>
      </c>
      <c r="L431" s="10" t="s">
        <v>261</v>
      </c>
      <c r="M431" s="76" t="s">
        <v>10922</v>
      </c>
      <c r="N431" s="10" t="s">
        <v>39</v>
      </c>
      <c r="O431" s="76" t="s">
        <v>12847</v>
      </c>
      <c r="P431" s="10" t="s">
        <v>4567</v>
      </c>
      <c r="Q431" s="33" t="s">
        <v>243</v>
      </c>
      <c r="R431" s="151" t="s">
        <v>39</v>
      </c>
      <c r="S431" s="10" t="s">
        <v>3621</v>
      </c>
      <c r="T431" s="9" t="s">
        <v>10657</v>
      </c>
      <c r="U431" s="421" t="s">
        <v>10720</v>
      </c>
      <c r="V431" s="449"/>
      <c r="W431" s="56"/>
      <c r="X431" s="56"/>
      <c r="Y431" s="56"/>
      <c r="Z431" s="56"/>
      <c r="AA431" s="56"/>
    </row>
    <row r="432" spans="1:27" s="30" customFormat="1" ht="72" outlineLevel="1">
      <c r="A432" s="10">
        <f t="shared" si="20"/>
        <v>398</v>
      </c>
      <c r="B432" s="10" t="s">
        <v>8108</v>
      </c>
      <c r="C432" s="10" t="s">
        <v>44</v>
      </c>
      <c r="D432" s="172" t="s">
        <v>1036</v>
      </c>
      <c r="E432" s="10">
        <v>6660012797</v>
      </c>
      <c r="F432" s="10" t="s">
        <v>14001</v>
      </c>
      <c r="G432" s="577" t="s">
        <v>10604</v>
      </c>
      <c r="H432" s="167" t="s">
        <v>151</v>
      </c>
      <c r="I432" s="10" t="s">
        <v>22</v>
      </c>
      <c r="J432" s="10" t="s">
        <v>4554</v>
      </c>
      <c r="K432" s="18" t="s">
        <v>4555</v>
      </c>
      <c r="L432" s="10" t="s">
        <v>261</v>
      </c>
      <c r="M432" s="76" t="s">
        <v>11093</v>
      </c>
      <c r="N432" s="10" t="s">
        <v>39</v>
      </c>
      <c r="O432" s="76" t="s">
        <v>13202</v>
      </c>
      <c r="P432" s="10" t="s">
        <v>7157</v>
      </c>
      <c r="Q432" s="173" t="s">
        <v>9517</v>
      </c>
      <c r="R432" s="10" t="s">
        <v>12848</v>
      </c>
      <c r="S432" s="10" t="s">
        <v>4556</v>
      </c>
      <c r="T432" s="76" t="s">
        <v>9944</v>
      </c>
      <c r="U432" s="415" t="s">
        <v>4557</v>
      </c>
      <c r="V432" s="449"/>
      <c r="W432" s="56"/>
      <c r="X432" s="56"/>
      <c r="Y432" s="56"/>
      <c r="Z432" s="56"/>
      <c r="AA432" s="56"/>
    </row>
    <row r="433" spans="1:27" s="30" customFormat="1" ht="82.2" outlineLevel="1">
      <c r="A433" s="10">
        <f t="shared" si="20"/>
        <v>399</v>
      </c>
      <c r="B433" s="10" t="s">
        <v>8109</v>
      </c>
      <c r="C433" s="10" t="s">
        <v>44</v>
      </c>
      <c r="D433" s="172" t="s">
        <v>1037</v>
      </c>
      <c r="E433" s="10">
        <v>6660015004</v>
      </c>
      <c r="F433" s="10" t="s">
        <v>7720</v>
      </c>
      <c r="G433" s="577" t="s">
        <v>4551</v>
      </c>
      <c r="H433" s="167" t="s">
        <v>151</v>
      </c>
      <c r="I433" s="10" t="s">
        <v>22</v>
      </c>
      <c r="J433" s="10" t="s">
        <v>3492</v>
      </c>
      <c r="K433" s="18">
        <v>671</v>
      </c>
      <c r="L433" s="10" t="s">
        <v>261</v>
      </c>
      <c r="M433" s="76" t="s">
        <v>11094</v>
      </c>
      <c r="N433" s="10" t="s">
        <v>39</v>
      </c>
      <c r="O433" s="76" t="s">
        <v>11883</v>
      </c>
      <c r="P433" s="10" t="s">
        <v>7158</v>
      </c>
      <c r="Q433" s="173" t="s">
        <v>12852</v>
      </c>
      <c r="R433" s="10" t="s">
        <v>12849</v>
      </c>
      <c r="S433" s="10" t="s">
        <v>1038</v>
      </c>
      <c r="T433" s="9" t="s">
        <v>5011</v>
      </c>
      <c r="U433" s="415" t="s">
        <v>4552</v>
      </c>
      <c r="V433" s="449"/>
      <c r="W433" s="56"/>
      <c r="X433" s="56"/>
      <c r="Y433" s="56"/>
      <c r="Z433" s="56"/>
      <c r="AA433" s="56"/>
    </row>
    <row r="434" spans="1:27" s="30" customFormat="1" ht="72" outlineLevel="1">
      <c r="A434" s="10">
        <f t="shared" si="20"/>
        <v>400</v>
      </c>
      <c r="B434" s="10" t="s">
        <v>9089</v>
      </c>
      <c r="C434" s="10" t="s">
        <v>44</v>
      </c>
      <c r="D434" s="172" t="s">
        <v>1039</v>
      </c>
      <c r="E434" s="10">
        <v>6660011024</v>
      </c>
      <c r="F434" s="10" t="s">
        <v>7351</v>
      </c>
      <c r="G434" s="125" t="s">
        <v>10605</v>
      </c>
      <c r="H434" s="167" t="s">
        <v>151</v>
      </c>
      <c r="I434" s="10" t="s">
        <v>22</v>
      </c>
      <c r="J434" s="10" t="s">
        <v>299</v>
      </c>
      <c r="K434" s="18">
        <v>671</v>
      </c>
      <c r="L434" s="10" t="s">
        <v>261</v>
      </c>
      <c r="M434" s="76" t="s">
        <v>10922</v>
      </c>
      <c r="N434" s="10" t="s">
        <v>39</v>
      </c>
      <c r="O434" s="76" t="s">
        <v>11933</v>
      </c>
      <c r="P434" s="10" t="s">
        <v>7159</v>
      </c>
      <c r="Q434" s="173" t="s">
        <v>12852</v>
      </c>
      <c r="R434" s="10" t="s">
        <v>12850</v>
      </c>
      <c r="S434" s="10" t="s">
        <v>1040</v>
      </c>
      <c r="T434" s="9" t="s">
        <v>5005</v>
      </c>
      <c r="U434" s="415" t="s">
        <v>4552</v>
      </c>
      <c r="V434" s="449"/>
      <c r="W434" s="56"/>
      <c r="X434" s="56"/>
      <c r="Y434" s="56"/>
      <c r="Z434" s="56"/>
      <c r="AA434" s="56"/>
    </row>
    <row r="435" spans="1:27" s="30" customFormat="1" ht="72" outlineLevel="1">
      <c r="A435" s="10">
        <f t="shared" si="20"/>
        <v>401</v>
      </c>
      <c r="B435" s="10" t="s">
        <v>9090</v>
      </c>
      <c r="C435" s="10" t="s">
        <v>44</v>
      </c>
      <c r="D435" s="172" t="s">
        <v>1041</v>
      </c>
      <c r="E435" s="10">
        <v>6660011024</v>
      </c>
      <c r="F435" s="10" t="s">
        <v>7351</v>
      </c>
      <c r="G435" s="567" t="s">
        <v>10605</v>
      </c>
      <c r="H435" s="167" t="s">
        <v>151</v>
      </c>
      <c r="I435" s="10" t="s">
        <v>22</v>
      </c>
      <c r="J435" s="10" t="s">
        <v>299</v>
      </c>
      <c r="K435" s="18">
        <v>671</v>
      </c>
      <c r="L435" s="10" t="s">
        <v>261</v>
      </c>
      <c r="M435" s="76" t="s">
        <v>10968</v>
      </c>
      <c r="N435" s="10" t="s">
        <v>39</v>
      </c>
      <c r="O435" s="76" t="s">
        <v>11933</v>
      </c>
      <c r="P435" s="10" t="s">
        <v>7159</v>
      </c>
      <c r="Q435" s="173" t="s">
        <v>12852</v>
      </c>
      <c r="R435" s="10" t="s">
        <v>12850</v>
      </c>
      <c r="S435" s="10" t="s">
        <v>1040</v>
      </c>
      <c r="T435" s="9" t="s">
        <v>5005</v>
      </c>
      <c r="U435" s="415" t="s">
        <v>4552</v>
      </c>
      <c r="V435" s="449"/>
      <c r="W435" s="56"/>
      <c r="X435" s="56"/>
      <c r="Y435" s="56"/>
      <c r="Z435" s="56"/>
      <c r="AA435" s="56"/>
    </row>
    <row r="436" spans="1:27" s="30" customFormat="1" ht="82.2" outlineLevel="1">
      <c r="A436" s="10">
        <f t="shared" si="20"/>
        <v>402</v>
      </c>
      <c r="B436" s="10" t="s">
        <v>8110</v>
      </c>
      <c r="C436" s="10" t="s">
        <v>44</v>
      </c>
      <c r="D436" s="172" t="s">
        <v>1042</v>
      </c>
      <c r="E436" s="10">
        <v>6660015981</v>
      </c>
      <c r="F436" s="10" t="s">
        <v>7556</v>
      </c>
      <c r="G436" s="125" t="s">
        <v>4559</v>
      </c>
      <c r="H436" s="167" t="s">
        <v>151</v>
      </c>
      <c r="I436" s="10" t="s">
        <v>22</v>
      </c>
      <c r="J436" s="10" t="s">
        <v>4560</v>
      </c>
      <c r="K436" s="18">
        <v>393.92</v>
      </c>
      <c r="L436" s="10" t="s">
        <v>261</v>
      </c>
      <c r="M436" s="76" t="s">
        <v>11094</v>
      </c>
      <c r="N436" s="10" t="s">
        <v>39</v>
      </c>
      <c r="O436" s="76" t="s">
        <v>12058</v>
      </c>
      <c r="P436" s="10" t="s">
        <v>7160</v>
      </c>
      <c r="Q436" s="33"/>
      <c r="R436" s="10" t="s">
        <v>12851</v>
      </c>
      <c r="S436" s="10" t="s">
        <v>1043</v>
      </c>
      <c r="T436" s="76" t="s">
        <v>10431</v>
      </c>
      <c r="U436" s="415" t="s">
        <v>3851</v>
      </c>
      <c r="V436" s="449"/>
      <c r="W436" s="56"/>
      <c r="X436" s="56"/>
      <c r="Y436" s="56"/>
      <c r="Z436" s="56"/>
      <c r="AA436" s="56"/>
    </row>
    <row r="437" spans="1:27" s="30" customFormat="1" ht="82.2" outlineLevel="1">
      <c r="A437" s="10">
        <f t="shared" si="20"/>
        <v>403</v>
      </c>
      <c r="B437" s="10" t="s">
        <v>8111</v>
      </c>
      <c r="C437" s="10" t="s">
        <v>44</v>
      </c>
      <c r="D437" s="172" t="s">
        <v>1044</v>
      </c>
      <c r="E437" s="10">
        <v>6660011257</v>
      </c>
      <c r="F437" s="10" t="s">
        <v>14005</v>
      </c>
      <c r="G437" s="125" t="s">
        <v>10606</v>
      </c>
      <c r="H437" s="167" t="s">
        <v>151</v>
      </c>
      <c r="I437" s="10" t="s">
        <v>22</v>
      </c>
      <c r="J437" s="10" t="s">
        <v>3492</v>
      </c>
      <c r="K437" s="18">
        <v>393.92</v>
      </c>
      <c r="L437" s="10" t="s">
        <v>261</v>
      </c>
      <c r="M437" s="76" t="s">
        <v>11095</v>
      </c>
      <c r="N437" s="10" t="s">
        <v>39</v>
      </c>
      <c r="O437" s="76" t="s">
        <v>11939</v>
      </c>
      <c r="P437" s="10" t="s">
        <v>7161</v>
      </c>
      <c r="Q437" s="173" t="s">
        <v>5174</v>
      </c>
      <c r="R437" s="10" t="s">
        <v>12853</v>
      </c>
      <c r="S437" s="10" t="s">
        <v>1045</v>
      </c>
      <c r="T437" s="76" t="s">
        <v>10432</v>
      </c>
      <c r="U437" s="415" t="s">
        <v>3851</v>
      </c>
      <c r="V437" s="449"/>
      <c r="W437" s="56"/>
      <c r="X437" s="56"/>
      <c r="Y437" s="56"/>
      <c r="Z437" s="56"/>
      <c r="AA437" s="56"/>
    </row>
    <row r="438" spans="1:27" s="30" customFormat="1" ht="108" outlineLevel="1">
      <c r="A438" s="10">
        <f t="shared" si="20"/>
        <v>404</v>
      </c>
      <c r="B438" s="10" t="s">
        <v>8112</v>
      </c>
      <c r="C438" s="10" t="s">
        <v>44</v>
      </c>
      <c r="D438" s="172" t="s">
        <v>1046</v>
      </c>
      <c r="E438" s="10">
        <v>6660015420</v>
      </c>
      <c r="F438" s="10" t="s">
        <v>14012</v>
      </c>
      <c r="G438" s="125" t="s">
        <v>4561</v>
      </c>
      <c r="H438" s="167" t="s">
        <v>151</v>
      </c>
      <c r="I438" s="10" t="s">
        <v>22</v>
      </c>
      <c r="J438" s="10" t="s">
        <v>3821</v>
      </c>
      <c r="K438" s="18">
        <v>393.92</v>
      </c>
      <c r="L438" s="10" t="s">
        <v>1000</v>
      </c>
      <c r="M438" s="76" t="s">
        <v>11096</v>
      </c>
      <c r="N438" s="10" t="s">
        <v>39</v>
      </c>
      <c r="O438" s="76" t="s">
        <v>12014</v>
      </c>
      <c r="P438" s="10" t="s">
        <v>7070</v>
      </c>
      <c r="Q438" s="173" t="s">
        <v>9518</v>
      </c>
      <c r="R438" s="10" t="s">
        <v>8799</v>
      </c>
      <c r="S438" s="10" t="s">
        <v>1047</v>
      </c>
      <c r="T438" s="9" t="s">
        <v>5001</v>
      </c>
      <c r="U438" s="415" t="s">
        <v>39</v>
      </c>
      <c r="V438" s="449"/>
      <c r="W438" s="56"/>
      <c r="X438" s="56"/>
      <c r="Y438" s="56"/>
      <c r="Z438" s="56"/>
      <c r="AA438" s="56"/>
    </row>
    <row r="439" spans="1:27" s="30" customFormat="1" ht="120" outlineLevel="1">
      <c r="A439" s="10">
        <f t="shared" si="20"/>
        <v>405</v>
      </c>
      <c r="B439" s="10" t="s">
        <v>8113</v>
      </c>
      <c r="C439" s="10" t="s">
        <v>44</v>
      </c>
      <c r="D439" s="172" t="s">
        <v>1048</v>
      </c>
      <c r="E439" s="10">
        <v>6660016061</v>
      </c>
      <c r="F439" s="10" t="s">
        <v>14004</v>
      </c>
      <c r="G439" s="125" t="s">
        <v>10607</v>
      </c>
      <c r="H439" s="167" t="s">
        <v>151</v>
      </c>
      <c r="I439" s="10" t="s">
        <v>22</v>
      </c>
      <c r="J439" s="10" t="s">
        <v>458</v>
      </c>
      <c r="K439" s="229">
        <v>671</v>
      </c>
      <c r="L439" s="10" t="s">
        <v>261</v>
      </c>
      <c r="M439" s="76" t="s">
        <v>10964</v>
      </c>
      <c r="N439" s="10" t="s">
        <v>39</v>
      </c>
      <c r="O439" s="76" t="s">
        <v>11962</v>
      </c>
      <c r="P439" s="10" t="s">
        <v>7069</v>
      </c>
      <c r="Q439" s="173" t="s">
        <v>9519</v>
      </c>
      <c r="R439" s="10" t="s">
        <v>12854</v>
      </c>
      <c r="S439" s="10" t="s">
        <v>1049</v>
      </c>
      <c r="T439" s="76" t="s">
        <v>10476</v>
      </c>
      <c r="U439" s="415" t="s">
        <v>10721</v>
      </c>
      <c r="V439" s="449"/>
      <c r="W439" s="56"/>
      <c r="X439" s="56"/>
      <c r="Y439" s="56"/>
      <c r="Z439" s="56"/>
      <c r="AA439" s="56"/>
    </row>
    <row r="440" spans="1:27" s="30" customFormat="1" ht="82.2" outlineLevel="1">
      <c r="A440" s="10">
        <f t="shared" si="20"/>
        <v>406</v>
      </c>
      <c r="B440" s="10" t="s">
        <v>8114</v>
      </c>
      <c r="C440" s="10" t="s">
        <v>44</v>
      </c>
      <c r="D440" s="172" t="s">
        <v>1050</v>
      </c>
      <c r="E440" s="10">
        <v>6660016142</v>
      </c>
      <c r="F440" s="10" t="s">
        <v>7352</v>
      </c>
      <c r="G440" s="125" t="s">
        <v>10608</v>
      </c>
      <c r="H440" s="167" t="s">
        <v>151</v>
      </c>
      <c r="I440" s="10" t="s">
        <v>22</v>
      </c>
      <c r="J440" s="10" t="s">
        <v>4562</v>
      </c>
      <c r="K440" s="18" t="s">
        <v>4347</v>
      </c>
      <c r="L440" s="10" t="s">
        <v>261</v>
      </c>
      <c r="M440" s="76" t="s">
        <v>11094</v>
      </c>
      <c r="N440" s="10" t="s">
        <v>39</v>
      </c>
      <c r="O440" s="76" t="s">
        <v>11979</v>
      </c>
      <c r="P440" s="10" t="s">
        <v>11612</v>
      </c>
      <c r="Q440" s="173" t="s">
        <v>9520</v>
      </c>
      <c r="R440" s="10" t="s">
        <v>12855</v>
      </c>
      <c r="S440" s="10" t="s">
        <v>1051</v>
      </c>
      <c r="T440" s="76" t="s">
        <v>10433</v>
      </c>
      <c r="U440" s="415" t="s">
        <v>45</v>
      </c>
      <c r="V440" s="449"/>
      <c r="W440" s="56"/>
      <c r="X440" s="56"/>
      <c r="Y440" s="56"/>
      <c r="Z440" s="56"/>
      <c r="AA440" s="56"/>
    </row>
    <row r="441" spans="1:27" s="30" customFormat="1" ht="82.2" outlineLevel="1">
      <c r="A441" s="10">
        <f t="shared" si="20"/>
        <v>407</v>
      </c>
      <c r="B441" s="10" t="s">
        <v>8115</v>
      </c>
      <c r="C441" s="10" t="s">
        <v>44</v>
      </c>
      <c r="D441" s="172" t="s">
        <v>1052</v>
      </c>
      <c r="E441" s="10">
        <v>6660012050</v>
      </c>
      <c r="F441" s="10" t="s">
        <v>7353</v>
      </c>
      <c r="G441" s="125" t="s">
        <v>4563</v>
      </c>
      <c r="H441" s="167" t="s">
        <v>151</v>
      </c>
      <c r="I441" s="10" t="s">
        <v>22</v>
      </c>
      <c r="J441" s="10" t="s">
        <v>4564</v>
      </c>
      <c r="K441" s="18">
        <v>671</v>
      </c>
      <c r="L441" s="10" t="s">
        <v>261</v>
      </c>
      <c r="M441" s="76" t="s">
        <v>11097</v>
      </c>
      <c r="N441" s="10" t="s">
        <v>39</v>
      </c>
      <c r="O441" s="76" t="s">
        <v>11868</v>
      </c>
      <c r="P441" s="10" t="s">
        <v>7162</v>
      </c>
      <c r="Q441" s="173" t="s">
        <v>9521</v>
      </c>
      <c r="R441" s="10" t="s">
        <v>12856</v>
      </c>
      <c r="S441" s="10" t="s">
        <v>4565</v>
      </c>
      <c r="T441" s="76" t="s">
        <v>4590</v>
      </c>
      <c r="U441" s="415" t="s">
        <v>9314</v>
      </c>
      <c r="V441" s="449"/>
      <c r="W441" s="56"/>
      <c r="X441" s="56"/>
      <c r="Y441" s="56"/>
      <c r="Z441" s="56"/>
      <c r="AA441" s="56"/>
    </row>
    <row r="442" spans="1:27" s="30" customFormat="1" ht="70.2" outlineLevel="1">
      <c r="A442" s="10">
        <f t="shared" si="20"/>
        <v>408</v>
      </c>
      <c r="B442" s="16" t="s">
        <v>8116</v>
      </c>
      <c r="C442" s="16" t="s">
        <v>44</v>
      </c>
      <c r="D442" s="172" t="s">
        <v>1053</v>
      </c>
      <c r="E442" s="16">
        <v>6660011426</v>
      </c>
      <c r="F442" s="10" t="s">
        <v>7557</v>
      </c>
      <c r="G442" s="125" t="s">
        <v>10609</v>
      </c>
      <c r="H442" s="167" t="s">
        <v>151</v>
      </c>
      <c r="I442" s="10" t="s">
        <v>22</v>
      </c>
      <c r="J442" s="16" t="s">
        <v>444</v>
      </c>
      <c r="K442" s="18">
        <v>671.2</v>
      </c>
      <c r="L442" s="147" t="s">
        <v>1000</v>
      </c>
      <c r="M442" s="76" t="s">
        <v>11020</v>
      </c>
      <c r="N442" s="10" t="s">
        <v>39</v>
      </c>
      <c r="O442" s="80" t="s">
        <v>12059</v>
      </c>
      <c r="P442" s="16" t="s">
        <v>7068</v>
      </c>
      <c r="Q442" s="33" t="s">
        <v>243</v>
      </c>
      <c r="R442" s="10" t="s">
        <v>4088</v>
      </c>
      <c r="S442" s="16" t="s">
        <v>3822</v>
      </c>
      <c r="T442" s="80" t="s">
        <v>9945</v>
      </c>
      <c r="U442" s="415" t="s">
        <v>10722</v>
      </c>
      <c r="V442" s="449"/>
      <c r="W442" s="56"/>
      <c r="X442" s="56"/>
      <c r="Y442" s="56"/>
      <c r="Z442" s="56"/>
      <c r="AA442" s="56"/>
    </row>
    <row r="443" spans="1:27" s="30" customFormat="1" ht="82.2" outlineLevel="1">
      <c r="A443" s="10">
        <f t="shared" si="20"/>
        <v>409</v>
      </c>
      <c r="B443" s="10" t="s">
        <v>8117</v>
      </c>
      <c r="C443" s="10" t="s">
        <v>44</v>
      </c>
      <c r="D443" s="172" t="s">
        <v>1055</v>
      </c>
      <c r="E443" s="10">
        <v>6660013416</v>
      </c>
      <c r="F443" s="10" t="s">
        <v>7558</v>
      </c>
      <c r="G443" s="567" t="s">
        <v>4004</v>
      </c>
      <c r="H443" s="167" t="s">
        <v>151</v>
      </c>
      <c r="I443" s="10" t="s">
        <v>22</v>
      </c>
      <c r="J443" s="10" t="s">
        <v>3671</v>
      </c>
      <c r="K443" s="18">
        <v>369.52</v>
      </c>
      <c r="L443" s="10" t="s">
        <v>241</v>
      </c>
      <c r="M443" s="76" t="s">
        <v>11097</v>
      </c>
      <c r="N443" s="10" t="s">
        <v>39</v>
      </c>
      <c r="O443" s="76" t="s">
        <v>11914</v>
      </c>
      <c r="P443" s="10" t="s">
        <v>1056</v>
      </c>
      <c r="Q443" s="173" t="s">
        <v>9522</v>
      </c>
      <c r="R443" s="151" t="s">
        <v>12857</v>
      </c>
      <c r="S443" s="10" t="s">
        <v>1057</v>
      </c>
      <c r="T443" s="76" t="s">
        <v>10434</v>
      </c>
      <c r="U443" s="415" t="s">
        <v>4550</v>
      </c>
      <c r="V443" s="449"/>
      <c r="W443" s="56"/>
      <c r="X443" s="56"/>
      <c r="Y443" s="56"/>
      <c r="Z443" s="56"/>
      <c r="AA443" s="56"/>
    </row>
    <row r="444" spans="1:27" s="30" customFormat="1" ht="37.200000000000003">
      <c r="A444" s="206" t="str">
        <f>"Орджоникидзевский район: " &amp; COUNT(A445:A477)</f>
        <v>Орджоникидзевский район: 33</v>
      </c>
      <c r="B444" s="109"/>
      <c r="C444" s="155"/>
      <c r="D444" s="109"/>
      <c r="E444" s="109"/>
      <c r="F444" s="156"/>
      <c r="G444" s="156"/>
      <c r="H444" s="156"/>
      <c r="I444" s="156"/>
      <c r="J444" s="156"/>
      <c r="K444" s="157"/>
      <c r="L444" s="156"/>
      <c r="M444" s="158"/>
      <c r="N444" s="156"/>
      <c r="O444" s="158"/>
      <c r="P444" s="110"/>
      <c r="Q444" s="156"/>
      <c r="R444" s="156"/>
      <c r="S444" s="156"/>
      <c r="T444" s="158"/>
      <c r="U444" s="416"/>
      <c r="V444" s="449">
        <v>111</v>
      </c>
      <c r="W444" s="67"/>
      <c r="X444" s="56"/>
      <c r="Y444" s="56"/>
      <c r="Z444" s="56"/>
      <c r="AA444" s="56"/>
    </row>
    <row r="445" spans="1:27" s="30" customFormat="1" ht="82.8" outlineLevel="1">
      <c r="A445" s="10">
        <f>A443+1</f>
        <v>410</v>
      </c>
      <c r="B445" s="10" t="s">
        <v>8118</v>
      </c>
      <c r="C445" s="10" t="s">
        <v>44</v>
      </c>
      <c r="D445" s="172" t="s">
        <v>1058</v>
      </c>
      <c r="E445" s="10">
        <v>6663059867</v>
      </c>
      <c r="F445" s="10" t="s">
        <v>7354</v>
      </c>
      <c r="G445" s="142" t="s">
        <v>10610</v>
      </c>
      <c r="H445" s="167" t="s">
        <v>151</v>
      </c>
      <c r="I445" s="10" t="s">
        <v>22</v>
      </c>
      <c r="J445" s="10" t="s">
        <v>3367</v>
      </c>
      <c r="K445" s="18" t="s">
        <v>1059</v>
      </c>
      <c r="L445" s="10" t="s">
        <v>261</v>
      </c>
      <c r="M445" s="76" t="s">
        <v>11098</v>
      </c>
      <c r="N445" s="10" t="s">
        <v>39</v>
      </c>
      <c r="O445" s="76" t="s">
        <v>12060</v>
      </c>
      <c r="P445" s="10" t="s">
        <v>5920</v>
      </c>
      <c r="Q445" s="173" t="s">
        <v>9523</v>
      </c>
      <c r="R445" s="10" t="s">
        <v>12860</v>
      </c>
      <c r="S445" s="10" t="s">
        <v>1060</v>
      </c>
      <c r="T445" s="82" t="s">
        <v>9946</v>
      </c>
      <c r="U445" s="254" t="s">
        <v>10723</v>
      </c>
      <c r="V445" s="449"/>
      <c r="W445" s="56"/>
      <c r="X445" s="56"/>
      <c r="Y445" s="56"/>
      <c r="Z445" s="56"/>
      <c r="AA445" s="56"/>
    </row>
    <row r="446" spans="1:27" s="30" customFormat="1" ht="82.8" outlineLevel="1">
      <c r="A446" s="10">
        <f t="shared" ref="A446:A477" si="21">A445+1</f>
        <v>411</v>
      </c>
      <c r="B446" s="10" t="s">
        <v>8119</v>
      </c>
      <c r="C446" s="10" t="s">
        <v>341</v>
      </c>
      <c r="D446" s="172" t="s">
        <v>1061</v>
      </c>
      <c r="E446" s="10">
        <v>6663056954</v>
      </c>
      <c r="F446" s="10" t="s">
        <v>13910</v>
      </c>
      <c r="G446" s="142" t="s">
        <v>10611</v>
      </c>
      <c r="H446" s="167" t="s">
        <v>151</v>
      </c>
      <c r="I446" s="10" t="s">
        <v>22</v>
      </c>
      <c r="J446" s="10" t="s">
        <v>3431</v>
      </c>
      <c r="K446" s="18" t="s">
        <v>1059</v>
      </c>
      <c r="L446" s="10" t="s">
        <v>261</v>
      </c>
      <c r="M446" s="76" t="s">
        <v>10915</v>
      </c>
      <c r="N446" s="10" t="s">
        <v>39</v>
      </c>
      <c r="O446" s="76" t="s">
        <v>12061</v>
      </c>
      <c r="P446" s="10" t="s">
        <v>1062</v>
      </c>
      <c r="Q446" s="173" t="s">
        <v>9524</v>
      </c>
      <c r="R446" s="10" t="s">
        <v>4131</v>
      </c>
      <c r="S446" s="10" t="s">
        <v>1063</v>
      </c>
      <c r="T446" s="82" t="s">
        <v>12858</v>
      </c>
      <c r="U446" s="584" t="s">
        <v>10724</v>
      </c>
      <c r="V446" s="449"/>
      <c r="W446" s="56"/>
      <c r="X446" s="56"/>
      <c r="Y446" s="56"/>
      <c r="Z446" s="56"/>
      <c r="AA446" s="56"/>
    </row>
    <row r="447" spans="1:27" s="30" customFormat="1" ht="117.6" outlineLevel="1">
      <c r="A447" s="10">
        <f t="shared" si="21"/>
        <v>412</v>
      </c>
      <c r="B447" s="10" t="s">
        <v>8120</v>
      </c>
      <c r="C447" s="10" t="s">
        <v>44</v>
      </c>
      <c r="D447" s="172" t="s">
        <v>1064</v>
      </c>
      <c r="E447" s="10">
        <v>6663056457</v>
      </c>
      <c r="F447" s="10" t="s">
        <v>7559</v>
      </c>
      <c r="G447" s="142" t="s">
        <v>10612</v>
      </c>
      <c r="H447" s="167" t="s">
        <v>151</v>
      </c>
      <c r="I447" s="10" t="s">
        <v>22</v>
      </c>
      <c r="J447" s="10" t="s">
        <v>3368</v>
      </c>
      <c r="K447" s="18">
        <v>671</v>
      </c>
      <c r="L447" s="10" t="s">
        <v>261</v>
      </c>
      <c r="M447" s="76" t="s">
        <v>11099</v>
      </c>
      <c r="N447" s="10" t="s">
        <v>39</v>
      </c>
      <c r="O447" s="76" t="s">
        <v>14029</v>
      </c>
      <c r="P447" s="10" t="s">
        <v>5921</v>
      </c>
      <c r="Q447" s="173" t="s">
        <v>9525</v>
      </c>
      <c r="R447" s="151" t="s">
        <v>12861</v>
      </c>
      <c r="S447" s="10" t="s">
        <v>1066</v>
      </c>
      <c r="T447" s="82" t="s">
        <v>9947</v>
      </c>
      <c r="U447" s="584" t="s">
        <v>5922</v>
      </c>
      <c r="V447" s="449"/>
      <c r="W447" s="56"/>
      <c r="X447" s="56"/>
      <c r="Y447" s="56"/>
      <c r="Z447" s="56"/>
      <c r="AA447" s="56"/>
    </row>
    <row r="448" spans="1:27" s="30" customFormat="1" ht="83.4" outlineLevel="1">
      <c r="A448" s="10">
        <f t="shared" si="21"/>
        <v>413</v>
      </c>
      <c r="B448" s="10" t="s">
        <v>6878</v>
      </c>
      <c r="C448" s="10" t="s">
        <v>44</v>
      </c>
      <c r="D448" s="172" t="s">
        <v>5721</v>
      </c>
      <c r="E448" s="10">
        <v>6663058408</v>
      </c>
      <c r="F448" s="10" t="s">
        <v>7560</v>
      </c>
      <c r="G448" s="142" t="s">
        <v>10613</v>
      </c>
      <c r="H448" s="167" t="s">
        <v>151</v>
      </c>
      <c r="I448" s="10" t="s">
        <v>22</v>
      </c>
      <c r="J448" s="10" t="s">
        <v>3368</v>
      </c>
      <c r="K448" s="18">
        <v>671</v>
      </c>
      <c r="L448" s="10" t="s">
        <v>261</v>
      </c>
      <c r="M448" s="76" t="s">
        <v>10922</v>
      </c>
      <c r="N448" s="10" t="s">
        <v>39</v>
      </c>
      <c r="O448" s="76" t="s">
        <v>12062</v>
      </c>
      <c r="P448" s="10" t="s">
        <v>6205</v>
      </c>
      <c r="Q448" s="173" t="s">
        <v>12859</v>
      </c>
      <c r="R448" s="10" t="s">
        <v>12862</v>
      </c>
      <c r="S448" s="10" t="s">
        <v>8730</v>
      </c>
      <c r="T448" s="76" t="s">
        <v>9948</v>
      </c>
      <c r="U448" s="422" t="s">
        <v>5925</v>
      </c>
      <c r="V448" s="449"/>
      <c r="W448" s="56"/>
      <c r="X448" s="56"/>
      <c r="Y448" s="56"/>
      <c r="Z448" s="56"/>
      <c r="AA448" s="56"/>
    </row>
    <row r="449" spans="1:27" s="30" customFormat="1" ht="72" outlineLevel="1">
      <c r="A449" s="10">
        <f t="shared" si="21"/>
        <v>414</v>
      </c>
      <c r="B449" s="10" t="s">
        <v>9091</v>
      </c>
      <c r="C449" s="10" t="s">
        <v>341</v>
      </c>
      <c r="D449" s="172" t="s">
        <v>1067</v>
      </c>
      <c r="E449" s="10">
        <v>6663058038</v>
      </c>
      <c r="F449" s="10" t="s">
        <v>7355</v>
      </c>
      <c r="G449" s="142" t="s">
        <v>10614</v>
      </c>
      <c r="H449" s="167" t="s">
        <v>151</v>
      </c>
      <c r="I449" s="10" t="s">
        <v>22</v>
      </c>
      <c r="J449" s="10" t="s">
        <v>9277</v>
      </c>
      <c r="K449" s="18">
        <v>790.8</v>
      </c>
      <c r="L449" s="10" t="s">
        <v>261</v>
      </c>
      <c r="M449" s="76" t="s">
        <v>10922</v>
      </c>
      <c r="N449" s="10" t="s">
        <v>39</v>
      </c>
      <c r="O449" s="76" t="s">
        <v>11923</v>
      </c>
      <c r="P449" s="10" t="s">
        <v>1068</v>
      </c>
      <c r="Q449" s="173" t="s">
        <v>9526</v>
      </c>
      <c r="R449" s="10" t="s">
        <v>12863</v>
      </c>
      <c r="S449" s="10" t="s">
        <v>1069</v>
      </c>
      <c r="T449" s="76" t="s">
        <v>10435</v>
      </c>
      <c r="U449" s="421" t="s">
        <v>5924</v>
      </c>
      <c r="V449" s="449"/>
      <c r="W449" s="56"/>
      <c r="X449" s="56"/>
      <c r="Y449" s="56"/>
      <c r="Z449" s="56"/>
      <c r="AA449" s="56"/>
    </row>
    <row r="450" spans="1:27" s="30" customFormat="1" ht="262.2" outlineLevel="1">
      <c r="A450" s="10">
        <f t="shared" si="21"/>
        <v>415</v>
      </c>
      <c r="B450" s="10" t="s">
        <v>9092</v>
      </c>
      <c r="C450" s="10" t="s">
        <v>44</v>
      </c>
      <c r="D450" s="172" t="s">
        <v>1070</v>
      </c>
      <c r="E450" s="10">
        <v>6663056376</v>
      </c>
      <c r="F450" s="10" t="s">
        <v>8636</v>
      </c>
      <c r="G450" s="592" t="s">
        <v>10615</v>
      </c>
      <c r="H450" s="167" t="s">
        <v>151</v>
      </c>
      <c r="I450" s="10" t="s">
        <v>22</v>
      </c>
      <c r="J450" s="10" t="s">
        <v>458</v>
      </c>
      <c r="K450" s="18">
        <v>790.8</v>
      </c>
      <c r="L450" s="10" t="s">
        <v>261</v>
      </c>
      <c r="M450" s="76" t="s">
        <v>11100</v>
      </c>
      <c r="N450" s="10" t="s">
        <v>39</v>
      </c>
      <c r="O450" s="76" t="s">
        <v>12221</v>
      </c>
      <c r="P450" s="10" t="s">
        <v>12989</v>
      </c>
      <c r="Q450" s="173" t="s">
        <v>10756</v>
      </c>
      <c r="R450" s="10" t="s">
        <v>12864</v>
      </c>
      <c r="S450" s="10" t="s">
        <v>1071</v>
      </c>
      <c r="T450" s="76" t="s">
        <v>9949</v>
      </c>
      <c r="U450" s="415" t="s">
        <v>1072</v>
      </c>
      <c r="V450" s="449"/>
      <c r="W450" s="56"/>
      <c r="X450" s="56"/>
      <c r="Y450" s="56"/>
      <c r="Z450" s="56"/>
      <c r="AA450" s="56"/>
    </row>
    <row r="451" spans="1:27" s="30" customFormat="1" ht="84" outlineLevel="1">
      <c r="A451" s="10">
        <f t="shared" si="21"/>
        <v>416</v>
      </c>
      <c r="B451" s="10" t="s">
        <v>6879</v>
      </c>
      <c r="C451" s="10" t="s">
        <v>44</v>
      </c>
      <c r="D451" s="172" t="s">
        <v>1073</v>
      </c>
      <c r="E451" s="10">
        <v>6663057997</v>
      </c>
      <c r="F451" s="10" t="s">
        <v>10778</v>
      </c>
      <c r="G451" s="142" t="s">
        <v>10616</v>
      </c>
      <c r="H451" s="167" t="s">
        <v>151</v>
      </c>
      <c r="I451" s="10" t="s">
        <v>22</v>
      </c>
      <c r="J451" s="10" t="s">
        <v>3524</v>
      </c>
      <c r="K451" s="18" t="s">
        <v>1059</v>
      </c>
      <c r="L451" s="10" t="s">
        <v>261</v>
      </c>
      <c r="M451" s="76" t="s">
        <v>11001</v>
      </c>
      <c r="N451" s="10" t="s">
        <v>344</v>
      </c>
      <c r="O451" s="76" t="s">
        <v>12220</v>
      </c>
      <c r="P451" s="10" t="s">
        <v>6206</v>
      </c>
      <c r="Q451" s="173" t="s">
        <v>12868</v>
      </c>
      <c r="R451" s="10" t="s">
        <v>12865</v>
      </c>
      <c r="S451" s="10" t="s">
        <v>1074</v>
      </c>
      <c r="T451" s="74" t="s">
        <v>10436</v>
      </c>
      <c r="U451" s="415" t="s">
        <v>10725</v>
      </c>
      <c r="V451" s="449"/>
      <c r="W451" s="56"/>
      <c r="X451" s="56"/>
      <c r="Y451" s="56"/>
      <c r="Z451" s="56"/>
      <c r="AA451" s="56"/>
    </row>
    <row r="452" spans="1:27" s="30" customFormat="1" ht="83.4" outlineLevel="1">
      <c r="A452" s="10">
        <f t="shared" si="21"/>
        <v>417</v>
      </c>
      <c r="B452" s="10" t="s">
        <v>8121</v>
      </c>
      <c r="C452" s="10" t="s">
        <v>44</v>
      </c>
      <c r="D452" s="172" t="s">
        <v>5926</v>
      </c>
      <c r="E452" s="113">
        <v>6663059391</v>
      </c>
      <c r="F452" s="10" t="s">
        <v>9260</v>
      </c>
      <c r="G452" s="142" t="s">
        <v>10617</v>
      </c>
      <c r="H452" s="167" t="s">
        <v>151</v>
      </c>
      <c r="I452" s="10" t="s">
        <v>22</v>
      </c>
      <c r="J452" s="10" t="s">
        <v>458</v>
      </c>
      <c r="K452" s="18">
        <v>291.35000000000002</v>
      </c>
      <c r="L452" s="10" t="s">
        <v>261</v>
      </c>
      <c r="M452" s="76" t="s">
        <v>11089</v>
      </c>
      <c r="N452" s="10" t="s">
        <v>39</v>
      </c>
      <c r="O452" s="76" t="s">
        <v>12063</v>
      </c>
      <c r="P452" s="10" t="s">
        <v>6207</v>
      </c>
      <c r="Q452" s="173" t="s">
        <v>9527</v>
      </c>
      <c r="R452" s="10" t="s">
        <v>12866</v>
      </c>
      <c r="S452" s="10" t="s">
        <v>1075</v>
      </c>
      <c r="T452" s="9" t="s">
        <v>9950</v>
      </c>
      <c r="U452" s="415" t="s">
        <v>1076</v>
      </c>
      <c r="V452" s="449"/>
      <c r="W452" s="56"/>
      <c r="X452" s="56"/>
      <c r="Y452" s="56"/>
      <c r="Z452" s="56"/>
      <c r="AA452" s="56"/>
    </row>
    <row r="453" spans="1:27" s="30" customFormat="1" ht="82.8" outlineLevel="1">
      <c r="A453" s="10">
        <f t="shared" si="21"/>
        <v>418</v>
      </c>
      <c r="B453" s="10" t="s">
        <v>8122</v>
      </c>
      <c r="C453" s="10" t="s">
        <v>341</v>
      </c>
      <c r="D453" s="172" t="s">
        <v>1077</v>
      </c>
      <c r="E453" s="10">
        <v>6663019825</v>
      </c>
      <c r="F453" s="10" t="s">
        <v>7356</v>
      </c>
      <c r="G453" s="142" t="s">
        <v>10618</v>
      </c>
      <c r="H453" s="167" t="s">
        <v>151</v>
      </c>
      <c r="I453" s="10" t="s">
        <v>22</v>
      </c>
      <c r="J453" s="10" t="s">
        <v>3369</v>
      </c>
      <c r="K453" s="18" t="s">
        <v>1059</v>
      </c>
      <c r="L453" s="10" t="s">
        <v>261</v>
      </c>
      <c r="M453" s="76" t="s">
        <v>11071</v>
      </c>
      <c r="N453" s="10" t="s">
        <v>39</v>
      </c>
      <c r="O453" s="76" t="s">
        <v>11880</v>
      </c>
      <c r="P453" s="10" t="s">
        <v>5927</v>
      </c>
      <c r="Q453" s="173" t="s">
        <v>9528</v>
      </c>
      <c r="R453" s="10" t="s">
        <v>12867</v>
      </c>
      <c r="S453" s="10" t="s">
        <v>1078</v>
      </c>
      <c r="T453" s="76" t="s">
        <v>9951</v>
      </c>
      <c r="U453" s="415" t="s">
        <v>8903</v>
      </c>
      <c r="V453" s="449"/>
      <c r="W453" s="56"/>
      <c r="X453" s="56"/>
      <c r="Y453" s="56"/>
      <c r="Z453" s="56"/>
      <c r="AA453" s="56"/>
    </row>
    <row r="454" spans="1:27" s="30" customFormat="1" ht="82.8" outlineLevel="1">
      <c r="A454" s="10">
        <f t="shared" si="21"/>
        <v>419</v>
      </c>
      <c r="B454" s="10" t="s">
        <v>8123</v>
      </c>
      <c r="C454" s="10" t="s">
        <v>341</v>
      </c>
      <c r="D454" s="172" t="s">
        <v>1079</v>
      </c>
      <c r="E454" s="10">
        <v>6663058831</v>
      </c>
      <c r="F454" s="10" t="s">
        <v>13774</v>
      </c>
      <c r="G454" s="142" t="s">
        <v>10619</v>
      </c>
      <c r="H454" s="167" t="s">
        <v>151</v>
      </c>
      <c r="I454" s="10" t="s">
        <v>22</v>
      </c>
      <c r="J454" s="10" t="s">
        <v>458</v>
      </c>
      <c r="K454" s="18">
        <v>671</v>
      </c>
      <c r="L454" s="10" t="s">
        <v>261</v>
      </c>
      <c r="M454" s="76" t="s">
        <v>10972</v>
      </c>
      <c r="N454" s="10" t="s">
        <v>39</v>
      </c>
      <c r="O454" s="76" t="s">
        <v>11895</v>
      </c>
      <c r="P454" s="10" t="s">
        <v>12954</v>
      </c>
      <c r="Q454" s="173" t="s">
        <v>9529</v>
      </c>
      <c r="R454" s="10" t="s">
        <v>12869</v>
      </c>
      <c r="S454" s="10" t="s">
        <v>1080</v>
      </c>
      <c r="T454" s="76" t="s">
        <v>9952</v>
      </c>
      <c r="U454" s="415" t="s">
        <v>1081</v>
      </c>
      <c r="V454" s="449"/>
      <c r="W454" s="56"/>
      <c r="X454" s="56"/>
      <c r="Y454" s="56"/>
      <c r="Z454" s="56"/>
      <c r="AA454" s="56"/>
    </row>
    <row r="455" spans="1:27" s="30" customFormat="1" ht="84" outlineLevel="1">
      <c r="A455" s="10">
        <f t="shared" si="21"/>
        <v>420</v>
      </c>
      <c r="B455" s="10" t="s">
        <v>9093</v>
      </c>
      <c r="C455" s="10" t="s">
        <v>44</v>
      </c>
      <c r="D455" s="172" t="s">
        <v>1082</v>
      </c>
      <c r="E455" s="10">
        <v>6663058006</v>
      </c>
      <c r="F455" s="10" t="s">
        <v>7561</v>
      </c>
      <c r="G455" s="142" t="s">
        <v>10620</v>
      </c>
      <c r="H455" s="167" t="s">
        <v>151</v>
      </c>
      <c r="I455" s="10" t="s">
        <v>22</v>
      </c>
      <c r="J455" s="10" t="s">
        <v>3370</v>
      </c>
      <c r="K455" s="18" t="s">
        <v>1083</v>
      </c>
      <c r="L455" s="10" t="s">
        <v>261</v>
      </c>
      <c r="M455" s="76" t="s">
        <v>10899</v>
      </c>
      <c r="N455" s="10" t="s">
        <v>39</v>
      </c>
      <c r="O455" s="76" t="s">
        <v>12064</v>
      </c>
      <c r="P455" s="10" t="s">
        <v>1084</v>
      </c>
      <c r="Q455" s="173" t="s">
        <v>9530</v>
      </c>
      <c r="R455" s="10" t="s">
        <v>12870</v>
      </c>
      <c r="S455" s="10" t="s">
        <v>1085</v>
      </c>
      <c r="T455" s="9" t="s">
        <v>1086</v>
      </c>
      <c r="U455" s="415" t="s">
        <v>10726</v>
      </c>
      <c r="V455" s="449"/>
      <c r="W455" s="56"/>
      <c r="X455" s="56"/>
      <c r="Y455" s="56"/>
      <c r="Z455" s="56"/>
      <c r="AA455" s="56"/>
    </row>
    <row r="456" spans="1:27" s="30" customFormat="1" ht="70.8" outlineLevel="1">
      <c r="A456" s="10">
        <f t="shared" si="21"/>
        <v>421</v>
      </c>
      <c r="B456" s="10" t="s">
        <v>6880</v>
      </c>
      <c r="C456" s="10" t="s">
        <v>44</v>
      </c>
      <c r="D456" s="172" t="s">
        <v>1087</v>
      </c>
      <c r="E456" s="10">
        <v>6663037493</v>
      </c>
      <c r="F456" s="10" t="s">
        <v>7562</v>
      </c>
      <c r="G456" s="142" t="s">
        <v>10621</v>
      </c>
      <c r="H456" s="167" t="s">
        <v>151</v>
      </c>
      <c r="I456" s="10" t="s">
        <v>22</v>
      </c>
      <c r="J456" s="10" t="s">
        <v>3368</v>
      </c>
      <c r="K456" s="18" t="s">
        <v>1065</v>
      </c>
      <c r="L456" s="10" t="s">
        <v>261</v>
      </c>
      <c r="M456" s="76" t="s">
        <v>11061</v>
      </c>
      <c r="N456" s="10" t="s">
        <v>39</v>
      </c>
      <c r="O456" s="76" t="s">
        <v>11879</v>
      </c>
      <c r="P456" s="10" t="s">
        <v>5928</v>
      </c>
      <c r="Q456" s="173" t="s">
        <v>9530</v>
      </c>
      <c r="R456" s="10" t="s">
        <v>4132</v>
      </c>
      <c r="S456" s="10" t="s">
        <v>1088</v>
      </c>
      <c r="T456" s="76" t="s">
        <v>9953</v>
      </c>
      <c r="U456" s="421" t="s">
        <v>10727</v>
      </c>
      <c r="V456" s="449"/>
      <c r="W456" s="56"/>
      <c r="X456" s="56"/>
      <c r="Y456" s="56"/>
      <c r="Z456" s="56"/>
      <c r="AA456" s="56"/>
    </row>
    <row r="457" spans="1:27" s="30" customFormat="1" ht="82.2" outlineLevel="1">
      <c r="A457" s="10">
        <f t="shared" si="21"/>
        <v>422</v>
      </c>
      <c r="B457" s="10" t="s">
        <v>8124</v>
      </c>
      <c r="C457" s="10" t="s">
        <v>341</v>
      </c>
      <c r="D457" s="172" t="s">
        <v>1089</v>
      </c>
      <c r="E457" s="10">
        <v>6663059842</v>
      </c>
      <c r="F457" s="10" t="s">
        <v>7563</v>
      </c>
      <c r="G457" s="592" t="s">
        <v>10622</v>
      </c>
      <c r="H457" s="167" t="s">
        <v>151</v>
      </c>
      <c r="I457" s="10" t="s">
        <v>22</v>
      </c>
      <c r="J457" s="10" t="s">
        <v>458</v>
      </c>
      <c r="K457" s="18" t="s">
        <v>1065</v>
      </c>
      <c r="L457" s="10" t="s">
        <v>261</v>
      </c>
      <c r="M457" s="76" t="s">
        <v>11095</v>
      </c>
      <c r="N457" s="10" t="s">
        <v>39</v>
      </c>
      <c r="O457" s="76" t="s">
        <v>12065</v>
      </c>
      <c r="P457" s="10" t="s">
        <v>12955</v>
      </c>
      <c r="Q457" s="173" t="s">
        <v>9531</v>
      </c>
      <c r="R457" s="10" t="s">
        <v>12871</v>
      </c>
      <c r="S457" s="10" t="s">
        <v>1090</v>
      </c>
      <c r="T457" s="76" t="s">
        <v>9954</v>
      </c>
      <c r="U457" s="415" t="s">
        <v>10728</v>
      </c>
      <c r="V457" s="449"/>
      <c r="W457" s="56"/>
      <c r="X457" s="56"/>
      <c r="Y457" s="56"/>
      <c r="Z457" s="56"/>
      <c r="AA457" s="56"/>
    </row>
    <row r="458" spans="1:27" s="30" customFormat="1" ht="71.400000000000006" outlineLevel="1">
      <c r="A458" s="10">
        <f t="shared" si="21"/>
        <v>423</v>
      </c>
      <c r="B458" s="10" t="s">
        <v>6881</v>
      </c>
      <c r="C458" s="10" t="s">
        <v>341</v>
      </c>
      <c r="D458" s="172" t="s">
        <v>1091</v>
      </c>
      <c r="E458" s="10">
        <v>6663056922</v>
      </c>
      <c r="F458" s="10" t="s">
        <v>8628</v>
      </c>
      <c r="G458" s="142" t="s">
        <v>10623</v>
      </c>
      <c r="H458" s="167" t="s">
        <v>151</v>
      </c>
      <c r="I458" s="10" t="s">
        <v>22</v>
      </c>
      <c r="J458" s="10" t="s">
        <v>3367</v>
      </c>
      <c r="K458" s="18" t="s">
        <v>1059</v>
      </c>
      <c r="L458" s="10" t="s">
        <v>261</v>
      </c>
      <c r="M458" s="76" t="s">
        <v>10979</v>
      </c>
      <c r="N458" s="10" t="s">
        <v>39</v>
      </c>
      <c r="O458" s="76" t="s">
        <v>11965</v>
      </c>
      <c r="P458" s="10" t="s">
        <v>11440</v>
      </c>
      <c r="Q458" s="173" t="s">
        <v>9532</v>
      </c>
      <c r="R458" s="10" t="s">
        <v>4133</v>
      </c>
      <c r="S458" s="10" t="s">
        <v>1092</v>
      </c>
      <c r="T458" s="76" t="s">
        <v>10437</v>
      </c>
      <c r="U458" s="415" t="s">
        <v>8904</v>
      </c>
      <c r="V458" s="449"/>
      <c r="W458" s="56"/>
      <c r="X458" s="56"/>
      <c r="Y458" s="56"/>
      <c r="Z458" s="56"/>
      <c r="AA458" s="56"/>
    </row>
    <row r="459" spans="1:27" s="30" customFormat="1" ht="82.8" outlineLevel="1">
      <c r="A459" s="10">
        <f t="shared" si="21"/>
        <v>424</v>
      </c>
      <c r="B459" s="10" t="s">
        <v>8125</v>
      </c>
      <c r="C459" s="10" t="s">
        <v>44</v>
      </c>
      <c r="D459" s="172" t="s">
        <v>1093</v>
      </c>
      <c r="E459" s="10">
        <v>6663036690</v>
      </c>
      <c r="F459" s="10" t="s">
        <v>7564</v>
      </c>
      <c r="G459" s="142" t="s">
        <v>10624</v>
      </c>
      <c r="H459" s="167" t="s">
        <v>151</v>
      </c>
      <c r="I459" s="10" t="s">
        <v>22</v>
      </c>
      <c r="J459" s="10" t="s">
        <v>3368</v>
      </c>
      <c r="K459" s="18" t="s">
        <v>1065</v>
      </c>
      <c r="L459" s="15" t="s">
        <v>1000</v>
      </c>
      <c r="M459" s="76" t="s">
        <v>11101</v>
      </c>
      <c r="N459" s="10" t="s">
        <v>39</v>
      </c>
      <c r="O459" s="76" t="s">
        <v>12009</v>
      </c>
      <c r="P459" s="10" t="s">
        <v>6208</v>
      </c>
      <c r="Q459" s="173" t="s">
        <v>9533</v>
      </c>
      <c r="R459" s="10" t="s">
        <v>12620</v>
      </c>
      <c r="S459" s="10" t="s">
        <v>1094</v>
      </c>
      <c r="T459" s="80" t="s">
        <v>9955</v>
      </c>
      <c r="U459" s="415" t="s">
        <v>10729</v>
      </c>
      <c r="V459" s="449"/>
      <c r="W459" s="56"/>
      <c r="X459" s="56"/>
      <c r="Y459" s="56"/>
      <c r="Z459" s="56"/>
      <c r="AA459" s="56"/>
    </row>
    <row r="460" spans="1:27" s="30" customFormat="1" ht="84" outlineLevel="1">
      <c r="A460" s="10">
        <f t="shared" si="21"/>
        <v>425</v>
      </c>
      <c r="B460" s="10" t="s">
        <v>9094</v>
      </c>
      <c r="C460" s="10" t="s">
        <v>44</v>
      </c>
      <c r="D460" s="172" t="s">
        <v>1095</v>
      </c>
      <c r="E460" s="10">
        <v>6663058020</v>
      </c>
      <c r="F460" s="10" t="s">
        <v>7357</v>
      </c>
      <c r="G460" s="142" t="s">
        <v>10625</v>
      </c>
      <c r="H460" s="167" t="s">
        <v>151</v>
      </c>
      <c r="I460" s="10" t="s">
        <v>22</v>
      </c>
      <c r="J460" s="10" t="s">
        <v>3368</v>
      </c>
      <c r="K460" s="18" t="s">
        <v>1065</v>
      </c>
      <c r="L460" s="10" t="s">
        <v>1000</v>
      </c>
      <c r="M460" s="76" t="s">
        <v>10969</v>
      </c>
      <c r="N460" s="10" t="s">
        <v>39</v>
      </c>
      <c r="O460" s="76" t="s">
        <v>11959</v>
      </c>
      <c r="P460" s="10" t="s">
        <v>8756</v>
      </c>
      <c r="Q460" s="173" t="s">
        <v>9534</v>
      </c>
      <c r="R460" s="151" t="s">
        <v>12621</v>
      </c>
      <c r="S460" s="10" t="s">
        <v>4043</v>
      </c>
      <c r="T460" s="9" t="s">
        <v>10439</v>
      </c>
      <c r="U460" s="415" t="s">
        <v>8905</v>
      </c>
      <c r="V460" s="449"/>
      <c r="W460" s="56"/>
      <c r="X460" s="56"/>
      <c r="Y460" s="56"/>
      <c r="Z460" s="56"/>
      <c r="AA460" s="56"/>
    </row>
    <row r="461" spans="1:27" s="30" customFormat="1" ht="84" outlineLevel="1">
      <c r="A461" s="10">
        <f t="shared" si="21"/>
        <v>426</v>
      </c>
      <c r="B461" s="10" t="s">
        <v>9095</v>
      </c>
      <c r="C461" s="10" t="s">
        <v>341</v>
      </c>
      <c r="D461" s="172" t="s">
        <v>1096</v>
      </c>
      <c r="E461" s="10">
        <v>6663057549</v>
      </c>
      <c r="F461" s="10" t="s">
        <v>7565</v>
      </c>
      <c r="G461" s="142" t="s">
        <v>10626</v>
      </c>
      <c r="H461" s="167" t="s">
        <v>151</v>
      </c>
      <c r="I461" s="10" t="s">
        <v>22</v>
      </c>
      <c r="J461" s="10" t="s">
        <v>3427</v>
      </c>
      <c r="K461" s="18" t="s">
        <v>1097</v>
      </c>
      <c r="L461" s="10" t="s">
        <v>241</v>
      </c>
      <c r="M461" s="76" t="s">
        <v>10979</v>
      </c>
      <c r="N461" s="10" t="s">
        <v>39</v>
      </c>
      <c r="O461" s="76" t="s">
        <v>11882</v>
      </c>
      <c r="P461" s="10" t="s">
        <v>11441</v>
      </c>
      <c r="Q461" s="173" t="s">
        <v>11738</v>
      </c>
      <c r="R461" s="10" t="s">
        <v>4088</v>
      </c>
      <c r="S461" s="10" t="s">
        <v>1098</v>
      </c>
      <c r="T461" s="9" t="s">
        <v>10438</v>
      </c>
      <c r="U461" s="415" t="s">
        <v>8906</v>
      </c>
      <c r="V461" s="449"/>
      <c r="W461" s="56"/>
      <c r="X461" s="56"/>
      <c r="Y461" s="56"/>
      <c r="Z461" s="56"/>
      <c r="AA461" s="56"/>
    </row>
    <row r="462" spans="1:27" s="30" customFormat="1" ht="84" outlineLevel="1">
      <c r="A462" s="10">
        <f t="shared" si="21"/>
        <v>427</v>
      </c>
      <c r="B462" s="10" t="s">
        <v>9096</v>
      </c>
      <c r="C462" s="10" t="s">
        <v>44</v>
      </c>
      <c r="D462" s="172" t="s">
        <v>1099</v>
      </c>
      <c r="E462" s="10">
        <v>6663058045</v>
      </c>
      <c r="F462" s="10" t="s">
        <v>7358</v>
      </c>
      <c r="G462" s="142" t="s">
        <v>10627</v>
      </c>
      <c r="H462" s="167" t="s">
        <v>151</v>
      </c>
      <c r="I462" s="10" t="s">
        <v>22</v>
      </c>
      <c r="J462" s="10" t="s">
        <v>6820</v>
      </c>
      <c r="K462" s="18">
        <v>790.8</v>
      </c>
      <c r="L462" s="10" t="s">
        <v>1000</v>
      </c>
      <c r="M462" s="76" t="s">
        <v>11020</v>
      </c>
      <c r="N462" s="10" t="s">
        <v>39</v>
      </c>
      <c r="O462" s="76" t="s">
        <v>12017</v>
      </c>
      <c r="P462" s="10" t="s">
        <v>11442</v>
      </c>
      <c r="Q462" s="173" t="s">
        <v>9535</v>
      </c>
      <c r="R462" s="10" t="s">
        <v>8800</v>
      </c>
      <c r="S462" s="10" t="s">
        <v>5929</v>
      </c>
      <c r="T462" s="9" t="s">
        <v>10440</v>
      </c>
      <c r="U462" s="415" t="s">
        <v>5930</v>
      </c>
      <c r="V462" s="449"/>
      <c r="W462" s="56"/>
      <c r="X462" s="56"/>
      <c r="Y462" s="56"/>
      <c r="Z462" s="56"/>
      <c r="AA462" s="56"/>
    </row>
    <row r="463" spans="1:27" s="30" customFormat="1" ht="72" outlineLevel="1">
      <c r="A463" s="10">
        <f t="shared" si="21"/>
        <v>428</v>
      </c>
      <c r="B463" s="10" t="s">
        <v>6248</v>
      </c>
      <c r="C463" s="10" t="s">
        <v>44</v>
      </c>
      <c r="D463" s="172" t="s">
        <v>1100</v>
      </c>
      <c r="E463" s="10">
        <v>6663057394</v>
      </c>
      <c r="F463" s="10" t="s">
        <v>7359</v>
      </c>
      <c r="G463" s="142" t="s">
        <v>10628</v>
      </c>
      <c r="H463" s="167" t="s">
        <v>151</v>
      </c>
      <c r="I463" s="10" t="s">
        <v>22</v>
      </c>
      <c r="J463" s="10" t="s">
        <v>3427</v>
      </c>
      <c r="K463" s="18" t="s">
        <v>1059</v>
      </c>
      <c r="L463" s="10" t="s">
        <v>1000</v>
      </c>
      <c r="M463" s="76" t="s">
        <v>10986</v>
      </c>
      <c r="N463" s="10" t="s">
        <v>39</v>
      </c>
      <c r="O463" s="76" t="s">
        <v>11926</v>
      </c>
      <c r="P463" s="10" t="s">
        <v>11445</v>
      </c>
      <c r="Q463" s="173" t="s">
        <v>9536</v>
      </c>
      <c r="R463" s="10" t="s">
        <v>8801</v>
      </c>
      <c r="S463" s="10" t="s">
        <v>1101</v>
      </c>
      <c r="T463" s="9" t="s">
        <v>10441</v>
      </c>
      <c r="U463" s="421" t="s">
        <v>10730</v>
      </c>
      <c r="V463" s="449"/>
      <c r="W463" s="56"/>
      <c r="X463" s="56"/>
      <c r="Y463" s="56"/>
      <c r="Z463" s="56"/>
      <c r="AA463" s="56"/>
    </row>
    <row r="464" spans="1:27" s="30" customFormat="1" ht="82.8" outlineLevel="1">
      <c r="A464" s="10">
        <f t="shared" si="21"/>
        <v>429</v>
      </c>
      <c r="B464" s="10" t="s">
        <v>8126</v>
      </c>
      <c r="C464" s="10" t="s">
        <v>44</v>
      </c>
      <c r="D464" s="172" t="s">
        <v>1102</v>
      </c>
      <c r="E464" s="10">
        <v>6663057940</v>
      </c>
      <c r="F464" s="10" t="s">
        <v>9261</v>
      </c>
      <c r="G464" s="142" t="s">
        <v>10629</v>
      </c>
      <c r="H464" s="167" t="s">
        <v>151</v>
      </c>
      <c r="I464" s="10" t="s">
        <v>22</v>
      </c>
      <c r="J464" s="10" t="s">
        <v>3368</v>
      </c>
      <c r="K464" s="18" t="s">
        <v>1065</v>
      </c>
      <c r="L464" s="10" t="s">
        <v>1000</v>
      </c>
      <c r="M464" s="76" t="s">
        <v>11102</v>
      </c>
      <c r="N464" s="10" t="s">
        <v>39</v>
      </c>
      <c r="O464" s="76" t="s">
        <v>11963</v>
      </c>
      <c r="P464" s="10" t="s">
        <v>5931</v>
      </c>
      <c r="Q464" s="173" t="s">
        <v>9537</v>
      </c>
      <c r="R464" s="151" t="s">
        <v>5932</v>
      </c>
      <c r="S464" s="10" t="s">
        <v>1103</v>
      </c>
      <c r="T464" s="9" t="s">
        <v>10442</v>
      </c>
      <c r="U464" s="415" t="s">
        <v>8907</v>
      </c>
      <c r="V464" s="449"/>
      <c r="W464" s="56"/>
      <c r="X464" s="56"/>
      <c r="Y464" s="56"/>
      <c r="Z464" s="56"/>
      <c r="AA464" s="56"/>
    </row>
    <row r="465" spans="1:27" s="30" customFormat="1" ht="96" outlineLevel="1">
      <c r="A465" s="10">
        <f t="shared" si="21"/>
        <v>430</v>
      </c>
      <c r="B465" s="10" t="s">
        <v>8127</v>
      </c>
      <c r="C465" s="10" t="s">
        <v>44</v>
      </c>
      <c r="D465" s="172" t="s">
        <v>1104</v>
      </c>
      <c r="E465" s="10">
        <v>6663057404</v>
      </c>
      <c r="F465" s="10" t="s">
        <v>7721</v>
      </c>
      <c r="G465" s="142" t="s">
        <v>10630</v>
      </c>
      <c r="H465" s="167" t="s">
        <v>151</v>
      </c>
      <c r="I465" s="10" t="s">
        <v>22</v>
      </c>
      <c r="J465" s="10" t="s">
        <v>458</v>
      </c>
      <c r="K465" s="18" t="s">
        <v>1065</v>
      </c>
      <c r="L465" s="10" t="s">
        <v>1000</v>
      </c>
      <c r="M465" s="76" t="s">
        <v>10964</v>
      </c>
      <c r="N465" s="10" t="s">
        <v>39</v>
      </c>
      <c r="O465" s="76" t="s">
        <v>11895</v>
      </c>
      <c r="P465" s="10" t="s">
        <v>5933</v>
      </c>
      <c r="Q465" s="173" t="s">
        <v>9538</v>
      </c>
      <c r="R465" s="10" t="s">
        <v>8802</v>
      </c>
      <c r="S465" s="10" t="s">
        <v>1105</v>
      </c>
      <c r="T465" s="76" t="s">
        <v>10443</v>
      </c>
      <c r="U465" s="415" t="s">
        <v>10731</v>
      </c>
      <c r="V465" s="449"/>
      <c r="W465" s="56"/>
      <c r="X465" s="56"/>
      <c r="Y465" s="56"/>
      <c r="Z465" s="56"/>
      <c r="AA465" s="56"/>
    </row>
    <row r="466" spans="1:27" s="30" customFormat="1" ht="60" outlineLevel="1">
      <c r="A466" s="10">
        <f t="shared" si="21"/>
        <v>431</v>
      </c>
      <c r="B466" s="10" t="s">
        <v>6249</v>
      </c>
      <c r="C466" s="10" t="s">
        <v>341</v>
      </c>
      <c r="D466" s="172" t="s">
        <v>1106</v>
      </c>
      <c r="E466" s="10">
        <v>6663057387</v>
      </c>
      <c r="F466" s="10" t="s">
        <v>14011</v>
      </c>
      <c r="G466" s="142" t="s">
        <v>10631</v>
      </c>
      <c r="H466" s="167" t="s">
        <v>151</v>
      </c>
      <c r="I466" s="10" t="s">
        <v>22</v>
      </c>
      <c r="J466" s="10" t="s">
        <v>3388</v>
      </c>
      <c r="K466" s="18" t="s">
        <v>1059</v>
      </c>
      <c r="L466" s="10" t="s">
        <v>261</v>
      </c>
      <c r="M466" s="76" t="s">
        <v>11103</v>
      </c>
      <c r="N466" s="47" t="s">
        <v>5000</v>
      </c>
      <c r="O466" s="76" t="s">
        <v>12066</v>
      </c>
      <c r="P466" s="10" t="s">
        <v>5934</v>
      </c>
      <c r="Q466" s="173" t="s">
        <v>9539</v>
      </c>
      <c r="R466" s="10" t="s">
        <v>12872</v>
      </c>
      <c r="S466" s="10" t="s">
        <v>1107</v>
      </c>
      <c r="T466" s="76" t="s">
        <v>10444</v>
      </c>
      <c r="U466" s="415" t="s">
        <v>5935</v>
      </c>
      <c r="V466" s="449"/>
      <c r="W466" s="56"/>
      <c r="X466" s="56"/>
      <c r="Y466" s="56"/>
      <c r="Z466" s="56"/>
      <c r="AA466" s="56"/>
    </row>
    <row r="467" spans="1:27" s="30" customFormat="1" ht="72" outlineLevel="1">
      <c r="A467" s="10">
        <f t="shared" si="21"/>
        <v>432</v>
      </c>
      <c r="B467" s="10" t="s">
        <v>6250</v>
      </c>
      <c r="C467" s="10" t="s">
        <v>44</v>
      </c>
      <c r="D467" s="172" t="s">
        <v>1108</v>
      </c>
      <c r="E467" s="10">
        <v>6663019110</v>
      </c>
      <c r="F467" s="10" t="s">
        <v>7360</v>
      </c>
      <c r="G467" s="142" t="s">
        <v>10632</v>
      </c>
      <c r="H467" s="167" t="s">
        <v>151</v>
      </c>
      <c r="I467" s="10" t="s">
        <v>22</v>
      </c>
      <c r="J467" s="10" t="s">
        <v>3388</v>
      </c>
      <c r="K467" s="18" t="s">
        <v>1059</v>
      </c>
      <c r="L467" s="10" t="s">
        <v>261</v>
      </c>
      <c r="M467" s="76" t="s">
        <v>11104</v>
      </c>
      <c r="N467" s="10" t="s">
        <v>39</v>
      </c>
      <c r="O467" s="76" t="s">
        <v>11942</v>
      </c>
      <c r="P467" s="10" t="s">
        <v>11443</v>
      </c>
      <c r="Q467" s="173" t="s">
        <v>11739</v>
      </c>
      <c r="R467" s="10" t="s">
        <v>12622</v>
      </c>
      <c r="S467" s="10" t="s">
        <v>1109</v>
      </c>
      <c r="T467" s="87" t="s">
        <v>10445</v>
      </c>
      <c r="U467" s="419" t="s">
        <v>10732</v>
      </c>
      <c r="V467" s="449"/>
      <c r="W467" s="56"/>
      <c r="X467" s="56"/>
      <c r="Y467" s="56"/>
      <c r="Z467" s="56"/>
      <c r="AA467" s="56"/>
    </row>
    <row r="468" spans="1:27" s="30" customFormat="1" ht="59.4" outlineLevel="1">
      <c r="A468" s="10">
        <f t="shared" si="21"/>
        <v>433</v>
      </c>
      <c r="B468" s="10" t="s">
        <v>8128</v>
      </c>
      <c r="C468" s="10" t="s">
        <v>44</v>
      </c>
      <c r="D468" s="172" t="s">
        <v>1110</v>
      </c>
      <c r="E468" s="10">
        <v>6663006110</v>
      </c>
      <c r="F468" s="10" t="s">
        <v>14003</v>
      </c>
      <c r="G468" s="142" t="s">
        <v>10633</v>
      </c>
      <c r="H468" s="167" t="s">
        <v>151</v>
      </c>
      <c r="I468" s="10" t="s">
        <v>22</v>
      </c>
      <c r="J468" s="10" t="s">
        <v>458</v>
      </c>
      <c r="K468" s="18">
        <v>671</v>
      </c>
      <c r="L468" s="10" t="s">
        <v>261</v>
      </c>
      <c r="M468" s="76" t="s">
        <v>11061</v>
      </c>
      <c r="N468" s="10" t="s">
        <v>39</v>
      </c>
      <c r="O468" s="76" t="s">
        <v>12067</v>
      </c>
      <c r="P468" s="10" t="s">
        <v>11444</v>
      </c>
      <c r="Q468" s="173" t="s">
        <v>9540</v>
      </c>
      <c r="R468" s="10" t="s">
        <v>4134</v>
      </c>
      <c r="S468" s="191" t="s">
        <v>1111</v>
      </c>
      <c r="T468" s="486" t="s">
        <v>9956</v>
      </c>
      <c r="U468" s="254" t="s">
        <v>5936</v>
      </c>
      <c r="V468" s="449"/>
      <c r="W468" s="56"/>
      <c r="X468" s="56"/>
      <c r="Y468" s="56"/>
      <c r="Z468" s="56"/>
      <c r="AA468" s="56"/>
    </row>
    <row r="469" spans="1:27" s="30" customFormat="1" ht="180" outlineLevel="1">
      <c r="A469" s="10">
        <f t="shared" si="21"/>
        <v>434</v>
      </c>
      <c r="B469" s="10" t="s">
        <v>9097</v>
      </c>
      <c r="C469" s="118" t="s">
        <v>341</v>
      </c>
      <c r="D469" s="172" t="s">
        <v>5736</v>
      </c>
      <c r="E469" s="10">
        <v>6663031653</v>
      </c>
      <c r="F469" s="10" t="s">
        <v>10779</v>
      </c>
      <c r="G469" s="142" t="s">
        <v>5737</v>
      </c>
      <c r="H469" s="167" t="s">
        <v>151</v>
      </c>
      <c r="I469" s="10" t="s">
        <v>22</v>
      </c>
      <c r="J469" s="10" t="s">
        <v>2616</v>
      </c>
      <c r="K469" s="18">
        <v>810.13</v>
      </c>
      <c r="L469" s="147" t="s">
        <v>862</v>
      </c>
      <c r="M469" s="76" t="s">
        <v>11105</v>
      </c>
      <c r="N469" s="10" t="s">
        <v>39</v>
      </c>
      <c r="O469" s="76" t="s">
        <v>12068</v>
      </c>
      <c r="P469" s="10" t="s">
        <v>6211</v>
      </c>
      <c r="Q469" s="173" t="s">
        <v>11740</v>
      </c>
      <c r="R469" s="118" t="s">
        <v>5938</v>
      </c>
      <c r="S469" s="191" t="s">
        <v>5738</v>
      </c>
      <c r="T469" s="486" t="s">
        <v>10446</v>
      </c>
      <c r="U469" s="254" t="s">
        <v>8908</v>
      </c>
      <c r="V469" s="449"/>
      <c r="W469" s="56"/>
      <c r="X469" s="56"/>
      <c r="Y469" s="56"/>
      <c r="Z469" s="56"/>
      <c r="AA469" s="56"/>
    </row>
    <row r="470" spans="1:27" s="30" customFormat="1" ht="60" outlineLevel="1">
      <c r="A470" s="10">
        <f t="shared" si="21"/>
        <v>435</v>
      </c>
      <c r="B470" s="118" t="s">
        <v>6882</v>
      </c>
      <c r="C470" s="118" t="s">
        <v>341</v>
      </c>
      <c r="D470" s="232" t="s">
        <v>1112</v>
      </c>
      <c r="E470" s="118">
        <v>6673185290</v>
      </c>
      <c r="F470" s="205" t="s">
        <v>7566</v>
      </c>
      <c r="G470" s="142" t="s">
        <v>1113</v>
      </c>
      <c r="H470" s="167" t="s">
        <v>151</v>
      </c>
      <c r="I470" s="118" t="s">
        <v>22</v>
      </c>
      <c r="J470" s="10" t="s">
        <v>9276</v>
      </c>
      <c r="K470" s="233">
        <v>580.27</v>
      </c>
      <c r="L470" s="147" t="s">
        <v>1054</v>
      </c>
      <c r="M470" s="80" t="s">
        <v>11106</v>
      </c>
      <c r="N470" s="10" t="s">
        <v>39</v>
      </c>
      <c r="O470" s="120" t="s">
        <v>11998</v>
      </c>
      <c r="P470" s="118" t="s">
        <v>1114</v>
      </c>
      <c r="Q470" s="227" t="s">
        <v>9541</v>
      </c>
      <c r="R470" s="118" t="s">
        <v>12873</v>
      </c>
      <c r="S470" s="205" t="s">
        <v>1115</v>
      </c>
      <c r="T470" s="253" t="s">
        <v>4897</v>
      </c>
      <c r="U470" s="254" t="s">
        <v>5389</v>
      </c>
      <c r="V470" s="449"/>
      <c r="W470" s="56"/>
      <c r="X470" s="56"/>
      <c r="Y470" s="56"/>
      <c r="Z470" s="56"/>
      <c r="AA470" s="56"/>
    </row>
    <row r="471" spans="1:27" s="30" customFormat="1" ht="70.2" outlineLevel="1">
      <c r="A471" s="10">
        <f t="shared" si="21"/>
        <v>436</v>
      </c>
      <c r="B471" s="16" t="s">
        <v>5617</v>
      </c>
      <c r="C471" s="16" t="s">
        <v>341</v>
      </c>
      <c r="D471" s="172" t="s">
        <v>1116</v>
      </c>
      <c r="E471" s="16">
        <v>6663070765</v>
      </c>
      <c r="F471" s="10" t="s">
        <v>3639</v>
      </c>
      <c r="G471" s="142" t="s">
        <v>1117</v>
      </c>
      <c r="H471" s="167" t="s">
        <v>151</v>
      </c>
      <c r="I471" s="16" t="s">
        <v>49</v>
      </c>
      <c r="J471" s="10" t="s">
        <v>3368</v>
      </c>
      <c r="K471" s="233">
        <v>810.13</v>
      </c>
      <c r="L471" s="147" t="s">
        <v>1054</v>
      </c>
      <c r="M471" s="80" t="s">
        <v>11107</v>
      </c>
      <c r="N471" s="10" t="s">
        <v>39</v>
      </c>
      <c r="O471" s="381" t="s">
        <v>12069</v>
      </c>
      <c r="P471" s="16" t="s">
        <v>6209</v>
      </c>
      <c r="Q471" s="33" t="s">
        <v>9278</v>
      </c>
      <c r="R471" s="225" t="s">
        <v>12874</v>
      </c>
      <c r="S471" s="191" t="s">
        <v>39</v>
      </c>
      <c r="T471" s="252" t="s">
        <v>9957</v>
      </c>
      <c r="U471" s="254" t="s">
        <v>5937</v>
      </c>
      <c r="V471" s="449"/>
      <c r="W471" s="56"/>
      <c r="X471" s="56"/>
      <c r="Y471" s="56"/>
      <c r="Z471" s="56"/>
      <c r="AA471" s="56"/>
    </row>
    <row r="472" spans="1:27" s="30" customFormat="1" ht="108" outlineLevel="1">
      <c r="A472" s="10">
        <f t="shared" si="21"/>
        <v>437</v>
      </c>
      <c r="B472" s="10" t="s">
        <v>9098</v>
      </c>
      <c r="C472" s="16" t="s">
        <v>341</v>
      </c>
      <c r="D472" s="172" t="s">
        <v>5754</v>
      </c>
      <c r="E472" s="10">
        <v>6663031653</v>
      </c>
      <c r="F472" s="10" t="s">
        <v>13786</v>
      </c>
      <c r="G472" s="142" t="s">
        <v>5755</v>
      </c>
      <c r="H472" s="167" t="s">
        <v>151</v>
      </c>
      <c r="I472" s="16" t="s">
        <v>22</v>
      </c>
      <c r="J472" s="10" t="s">
        <v>458</v>
      </c>
      <c r="K472" s="233">
        <v>810.13</v>
      </c>
      <c r="L472" s="15" t="s">
        <v>5756</v>
      </c>
      <c r="M472" s="80" t="s">
        <v>11108</v>
      </c>
      <c r="N472" s="10" t="s">
        <v>5757</v>
      </c>
      <c r="O472" s="76" t="s">
        <v>11962</v>
      </c>
      <c r="P472" s="10" t="s">
        <v>13069</v>
      </c>
      <c r="Q472" s="33" t="s">
        <v>8660</v>
      </c>
      <c r="R472" s="10" t="s">
        <v>5939</v>
      </c>
      <c r="S472" s="191" t="s">
        <v>8731</v>
      </c>
      <c r="T472" s="486" t="s">
        <v>6203</v>
      </c>
      <c r="U472" s="254" t="s">
        <v>5758</v>
      </c>
      <c r="V472" s="449"/>
      <c r="W472" s="56"/>
      <c r="X472" s="56"/>
      <c r="Y472" s="56"/>
      <c r="Z472" s="56"/>
      <c r="AA472" s="56"/>
    </row>
    <row r="473" spans="1:27" s="30" customFormat="1" ht="106.2" outlineLevel="1">
      <c r="A473" s="10">
        <f t="shared" si="21"/>
        <v>438</v>
      </c>
      <c r="B473" s="10" t="s">
        <v>8129</v>
      </c>
      <c r="C473" s="16" t="s">
        <v>341</v>
      </c>
      <c r="D473" s="172" t="s">
        <v>5759</v>
      </c>
      <c r="E473" s="10">
        <v>6663031653</v>
      </c>
      <c r="F473" s="10" t="s">
        <v>13787</v>
      </c>
      <c r="G473" s="142" t="s">
        <v>5760</v>
      </c>
      <c r="H473" s="167" t="s">
        <v>151</v>
      </c>
      <c r="I473" s="16" t="s">
        <v>22</v>
      </c>
      <c r="J473" s="10" t="s">
        <v>5761</v>
      </c>
      <c r="K473" s="233">
        <v>810.13</v>
      </c>
      <c r="L473" s="15" t="s">
        <v>5756</v>
      </c>
      <c r="M473" s="80" t="s">
        <v>11108</v>
      </c>
      <c r="N473" s="10" t="s">
        <v>39</v>
      </c>
      <c r="O473" s="76" t="s">
        <v>11895</v>
      </c>
      <c r="P473" s="10" t="s">
        <v>6213</v>
      </c>
      <c r="Q473" s="33" t="s">
        <v>8660</v>
      </c>
      <c r="R473" s="10" t="s">
        <v>5939</v>
      </c>
      <c r="S473" s="191" t="s">
        <v>5762</v>
      </c>
      <c r="T473" s="486" t="s">
        <v>6203</v>
      </c>
      <c r="U473" s="254" t="s">
        <v>5941</v>
      </c>
      <c r="V473" s="449"/>
      <c r="W473" s="56"/>
      <c r="X473" s="56"/>
      <c r="Y473" s="56"/>
      <c r="Z473" s="56"/>
      <c r="AA473" s="56"/>
    </row>
    <row r="474" spans="1:27" s="30" customFormat="1" ht="84" outlineLevel="1">
      <c r="A474" s="10">
        <f t="shared" si="21"/>
        <v>439</v>
      </c>
      <c r="B474" s="10" t="s">
        <v>9099</v>
      </c>
      <c r="C474" s="16" t="s">
        <v>341</v>
      </c>
      <c r="D474" s="172" t="s">
        <v>5747</v>
      </c>
      <c r="E474" s="10">
        <v>6663031653</v>
      </c>
      <c r="F474" s="10" t="s">
        <v>9262</v>
      </c>
      <c r="G474" s="142" t="s">
        <v>5748</v>
      </c>
      <c r="H474" s="167" t="s">
        <v>151</v>
      </c>
      <c r="I474" s="16" t="s">
        <v>49</v>
      </c>
      <c r="J474" s="10" t="s">
        <v>2616</v>
      </c>
      <c r="K474" s="233">
        <v>810.13</v>
      </c>
      <c r="L474" s="15" t="s">
        <v>3640</v>
      </c>
      <c r="M474" s="80" t="s">
        <v>11108</v>
      </c>
      <c r="N474" s="10" t="s">
        <v>39</v>
      </c>
      <c r="O474" s="76" t="s">
        <v>12070</v>
      </c>
      <c r="P474" s="10" t="s">
        <v>6212</v>
      </c>
      <c r="Q474" s="33" t="s">
        <v>9279</v>
      </c>
      <c r="R474" s="10" t="s">
        <v>5939</v>
      </c>
      <c r="S474" s="191" t="s">
        <v>5749</v>
      </c>
      <c r="T474" s="486" t="s">
        <v>10447</v>
      </c>
      <c r="U474" s="254" t="s">
        <v>5940</v>
      </c>
      <c r="V474" s="449"/>
      <c r="W474" s="56"/>
      <c r="X474" s="56"/>
      <c r="Y474" s="56"/>
      <c r="Z474" s="56"/>
      <c r="AA474" s="56"/>
    </row>
    <row r="475" spans="1:27" s="30" customFormat="1" ht="108" outlineLevel="1">
      <c r="A475" s="10">
        <f t="shared" si="21"/>
        <v>440</v>
      </c>
      <c r="B475" s="10" t="s">
        <v>9100</v>
      </c>
      <c r="C475" s="16" t="s">
        <v>44</v>
      </c>
      <c r="D475" s="172" t="s">
        <v>5721</v>
      </c>
      <c r="E475" s="10">
        <v>6663058408</v>
      </c>
      <c r="F475" s="10" t="s">
        <v>13788</v>
      </c>
      <c r="G475" s="142" t="s">
        <v>10634</v>
      </c>
      <c r="H475" s="167" t="s">
        <v>151</v>
      </c>
      <c r="I475" s="16" t="s">
        <v>22</v>
      </c>
      <c r="J475" s="10" t="s">
        <v>3368</v>
      </c>
      <c r="K475" s="233">
        <v>671</v>
      </c>
      <c r="L475" s="15" t="s">
        <v>26</v>
      </c>
      <c r="M475" s="80" t="s">
        <v>11109</v>
      </c>
      <c r="N475" s="10" t="s">
        <v>39</v>
      </c>
      <c r="O475" s="76" t="s">
        <v>12071</v>
      </c>
      <c r="P475" s="10" t="s">
        <v>13070</v>
      </c>
      <c r="Q475" s="33" t="s">
        <v>11741</v>
      </c>
      <c r="R475" s="10" t="s">
        <v>12875</v>
      </c>
      <c r="S475" s="191" t="s">
        <v>8732</v>
      </c>
      <c r="T475" s="486" t="s">
        <v>9958</v>
      </c>
      <c r="U475" s="254" t="s">
        <v>5923</v>
      </c>
      <c r="V475" s="449"/>
      <c r="W475" s="56"/>
      <c r="X475" s="56"/>
      <c r="Y475" s="56"/>
      <c r="Z475" s="56"/>
      <c r="AA475" s="56"/>
    </row>
    <row r="476" spans="1:27" s="30" customFormat="1" ht="82.8" outlineLevel="1">
      <c r="A476" s="10">
        <f t="shared" si="21"/>
        <v>441</v>
      </c>
      <c r="B476" s="10" t="s">
        <v>8130</v>
      </c>
      <c r="C476" s="16" t="s">
        <v>341</v>
      </c>
      <c r="D476" s="172" t="s">
        <v>5750</v>
      </c>
      <c r="E476" s="10">
        <v>6663053819</v>
      </c>
      <c r="F476" s="10" t="s">
        <v>14002</v>
      </c>
      <c r="G476" s="142" t="s">
        <v>5751</v>
      </c>
      <c r="H476" s="167" t="s">
        <v>151</v>
      </c>
      <c r="I476" s="16" t="s">
        <v>49</v>
      </c>
      <c r="J476" s="10" t="s">
        <v>458</v>
      </c>
      <c r="K476" s="233">
        <v>810.13</v>
      </c>
      <c r="L476" s="15" t="s">
        <v>5752</v>
      </c>
      <c r="M476" s="80" t="s">
        <v>11110</v>
      </c>
      <c r="N476" s="10" t="s">
        <v>39</v>
      </c>
      <c r="O476" s="76" t="s">
        <v>11993</v>
      </c>
      <c r="P476" s="10" t="s">
        <v>6210</v>
      </c>
      <c r="Q476" s="33" t="s">
        <v>8661</v>
      </c>
      <c r="R476" s="10" t="s">
        <v>6360</v>
      </c>
      <c r="S476" s="191" t="s">
        <v>5753</v>
      </c>
      <c r="T476" s="486" t="s">
        <v>6204</v>
      </c>
      <c r="U476" s="254" t="s">
        <v>8909</v>
      </c>
      <c r="V476" s="449"/>
      <c r="W476" s="56"/>
      <c r="X476" s="56"/>
      <c r="Y476" s="56"/>
      <c r="Z476" s="56"/>
      <c r="AA476" s="56"/>
    </row>
    <row r="477" spans="1:27" s="30" customFormat="1" ht="105.6" outlineLevel="1">
      <c r="A477" s="10">
        <f t="shared" si="21"/>
        <v>442</v>
      </c>
      <c r="B477" s="225" t="s">
        <v>8131</v>
      </c>
      <c r="C477" s="16" t="s">
        <v>341</v>
      </c>
      <c r="D477" s="172" t="s">
        <v>1118</v>
      </c>
      <c r="E477" s="10">
        <v>6663031653</v>
      </c>
      <c r="F477" s="10" t="s">
        <v>7567</v>
      </c>
      <c r="G477" s="142" t="s">
        <v>4022</v>
      </c>
      <c r="H477" s="167" t="s">
        <v>151</v>
      </c>
      <c r="I477" s="10" t="s">
        <v>22</v>
      </c>
      <c r="J477" s="10" t="s">
        <v>9276</v>
      </c>
      <c r="K477" s="233">
        <v>580.27</v>
      </c>
      <c r="L477" s="16" t="s">
        <v>3640</v>
      </c>
      <c r="M477" s="76" t="s">
        <v>11111</v>
      </c>
      <c r="N477" s="10" t="s">
        <v>39</v>
      </c>
      <c r="O477" s="80" t="s">
        <v>11956</v>
      </c>
      <c r="P477" s="10" t="s">
        <v>1119</v>
      </c>
      <c r="Q477" s="33" t="s">
        <v>243</v>
      </c>
      <c r="R477" s="10" t="s">
        <v>4088</v>
      </c>
      <c r="S477" s="203" t="s">
        <v>1120</v>
      </c>
      <c r="T477" s="253" t="s">
        <v>4898</v>
      </c>
      <c r="U477" s="254" t="s">
        <v>1121</v>
      </c>
      <c r="V477" s="449"/>
      <c r="W477" s="56"/>
      <c r="X477" s="56"/>
      <c r="Y477" s="56"/>
      <c r="Z477" s="56"/>
      <c r="AA477" s="56"/>
    </row>
    <row r="478" spans="1:27" s="30" customFormat="1" ht="37.200000000000003">
      <c r="A478" s="206" t="str">
        <f>"Верх-Исетский район: " &amp; COUNT(A479:A504)</f>
        <v>Верх-Исетский район: 26</v>
      </c>
      <c r="B478" s="109"/>
      <c r="C478" s="155"/>
      <c r="D478" s="109"/>
      <c r="E478" s="109"/>
      <c r="F478" s="156"/>
      <c r="G478" s="156"/>
      <c r="H478" s="156"/>
      <c r="I478" s="156"/>
      <c r="J478" s="156"/>
      <c r="K478" s="157"/>
      <c r="L478" s="156"/>
      <c r="M478" s="158"/>
      <c r="N478" s="156"/>
      <c r="O478" s="158"/>
      <c r="P478" s="110"/>
      <c r="Q478" s="156"/>
      <c r="R478" s="156"/>
      <c r="S478" s="156"/>
      <c r="T478" s="158"/>
      <c r="U478" s="416"/>
      <c r="V478" s="449">
        <v>111</v>
      </c>
      <c r="W478" s="67"/>
      <c r="X478" s="56"/>
      <c r="Y478" s="56"/>
      <c r="Z478" s="56"/>
      <c r="AA478" s="56"/>
    </row>
    <row r="479" spans="1:27" s="30" customFormat="1" ht="71.400000000000006" outlineLevel="1">
      <c r="A479" s="10">
        <f>A477+1</f>
        <v>443</v>
      </c>
      <c r="B479" s="10" t="s">
        <v>5618</v>
      </c>
      <c r="C479" s="10" t="s">
        <v>44</v>
      </c>
      <c r="D479" s="172" t="s">
        <v>1122</v>
      </c>
      <c r="E479" s="10">
        <v>6658067728</v>
      </c>
      <c r="F479" s="10" t="s">
        <v>9263</v>
      </c>
      <c r="G479" s="567" t="s">
        <v>10635</v>
      </c>
      <c r="H479" s="167" t="s">
        <v>151</v>
      </c>
      <c r="I479" s="10" t="s">
        <v>22</v>
      </c>
      <c r="J479" s="10" t="s">
        <v>458</v>
      </c>
      <c r="K479" s="18" t="s">
        <v>1123</v>
      </c>
      <c r="L479" s="10" t="s">
        <v>261</v>
      </c>
      <c r="M479" s="76" t="s">
        <v>11112</v>
      </c>
      <c r="N479" s="10" t="s">
        <v>39</v>
      </c>
      <c r="O479" s="76" t="s">
        <v>11992</v>
      </c>
      <c r="P479" s="237" t="s">
        <v>11613</v>
      </c>
      <c r="Q479" s="33" t="s">
        <v>67</v>
      </c>
      <c r="R479" s="225" t="s">
        <v>4088</v>
      </c>
      <c r="S479" s="10" t="s">
        <v>1124</v>
      </c>
      <c r="T479" s="76" t="s">
        <v>9959</v>
      </c>
      <c r="U479" s="415" t="s">
        <v>1125</v>
      </c>
      <c r="V479" s="449"/>
      <c r="W479" s="56"/>
      <c r="X479" s="56"/>
      <c r="Y479" s="56"/>
      <c r="Z479" s="56"/>
      <c r="AA479" s="56"/>
    </row>
    <row r="480" spans="1:27" s="30" customFormat="1" ht="58.8" outlineLevel="1">
      <c r="A480" s="10">
        <f t="shared" ref="A480:A504" si="22">A479+1</f>
        <v>444</v>
      </c>
      <c r="B480" s="10" t="s">
        <v>5565</v>
      </c>
      <c r="C480" s="10" t="s">
        <v>44</v>
      </c>
      <c r="D480" s="172" t="s">
        <v>1126</v>
      </c>
      <c r="E480" s="10">
        <v>6658041832</v>
      </c>
      <c r="F480" s="10" t="s">
        <v>13775</v>
      </c>
      <c r="G480" s="567" t="s">
        <v>10636</v>
      </c>
      <c r="H480" s="167" t="s">
        <v>151</v>
      </c>
      <c r="I480" s="10" t="s">
        <v>22</v>
      </c>
      <c r="J480" s="10" t="s">
        <v>9276</v>
      </c>
      <c r="K480" s="18" t="s">
        <v>104</v>
      </c>
      <c r="L480" s="10" t="s">
        <v>261</v>
      </c>
      <c r="M480" s="76" t="s">
        <v>10907</v>
      </c>
      <c r="N480" s="10" t="s">
        <v>39</v>
      </c>
      <c r="O480" s="76" t="s">
        <v>12072</v>
      </c>
      <c r="P480" s="10" t="s">
        <v>1127</v>
      </c>
      <c r="Q480" s="33" t="s">
        <v>243</v>
      </c>
      <c r="R480" s="225" t="s">
        <v>4088</v>
      </c>
      <c r="S480" s="10" t="s">
        <v>8733</v>
      </c>
      <c r="T480" s="76" t="s">
        <v>9960</v>
      </c>
      <c r="U480" s="415" t="s">
        <v>10733</v>
      </c>
      <c r="V480" s="449"/>
      <c r="W480" s="56"/>
      <c r="X480" s="56"/>
      <c r="Y480" s="56"/>
      <c r="Z480" s="56"/>
      <c r="AA480" s="56"/>
    </row>
    <row r="481" spans="1:27" s="30" customFormat="1" ht="58.8" outlineLevel="1">
      <c r="A481" s="10">
        <f t="shared" si="22"/>
        <v>445</v>
      </c>
      <c r="B481" s="10" t="s">
        <v>5566</v>
      </c>
      <c r="C481" s="16" t="s">
        <v>44</v>
      </c>
      <c r="D481" s="172" t="s">
        <v>1128</v>
      </c>
      <c r="E481" s="16">
        <v>6658026633</v>
      </c>
      <c r="F481" s="10" t="s">
        <v>13776</v>
      </c>
      <c r="G481" s="567" t="s">
        <v>10637</v>
      </c>
      <c r="H481" s="167" t="s">
        <v>151</v>
      </c>
      <c r="I481" s="16" t="s">
        <v>22</v>
      </c>
      <c r="J481" s="10" t="s">
        <v>3408</v>
      </c>
      <c r="K481" s="39">
        <v>790.8</v>
      </c>
      <c r="L481" s="16" t="s">
        <v>5372</v>
      </c>
      <c r="M481" s="76" t="s">
        <v>10911</v>
      </c>
      <c r="N481" s="10" t="s">
        <v>39</v>
      </c>
      <c r="O481" s="80" t="s">
        <v>12073</v>
      </c>
      <c r="P481" s="16" t="s">
        <v>12990</v>
      </c>
      <c r="Q481" s="33" t="s">
        <v>243</v>
      </c>
      <c r="R481" s="225" t="s">
        <v>4088</v>
      </c>
      <c r="S481" s="16" t="s">
        <v>1129</v>
      </c>
      <c r="T481" s="76" t="s">
        <v>9961</v>
      </c>
      <c r="U481" s="415" t="s">
        <v>39</v>
      </c>
      <c r="V481" s="449"/>
      <c r="W481" s="56"/>
      <c r="X481" s="56"/>
      <c r="Y481" s="56"/>
      <c r="Z481" s="56"/>
      <c r="AA481" s="56"/>
    </row>
    <row r="482" spans="1:27" s="30" customFormat="1" ht="72" outlineLevel="1">
      <c r="A482" s="10">
        <f t="shared" si="22"/>
        <v>446</v>
      </c>
      <c r="B482" s="10" t="s">
        <v>5619</v>
      </c>
      <c r="C482" s="10" t="s">
        <v>44</v>
      </c>
      <c r="D482" s="172" t="s">
        <v>1130</v>
      </c>
      <c r="E482" s="10">
        <v>6658070463</v>
      </c>
      <c r="F482" s="10" t="s">
        <v>13745</v>
      </c>
      <c r="G482" s="567" t="s">
        <v>10638</v>
      </c>
      <c r="H482" s="167" t="s">
        <v>151</v>
      </c>
      <c r="I482" s="10" t="s">
        <v>22</v>
      </c>
      <c r="J482" s="10" t="s">
        <v>3432</v>
      </c>
      <c r="K482" s="18" t="s">
        <v>1131</v>
      </c>
      <c r="L482" s="10" t="s">
        <v>261</v>
      </c>
      <c r="M482" s="76" t="s">
        <v>10987</v>
      </c>
      <c r="N482" s="10" t="s">
        <v>39</v>
      </c>
      <c r="O482" s="76" t="s">
        <v>11880</v>
      </c>
      <c r="P482" s="10" t="s">
        <v>3540</v>
      </c>
      <c r="Q482" s="33" t="s">
        <v>67</v>
      </c>
      <c r="R482" s="225" t="s">
        <v>4088</v>
      </c>
      <c r="S482" s="10" t="s">
        <v>1132</v>
      </c>
      <c r="T482" s="76" t="s">
        <v>9962</v>
      </c>
      <c r="U482" s="415" t="s">
        <v>10734</v>
      </c>
      <c r="V482" s="449"/>
      <c r="W482" s="56"/>
      <c r="X482" s="56"/>
      <c r="Y482" s="56"/>
      <c r="Z482" s="56"/>
      <c r="AA482" s="56"/>
    </row>
    <row r="483" spans="1:27" s="30" customFormat="1" ht="58.8" outlineLevel="1">
      <c r="A483" s="10">
        <f t="shared" si="22"/>
        <v>447</v>
      </c>
      <c r="B483" s="10" t="s">
        <v>5567</v>
      </c>
      <c r="C483" s="10" t="s">
        <v>44</v>
      </c>
      <c r="D483" s="172" t="s">
        <v>1133</v>
      </c>
      <c r="E483" s="10">
        <v>6658068545</v>
      </c>
      <c r="F483" s="10" t="s">
        <v>13746</v>
      </c>
      <c r="G483" s="567" t="s">
        <v>10639</v>
      </c>
      <c r="H483" s="167" t="s">
        <v>151</v>
      </c>
      <c r="I483" s="10" t="s">
        <v>22</v>
      </c>
      <c r="J483" s="10" t="s">
        <v>3392</v>
      </c>
      <c r="K483" s="18">
        <v>671</v>
      </c>
      <c r="L483" s="10" t="s">
        <v>261</v>
      </c>
      <c r="M483" s="76" t="s">
        <v>11113</v>
      </c>
      <c r="N483" s="10" t="s">
        <v>117</v>
      </c>
      <c r="O483" s="76" t="s">
        <v>12074</v>
      </c>
      <c r="P483" s="237" t="s">
        <v>6826</v>
      </c>
      <c r="Q483" s="33" t="s">
        <v>67</v>
      </c>
      <c r="R483" s="225" t="s">
        <v>4088</v>
      </c>
      <c r="S483" s="10" t="s">
        <v>1134</v>
      </c>
      <c r="T483" s="76" t="s">
        <v>9963</v>
      </c>
      <c r="U483" s="415" t="s">
        <v>10735</v>
      </c>
      <c r="V483" s="449"/>
      <c r="W483" s="56"/>
      <c r="X483" s="56"/>
      <c r="Y483" s="56"/>
      <c r="Z483" s="56"/>
      <c r="AA483" s="56"/>
    </row>
    <row r="484" spans="1:27" s="30" customFormat="1" ht="59.4" outlineLevel="1">
      <c r="A484" s="10">
        <f t="shared" si="22"/>
        <v>448</v>
      </c>
      <c r="B484" s="264" t="s">
        <v>5568</v>
      </c>
      <c r="C484" s="264" t="s">
        <v>44</v>
      </c>
      <c r="D484" s="593" t="s">
        <v>1135</v>
      </c>
      <c r="E484" s="16">
        <v>6658068584</v>
      </c>
      <c r="F484" s="10" t="s">
        <v>13747</v>
      </c>
      <c r="G484" s="567" t="s">
        <v>10640</v>
      </c>
      <c r="H484" s="167" t="s">
        <v>151</v>
      </c>
      <c r="I484" s="16" t="s">
        <v>22</v>
      </c>
      <c r="J484" s="10" t="s">
        <v>3433</v>
      </c>
      <c r="K484" s="39" t="s">
        <v>1136</v>
      </c>
      <c r="L484" s="16" t="s">
        <v>261</v>
      </c>
      <c r="M484" s="76" t="s">
        <v>10991</v>
      </c>
      <c r="N484" s="10" t="s">
        <v>39</v>
      </c>
      <c r="O484" s="494" t="s">
        <v>12075</v>
      </c>
      <c r="P484" s="238" t="s">
        <v>6827</v>
      </c>
      <c r="Q484" s="33" t="s">
        <v>67</v>
      </c>
      <c r="R484" s="225" t="s">
        <v>4088</v>
      </c>
      <c r="S484" s="16" t="s">
        <v>1137</v>
      </c>
      <c r="T484" s="76" t="s">
        <v>9964</v>
      </c>
      <c r="U484" s="415" t="s">
        <v>1138</v>
      </c>
      <c r="V484" s="449"/>
      <c r="W484" s="56"/>
      <c r="X484" s="56"/>
      <c r="Y484" s="56"/>
      <c r="Z484" s="56"/>
      <c r="AA484" s="56"/>
    </row>
    <row r="485" spans="1:27" s="30" customFormat="1" ht="60" outlineLevel="1">
      <c r="A485" s="10">
        <f t="shared" si="22"/>
        <v>449</v>
      </c>
      <c r="B485" s="264" t="s">
        <v>5569</v>
      </c>
      <c r="C485" s="264" t="s">
        <v>44</v>
      </c>
      <c r="D485" s="593" t="s">
        <v>6825</v>
      </c>
      <c r="E485" s="16">
        <v>6658071844</v>
      </c>
      <c r="F485" s="10" t="s">
        <v>13748</v>
      </c>
      <c r="G485" s="567" t="s">
        <v>10641</v>
      </c>
      <c r="H485" s="167" t="s">
        <v>151</v>
      </c>
      <c r="I485" s="10" t="s">
        <v>22</v>
      </c>
      <c r="J485" s="10" t="s">
        <v>3434</v>
      </c>
      <c r="K485" s="39" t="s">
        <v>1136</v>
      </c>
      <c r="L485" s="16" t="s">
        <v>241</v>
      </c>
      <c r="M485" s="76" t="s">
        <v>11001</v>
      </c>
      <c r="N485" s="10" t="s">
        <v>39</v>
      </c>
      <c r="O485" s="76" t="s">
        <v>12238</v>
      </c>
      <c r="P485" s="10" t="s">
        <v>8757</v>
      </c>
      <c r="Q485" s="33" t="s">
        <v>243</v>
      </c>
      <c r="R485" s="225" t="s">
        <v>4088</v>
      </c>
      <c r="S485" s="10" t="s">
        <v>1139</v>
      </c>
      <c r="T485" s="76" t="s">
        <v>9965</v>
      </c>
      <c r="U485" s="415" t="s">
        <v>1140</v>
      </c>
      <c r="V485" s="449"/>
      <c r="W485" s="56"/>
      <c r="X485" s="56"/>
      <c r="Y485" s="56"/>
      <c r="Z485" s="56"/>
      <c r="AA485" s="56"/>
    </row>
    <row r="486" spans="1:27" s="30" customFormat="1" ht="59.4" outlineLevel="1">
      <c r="A486" s="10">
        <f t="shared" si="22"/>
        <v>450</v>
      </c>
      <c r="B486" s="10" t="s">
        <v>5570</v>
      </c>
      <c r="C486" s="10" t="s">
        <v>341</v>
      </c>
      <c r="D486" s="172" t="s">
        <v>1141</v>
      </c>
      <c r="E486" s="10">
        <v>6658039664</v>
      </c>
      <c r="F486" s="10" t="s">
        <v>13749</v>
      </c>
      <c r="G486" s="567" t="s">
        <v>10642</v>
      </c>
      <c r="H486" s="167" t="s">
        <v>151</v>
      </c>
      <c r="I486" s="10" t="s">
        <v>22</v>
      </c>
      <c r="J486" s="10" t="s">
        <v>458</v>
      </c>
      <c r="K486" s="39">
        <v>671</v>
      </c>
      <c r="L486" s="10" t="s">
        <v>261</v>
      </c>
      <c r="M486" s="76" t="s">
        <v>10922</v>
      </c>
      <c r="N486" s="10" t="s">
        <v>39</v>
      </c>
      <c r="O486" s="76" t="s">
        <v>11959</v>
      </c>
      <c r="P486" s="237" t="s">
        <v>11614</v>
      </c>
      <c r="Q486" s="33" t="s">
        <v>243</v>
      </c>
      <c r="R486" s="225" t="s">
        <v>4088</v>
      </c>
      <c r="S486" s="10" t="s">
        <v>1142</v>
      </c>
      <c r="T486" s="76" t="s">
        <v>9966</v>
      </c>
      <c r="U486" s="415" t="s">
        <v>1143</v>
      </c>
      <c r="V486" s="449"/>
      <c r="W486" s="56"/>
      <c r="X486" s="56"/>
      <c r="Y486" s="56"/>
      <c r="Z486" s="56"/>
      <c r="AA486" s="56"/>
    </row>
    <row r="487" spans="1:27" s="30" customFormat="1" ht="72" outlineLevel="1">
      <c r="A487" s="10">
        <f t="shared" si="22"/>
        <v>451</v>
      </c>
      <c r="B487" s="10" t="s">
        <v>5620</v>
      </c>
      <c r="C487" s="10" t="s">
        <v>44</v>
      </c>
      <c r="D487" s="172" t="s">
        <v>6822</v>
      </c>
      <c r="E487" s="10">
        <v>6658071315</v>
      </c>
      <c r="F487" s="10" t="s">
        <v>13750</v>
      </c>
      <c r="G487" s="567" t="s">
        <v>10643</v>
      </c>
      <c r="H487" s="167" t="s">
        <v>151</v>
      </c>
      <c r="I487" s="10" t="s">
        <v>22</v>
      </c>
      <c r="J487" s="10" t="s">
        <v>1144</v>
      </c>
      <c r="K487" s="39" t="s">
        <v>1145</v>
      </c>
      <c r="L487" s="10" t="s">
        <v>261</v>
      </c>
      <c r="M487" s="76" t="s">
        <v>11052</v>
      </c>
      <c r="N487" s="10" t="s">
        <v>39</v>
      </c>
      <c r="O487" s="76" t="s">
        <v>11921</v>
      </c>
      <c r="P487" s="237" t="s">
        <v>6828</v>
      </c>
      <c r="Q487" s="33" t="s">
        <v>67</v>
      </c>
      <c r="R487" s="225" t="s">
        <v>4088</v>
      </c>
      <c r="S487" s="10" t="s">
        <v>1146</v>
      </c>
      <c r="T487" s="76" t="s">
        <v>9967</v>
      </c>
      <c r="U487" s="415" t="s">
        <v>1147</v>
      </c>
      <c r="V487" s="449"/>
      <c r="W487" s="56"/>
      <c r="X487" s="56"/>
      <c r="Y487" s="56"/>
      <c r="Z487" s="56"/>
      <c r="AA487" s="56"/>
    </row>
    <row r="488" spans="1:27" s="30" customFormat="1" ht="60" outlineLevel="1">
      <c r="A488" s="10">
        <f t="shared" si="22"/>
        <v>452</v>
      </c>
      <c r="B488" s="10" t="s">
        <v>5621</v>
      </c>
      <c r="C488" s="10" t="s">
        <v>44</v>
      </c>
      <c r="D488" s="172" t="s">
        <v>1148</v>
      </c>
      <c r="E488" s="10">
        <v>6658017170</v>
      </c>
      <c r="F488" s="10" t="s">
        <v>13777</v>
      </c>
      <c r="G488" s="567" t="s">
        <v>10644</v>
      </c>
      <c r="H488" s="167" t="s">
        <v>151</v>
      </c>
      <c r="I488" s="10" t="s">
        <v>22</v>
      </c>
      <c r="J488" s="10" t="s">
        <v>458</v>
      </c>
      <c r="K488" s="39">
        <v>671</v>
      </c>
      <c r="L488" s="10" t="s">
        <v>261</v>
      </c>
      <c r="M488" s="76" t="s">
        <v>11097</v>
      </c>
      <c r="N488" s="10" t="s">
        <v>39</v>
      </c>
      <c r="O488" s="76" t="s">
        <v>12009</v>
      </c>
      <c r="P488" s="237" t="s">
        <v>12991</v>
      </c>
      <c r="Q488" s="33" t="s">
        <v>243</v>
      </c>
      <c r="R488" s="225" t="s">
        <v>4088</v>
      </c>
      <c r="S488" s="10" t="s">
        <v>1149</v>
      </c>
      <c r="T488" s="76" t="s">
        <v>9968</v>
      </c>
      <c r="U488" s="415" t="s">
        <v>1150</v>
      </c>
      <c r="V488" s="449"/>
      <c r="W488" s="56"/>
      <c r="X488" s="56"/>
      <c r="Y488" s="56"/>
      <c r="Z488" s="56"/>
      <c r="AA488" s="56"/>
    </row>
    <row r="489" spans="1:27" s="30" customFormat="1" ht="72" outlineLevel="1">
      <c r="A489" s="10">
        <f t="shared" si="22"/>
        <v>453</v>
      </c>
      <c r="B489" s="10" t="s">
        <v>5622</v>
      </c>
      <c r="C489" s="10" t="s">
        <v>44</v>
      </c>
      <c r="D489" s="172" t="s">
        <v>1151</v>
      </c>
      <c r="E489" s="10">
        <v>6658068601</v>
      </c>
      <c r="F489" s="10" t="s">
        <v>13751</v>
      </c>
      <c r="G489" s="567" t="s">
        <v>10645</v>
      </c>
      <c r="H489" s="167" t="s">
        <v>151</v>
      </c>
      <c r="I489" s="10" t="s">
        <v>22</v>
      </c>
      <c r="J489" s="10" t="s">
        <v>444</v>
      </c>
      <c r="K489" s="39">
        <v>671</v>
      </c>
      <c r="L489" s="10" t="s">
        <v>261</v>
      </c>
      <c r="M489" s="76" t="s">
        <v>10968</v>
      </c>
      <c r="N489" s="10" t="s">
        <v>39</v>
      </c>
      <c r="O489" s="76" t="s">
        <v>12076</v>
      </c>
      <c r="P489" s="237" t="s">
        <v>6829</v>
      </c>
      <c r="Q489" s="33" t="s">
        <v>67</v>
      </c>
      <c r="R489" s="225" t="s">
        <v>4088</v>
      </c>
      <c r="S489" s="10" t="s">
        <v>1152</v>
      </c>
      <c r="T489" s="76" t="s">
        <v>9969</v>
      </c>
      <c r="U489" s="415" t="s">
        <v>10736</v>
      </c>
      <c r="V489" s="449"/>
      <c r="W489" s="56"/>
      <c r="X489" s="56"/>
      <c r="Y489" s="56"/>
      <c r="Z489" s="56"/>
      <c r="AA489" s="56"/>
    </row>
    <row r="490" spans="1:27" s="30" customFormat="1" ht="108" outlineLevel="1">
      <c r="A490" s="10">
        <f t="shared" si="22"/>
        <v>454</v>
      </c>
      <c r="B490" s="10" t="s">
        <v>5571</v>
      </c>
      <c r="C490" s="10" t="s">
        <v>44</v>
      </c>
      <c r="D490" s="172" t="s">
        <v>1153</v>
      </c>
      <c r="E490" s="10">
        <v>6658064981</v>
      </c>
      <c r="F490" s="10" t="s">
        <v>13752</v>
      </c>
      <c r="G490" s="567" t="s">
        <v>10646</v>
      </c>
      <c r="H490" s="167" t="s">
        <v>151</v>
      </c>
      <c r="I490" s="10" t="s">
        <v>22</v>
      </c>
      <c r="J490" s="10" t="s">
        <v>1165</v>
      </c>
      <c r="K490" s="39" t="s">
        <v>1154</v>
      </c>
      <c r="L490" s="10" t="s">
        <v>261</v>
      </c>
      <c r="M490" s="76" t="s">
        <v>11114</v>
      </c>
      <c r="N490" s="10" t="s">
        <v>39</v>
      </c>
      <c r="O490" s="76" t="s">
        <v>11929</v>
      </c>
      <c r="P490" s="237" t="s">
        <v>6830</v>
      </c>
      <c r="Q490" s="173" t="s">
        <v>9542</v>
      </c>
      <c r="R490" s="225" t="s">
        <v>4088</v>
      </c>
      <c r="S490" s="10" t="s">
        <v>1155</v>
      </c>
      <c r="T490" s="76" t="s">
        <v>9970</v>
      </c>
      <c r="U490" s="415" t="s">
        <v>1156</v>
      </c>
      <c r="V490" s="449"/>
      <c r="W490" s="56"/>
      <c r="X490" s="56"/>
      <c r="Y490" s="56"/>
      <c r="Z490" s="56"/>
      <c r="AA490" s="56"/>
    </row>
    <row r="491" spans="1:27" s="30" customFormat="1" ht="60" outlineLevel="1">
      <c r="A491" s="10">
        <f t="shared" si="22"/>
        <v>455</v>
      </c>
      <c r="B491" s="10" t="s">
        <v>8132</v>
      </c>
      <c r="C491" s="10" t="s">
        <v>44</v>
      </c>
      <c r="D491" s="172" t="s">
        <v>1157</v>
      </c>
      <c r="E491" s="10">
        <v>6658041751</v>
      </c>
      <c r="F491" s="10" t="s">
        <v>13753</v>
      </c>
      <c r="G491" s="567" t="s">
        <v>10647</v>
      </c>
      <c r="H491" s="167" t="s">
        <v>151</v>
      </c>
      <c r="I491" s="10" t="s">
        <v>22</v>
      </c>
      <c r="J491" s="10" t="s">
        <v>3435</v>
      </c>
      <c r="K491" s="39" t="s">
        <v>1158</v>
      </c>
      <c r="L491" s="10" t="s">
        <v>261</v>
      </c>
      <c r="M491" s="76" t="s">
        <v>11115</v>
      </c>
      <c r="N491" s="10" t="s">
        <v>39</v>
      </c>
      <c r="O491" s="76" t="s">
        <v>11983</v>
      </c>
      <c r="P491" s="10" t="s">
        <v>1159</v>
      </c>
      <c r="Q491" s="33" t="s">
        <v>243</v>
      </c>
      <c r="R491" s="225" t="s">
        <v>4088</v>
      </c>
      <c r="S491" s="10" t="s">
        <v>1160</v>
      </c>
      <c r="T491" s="76" t="s">
        <v>9971</v>
      </c>
      <c r="U491" s="415" t="s">
        <v>10737</v>
      </c>
      <c r="V491" s="449"/>
      <c r="W491" s="56"/>
      <c r="X491" s="56"/>
      <c r="Y491" s="56"/>
      <c r="Z491" s="56"/>
      <c r="AA491" s="56"/>
    </row>
    <row r="492" spans="1:27" s="30" customFormat="1" ht="59.4" outlineLevel="1">
      <c r="A492" s="10">
        <f t="shared" si="22"/>
        <v>456</v>
      </c>
      <c r="B492" s="10" t="s">
        <v>5579</v>
      </c>
      <c r="C492" s="10" t="s">
        <v>44</v>
      </c>
      <c r="D492" s="172" t="s">
        <v>1161</v>
      </c>
      <c r="E492" s="10">
        <v>6658071876</v>
      </c>
      <c r="F492" s="10" t="s">
        <v>13754</v>
      </c>
      <c r="G492" s="567" t="s">
        <v>10648</v>
      </c>
      <c r="H492" s="167" t="s">
        <v>151</v>
      </c>
      <c r="I492" s="10" t="s">
        <v>22</v>
      </c>
      <c r="J492" s="10" t="s">
        <v>1165</v>
      </c>
      <c r="K492" s="39" t="s">
        <v>1136</v>
      </c>
      <c r="L492" s="10" t="s">
        <v>261</v>
      </c>
      <c r="M492" s="76" t="s">
        <v>11001</v>
      </c>
      <c r="N492" s="10" t="s">
        <v>39</v>
      </c>
      <c r="O492" s="76" t="s">
        <v>12077</v>
      </c>
      <c r="P492" s="10" t="s">
        <v>3541</v>
      </c>
      <c r="Q492" s="33" t="s">
        <v>67</v>
      </c>
      <c r="R492" s="225" t="s">
        <v>4088</v>
      </c>
      <c r="S492" s="10" t="s">
        <v>1162</v>
      </c>
      <c r="T492" s="76" t="s">
        <v>9972</v>
      </c>
      <c r="U492" s="415" t="s">
        <v>1163</v>
      </c>
      <c r="V492" s="449"/>
      <c r="W492" s="56"/>
      <c r="X492" s="56"/>
      <c r="Y492" s="56"/>
      <c r="Z492" s="56"/>
      <c r="AA492" s="56"/>
    </row>
    <row r="493" spans="1:27" s="30" customFormat="1" ht="59.4" outlineLevel="1">
      <c r="A493" s="10">
        <f t="shared" si="22"/>
        <v>457</v>
      </c>
      <c r="B493" s="10" t="s">
        <v>5572</v>
      </c>
      <c r="C493" s="10" t="s">
        <v>44</v>
      </c>
      <c r="D493" s="172" t="s">
        <v>1164</v>
      </c>
      <c r="E493" s="10">
        <v>6658071869</v>
      </c>
      <c r="F493" s="10" t="s">
        <v>13755</v>
      </c>
      <c r="G493" s="567" t="s">
        <v>10649</v>
      </c>
      <c r="H493" s="167" t="s">
        <v>151</v>
      </c>
      <c r="I493" s="10" t="s">
        <v>22</v>
      </c>
      <c r="J493" s="10" t="s">
        <v>1165</v>
      </c>
      <c r="K493" s="39" t="s">
        <v>1136</v>
      </c>
      <c r="L493" s="10" t="s">
        <v>261</v>
      </c>
      <c r="M493" s="76" t="s">
        <v>11058</v>
      </c>
      <c r="N493" s="10" t="s">
        <v>39</v>
      </c>
      <c r="O493" s="76" t="s">
        <v>11895</v>
      </c>
      <c r="P493" s="10" t="s">
        <v>1166</v>
      </c>
      <c r="Q493" s="33" t="s">
        <v>243</v>
      </c>
      <c r="R493" s="225" t="s">
        <v>4088</v>
      </c>
      <c r="S493" s="10" t="s">
        <v>1167</v>
      </c>
      <c r="T493" s="76" t="s">
        <v>9973</v>
      </c>
      <c r="U493" s="415" t="s">
        <v>10738</v>
      </c>
      <c r="V493" s="449"/>
      <c r="W493" s="56"/>
      <c r="X493" s="56"/>
      <c r="Y493" s="56"/>
      <c r="Z493" s="56"/>
      <c r="AA493" s="56"/>
    </row>
    <row r="494" spans="1:27" s="30" customFormat="1" ht="59.4" outlineLevel="1">
      <c r="A494" s="10">
        <f t="shared" si="22"/>
        <v>458</v>
      </c>
      <c r="B494" s="10" t="s">
        <v>5573</v>
      </c>
      <c r="C494" s="10" t="s">
        <v>44</v>
      </c>
      <c r="D494" s="172" t="s">
        <v>1168</v>
      </c>
      <c r="E494" s="10">
        <v>6658070939</v>
      </c>
      <c r="F494" s="10" t="s">
        <v>13756</v>
      </c>
      <c r="G494" s="567" t="s">
        <v>10650</v>
      </c>
      <c r="H494" s="167" t="s">
        <v>151</v>
      </c>
      <c r="I494" s="10" t="s">
        <v>22</v>
      </c>
      <c r="J494" s="10" t="s">
        <v>3525</v>
      </c>
      <c r="K494" s="18" t="s">
        <v>1136</v>
      </c>
      <c r="L494" s="10" t="s">
        <v>261</v>
      </c>
      <c r="M494" s="76" t="s">
        <v>11058</v>
      </c>
      <c r="N494" s="10" t="s">
        <v>39</v>
      </c>
      <c r="O494" s="76" t="s">
        <v>12078</v>
      </c>
      <c r="P494" s="237" t="s">
        <v>11615</v>
      </c>
      <c r="Q494" s="33" t="s">
        <v>243</v>
      </c>
      <c r="R494" s="225" t="s">
        <v>4088</v>
      </c>
      <c r="S494" s="10" t="s">
        <v>1169</v>
      </c>
      <c r="T494" s="76" t="s">
        <v>9974</v>
      </c>
      <c r="U494" s="415" t="s">
        <v>10739</v>
      </c>
      <c r="V494" s="449"/>
      <c r="W494" s="56"/>
      <c r="X494" s="56"/>
      <c r="Y494" s="56"/>
      <c r="Z494" s="56"/>
      <c r="AA494" s="56"/>
    </row>
    <row r="495" spans="1:27" s="30" customFormat="1" ht="59.4" outlineLevel="1">
      <c r="A495" s="10">
        <f t="shared" si="22"/>
        <v>459</v>
      </c>
      <c r="B495" s="10" t="s">
        <v>5574</v>
      </c>
      <c r="C495" s="10" t="s">
        <v>44</v>
      </c>
      <c r="D495" s="172" t="s">
        <v>1170</v>
      </c>
      <c r="E495" s="10">
        <v>6658066139</v>
      </c>
      <c r="F495" s="10" t="s">
        <v>13811</v>
      </c>
      <c r="G495" s="567" t="s">
        <v>10651</v>
      </c>
      <c r="H495" s="167" t="s">
        <v>151</v>
      </c>
      <c r="I495" s="10" t="s">
        <v>22</v>
      </c>
      <c r="J495" s="10" t="s">
        <v>1171</v>
      </c>
      <c r="K495" s="39" t="s">
        <v>1158</v>
      </c>
      <c r="L495" s="10" t="s">
        <v>261</v>
      </c>
      <c r="M495" s="76" t="s">
        <v>11097</v>
      </c>
      <c r="N495" s="10" t="s">
        <v>39</v>
      </c>
      <c r="O495" s="76" t="s">
        <v>11868</v>
      </c>
      <c r="P495" s="10" t="s">
        <v>1172</v>
      </c>
      <c r="Q495" s="33" t="s">
        <v>243</v>
      </c>
      <c r="R495" s="225" t="s">
        <v>4088</v>
      </c>
      <c r="S495" s="10" t="s">
        <v>1173</v>
      </c>
      <c r="T495" s="76" t="s">
        <v>9975</v>
      </c>
      <c r="U495" s="415" t="s">
        <v>10740</v>
      </c>
      <c r="V495" s="449"/>
      <c r="W495" s="56"/>
      <c r="X495" s="56"/>
      <c r="Y495" s="56"/>
      <c r="Z495" s="56"/>
      <c r="AA495" s="56"/>
    </row>
    <row r="496" spans="1:27" s="30" customFormat="1" ht="59.4" outlineLevel="1">
      <c r="A496" s="10">
        <f t="shared" si="22"/>
        <v>460</v>
      </c>
      <c r="B496" s="10" t="s">
        <v>5575</v>
      </c>
      <c r="C496" s="10" t="s">
        <v>44</v>
      </c>
      <c r="D496" s="172" t="s">
        <v>1174</v>
      </c>
      <c r="E496" s="10">
        <v>6658071107</v>
      </c>
      <c r="F496" s="10" t="s">
        <v>13757</v>
      </c>
      <c r="G496" s="567" t="s">
        <v>10652</v>
      </c>
      <c r="H496" s="167" t="s">
        <v>151</v>
      </c>
      <c r="I496" s="10" t="s">
        <v>22</v>
      </c>
      <c r="J496" s="10" t="s">
        <v>1144</v>
      </c>
      <c r="K496" s="39" t="s">
        <v>1175</v>
      </c>
      <c r="L496" s="10" t="s">
        <v>261</v>
      </c>
      <c r="M496" s="76" t="s">
        <v>11053</v>
      </c>
      <c r="N496" s="10" t="s">
        <v>39</v>
      </c>
      <c r="O496" s="76" t="s">
        <v>11913</v>
      </c>
      <c r="P496" s="237" t="s">
        <v>12956</v>
      </c>
      <c r="Q496" s="33" t="s">
        <v>243</v>
      </c>
      <c r="R496" s="225" t="s">
        <v>4088</v>
      </c>
      <c r="S496" s="10" t="s">
        <v>1176</v>
      </c>
      <c r="T496" s="76" t="s">
        <v>9976</v>
      </c>
      <c r="U496" s="415" t="s">
        <v>10741</v>
      </c>
      <c r="V496" s="449"/>
      <c r="W496" s="56"/>
      <c r="X496" s="56"/>
      <c r="Y496" s="56"/>
      <c r="Z496" s="56"/>
      <c r="AA496" s="56"/>
    </row>
    <row r="497" spans="1:27" s="30" customFormat="1" ht="71.400000000000006" outlineLevel="1">
      <c r="A497" s="10">
        <f t="shared" si="22"/>
        <v>461</v>
      </c>
      <c r="B497" s="10" t="s">
        <v>8133</v>
      </c>
      <c r="C497" s="10" t="s">
        <v>44</v>
      </c>
      <c r="D497" s="172" t="s">
        <v>1177</v>
      </c>
      <c r="E497" s="10">
        <v>665817420</v>
      </c>
      <c r="F497" s="10" t="s">
        <v>13758</v>
      </c>
      <c r="G497" s="567" t="s">
        <v>10653</v>
      </c>
      <c r="H497" s="167" t="s">
        <v>151</v>
      </c>
      <c r="I497" s="10" t="s">
        <v>22</v>
      </c>
      <c r="J497" s="10" t="s">
        <v>458</v>
      </c>
      <c r="K497" s="39">
        <v>671</v>
      </c>
      <c r="L497" s="10" t="s">
        <v>261</v>
      </c>
      <c r="M497" s="76" t="s">
        <v>11007</v>
      </c>
      <c r="N497" s="10" t="s">
        <v>39</v>
      </c>
      <c r="O497" s="76" t="s">
        <v>11907</v>
      </c>
      <c r="P497" s="237" t="s">
        <v>6831</v>
      </c>
      <c r="Q497" s="33" t="s">
        <v>243</v>
      </c>
      <c r="R497" s="225" t="s">
        <v>4088</v>
      </c>
      <c r="S497" s="10" t="s">
        <v>1178</v>
      </c>
      <c r="T497" s="76" t="s">
        <v>9977</v>
      </c>
      <c r="U497" s="415" t="s">
        <v>10742</v>
      </c>
      <c r="V497" s="449"/>
      <c r="W497" s="56"/>
      <c r="X497" s="56"/>
      <c r="Y497" s="56"/>
      <c r="Z497" s="56"/>
      <c r="AA497" s="56"/>
    </row>
    <row r="498" spans="1:27" s="30" customFormat="1" ht="70.2" outlineLevel="1">
      <c r="A498" s="10">
        <f t="shared" si="22"/>
        <v>462</v>
      </c>
      <c r="B498" s="264" t="s">
        <v>8134</v>
      </c>
      <c r="C498" s="264" t="s">
        <v>44</v>
      </c>
      <c r="D498" s="593" t="s">
        <v>1179</v>
      </c>
      <c r="E498" s="16">
        <v>6658014067</v>
      </c>
      <c r="F498" s="10" t="s">
        <v>13759</v>
      </c>
      <c r="G498" s="567" t="s">
        <v>10654</v>
      </c>
      <c r="H498" s="167" t="s">
        <v>151</v>
      </c>
      <c r="I498" s="16" t="s">
        <v>22</v>
      </c>
      <c r="J498" s="10" t="s">
        <v>1171</v>
      </c>
      <c r="K498" s="39">
        <v>790.8</v>
      </c>
      <c r="L498" s="16" t="s">
        <v>261</v>
      </c>
      <c r="M498" s="76" t="s">
        <v>10935</v>
      </c>
      <c r="N498" s="10" t="s">
        <v>39</v>
      </c>
      <c r="O498" s="80" t="s">
        <v>12079</v>
      </c>
      <c r="P498" s="16" t="s">
        <v>3553</v>
      </c>
      <c r="Q498" s="33" t="s">
        <v>243</v>
      </c>
      <c r="R498" s="225" t="s">
        <v>4088</v>
      </c>
      <c r="S498" s="16" t="s">
        <v>1180</v>
      </c>
      <c r="T498" s="80" t="s">
        <v>9978</v>
      </c>
      <c r="U498" s="415" t="s">
        <v>1181</v>
      </c>
      <c r="V498" s="449"/>
      <c r="W498" s="56"/>
      <c r="X498" s="56"/>
      <c r="Y498" s="56"/>
      <c r="Z498" s="56"/>
      <c r="AA498" s="56"/>
    </row>
    <row r="499" spans="1:27" s="30" customFormat="1" ht="70.8" outlineLevel="1">
      <c r="A499" s="10">
        <f t="shared" si="22"/>
        <v>463</v>
      </c>
      <c r="B499" s="10" t="s">
        <v>5576</v>
      </c>
      <c r="C499" s="10" t="s">
        <v>341</v>
      </c>
      <c r="D499" s="172" t="s">
        <v>6824</v>
      </c>
      <c r="E499" s="10">
        <v>6658220359</v>
      </c>
      <c r="F499" s="10" t="s">
        <v>13760</v>
      </c>
      <c r="G499" s="567" t="s">
        <v>1182</v>
      </c>
      <c r="H499" s="167" t="s">
        <v>151</v>
      </c>
      <c r="I499" s="10" t="s">
        <v>22</v>
      </c>
      <c r="J499" s="10" t="s">
        <v>458</v>
      </c>
      <c r="K499" s="18">
        <v>810.13</v>
      </c>
      <c r="L499" s="16" t="s">
        <v>862</v>
      </c>
      <c r="M499" s="80" t="s">
        <v>11108</v>
      </c>
      <c r="N499" s="10" t="s">
        <v>39</v>
      </c>
      <c r="O499" s="76" t="s">
        <v>12017</v>
      </c>
      <c r="P499" s="237" t="s">
        <v>6832</v>
      </c>
      <c r="Q499" s="33" t="s">
        <v>243</v>
      </c>
      <c r="R499" s="225" t="s">
        <v>4088</v>
      </c>
      <c r="S499" s="10" t="s">
        <v>3796</v>
      </c>
      <c r="T499" s="80" t="s">
        <v>9979</v>
      </c>
      <c r="U499" s="415" t="s">
        <v>5390</v>
      </c>
      <c r="V499" s="449"/>
      <c r="W499" s="56"/>
      <c r="X499" s="56"/>
      <c r="Y499" s="56"/>
      <c r="Z499" s="56"/>
      <c r="AA499" s="56"/>
    </row>
    <row r="500" spans="1:27" s="30" customFormat="1" ht="82.8" outlineLevel="1">
      <c r="A500" s="10">
        <f t="shared" si="22"/>
        <v>464</v>
      </c>
      <c r="B500" s="10" t="s">
        <v>5577</v>
      </c>
      <c r="C500" s="10" t="s">
        <v>341</v>
      </c>
      <c r="D500" s="172" t="s">
        <v>6821</v>
      </c>
      <c r="E500" s="10">
        <v>6658078261</v>
      </c>
      <c r="F500" s="10" t="s">
        <v>13778</v>
      </c>
      <c r="G500" s="567" t="s">
        <v>1183</v>
      </c>
      <c r="H500" s="167" t="s">
        <v>151</v>
      </c>
      <c r="I500" s="10" t="s">
        <v>22</v>
      </c>
      <c r="J500" s="10" t="s">
        <v>458</v>
      </c>
      <c r="K500" s="18">
        <v>810.13</v>
      </c>
      <c r="L500" s="10" t="s">
        <v>862</v>
      </c>
      <c r="M500" s="80" t="s">
        <v>11116</v>
      </c>
      <c r="N500" s="10" t="s">
        <v>39</v>
      </c>
      <c r="O500" s="76" t="s">
        <v>12080</v>
      </c>
      <c r="P500" s="10" t="s">
        <v>12957</v>
      </c>
      <c r="Q500" s="33" t="s">
        <v>243</v>
      </c>
      <c r="R500" s="225" t="s">
        <v>4088</v>
      </c>
      <c r="S500" s="25" t="s">
        <v>4044</v>
      </c>
      <c r="T500" s="19" t="s">
        <v>9980</v>
      </c>
      <c r="U500" s="415" t="s">
        <v>5391</v>
      </c>
      <c r="V500" s="449"/>
      <c r="W500" s="56"/>
      <c r="X500" s="56"/>
      <c r="Y500" s="56"/>
      <c r="Z500" s="56"/>
      <c r="AA500" s="56"/>
    </row>
    <row r="501" spans="1:27" s="30" customFormat="1" ht="70.8" outlineLevel="1">
      <c r="A501" s="10">
        <f t="shared" si="22"/>
        <v>465</v>
      </c>
      <c r="B501" s="10" t="s">
        <v>5578</v>
      </c>
      <c r="C501" s="10" t="s">
        <v>341</v>
      </c>
      <c r="D501" s="172" t="s">
        <v>1184</v>
      </c>
      <c r="E501" s="10">
        <v>6658078254</v>
      </c>
      <c r="F501" s="10" t="s">
        <v>13812</v>
      </c>
      <c r="G501" s="567" t="s">
        <v>1185</v>
      </c>
      <c r="H501" s="167" t="s">
        <v>151</v>
      </c>
      <c r="I501" s="10" t="s">
        <v>22</v>
      </c>
      <c r="J501" s="10" t="s">
        <v>969</v>
      </c>
      <c r="K501" s="18">
        <v>810.13</v>
      </c>
      <c r="L501" s="15" t="s">
        <v>1054</v>
      </c>
      <c r="M501" s="80" t="s">
        <v>11108</v>
      </c>
      <c r="N501" s="10" t="s">
        <v>39</v>
      </c>
      <c r="O501" s="76" t="s">
        <v>11881</v>
      </c>
      <c r="P501" s="237" t="s">
        <v>12963</v>
      </c>
      <c r="Q501" s="33" t="s">
        <v>243</v>
      </c>
      <c r="R501" s="225" t="s">
        <v>4088</v>
      </c>
      <c r="S501" s="10" t="s">
        <v>1186</v>
      </c>
      <c r="T501" s="80" t="s">
        <v>5003</v>
      </c>
      <c r="U501" s="415" t="s">
        <v>1187</v>
      </c>
      <c r="V501" s="449"/>
      <c r="W501" s="56"/>
      <c r="X501" s="56"/>
      <c r="Y501" s="56"/>
      <c r="Z501" s="56"/>
      <c r="AA501" s="56"/>
    </row>
    <row r="502" spans="1:27" s="30" customFormat="1" ht="72" outlineLevel="1">
      <c r="A502" s="10">
        <f t="shared" si="22"/>
        <v>466</v>
      </c>
      <c r="B502" s="10" t="s">
        <v>8135</v>
      </c>
      <c r="C502" s="10" t="s">
        <v>44</v>
      </c>
      <c r="D502" s="172" t="s">
        <v>1188</v>
      </c>
      <c r="E502" s="10">
        <v>6658075510</v>
      </c>
      <c r="F502" s="10" t="s">
        <v>13761</v>
      </c>
      <c r="G502" s="567" t="s">
        <v>1189</v>
      </c>
      <c r="H502" s="167" t="s">
        <v>151</v>
      </c>
      <c r="I502" s="10" t="s">
        <v>22</v>
      </c>
      <c r="J502" s="10" t="s">
        <v>3292</v>
      </c>
      <c r="K502" s="18">
        <v>671</v>
      </c>
      <c r="L502" s="16" t="s">
        <v>261</v>
      </c>
      <c r="M502" s="76" t="s">
        <v>10931</v>
      </c>
      <c r="N502" s="10" t="s">
        <v>39</v>
      </c>
      <c r="O502" s="76" t="s">
        <v>11959</v>
      </c>
      <c r="P502" s="237" t="s">
        <v>6833</v>
      </c>
      <c r="Q502" s="33" t="s">
        <v>243</v>
      </c>
      <c r="R502" s="225" t="s">
        <v>4088</v>
      </c>
      <c r="S502" s="10" t="s">
        <v>1190</v>
      </c>
      <c r="T502" s="80" t="s">
        <v>9981</v>
      </c>
      <c r="U502" s="415" t="s">
        <v>1191</v>
      </c>
      <c r="V502" s="449"/>
      <c r="W502" s="56"/>
      <c r="X502" s="56"/>
      <c r="Y502" s="56"/>
      <c r="Z502" s="56"/>
      <c r="AA502" s="56"/>
    </row>
    <row r="503" spans="1:27" s="30" customFormat="1" ht="70.2" outlineLevel="1">
      <c r="A503" s="10">
        <f t="shared" si="22"/>
        <v>467</v>
      </c>
      <c r="B503" s="10" t="s">
        <v>8136</v>
      </c>
      <c r="C503" s="10" t="s">
        <v>341</v>
      </c>
      <c r="D503" s="172" t="s">
        <v>1192</v>
      </c>
      <c r="E503" s="10">
        <v>6658035638</v>
      </c>
      <c r="F503" s="10" t="s">
        <v>13762</v>
      </c>
      <c r="G503" s="567" t="s">
        <v>1193</v>
      </c>
      <c r="H503" s="167" t="s">
        <v>151</v>
      </c>
      <c r="I503" s="10" t="s">
        <v>22</v>
      </c>
      <c r="J503" s="10" t="s">
        <v>458</v>
      </c>
      <c r="K503" s="18">
        <v>671</v>
      </c>
      <c r="L503" s="10" t="s">
        <v>261</v>
      </c>
      <c r="M503" s="76" t="s">
        <v>10931</v>
      </c>
      <c r="N503" s="10" t="s">
        <v>39</v>
      </c>
      <c r="O503" s="76" t="s">
        <v>12081</v>
      </c>
      <c r="P503" s="237" t="s">
        <v>6834</v>
      </c>
      <c r="Q503" s="33" t="s">
        <v>243</v>
      </c>
      <c r="R503" s="225" t="s">
        <v>4088</v>
      </c>
      <c r="S503" s="10" t="s">
        <v>1194</v>
      </c>
      <c r="T503" s="80" t="s">
        <v>9982</v>
      </c>
      <c r="U503" s="415" t="s">
        <v>1195</v>
      </c>
      <c r="V503" s="449"/>
      <c r="W503" s="56"/>
      <c r="X503" s="56"/>
      <c r="Y503" s="56"/>
      <c r="Z503" s="56"/>
      <c r="AA503" s="56"/>
    </row>
    <row r="504" spans="1:27" s="30" customFormat="1" ht="59.4" outlineLevel="1">
      <c r="A504" s="10">
        <f t="shared" si="22"/>
        <v>468</v>
      </c>
      <c r="B504" s="10" t="s">
        <v>8137</v>
      </c>
      <c r="C504" s="10" t="s">
        <v>341</v>
      </c>
      <c r="D504" s="172" t="s">
        <v>6823</v>
      </c>
      <c r="E504" s="10">
        <v>6658032002</v>
      </c>
      <c r="F504" s="10" t="s">
        <v>13779</v>
      </c>
      <c r="G504" s="567" t="s">
        <v>1196</v>
      </c>
      <c r="H504" s="167" t="s">
        <v>151</v>
      </c>
      <c r="I504" s="10" t="s">
        <v>22</v>
      </c>
      <c r="J504" s="10" t="s">
        <v>3290</v>
      </c>
      <c r="K504" s="18">
        <v>671</v>
      </c>
      <c r="L504" s="10" t="s">
        <v>261</v>
      </c>
      <c r="M504" s="76" t="s">
        <v>10931</v>
      </c>
      <c r="N504" s="10" t="s">
        <v>39</v>
      </c>
      <c r="O504" s="76" t="s">
        <v>11914</v>
      </c>
      <c r="P504" s="237" t="s">
        <v>12964</v>
      </c>
      <c r="Q504" s="33" t="s">
        <v>67</v>
      </c>
      <c r="R504" s="225" t="s">
        <v>4088</v>
      </c>
      <c r="S504" s="10" t="s">
        <v>1197</v>
      </c>
      <c r="T504" s="80" t="s">
        <v>9983</v>
      </c>
      <c r="U504" s="415" t="s">
        <v>1198</v>
      </c>
      <c r="V504" s="449"/>
      <c r="W504" s="56"/>
      <c r="X504" s="56"/>
      <c r="Y504" s="56"/>
      <c r="Z504" s="56"/>
      <c r="AA504" s="56"/>
    </row>
    <row r="505" spans="1:27" s="30" customFormat="1" ht="37.200000000000003">
      <c r="A505" s="108" t="str">
        <f>"Заречный МО: " &amp; COUNT(A506:A516)</f>
        <v>Заречный МО: 11</v>
      </c>
      <c r="B505" s="109"/>
      <c r="C505" s="155"/>
      <c r="D505" s="109"/>
      <c r="E505" s="109"/>
      <c r="F505" s="156"/>
      <c r="G505" s="156"/>
      <c r="H505" s="156"/>
      <c r="I505" s="156"/>
      <c r="J505" s="156"/>
      <c r="K505" s="157"/>
      <c r="L505" s="156"/>
      <c r="M505" s="158"/>
      <c r="N505" s="156"/>
      <c r="O505" s="158"/>
      <c r="P505" s="110"/>
      <c r="Q505" s="156"/>
      <c r="R505" s="156"/>
      <c r="S505" s="156"/>
      <c r="T505" s="158"/>
      <c r="U505" s="416"/>
      <c r="V505" s="449">
        <v>111</v>
      </c>
      <c r="W505" s="67"/>
      <c r="X505" s="56"/>
      <c r="Y505" s="56"/>
      <c r="Z505" s="56"/>
      <c r="AA505" s="56"/>
    </row>
    <row r="506" spans="1:27" s="30" customFormat="1" ht="106.2" outlineLevel="1">
      <c r="A506" s="10">
        <f>A504+1</f>
        <v>469</v>
      </c>
      <c r="B506" s="10" t="s">
        <v>8138</v>
      </c>
      <c r="C506" s="10" t="s">
        <v>44</v>
      </c>
      <c r="D506" s="172" t="s">
        <v>1199</v>
      </c>
      <c r="E506" s="10">
        <v>6609008430</v>
      </c>
      <c r="F506" s="10" t="s">
        <v>7361</v>
      </c>
      <c r="G506" s="125" t="s">
        <v>1200</v>
      </c>
      <c r="H506" s="167" t="s">
        <v>151</v>
      </c>
      <c r="I506" s="10" t="s">
        <v>22</v>
      </c>
      <c r="J506" s="242" t="s">
        <v>3288</v>
      </c>
      <c r="K506" s="233">
        <v>355</v>
      </c>
      <c r="L506" s="47" t="s">
        <v>261</v>
      </c>
      <c r="M506" s="76" t="s">
        <v>11094</v>
      </c>
      <c r="N506" s="10" t="s">
        <v>39</v>
      </c>
      <c r="O506" s="76" t="s">
        <v>11979</v>
      </c>
      <c r="P506" s="10" t="s">
        <v>1201</v>
      </c>
      <c r="Q506" s="451" t="s">
        <v>9543</v>
      </c>
      <c r="R506" s="10" t="s">
        <v>4135</v>
      </c>
      <c r="S506" s="10" t="s">
        <v>1202</v>
      </c>
      <c r="T506" s="239" t="s">
        <v>10448</v>
      </c>
      <c r="U506" s="584" t="s">
        <v>4650</v>
      </c>
      <c r="V506" s="449"/>
      <c r="W506" s="56"/>
      <c r="X506" s="56"/>
      <c r="Y506" s="56"/>
      <c r="Z506" s="56"/>
      <c r="AA506" s="56"/>
    </row>
    <row r="507" spans="1:27" s="30" customFormat="1" ht="106.8" outlineLevel="1">
      <c r="A507" s="10">
        <f t="shared" ref="A507:A516" si="23">A506+1</f>
        <v>470</v>
      </c>
      <c r="B507" s="10" t="s">
        <v>8139</v>
      </c>
      <c r="C507" s="10" t="s">
        <v>44</v>
      </c>
      <c r="D507" s="172" t="s">
        <v>3742</v>
      </c>
      <c r="E507" s="10">
        <v>6609008455</v>
      </c>
      <c r="F507" s="10" t="s">
        <v>10759</v>
      </c>
      <c r="G507" s="567" t="s">
        <v>1206</v>
      </c>
      <c r="H507" s="167" t="s">
        <v>151</v>
      </c>
      <c r="I507" s="10" t="s">
        <v>22</v>
      </c>
      <c r="J507" s="242" t="s">
        <v>3295</v>
      </c>
      <c r="K507" s="233">
        <v>355</v>
      </c>
      <c r="L507" s="47" t="s">
        <v>261</v>
      </c>
      <c r="M507" s="76" t="s">
        <v>10977</v>
      </c>
      <c r="N507" s="10" t="s">
        <v>39</v>
      </c>
      <c r="O507" s="76" t="s">
        <v>12017</v>
      </c>
      <c r="P507" s="10" t="s">
        <v>1204</v>
      </c>
      <c r="Q507" s="562" t="s">
        <v>9544</v>
      </c>
      <c r="R507" s="10" t="s">
        <v>4136</v>
      </c>
      <c r="S507" s="10" t="s">
        <v>1205</v>
      </c>
      <c r="T507" s="594" t="s">
        <v>10449</v>
      </c>
      <c r="U507" s="584" t="s">
        <v>4651</v>
      </c>
      <c r="V507" s="449"/>
      <c r="W507" s="56"/>
      <c r="X507" s="56"/>
      <c r="Y507" s="56"/>
      <c r="Z507" s="56"/>
      <c r="AA507" s="56"/>
    </row>
    <row r="508" spans="1:27" s="30" customFormat="1" ht="108" outlineLevel="1">
      <c r="A508" s="10">
        <f t="shared" si="23"/>
        <v>471</v>
      </c>
      <c r="B508" s="10" t="s">
        <v>9101</v>
      </c>
      <c r="C508" s="10" t="s">
        <v>44</v>
      </c>
      <c r="D508" s="172" t="s">
        <v>1207</v>
      </c>
      <c r="E508" s="10">
        <v>6609008423</v>
      </c>
      <c r="F508" s="10" t="s">
        <v>7362</v>
      </c>
      <c r="G508" s="567" t="s">
        <v>4005</v>
      </c>
      <c r="H508" s="167" t="s">
        <v>151</v>
      </c>
      <c r="I508" s="10" t="s">
        <v>22</v>
      </c>
      <c r="J508" s="242" t="s">
        <v>3288</v>
      </c>
      <c r="K508" s="233">
        <v>355</v>
      </c>
      <c r="L508" s="47" t="s">
        <v>261</v>
      </c>
      <c r="M508" s="76" t="s">
        <v>10977</v>
      </c>
      <c r="N508" s="10" t="s">
        <v>39</v>
      </c>
      <c r="O508" s="76" t="s">
        <v>11881</v>
      </c>
      <c r="P508" s="10" t="s">
        <v>1208</v>
      </c>
      <c r="Q508" s="173" t="s">
        <v>9442</v>
      </c>
      <c r="R508" s="10" t="s">
        <v>4137</v>
      </c>
      <c r="S508" s="10" t="s">
        <v>1209</v>
      </c>
      <c r="T508" s="241" t="s">
        <v>10450</v>
      </c>
      <c r="U508" s="584" t="s">
        <v>4652</v>
      </c>
      <c r="V508" s="449"/>
      <c r="W508" s="56"/>
      <c r="X508" s="56"/>
      <c r="Y508" s="56"/>
      <c r="Z508" s="56"/>
      <c r="AA508" s="56"/>
    </row>
    <row r="509" spans="1:27" s="30" customFormat="1" ht="106.2" outlineLevel="1">
      <c r="A509" s="10">
        <f t="shared" si="23"/>
        <v>472</v>
      </c>
      <c r="B509" s="47" t="s">
        <v>8140</v>
      </c>
      <c r="C509" s="47" t="s">
        <v>341</v>
      </c>
      <c r="D509" s="188" t="s">
        <v>1210</v>
      </c>
      <c r="E509" s="47">
        <v>6609008448</v>
      </c>
      <c r="F509" s="47" t="s">
        <v>7568</v>
      </c>
      <c r="G509" s="153" t="s">
        <v>1211</v>
      </c>
      <c r="H509" s="167" t="s">
        <v>151</v>
      </c>
      <c r="I509" s="10" t="s">
        <v>22</v>
      </c>
      <c r="J509" s="242" t="s">
        <v>3288</v>
      </c>
      <c r="K509" s="233">
        <v>355</v>
      </c>
      <c r="L509" s="47" t="s">
        <v>261</v>
      </c>
      <c r="M509" s="144" t="s">
        <v>10977</v>
      </c>
      <c r="N509" s="10" t="s">
        <v>39</v>
      </c>
      <c r="O509" s="87" t="s">
        <v>12876</v>
      </c>
      <c r="P509" s="10" t="s">
        <v>1212</v>
      </c>
      <c r="Q509" s="173" t="s">
        <v>9442</v>
      </c>
      <c r="R509" s="47" t="s">
        <v>4138</v>
      </c>
      <c r="S509" s="47" t="s">
        <v>1213</v>
      </c>
      <c r="T509" s="594" t="s">
        <v>9984</v>
      </c>
      <c r="U509" s="584" t="s">
        <v>4653</v>
      </c>
      <c r="V509" s="449"/>
      <c r="W509" s="56"/>
      <c r="X509" s="56"/>
      <c r="Y509" s="56"/>
      <c r="Z509" s="56"/>
      <c r="AA509" s="56"/>
    </row>
    <row r="510" spans="1:27" s="30" customFormat="1" ht="108" outlineLevel="1">
      <c r="A510" s="10">
        <f t="shared" si="23"/>
        <v>473</v>
      </c>
      <c r="B510" s="10" t="s">
        <v>9102</v>
      </c>
      <c r="C510" s="10" t="s">
        <v>341</v>
      </c>
      <c r="D510" s="172" t="s">
        <v>1214</v>
      </c>
      <c r="E510" s="10">
        <v>6609007028</v>
      </c>
      <c r="F510" s="10" t="s">
        <v>7363</v>
      </c>
      <c r="G510" s="125" t="s">
        <v>1215</v>
      </c>
      <c r="H510" s="167" t="s">
        <v>151</v>
      </c>
      <c r="I510" s="10" t="s">
        <v>22</v>
      </c>
      <c r="J510" s="242" t="s">
        <v>9276</v>
      </c>
      <c r="K510" s="233">
        <v>231.94</v>
      </c>
      <c r="L510" s="10" t="s">
        <v>261</v>
      </c>
      <c r="M510" s="76" t="s">
        <v>10907</v>
      </c>
      <c r="N510" s="10" t="s">
        <v>39</v>
      </c>
      <c r="O510" s="76" t="s">
        <v>11915</v>
      </c>
      <c r="P510" s="10" t="s">
        <v>1216</v>
      </c>
      <c r="Q510" s="173" t="s">
        <v>9545</v>
      </c>
      <c r="R510" s="10" t="s">
        <v>4139</v>
      </c>
      <c r="S510" s="10" t="s">
        <v>1217</v>
      </c>
      <c r="T510" s="41" t="s">
        <v>5011</v>
      </c>
      <c r="U510" s="584" t="s">
        <v>4654</v>
      </c>
      <c r="V510" s="449"/>
      <c r="W510" s="56"/>
      <c r="X510" s="56"/>
      <c r="Y510" s="56"/>
      <c r="Z510" s="56"/>
      <c r="AA510" s="56"/>
    </row>
    <row r="511" spans="1:27" s="30" customFormat="1" ht="106.2" outlineLevel="1">
      <c r="A511" s="10">
        <f t="shared" si="23"/>
        <v>474</v>
      </c>
      <c r="B511" s="10" t="s">
        <v>8141</v>
      </c>
      <c r="C511" s="10" t="s">
        <v>341</v>
      </c>
      <c r="D511" s="172" t="s">
        <v>1218</v>
      </c>
      <c r="E511" s="10">
        <v>6609007028</v>
      </c>
      <c r="F511" s="10" t="s">
        <v>7363</v>
      </c>
      <c r="G511" s="125" t="s">
        <v>1215</v>
      </c>
      <c r="H511" s="167" t="s">
        <v>151</v>
      </c>
      <c r="I511" s="10" t="s">
        <v>22</v>
      </c>
      <c r="J511" s="242" t="s">
        <v>9276</v>
      </c>
      <c r="K511" s="233">
        <v>231.94</v>
      </c>
      <c r="L511" s="10" t="s">
        <v>261</v>
      </c>
      <c r="M511" s="76" t="s">
        <v>10907</v>
      </c>
      <c r="N511" s="10" t="s">
        <v>39</v>
      </c>
      <c r="O511" s="76" t="s">
        <v>11915</v>
      </c>
      <c r="P511" s="10" t="s">
        <v>1216</v>
      </c>
      <c r="Q511" s="173" t="s">
        <v>9545</v>
      </c>
      <c r="R511" s="10" t="s">
        <v>4139</v>
      </c>
      <c r="S511" s="10" t="s">
        <v>1217</v>
      </c>
      <c r="T511" s="41" t="s">
        <v>1203</v>
      </c>
      <c r="U511" s="584" t="s">
        <v>4654</v>
      </c>
      <c r="V511" s="449"/>
      <c r="W511" s="56"/>
      <c r="X511" s="56"/>
      <c r="Y511" s="56"/>
      <c r="Z511" s="56"/>
      <c r="AA511" s="56"/>
    </row>
    <row r="512" spans="1:27" s="30" customFormat="1" ht="156" outlineLevel="1">
      <c r="A512" s="10">
        <f t="shared" si="23"/>
        <v>475</v>
      </c>
      <c r="B512" s="10" t="s">
        <v>8142</v>
      </c>
      <c r="C512" s="10" t="s">
        <v>44</v>
      </c>
      <c r="D512" s="172" t="s">
        <v>3296</v>
      </c>
      <c r="E512" s="10">
        <v>6609008381</v>
      </c>
      <c r="F512" s="10" t="s">
        <v>7364</v>
      </c>
      <c r="G512" s="577" t="s">
        <v>1219</v>
      </c>
      <c r="H512" s="167" t="s">
        <v>151</v>
      </c>
      <c r="I512" s="10" t="s">
        <v>22</v>
      </c>
      <c r="J512" s="242" t="s">
        <v>3393</v>
      </c>
      <c r="K512" s="233">
        <v>355</v>
      </c>
      <c r="L512" s="47" t="s">
        <v>261</v>
      </c>
      <c r="M512" s="76" t="s">
        <v>10987</v>
      </c>
      <c r="N512" s="10" t="s">
        <v>39</v>
      </c>
      <c r="O512" s="76" t="s">
        <v>11930</v>
      </c>
      <c r="P512" s="10" t="s">
        <v>1220</v>
      </c>
      <c r="Q512" s="451" t="s">
        <v>9546</v>
      </c>
      <c r="R512" s="10" t="s">
        <v>4140</v>
      </c>
      <c r="S512" s="10" t="s">
        <v>1221</v>
      </c>
      <c r="T512" s="239" t="s">
        <v>10451</v>
      </c>
      <c r="U512" s="584" t="s">
        <v>4655</v>
      </c>
      <c r="V512" s="449"/>
      <c r="W512" s="56"/>
      <c r="X512" s="56"/>
      <c r="Y512" s="56"/>
      <c r="Z512" s="56"/>
      <c r="AA512" s="56"/>
    </row>
    <row r="513" spans="1:27" s="30" customFormat="1" ht="117" outlineLevel="1">
      <c r="A513" s="10">
        <f t="shared" si="23"/>
        <v>476</v>
      </c>
      <c r="B513" s="10" t="s">
        <v>8143</v>
      </c>
      <c r="C513" s="10" t="s">
        <v>341</v>
      </c>
      <c r="D513" s="172" t="s">
        <v>1222</v>
      </c>
      <c r="E513" s="10">
        <v>6609008737</v>
      </c>
      <c r="F513" s="10" t="s">
        <v>7365</v>
      </c>
      <c r="G513" s="577" t="s">
        <v>1223</v>
      </c>
      <c r="H513" s="167" t="s">
        <v>151</v>
      </c>
      <c r="I513" s="10" t="s">
        <v>22</v>
      </c>
      <c r="J513" s="242" t="s">
        <v>3393</v>
      </c>
      <c r="K513" s="233">
        <v>355</v>
      </c>
      <c r="L513" s="47" t="s">
        <v>261</v>
      </c>
      <c r="M513" s="76" t="s">
        <v>10987</v>
      </c>
      <c r="N513" s="10" t="s">
        <v>39</v>
      </c>
      <c r="O513" s="76" t="s">
        <v>11959</v>
      </c>
      <c r="P513" s="10" t="s">
        <v>1224</v>
      </c>
      <c r="Q513" s="173" t="s">
        <v>9442</v>
      </c>
      <c r="R513" s="10" t="s">
        <v>8684</v>
      </c>
      <c r="S513" s="10" t="s">
        <v>5480</v>
      </c>
      <c r="T513" s="594" t="s">
        <v>9985</v>
      </c>
      <c r="U513" s="584" t="s">
        <v>4656</v>
      </c>
      <c r="V513" s="449"/>
      <c r="W513" s="56"/>
      <c r="X513" s="56"/>
      <c r="Y513" s="56"/>
      <c r="Z513" s="56"/>
      <c r="AA513" s="56"/>
    </row>
    <row r="514" spans="1:27" s="30" customFormat="1" ht="129.6" outlineLevel="1">
      <c r="A514" s="10">
        <f t="shared" si="23"/>
        <v>477</v>
      </c>
      <c r="B514" s="10" t="s">
        <v>8144</v>
      </c>
      <c r="C514" s="10" t="s">
        <v>341</v>
      </c>
      <c r="D514" s="172" t="s">
        <v>1225</v>
      </c>
      <c r="E514" s="10">
        <v>6609009794</v>
      </c>
      <c r="F514" s="10" t="s">
        <v>10758</v>
      </c>
      <c r="G514" s="125" t="s">
        <v>1226</v>
      </c>
      <c r="H514" s="167" t="s">
        <v>151</v>
      </c>
      <c r="I514" s="10" t="s">
        <v>22</v>
      </c>
      <c r="J514" s="242" t="s">
        <v>3393</v>
      </c>
      <c r="K514" s="233">
        <v>355</v>
      </c>
      <c r="L514" s="47" t="s">
        <v>261</v>
      </c>
      <c r="M514" s="76" t="s">
        <v>11003</v>
      </c>
      <c r="N514" s="10" t="s">
        <v>39</v>
      </c>
      <c r="O514" s="76" t="s">
        <v>11930</v>
      </c>
      <c r="P514" s="10" t="s">
        <v>1227</v>
      </c>
      <c r="Q514" s="303" t="s">
        <v>9547</v>
      </c>
      <c r="R514" s="10" t="s">
        <v>4088</v>
      </c>
      <c r="S514" s="10" t="s">
        <v>12604</v>
      </c>
      <c r="T514" s="243" t="s">
        <v>10451</v>
      </c>
      <c r="U514" s="584" t="s">
        <v>4657</v>
      </c>
      <c r="V514" s="449"/>
      <c r="W514" s="56"/>
      <c r="X514" s="56"/>
      <c r="Y514" s="56"/>
      <c r="Z514" s="56"/>
      <c r="AA514" s="56"/>
    </row>
    <row r="515" spans="1:27" s="30" customFormat="1" ht="120" outlineLevel="1">
      <c r="A515" s="10">
        <f t="shared" si="23"/>
        <v>478</v>
      </c>
      <c r="B515" s="10" t="s">
        <v>9103</v>
      </c>
      <c r="C515" s="10" t="s">
        <v>341</v>
      </c>
      <c r="D515" s="172" t="s">
        <v>1228</v>
      </c>
      <c r="E515" s="10">
        <v>6609008720</v>
      </c>
      <c r="F515" s="10" t="s">
        <v>7366</v>
      </c>
      <c r="G515" s="125" t="s">
        <v>1229</v>
      </c>
      <c r="H515" s="167" t="s">
        <v>151</v>
      </c>
      <c r="I515" s="10" t="s">
        <v>22</v>
      </c>
      <c r="J515" s="242" t="s">
        <v>3393</v>
      </c>
      <c r="K515" s="233">
        <v>355</v>
      </c>
      <c r="L515" s="47" t="s">
        <v>261</v>
      </c>
      <c r="M515" s="76" t="s">
        <v>11071</v>
      </c>
      <c r="N515" s="10" t="s">
        <v>39</v>
      </c>
      <c r="O515" s="144" t="s">
        <v>11964</v>
      </c>
      <c r="P515" s="242" t="s">
        <v>1230</v>
      </c>
      <c r="Q515" s="595" t="s">
        <v>9548</v>
      </c>
      <c r="R515" s="10" t="s">
        <v>8685</v>
      </c>
      <c r="S515" s="10" t="s">
        <v>1231</v>
      </c>
      <c r="T515" s="243" t="s">
        <v>9986</v>
      </c>
      <c r="U515" s="584" t="s">
        <v>4658</v>
      </c>
      <c r="V515" s="449"/>
      <c r="W515" s="56"/>
      <c r="X515" s="56"/>
      <c r="Y515" s="56"/>
      <c r="Z515" s="56"/>
      <c r="AA515" s="56"/>
    </row>
    <row r="516" spans="1:27" s="30" customFormat="1" ht="117" outlineLevel="1">
      <c r="A516" s="10">
        <f t="shared" si="23"/>
        <v>479</v>
      </c>
      <c r="B516" s="47" t="s">
        <v>8145</v>
      </c>
      <c r="C516" s="47" t="s">
        <v>341</v>
      </c>
      <c r="D516" s="172" t="s">
        <v>1232</v>
      </c>
      <c r="E516" s="10">
        <v>6609009515</v>
      </c>
      <c r="F516" s="10" t="s">
        <v>7367</v>
      </c>
      <c r="G516" s="125" t="s">
        <v>5178</v>
      </c>
      <c r="H516" s="167" t="s">
        <v>151</v>
      </c>
      <c r="I516" s="10" t="s">
        <v>22</v>
      </c>
      <c r="J516" s="242" t="s">
        <v>3393</v>
      </c>
      <c r="K516" s="233">
        <v>355</v>
      </c>
      <c r="L516" s="47" t="s">
        <v>261</v>
      </c>
      <c r="M516" s="76" t="s">
        <v>11117</v>
      </c>
      <c r="N516" s="10" t="s">
        <v>39</v>
      </c>
      <c r="O516" s="76" t="s">
        <v>11959</v>
      </c>
      <c r="P516" s="10" t="s">
        <v>1233</v>
      </c>
      <c r="Q516" s="173" t="s">
        <v>9442</v>
      </c>
      <c r="R516" s="10" t="s">
        <v>1235</v>
      </c>
      <c r="S516" s="10" t="s">
        <v>1236</v>
      </c>
      <c r="T516" s="244" t="s">
        <v>9987</v>
      </c>
      <c r="U516" s="584" t="s">
        <v>4659</v>
      </c>
      <c r="V516" s="449"/>
      <c r="W516" s="56"/>
      <c r="X516" s="56"/>
      <c r="Y516" s="56"/>
      <c r="Z516" s="56"/>
      <c r="AA516" s="56"/>
    </row>
    <row r="517" spans="1:27" s="30" customFormat="1" ht="37.200000000000003">
      <c r="A517" s="108" t="str">
        <f>"Ивдельский МО: " &amp; COUNT(A518:A521)</f>
        <v>Ивдельский МО: 4</v>
      </c>
      <c r="B517" s="109"/>
      <c r="C517" s="155"/>
      <c r="D517" s="109"/>
      <c r="E517" s="109"/>
      <c r="F517" s="156"/>
      <c r="G517" s="156"/>
      <c r="H517" s="156"/>
      <c r="I517" s="156"/>
      <c r="J517" s="156"/>
      <c r="K517" s="157"/>
      <c r="L517" s="156"/>
      <c r="M517" s="158"/>
      <c r="N517" s="156"/>
      <c r="O517" s="158"/>
      <c r="P517" s="110"/>
      <c r="Q517" s="156"/>
      <c r="R517" s="156"/>
      <c r="S517" s="156"/>
      <c r="T517" s="158"/>
      <c r="U517" s="416"/>
      <c r="V517" s="449">
        <v>111</v>
      </c>
      <c r="W517" s="67"/>
      <c r="X517" s="56"/>
      <c r="Y517" s="56"/>
      <c r="Z517" s="56"/>
      <c r="AA517" s="56"/>
    </row>
    <row r="518" spans="1:27" s="30" customFormat="1" ht="105.6" customHeight="1" outlineLevel="1">
      <c r="A518" s="10">
        <f>A516+1</f>
        <v>480</v>
      </c>
      <c r="B518" s="10" t="s">
        <v>5179</v>
      </c>
      <c r="C518" s="10" t="s">
        <v>44</v>
      </c>
      <c r="D518" s="172" t="s">
        <v>1237</v>
      </c>
      <c r="E518" s="10">
        <v>6610002842</v>
      </c>
      <c r="F518" s="10" t="s">
        <v>7368</v>
      </c>
      <c r="G518" s="125" t="s">
        <v>1238</v>
      </c>
      <c r="H518" s="167" t="s">
        <v>151</v>
      </c>
      <c r="I518" s="10" t="s">
        <v>22</v>
      </c>
      <c r="J518" s="10" t="s">
        <v>5536</v>
      </c>
      <c r="K518" s="14">
        <v>344.14</v>
      </c>
      <c r="L518" s="10" t="s">
        <v>1456</v>
      </c>
      <c r="M518" s="144" t="s">
        <v>11118</v>
      </c>
      <c r="N518" s="10" t="s">
        <v>39</v>
      </c>
      <c r="O518" s="76" t="s">
        <v>12084</v>
      </c>
      <c r="P518" s="10" t="s">
        <v>1239</v>
      </c>
      <c r="Q518" s="173" t="s">
        <v>9489</v>
      </c>
      <c r="R518" s="10" t="s">
        <v>12877</v>
      </c>
      <c r="S518" s="10" t="s">
        <v>1240</v>
      </c>
      <c r="T518" s="378" t="s">
        <v>9988</v>
      </c>
      <c r="U518" s="421" t="s">
        <v>4660</v>
      </c>
      <c r="V518" s="449"/>
      <c r="W518" s="56"/>
      <c r="X518" s="56"/>
      <c r="Y518" s="56"/>
      <c r="Z518" s="56"/>
      <c r="AA518" s="56"/>
    </row>
    <row r="519" spans="1:27" s="30" customFormat="1" ht="94.2" outlineLevel="1">
      <c r="A519" s="10">
        <f>A518+1</f>
        <v>481</v>
      </c>
      <c r="B519" s="10" t="s">
        <v>8146</v>
      </c>
      <c r="C519" s="10" t="s">
        <v>44</v>
      </c>
      <c r="D519" s="172" t="s">
        <v>1241</v>
      </c>
      <c r="E519" s="10">
        <v>6610002761</v>
      </c>
      <c r="F519" s="10" t="s">
        <v>9264</v>
      </c>
      <c r="G519" s="125" t="s">
        <v>5486</v>
      </c>
      <c r="H519" s="167" t="s">
        <v>151</v>
      </c>
      <c r="I519" s="10" t="s">
        <v>22</v>
      </c>
      <c r="J519" s="10" t="s">
        <v>516</v>
      </c>
      <c r="K519" s="14">
        <v>362</v>
      </c>
      <c r="L519" s="10" t="s">
        <v>241</v>
      </c>
      <c r="M519" s="144" t="s">
        <v>10981</v>
      </c>
      <c r="N519" s="10" t="s">
        <v>39</v>
      </c>
      <c r="O519" s="76" t="s">
        <v>12085</v>
      </c>
      <c r="P519" s="10" t="s">
        <v>1242</v>
      </c>
      <c r="Q519" s="173" t="s">
        <v>9489</v>
      </c>
      <c r="R519" s="10" t="s">
        <v>4141</v>
      </c>
      <c r="S519" s="10" t="s">
        <v>1243</v>
      </c>
      <c r="T519" s="252" t="s">
        <v>10452</v>
      </c>
      <c r="U519" s="421" t="s">
        <v>4661</v>
      </c>
      <c r="V519" s="449"/>
      <c r="W519" s="56"/>
      <c r="X519" s="56"/>
      <c r="Y519" s="56"/>
      <c r="Z519" s="56"/>
      <c r="AA519" s="56"/>
    </row>
    <row r="520" spans="1:27" s="30" customFormat="1" ht="84" outlineLevel="1">
      <c r="A520" s="10">
        <f>A519+1</f>
        <v>482</v>
      </c>
      <c r="B520" s="10" t="s">
        <v>9104</v>
      </c>
      <c r="C520" s="10" t="s">
        <v>44</v>
      </c>
      <c r="D520" s="172" t="s">
        <v>1244</v>
      </c>
      <c r="E520" s="10">
        <v>6610003130</v>
      </c>
      <c r="F520" s="10" t="s">
        <v>7369</v>
      </c>
      <c r="G520" s="125" t="s">
        <v>5487</v>
      </c>
      <c r="H520" s="167" t="s">
        <v>151</v>
      </c>
      <c r="I520" s="10" t="s">
        <v>22</v>
      </c>
      <c r="J520" s="10" t="s">
        <v>5537</v>
      </c>
      <c r="K520" s="14">
        <v>362</v>
      </c>
      <c r="L520" s="10" t="s">
        <v>241</v>
      </c>
      <c r="M520" s="144" t="s">
        <v>10917</v>
      </c>
      <c r="N520" s="10" t="s">
        <v>39</v>
      </c>
      <c r="O520" s="76" t="s">
        <v>12239</v>
      </c>
      <c r="P520" s="10" t="s">
        <v>1245</v>
      </c>
      <c r="Q520" s="173" t="s">
        <v>9489</v>
      </c>
      <c r="R520" s="10" t="s">
        <v>4142</v>
      </c>
      <c r="S520" s="10" t="s">
        <v>1246</v>
      </c>
      <c r="T520" s="252" t="s">
        <v>10453</v>
      </c>
      <c r="U520" s="421" t="s">
        <v>4662</v>
      </c>
      <c r="V520" s="449"/>
      <c r="W520" s="56"/>
      <c r="X520" s="56"/>
      <c r="Y520" s="56"/>
      <c r="Z520" s="56"/>
      <c r="AA520" s="56"/>
    </row>
    <row r="521" spans="1:27" s="30" customFormat="1" ht="82.8" outlineLevel="1">
      <c r="A521" s="10">
        <f>A520+1</f>
        <v>483</v>
      </c>
      <c r="B521" s="10" t="s">
        <v>5623</v>
      </c>
      <c r="C521" s="10" t="s">
        <v>44</v>
      </c>
      <c r="D521" s="172" t="s">
        <v>1247</v>
      </c>
      <c r="E521" s="10">
        <v>6610002948</v>
      </c>
      <c r="F521" s="10" t="s">
        <v>7370</v>
      </c>
      <c r="G521" s="125" t="s">
        <v>1248</v>
      </c>
      <c r="H521" s="167" t="s">
        <v>151</v>
      </c>
      <c r="I521" s="10" t="s">
        <v>22</v>
      </c>
      <c r="J521" s="10" t="s">
        <v>5536</v>
      </c>
      <c r="K521" s="14">
        <v>0</v>
      </c>
      <c r="L521" s="10" t="s">
        <v>241</v>
      </c>
      <c r="M521" s="76" t="s">
        <v>11119</v>
      </c>
      <c r="N521" s="10" t="s">
        <v>39</v>
      </c>
      <c r="O521" s="76" t="s">
        <v>11983</v>
      </c>
      <c r="P521" s="10" t="s">
        <v>12992</v>
      </c>
      <c r="Q521" s="173" t="s">
        <v>9489</v>
      </c>
      <c r="R521" s="151" t="s">
        <v>39</v>
      </c>
      <c r="S521" s="10" t="s">
        <v>1249</v>
      </c>
      <c r="T521" s="252" t="s">
        <v>10453</v>
      </c>
      <c r="U521" s="415" t="s">
        <v>39</v>
      </c>
      <c r="V521" s="449"/>
      <c r="W521" s="56"/>
      <c r="X521" s="56"/>
      <c r="Y521" s="56"/>
      <c r="Z521" s="56"/>
      <c r="AA521" s="56"/>
    </row>
    <row r="522" spans="1:27" s="30" customFormat="1" ht="37.200000000000003">
      <c r="A522" s="108" t="str">
        <f>"Ирбит ГО: " &amp; COUNT(A523:A533)</f>
        <v>Ирбит ГО: 11</v>
      </c>
      <c r="B522" s="109"/>
      <c r="C522" s="155"/>
      <c r="D522" s="109"/>
      <c r="E522" s="109"/>
      <c r="F522" s="156"/>
      <c r="G522" s="156"/>
      <c r="H522" s="156"/>
      <c r="I522" s="156"/>
      <c r="J522" s="156"/>
      <c r="K522" s="157"/>
      <c r="L522" s="156"/>
      <c r="M522" s="158"/>
      <c r="N522" s="156"/>
      <c r="O522" s="158"/>
      <c r="P522" s="110"/>
      <c r="Q522" s="156"/>
      <c r="R522" s="156"/>
      <c r="S522" s="156"/>
      <c r="T522" s="158"/>
      <c r="U522" s="416"/>
      <c r="V522" s="449">
        <v>111</v>
      </c>
      <c r="W522" s="67"/>
      <c r="X522" s="56"/>
      <c r="Y522" s="56"/>
      <c r="Z522" s="56"/>
      <c r="AA522" s="56"/>
    </row>
    <row r="523" spans="1:27" s="30" customFormat="1" ht="178.8" outlineLevel="1">
      <c r="A523" s="10">
        <f>A521+1</f>
        <v>484</v>
      </c>
      <c r="B523" s="10" t="s">
        <v>8147</v>
      </c>
      <c r="C523" s="10" t="s">
        <v>44</v>
      </c>
      <c r="D523" s="184" t="s">
        <v>1250</v>
      </c>
      <c r="E523" s="151">
        <v>6611004779</v>
      </c>
      <c r="F523" s="10" t="s">
        <v>13272</v>
      </c>
      <c r="G523" s="567" t="s">
        <v>3984</v>
      </c>
      <c r="H523" s="167" t="s">
        <v>151</v>
      </c>
      <c r="I523" s="29" t="s">
        <v>22</v>
      </c>
      <c r="J523" s="29" t="s">
        <v>3394</v>
      </c>
      <c r="K523" s="14" t="s">
        <v>1251</v>
      </c>
      <c r="L523" s="29" t="s">
        <v>1000</v>
      </c>
      <c r="M523" s="144" t="s">
        <v>10994</v>
      </c>
      <c r="N523" s="29" t="s">
        <v>39</v>
      </c>
      <c r="O523" s="479" t="s">
        <v>12086</v>
      </c>
      <c r="P523" s="29" t="s">
        <v>6836</v>
      </c>
      <c r="Q523" s="33" t="s">
        <v>243</v>
      </c>
      <c r="R523" s="29" t="s">
        <v>4143</v>
      </c>
      <c r="S523" s="29" t="s">
        <v>1253</v>
      </c>
      <c r="T523" s="150" t="s">
        <v>9989</v>
      </c>
      <c r="U523" s="418" t="s">
        <v>8910</v>
      </c>
      <c r="V523" s="449"/>
      <c r="W523" s="56"/>
      <c r="X523" s="56"/>
      <c r="Y523" s="56"/>
      <c r="Z523" s="56"/>
      <c r="AA523" s="56"/>
    </row>
    <row r="524" spans="1:27" s="30" customFormat="1" ht="84" outlineLevel="1">
      <c r="A524" s="10">
        <f t="shared" ref="A524:A533" si="24">A523+1</f>
        <v>485</v>
      </c>
      <c r="B524" s="10" t="s">
        <v>8148</v>
      </c>
      <c r="C524" s="10" t="s">
        <v>44</v>
      </c>
      <c r="D524" s="184" t="s">
        <v>1254</v>
      </c>
      <c r="E524" s="151">
        <v>6611004850</v>
      </c>
      <c r="F524" s="29" t="s">
        <v>13269</v>
      </c>
      <c r="G524" s="125" t="s">
        <v>1255</v>
      </c>
      <c r="H524" s="167" t="s">
        <v>151</v>
      </c>
      <c r="I524" s="29" t="s">
        <v>22</v>
      </c>
      <c r="J524" s="29" t="s">
        <v>4413</v>
      </c>
      <c r="K524" s="14">
        <v>257.2</v>
      </c>
      <c r="L524" s="29" t="s">
        <v>241</v>
      </c>
      <c r="M524" s="144" t="s">
        <v>11120</v>
      </c>
      <c r="N524" s="29" t="s">
        <v>39</v>
      </c>
      <c r="O524" s="479" t="s">
        <v>12222</v>
      </c>
      <c r="P524" s="29" t="s">
        <v>12965</v>
      </c>
      <c r="Q524" s="33" t="s">
        <v>243</v>
      </c>
      <c r="R524" s="29" t="s">
        <v>8803</v>
      </c>
      <c r="S524" s="29" t="s">
        <v>1256</v>
      </c>
      <c r="T524" s="150" t="s">
        <v>4594</v>
      </c>
      <c r="U524" s="418" t="s">
        <v>5952</v>
      </c>
      <c r="V524" s="449"/>
      <c r="W524" s="56"/>
      <c r="X524" s="56"/>
      <c r="Y524" s="56"/>
      <c r="Z524" s="56"/>
      <c r="AA524" s="56"/>
    </row>
    <row r="525" spans="1:27" s="30" customFormat="1" ht="132" outlineLevel="1">
      <c r="A525" s="10">
        <f t="shared" si="24"/>
        <v>486</v>
      </c>
      <c r="B525" s="10" t="s">
        <v>8149</v>
      </c>
      <c r="C525" s="10" t="s">
        <v>44</v>
      </c>
      <c r="D525" s="172" t="s">
        <v>1257</v>
      </c>
      <c r="E525" s="10">
        <v>6611006529</v>
      </c>
      <c r="F525" s="10" t="s">
        <v>13240</v>
      </c>
      <c r="G525" s="125" t="s">
        <v>1258</v>
      </c>
      <c r="H525" s="167" t="s">
        <v>151</v>
      </c>
      <c r="I525" s="10" t="s">
        <v>22</v>
      </c>
      <c r="J525" s="245" t="s">
        <v>3695</v>
      </c>
      <c r="K525" s="18">
        <v>257.2</v>
      </c>
      <c r="L525" s="10" t="s">
        <v>241</v>
      </c>
      <c r="M525" s="144" t="s">
        <v>11006</v>
      </c>
      <c r="N525" s="29" t="s">
        <v>39</v>
      </c>
      <c r="O525" s="76" t="s">
        <v>12223</v>
      </c>
      <c r="P525" s="10" t="s">
        <v>3694</v>
      </c>
      <c r="Q525" s="173" t="s">
        <v>9549</v>
      </c>
      <c r="R525" s="10" t="s">
        <v>4088</v>
      </c>
      <c r="S525" s="10" t="s">
        <v>1259</v>
      </c>
      <c r="T525" s="76" t="s">
        <v>9990</v>
      </c>
      <c r="U525" s="421" t="s">
        <v>4663</v>
      </c>
      <c r="V525" s="449"/>
      <c r="W525" s="56"/>
      <c r="X525" s="56"/>
      <c r="Y525" s="56"/>
      <c r="Z525" s="56"/>
      <c r="AA525" s="56"/>
    </row>
    <row r="526" spans="1:27" s="30" customFormat="1" ht="84" outlineLevel="1">
      <c r="A526" s="10">
        <f t="shared" si="24"/>
        <v>487</v>
      </c>
      <c r="B526" s="10" t="s">
        <v>8150</v>
      </c>
      <c r="C526" s="10" t="s">
        <v>44</v>
      </c>
      <c r="D526" s="172" t="s">
        <v>1260</v>
      </c>
      <c r="E526" s="10">
        <v>6611005148</v>
      </c>
      <c r="F526" s="10" t="s">
        <v>13678</v>
      </c>
      <c r="G526" s="577" t="s">
        <v>1261</v>
      </c>
      <c r="H526" s="167" t="s">
        <v>151</v>
      </c>
      <c r="I526" s="10" t="s">
        <v>22</v>
      </c>
      <c r="J526" s="10" t="s">
        <v>3436</v>
      </c>
      <c r="K526" s="14">
        <v>257</v>
      </c>
      <c r="L526" s="10" t="s">
        <v>241</v>
      </c>
      <c r="M526" s="144" t="s">
        <v>10896</v>
      </c>
      <c r="N526" s="10" t="s">
        <v>39</v>
      </c>
      <c r="O526" s="76" t="s">
        <v>11933</v>
      </c>
      <c r="P526" s="10" t="s">
        <v>11616</v>
      </c>
      <c r="Q526" s="33" t="s">
        <v>243</v>
      </c>
      <c r="R526" s="10" t="s">
        <v>4144</v>
      </c>
      <c r="S526" s="10" t="s">
        <v>1262</v>
      </c>
      <c r="T526" s="76" t="s">
        <v>4595</v>
      </c>
      <c r="U526" s="415" t="s">
        <v>1263</v>
      </c>
      <c r="V526" s="449"/>
      <c r="W526" s="56"/>
      <c r="X526" s="56"/>
      <c r="Y526" s="56"/>
      <c r="Z526" s="56"/>
      <c r="AA526" s="56"/>
    </row>
    <row r="527" spans="1:27" s="30" customFormat="1" ht="96" outlineLevel="1">
      <c r="A527" s="10">
        <f t="shared" si="24"/>
        <v>488</v>
      </c>
      <c r="B527" s="10" t="s">
        <v>8151</v>
      </c>
      <c r="C527" s="10" t="s">
        <v>44</v>
      </c>
      <c r="D527" s="172" t="s">
        <v>1264</v>
      </c>
      <c r="E527" s="10">
        <v>6611005123</v>
      </c>
      <c r="F527" s="10" t="s">
        <v>13270</v>
      </c>
      <c r="G527" s="596" t="s">
        <v>7249</v>
      </c>
      <c r="H527" s="167" t="s">
        <v>151</v>
      </c>
      <c r="I527" s="10" t="s">
        <v>22</v>
      </c>
      <c r="J527" s="10" t="s">
        <v>3515</v>
      </c>
      <c r="K527" s="18">
        <v>257.2</v>
      </c>
      <c r="L527" s="10" t="s">
        <v>261</v>
      </c>
      <c r="M527" s="144" t="s">
        <v>11121</v>
      </c>
      <c r="N527" s="10" t="s">
        <v>39</v>
      </c>
      <c r="O527" s="76" t="s">
        <v>12044</v>
      </c>
      <c r="P527" s="10" t="s">
        <v>7248</v>
      </c>
      <c r="Q527" s="33" t="s">
        <v>243</v>
      </c>
      <c r="R527" s="10" t="s">
        <v>12878</v>
      </c>
      <c r="S527" s="10" t="s">
        <v>1265</v>
      </c>
      <c r="T527" s="76" t="s">
        <v>9991</v>
      </c>
      <c r="U527" s="421" t="s">
        <v>8911</v>
      </c>
      <c r="V527" s="449"/>
      <c r="W527" s="56"/>
      <c r="X527" s="56"/>
      <c r="Y527" s="56"/>
      <c r="Z527" s="56"/>
      <c r="AA527" s="56"/>
    </row>
    <row r="528" spans="1:27" s="30" customFormat="1" ht="106.8" outlineLevel="1">
      <c r="A528" s="10">
        <f t="shared" si="24"/>
        <v>489</v>
      </c>
      <c r="B528" s="10" t="s">
        <v>8152</v>
      </c>
      <c r="C528" s="10" t="s">
        <v>44</v>
      </c>
      <c r="D528" s="184" t="s">
        <v>1266</v>
      </c>
      <c r="E528" s="151">
        <v>6611002450</v>
      </c>
      <c r="F528" s="10" t="s">
        <v>13271</v>
      </c>
      <c r="G528" s="125" t="s">
        <v>1267</v>
      </c>
      <c r="H528" s="167" t="s">
        <v>151</v>
      </c>
      <c r="I528" s="29" t="s">
        <v>22</v>
      </c>
      <c r="J528" s="29" t="s">
        <v>3437</v>
      </c>
      <c r="K528" s="14">
        <v>257.17</v>
      </c>
      <c r="L528" s="29" t="s">
        <v>241</v>
      </c>
      <c r="M528" s="144" t="s">
        <v>11001</v>
      </c>
      <c r="N528" s="29" t="s">
        <v>39</v>
      </c>
      <c r="O528" s="76" t="s">
        <v>11939</v>
      </c>
      <c r="P528" s="29" t="s">
        <v>6986</v>
      </c>
      <c r="Q528" s="33" t="s">
        <v>243</v>
      </c>
      <c r="R528" s="29" t="s">
        <v>4145</v>
      </c>
      <c r="S528" s="29" t="s">
        <v>1268</v>
      </c>
      <c r="T528" s="150" t="s">
        <v>4596</v>
      </c>
      <c r="U528" s="421" t="s">
        <v>8912</v>
      </c>
      <c r="V528" s="449"/>
      <c r="W528" s="56"/>
      <c r="X528" s="56"/>
      <c r="Y528" s="56"/>
      <c r="Z528" s="56"/>
      <c r="AA528" s="56"/>
    </row>
    <row r="529" spans="1:27" s="30" customFormat="1" ht="179.4" outlineLevel="1">
      <c r="A529" s="10">
        <f t="shared" si="24"/>
        <v>490</v>
      </c>
      <c r="B529" s="10" t="s">
        <v>8153</v>
      </c>
      <c r="C529" s="10" t="s">
        <v>44</v>
      </c>
      <c r="D529" s="172" t="s">
        <v>1269</v>
      </c>
      <c r="E529" s="10">
        <v>6611004909</v>
      </c>
      <c r="F529" s="10" t="s">
        <v>7371</v>
      </c>
      <c r="G529" s="125" t="s">
        <v>1270</v>
      </c>
      <c r="H529" s="167" t="s">
        <v>151</v>
      </c>
      <c r="I529" s="10" t="s">
        <v>22</v>
      </c>
      <c r="J529" s="10" t="s">
        <v>3438</v>
      </c>
      <c r="K529" s="14">
        <v>257.2</v>
      </c>
      <c r="L529" s="10" t="s">
        <v>261</v>
      </c>
      <c r="M529" s="144" t="s">
        <v>11121</v>
      </c>
      <c r="N529" s="29" t="s">
        <v>39</v>
      </c>
      <c r="O529" s="76" t="s">
        <v>12087</v>
      </c>
      <c r="P529" s="10" t="s">
        <v>1271</v>
      </c>
      <c r="Q529" s="33" t="s">
        <v>243</v>
      </c>
      <c r="R529" s="10" t="s">
        <v>12879</v>
      </c>
      <c r="S529" s="10" t="s">
        <v>1272</v>
      </c>
      <c r="T529" s="76" t="s">
        <v>5675</v>
      </c>
      <c r="U529" s="421" t="s">
        <v>4664</v>
      </c>
      <c r="V529" s="449"/>
      <c r="W529" s="56"/>
      <c r="X529" s="56"/>
      <c r="Y529" s="56"/>
      <c r="Z529" s="56"/>
      <c r="AA529" s="56"/>
    </row>
    <row r="530" spans="1:27" s="30" customFormat="1" ht="84" outlineLevel="1">
      <c r="A530" s="10">
        <f t="shared" si="24"/>
        <v>491</v>
      </c>
      <c r="B530" s="10" t="s">
        <v>8154</v>
      </c>
      <c r="C530" s="10" t="s">
        <v>44</v>
      </c>
      <c r="D530" s="172" t="s">
        <v>1273</v>
      </c>
      <c r="E530" s="10">
        <v>6611004786</v>
      </c>
      <c r="F530" s="10" t="s">
        <v>13268</v>
      </c>
      <c r="G530" s="125" t="s">
        <v>1274</v>
      </c>
      <c r="H530" s="167" t="s">
        <v>151</v>
      </c>
      <c r="I530" s="10" t="s">
        <v>22</v>
      </c>
      <c r="J530" s="10" t="s">
        <v>3439</v>
      </c>
      <c r="K530" s="22">
        <v>257.2</v>
      </c>
      <c r="L530" s="10" t="s">
        <v>241</v>
      </c>
      <c r="M530" s="144" t="s">
        <v>11089</v>
      </c>
      <c r="N530" s="29" t="s">
        <v>39</v>
      </c>
      <c r="O530" s="76" t="s">
        <v>12088</v>
      </c>
      <c r="P530" s="10" t="s">
        <v>1275</v>
      </c>
      <c r="Q530" s="33" t="s">
        <v>67</v>
      </c>
      <c r="R530" s="10" t="s">
        <v>4147</v>
      </c>
      <c r="S530" s="10" t="s">
        <v>1276</v>
      </c>
      <c r="T530" s="76" t="s">
        <v>9992</v>
      </c>
      <c r="U530" s="415" t="s">
        <v>1277</v>
      </c>
      <c r="V530" s="449"/>
      <c r="W530" s="56"/>
      <c r="X530" s="56"/>
      <c r="Y530" s="56"/>
      <c r="Z530" s="56"/>
      <c r="AA530" s="56"/>
    </row>
    <row r="531" spans="1:27" s="30" customFormat="1" ht="136.80000000000001" outlineLevel="1">
      <c r="A531" s="10">
        <f t="shared" si="24"/>
        <v>492</v>
      </c>
      <c r="B531" s="10" t="s">
        <v>9105</v>
      </c>
      <c r="C531" s="10" t="s">
        <v>44</v>
      </c>
      <c r="D531" s="184" t="s">
        <v>1278</v>
      </c>
      <c r="E531" s="151">
        <v>6611005035</v>
      </c>
      <c r="F531" s="29" t="s">
        <v>13267</v>
      </c>
      <c r="G531" s="183" t="s">
        <v>1279</v>
      </c>
      <c r="H531" s="167" t="s">
        <v>151</v>
      </c>
      <c r="I531" s="29" t="s">
        <v>22</v>
      </c>
      <c r="J531" s="29" t="s">
        <v>174</v>
      </c>
      <c r="K531" s="22">
        <v>257.2</v>
      </c>
      <c r="L531" s="29" t="s">
        <v>1054</v>
      </c>
      <c r="M531" s="144" t="s">
        <v>11122</v>
      </c>
      <c r="N531" s="29" t="s">
        <v>39</v>
      </c>
      <c r="O531" s="479" t="s">
        <v>12017</v>
      </c>
      <c r="P531" s="29" t="s">
        <v>7657</v>
      </c>
      <c r="Q531" s="246" t="s">
        <v>11742</v>
      </c>
      <c r="R531" s="29" t="s">
        <v>4453</v>
      </c>
      <c r="S531" s="29" t="s">
        <v>4045</v>
      </c>
      <c r="T531" s="150" t="s">
        <v>9993</v>
      </c>
      <c r="U531" s="415" t="s">
        <v>8913</v>
      </c>
      <c r="V531" s="449"/>
      <c r="W531" s="56"/>
      <c r="X531" s="56"/>
      <c r="Y531" s="56"/>
      <c r="Z531" s="56"/>
      <c r="AA531" s="56"/>
    </row>
    <row r="532" spans="1:27" s="30" customFormat="1" ht="95.4" outlineLevel="1">
      <c r="A532" s="10">
        <f t="shared" si="24"/>
        <v>493</v>
      </c>
      <c r="B532" s="10" t="s">
        <v>6251</v>
      </c>
      <c r="C532" s="10" t="s">
        <v>44</v>
      </c>
      <c r="D532" s="172" t="s">
        <v>1280</v>
      </c>
      <c r="E532" s="10">
        <v>6611004874</v>
      </c>
      <c r="F532" s="10" t="s">
        <v>7569</v>
      </c>
      <c r="G532" s="577" t="s">
        <v>1281</v>
      </c>
      <c r="H532" s="167" t="s">
        <v>151</v>
      </c>
      <c r="I532" s="10" t="s">
        <v>22</v>
      </c>
      <c r="J532" s="10" t="s">
        <v>174</v>
      </c>
      <c r="K532" s="22">
        <v>257.2</v>
      </c>
      <c r="L532" s="10" t="s">
        <v>261</v>
      </c>
      <c r="M532" s="144" t="s">
        <v>11123</v>
      </c>
      <c r="N532" s="29" t="s">
        <v>39</v>
      </c>
      <c r="O532" s="76" t="s">
        <v>12224</v>
      </c>
      <c r="P532" s="10" t="s">
        <v>1282</v>
      </c>
      <c r="Q532" s="33" t="s">
        <v>243</v>
      </c>
      <c r="R532" s="151" t="s">
        <v>39</v>
      </c>
      <c r="S532" s="10" t="s">
        <v>1283</v>
      </c>
      <c r="T532" s="247" t="s">
        <v>1284</v>
      </c>
      <c r="U532" s="418" t="s">
        <v>4665</v>
      </c>
      <c r="V532" s="449"/>
      <c r="W532" s="56"/>
      <c r="X532" s="56"/>
      <c r="Y532" s="56"/>
      <c r="Z532" s="56"/>
      <c r="AA532" s="56"/>
    </row>
    <row r="533" spans="1:27" s="30" customFormat="1" ht="114" outlineLevel="1">
      <c r="A533" s="10">
        <f t="shared" si="24"/>
        <v>494</v>
      </c>
      <c r="B533" s="10" t="s">
        <v>8155</v>
      </c>
      <c r="C533" s="10" t="s">
        <v>44</v>
      </c>
      <c r="D533" s="184" t="s">
        <v>1285</v>
      </c>
      <c r="E533" s="151">
        <v>6611005116</v>
      </c>
      <c r="F533" s="29" t="s">
        <v>13266</v>
      </c>
      <c r="G533" s="183" t="s">
        <v>1286</v>
      </c>
      <c r="H533" s="167" t="s">
        <v>151</v>
      </c>
      <c r="I533" s="29" t="s">
        <v>22</v>
      </c>
      <c r="J533" s="29" t="s">
        <v>3440</v>
      </c>
      <c r="K533" s="22">
        <v>257.2</v>
      </c>
      <c r="L533" s="29" t="s">
        <v>261</v>
      </c>
      <c r="M533" s="144" t="s">
        <v>11006</v>
      </c>
      <c r="N533" s="29" t="s">
        <v>39</v>
      </c>
      <c r="O533" s="76" t="s">
        <v>12240</v>
      </c>
      <c r="P533" s="29" t="s">
        <v>12966</v>
      </c>
      <c r="Q533" s="246" t="s">
        <v>11743</v>
      </c>
      <c r="R533" s="151" t="s">
        <v>39</v>
      </c>
      <c r="S533" s="29" t="s">
        <v>1287</v>
      </c>
      <c r="T533" s="150" t="s">
        <v>9994</v>
      </c>
      <c r="U533" s="423" t="s">
        <v>1288</v>
      </c>
      <c r="V533" s="449"/>
      <c r="W533" s="56"/>
      <c r="X533" s="56"/>
      <c r="Y533" s="56"/>
      <c r="Z533" s="56"/>
      <c r="AA533" s="56"/>
    </row>
    <row r="534" spans="1:27" s="30" customFormat="1" ht="37.200000000000003">
      <c r="A534" s="108" t="str">
        <f>"Ирбитское МО: " &amp; COUNT(A535:A559)</f>
        <v>Ирбитское МО: 25</v>
      </c>
      <c r="B534" s="109"/>
      <c r="C534" s="155"/>
      <c r="D534" s="109"/>
      <c r="E534" s="109"/>
      <c r="F534" s="156"/>
      <c r="G534" s="156"/>
      <c r="H534" s="156"/>
      <c r="I534" s="156"/>
      <c r="J534" s="156"/>
      <c r="K534" s="157"/>
      <c r="L534" s="156"/>
      <c r="M534" s="158"/>
      <c r="N534" s="156"/>
      <c r="O534" s="158"/>
      <c r="P534" s="110"/>
      <c r="Q534" s="156"/>
      <c r="R534" s="156"/>
      <c r="S534" s="156"/>
      <c r="T534" s="158"/>
      <c r="U534" s="416"/>
      <c r="V534" s="449">
        <v>111</v>
      </c>
      <c r="W534" s="67"/>
      <c r="X534" s="56"/>
      <c r="Y534" s="56"/>
      <c r="Z534" s="56"/>
      <c r="AA534" s="56"/>
    </row>
    <row r="535" spans="1:27" s="30" customFormat="1" ht="106.8" outlineLevel="1">
      <c r="A535" s="10">
        <f>A533+1</f>
        <v>495</v>
      </c>
      <c r="B535" s="10" t="s">
        <v>8156</v>
      </c>
      <c r="C535" s="10" t="s">
        <v>341</v>
      </c>
      <c r="D535" s="172" t="s">
        <v>1289</v>
      </c>
      <c r="E535" s="10">
        <v>6611005765</v>
      </c>
      <c r="F535" s="10" t="s">
        <v>13241</v>
      </c>
      <c r="G535" s="125" t="s">
        <v>1290</v>
      </c>
      <c r="H535" s="167" t="s">
        <v>151</v>
      </c>
      <c r="I535" s="10" t="s">
        <v>22</v>
      </c>
      <c r="J535" s="10" t="s">
        <v>1144</v>
      </c>
      <c r="K535" s="14">
        <v>292</v>
      </c>
      <c r="L535" s="10" t="s">
        <v>241</v>
      </c>
      <c r="M535" s="144" t="s">
        <v>10898</v>
      </c>
      <c r="N535" s="10" t="s">
        <v>39</v>
      </c>
      <c r="O535" s="76" t="s">
        <v>12880</v>
      </c>
      <c r="P535" s="10" t="s">
        <v>12993</v>
      </c>
      <c r="Q535" s="173" t="s">
        <v>9550</v>
      </c>
      <c r="R535" s="10" t="s">
        <v>4148</v>
      </c>
      <c r="S535" s="10" t="s">
        <v>3272</v>
      </c>
      <c r="T535" s="248" t="s">
        <v>9995</v>
      </c>
      <c r="U535" s="584" t="s">
        <v>4666</v>
      </c>
      <c r="V535" s="449"/>
      <c r="W535" s="56"/>
      <c r="X535" s="56"/>
      <c r="Y535" s="56"/>
      <c r="Z535" s="56"/>
      <c r="AA535" s="56"/>
    </row>
    <row r="536" spans="1:27" s="30" customFormat="1" ht="94.2" outlineLevel="1">
      <c r="A536" s="10">
        <f t="shared" ref="A536:A559" si="25">A535+1</f>
        <v>496</v>
      </c>
      <c r="B536" s="10" t="s">
        <v>8157</v>
      </c>
      <c r="C536" s="10" t="s">
        <v>341</v>
      </c>
      <c r="D536" s="172" t="s">
        <v>5740</v>
      </c>
      <c r="E536" s="10">
        <v>6611005853</v>
      </c>
      <c r="F536" s="10" t="s">
        <v>13242</v>
      </c>
      <c r="G536" s="567" t="s">
        <v>3273</v>
      </c>
      <c r="H536" s="167" t="s">
        <v>151</v>
      </c>
      <c r="I536" s="10" t="s">
        <v>22</v>
      </c>
      <c r="J536" s="10" t="s">
        <v>458</v>
      </c>
      <c r="K536" s="14">
        <v>292</v>
      </c>
      <c r="L536" s="10" t="s">
        <v>241</v>
      </c>
      <c r="M536" s="144" t="s">
        <v>10966</v>
      </c>
      <c r="N536" s="10" t="s">
        <v>39</v>
      </c>
      <c r="O536" s="76" t="s">
        <v>12881</v>
      </c>
      <c r="P536" s="10" t="s">
        <v>5741</v>
      </c>
      <c r="Q536" s="173" t="s">
        <v>5171</v>
      </c>
      <c r="R536" s="10" t="s">
        <v>4149</v>
      </c>
      <c r="S536" s="10" t="s">
        <v>3274</v>
      </c>
      <c r="T536" s="248" t="s">
        <v>9996</v>
      </c>
      <c r="U536" s="584" t="s">
        <v>4667</v>
      </c>
      <c r="V536" s="449"/>
      <c r="W536" s="56"/>
      <c r="X536" s="56"/>
      <c r="Y536" s="56"/>
      <c r="Z536" s="56"/>
      <c r="AA536" s="56"/>
    </row>
    <row r="537" spans="1:27" s="30" customFormat="1" ht="94.2" outlineLevel="1">
      <c r="A537" s="10">
        <f t="shared" si="25"/>
        <v>497</v>
      </c>
      <c r="B537" s="10" t="s">
        <v>9106</v>
      </c>
      <c r="C537" s="10" t="s">
        <v>341</v>
      </c>
      <c r="D537" s="172" t="s">
        <v>1291</v>
      </c>
      <c r="E537" s="151" t="s">
        <v>1292</v>
      </c>
      <c r="F537" s="10" t="s">
        <v>13243</v>
      </c>
      <c r="G537" s="567" t="s">
        <v>3275</v>
      </c>
      <c r="H537" s="167" t="s">
        <v>151</v>
      </c>
      <c r="I537" s="10" t="s">
        <v>22</v>
      </c>
      <c r="J537" s="15" t="s">
        <v>458</v>
      </c>
      <c r="K537" s="14">
        <v>292.33</v>
      </c>
      <c r="L537" s="10" t="s">
        <v>241</v>
      </c>
      <c r="M537" s="144" t="s">
        <v>10966</v>
      </c>
      <c r="N537" s="10" t="s">
        <v>39</v>
      </c>
      <c r="O537" s="76" t="s">
        <v>12241</v>
      </c>
      <c r="P537" s="10" t="s">
        <v>12994</v>
      </c>
      <c r="Q537" s="173" t="s">
        <v>5171</v>
      </c>
      <c r="R537" s="10" t="s">
        <v>4150</v>
      </c>
      <c r="S537" s="10" t="s">
        <v>8734</v>
      </c>
      <c r="T537" s="82" t="s">
        <v>9997</v>
      </c>
      <c r="U537" s="584" t="s">
        <v>4668</v>
      </c>
      <c r="V537" s="449"/>
      <c r="W537" s="56"/>
      <c r="X537" s="56"/>
      <c r="Y537" s="56"/>
      <c r="Z537" s="56"/>
      <c r="AA537" s="56"/>
    </row>
    <row r="538" spans="1:27" s="30" customFormat="1" ht="82.8" outlineLevel="1">
      <c r="A538" s="10">
        <f t="shared" si="25"/>
        <v>498</v>
      </c>
      <c r="B538" s="10" t="s">
        <v>8158</v>
      </c>
      <c r="C538" s="10" t="s">
        <v>341</v>
      </c>
      <c r="D538" s="172" t="s">
        <v>1293</v>
      </c>
      <c r="E538" s="10">
        <v>6611005780</v>
      </c>
      <c r="F538" s="10" t="s">
        <v>13244</v>
      </c>
      <c r="G538" s="125" t="s">
        <v>1294</v>
      </c>
      <c r="H538" s="167" t="s">
        <v>151</v>
      </c>
      <c r="I538" s="10" t="s">
        <v>22</v>
      </c>
      <c r="J538" s="10" t="s">
        <v>9276</v>
      </c>
      <c r="K538" s="14">
        <v>0</v>
      </c>
      <c r="L538" s="10" t="s">
        <v>241</v>
      </c>
      <c r="M538" s="144" t="s">
        <v>10907</v>
      </c>
      <c r="N538" s="10" t="s">
        <v>39</v>
      </c>
      <c r="O538" s="76" t="s">
        <v>12242</v>
      </c>
      <c r="P538" s="10" t="s">
        <v>12995</v>
      </c>
      <c r="Q538" s="173" t="s">
        <v>9551</v>
      </c>
      <c r="R538" s="10" t="s">
        <v>4151</v>
      </c>
      <c r="S538" s="10" t="s">
        <v>8735</v>
      </c>
      <c r="T538" s="82" t="s">
        <v>9998</v>
      </c>
      <c r="U538" s="584" t="s">
        <v>4669</v>
      </c>
      <c r="V538" s="449"/>
      <c r="W538" s="56"/>
      <c r="X538" s="56"/>
      <c r="Y538" s="56"/>
      <c r="Z538" s="56"/>
      <c r="AA538" s="56"/>
    </row>
    <row r="539" spans="1:27" s="30" customFormat="1" ht="84" outlineLevel="1">
      <c r="A539" s="10">
        <f t="shared" si="25"/>
        <v>499</v>
      </c>
      <c r="B539" s="10" t="s">
        <v>8159</v>
      </c>
      <c r="C539" s="10" t="s">
        <v>44</v>
      </c>
      <c r="D539" s="172" t="s">
        <v>1295</v>
      </c>
      <c r="E539" s="10" t="s">
        <v>1296</v>
      </c>
      <c r="F539" s="10" t="s">
        <v>13245</v>
      </c>
      <c r="G539" s="567" t="s">
        <v>3276</v>
      </c>
      <c r="H539" s="167" t="s">
        <v>151</v>
      </c>
      <c r="I539" s="10" t="s">
        <v>22</v>
      </c>
      <c r="J539" s="10" t="s">
        <v>3395</v>
      </c>
      <c r="K539" s="18">
        <v>292</v>
      </c>
      <c r="L539" s="10" t="s">
        <v>241</v>
      </c>
      <c r="M539" s="479" t="s">
        <v>11006</v>
      </c>
      <c r="N539" s="10" t="s">
        <v>39</v>
      </c>
      <c r="O539" s="76" t="s">
        <v>12243</v>
      </c>
      <c r="P539" s="10" t="s">
        <v>5866</v>
      </c>
      <c r="Q539" s="173" t="s">
        <v>11744</v>
      </c>
      <c r="R539" s="10" t="s">
        <v>4152</v>
      </c>
      <c r="S539" s="10" t="s">
        <v>3277</v>
      </c>
      <c r="T539" s="82" t="s">
        <v>9999</v>
      </c>
      <c r="U539" s="584" t="s">
        <v>4670</v>
      </c>
      <c r="V539" s="449"/>
      <c r="W539" s="56"/>
      <c r="X539" s="56"/>
      <c r="Y539" s="56"/>
      <c r="Z539" s="56"/>
      <c r="AA539" s="56"/>
    </row>
    <row r="540" spans="1:27" s="30" customFormat="1" ht="82.8" outlineLevel="1">
      <c r="A540" s="10">
        <f t="shared" si="25"/>
        <v>500</v>
      </c>
      <c r="B540" s="10" t="s">
        <v>6252</v>
      </c>
      <c r="C540" s="10" t="s">
        <v>44</v>
      </c>
      <c r="D540" s="172" t="s">
        <v>1297</v>
      </c>
      <c r="E540" s="10">
        <v>6611005807</v>
      </c>
      <c r="F540" s="10" t="s">
        <v>13246</v>
      </c>
      <c r="G540" s="125" t="s">
        <v>1298</v>
      </c>
      <c r="H540" s="167" t="s">
        <v>151</v>
      </c>
      <c r="I540" s="10" t="s">
        <v>22</v>
      </c>
      <c r="J540" s="10" t="s">
        <v>3390</v>
      </c>
      <c r="K540" s="18" t="s">
        <v>3609</v>
      </c>
      <c r="L540" s="10" t="s">
        <v>241</v>
      </c>
      <c r="M540" s="144" t="s">
        <v>10898</v>
      </c>
      <c r="N540" s="10" t="s">
        <v>39</v>
      </c>
      <c r="O540" s="76" t="s">
        <v>12244</v>
      </c>
      <c r="P540" s="10" t="s">
        <v>12996</v>
      </c>
      <c r="Q540" s="173" t="s">
        <v>9552</v>
      </c>
      <c r="R540" s="10" t="s">
        <v>4153</v>
      </c>
      <c r="S540" s="10" t="s">
        <v>12597</v>
      </c>
      <c r="T540" s="82" t="s">
        <v>10000</v>
      </c>
      <c r="U540" s="584" t="s">
        <v>4671</v>
      </c>
      <c r="V540" s="449"/>
      <c r="W540" s="56"/>
      <c r="X540" s="56"/>
      <c r="Y540" s="56"/>
      <c r="Z540" s="56"/>
      <c r="AA540" s="56"/>
    </row>
    <row r="541" spans="1:27" s="30" customFormat="1" ht="60" outlineLevel="1">
      <c r="A541" s="10">
        <f t="shared" si="25"/>
        <v>501</v>
      </c>
      <c r="B541" s="10" t="s">
        <v>8160</v>
      </c>
      <c r="C541" s="10" t="s">
        <v>341</v>
      </c>
      <c r="D541" s="172" t="s">
        <v>1299</v>
      </c>
      <c r="E541" s="10">
        <v>6611005902</v>
      </c>
      <c r="F541" s="10" t="s">
        <v>13265</v>
      </c>
      <c r="G541" s="125" t="s">
        <v>1300</v>
      </c>
      <c r="H541" s="167" t="s">
        <v>151</v>
      </c>
      <c r="I541" s="10" t="s">
        <v>22</v>
      </c>
      <c r="J541" s="10" t="s">
        <v>458</v>
      </c>
      <c r="K541" s="14">
        <v>292</v>
      </c>
      <c r="L541" s="10" t="s">
        <v>241</v>
      </c>
      <c r="M541" s="144" t="s">
        <v>10972</v>
      </c>
      <c r="N541" s="10" t="s">
        <v>39</v>
      </c>
      <c r="O541" s="76" t="s">
        <v>11918</v>
      </c>
      <c r="P541" s="10" t="s">
        <v>12997</v>
      </c>
      <c r="Q541" s="173" t="s">
        <v>5171</v>
      </c>
      <c r="R541" s="10" t="s">
        <v>4154</v>
      </c>
      <c r="S541" s="10" t="s">
        <v>12596</v>
      </c>
      <c r="T541" s="41" t="s">
        <v>10001</v>
      </c>
      <c r="U541" s="584" t="s">
        <v>4672</v>
      </c>
      <c r="V541" s="449"/>
      <c r="W541" s="56"/>
      <c r="X541" s="56"/>
      <c r="Y541" s="56"/>
      <c r="Z541" s="56"/>
      <c r="AA541" s="56"/>
    </row>
    <row r="542" spans="1:27" s="30" customFormat="1" ht="106.8" outlineLevel="1">
      <c r="A542" s="10">
        <f t="shared" si="25"/>
        <v>502</v>
      </c>
      <c r="B542" s="10" t="s">
        <v>8161</v>
      </c>
      <c r="C542" s="10" t="s">
        <v>341</v>
      </c>
      <c r="D542" s="172" t="s">
        <v>1301</v>
      </c>
      <c r="E542" s="10" t="s">
        <v>1302</v>
      </c>
      <c r="F542" s="10" t="s">
        <v>13247</v>
      </c>
      <c r="G542" s="125" t="s">
        <v>1300</v>
      </c>
      <c r="H542" s="167" t="s">
        <v>151</v>
      </c>
      <c r="I542" s="10" t="s">
        <v>22</v>
      </c>
      <c r="J542" s="10" t="s">
        <v>458</v>
      </c>
      <c r="K542" s="14">
        <v>292</v>
      </c>
      <c r="L542" s="10" t="s">
        <v>241</v>
      </c>
      <c r="M542" s="144" t="s">
        <v>10985</v>
      </c>
      <c r="N542" s="10" t="s">
        <v>39</v>
      </c>
      <c r="O542" s="76" t="s">
        <v>11897</v>
      </c>
      <c r="P542" s="10" t="s">
        <v>12998</v>
      </c>
      <c r="Q542" s="173" t="s">
        <v>5171</v>
      </c>
      <c r="R542" s="10" t="s">
        <v>4155</v>
      </c>
      <c r="S542" s="10" t="s">
        <v>8736</v>
      </c>
      <c r="T542" s="41" t="s">
        <v>10001</v>
      </c>
      <c r="U542" s="584" t="s">
        <v>4672</v>
      </c>
      <c r="V542" s="449"/>
      <c r="W542" s="56"/>
      <c r="X542" s="56"/>
      <c r="Y542" s="56"/>
      <c r="Z542" s="56"/>
      <c r="AA542" s="56"/>
    </row>
    <row r="543" spans="1:27" s="30" customFormat="1" ht="82.8" outlineLevel="1">
      <c r="A543" s="10">
        <f t="shared" si="25"/>
        <v>503</v>
      </c>
      <c r="B543" s="10" t="s">
        <v>8162</v>
      </c>
      <c r="C543" s="10" t="s">
        <v>341</v>
      </c>
      <c r="D543" s="172" t="s">
        <v>1303</v>
      </c>
      <c r="E543" s="10" t="s">
        <v>1304</v>
      </c>
      <c r="F543" s="10" t="s">
        <v>13248</v>
      </c>
      <c r="G543" s="125" t="s">
        <v>1305</v>
      </c>
      <c r="H543" s="167" t="s">
        <v>151</v>
      </c>
      <c r="I543" s="10" t="s">
        <v>22</v>
      </c>
      <c r="J543" s="10" t="s">
        <v>458</v>
      </c>
      <c r="K543" s="14">
        <v>292</v>
      </c>
      <c r="L543" s="10" t="s">
        <v>241</v>
      </c>
      <c r="M543" s="144" t="s">
        <v>10981</v>
      </c>
      <c r="N543" s="10" t="s">
        <v>39</v>
      </c>
      <c r="O543" s="76" t="s">
        <v>12154</v>
      </c>
      <c r="P543" s="10" t="s">
        <v>12999</v>
      </c>
      <c r="Q543" s="173" t="s">
        <v>9553</v>
      </c>
      <c r="R543" s="10" t="s">
        <v>4156</v>
      </c>
      <c r="S543" s="10" t="s">
        <v>4921</v>
      </c>
      <c r="T543" s="82" t="s">
        <v>10002</v>
      </c>
      <c r="U543" s="584" t="s">
        <v>4673</v>
      </c>
      <c r="V543" s="449"/>
      <c r="W543" s="56"/>
      <c r="X543" s="56"/>
      <c r="Y543" s="56"/>
      <c r="Z543" s="56"/>
      <c r="AA543" s="56"/>
    </row>
    <row r="544" spans="1:27" s="30" customFormat="1" ht="95.4" outlineLevel="1">
      <c r="A544" s="10">
        <f t="shared" si="25"/>
        <v>504</v>
      </c>
      <c r="B544" s="10" t="s">
        <v>8163</v>
      </c>
      <c r="C544" s="10" t="s">
        <v>341</v>
      </c>
      <c r="D544" s="172" t="s">
        <v>1306</v>
      </c>
      <c r="E544" s="10" t="s">
        <v>1304</v>
      </c>
      <c r="F544" s="10" t="s">
        <v>13249</v>
      </c>
      <c r="G544" s="125" t="s">
        <v>1305</v>
      </c>
      <c r="H544" s="167" t="s">
        <v>151</v>
      </c>
      <c r="I544" s="10" t="s">
        <v>22</v>
      </c>
      <c r="J544" s="10" t="s">
        <v>2507</v>
      </c>
      <c r="K544" s="14">
        <v>292.39999999999998</v>
      </c>
      <c r="L544" s="10" t="s">
        <v>241</v>
      </c>
      <c r="M544" s="144" t="s">
        <v>10967</v>
      </c>
      <c r="N544" s="10" t="s">
        <v>39</v>
      </c>
      <c r="O544" s="76" t="s">
        <v>11979</v>
      </c>
      <c r="P544" s="10" t="s">
        <v>12999</v>
      </c>
      <c r="Q544" s="173" t="s">
        <v>5171</v>
      </c>
      <c r="R544" s="10" t="s">
        <v>4157</v>
      </c>
      <c r="S544" s="10" t="s">
        <v>4921</v>
      </c>
      <c r="T544" s="82" t="s">
        <v>10002</v>
      </c>
      <c r="U544" s="584" t="s">
        <v>4673</v>
      </c>
      <c r="V544" s="449"/>
      <c r="W544" s="56"/>
      <c r="X544" s="56"/>
      <c r="Y544" s="56"/>
      <c r="Z544" s="56"/>
      <c r="AA544" s="56"/>
    </row>
    <row r="545" spans="1:27" s="30" customFormat="1" ht="95.4" outlineLevel="1">
      <c r="A545" s="10">
        <f t="shared" si="25"/>
        <v>505</v>
      </c>
      <c r="B545" s="10" t="s">
        <v>8164</v>
      </c>
      <c r="C545" s="10" t="s">
        <v>341</v>
      </c>
      <c r="D545" s="172" t="s">
        <v>1307</v>
      </c>
      <c r="E545" s="10" t="s">
        <v>1304</v>
      </c>
      <c r="F545" s="10" t="s">
        <v>13250</v>
      </c>
      <c r="G545" s="125" t="s">
        <v>1305</v>
      </c>
      <c r="H545" s="167" t="s">
        <v>151</v>
      </c>
      <c r="I545" s="10" t="s">
        <v>22</v>
      </c>
      <c r="J545" s="10" t="s">
        <v>2507</v>
      </c>
      <c r="K545" s="14">
        <v>292.39999999999998</v>
      </c>
      <c r="L545" s="10" t="s">
        <v>241</v>
      </c>
      <c r="M545" s="144" t="s">
        <v>10939</v>
      </c>
      <c r="N545" s="10" t="s">
        <v>39</v>
      </c>
      <c r="O545" s="76" t="s">
        <v>12245</v>
      </c>
      <c r="P545" s="10" t="s">
        <v>12999</v>
      </c>
      <c r="Q545" s="173" t="s">
        <v>5171</v>
      </c>
      <c r="R545" s="10" t="s">
        <v>4158</v>
      </c>
      <c r="S545" s="10" t="s">
        <v>4921</v>
      </c>
      <c r="T545" s="82" t="s">
        <v>10002</v>
      </c>
      <c r="U545" s="584" t="s">
        <v>4673</v>
      </c>
      <c r="V545" s="449"/>
      <c r="W545" s="56"/>
      <c r="X545" s="56"/>
      <c r="Y545" s="56"/>
      <c r="Z545" s="56"/>
      <c r="AA545" s="56"/>
    </row>
    <row r="546" spans="1:27" s="30" customFormat="1" ht="106.8" outlineLevel="1">
      <c r="A546" s="10">
        <f t="shared" si="25"/>
        <v>506</v>
      </c>
      <c r="B546" s="10" t="s">
        <v>8165</v>
      </c>
      <c r="C546" s="10" t="s">
        <v>341</v>
      </c>
      <c r="D546" s="172" t="s">
        <v>1308</v>
      </c>
      <c r="E546" s="10" t="s">
        <v>1309</v>
      </c>
      <c r="F546" s="10" t="s">
        <v>13251</v>
      </c>
      <c r="G546" s="567" t="s">
        <v>4006</v>
      </c>
      <c r="H546" s="167" t="s">
        <v>151</v>
      </c>
      <c r="I546" s="10" t="s">
        <v>22</v>
      </c>
      <c r="J546" s="10" t="s">
        <v>3408</v>
      </c>
      <c r="K546" s="14">
        <v>292.39999999999998</v>
      </c>
      <c r="L546" s="10" t="s">
        <v>241</v>
      </c>
      <c r="M546" s="144" t="s">
        <v>10919</v>
      </c>
      <c r="N546" s="10" t="s">
        <v>39</v>
      </c>
      <c r="O546" s="76" t="s">
        <v>12246</v>
      </c>
      <c r="P546" s="10" t="s">
        <v>13000</v>
      </c>
      <c r="Q546" s="173" t="s">
        <v>11745</v>
      </c>
      <c r="R546" s="10" t="s">
        <v>4159</v>
      </c>
      <c r="S546" s="10" t="s">
        <v>3558</v>
      </c>
      <c r="T546" s="82" t="s">
        <v>10003</v>
      </c>
      <c r="U546" s="584" t="s">
        <v>4674</v>
      </c>
      <c r="V546" s="449"/>
      <c r="W546" s="56"/>
      <c r="X546" s="56"/>
      <c r="Y546" s="56"/>
      <c r="Z546" s="56"/>
      <c r="AA546" s="56"/>
    </row>
    <row r="547" spans="1:27" s="30" customFormat="1" ht="106.8" outlineLevel="1">
      <c r="A547" s="10">
        <f t="shared" si="25"/>
        <v>507</v>
      </c>
      <c r="B547" s="10" t="s">
        <v>8166</v>
      </c>
      <c r="C547" s="10" t="s">
        <v>341</v>
      </c>
      <c r="D547" s="172" t="s">
        <v>1310</v>
      </c>
      <c r="E547" s="10" t="s">
        <v>1311</v>
      </c>
      <c r="F547" s="10" t="s">
        <v>13252</v>
      </c>
      <c r="G547" s="125" t="s">
        <v>1312</v>
      </c>
      <c r="H547" s="167" t="s">
        <v>151</v>
      </c>
      <c r="I547" s="10" t="s">
        <v>22</v>
      </c>
      <c r="J547" s="10" t="s">
        <v>1144</v>
      </c>
      <c r="K547" s="18" t="s">
        <v>5413</v>
      </c>
      <c r="L547" s="10" t="s">
        <v>241</v>
      </c>
      <c r="M547" s="144" t="s">
        <v>10906</v>
      </c>
      <c r="N547" s="10" t="s">
        <v>39</v>
      </c>
      <c r="O547" s="76" t="s">
        <v>12244</v>
      </c>
      <c r="P547" s="10" t="s">
        <v>6111</v>
      </c>
      <c r="Q547" s="173" t="s">
        <v>11746</v>
      </c>
      <c r="R547" s="10" t="s">
        <v>4160</v>
      </c>
      <c r="S547" s="10" t="s">
        <v>1313</v>
      </c>
      <c r="T547" s="82" t="s">
        <v>10477</v>
      </c>
      <c r="U547" s="584" t="s">
        <v>4675</v>
      </c>
      <c r="V547" s="449"/>
      <c r="W547" s="56"/>
      <c r="X547" s="56"/>
      <c r="Y547" s="56"/>
      <c r="Z547" s="56"/>
      <c r="AA547" s="56"/>
    </row>
    <row r="548" spans="1:27" s="30" customFormat="1" ht="94.8" outlineLevel="1">
      <c r="A548" s="10">
        <f t="shared" si="25"/>
        <v>508</v>
      </c>
      <c r="B548" s="10" t="s">
        <v>8167</v>
      </c>
      <c r="C548" s="10" t="s">
        <v>341</v>
      </c>
      <c r="D548" s="172" t="s">
        <v>6196</v>
      </c>
      <c r="E548" s="10">
        <v>6611005959</v>
      </c>
      <c r="F548" s="10" t="s">
        <v>13253</v>
      </c>
      <c r="G548" s="125" t="s">
        <v>6197</v>
      </c>
      <c r="H548" s="167" t="s">
        <v>151</v>
      </c>
      <c r="I548" s="10" t="s">
        <v>22</v>
      </c>
      <c r="J548" s="10" t="s">
        <v>458</v>
      </c>
      <c r="K548" s="14">
        <v>292</v>
      </c>
      <c r="L548" s="10" t="s">
        <v>241</v>
      </c>
      <c r="M548" s="144" t="s">
        <v>10911</v>
      </c>
      <c r="N548" s="10" t="s">
        <v>39</v>
      </c>
      <c r="O548" s="76" t="s">
        <v>12247</v>
      </c>
      <c r="P548" s="10" t="s">
        <v>11617</v>
      </c>
      <c r="Q548" s="173" t="s">
        <v>9489</v>
      </c>
      <c r="R548" s="10" t="s">
        <v>4161</v>
      </c>
      <c r="S548" s="10" t="s">
        <v>6198</v>
      </c>
      <c r="T548" s="82" t="s">
        <v>10478</v>
      </c>
      <c r="U548" s="584" t="s">
        <v>6199</v>
      </c>
      <c r="V548" s="449"/>
      <c r="W548" s="56"/>
      <c r="X548" s="56"/>
      <c r="Y548" s="56"/>
      <c r="Z548" s="56"/>
      <c r="AA548" s="56"/>
    </row>
    <row r="549" spans="1:27" s="30" customFormat="1" ht="82.8" outlineLevel="1">
      <c r="A549" s="10">
        <f t="shared" si="25"/>
        <v>509</v>
      </c>
      <c r="B549" s="10" t="s">
        <v>8168</v>
      </c>
      <c r="C549" s="10" t="s">
        <v>341</v>
      </c>
      <c r="D549" s="172" t="s">
        <v>1314</v>
      </c>
      <c r="E549" s="10" t="s">
        <v>1315</v>
      </c>
      <c r="F549" s="10" t="s">
        <v>13254</v>
      </c>
      <c r="G549" s="125" t="s">
        <v>1316</v>
      </c>
      <c r="H549" s="167" t="s">
        <v>151</v>
      </c>
      <c r="I549" s="10" t="s">
        <v>22</v>
      </c>
      <c r="J549" s="10" t="s">
        <v>458</v>
      </c>
      <c r="K549" s="14">
        <v>292</v>
      </c>
      <c r="L549" s="10" t="s">
        <v>241</v>
      </c>
      <c r="M549" s="144" t="s">
        <v>10923</v>
      </c>
      <c r="N549" s="10" t="s">
        <v>39</v>
      </c>
      <c r="O549" s="76" t="s">
        <v>12248</v>
      </c>
      <c r="P549" s="10" t="s">
        <v>4825</v>
      </c>
      <c r="Q549" s="173" t="s">
        <v>9554</v>
      </c>
      <c r="R549" s="10" t="s">
        <v>4162</v>
      </c>
      <c r="S549" s="10" t="s">
        <v>4826</v>
      </c>
      <c r="T549" s="82" t="s">
        <v>10004</v>
      </c>
      <c r="U549" s="584" t="s">
        <v>4676</v>
      </c>
      <c r="V549" s="449"/>
      <c r="W549" s="56"/>
      <c r="X549" s="56"/>
      <c r="Y549" s="56"/>
      <c r="Z549" s="56"/>
      <c r="AA549" s="56"/>
    </row>
    <row r="550" spans="1:27" s="30" customFormat="1" ht="60" outlineLevel="1">
      <c r="A550" s="10">
        <f t="shared" si="25"/>
        <v>510</v>
      </c>
      <c r="B550" s="10" t="s">
        <v>8169</v>
      </c>
      <c r="C550" s="10" t="s">
        <v>44</v>
      </c>
      <c r="D550" s="172" t="s">
        <v>3278</v>
      </c>
      <c r="E550" s="10" t="s">
        <v>1317</v>
      </c>
      <c r="F550" s="10" t="s">
        <v>13255</v>
      </c>
      <c r="G550" s="125" t="s">
        <v>1318</v>
      </c>
      <c r="H550" s="167" t="s">
        <v>151</v>
      </c>
      <c r="I550" s="10" t="s">
        <v>22</v>
      </c>
      <c r="J550" s="10" t="s">
        <v>1144</v>
      </c>
      <c r="K550" s="14" t="s">
        <v>5413</v>
      </c>
      <c r="L550" s="10" t="s">
        <v>241</v>
      </c>
      <c r="M550" s="144" t="s">
        <v>11052</v>
      </c>
      <c r="N550" s="10" t="s">
        <v>39</v>
      </c>
      <c r="O550" s="76" t="s">
        <v>12249</v>
      </c>
      <c r="P550" s="10" t="s">
        <v>11618</v>
      </c>
      <c r="Q550" s="173" t="s">
        <v>9555</v>
      </c>
      <c r="R550" s="10" t="s">
        <v>4163</v>
      </c>
      <c r="S550" s="10" t="s">
        <v>12599</v>
      </c>
      <c r="T550" s="41" t="s">
        <v>10457</v>
      </c>
      <c r="U550" s="584" t="s">
        <v>4677</v>
      </c>
      <c r="V550" s="449"/>
      <c r="W550" s="56"/>
      <c r="X550" s="56"/>
      <c r="Y550" s="56"/>
      <c r="Z550" s="56"/>
      <c r="AA550" s="56"/>
    </row>
    <row r="551" spans="1:27" s="30" customFormat="1" ht="60" outlineLevel="1">
      <c r="A551" s="10">
        <f t="shared" si="25"/>
        <v>511</v>
      </c>
      <c r="B551" s="10" t="s">
        <v>8170</v>
      </c>
      <c r="C551" s="10" t="s">
        <v>341</v>
      </c>
      <c r="D551" s="172" t="s">
        <v>1319</v>
      </c>
      <c r="E551" s="10" t="s">
        <v>1320</v>
      </c>
      <c r="F551" s="10" t="s">
        <v>13256</v>
      </c>
      <c r="G551" s="125" t="s">
        <v>1321</v>
      </c>
      <c r="H551" s="167" t="s">
        <v>151</v>
      </c>
      <c r="I551" s="10" t="s">
        <v>22</v>
      </c>
      <c r="J551" s="10" t="s">
        <v>2507</v>
      </c>
      <c r="K551" s="14">
        <v>292</v>
      </c>
      <c r="L551" s="10" t="s">
        <v>241</v>
      </c>
      <c r="M551" s="144" t="s">
        <v>10911</v>
      </c>
      <c r="N551" s="10" t="s">
        <v>39</v>
      </c>
      <c r="O551" s="76" t="s">
        <v>12250</v>
      </c>
      <c r="P551" s="10" t="s">
        <v>13001</v>
      </c>
      <c r="Q551" s="173" t="s">
        <v>11747</v>
      </c>
      <c r="R551" s="10" t="s">
        <v>4164</v>
      </c>
      <c r="S551" s="10" t="s">
        <v>1322</v>
      </c>
      <c r="T551" s="82" t="s">
        <v>10456</v>
      </c>
      <c r="U551" s="584" t="s">
        <v>4678</v>
      </c>
      <c r="V551" s="449"/>
      <c r="W551" s="56"/>
      <c r="X551" s="56"/>
      <c r="Y551" s="56"/>
      <c r="Z551" s="56"/>
      <c r="AA551" s="56"/>
    </row>
    <row r="552" spans="1:27" s="30" customFormat="1" ht="94.8" outlineLevel="1">
      <c r="A552" s="10">
        <f t="shared" si="25"/>
        <v>512</v>
      </c>
      <c r="B552" s="10" t="s">
        <v>8171</v>
      </c>
      <c r="C552" s="10" t="s">
        <v>341</v>
      </c>
      <c r="D552" s="172" t="s">
        <v>3279</v>
      </c>
      <c r="E552" s="10">
        <v>6611005980</v>
      </c>
      <c r="F552" s="10" t="s">
        <v>13257</v>
      </c>
      <c r="G552" s="125" t="s">
        <v>1323</v>
      </c>
      <c r="H552" s="167" t="s">
        <v>151</v>
      </c>
      <c r="I552" s="10" t="s">
        <v>22</v>
      </c>
      <c r="J552" s="10" t="s">
        <v>458</v>
      </c>
      <c r="K552" s="14">
        <v>292</v>
      </c>
      <c r="L552" s="10" t="s">
        <v>241</v>
      </c>
      <c r="M552" s="144" t="s">
        <v>11016</v>
      </c>
      <c r="N552" s="10" t="s">
        <v>39</v>
      </c>
      <c r="O552" s="76" t="s">
        <v>12251</v>
      </c>
      <c r="P552" s="10" t="s">
        <v>13002</v>
      </c>
      <c r="Q552" s="173" t="s">
        <v>9556</v>
      </c>
      <c r="R552" s="10" t="s">
        <v>4165</v>
      </c>
      <c r="S552" s="10" t="s">
        <v>5445</v>
      </c>
      <c r="T552" s="76" t="s">
        <v>10455</v>
      </c>
      <c r="U552" s="584" t="s">
        <v>4679</v>
      </c>
      <c r="V552" s="449"/>
      <c r="W552" s="56"/>
      <c r="X552" s="56"/>
      <c r="Y552" s="56"/>
      <c r="Z552" s="56"/>
      <c r="AA552" s="56"/>
    </row>
    <row r="553" spans="1:27" s="30" customFormat="1" ht="95.4" outlineLevel="1">
      <c r="A553" s="10">
        <f t="shared" si="25"/>
        <v>513</v>
      </c>
      <c r="B553" s="10" t="s">
        <v>8172</v>
      </c>
      <c r="C553" s="10" t="s">
        <v>341</v>
      </c>
      <c r="D553" s="172" t="s">
        <v>3280</v>
      </c>
      <c r="E553" s="10">
        <v>6611005980</v>
      </c>
      <c r="F553" s="10" t="s">
        <v>13258</v>
      </c>
      <c r="G553" s="567" t="s">
        <v>3281</v>
      </c>
      <c r="H553" s="167" t="s">
        <v>151</v>
      </c>
      <c r="I553" s="10" t="s">
        <v>22</v>
      </c>
      <c r="J553" s="10" t="s">
        <v>458</v>
      </c>
      <c r="K553" s="14">
        <v>292</v>
      </c>
      <c r="L553" s="10" t="s">
        <v>241</v>
      </c>
      <c r="M553" s="144" t="s">
        <v>10905</v>
      </c>
      <c r="N553" s="10" t="s">
        <v>39</v>
      </c>
      <c r="O553" s="76" t="s">
        <v>12252</v>
      </c>
      <c r="P553" s="10" t="s">
        <v>13002</v>
      </c>
      <c r="Q553" s="173" t="s">
        <v>9489</v>
      </c>
      <c r="R553" s="10" t="s">
        <v>4165</v>
      </c>
      <c r="S553" s="10" t="s">
        <v>5445</v>
      </c>
      <c r="T553" s="76" t="s">
        <v>10454</v>
      </c>
      <c r="U553" s="584" t="s">
        <v>4679</v>
      </c>
      <c r="V553" s="449"/>
      <c r="W553" s="56"/>
      <c r="X553" s="56"/>
      <c r="Y553" s="56"/>
      <c r="Z553" s="56"/>
      <c r="AA553" s="56"/>
    </row>
    <row r="554" spans="1:27" s="30" customFormat="1" ht="83.4" outlineLevel="1">
      <c r="A554" s="10">
        <f t="shared" si="25"/>
        <v>514</v>
      </c>
      <c r="B554" s="10" t="s">
        <v>8173</v>
      </c>
      <c r="C554" s="10" t="s">
        <v>341</v>
      </c>
      <c r="D554" s="172" t="s">
        <v>1324</v>
      </c>
      <c r="E554" s="10" t="s">
        <v>1325</v>
      </c>
      <c r="F554" s="10" t="s">
        <v>13259</v>
      </c>
      <c r="G554" s="125" t="s">
        <v>1326</v>
      </c>
      <c r="H554" s="167" t="s">
        <v>151</v>
      </c>
      <c r="I554" s="10" t="s">
        <v>22</v>
      </c>
      <c r="J554" s="10" t="s">
        <v>458</v>
      </c>
      <c r="K554" s="14">
        <v>292</v>
      </c>
      <c r="L554" s="10" t="s">
        <v>241</v>
      </c>
      <c r="M554" s="144" t="s">
        <v>10911</v>
      </c>
      <c r="N554" s="10" t="s">
        <v>39</v>
      </c>
      <c r="O554" s="76" t="s">
        <v>12253</v>
      </c>
      <c r="P554" s="10" t="s">
        <v>13003</v>
      </c>
      <c r="Q554" s="173" t="s">
        <v>9557</v>
      </c>
      <c r="R554" s="10" t="s">
        <v>4166</v>
      </c>
      <c r="S554" s="10" t="s">
        <v>11832</v>
      </c>
      <c r="T554" s="9" t="s">
        <v>10005</v>
      </c>
      <c r="U554" s="584" t="s">
        <v>4680</v>
      </c>
      <c r="V554" s="449"/>
      <c r="W554" s="56"/>
      <c r="X554" s="56"/>
      <c r="Y554" s="56"/>
      <c r="Z554" s="56"/>
      <c r="AA554" s="56"/>
    </row>
    <row r="555" spans="1:27" s="30" customFormat="1" ht="94.8" outlineLevel="1">
      <c r="A555" s="10">
        <f t="shared" si="25"/>
        <v>515</v>
      </c>
      <c r="B555" s="10" t="s">
        <v>8174</v>
      </c>
      <c r="C555" s="10" t="s">
        <v>341</v>
      </c>
      <c r="D555" s="172" t="s">
        <v>3282</v>
      </c>
      <c r="E555" s="10" t="s">
        <v>1327</v>
      </c>
      <c r="F555" s="10" t="s">
        <v>13260</v>
      </c>
      <c r="G555" s="125" t="s">
        <v>1328</v>
      </c>
      <c r="H555" s="167" t="s">
        <v>151</v>
      </c>
      <c r="I555" s="10" t="s">
        <v>22</v>
      </c>
      <c r="J555" s="10" t="s">
        <v>2507</v>
      </c>
      <c r="K555" s="14">
        <v>292</v>
      </c>
      <c r="L555" s="10" t="s">
        <v>241</v>
      </c>
      <c r="M555" s="144" t="s">
        <v>10938</v>
      </c>
      <c r="N555" s="10" t="s">
        <v>39</v>
      </c>
      <c r="O555" s="76" t="s">
        <v>12254</v>
      </c>
      <c r="P555" s="10" t="s">
        <v>11619</v>
      </c>
      <c r="Q555" s="173" t="s">
        <v>5171</v>
      </c>
      <c r="R555" s="10" t="s">
        <v>8804</v>
      </c>
      <c r="S555" s="10" t="s">
        <v>1329</v>
      </c>
      <c r="T555" s="76" t="s">
        <v>10006</v>
      </c>
      <c r="U555" s="584" t="s">
        <v>4681</v>
      </c>
      <c r="V555" s="449"/>
      <c r="W555" s="56"/>
      <c r="X555" s="56"/>
      <c r="Y555" s="56"/>
      <c r="Z555" s="56"/>
      <c r="AA555" s="56"/>
    </row>
    <row r="556" spans="1:27" s="30" customFormat="1" ht="94.8" outlineLevel="1">
      <c r="A556" s="10">
        <f t="shared" si="25"/>
        <v>516</v>
      </c>
      <c r="B556" s="10" t="s">
        <v>8175</v>
      </c>
      <c r="C556" s="10" t="s">
        <v>341</v>
      </c>
      <c r="D556" s="172" t="s">
        <v>3283</v>
      </c>
      <c r="E556" s="10" t="s">
        <v>1330</v>
      </c>
      <c r="F556" s="10" t="s">
        <v>13261</v>
      </c>
      <c r="G556" s="125" t="s">
        <v>1331</v>
      </c>
      <c r="H556" s="167" t="s">
        <v>151</v>
      </c>
      <c r="I556" s="10" t="s">
        <v>22</v>
      </c>
      <c r="J556" s="10" t="s">
        <v>458</v>
      </c>
      <c r="K556" s="14">
        <v>292</v>
      </c>
      <c r="L556" s="10" t="s">
        <v>241</v>
      </c>
      <c r="M556" s="144" t="s">
        <v>10938</v>
      </c>
      <c r="N556" s="10" t="s">
        <v>39</v>
      </c>
      <c r="O556" s="76" t="s">
        <v>12255</v>
      </c>
      <c r="P556" s="10" t="s">
        <v>13004</v>
      </c>
      <c r="Q556" s="173" t="s">
        <v>9489</v>
      </c>
      <c r="R556" s="10" t="s">
        <v>4167</v>
      </c>
      <c r="S556" s="10" t="s">
        <v>11833</v>
      </c>
      <c r="T556" s="249" t="s">
        <v>10007</v>
      </c>
      <c r="U556" s="597" t="s">
        <v>6835</v>
      </c>
      <c r="V556" s="449"/>
      <c r="W556" s="56"/>
      <c r="X556" s="56"/>
      <c r="Y556" s="56"/>
      <c r="Z556" s="56"/>
      <c r="AA556" s="56"/>
    </row>
    <row r="557" spans="1:27" s="30" customFormat="1" ht="94.8" outlineLevel="1">
      <c r="A557" s="10">
        <f t="shared" si="25"/>
        <v>517</v>
      </c>
      <c r="B557" s="10" t="s">
        <v>6253</v>
      </c>
      <c r="C557" s="10" t="s">
        <v>341</v>
      </c>
      <c r="D557" s="172" t="s">
        <v>1332</v>
      </c>
      <c r="E557" s="10" t="s">
        <v>1333</v>
      </c>
      <c r="F557" s="10" t="s">
        <v>13262</v>
      </c>
      <c r="G557" s="125" t="s">
        <v>1334</v>
      </c>
      <c r="H557" s="167" t="s">
        <v>151</v>
      </c>
      <c r="I557" s="10" t="s">
        <v>22</v>
      </c>
      <c r="J557" s="10" t="s">
        <v>2507</v>
      </c>
      <c r="K557" s="14">
        <v>292.39999999999998</v>
      </c>
      <c r="L557" s="10" t="s">
        <v>241</v>
      </c>
      <c r="M557" s="144" t="s">
        <v>11124</v>
      </c>
      <c r="N557" s="10" t="s">
        <v>39</v>
      </c>
      <c r="O557" s="76" t="s">
        <v>12256</v>
      </c>
      <c r="P557" s="10" t="s">
        <v>3542</v>
      </c>
      <c r="Q557" s="173" t="s">
        <v>9558</v>
      </c>
      <c r="R557" s="10" t="s">
        <v>4168</v>
      </c>
      <c r="S557" s="10" t="s">
        <v>3284</v>
      </c>
      <c r="T557" s="76" t="s">
        <v>10008</v>
      </c>
      <c r="U557" s="584" t="s">
        <v>5876</v>
      </c>
      <c r="V557" s="449"/>
      <c r="W557" s="56"/>
      <c r="X557" s="56"/>
      <c r="Y557" s="56"/>
      <c r="Z557" s="56"/>
      <c r="AA557" s="56"/>
    </row>
    <row r="558" spans="1:27" s="30" customFormat="1" ht="94.8" outlineLevel="1">
      <c r="A558" s="10">
        <f t="shared" si="25"/>
        <v>518</v>
      </c>
      <c r="B558" s="10" t="s">
        <v>6254</v>
      </c>
      <c r="C558" s="10" t="s">
        <v>44</v>
      </c>
      <c r="D558" s="172" t="s">
        <v>1335</v>
      </c>
      <c r="E558" s="151" t="s">
        <v>1336</v>
      </c>
      <c r="F558" s="10" t="s">
        <v>13263</v>
      </c>
      <c r="G558" s="125" t="s">
        <v>1337</v>
      </c>
      <c r="H558" s="167" t="s">
        <v>151</v>
      </c>
      <c r="I558" s="10" t="s">
        <v>22</v>
      </c>
      <c r="J558" s="10" t="s">
        <v>2507</v>
      </c>
      <c r="K558" s="14">
        <v>292.39999999999998</v>
      </c>
      <c r="L558" s="10" t="s">
        <v>241</v>
      </c>
      <c r="M558" s="144" t="s">
        <v>10922</v>
      </c>
      <c r="N558" s="10" t="s">
        <v>39</v>
      </c>
      <c r="O558" s="76" t="s">
        <v>12257</v>
      </c>
      <c r="P558" s="10" t="s">
        <v>11620</v>
      </c>
      <c r="Q558" s="173" t="s">
        <v>5171</v>
      </c>
      <c r="R558" s="10" t="s">
        <v>4169</v>
      </c>
      <c r="S558" s="10" t="s">
        <v>3285</v>
      </c>
      <c r="T558" s="76" t="s">
        <v>10009</v>
      </c>
      <c r="U558" s="584" t="s">
        <v>4682</v>
      </c>
      <c r="V558" s="449"/>
      <c r="W558" s="56"/>
      <c r="X558" s="56"/>
      <c r="Y558" s="56"/>
      <c r="Z558" s="56"/>
      <c r="AA558" s="56"/>
    </row>
    <row r="559" spans="1:27" s="30" customFormat="1" ht="94.2" outlineLevel="1">
      <c r="A559" s="10">
        <f t="shared" si="25"/>
        <v>519</v>
      </c>
      <c r="B559" s="10" t="s">
        <v>8176</v>
      </c>
      <c r="C559" s="10" t="s">
        <v>341</v>
      </c>
      <c r="D559" s="172" t="s">
        <v>1338</v>
      </c>
      <c r="E559" s="151" t="s">
        <v>1339</v>
      </c>
      <c r="F559" s="10" t="s">
        <v>13264</v>
      </c>
      <c r="G559" s="125" t="s">
        <v>1340</v>
      </c>
      <c r="H559" s="167" t="s">
        <v>151</v>
      </c>
      <c r="I559" s="10" t="s">
        <v>22</v>
      </c>
      <c r="J559" s="10" t="s">
        <v>2507</v>
      </c>
      <c r="K559" s="14">
        <v>292.39999999999998</v>
      </c>
      <c r="L559" s="10" t="s">
        <v>241</v>
      </c>
      <c r="M559" s="144" t="s">
        <v>11125</v>
      </c>
      <c r="N559" s="10" t="s">
        <v>39</v>
      </c>
      <c r="O559" s="76" t="s">
        <v>12258</v>
      </c>
      <c r="P559" s="10" t="s">
        <v>13066</v>
      </c>
      <c r="Q559" s="173" t="s">
        <v>9489</v>
      </c>
      <c r="R559" s="10" t="s">
        <v>4170</v>
      </c>
      <c r="S559" s="10" t="s">
        <v>8737</v>
      </c>
      <c r="T559" s="76" t="s">
        <v>10010</v>
      </c>
      <c r="U559" s="584" t="s">
        <v>4683</v>
      </c>
      <c r="V559" s="449"/>
      <c r="W559" s="56"/>
      <c r="X559" s="56"/>
      <c r="Y559" s="56"/>
      <c r="Z559" s="56"/>
      <c r="AA559" s="56"/>
    </row>
    <row r="560" spans="1:27" s="30" customFormat="1" ht="37.200000000000003">
      <c r="A560" s="108" t="str">
        <f>"Каменский МО: " &amp; COUNT(A561:A573)</f>
        <v>Каменский МО: 13</v>
      </c>
      <c r="B560" s="109"/>
      <c r="C560" s="155"/>
      <c r="D560" s="109"/>
      <c r="E560" s="109"/>
      <c r="F560" s="156"/>
      <c r="G560" s="156"/>
      <c r="H560" s="156"/>
      <c r="I560" s="156"/>
      <c r="J560" s="156"/>
      <c r="K560" s="157"/>
      <c r="L560" s="156"/>
      <c r="M560" s="158"/>
      <c r="N560" s="156"/>
      <c r="O560" s="158"/>
      <c r="P560" s="110"/>
      <c r="Q560" s="156"/>
      <c r="R560" s="156"/>
      <c r="S560" s="156"/>
      <c r="T560" s="158"/>
      <c r="U560" s="416"/>
      <c r="V560" s="449">
        <v>111</v>
      </c>
      <c r="W560" s="67"/>
      <c r="X560" s="56"/>
      <c r="Y560" s="56"/>
      <c r="Z560" s="56"/>
      <c r="AA560" s="56"/>
    </row>
    <row r="561" spans="1:27" s="30" customFormat="1" ht="72" outlineLevel="1">
      <c r="A561" s="10">
        <f>A559+1</f>
        <v>520</v>
      </c>
      <c r="B561" s="47" t="s">
        <v>9107</v>
      </c>
      <c r="C561" s="10" t="s">
        <v>44</v>
      </c>
      <c r="D561" s="188" t="s">
        <v>1341</v>
      </c>
      <c r="E561" s="47">
        <v>6643007444</v>
      </c>
      <c r="F561" s="47" t="s">
        <v>13278</v>
      </c>
      <c r="G561" s="598" t="s">
        <v>13277</v>
      </c>
      <c r="H561" s="167" t="s">
        <v>151</v>
      </c>
      <c r="I561" s="10" t="s">
        <v>22</v>
      </c>
      <c r="J561" s="10" t="s">
        <v>5412</v>
      </c>
      <c r="K561" s="14">
        <v>375</v>
      </c>
      <c r="L561" s="47" t="s">
        <v>241</v>
      </c>
      <c r="M561" s="144" t="s">
        <v>10922</v>
      </c>
      <c r="N561" s="136" t="s">
        <v>39</v>
      </c>
      <c r="O561" s="495" t="s">
        <v>12089</v>
      </c>
      <c r="P561" s="47" t="s">
        <v>1342</v>
      </c>
      <c r="Q561" s="224" t="s">
        <v>11748</v>
      </c>
      <c r="R561" s="47" t="s">
        <v>4171</v>
      </c>
      <c r="S561" s="226" t="s">
        <v>1343</v>
      </c>
      <c r="T561" s="76" t="s">
        <v>6899</v>
      </c>
      <c r="U561" s="415" t="s">
        <v>39</v>
      </c>
      <c r="V561" s="449"/>
      <c r="W561" s="56"/>
      <c r="X561" s="56"/>
      <c r="Y561" s="56"/>
      <c r="Z561" s="56"/>
      <c r="AA561" s="56"/>
    </row>
    <row r="562" spans="1:27" s="30" customFormat="1" ht="60" outlineLevel="1">
      <c r="A562" s="10">
        <f t="shared" ref="A562:A573" si="26">A561+1</f>
        <v>521</v>
      </c>
      <c r="B562" s="10" t="s">
        <v>9108</v>
      </c>
      <c r="C562" s="10" t="s">
        <v>421</v>
      </c>
      <c r="D562" s="172" t="s">
        <v>1344</v>
      </c>
      <c r="E562" s="10">
        <v>6643007451</v>
      </c>
      <c r="F562" s="10" t="s">
        <v>13281</v>
      </c>
      <c r="G562" s="125" t="s">
        <v>1345</v>
      </c>
      <c r="H562" s="167" t="s">
        <v>151</v>
      </c>
      <c r="I562" s="10" t="s">
        <v>22</v>
      </c>
      <c r="J562" s="10" t="s">
        <v>5412</v>
      </c>
      <c r="K562" s="14">
        <v>375</v>
      </c>
      <c r="L562" s="10" t="s">
        <v>241</v>
      </c>
      <c r="M562" s="144" t="s">
        <v>11126</v>
      </c>
      <c r="N562" s="136" t="s">
        <v>39</v>
      </c>
      <c r="O562" s="280" t="s">
        <v>12090</v>
      </c>
      <c r="P562" s="10" t="s">
        <v>11621</v>
      </c>
      <c r="Q562" s="173" t="s">
        <v>9559</v>
      </c>
      <c r="R562" s="10" t="s">
        <v>12882</v>
      </c>
      <c r="S562" s="10" t="s">
        <v>1346</v>
      </c>
      <c r="T562" s="76" t="s">
        <v>10011</v>
      </c>
      <c r="U562" s="415" t="s">
        <v>6172</v>
      </c>
      <c r="V562" s="449"/>
      <c r="W562" s="56"/>
      <c r="X562" s="56"/>
      <c r="Y562" s="56"/>
      <c r="Z562" s="56"/>
      <c r="AA562" s="56"/>
    </row>
    <row r="563" spans="1:27" s="30" customFormat="1" ht="94.8" outlineLevel="1">
      <c r="A563" s="10">
        <f t="shared" si="26"/>
        <v>522</v>
      </c>
      <c r="B563" s="10" t="s">
        <v>8177</v>
      </c>
      <c r="C563" s="10" t="s">
        <v>421</v>
      </c>
      <c r="D563" s="172" t="s">
        <v>1347</v>
      </c>
      <c r="E563" s="10">
        <v>6643007476</v>
      </c>
      <c r="F563" s="10" t="s">
        <v>13282</v>
      </c>
      <c r="G563" s="125" t="s">
        <v>1348</v>
      </c>
      <c r="H563" s="167" t="s">
        <v>151</v>
      </c>
      <c r="I563" s="10" t="s">
        <v>22</v>
      </c>
      <c r="J563" s="10" t="s">
        <v>5412</v>
      </c>
      <c r="K563" s="14">
        <v>375</v>
      </c>
      <c r="L563" s="15" t="s">
        <v>241</v>
      </c>
      <c r="M563" s="144" t="s">
        <v>10966</v>
      </c>
      <c r="N563" s="136" t="s">
        <v>39</v>
      </c>
      <c r="O563" s="76" t="s">
        <v>12883</v>
      </c>
      <c r="P563" s="10" t="s">
        <v>1349</v>
      </c>
      <c r="Q563" s="173" t="s">
        <v>9560</v>
      </c>
      <c r="R563" s="10" t="s">
        <v>4172</v>
      </c>
      <c r="S563" s="10" t="s">
        <v>1350</v>
      </c>
      <c r="T563" s="76" t="s">
        <v>6899</v>
      </c>
      <c r="U563" s="415" t="s">
        <v>39</v>
      </c>
      <c r="V563" s="449"/>
      <c r="W563" s="56"/>
      <c r="X563" s="56"/>
      <c r="Y563" s="56"/>
      <c r="Z563" s="56"/>
      <c r="AA563" s="56"/>
    </row>
    <row r="564" spans="1:27" s="30" customFormat="1" ht="82.8" outlineLevel="1">
      <c r="A564" s="10">
        <f t="shared" si="26"/>
        <v>523</v>
      </c>
      <c r="B564" s="10" t="s">
        <v>8178</v>
      </c>
      <c r="C564" s="10" t="s">
        <v>421</v>
      </c>
      <c r="D564" s="172" t="s">
        <v>1351</v>
      </c>
      <c r="E564" s="10">
        <v>6643007596</v>
      </c>
      <c r="F564" s="10" t="s">
        <v>7372</v>
      </c>
      <c r="G564" s="125" t="s">
        <v>1352</v>
      </c>
      <c r="H564" s="167" t="s">
        <v>151</v>
      </c>
      <c r="I564" s="10" t="s">
        <v>22</v>
      </c>
      <c r="J564" s="10" t="s">
        <v>5412</v>
      </c>
      <c r="K564" s="14">
        <v>375</v>
      </c>
      <c r="L564" s="10" t="s">
        <v>241</v>
      </c>
      <c r="M564" s="144" t="s">
        <v>10966</v>
      </c>
      <c r="N564" s="136" t="s">
        <v>39</v>
      </c>
      <c r="O564" s="76" t="s">
        <v>12091</v>
      </c>
      <c r="P564" s="10" t="s">
        <v>13005</v>
      </c>
      <c r="Q564" s="173" t="s">
        <v>9561</v>
      </c>
      <c r="R564" s="47" t="s">
        <v>4171</v>
      </c>
      <c r="S564" s="10" t="s">
        <v>1353</v>
      </c>
      <c r="T564" s="76" t="s">
        <v>6899</v>
      </c>
      <c r="U564" s="415" t="s">
        <v>39</v>
      </c>
      <c r="V564" s="449"/>
      <c r="W564" s="56"/>
      <c r="X564" s="56"/>
      <c r="Y564" s="56"/>
      <c r="Z564" s="56"/>
      <c r="AA564" s="56"/>
    </row>
    <row r="565" spans="1:27" s="30" customFormat="1" ht="60" outlineLevel="1">
      <c r="A565" s="10">
        <f t="shared" si="26"/>
        <v>524</v>
      </c>
      <c r="B565" s="10" t="s">
        <v>9109</v>
      </c>
      <c r="C565" s="10" t="s">
        <v>44</v>
      </c>
      <c r="D565" s="172" t="s">
        <v>1354</v>
      </c>
      <c r="E565" s="10">
        <v>6643007483</v>
      </c>
      <c r="F565" s="10" t="s">
        <v>13283</v>
      </c>
      <c r="G565" s="125" t="s">
        <v>1355</v>
      </c>
      <c r="H565" s="167" t="s">
        <v>151</v>
      </c>
      <c r="I565" s="10" t="s">
        <v>22</v>
      </c>
      <c r="J565" s="10" t="s">
        <v>5412</v>
      </c>
      <c r="K565" s="14">
        <v>375</v>
      </c>
      <c r="L565" s="10" t="s">
        <v>241</v>
      </c>
      <c r="M565" s="144" t="s">
        <v>10910</v>
      </c>
      <c r="N565" s="136" t="s">
        <v>39</v>
      </c>
      <c r="O565" s="76" t="s">
        <v>12092</v>
      </c>
      <c r="P565" s="10" t="s">
        <v>11622</v>
      </c>
      <c r="Q565" s="173" t="s">
        <v>9562</v>
      </c>
      <c r="R565" s="10" t="s">
        <v>4173</v>
      </c>
      <c r="S565" s="191" t="s">
        <v>1356</v>
      </c>
      <c r="T565" s="76" t="s">
        <v>6899</v>
      </c>
      <c r="U565" s="415" t="s">
        <v>6167</v>
      </c>
      <c r="V565" s="449"/>
      <c r="W565" s="56"/>
      <c r="X565" s="56"/>
      <c r="Y565" s="56"/>
      <c r="Z565" s="56"/>
      <c r="AA565" s="56"/>
    </row>
    <row r="566" spans="1:27" s="30" customFormat="1" ht="59.4" outlineLevel="1">
      <c r="A566" s="10">
        <f t="shared" si="26"/>
        <v>525</v>
      </c>
      <c r="B566" s="10" t="s">
        <v>8179</v>
      </c>
      <c r="C566" s="10" t="s">
        <v>421</v>
      </c>
      <c r="D566" s="172" t="s">
        <v>1357</v>
      </c>
      <c r="E566" s="10">
        <v>6643007571</v>
      </c>
      <c r="F566" s="10" t="s">
        <v>13990</v>
      </c>
      <c r="G566" s="125" t="s">
        <v>1358</v>
      </c>
      <c r="H566" s="167" t="s">
        <v>151</v>
      </c>
      <c r="I566" s="10" t="s">
        <v>22</v>
      </c>
      <c r="J566" s="10" t="s">
        <v>9276</v>
      </c>
      <c r="K566" s="14">
        <v>375</v>
      </c>
      <c r="L566" s="10" t="s">
        <v>241</v>
      </c>
      <c r="M566" s="144" t="s">
        <v>10907</v>
      </c>
      <c r="N566" s="136" t="s">
        <v>39</v>
      </c>
      <c r="O566" s="76" t="s">
        <v>12093</v>
      </c>
      <c r="P566" s="10" t="s">
        <v>1359</v>
      </c>
      <c r="Q566" s="173" t="s">
        <v>9563</v>
      </c>
      <c r="R566" s="10" t="s">
        <v>4174</v>
      </c>
      <c r="S566" s="10" t="s">
        <v>1360</v>
      </c>
      <c r="T566" s="76" t="s">
        <v>6899</v>
      </c>
      <c r="U566" s="415" t="s">
        <v>39</v>
      </c>
      <c r="V566" s="449"/>
      <c r="W566" s="56"/>
      <c r="X566" s="56"/>
      <c r="Y566" s="56"/>
      <c r="Z566" s="56"/>
      <c r="AA566" s="56"/>
    </row>
    <row r="567" spans="1:27" s="30" customFormat="1" ht="60" outlineLevel="1">
      <c r="A567" s="10">
        <f t="shared" si="26"/>
        <v>526</v>
      </c>
      <c r="B567" s="10" t="s">
        <v>9110</v>
      </c>
      <c r="C567" s="10" t="s">
        <v>421</v>
      </c>
      <c r="D567" s="172" t="s">
        <v>1361</v>
      </c>
      <c r="E567" s="10">
        <v>6643007490</v>
      </c>
      <c r="F567" s="10" t="s">
        <v>13992</v>
      </c>
      <c r="G567" s="125" t="s">
        <v>1362</v>
      </c>
      <c r="H567" s="167" t="s">
        <v>151</v>
      </c>
      <c r="I567" s="10" t="s">
        <v>22</v>
      </c>
      <c r="J567" s="10" t="s">
        <v>5412</v>
      </c>
      <c r="K567" s="14">
        <v>375</v>
      </c>
      <c r="L567" s="15" t="s">
        <v>241</v>
      </c>
      <c r="M567" s="144" t="s">
        <v>10910</v>
      </c>
      <c r="N567" s="136" t="s">
        <v>39</v>
      </c>
      <c r="O567" s="280" t="s">
        <v>12094</v>
      </c>
      <c r="P567" s="10" t="s">
        <v>1363</v>
      </c>
      <c r="Q567" s="33" t="s">
        <v>243</v>
      </c>
      <c r="R567" s="10" t="s">
        <v>4175</v>
      </c>
      <c r="S567" s="10" t="s">
        <v>1364</v>
      </c>
      <c r="T567" s="76" t="s">
        <v>6899</v>
      </c>
      <c r="U567" s="415" t="s">
        <v>39</v>
      </c>
      <c r="V567" s="449"/>
      <c r="W567" s="56"/>
      <c r="X567" s="56"/>
      <c r="Y567" s="56"/>
      <c r="Z567" s="56"/>
      <c r="AA567" s="56"/>
    </row>
    <row r="568" spans="1:27" s="30" customFormat="1" ht="96" outlineLevel="1">
      <c r="A568" s="10">
        <f t="shared" si="26"/>
        <v>527</v>
      </c>
      <c r="B568" s="47" t="s">
        <v>9111</v>
      </c>
      <c r="C568" s="10" t="s">
        <v>421</v>
      </c>
      <c r="D568" s="188" t="s">
        <v>1365</v>
      </c>
      <c r="E568" s="47">
        <v>6643007500</v>
      </c>
      <c r="F568" s="47" t="s">
        <v>13871</v>
      </c>
      <c r="G568" s="153" t="s">
        <v>1366</v>
      </c>
      <c r="H568" s="167" t="s">
        <v>151</v>
      </c>
      <c r="I568" s="10" t="s">
        <v>22</v>
      </c>
      <c r="J568" s="10" t="s">
        <v>5412</v>
      </c>
      <c r="K568" s="14">
        <v>375</v>
      </c>
      <c r="L568" s="47" t="s">
        <v>241</v>
      </c>
      <c r="M568" s="144" t="s">
        <v>10931</v>
      </c>
      <c r="N568" s="136" t="s">
        <v>39</v>
      </c>
      <c r="O568" s="87" t="s">
        <v>12095</v>
      </c>
      <c r="P568" s="47" t="s">
        <v>11475</v>
      </c>
      <c r="Q568" s="224" t="s">
        <v>9564</v>
      </c>
      <c r="R568" s="47" t="s">
        <v>4176</v>
      </c>
      <c r="S568" s="47" t="s">
        <v>12574</v>
      </c>
      <c r="T568" s="76" t="s">
        <v>6899</v>
      </c>
      <c r="U568" s="415" t="s">
        <v>39</v>
      </c>
      <c r="V568" s="449"/>
      <c r="W568" s="56"/>
      <c r="X568" s="56"/>
      <c r="Y568" s="56"/>
      <c r="Z568" s="56"/>
      <c r="AA568" s="56"/>
    </row>
    <row r="569" spans="1:27" s="30" customFormat="1" ht="72" outlineLevel="1">
      <c r="A569" s="10">
        <f t="shared" si="26"/>
        <v>528</v>
      </c>
      <c r="B569" s="10" t="s">
        <v>9112</v>
      </c>
      <c r="C569" s="10" t="s">
        <v>44</v>
      </c>
      <c r="D569" s="172" t="s">
        <v>1367</v>
      </c>
      <c r="E569" s="10">
        <v>6643007518</v>
      </c>
      <c r="F569" s="10" t="s">
        <v>13284</v>
      </c>
      <c r="G569" s="153" t="s">
        <v>1368</v>
      </c>
      <c r="H569" s="167" t="s">
        <v>151</v>
      </c>
      <c r="I569" s="10" t="s">
        <v>22</v>
      </c>
      <c r="J569" s="10" t="s">
        <v>5412</v>
      </c>
      <c r="K569" s="14">
        <v>375</v>
      </c>
      <c r="L569" s="10" t="s">
        <v>241</v>
      </c>
      <c r="M569" s="144" t="s">
        <v>10917</v>
      </c>
      <c r="N569" s="136" t="s">
        <v>39</v>
      </c>
      <c r="O569" s="76" t="s">
        <v>11992</v>
      </c>
      <c r="P569" s="10" t="s">
        <v>13006</v>
      </c>
      <c r="Q569" s="173" t="s">
        <v>9565</v>
      </c>
      <c r="R569" s="10" t="s">
        <v>4177</v>
      </c>
      <c r="S569" s="10" t="s">
        <v>3977</v>
      </c>
      <c r="T569" s="76" t="s">
        <v>6899</v>
      </c>
      <c r="U569" s="415" t="s">
        <v>39</v>
      </c>
      <c r="V569" s="449"/>
      <c r="W569" s="56"/>
      <c r="X569" s="56"/>
      <c r="Y569" s="56"/>
      <c r="Z569" s="56"/>
      <c r="AA569" s="56"/>
    </row>
    <row r="570" spans="1:27" s="30" customFormat="1" ht="84" outlineLevel="1">
      <c r="A570" s="10">
        <f t="shared" si="26"/>
        <v>529</v>
      </c>
      <c r="B570" s="10" t="s">
        <v>9113</v>
      </c>
      <c r="C570" s="10" t="s">
        <v>421</v>
      </c>
      <c r="D570" s="172" t="s">
        <v>1369</v>
      </c>
      <c r="E570" s="10">
        <v>6643007525</v>
      </c>
      <c r="F570" s="10" t="s">
        <v>13991</v>
      </c>
      <c r="G570" s="125" t="s">
        <v>1370</v>
      </c>
      <c r="H570" s="167" t="s">
        <v>151</v>
      </c>
      <c r="I570" s="10" t="s">
        <v>22</v>
      </c>
      <c r="J570" s="10" t="s">
        <v>5412</v>
      </c>
      <c r="K570" s="14">
        <v>375</v>
      </c>
      <c r="L570" s="10" t="s">
        <v>241</v>
      </c>
      <c r="M570" s="144" t="s">
        <v>10938</v>
      </c>
      <c r="N570" s="136" t="s">
        <v>39</v>
      </c>
      <c r="O570" s="76" t="s">
        <v>12096</v>
      </c>
      <c r="P570" s="10" t="s">
        <v>1371</v>
      </c>
      <c r="Q570" s="173" t="s">
        <v>9566</v>
      </c>
      <c r="R570" s="10" t="s">
        <v>4178</v>
      </c>
      <c r="S570" s="10" t="s">
        <v>1372</v>
      </c>
      <c r="T570" s="76" t="s">
        <v>6899</v>
      </c>
      <c r="U570" s="415" t="s">
        <v>39</v>
      </c>
      <c r="V570" s="449"/>
      <c r="W570" s="56"/>
      <c r="X570" s="56"/>
      <c r="Y570" s="56"/>
      <c r="Z570" s="56"/>
      <c r="AA570" s="56"/>
    </row>
    <row r="571" spans="1:27" s="30" customFormat="1" ht="84" outlineLevel="1">
      <c r="A571" s="10">
        <f t="shared" si="26"/>
        <v>530</v>
      </c>
      <c r="B571" s="10" t="s">
        <v>9114</v>
      </c>
      <c r="C571" s="10" t="s">
        <v>421</v>
      </c>
      <c r="D571" s="172" t="s">
        <v>1373</v>
      </c>
      <c r="E571" s="10">
        <v>6643007532</v>
      </c>
      <c r="F571" s="10" t="s">
        <v>9222</v>
      </c>
      <c r="G571" s="125" t="s">
        <v>1374</v>
      </c>
      <c r="H571" s="167" t="s">
        <v>151</v>
      </c>
      <c r="I571" s="10" t="s">
        <v>22</v>
      </c>
      <c r="J571" s="10" t="s">
        <v>5412</v>
      </c>
      <c r="K571" s="14">
        <v>375</v>
      </c>
      <c r="L571" s="10" t="s">
        <v>241</v>
      </c>
      <c r="M571" s="144" t="s">
        <v>10912</v>
      </c>
      <c r="N571" s="136" t="s">
        <v>39</v>
      </c>
      <c r="O571" s="76" t="s">
        <v>12097</v>
      </c>
      <c r="P571" s="10" t="s">
        <v>1375</v>
      </c>
      <c r="Q571" s="173" t="s">
        <v>9567</v>
      </c>
      <c r="R571" s="10" t="s">
        <v>4179</v>
      </c>
      <c r="S571" s="10" t="s">
        <v>1376</v>
      </c>
      <c r="T571" s="76" t="s">
        <v>6899</v>
      </c>
      <c r="U571" s="415" t="s">
        <v>39</v>
      </c>
      <c r="V571" s="449"/>
      <c r="W571" s="56"/>
      <c r="X571" s="56"/>
      <c r="Y571" s="56"/>
      <c r="Z571" s="56"/>
      <c r="AA571" s="56"/>
    </row>
    <row r="572" spans="1:27" s="30" customFormat="1" ht="60" outlineLevel="1">
      <c r="A572" s="10">
        <f t="shared" si="26"/>
        <v>531</v>
      </c>
      <c r="B572" s="10" t="s">
        <v>9115</v>
      </c>
      <c r="C572" s="10" t="s">
        <v>421</v>
      </c>
      <c r="D572" s="172" t="s">
        <v>1377</v>
      </c>
      <c r="E572" s="10">
        <v>6643007540</v>
      </c>
      <c r="F572" s="10" t="s">
        <v>13285</v>
      </c>
      <c r="G572" s="125" t="s">
        <v>1378</v>
      </c>
      <c r="H572" s="167" t="s">
        <v>151</v>
      </c>
      <c r="I572" s="10" t="s">
        <v>22</v>
      </c>
      <c r="J572" s="10" t="s">
        <v>5412</v>
      </c>
      <c r="K572" s="18">
        <v>375</v>
      </c>
      <c r="L572" s="10" t="s">
        <v>241</v>
      </c>
      <c r="M572" s="144" t="s">
        <v>10910</v>
      </c>
      <c r="N572" s="10" t="s">
        <v>39</v>
      </c>
      <c r="O572" s="76" t="s">
        <v>12098</v>
      </c>
      <c r="P572" s="10" t="s">
        <v>12967</v>
      </c>
      <c r="Q572" s="173" t="s">
        <v>9489</v>
      </c>
      <c r="R572" s="10" t="s">
        <v>4180</v>
      </c>
      <c r="S572" s="10" t="s">
        <v>1379</v>
      </c>
      <c r="T572" s="76" t="s">
        <v>6899</v>
      </c>
      <c r="U572" s="415" t="s">
        <v>39</v>
      </c>
      <c r="V572" s="449"/>
      <c r="W572" s="56"/>
      <c r="X572" s="56"/>
      <c r="Y572" s="56"/>
      <c r="Z572" s="56"/>
      <c r="AA572" s="56"/>
    </row>
    <row r="573" spans="1:27" s="30" customFormat="1" ht="60" outlineLevel="1">
      <c r="A573" s="10">
        <f t="shared" si="26"/>
        <v>532</v>
      </c>
      <c r="B573" s="10" t="s">
        <v>8180</v>
      </c>
      <c r="C573" s="10" t="s">
        <v>421</v>
      </c>
      <c r="D573" s="172" t="s">
        <v>1380</v>
      </c>
      <c r="E573" s="10">
        <v>6643007405</v>
      </c>
      <c r="F573" s="10" t="s">
        <v>13286</v>
      </c>
      <c r="G573" s="125" t="s">
        <v>1381</v>
      </c>
      <c r="H573" s="167" t="s">
        <v>151</v>
      </c>
      <c r="I573" s="10" t="s">
        <v>22</v>
      </c>
      <c r="J573" s="10" t="s">
        <v>5412</v>
      </c>
      <c r="K573" s="14">
        <v>375</v>
      </c>
      <c r="L573" s="15" t="s">
        <v>241</v>
      </c>
      <c r="M573" s="144" t="s">
        <v>10967</v>
      </c>
      <c r="N573" s="136" t="s">
        <v>39</v>
      </c>
      <c r="O573" s="76" t="s">
        <v>12099</v>
      </c>
      <c r="P573" s="10" t="s">
        <v>1382</v>
      </c>
      <c r="Q573" s="173" t="s">
        <v>9559</v>
      </c>
      <c r="R573" s="10" t="s">
        <v>4181</v>
      </c>
      <c r="S573" s="10" t="s">
        <v>3978</v>
      </c>
      <c r="T573" s="76" t="s">
        <v>6899</v>
      </c>
      <c r="U573" s="415" t="s">
        <v>39</v>
      </c>
      <c r="V573" s="449"/>
      <c r="W573" s="56"/>
      <c r="X573" s="56"/>
      <c r="Y573" s="56"/>
      <c r="Z573" s="56"/>
      <c r="AA573" s="56"/>
    </row>
    <row r="574" spans="1:27" s="30" customFormat="1" ht="37.200000000000003">
      <c r="A574" s="108" t="str">
        <f>"Каменск-Уральский ГО: " &amp; COUNT(A575:A604)</f>
        <v>Каменск-Уральский ГО: 30</v>
      </c>
      <c r="B574" s="109"/>
      <c r="C574" s="155"/>
      <c r="D574" s="109"/>
      <c r="E574" s="109"/>
      <c r="F574" s="156"/>
      <c r="G574" s="156"/>
      <c r="H574" s="156"/>
      <c r="I574" s="156"/>
      <c r="J574" s="156"/>
      <c r="K574" s="157"/>
      <c r="L574" s="156"/>
      <c r="M574" s="158"/>
      <c r="N574" s="156"/>
      <c r="O574" s="158"/>
      <c r="P574" s="110"/>
      <c r="Q574" s="156"/>
      <c r="R574" s="156"/>
      <c r="S574" s="156"/>
      <c r="T574" s="158"/>
      <c r="U574" s="416"/>
      <c r="V574" s="449">
        <v>111</v>
      </c>
      <c r="W574" s="67"/>
      <c r="X574" s="56"/>
      <c r="Y574" s="56"/>
      <c r="Z574" s="56"/>
      <c r="AA574" s="56"/>
    </row>
    <row r="575" spans="1:27" s="30" customFormat="1" ht="82.2" outlineLevel="1">
      <c r="A575" s="10">
        <f>A573+1</f>
        <v>533</v>
      </c>
      <c r="B575" s="10" t="s">
        <v>8181</v>
      </c>
      <c r="C575" s="10" t="s">
        <v>44</v>
      </c>
      <c r="D575" s="172" t="s">
        <v>1383</v>
      </c>
      <c r="E575" s="10">
        <v>6666007786</v>
      </c>
      <c r="F575" s="10" t="s">
        <v>13872</v>
      </c>
      <c r="G575" s="125" t="s">
        <v>1384</v>
      </c>
      <c r="H575" s="167" t="s">
        <v>151</v>
      </c>
      <c r="I575" s="10" t="s">
        <v>49</v>
      </c>
      <c r="J575" s="10" t="s">
        <v>3441</v>
      </c>
      <c r="K575" s="18" t="s">
        <v>1385</v>
      </c>
      <c r="L575" s="10" t="s">
        <v>241</v>
      </c>
      <c r="M575" s="483" t="s">
        <v>11127</v>
      </c>
      <c r="N575" s="136" t="s">
        <v>39</v>
      </c>
      <c r="O575" s="76" t="s">
        <v>11939</v>
      </c>
      <c r="P575" s="10" t="s">
        <v>11623</v>
      </c>
      <c r="Q575" s="189" t="s">
        <v>11749</v>
      </c>
      <c r="R575" s="16" t="s">
        <v>4182</v>
      </c>
      <c r="S575" s="16" t="s">
        <v>3710</v>
      </c>
      <c r="T575" s="76" t="s">
        <v>10012</v>
      </c>
      <c r="U575" s="415" t="s">
        <v>3733</v>
      </c>
      <c r="V575" s="449"/>
      <c r="W575" s="56"/>
      <c r="X575" s="56"/>
      <c r="Y575" s="56"/>
      <c r="Z575" s="56"/>
      <c r="AA575" s="56"/>
    </row>
    <row r="576" spans="1:27" s="30" customFormat="1" ht="82.2" outlineLevel="1">
      <c r="A576" s="10">
        <f t="shared" ref="A576:A604" si="27">A575+1</f>
        <v>534</v>
      </c>
      <c r="B576" s="10" t="s">
        <v>8182</v>
      </c>
      <c r="C576" s="10" t="s">
        <v>44</v>
      </c>
      <c r="D576" s="172" t="s">
        <v>1386</v>
      </c>
      <c r="E576" s="10">
        <v>6665007582</v>
      </c>
      <c r="F576" s="10" t="s">
        <v>13873</v>
      </c>
      <c r="G576" s="125" t="s">
        <v>1387</v>
      </c>
      <c r="H576" s="167" t="s">
        <v>151</v>
      </c>
      <c r="I576" s="10" t="s">
        <v>22</v>
      </c>
      <c r="J576" s="10" t="s">
        <v>3488</v>
      </c>
      <c r="K576" s="18" t="s">
        <v>1385</v>
      </c>
      <c r="L576" s="10" t="s">
        <v>241</v>
      </c>
      <c r="M576" s="483" t="s">
        <v>11128</v>
      </c>
      <c r="N576" s="10" t="s">
        <v>39</v>
      </c>
      <c r="O576" s="76" t="s">
        <v>12100</v>
      </c>
      <c r="P576" s="10" t="s">
        <v>6679</v>
      </c>
      <c r="Q576" s="173" t="s">
        <v>9489</v>
      </c>
      <c r="R576" s="16" t="s">
        <v>9281</v>
      </c>
      <c r="S576" s="16" t="s">
        <v>3711</v>
      </c>
      <c r="T576" s="80" t="s">
        <v>10013</v>
      </c>
      <c r="U576" s="581" t="s">
        <v>8914</v>
      </c>
      <c r="V576" s="449"/>
      <c r="W576" s="56"/>
      <c r="X576" s="56"/>
      <c r="Y576" s="56"/>
      <c r="Z576" s="56"/>
      <c r="AA576" s="56"/>
    </row>
    <row r="577" spans="1:27" s="30" customFormat="1" ht="83.4" outlineLevel="1">
      <c r="A577" s="10">
        <f t="shared" si="27"/>
        <v>535</v>
      </c>
      <c r="B577" s="10" t="s">
        <v>8183</v>
      </c>
      <c r="C577" s="10" t="s">
        <v>44</v>
      </c>
      <c r="D577" s="172" t="s">
        <v>1388</v>
      </c>
      <c r="E577" s="10">
        <v>6666008236</v>
      </c>
      <c r="F577" s="10" t="s">
        <v>13874</v>
      </c>
      <c r="G577" s="125" t="s">
        <v>1389</v>
      </c>
      <c r="H577" s="167" t="s">
        <v>151</v>
      </c>
      <c r="I577" s="10" t="s">
        <v>22</v>
      </c>
      <c r="J577" s="10" t="s">
        <v>3489</v>
      </c>
      <c r="K577" s="18" t="s">
        <v>1385</v>
      </c>
      <c r="L577" s="10" t="s">
        <v>241</v>
      </c>
      <c r="M577" s="483" t="s">
        <v>11129</v>
      </c>
      <c r="N577" s="10" t="s">
        <v>39</v>
      </c>
      <c r="O577" s="76" t="s">
        <v>12101</v>
      </c>
      <c r="P577" s="10" t="s">
        <v>11624</v>
      </c>
      <c r="Q577" s="173" t="s">
        <v>9568</v>
      </c>
      <c r="R577" s="16" t="s">
        <v>12884</v>
      </c>
      <c r="S577" s="16" t="s">
        <v>3712</v>
      </c>
      <c r="T577" s="80" t="s">
        <v>10014</v>
      </c>
      <c r="U577" s="581" t="s">
        <v>8915</v>
      </c>
      <c r="V577" s="449"/>
      <c r="W577" s="56"/>
      <c r="X577" s="56"/>
      <c r="Y577" s="56"/>
      <c r="Z577" s="56"/>
      <c r="AA577" s="56"/>
    </row>
    <row r="578" spans="1:27" s="30" customFormat="1" ht="91.2" outlineLevel="1">
      <c r="A578" s="10">
        <f t="shared" si="27"/>
        <v>536</v>
      </c>
      <c r="B578" s="10" t="s">
        <v>8184</v>
      </c>
      <c r="C578" s="10" t="s">
        <v>44</v>
      </c>
      <c r="D578" s="172" t="s">
        <v>1390</v>
      </c>
      <c r="E578" s="10">
        <v>6665007310</v>
      </c>
      <c r="F578" s="10" t="s">
        <v>13875</v>
      </c>
      <c r="G578" s="125" t="s">
        <v>1391</v>
      </c>
      <c r="H578" s="167" t="s">
        <v>151</v>
      </c>
      <c r="I578" s="10" t="s">
        <v>22</v>
      </c>
      <c r="J578" s="10" t="s">
        <v>3490</v>
      </c>
      <c r="K578" s="18" t="s">
        <v>1385</v>
      </c>
      <c r="L578" s="10" t="s">
        <v>241</v>
      </c>
      <c r="M578" s="483" t="s">
        <v>11130</v>
      </c>
      <c r="N578" s="10" t="s">
        <v>39</v>
      </c>
      <c r="O578" s="76" t="s">
        <v>12056</v>
      </c>
      <c r="P578" s="10" t="s">
        <v>6680</v>
      </c>
      <c r="Q578" s="189" t="s">
        <v>11750</v>
      </c>
      <c r="R578" s="16" t="s">
        <v>9282</v>
      </c>
      <c r="S578" s="16" t="s">
        <v>3713</v>
      </c>
      <c r="T578" s="80" t="s">
        <v>10015</v>
      </c>
      <c r="U578" s="581" t="s">
        <v>8916</v>
      </c>
      <c r="V578" s="449"/>
      <c r="W578" s="56"/>
      <c r="X578" s="56"/>
      <c r="Y578" s="56"/>
      <c r="Z578" s="56"/>
      <c r="AA578" s="56"/>
    </row>
    <row r="579" spans="1:27" s="30" customFormat="1" ht="91.2" outlineLevel="1">
      <c r="A579" s="10">
        <f t="shared" si="27"/>
        <v>537</v>
      </c>
      <c r="B579" s="10" t="s">
        <v>8185</v>
      </c>
      <c r="C579" s="10" t="s">
        <v>44</v>
      </c>
      <c r="D579" s="172" t="s">
        <v>1392</v>
      </c>
      <c r="E579" s="10">
        <v>6665006733</v>
      </c>
      <c r="F579" s="10" t="s">
        <v>13876</v>
      </c>
      <c r="G579" s="125" t="s">
        <v>1393</v>
      </c>
      <c r="H579" s="167" t="s">
        <v>151</v>
      </c>
      <c r="I579" s="10" t="s">
        <v>22</v>
      </c>
      <c r="J579" s="10" t="s">
        <v>3491</v>
      </c>
      <c r="K579" s="18" t="s">
        <v>1385</v>
      </c>
      <c r="L579" s="10" t="s">
        <v>241</v>
      </c>
      <c r="M579" s="483" t="s">
        <v>11131</v>
      </c>
      <c r="N579" s="10" t="s">
        <v>39</v>
      </c>
      <c r="O579" s="76" t="s">
        <v>11882</v>
      </c>
      <c r="P579" s="10" t="s">
        <v>11625</v>
      </c>
      <c r="Q579" s="189" t="s">
        <v>11750</v>
      </c>
      <c r="R579" s="16" t="s">
        <v>9282</v>
      </c>
      <c r="S579" s="16" t="s">
        <v>3713</v>
      </c>
      <c r="T579" s="80" t="s">
        <v>10015</v>
      </c>
      <c r="U579" s="581" t="s">
        <v>8917</v>
      </c>
      <c r="V579" s="449"/>
      <c r="W579" s="56"/>
      <c r="X579" s="56"/>
      <c r="Y579" s="56"/>
      <c r="Z579" s="56"/>
      <c r="AA579" s="56"/>
    </row>
    <row r="580" spans="1:27" s="30" customFormat="1" ht="82.2" outlineLevel="1">
      <c r="A580" s="10">
        <f t="shared" si="27"/>
        <v>538</v>
      </c>
      <c r="B580" s="10" t="s">
        <v>8186</v>
      </c>
      <c r="C580" s="10" t="s">
        <v>44</v>
      </c>
      <c r="D580" s="172" t="s">
        <v>1394</v>
      </c>
      <c r="E580" s="10">
        <v>6612013871</v>
      </c>
      <c r="F580" s="10" t="s">
        <v>13877</v>
      </c>
      <c r="G580" s="125" t="s">
        <v>1395</v>
      </c>
      <c r="H580" s="167" t="s">
        <v>151</v>
      </c>
      <c r="I580" s="10" t="s">
        <v>22</v>
      </c>
      <c r="J580" s="10" t="s">
        <v>2367</v>
      </c>
      <c r="K580" s="18" t="s">
        <v>1396</v>
      </c>
      <c r="L580" s="10" t="s">
        <v>241</v>
      </c>
      <c r="M580" s="80" t="s">
        <v>11132</v>
      </c>
      <c r="N580" s="10" t="s">
        <v>39</v>
      </c>
      <c r="O580" s="76" t="s">
        <v>11915</v>
      </c>
      <c r="P580" s="10" t="s">
        <v>11626</v>
      </c>
      <c r="Q580" s="189" t="s">
        <v>9569</v>
      </c>
      <c r="R580" s="16" t="s">
        <v>9283</v>
      </c>
      <c r="S580" s="16" t="s">
        <v>3714</v>
      </c>
      <c r="T580" s="80" t="s">
        <v>10016</v>
      </c>
      <c r="U580" s="581" t="s">
        <v>3734</v>
      </c>
      <c r="V580" s="449"/>
      <c r="W580" s="56"/>
      <c r="X580" s="56"/>
      <c r="Y580" s="56"/>
      <c r="Z580" s="56"/>
      <c r="AA580" s="56"/>
    </row>
    <row r="581" spans="1:27" s="30" customFormat="1" ht="82.2" outlineLevel="1">
      <c r="A581" s="10">
        <f t="shared" si="27"/>
        <v>539</v>
      </c>
      <c r="B581" s="10" t="s">
        <v>8187</v>
      </c>
      <c r="C581" s="10" t="s">
        <v>44</v>
      </c>
      <c r="D581" s="172" t="s">
        <v>1397</v>
      </c>
      <c r="E581" s="10">
        <v>6665008096</v>
      </c>
      <c r="F581" s="10" t="s">
        <v>13287</v>
      </c>
      <c r="G581" s="125" t="s">
        <v>1398</v>
      </c>
      <c r="H581" s="167" t="s">
        <v>151</v>
      </c>
      <c r="I581" s="10" t="s">
        <v>22</v>
      </c>
      <c r="J581" s="10" t="s">
        <v>3441</v>
      </c>
      <c r="K581" s="18" t="s">
        <v>1385</v>
      </c>
      <c r="L581" s="10" t="s">
        <v>241</v>
      </c>
      <c r="M581" s="483" t="s">
        <v>11131</v>
      </c>
      <c r="N581" s="10" t="s">
        <v>39</v>
      </c>
      <c r="O581" s="76" t="s">
        <v>11990</v>
      </c>
      <c r="P581" s="10" t="s">
        <v>11627</v>
      </c>
      <c r="Q581" s="173" t="s">
        <v>9570</v>
      </c>
      <c r="R581" s="16" t="s">
        <v>4183</v>
      </c>
      <c r="S581" s="16" t="s">
        <v>3715</v>
      </c>
      <c r="T581" s="80" t="s">
        <v>10017</v>
      </c>
      <c r="U581" s="581" t="s">
        <v>8918</v>
      </c>
      <c r="V581" s="449"/>
      <c r="W581" s="56"/>
      <c r="X581" s="56"/>
      <c r="Y581" s="56"/>
      <c r="Z581" s="56"/>
      <c r="AA581" s="56"/>
    </row>
    <row r="582" spans="1:27" s="30" customFormat="1" ht="96" outlineLevel="1">
      <c r="A582" s="10">
        <f t="shared" si="27"/>
        <v>540</v>
      </c>
      <c r="B582" s="10" t="s">
        <v>8188</v>
      </c>
      <c r="C582" s="10" t="s">
        <v>44</v>
      </c>
      <c r="D582" s="172" t="s">
        <v>1399</v>
      </c>
      <c r="E582" s="10">
        <v>6665007367</v>
      </c>
      <c r="F582" s="10" t="s">
        <v>13878</v>
      </c>
      <c r="G582" s="125" t="s">
        <v>1400</v>
      </c>
      <c r="H582" s="167" t="s">
        <v>151</v>
      </c>
      <c r="I582" s="10" t="s">
        <v>22</v>
      </c>
      <c r="J582" s="10" t="s">
        <v>3441</v>
      </c>
      <c r="K582" s="18" t="s">
        <v>1385</v>
      </c>
      <c r="L582" s="10" t="s">
        <v>241</v>
      </c>
      <c r="M582" s="483" t="s">
        <v>11133</v>
      </c>
      <c r="N582" s="10" t="s">
        <v>39</v>
      </c>
      <c r="O582" s="76" t="s">
        <v>12885</v>
      </c>
      <c r="P582" s="10" t="s">
        <v>11628</v>
      </c>
      <c r="Q582" s="173" t="s">
        <v>9571</v>
      </c>
      <c r="R582" s="16" t="s">
        <v>9284</v>
      </c>
      <c r="S582" s="16" t="s">
        <v>3716</v>
      </c>
      <c r="T582" s="80" t="s">
        <v>10018</v>
      </c>
      <c r="U582" s="581" t="s">
        <v>3735</v>
      </c>
      <c r="V582" s="449"/>
      <c r="W582" s="56"/>
      <c r="X582" s="56"/>
      <c r="Y582" s="56"/>
      <c r="Z582" s="56"/>
      <c r="AA582" s="56"/>
    </row>
    <row r="583" spans="1:27" s="30" customFormat="1" ht="71.400000000000006" outlineLevel="1">
      <c r="A583" s="10">
        <f t="shared" si="27"/>
        <v>541</v>
      </c>
      <c r="B583" s="10" t="s">
        <v>8189</v>
      </c>
      <c r="C583" s="10" t="s">
        <v>44</v>
      </c>
      <c r="D583" s="172" t="s">
        <v>1401</v>
      </c>
      <c r="E583" s="10">
        <v>6665005779</v>
      </c>
      <c r="F583" s="10" t="s">
        <v>13879</v>
      </c>
      <c r="G583" s="125" t="s">
        <v>1402</v>
      </c>
      <c r="H583" s="167" t="s">
        <v>151</v>
      </c>
      <c r="I583" s="10" t="s">
        <v>22</v>
      </c>
      <c r="J583" s="10" t="s">
        <v>9276</v>
      </c>
      <c r="K583" s="18">
        <v>0</v>
      </c>
      <c r="L583" s="10" t="s">
        <v>241</v>
      </c>
      <c r="M583" s="80" t="s">
        <v>11134</v>
      </c>
      <c r="N583" s="10" t="s">
        <v>39</v>
      </c>
      <c r="O583" s="76" t="s">
        <v>11941</v>
      </c>
      <c r="P583" s="10" t="s">
        <v>13007</v>
      </c>
      <c r="Q583" s="173" t="s">
        <v>9541</v>
      </c>
      <c r="R583" s="16" t="s">
        <v>9285</v>
      </c>
      <c r="S583" s="16" t="s">
        <v>1403</v>
      </c>
      <c r="T583" s="19" t="s">
        <v>10019</v>
      </c>
      <c r="U583" s="415" t="s">
        <v>39</v>
      </c>
      <c r="V583" s="449"/>
      <c r="W583" s="56"/>
      <c r="X583" s="56"/>
      <c r="Y583" s="56"/>
      <c r="Z583" s="56"/>
      <c r="AA583" s="56"/>
    </row>
    <row r="584" spans="1:27" s="30" customFormat="1" ht="82.2" outlineLevel="1">
      <c r="A584" s="10">
        <f t="shared" si="27"/>
        <v>542</v>
      </c>
      <c r="B584" s="10" t="s">
        <v>8190</v>
      </c>
      <c r="C584" s="10" t="s">
        <v>44</v>
      </c>
      <c r="D584" s="172" t="s">
        <v>1404</v>
      </c>
      <c r="E584" s="10">
        <v>6666007867</v>
      </c>
      <c r="F584" s="10" t="s">
        <v>13288</v>
      </c>
      <c r="G584" s="125" t="s">
        <v>1405</v>
      </c>
      <c r="H584" s="167" t="s">
        <v>151</v>
      </c>
      <c r="I584" s="10" t="s">
        <v>22</v>
      </c>
      <c r="J584" s="10" t="s">
        <v>3492</v>
      </c>
      <c r="K584" s="18" t="s">
        <v>1396</v>
      </c>
      <c r="L584" s="10" t="s">
        <v>241</v>
      </c>
      <c r="M584" s="80" t="s">
        <v>11135</v>
      </c>
      <c r="N584" s="10" t="s">
        <v>39</v>
      </c>
      <c r="O584" s="76" t="s">
        <v>12886</v>
      </c>
      <c r="P584" s="10" t="s">
        <v>11629</v>
      </c>
      <c r="Q584" s="189" t="s">
        <v>9572</v>
      </c>
      <c r="R584" s="16" t="s">
        <v>9286</v>
      </c>
      <c r="S584" s="16" t="s">
        <v>3717</v>
      </c>
      <c r="T584" s="80" t="s">
        <v>10020</v>
      </c>
      <c r="U584" s="581" t="s">
        <v>8919</v>
      </c>
      <c r="V584" s="449"/>
      <c r="W584" s="56"/>
      <c r="X584" s="56"/>
      <c r="Y584" s="56"/>
      <c r="Z584" s="56"/>
      <c r="AA584" s="56"/>
    </row>
    <row r="585" spans="1:27" s="30" customFormat="1" ht="82.2" outlineLevel="1">
      <c r="A585" s="10">
        <f t="shared" si="27"/>
        <v>543</v>
      </c>
      <c r="B585" s="10" t="s">
        <v>8191</v>
      </c>
      <c r="C585" s="10" t="s">
        <v>44</v>
      </c>
      <c r="D585" s="172" t="s">
        <v>1406</v>
      </c>
      <c r="E585" s="10">
        <v>6665006821</v>
      </c>
      <c r="F585" s="10" t="s">
        <v>13880</v>
      </c>
      <c r="G585" s="125" t="s">
        <v>1407</v>
      </c>
      <c r="H585" s="167" t="s">
        <v>151</v>
      </c>
      <c r="I585" s="10" t="s">
        <v>22</v>
      </c>
      <c r="J585" s="10" t="s">
        <v>3490</v>
      </c>
      <c r="K585" s="18" t="s">
        <v>1385</v>
      </c>
      <c r="L585" s="10" t="s">
        <v>241</v>
      </c>
      <c r="M585" s="80" t="s">
        <v>11136</v>
      </c>
      <c r="N585" s="10" t="s">
        <v>39</v>
      </c>
      <c r="O585" s="76" t="s">
        <v>11884</v>
      </c>
      <c r="P585" s="10" t="s">
        <v>11630</v>
      </c>
      <c r="Q585" s="563" t="s">
        <v>9573</v>
      </c>
      <c r="R585" s="16" t="s">
        <v>12887</v>
      </c>
      <c r="S585" s="16" t="s">
        <v>3718</v>
      </c>
      <c r="T585" s="80" t="s">
        <v>10021</v>
      </c>
      <c r="U585" s="581" t="s">
        <v>8920</v>
      </c>
      <c r="V585" s="449"/>
      <c r="W585" s="56"/>
      <c r="X585" s="56"/>
      <c r="Y585" s="56"/>
      <c r="Z585" s="56"/>
      <c r="AA585" s="56"/>
    </row>
    <row r="586" spans="1:27" s="30" customFormat="1" ht="82.2" outlineLevel="1">
      <c r="A586" s="10">
        <f t="shared" si="27"/>
        <v>544</v>
      </c>
      <c r="B586" s="10" t="s">
        <v>8192</v>
      </c>
      <c r="C586" s="10" t="s">
        <v>44</v>
      </c>
      <c r="D586" s="172" t="s">
        <v>1408</v>
      </c>
      <c r="E586" s="10">
        <v>6666008606</v>
      </c>
      <c r="F586" s="10" t="s">
        <v>13881</v>
      </c>
      <c r="G586" s="125" t="s">
        <v>1409</v>
      </c>
      <c r="H586" s="167" t="s">
        <v>151</v>
      </c>
      <c r="I586" s="10" t="s">
        <v>22</v>
      </c>
      <c r="J586" s="10" t="s">
        <v>3493</v>
      </c>
      <c r="K586" s="18" t="s">
        <v>1385</v>
      </c>
      <c r="L586" s="10" t="s">
        <v>241</v>
      </c>
      <c r="M586" s="80" t="s">
        <v>11137</v>
      </c>
      <c r="N586" s="10" t="s">
        <v>39</v>
      </c>
      <c r="O586" s="76" t="s">
        <v>11913</v>
      </c>
      <c r="P586" s="10" t="s">
        <v>11631</v>
      </c>
      <c r="Q586" s="563" t="s">
        <v>9573</v>
      </c>
      <c r="R586" s="16" t="s">
        <v>9287</v>
      </c>
      <c r="S586" s="16" t="s">
        <v>3719</v>
      </c>
      <c r="T586" s="80" t="s">
        <v>10022</v>
      </c>
      <c r="U586" s="581" t="s">
        <v>8921</v>
      </c>
      <c r="V586" s="449"/>
      <c r="W586" s="56"/>
      <c r="X586" s="56"/>
      <c r="Y586" s="56"/>
      <c r="Z586" s="56"/>
      <c r="AA586" s="56"/>
    </row>
    <row r="587" spans="1:27" s="30" customFormat="1" ht="82.2" outlineLevel="1">
      <c r="A587" s="10">
        <f t="shared" si="27"/>
        <v>545</v>
      </c>
      <c r="B587" s="10" t="s">
        <v>6255</v>
      </c>
      <c r="C587" s="10" t="s">
        <v>44</v>
      </c>
      <c r="D587" s="172" t="s">
        <v>1410</v>
      </c>
      <c r="E587" s="10">
        <v>6665007695</v>
      </c>
      <c r="F587" s="10" t="s">
        <v>13882</v>
      </c>
      <c r="G587" s="125" t="s">
        <v>1411</v>
      </c>
      <c r="H587" s="167" t="s">
        <v>151</v>
      </c>
      <c r="I587" s="9" t="s">
        <v>22</v>
      </c>
      <c r="J587" s="10" t="s">
        <v>3494</v>
      </c>
      <c r="K587" s="18" t="s">
        <v>1385</v>
      </c>
      <c r="L587" s="10" t="s">
        <v>241</v>
      </c>
      <c r="M587" s="80" t="s">
        <v>11138</v>
      </c>
      <c r="N587" s="136" t="s">
        <v>39</v>
      </c>
      <c r="O587" s="76" t="s">
        <v>11962</v>
      </c>
      <c r="P587" s="10" t="s">
        <v>6681</v>
      </c>
      <c r="Q587" s="563" t="s">
        <v>9573</v>
      </c>
      <c r="R587" s="16" t="s">
        <v>9288</v>
      </c>
      <c r="S587" s="16" t="s">
        <v>3720</v>
      </c>
      <c r="T587" s="80" t="s">
        <v>10023</v>
      </c>
      <c r="U587" s="581" t="s">
        <v>8922</v>
      </c>
      <c r="V587" s="449"/>
      <c r="W587" s="56"/>
      <c r="X587" s="56"/>
      <c r="Y587" s="56"/>
      <c r="Z587" s="56"/>
      <c r="AA587" s="56"/>
    </row>
    <row r="588" spans="1:27" s="30" customFormat="1" ht="82.2" outlineLevel="1">
      <c r="A588" s="10">
        <f t="shared" si="27"/>
        <v>546</v>
      </c>
      <c r="B588" s="10" t="s">
        <v>5624</v>
      </c>
      <c r="C588" s="10" t="s">
        <v>44</v>
      </c>
      <c r="D588" s="172" t="s">
        <v>1412</v>
      </c>
      <c r="E588" s="10">
        <v>6665007350</v>
      </c>
      <c r="F588" s="10" t="s">
        <v>13883</v>
      </c>
      <c r="G588" s="125" t="s">
        <v>1413</v>
      </c>
      <c r="H588" s="167" t="s">
        <v>151</v>
      </c>
      <c r="I588" s="113" t="s">
        <v>22</v>
      </c>
      <c r="J588" s="10" t="s">
        <v>3490</v>
      </c>
      <c r="K588" s="14" t="s">
        <v>1385</v>
      </c>
      <c r="L588" s="15" t="s">
        <v>241</v>
      </c>
      <c r="M588" s="80" t="s">
        <v>11131</v>
      </c>
      <c r="N588" s="136" t="s">
        <v>39</v>
      </c>
      <c r="O588" s="76" t="s">
        <v>12102</v>
      </c>
      <c r="P588" s="10" t="s">
        <v>6682</v>
      </c>
      <c r="Q588" s="173" t="s">
        <v>9489</v>
      </c>
      <c r="R588" s="16" t="s">
        <v>9289</v>
      </c>
      <c r="S588" s="16" t="s">
        <v>3721</v>
      </c>
      <c r="T588" s="80" t="s">
        <v>10024</v>
      </c>
      <c r="U588" s="599" t="s">
        <v>8923</v>
      </c>
      <c r="V588" s="449"/>
      <c r="W588" s="56"/>
      <c r="X588" s="56"/>
      <c r="Y588" s="56"/>
      <c r="Z588" s="56"/>
      <c r="AA588" s="56"/>
    </row>
    <row r="589" spans="1:27" s="30" customFormat="1" ht="82.2" outlineLevel="1">
      <c r="A589" s="10">
        <f t="shared" si="27"/>
        <v>547</v>
      </c>
      <c r="B589" s="10" t="s">
        <v>8193</v>
      </c>
      <c r="C589" s="10" t="s">
        <v>44</v>
      </c>
      <c r="D589" s="172" t="s">
        <v>1414</v>
      </c>
      <c r="E589" s="10">
        <v>6666008204</v>
      </c>
      <c r="F589" s="10" t="s">
        <v>13289</v>
      </c>
      <c r="G589" s="125" t="s">
        <v>1415</v>
      </c>
      <c r="H589" s="167" t="s">
        <v>151</v>
      </c>
      <c r="I589" s="10" t="s">
        <v>22</v>
      </c>
      <c r="J589" s="10" t="s">
        <v>3495</v>
      </c>
      <c r="K589" s="18" t="s">
        <v>1385</v>
      </c>
      <c r="L589" s="10" t="s">
        <v>241</v>
      </c>
      <c r="M589" s="80" t="s">
        <v>11139</v>
      </c>
      <c r="N589" s="10" t="s">
        <v>39</v>
      </c>
      <c r="O589" s="76" t="s">
        <v>12563</v>
      </c>
      <c r="P589" s="10" t="s">
        <v>11632</v>
      </c>
      <c r="Q589" s="173" t="s">
        <v>9489</v>
      </c>
      <c r="R589" s="16" t="s">
        <v>9290</v>
      </c>
      <c r="S589" s="16" t="s">
        <v>3722</v>
      </c>
      <c r="T589" s="80" t="s">
        <v>10025</v>
      </c>
      <c r="U589" s="599" t="s">
        <v>3736</v>
      </c>
      <c r="V589" s="449"/>
      <c r="W589" s="56"/>
      <c r="X589" s="56"/>
      <c r="Y589" s="56"/>
      <c r="Z589" s="56"/>
      <c r="AA589" s="56"/>
    </row>
    <row r="590" spans="1:27" s="30" customFormat="1" ht="82.2" outlineLevel="1">
      <c r="A590" s="10">
        <f t="shared" si="27"/>
        <v>548</v>
      </c>
      <c r="B590" s="10" t="s">
        <v>8194</v>
      </c>
      <c r="C590" s="10" t="s">
        <v>44</v>
      </c>
      <c r="D590" s="71" t="s">
        <v>3298</v>
      </c>
      <c r="E590" s="9">
        <v>6666008444</v>
      </c>
      <c r="F590" s="10" t="s">
        <v>13884</v>
      </c>
      <c r="G590" s="125" t="s">
        <v>1416</v>
      </c>
      <c r="H590" s="167" t="s">
        <v>151</v>
      </c>
      <c r="I590" s="10" t="s">
        <v>22</v>
      </c>
      <c r="J590" s="10" t="s">
        <v>3488</v>
      </c>
      <c r="K590" s="18" t="s">
        <v>1385</v>
      </c>
      <c r="L590" s="10" t="s">
        <v>241</v>
      </c>
      <c r="M590" s="80" t="s">
        <v>11140</v>
      </c>
      <c r="N590" s="10" t="s">
        <v>39</v>
      </c>
      <c r="O590" s="76" t="s">
        <v>11895</v>
      </c>
      <c r="P590" s="10" t="s">
        <v>11633</v>
      </c>
      <c r="Q590" s="173" t="s">
        <v>9574</v>
      </c>
      <c r="R590" s="16" t="s">
        <v>9291</v>
      </c>
      <c r="S590" s="16" t="s">
        <v>3723</v>
      </c>
      <c r="T590" s="80" t="s">
        <v>10026</v>
      </c>
      <c r="U590" s="581" t="s">
        <v>3737</v>
      </c>
      <c r="V590" s="449"/>
      <c r="W590" s="56"/>
      <c r="X590" s="56"/>
      <c r="Y590" s="56"/>
      <c r="Z590" s="56"/>
      <c r="AA590" s="56"/>
    </row>
    <row r="591" spans="1:27" s="30" customFormat="1" ht="82.2" outlineLevel="1">
      <c r="A591" s="10">
        <f t="shared" si="27"/>
        <v>549</v>
      </c>
      <c r="B591" s="10" t="s">
        <v>8195</v>
      </c>
      <c r="C591" s="10" t="s">
        <v>44</v>
      </c>
      <c r="D591" s="172" t="s">
        <v>1417</v>
      </c>
      <c r="E591" s="10">
        <v>6666007874</v>
      </c>
      <c r="F591" s="10" t="s">
        <v>13885</v>
      </c>
      <c r="G591" s="125" t="s">
        <v>1418</v>
      </c>
      <c r="H591" s="167" t="s">
        <v>151</v>
      </c>
      <c r="I591" s="10" t="s">
        <v>22</v>
      </c>
      <c r="J591" s="10" t="s">
        <v>3490</v>
      </c>
      <c r="K591" s="18" t="s">
        <v>1385</v>
      </c>
      <c r="L591" s="10" t="s">
        <v>241</v>
      </c>
      <c r="M591" s="80" t="s">
        <v>11141</v>
      </c>
      <c r="N591" s="10" t="s">
        <v>39</v>
      </c>
      <c r="O591" s="76" t="s">
        <v>12103</v>
      </c>
      <c r="P591" s="10" t="s">
        <v>11634</v>
      </c>
      <c r="Q591" s="173" t="s">
        <v>9575</v>
      </c>
      <c r="R591" s="16" t="s">
        <v>9292</v>
      </c>
      <c r="S591" s="16" t="s">
        <v>3724</v>
      </c>
      <c r="T591" s="80" t="s">
        <v>10027</v>
      </c>
      <c r="U591" s="581" t="s">
        <v>8924</v>
      </c>
      <c r="V591" s="449"/>
      <c r="W591" s="68"/>
      <c r="X591" s="56"/>
      <c r="Y591" s="56"/>
      <c r="Z591" s="56"/>
      <c r="AA591" s="56"/>
    </row>
    <row r="592" spans="1:27" s="30" customFormat="1" ht="82.2" outlineLevel="1">
      <c r="A592" s="10">
        <f t="shared" si="27"/>
        <v>550</v>
      </c>
      <c r="B592" s="10" t="s">
        <v>8196</v>
      </c>
      <c r="C592" s="10" t="s">
        <v>44</v>
      </c>
      <c r="D592" s="172" t="s">
        <v>1419</v>
      </c>
      <c r="E592" s="10">
        <v>6665007543</v>
      </c>
      <c r="F592" s="10" t="s">
        <v>7373</v>
      </c>
      <c r="G592" s="125" t="s">
        <v>1420</v>
      </c>
      <c r="H592" s="167" t="s">
        <v>151</v>
      </c>
      <c r="I592" s="10" t="s">
        <v>22</v>
      </c>
      <c r="J592" s="10" t="s">
        <v>3496</v>
      </c>
      <c r="K592" s="18" t="s">
        <v>1385</v>
      </c>
      <c r="L592" s="10" t="s">
        <v>241</v>
      </c>
      <c r="M592" s="80" t="s">
        <v>11142</v>
      </c>
      <c r="N592" s="10" t="s">
        <v>39</v>
      </c>
      <c r="O592" s="76" t="s">
        <v>11927</v>
      </c>
      <c r="P592" s="10" t="s">
        <v>11635</v>
      </c>
      <c r="Q592" s="173" t="s">
        <v>9489</v>
      </c>
      <c r="R592" s="16" t="s">
        <v>9293</v>
      </c>
      <c r="S592" s="16" t="s">
        <v>3725</v>
      </c>
      <c r="T592" s="80" t="s">
        <v>10024</v>
      </c>
      <c r="U592" s="581" t="s">
        <v>8925</v>
      </c>
      <c r="V592" s="449"/>
      <c r="W592" s="56"/>
      <c r="X592" s="56"/>
      <c r="Y592" s="56"/>
      <c r="Z592" s="56"/>
      <c r="AA592" s="56"/>
    </row>
    <row r="593" spans="1:27" s="30" customFormat="1" ht="82.2" outlineLevel="1">
      <c r="A593" s="10">
        <f t="shared" si="27"/>
        <v>551</v>
      </c>
      <c r="B593" s="10" t="s">
        <v>8197</v>
      </c>
      <c r="C593" s="10" t="s">
        <v>44</v>
      </c>
      <c r="D593" s="172" t="s">
        <v>1421</v>
      </c>
      <c r="E593" s="10">
        <v>6665007462</v>
      </c>
      <c r="F593" s="10" t="s">
        <v>13962</v>
      </c>
      <c r="G593" s="125" t="s">
        <v>1422</v>
      </c>
      <c r="H593" s="167" t="s">
        <v>151</v>
      </c>
      <c r="I593" s="10" t="s">
        <v>22</v>
      </c>
      <c r="J593" s="10" t="s">
        <v>3497</v>
      </c>
      <c r="K593" s="18" t="s">
        <v>1385</v>
      </c>
      <c r="L593" s="10" t="s">
        <v>241</v>
      </c>
      <c r="M593" s="80" t="s">
        <v>11143</v>
      </c>
      <c r="N593" s="10" t="s">
        <v>39</v>
      </c>
      <c r="O593" s="76" t="s">
        <v>12104</v>
      </c>
      <c r="P593" s="10" t="s">
        <v>11636</v>
      </c>
      <c r="Q593" s="173" t="s">
        <v>9576</v>
      </c>
      <c r="R593" s="16" t="s">
        <v>9294</v>
      </c>
      <c r="S593" s="16" t="s">
        <v>3726</v>
      </c>
      <c r="T593" s="80" t="s">
        <v>10028</v>
      </c>
      <c r="U593" s="599" t="s">
        <v>8926</v>
      </c>
      <c r="V593" s="449"/>
      <c r="W593" s="56"/>
      <c r="X593" s="56"/>
      <c r="Y593" s="56"/>
      <c r="Z593" s="56"/>
      <c r="AA593" s="56"/>
    </row>
    <row r="594" spans="1:27" s="30" customFormat="1" ht="82.2" outlineLevel="1">
      <c r="A594" s="10">
        <f t="shared" si="27"/>
        <v>552</v>
      </c>
      <c r="B594" s="10" t="s">
        <v>8198</v>
      </c>
      <c r="C594" s="10" t="s">
        <v>44</v>
      </c>
      <c r="D594" s="172" t="s">
        <v>1423</v>
      </c>
      <c r="E594" s="10">
        <v>6665007568</v>
      </c>
      <c r="F594" s="10" t="s">
        <v>13886</v>
      </c>
      <c r="G594" s="125" t="s">
        <v>1424</v>
      </c>
      <c r="H594" s="167" t="s">
        <v>151</v>
      </c>
      <c r="I594" s="10" t="s">
        <v>22</v>
      </c>
      <c r="J594" s="10" t="s">
        <v>3498</v>
      </c>
      <c r="K594" s="18" t="s">
        <v>1385</v>
      </c>
      <c r="L594" s="10" t="s">
        <v>241</v>
      </c>
      <c r="M594" s="80" t="s">
        <v>11131</v>
      </c>
      <c r="N594" s="10" t="s">
        <v>39</v>
      </c>
      <c r="O594" s="76" t="s">
        <v>11942</v>
      </c>
      <c r="P594" s="10" t="s">
        <v>11637</v>
      </c>
      <c r="Q594" s="173" t="s">
        <v>9489</v>
      </c>
      <c r="R594" s="16" t="s">
        <v>9295</v>
      </c>
      <c r="S594" s="16" t="s">
        <v>3727</v>
      </c>
      <c r="T594" s="80" t="s">
        <v>10029</v>
      </c>
      <c r="U594" s="581" t="s">
        <v>8927</v>
      </c>
      <c r="V594" s="449"/>
      <c r="W594" s="56"/>
      <c r="X594" s="56"/>
      <c r="Y594" s="56"/>
      <c r="Z594" s="56"/>
      <c r="AA594" s="56"/>
    </row>
    <row r="595" spans="1:27" s="30" customFormat="1" ht="82.2" outlineLevel="1">
      <c r="A595" s="10">
        <f t="shared" si="27"/>
        <v>553</v>
      </c>
      <c r="B595" s="10" t="s">
        <v>8199</v>
      </c>
      <c r="C595" s="10" t="s">
        <v>44</v>
      </c>
      <c r="D595" s="172" t="s">
        <v>1425</v>
      </c>
      <c r="E595" s="10">
        <v>6666008388</v>
      </c>
      <c r="F595" s="10" t="s">
        <v>13290</v>
      </c>
      <c r="G595" s="125" t="s">
        <v>1426</v>
      </c>
      <c r="H595" s="167" t="s">
        <v>151</v>
      </c>
      <c r="I595" s="10" t="s">
        <v>22</v>
      </c>
      <c r="J595" s="10" t="s">
        <v>1984</v>
      </c>
      <c r="K595" s="18" t="s">
        <v>1385</v>
      </c>
      <c r="L595" s="10" t="s">
        <v>241</v>
      </c>
      <c r="M595" s="80" t="s">
        <v>11140</v>
      </c>
      <c r="N595" s="10" t="s">
        <v>39</v>
      </c>
      <c r="O595" s="76" t="s">
        <v>11914</v>
      </c>
      <c r="P595" s="10" t="s">
        <v>11638</v>
      </c>
      <c r="Q595" s="173" t="s">
        <v>9489</v>
      </c>
      <c r="R595" s="16" t="s">
        <v>9296</v>
      </c>
      <c r="S595" s="16" t="s">
        <v>3728</v>
      </c>
      <c r="T595" s="80" t="s">
        <v>10015</v>
      </c>
      <c r="U595" s="581" t="s">
        <v>8928</v>
      </c>
      <c r="V595" s="449"/>
      <c r="W595" s="56"/>
      <c r="X595" s="56"/>
      <c r="Y595" s="56"/>
      <c r="Z595" s="56"/>
      <c r="AA595" s="56"/>
    </row>
    <row r="596" spans="1:27" s="30" customFormat="1" ht="84" outlineLevel="1">
      <c r="A596" s="10">
        <f t="shared" si="27"/>
        <v>554</v>
      </c>
      <c r="B596" s="10" t="s">
        <v>8200</v>
      </c>
      <c r="C596" s="10" t="s">
        <v>44</v>
      </c>
      <c r="D596" s="172" t="s">
        <v>1427</v>
      </c>
      <c r="E596" s="10">
        <v>6612011264</v>
      </c>
      <c r="F596" s="10" t="s">
        <v>13887</v>
      </c>
      <c r="G596" s="125" t="s">
        <v>1428</v>
      </c>
      <c r="H596" s="167" t="s">
        <v>151</v>
      </c>
      <c r="I596" s="10" t="s">
        <v>22</v>
      </c>
      <c r="J596" s="10" t="s">
        <v>3499</v>
      </c>
      <c r="K596" s="18" t="s">
        <v>1385</v>
      </c>
      <c r="L596" s="10" t="s">
        <v>241</v>
      </c>
      <c r="M596" s="80" t="s">
        <v>11144</v>
      </c>
      <c r="N596" s="10" t="s">
        <v>39</v>
      </c>
      <c r="O596" s="76" t="s">
        <v>12105</v>
      </c>
      <c r="P596" s="10" t="s">
        <v>6683</v>
      </c>
      <c r="Q596" s="173" t="s">
        <v>9577</v>
      </c>
      <c r="R596" s="16" t="s">
        <v>9297</v>
      </c>
      <c r="S596" s="16" t="s">
        <v>3729</v>
      </c>
      <c r="T596" s="80" t="s">
        <v>10022</v>
      </c>
      <c r="U596" s="600" t="s">
        <v>3738</v>
      </c>
      <c r="V596" s="449"/>
      <c r="W596" s="56"/>
      <c r="X596" s="56"/>
      <c r="Y596" s="56"/>
      <c r="Z596" s="56"/>
      <c r="AA596" s="56"/>
    </row>
    <row r="597" spans="1:27" s="30" customFormat="1" ht="96" outlineLevel="1">
      <c r="A597" s="10">
        <f t="shared" si="27"/>
        <v>555</v>
      </c>
      <c r="B597" s="10" t="s">
        <v>8201</v>
      </c>
      <c r="C597" s="10" t="s">
        <v>44</v>
      </c>
      <c r="D597" s="172" t="s">
        <v>1429</v>
      </c>
      <c r="E597" s="10">
        <v>6666006951</v>
      </c>
      <c r="F597" s="10" t="s">
        <v>13888</v>
      </c>
      <c r="G597" s="125" t="s">
        <v>1430</v>
      </c>
      <c r="H597" s="167" t="s">
        <v>151</v>
      </c>
      <c r="I597" s="10" t="s">
        <v>22</v>
      </c>
      <c r="J597" s="10" t="s">
        <v>3490</v>
      </c>
      <c r="K597" s="18" t="s">
        <v>1385</v>
      </c>
      <c r="L597" s="10" t="s">
        <v>241</v>
      </c>
      <c r="M597" s="80" t="s">
        <v>11145</v>
      </c>
      <c r="N597" s="10" t="s">
        <v>39</v>
      </c>
      <c r="O597" s="76" t="s">
        <v>11961</v>
      </c>
      <c r="P597" s="10" t="s">
        <v>11639</v>
      </c>
      <c r="Q597" s="173" t="s">
        <v>9578</v>
      </c>
      <c r="R597" s="16" t="s">
        <v>9298</v>
      </c>
      <c r="S597" s="16" t="s">
        <v>3730</v>
      </c>
      <c r="T597" s="381" t="s">
        <v>10025</v>
      </c>
      <c r="U597" s="584" t="s">
        <v>8929</v>
      </c>
      <c r="V597" s="449"/>
      <c r="W597" s="56"/>
      <c r="X597" s="56"/>
      <c r="Y597" s="56"/>
      <c r="Z597" s="56"/>
      <c r="AA597" s="56"/>
    </row>
    <row r="598" spans="1:27" s="30" customFormat="1" ht="82.2" outlineLevel="1">
      <c r="A598" s="10">
        <f t="shared" si="27"/>
        <v>556</v>
      </c>
      <c r="B598" s="10" t="s">
        <v>8202</v>
      </c>
      <c r="C598" s="10" t="s">
        <v>44</v>
      </c>
      <c r="D598" s="172" t="s">
        <v>1431</v>
      </c>
      <c r="E598" s="10">
        <v>6666008652</v>
      </c>
      <c r="F598" s="10" t="s">
        <v>13889</v>
      </c>
      <c r="G598" s="125" t="s">
        <v>1432</v>
      </c>
      <c r="H598" s="167" t="s">
        <v>151</v>
      </c>
      <c r="I598" s="10" t="s">
        <v>22</v>
      </c>
      <c r="J598" s="10" t="s">
        <v>3490</v>
      </c>
      <c r="K598" s="18" t="s">
        <v>1385</v>
      </c>
      <c r="L598" s="10" t="s">
        <v>241</v>
      </c>
      <c r="M598" s="80" t="s">
        <v>11146</v>
      </c>
      <c r="N598" s="10" t="s">
        <v>39</v>
      </c>
      <c r="O598" s="76" t="s">
        <v>12014</v>
      </c>
      <c r="P598" s="10" t="s">
        <v>11640</v>
      </c>
      <c r="Q598" s="173" t="s">
        <v>9579</v>
      </c>
      <c r="R598" s="16" t="s">
        <v>9299</v>
      </c>
      <c r="S598" s="16" t="s">
        <v>3731</v>
      </c>
      <c r="T598" s="381" t="s">
        <v>10030</v>
      </c>
      <c r="U598" s="584" t="s">
        <v>8930</v>
      </c>
      <c r="V598" s="449"/>
      <c r="W598" s="56"/>
      <c r="X598" s="56"/>
      <c r="Y598" s="56"/>
      <c r="Z598" s="56"/>
      <c r="AA598" s="56"/>
    </row>
    <row r="599" spans="1:27" s="30" customFormat="1" ht="159.6" outlineLevel="1">
      <c r="A599" s="10">
        <f t="shared" si="27"/>
        <v>557</v>
      </c>
      <c r="B599" s="10" t="s">
        <v>8203</v>
      </c>
      <c r="C599" s="10" t="s">
        <v>44</v>
      </c>
      <c r="D599" s="172" t="s">
        <v>1433</v>
      </c>
      <c r="E599" s="10">
        <v>6612011810</v>
      </c>
      <c r="F599" s="10" t="s">
        <v>8629</v>
      </c>
      <c r="G599" s="125" t="s">
        <v>1434</v>
      </c>
      <c r="H599" s="167" t="s">
        <v>151</v>
      </c>
      <c r="I599" s="10" t="s">
        <v>22</v>
      </c>
      <c r="J599" s="10" t="s">
        <v>2659</v>
      </c>
      <c r="K599" s="14">
        <v>405.55</v>
      </c>
      <c r="L599" s="10" t="s">
        <v>2206</v>
      </c>
      <c r="M599" s="76" t="s">
        <v>11147</v>
      </c>
      <c r="N599" s="10" t="s">
        <v>39</v>
      </c>
      <c r="O599" s="76" t="s">
        <v>12106</v>
      </c>
      <c r="P599" s="10" t="s">
        <v>6684</v>
      </c>
      <c r="Q599" s="224" t="s">
        <v>11751</v>
      </c>
      <c r="R599" s="151" t="s">
        <v>39</v>
      </c>
      <c r="S599" s="10" t="s">
        <v>1435</v>
      </c>
      <c r="T599" s="82" t="s">
        <v>10458</v>
      </c>
      <c r="U599" s="584" t="s">
        <v>5004</v>
      </c>
      <c r="V599" s="449"/>
      <c r="W599" s="56"/>
      <c r="X599" s="56"/>
      <c r="Y599" s="56"/>
      <c r="Z599" s="56"/>
      <c r="AA599" s="56"/>
    </row>
    <row r="600" spans="1:27" s="30" customFormat="1" ht="192" outlineLevel="1">
      <c r="A600" s="10">
        <f t="shared" si="27"/>
        <v>558</v>
      </c>
      <c r="B600" s="10" t="s">
        <v>9116</v>
      </c>
      <c r="C600" s="10" t="s">
        <v>44</v>
      </c>
      <c r="D600" s="172" t="s">
        <v>3892</v>
      </c>
      <c r="E600" s="10">
        <v>6612006419</v>
      </c>
      <c r="F600" s="10" t="s">
        <v>13961</v>
      </c>
      <c r="G600" s="567" t="s">
        <v>1436</v>
      </c>
      <c r="H600" s="167" t="s">
        <v>151</v>
      </c>
      <c r="I600" s="10" t="s">
        <v>22</v>
      </c>
      <c r="J600" s="10" t="s">
        <v>314</v>
      </c>
      <c r="K600" s="18">
        <v>423.83</v>
      </c>
      <c r="L600" s="10" t="s">
        <v>241</v>
      </c>
      <c r="M600" s="76" t="s">
        <v>10977</v>
      </c>
      <c r="N600" s="10" t="s">
        <v>39</v>
      </c>
      <c r="O600" s="76" t="s">
        <v>12107</v>
      </c>
      <c r="P600" s="191" t="s">
        <v>6685</v>
      </c>
      <c r="Q600" s="562" t="s">
        <v>11752</v>
      </c>
      <c r="R600" s="127" t="s">
        <v>8805</v>
      </c>
      <c r="S600" s="10" t="s">
        <v>7677</v>
      </c>
      <c r="T600" s="41" t="s">
        <v>3893</v>
      </c>
      <c r="U600" s="584" t="s">
        <v>6991</v>
      </c>
      <c r="V600" s="449"/>
      <c r="W600" s="56"/>
      <c r="X600" s="56"/>
      <c r="Y600" s="56"/>
      <c r="Z600" s="56"/>
      <c r="AA600" s="56"/>
    </row>
    <row r="601" spans="1:27" s="30" customFormat="1" ht="82.2" outlineLevel="1">
      <c r="A601" s="10">
        <f t="shared" si="27"/>
        <v>559</v>
      </c>
      <c r="B601" s="10" t="s">
        <v>8204</v>
      </c>
      <c r="C601" s="10" t="s">
        <v>44</v>
      </c>
      <c r="D601" s="172" t="s">
        <v>1437</v>
      </c>
      <c r="E601" s="10">
        <v>6612054998</v>
      </c>
      <c r="F601" s="10" t="s">
        <v>13890</v>
      </c>
      <c r="G601" s="125" t="s">
        <v>1438</v>
      </c>
      <c r="H601" s="167" t="s">
        <v>151</v>
      </c>
      <c r="I601" s="10" t="s">
        <v>22</v>
      </c>
      <c r="J601" s="10" t="s">
        <v>3500</v>
      </c>
      <c r="K601" s="18" t="s">
        <v>1385</v>
      </c>
      <c r="L601" s="10" t="s">
        <v>241</v>
      </c>
      <c r="M601" s="80" t="s">
        <v>11127</v>
      </c>
      <c r="N601" s="10" t="s">
        <v>39</v>
      </c>
      <c r="O601" s="76" t="s">
        <v>11992</v>
      </c>
      <c r="P601" s="10" t="s">
        <v>6686</v>
      </c>
      <c r="Q601" s="250" t="s">
        <v>9580</v>
      </c>
      <c r="R601" s="10" t="s">
        <v>9300</v>
      </c>
      <c r="S601" s="10" t="s">
        <v>3732</v>
      </c>
      <c r="T601" s="76" t="s">
        <v>10031</v>
      </c>
      <c r="U601" s="422" t="s">
        <v>8931</v>
      </c>
      <c r="V601" s="449"/>
      <c r="W601" s="56"/>
      <c r="X601" s="56"/>
      <c r="Y601" s="56"/>
      <c r="Z601" s="56"/>
      <c r="AA601" s="56"/>
    </row>
    <row r="602" spans="1:27" s="30" customFormat="1" ht="96" outlineLevel="1">
      <c r="A602" s="10">
        <f t="shared" si="27"/>
        <v>560</v>
      </c>
      <c r="B602" s="10" t="s">
        <v>9117</v>
      </c>
      <c r="C602" s="10" t="s">
        <v>1439</v>
      </c>
      <c r="D602" s="172" t="s">
        <v>1440</v>
      </c>
      <c r="E602" s="10">
        <v>6665002425</v>
      </c>
      <c r="F602" s="10" t="s">
        <v>13955</v>
      </c>
      <c r="G602" s="125" t="s">
        <v>1441</v>
      </c>
      <c r="H602" s="167" t="s">
        <v>151</v>
      </c>
      <c r="I602" s="10" t="s">
        <v>22</v>
      </c>
      <c r="J602" s="188" t="s">
        <v>5257</v>
      </c>
      <c r="K602" s="18">
        <v>550</v>
      </c>
      <c r="L602" s="10" t="s">
        <v>1442</v>
      </c>
      <c r="M602" s="76" t="s">
        <v>11148</v>
      </c>
      <c r="N602" s="10" t="s">
        <v>39</v>
      </c>
      <c r="O602" s="76" t="s">
        <v>12108</v>
      </c>
      <c r="P602" s="10" t="s">
        <v>6215</v>
      </c>
      <c r="Q602" s="173" t="s">
        <v>9489</v>
      </c>
      <c r="R602" s="10" t="s">
        <v>1443</v>
      </c>
      <c r="S602" s="10" t="s">
        <v>1444</v>
      </c>
      <c r="T602" s="76" t="s">
        <v>10032</v>
      </c>
      <c r="U602" s="415" t="s">
        <v>8932</v>
      </c>
      <c r="V602" s="449"/>
      <c r="W602" s="56"/>
      <c r="X602" s="56"/>
      <c r="Y602" s="56"/>
      <c r="Z602" s="56"/>
      <c r="AA602" s="56"/>
    </row>
    <row r="603" spans="1:27" s="30" customFormat="1" ht="82.8" outlineLevel="1">
      <c r="A603" s="10">
        <f t="shared" si="27"/>
        <v>561</v>
      </c>
      <c r="B603" s="10" t="s">
        <v>8205</v>
      </c>
      <c r="C603" s="10" t="s">
        <v>1439</v>
      </c>
      <c r="D603" s="172" t="s">
        <v>1440</v>
      </c>
      <c r="E603" s="10">
        <v>6665002425</v>
      </c>
      <c r="F603" s="374" t="s">
        <v>13955</v>
      </c>
      <c r="G603" s="601" t="s">
        <v>1441</v>
      </c>
      <c r="H603" s="167" t="s">
        <v>151</v>
      </c>
      <c r="I603" s="374" t="s">
        <v>22</v>
      </c>
      <c r="J603" s="565" t="s">
        <v>5653</v>
      </c>
      <c r="K603" s="565">
        <v>400</v>
      </c>
      <c r="L603" s="565" t="s">
        <v>3192</v>
      </c>
      <c r="M603" s="564" t="s">
        <v>11149</v>
      </c>
      <c r="N603" s="10" t="s">
        <v>39</v>
      </c>
      <c r="O603" s="76" t="s">
        <v>12108</v>
      </c>
      <c r="P603" s="10" t="s">
        <v>6215</v>
      </c>
      <c r="Q603" s="173" t="s">
        <v>9489</v>
      </c>
      <c r="R603" s="10" t="s">
        <v>1443</v>
      </c>
      <c r="S603" s="10" t="s">
        <v>1444</v>
      </c>
      <c r="T603" s="76" t="s">
        <v>10032</v>
      </c>
      <c r="U603" s="415" t="s">
        <v>6216</v>
      </c>
      <c r="V603" s="449"/>
      <c r="W603" s="56"/>
      <c r="X603" s="56"/>
      <c r="Y603" s="56"/>
      <c r="Z603" s="56"/>
      <c r="AA603" s="56"/>
    </row>
    <row r="604" spans="1:27" s="30" customFormat="1" ht="94.8" outlineLevel="1">
      <c r="A604" s="10">
        <f t="shared" si="27"/>
        <v>562</v>
      </c>
      <c r="B604" s="10" t="s">
        <v>8206</v>
      </c>
      <c r="C604" s="10" t="s">
        <v>44</v>
      </c>
      <c r="D604" s="172" t="s">
        <v>3622</v>
      </c>
      <c r="E604" s="10">
        <v>6612032909</v>
      </c>
      <c r="F604" s="10" t="s">
        <v>10760</v>
      </c>
      <c r="G604" s="577" t="s">
        <v>3623</v>
      </c>
      <c r="H604" s="167" t="s">
        <v>151</v>
      </c>
      <c r="I604" s="10" t="s">
        <v>22</v>
      </c>
      <c r="J604" s="10" t="s">
        <v>3410</v>
      </c>
      <c r="K604" s="18">
        <v>423.83</v>
      </c>
      <c r="L604" s="10" t="s">
        <v>2206</v>
      </c>
      <c r="M604" s="76" t="s">
        <v>11150</v>
      </c>
      <c r="N604" s="10" t="s">
        <v>39</v>
      </c>
      <c r="O604" s="76" t="s">
        <v>12888</v>
      </c>
      <c r="P604" s="10" t="s">
        <v>6989</v>
      </c>
      <c r="Q604" s="173" t="s">
        <v>11753</v>
      </c>
      <c r="R604" s="10" t="s">
        <v>9301</v>
      </c>
      <c r="S604" s="10" t="s">
        <v>8738</v>
      </c>
      <c r="T604" s="9" t="s">
        <v>3624</v>
      </c>
      <c r="U604" s="415" t="s">
        <v>4684</v>
      </c>
      <c r="V604" s="449"/>
      <c r="W604" s="56"/>
      <c r="X604" s="56"/>
      <c r="Y604" s="56"/>
      <c r="Z604" s="56"/>
      <c r="AA604" s="56"/>
    </row>
    <row r="605" spans="1:27" s="30" customFormat="1" ht="37.200000000000003">
      <c r="A605" s="108" t="str">
        <f>"Камышловский ГО: " &amp; COUNT(A606:A615)</f>
        <v>Камышловский ГО: 10</v>
      </c>
      <c r="B605" s="109"/>
      <c r="C605" s="155"/>
      <c r="D605" s="109"/>
      <c r="E605" s="109"/>
      <c r="F605" s="156"/>
      <c r="G605" s="156"/>
      <c r="H605" s="156"/>
      <c r="I605" s="156"/>
      <c r="J605" s="156"/>
      <c r="K605" s="157"/>
      <c r="L605" s="156"/>
      <c r="M605" s="158"/>
      <c r="N605" s="156"/>
      <c r="O605" s="158"/>
      <c r="P605" s="110"/>
      <c r="Q605" s="156"/>
      <c r="R605" s="156"/>
      <c r="S605" s="156"/>
      <c r="T605" s="158"/>
      <c r="U605" s="416"/>
      <c r="V605" s="449">
        <v>111</v>
      </c>
      <c r="W605" s="67"/>
      <c r="X605" s="56"/>
      <c r="Y605" s="56"/>
      <c r="Z605" s="56"/>
      <c r="AA605" s="56"/>
    </row>
    <row r="606" spans="1:27" s="30" customFormat="1" ht="84" outlineLevel="1">
      <c r="A606" s="10">
        <f>A604+1</f>
        <v>563</v>
      </c>
      <c r="B606" s="10" t="s">
        <v>9118</v>
      </c>
      <c r="C606" s="10" t="s">
        <v>44</v>
      </c>
      <c r="D606" s="172" t="s">
        <v>1445</v>
      </c>
      <c r="E606" s="10">
        <v>6613004037</v>
      </c>
      <c r="F606" s="10" t="s">
        <v>7374</v>
      </c>
      <c r="G606" s="125" t="s">
        <v>1446</v>
      </c>
      <c r="H606" s="167" t="s">
        <v>151</v>
      </c>
      <c r="I606" s="10" t="s">
        <v>22</v>
      </c>
      <c r="J606" s="516" t="s">
        <v>444</v>
      </c>
      <c r="K606" s="602">
        <v>313.20999999999998</v>
      </c>
      <c r="L606" s="10" t="s">
        <v>241</v>
      </c>
      <c r="M606" s="76" t="s">
        <v>11151</v>
      </c>
      <c r="N606" s="10" t="s">
        <v>39</v>
      </c>
      <c r="O606" s="76" t="s">
        <v>12259</v>
      </c>
      <c r="P606" s="516" t="s">
        <v>5904</v>
      </c>
      <c r="Q606" s="603" t="s">
        <v>11754</v>
      </c>
      <c r="R606" s="516" t="s">
        <v>5745</v>
      </c>
      <c r="S606" s="516" t="s">
        <v>7667</v>
      </c>
      <c r="T606" s="252" t="s">
        <v>10033</v>
      </c>
      <c r="U606" s="415" t="s">
        <v>5905</v>
      </c>
      <c r="V606" s="449"/>
      <c r="W606" s="56"/>
      <c r="X606" s="56"/>
      <c r="Y606" s="56"/>
      <c r="Z606" s="56"/>
      <c r="AA606" s="56"/>
    </row>
    <row r="607" spans="1:27" s="30" customFormat="1" ht="72" outlineLevel="1">
      <c r="A607" s="10">
        <f t="shared" ref="A607:A615" si="28">A606+1</f>
        <v>564</v>
      </c>
      <c r="B607" s="10" t="s">
        <v>9119</v>
      </c>
      <c r="C607" s="10" t="s">
        <v>44</v>
      </c>
      <c r="D607" s="172" t="s">
        <v>1447</v>
      </c>
      <c r="E607" s="10">
        <v>6613004894</v>
      </c>
      <c r="F607" s="10" t="s">
        <v>7375</v>
      </c>
      <c r="G607" s="125" t="s">
        <v>1448</v>
      </c>
      <c r="H607" s="167" t="s">
        <v>151</v>
      </c>
      <c r="I607" s="10" t="s">
        <v>22</v>
      </c>
      <c r="J607" s="516" t="s">
        <v>3817</v>
      </c>
      <c r="K607" s="602">
        <v>313.20999999999998</v>
      </c>
      <c r="L607" s="10" t="s">
        <v>241</v>
      </c>
      <c r="M607" s="76" t="s">
        <v>10964</v>
      </c>
      <c r="N607" s="10" t="s">
        <v>39</v>
      </c>
      <c r="O607" s="604" t="s">
        <v>12109</v>
      </c>
      <c r="P607" s="516" t="s">
        <v>4407</v>
      </c>
      <c r="Q607" s="563" t="s">
        <v>9573</v>
      </c>
      <c r="R607" s="516" t="s">
        <v>8806</v>
      </c>
      <c r="S607" s="516" t="s">
        <v>7678</v>
      </c>
      <c r="T607" s="252" t="s">
        <v>10034</v>
      </c>
      <c r="U607" s="415" t="s">
        <v>4685</v>
      </c>
      <c r="V607" s="449"/>
      <c r="W607" s="56"/>
      <c r="X607" s="56"/>
      <c r="Y607" s="56"/>
      <c r="Z607" s="56"/>
      <c r="AA607" s="56"/>
    </row>
    <row r="608" spans="1:27" s="30" customFormat="1" ht="96" outlineLevel="1">
      <c r="A608" s="10">
        <f t="shared" si="28"/>
        <v>565</v>
      </c>
      <c r="B608" s="10" t="s">
        <v>8207</v>
      </c>
      <c r="C608" s="10" t="s">
        <v>44</v>
      </c>
      <c r="D608" s="172" t="s">
        <v>1449</v>
      </c>
      <c r="E608" s="10">
        <v>6613004894</v>
      </c>
      <c r="F608" s="10" t="s">
        <v>7376</v>
      </c>
      <c r="G608" s="125" t="s">
        <v>1450</v>
      </c>
      <c r="H608" s="167" t="s">
        <v>151</v>
      </c>
      <c r="I608" s="10" t="s">
        <v>22</v>
      </c>
      <c r="J608" s="516" t="s">
        <v>444</v>
      </c>
      <c r="K608" s="602">
        <v>313.20999999999998</v>
      </c>
      <c r="L608" s="10" t="s">
        <v>241</v>
      </c>
      <c r="M608" s="76" t="s">
        <v>10978</v>
      </c>
      <c r="N608" s="10" t="s">
        <v>39</v>
      </c>
      <c r="O608" s="486" t="s">
        <v>12260</v>
      </c>
      <c r="P608" s="516" t="s">
        <v>4408</v>
      </c>
      <c r="Q608" s="562" t="s">
        <v>9581</v>
      </c>
      <c r="R608" s="516" t="s">
        <v>8807</v>
      </c>
      <c r="S608" s="516" t="s">
        <v>8825</v>
      </c>
      <c r="T608" s="605" t="s">
        <v>10035</v>
      </c>
      <c r="U608" s="419" t="s">
        <v>5258</v>
      </c>
      <c r="V608" s="449"/>
      <c r="W608" s="56"/>
      <c r="X608" s="56"/>
      <c r="Y608" s="56"/>
      <c r="Z608" s="56"/>
      <c r="AA608" s="56"/>
    </row>
    <row r="609" spans="1:27" s="30" customFormat="1" ht="82.8" outlineLevel="1">
      <c r="A609" s="10">
        <f t="shared" si="28"/>
        <v>566</v>
      </c>
      <c r="B609" s="10" t="s">
        <v>8208</v>
      </c>
      <c r="C609" s="10" t="s">
        <v>44</v>
      </c>
      <c r="D609" s="172" t="s">
        <v>6416</v>
      </c>
      <c r="E609" s="10">
        <v>6613003876</v>
      </c>
      <c r="F609" s="10" t="s">
        <v>7377</v>
      </c>
      <c r="G609" s="125" t="s">
        <v>1451</v>
      </c>
      <c r="H609" s="167" t="s">
        <v>151</v>
      </c>
      <c r="I609" s="10" t="s">
        <v>22</v>
      </c>
      <c r="J609" s="10" t="s">
        <v>444</v>
      </c>
      <c r="K609" s="14">
        <v>313.20999999999998</v>
      </c>
      <c r="L609" s="10" t="s">
        <v>241</v>
      </c>
      <c r="M609" s="76" t="s">
        <v>10925</v>
      </c>
      <c r="N609" s="10" t="s">
        <v>39</v>
      </c>
      <c r="O609" s="76" t="s">
        <v>12261</v>
      </c>
      <c r="P609" s="516" t="s">
        <v>6414</v>
      </c>
      <c r="Q609" s="563" t="s">
        <v>9573</v>
      </c>
      <c r="R609" s="516" t="s">
        <v>6415</v>
      </c>
      <c r="S609" s="516" t="s">
        <v>7668</v>
      </c>
      <c r="T609" s="252" t="s">
        <v>10036</v>
      </c>
      <c r="U609" s="584" t="s">
        <v>4686</v>
      </c>
      <c r="V609" s="449"/>
      <c r="W609" s="56"/>
      <c r="X609" s="56"/>
      <c r="Y609" s="56"/>
      <c r="Z609" s="56"/>
      <c r="AA609" s="56"/>
    </row>
    <row r="610" spans="1:27" s="30" customFormat="1" ht="82.8" outlineLevel="1">
      <c r="A610" s="10">
        <f t="shared" si="28"/>
        <v>567</v>
      </c>
      <c r="B610" s="10" t="s">
        <v>8209</v>
      </c>
      <c r="C610" s="10" t="s">
        <v>44</v>
      </c>
      <c r="D610" s="172" t="s">
        <v>1452</v>
      </c>
      <c r="E610" s="10">
        <v>6613004005</v>
      </c>
      <c r="F610" s="10" t="s">
        <v>7378</v>
      </c>
      <c r="G610" s="125" t="s">
        <v>1453</v>
      </c>
      <c r="H610" s="167" t="s">
        <v>151</v>
      </c>
      <c r="I610" s="10" t="s">
        <v>22</v>
      </c>
      <c r="J610" s="10" t="s">
        <v>444</v>
      </c>
      <c r="K610" s="602">
        <v>270.57</v>
      </c>
      <c r="L610" s="10" t="s">
        <v>241</v>
      </c>
      <c r="M610" s="76" t="s">
        <v>10922</v>
      </c>
      <c r="N610" s="10" t="s">
        <v>39</v>
      </c>
      <c r="O610" s="76" t="s">
        <v>11914</v>
      </c>
      <c r="P610" s="516" t="s">
        <v>13008</v>
      </c>
      <c r="Q610" s="562" t="s">
        <v>11755</v>
      </c>
      <c r="R610" s="10" t="s">
        <v>4184</v>
      </c>
      <c r="S610" s="516" t="s">
        <v>7669</v>
      </c>
      <c r="T610" s="252" t="s">
        <v>10037</v>
      </c>
      <c r="U610" s="584" t="s">
        <v>4687</v>
      </c>
      <c r="V610" s="449"/>
      <c r="W610" s="56"/>
      <c r="X610" s="56"/>
      <c r="Y610" s="56"/>
      <c r="Z610" s="56"/>
      <c r="AA610" s="56"/>
    </row>
    <row r="611" spans="1:27" s="30" customFormat="1" ht="82.8" outlineLevel="1">
      <c r="A611" s="10">
        <f t="shared" si="28"/>
        <v>568</v>
      </c>
      <c r="B611" s="516" t="s">
        <v>8210</v>
      </c>
      <c r="C611" s="10" t="s">
        <v>44</v>
      </c>
      <c r="D611" s="172" t="s">
        <v>1454</v>
      </c>
      <c r="E611" s="10">
        <v>6613002791</v>
      </c>
      <c r="F611" s="10" t="s">
        <v>7379</v>
      </c>
      <c r="G611" s="567" t="s">
        <v>4007</v>
      </c>
      <c r="H611" s="167" t="s">
        <v>151</v>
      </c>
      <c r="I611" s="10" t="s">
        <v>22</v>
      </c>
      <c r="J611" s="375" t="s">
        <v>9276</v>
      </c>
      <c r="K611" s="14">
        <v>0</v>
      </c>
      <c r="L611" s="10" t="s">
        <v>241</v>
      </c>
      <c r="M611" s="76" t="s">
        <v>10907</v>
      </c>
      <c r="N611" s="10" t="s">
        <v>39</v>
      </c>
      <c r="O611" s="76" t="s">
        <v>11933</v>
      </c>
      <c r="P611" s="516" t="s">
        <v>13009</v>
      </c>
      <c r="Q611" s="606"/>
      <c r="R611" s="516" t="s">
        <v>4185</v>
      </c>
      <c r="S611" s="516" t="s">
        <v>7670</v>
      </c>
      <c r="T611" s="253" t="s">
        <v>4588</v>
      </c>
      <c r="U611" s="254" t="s">
        <v>39</v>
      </c>
      <c r="V611" s="449"/>
      <c r="W611" s="56"/>
      <c r="X611" s="56"/>
      <c r="Y611" s="56"/>
      <c r="Z611" s="56"/>
      <c r="AA611" s="56"/>
    </row>
    <row r="612" spans="1:27" s="30" customFormat="1" ht="83.4" outlineLevel="1">
      <c r="A612" s="10">
        <f t="shared" si="28"/>
        <v>569</v>
      </c>
      <c r="B612" s="10" t="s">
        <v>8211</v>
      </c>
      <c r="C612" s="10" t="s">
        <v>44</v>
      </c>
      <c r="D612" s="515" t="s">
        <v>3818</v>
      </c>
      <c r="E612" s="10">
        <v>6613004407</v>
      </c>
      <c r="F612" s="10" t="s">
        <v>7570</v>
      </c>
      <c r="G612" s="125" t="s">
        <v>1455</v>
      </c>
      <c r="H612" s="167" t="s">
        <v>151</v>
      </c>
      <c r="I612" s="10" t="s">
        <v>22</v>
      </c>
      <c r="J612" s="516" t="s">
        <v>444</v>
      </c>
      <c r="K612" s="602">
        <v>313.20999999999998</v>
      </c>
      <c r="L612" s="10" t="s">
        <v>1456</v>
      </c>
      <c r="M612" s="76" t="s">
        <v>10912</v>
      </c>
      <c r="N612" s="10" t="s">
        <v>39</v>
      </c>
      <c r="O612" s="76" t="s">
        <v>12009</v>
      </c>
      <c r="P612" s="516" t="s">
        <v>13010</v>
      </c>
      <c r="Q612" s="607" t="s">
        <v>11756</v>
      </c>
      <c r="R612" s="516" t="s">
        <v>4186</v>
      </c>
      <c r="S612" s="516" t="s">
        <v>7671</v>
      </c>
      <c r="T612" s="252" t="s">
        <v>10038</v>
      </c>
      <c r="U612" s="584" t="s">
        <v>4688</v>
      </c>
      <c r="V612" s="449"/>
      <c r="W612" s="56"/>
      <c r="X612" s="56"/>
      <c r="Y612" s="56"/>
      <c r="Z612" s="56"/>
      <c r="AA612" s="56"/>
    </row>
    <row r="613" spans="1:27" s="30" customFormat="1" ht="60" outlineLevel="1">
      <c r="A613" s="10">
        <f t="shared" si="28"/>
        <v>570</v>
      </c>
      <c r="B613" s="10" t="s">
        <v>9120</v>
      </c>
      <c r="C613" s="10" t="s">
        <v>341</v>
      </c>
      <c r="D613" s="172" t="s">
        <v>1457</v>
      </c>
      <c r="E613" s="10">
        <v>6613001692</v>
      </c>
      <c r="F613" s="10" t="s">
        <v>7571</v>
      </c>
      <c r="G613" s="125" t="s">
        <v>1458</v>
      </c>
      <c r="H613" s="167" t="s">
        <v>151</v>
      </c>
      <c r="I613" s="10" t="s">
        <v>22</v>
      </c>
      <c r="J613" s="516" t="s">
        <v>9276</v>
      </c>
      <c r="K613" s="14"/>
      <c r="L613" s="10" t="s">
        <v>5373</v>
      </c>
      <c r="M613" s="76" t="s">
        <v>10907</v>
      </c>
      <c r="N613" s="10" t="s">
        <v>39</v>
      </c>
      <c r="O613" s="76" t="s">
        <v>12014</v>
      </c>
      <c r="P613" s="516" t="s">
        <v>4404</v>
      </c>
      <c r="Q613" s="562" t="s">
        <v>11757</v>
      </c>
      <c r="R613" s="516" t="s">
        <v>8808</v>
      </c>
      <c r="S613" s="516" t="s">
        <v>7679</v>
      </c>
      <c r="T613" s="255" t="s">
        <v>10039</v>
      </c>
      <c r="U613" s="584" t="s">
        <v>4689</v>
      </c>
      <c r="V613" s="449"/>
      <c r="W613" s="56"/>
      <c r="X613" s="56"/>
      <c r="Y613" s="56"/>
      <c r="Z613" s="56"/>
      <c r="AA613" s="56"/>
    </row>
    <row r="614" spans="1:27" s="30" customFormat="1" ht="70.8" outlineLevel="1">
      <c r="A614" s="10">
        <f t="shared" si="28"/>
        <v>571</v>
      </c>
      <c r="B614" s="10" t="s">
        <v>8212</v>
      </c>
      <c r="C614" s="10" t="s">
        <v>44</v>
      </c>
      <c r="D614" s="515" t="s">
        <v>3819</v>
      </c>
      <c r="E614" s="10">
        <v>6613002223</v>
      </c>
      <c r="F614" s="10" t="s">
        <v>8630</v>
      </c>
      <c r="G614" s="125" t="s">
        <v>1459</v>
      </c>
      <c r="H614" s="167" t="s">
        <v>151</v>
      </c>
      <c r="I614" s="10" t="s">
        <v>22</v>
      </c>
      <c r="J614" s="516" t="s">
        <v>444</v>
      </c>
      <c r="K614" s="608">
        <v>313.20999999999998</v>
      </c>
      <c r="L614" s="516" t="s">
        <v>241</v>
      </c>
      <c r="M614" s="76" t="s">
        <v>10923</v>
      </c>
      <c r="N614" s="10" t="s">
        <v>39</v>
      </c>
      <c r="O614" s="76" t="s">
        <v>11962</v>
      </c>
      <c r="P614" s="516" t="s">
        <v>4403</v>
      </c>
      <c r="Q614" s="588" t="s">
        <v>9582</v>
      </c>
      <c r="R614" s="516" t="s">
        <v>12889</v>
      </c>
      <c r="S614" s="516" t="s">
        <v>7680</v>
      </c>
      <c r="T614" s="255" t="s">
        <v>10040</v>
      </c>
      <c r="U614" s="584" t="s">
        <v>4690</v>
      </c>
      <c r="V614" s="449"/>
      <c r="W614" s="56"/>
      <c r="X614" s="56"/>
      <c r="Y614" s="56"/>
      <c r="Z614" s="56"/>
      <c r="AA614" s="56"/>
    </row>
    <row r="615" spans="1:27" s="30" customFormat="1" ht="60" outlineLevel="1">
      <c r="A615" s="10">
        <f t="shared" si="28"/>
        <v>572</v>
      </c>
      <c r="B615" s="10" t="s">
        <v>8213</v>
      </c>
      <c r="C615" s="10" t="s">
        <v>44</v>
      </c>
      <c r="D615" s="515" t="s">
        <v>3820</v>
      </c>
      <c r="E615" s="10">
        <v>6613003643</v>
      </c>
      <c r="F615" s="10" t="s">
        <v>7380</v>
      </c>
      <c r="G615" s="125" t="s">
        <v>1460</v>
      </c>
      <c r="H615" s="167" t="s">
        <v>151</v>
      </c>
      <c r="I615" s="10" t="s">
        <v>22</v>
      </c>
      <c r="J615" s="516" t="s">
        <v>444</v>
      </c>
      <c r="K615" s="608">
        <v>313.20999999999998</v>
      </c>
      <c r="L615" s="10" t="s">
        <v>98</v>
      </c>
      <c r="M615" s="76" t="s">
        <v>10923</v>
      </c>
      <c r="N615" s="10" t="s">
        <v>39</v>
      </c>
      <c r="O615" s="76" t="s">
        <v>12110</v>
      </c>
      <c r="P615" s="516" t="s">
        <v>4411</v>
      </c>
      <c r="Q615" s="607" t="s">
        <v>11758</v>
      </c>
      <c r="R615" s="516" t="s">
        <v>12890</v>
      </c>
      <c r="S615" s="516" t="s">
        <v>7672</v>
      </c>
      <c r="T615" s="255" t="s">
        <v>10041</v>
      </c>
      <c r="U615" s="584" t="s">
        <v>4691</v>
      </c>
      <c r="V615" s="449"/>
      <c r="W615" s="56"/>
      <c r="X615" s="56"/>
      <c r="Y615" s="56"/>
      <c r="Z615" s="56"/>
      <c r="AA615" s="56"/>
    </row>
    <row r="616" spans="1:27" s="30" customFormat="1" ht="37.200000000000003">
      <c r="A616" s="108" t="str">
        <f>"Камышловский МР: " &amp; COUNT(A617:A628)</f>
        <v>Камышловский МР: 12</v>
      </c>
      <c r="B616" s="109"/>
      <c r="C616" s="155"/>
      <c r="D616" s="109"/>
      <c r="E616" s="109"/>
      <c r="F616" s="156"/>
      <c r="G616" s="156"/>
      <c r="H616" s="156"/>
      <c r="I616" s="156"/>
      <c r="J616" s="156"/>
      <c r="K616" s="157"/>
      <c r="L616" s="156"/>
      <c r="M616" s="158"/>
      <c r="N616" s="156"/>
      <c r="O616" s="158"/>
      <c r="P616" s="110"/>
      <c r="Q616" s="156"/>
      <c r="R616" s="156"/>
      <c r="S616" s="156"/>
      <c r="T616" s="158"/>
      <c r="U616" s="416"/>
      <c r="V616" s="449">
        <v>111</v>
      </c>
      <c r="W616" s="67"/>
      <c r="X616" s="56"/>
      <c r="Y616" s="56"/>
      <c r="Z616" s="56"/>
      <c r="AA616" s="56"/>
    </row>
    <row r="617" spans="1:27" s="30" customFormat="1" ht="82.8" outlineLevel="1">
      <c r="A617" s="10">
        <f>A615+1</f>
        <v>573</v>
      </c>
      <c r="B617" s="10" t="s">
        <v>6256</v>
      </c>
      <c r="C617" s="10" t="s">
        <v>421</v>
      </c>
      <c r="D617" s="172" t="s">
        <v>1461</v>
      </c>
      <c r="E617" s="10">
        <v>6613004083</v>
      </c>
      <c r="F617" s="10" t="s">
        <v>10784</v>
      </c>
      <c r="G617" s="125" t="s">
        <v>1462</v>
      </c>
      <c r="H617" s="167" t="s">
        <v>151</v>
      </c>
      <c r="I617" s="10" t="s">
        <v>22</v>
      </c>
      <c r="J617" s="10" t="s">
        <v>339</v>
      </c>
      <c r="K617" s="18">
        <v>233.05</v>
      </c>
      <c r="L617" s="10" t="s">
        <v>241</v>
      </c>
      <c r="M617" s="76" t="s">
        <v>11152</v>
      </c>
      <c r="N617" s="10" t="s">
        <v>39</v>
      </c>
      <c r="O617" s="76" t="s">
        <v>12262</v>
      </c>
      <c r="P617" s="256" t="s">
        <v>6417</v>
      </c>
      <c r="Q617" s="33" t="s">
        <v>67</v>
      </c>
      <c r="R617" s="10" t="s">
        <v>12891</v>
      </c>
      <c r="S617" s="10" t="s">
        <v>1463</v>
      </c>
      <c r="T617" s="76" t="s">
        <v>10459</v>
      </c>
      <c r="U617" s="415" t="s">
        <v>1464</v>
      </c>
      <c r="V617" s="449"/>
      <c r="W617" s="56"/>
      <c r="X617" s="56"/>
      <c r="Y617" s="56"/>
      <c r="Z617" s="56"/>
      <c r="AA617" s="56"/>
    </row>
    <row r="618" spans="1:27" s="30" customFormat="1" ht="82.8" outlineLevel="1">
      <c r="A618" s="10">
        <f t="shared" ref="A618:A628" si="29">A617+1</f>
        <v>574</v>
      </c>
      <c r="B618" s="10" t="s">
        <v>6257</v>
      </c>
      <c r="C618" s="10" t="s">
        <v>421</v>
      </c>
      <c r="D618" s="172" t="s">
        <v>1465</v>
      </c>
      <c r="E618" s="37">
        <v>6613004527</v>
      </c>
      <c r="F618" s="10" t="s">
        <v>7572</v>
      </c>
      <c r="G618" s="125" t="s">
        <v>1466</v>
      </c>
      <c r="H618" s="167" t="s">
        <v>151</v>
      </c>
      <c r="I618" s="10" t="s">
        <v>22</v>
      </c>
      <c r="J618" s="10" t="s">
        <v>2386</v>
      </c>
      <c r="K618" s="14">
        <v>233.05</v>
      </c>
      <c r="L618" s="10" t="s">
        <v>241</v>
      </c>
      <c r="M618" s="76" t="s">
        <v>10912</v>
      </c>
      <c r="N618" s="10" t="s">
        <v>39</v>
      </c>
      <c r="O618" s="76" t="s">
        <v>12111</v>
      </c>
      <c r="P618" s="16" t="s">
        <v>6418</v>
      </c>
      <c r="Q618" s="33" t="s">
        <v>67</v>
      </c>
      <c r="R618" s="10" t="s">
        <v>6428</v>
      </c>
      <c r="S618" s="10" t="s">
        <v>4046</v>
      </c>
      <c r="T618" s="82" t="s">
        <v>10479</v>
      </c>
      <c r="U618" s="415" t="s">
        <v>1467</v>
      </c>
      <c r="V618" s="449"/>
      <c r="W618" s="56"/>
      <c r="X618" s="56"/>
      <c r="Y618" s="56"/>
      <c r="Z618" s="56"/>
      <c r="AA618" s="56"/>
    </row>
    <row r="619" spans="1:27" s="30" customFormat="1" ht="82.8" outlineLevel="1">
      <c r="A619" s="10">
        <f t="shared" si="29"/>
        <v>575</v>
      </c>
      <c r="B619" s="10" t="s">
        <v>5625</v>
      </c>
      <c r="C619" s="10" t="s">
        <v>421</v>
      </c>
      <c r="D619" s="172" t="s">
        <v>1468</v>
      </c>
      <c r="E619" s="10" t="s">
        <v>1469</v>
      </c>
      <c r="F619" s="10" t="s">
        <v>8637</v>
      </c>
      <c r="G619" s="125" t="s">
        <v>1470</v>
      </c>
      <c r="H619" s="167" t="s">
        <v>151</v>
      </c>
      <c r="I619" s="10" t="s">
        <v>22</v>
      </c>
      <c r="J619" s="10" t="s">
        <v>299</v>
      </c>
      <c r="K619" s="18">
        <v>233.05</v>
      </c>
      <c r="L619" s="10" t="s">
        <v>241</v>
      </c>
      <c r="M619" s="76" t="s">
        <v>11153</v>
      </c>
      <c r="N619" s="10" t="s">
        <v>39</v>
      </c>
      <c r="O619" s="76" t="s">
        <v>11993</v>
      </c>
      <c r="P619" s="16" t="s">
        <v>6056</v>
      </c>
      <c r="Q619" s="33" t="s">
        <v>67</v>
      </c>
      <c r="R619" s="10" t="s">
        <v>6428</v>
      </c>
      <c r="S619" s="10" t="s">
        <v>1471</v>
      </c>
      <c r="T619" s="76" t="s">
        <v>10042</v>
      </c>
      <c r="U619" s="415" t="s">
        <v>1472</v>
      </c>
      <c r="V619" s="449"/>
      <c r="W619" s="56"/>
      <c r="X619" s="56"/>
      <c r="Y619" s="56"/>
      <c r="Z619" s="56"/>
      <c r="AA619" s="56"/>
    </row>
    <row r="620" spans="1:27" s="30" customFormat="1" ht="82.8" outlineLevel="1">
      <c r="A620" s="10">
        <f t="shared" si="29"/>
        <v>576</v>
      </c>
      <c r="B620" s="10" t="s">
        <v>6258</v>
      </c>
      <c r="C620" s="10" t="s">
        <v>421</v>
      </c>
      <c r="D620" s="172" t="s">
        <v>1473</v>
      </c>
      <c r="E620" s="10">
        <v>6613004213</v>
      </c>
      <c r="F620" s="10" t="s">
        <v>7573</v>
      </c>
      <c r="G620" s="125" t="s">
        <v>1474</v>
      </c>
      <c r="H620" s="167" t="s">
        <v>151</v>
      </c>
      <c r="I620" s="10" t="s">
        <v>22</v>
      </c>
      <c r="J620" s="10" t="s">
        <v>174</v>
      </c>
      <c r="K620" s="18">
        <v>233.05</v>
      </c>
      <c r="L620" s="10" t="s">
        <v>241</v>
      </c>
      <c r="M620" s="76" t="s">
        <v>10931</v>
      </c>
      <c r="N620" s="10" t="s">
        <v>39</v>
      </c>
      <c r="O620" s="76" t="s">
        <v>12109</v>
      </c>
      <c r="P620" s="16" t="s">
        <v>6419</v>
      </c>
      <c r="Q620" s="33" t="s">
        <v>67</v>
      </c>
      <c r="R620" s="10" t="s">
        <v>6429</v>
      </c>
      <c r="S620" s="10" t="s">
        <v>1475</v>
      </c>
      <c r="T620" s="76" t="s">
        <v>10460</v>
      </c>
      <c r="U620" s="419" t="s">
        <v>1476</v>
      </c>
      <c r="V620" s="449"/>
      <c r="W620" s="56"/>
      <c r="X620" s="56"/>
      <c r="Y620" s="56"/>
      <c r="Z620" s="56"/>
      <c r="AA620" s="56"/>
    </row>
    <row r="621" spans="1:27" s="30" customFormat="1" ht="84" outlineLevel="1">
      <c r="A621" s="10">
        <f t="shared" si="29"/>
        <v>577</v>
      </c>
      <c r="B621" s="10" t="s">
        <v>6259</v>
      </c>
      <c r="C621" s="10" t="s">
        <v>421</v>
      </c>
      <c r="D621" s="172" t="s">
        <v>1477</v>
      </c>
      <c r="E621" s="10">
        <v>6613004171</v>
      </c>
      <c r="F621" s="10" t="s">
        <v>7574</v>
      </c>
      <c r="G621" s="125" t="s">
        <v>1478</v>
      </c>
      <c r="H621" s="167" t="s">
        <v>151</v>
      </c>
      <c r="I621" s="10" t="s">
        <v>22</v>
      </c>
      <c r="J621" s="10" t="s">
        <v>2386</v>
      </c>
      <c r="K621" s="18">
        <v>233.05</v>
      </c>
      <c r="L621" s="10" t="s">
        <v>241</v>
      </c>
      <c r="M621" s="76" t="s">
        <v>10919</v>
      </c>
      <c r="N621" s="10" t="s">
        <v>39</v>
      </c>
      <c r="O621" s="76" t="s">
        <v>12296</v>
      </c>
      <c r="P621" s="16" t="s">
        <v>6420</v>
      </c>
      <c r="Q621" s="33" t="s">
        <v>67</v>
      </c>
      <c r="R621" s="10" t="s">
        <v>6430</v>
      </c>
      <c r="S621" s="10" t="s">
        <v>7681</v>
      </c>
      <c r="T621" s="82" t="s">
        <v>10480</v>
      </c>
      <c r="U621" s="254" t="s">
        <v>6438</v>
      </c>
      <c r="V621" s="449"/>
      <c r="W621" s="56"/>
      <c r="X621" s="56"/>
      <c r="Y621" s="56"/>
      <c r="Z621" s="56"/>
      <c r="AA621" s="56"/>
    </row>
    <row r="622" spans="1:27" s="30" customFormat="1" ht="70.8" outlineLevel="1">
      <c r="A622" s="10">
        <f t="shared" si="29"/>
        <v>578</v>
      </c>
      <c r="B622" s="10" t="s">
        <v>6260</v>
      </c>
      <c r="C622" s="10" t="s">
        <v>421</v>
      </c>
      <c r="D622" s="172" t="s">
        <v>1479</v>
      </c>
      <c r="E622" s="10">
        <v>6613004710</v>
      </c>
      <c r="F622" s="10" t="s">
        <v>13980</v>
      </c>
      <c r="G622" s="125" t="s">
        <v>1480</v>
      </c>
      <c r="H622" s="167" t="s">
        <v>151</v>
      </c>
      <c r="I622" s="10" t="s">
        <v>22</v>
      </c>
      <c r="J622" s="10" t="s">
        <v>174</v>
      </c>
      <c r="K622" s="18">
        <v>233.05</v>
      </c>
      <c r="L622" s="10" t="s">
        <v>241</v>
      </c>
      <c r="M622" s="76" t="s">
        <v>10911</v>
      </c>
      <c r="N622" s="10" t="s">
        <v>39</v>
      </c>
      <c r="O622" s="76" t="s">
        <v>11964</v>
      </c>
      <c r="P622" s="16" t="s">
        <v>6421</v>
      </c>
      <c r="Q622" s="33" t="s">
        <v>67</v>
      </c>
      <c r="R622" s="10" t="s">
        <v>12892</v>
      </c>
      <c r="S622" s="10" t="s">
        <v>1481</v>
      </c>
      <c r="T622" s="82" t="s">
        <v>10043</v>
      </c>
      <c r="U622" s="584" t="s">
        <v>4692</v>
      </c>
      <c r="V622" s="449"/>
      <c r="W622" s="56"/>
      <c r="X622" s="56"/>
      <c r="Y622" s="56"/>
      <c r="Z622" s="56"/>
      <c r="AA622" s="56"/>
    </row>
    <row r="623" spans="1:27" s="30" customFormat="1" ht="82.8" outlineLevel="1">
      <c r="A623" s="10">
        <f t="shared" si="29"/>
        <v>579</v>
      </c>
      <c r="B623" s="10" t="s">
        <v>6261</v>
      </c>
      <c r="C623" s="10" t="s">
        <v>421</v>
      </c>
      <c r="D623" s="172" t="s">
        <v>1482</v>
      </c>
      <c r="E623" s="10">
        <v>6613004502</v>
      </c>
      <c r="F623" s="10" t="s">
        <v>10785</v>
      </c>
      <c r="G623" s="125" t="s">
        <v>1483</v>
      </c>
      <c r="H623" s="167" t="s">
        <v>151</v>
      </c>
      <c r="I623" s="10" t="s">
        <v>22</v>
      </c>
      <c r="J623" s="10" t="s">
        <v>174</v>
      </c>
      <c r="K623" s="18">
        <v>233.05</v>
      </c>
      <c r="L623" s="10" t="s">
        <v>241</v>
      </c>
      <c r="M623" s="76" t="s">
        <v>10931</v>
      </c>
      <c r="N623" s="10" t="s">
        <v>39</v>
      </c>
      <c r="O623" s="76" t="s">
        <v>12297</v>
      </c>
      <c r="P623" s="16" t="s">
        <v>6422</v>
      </c>
      <c r="Q623" s="33" t="s">
        <v>67</v>
      </c>
      <c r="R623" s="10" t="s">
        <v>6431</v>
      </c>
      <c r="S623" s="10" t="s">
        <v>1484</v>
      </c>
      <c r="T623" s="82" t="s">
        <v>10481</v>
      </c>
      <c r="U623" s="254" t="s">
        <v>1485</v>
      </c>
      <c r="V623" s="449"/>
      <c r="W623" s="56"/>
      <c r="X623" s="56"/>
      <c r="Y623" s="56"/>
      <c r="Z623" s="56"/>
      <c r="AA623" s="56"/>
    </row>
    <row r="624" spans="1:27" s="30" customFormat="1" ht="84" outlineLevel="1">
      <c r="A624" s="10">
        <f t="shared" si="29"/>
        <v>580</v>
      </c>
      <c r="B624" s="10" t="s">
        <v>6262</v>
      </c>
      <c r="C624" s="10" t="s">
        <v>421</v>
      </c>
      <c r="D624" s="172" t="s">
        <v>1486</v>
      </c>
      <c r="E624" s="10">
        <v>6613004044</v>
      </c>
      <c r="F624" s="10" t="s">
        <v>7575</v>
      </c>
      <c r="G624" s="125" t="s">
        <v>1487</v>
      </c>
      <c r="H624" s="167" t="s">
        <v>151</v>
      </c>
      <c r="I624" s="10" t="s">
        <v>22</v>
      </c>
      <c r="J624" s="10" t="s">
        <v>174</v>
      </c>
      <c r="K624" s="18">
        <v>233.05</v>
      </c>
      <c r="L624" s="10" t="s">
        <v>241</v>
      </c>
      <c r="M624" s="76" t="s">
        <v>11100</v>
      </c>
      <c r="N624" s="10" t="s">
        <v>39</v>
      </c>
      <c r="O624" s="76" t="s">
        <v>12112</v>
      </c>
      <c r="P624" s="16" t="s">
        <v>6423</v>
      </c>
      <c r="Q624" s="33" t="s">
        <v>67</v>
      </c>
      <c r="R624" s="10" t="s">
        <v>6432</v>
      </c>
      <c r="S624" s="10" t="s">
        <v>8739</v>
      </c>
      <c r="T624" s="76" t="s">
        <v>10044</v>
      </c>
      <c r="U624" s="422" t="s">
        <v>1488</v>
      </c>
      <c r="V624" s="449"/>
      <c r="W624" s="56"/>
      <c r="X624" s="56"/>
      <c r="Y624" s="56"/>
      <c r="Z624" s="56"/>
      <c r="AA624" s="56"/>
    </row>
    <row r="625" spans="1:27" s="30" customFormat="1" ht="72" outlineLevel="1">
      <c r="A625" s="10">
        <f t="shared" si="29"/>
        <v>581</v>
      </c>
      <c r="B625" s="10" t="s">
        <v>6263</v>
      </c>
      <c r="C625" s="10" t="s">
        <v>421</v>
      </c>
      <c r="D625" s="172" t="s">
        <v>1489</v>
      </c>
      <c r="E625" s="10">
        <v>6613004189</v>
      </c>
      <c r="F625" s="10" t="s">
        <v>13993</v>
      </c>
      <c r="G625" s="125" t="s">
        <v>1490</v>
      </c>
      <c r="H625" s="167" t="s">
        <v>151</v>
      </c>
      <c r="I625" s="10" t="s">
        <v>22</v>
      </c>
      <c r="J625" s="10" t="s">
        <v>458</v>
      </c>
      <c r="K625" s="18">
        <v>233.05</v>
      </c>
      <c r="L625" s="10" t="s">
        <v>241</v>
      </c>
      <c r="M625" s="76" t="s">
        <v>11154</v>
      </c>
      <c r="N625" s="10" t="s">
        <v>39</v>
      </c>
      <c r="O625" s="76" t="s">
        <v>12264</v>
      </c>
      <c r="P625" s="16" t="s">
        <v>6424</v>
      </c>
      <c r="Q625" s="33" t="s">
        <v>67</v>
      </c>
      <c r="R625" s="10" t="s">
        <v>8809</v>
      </c>
      <c r="S625" s="10" t="s">
        <v>6437</v>
      </c>
      <c r="T625" s="76" t="s">
        <v>10045</v>
      </c>
      <c r="U625" s="415" t="s">
        <v>6439</v>
      </c>
      <c r="V625" s="449"/>
      <c r="W625" s="56"/>
      <c r="X625" s="56"/>
      <c r="Y625" s="56"/>
      <c r="Z625" s="56"/>
      <c r="AA625" s="56"/>
    </row>
    <row r="626" spans="1:27" s="30" customFormat="1" ht="83.4" outlineLevel="1">
      <c r="A626" s="10">
        <f t="shared" si="29"/>
        <v>582</v>
      </c>
      <c r="B626" s="10" t="s">
        <v>6264</v>
      </c>
      <c r="C626" s="10" t="s">
        <v>421</v>
      </c>
      <c r="D626" s="172" t="s">
        <v>1491</v>
      </c>
      <c r="E626" s="10">
        <v>6613004630</v>
      </c>
      <c r="F626" s="10" t="s">
        <v>7651</v>
      </c>
      <c r="G626" s="125" t="s">
        <v>1492</v>
      </c>
      <c r="H626" s="167" t="s">
        <v>151</v>
      </c>
      <c r="I626" s="10" t="s">
        <v>22</v>
      </c>
      <c r="J626" s="10" t="s">
        <v>174</v>
      </c>
      <c r="K626" s="18">
        <v>233.05</v>
      </c>
      <c r="L626" s="10" t="s">
        <v>241</v>
      </c>
      <c r="M626" s="76" t="s">
        <v>11155</v>
      </c>
      <c r="N626" s="10" t="s">
        <v>39</v>
      </c>
      <c r="O626" s="76" t="s">
        <v>12265</v>
      </c>
      <c r="P626" s="16" t="s">
        <v>6425</v>
      </c>
      <c r="Q626" s="33" t="s">
        <v>67</v>
      </c>
      <c r="R626" s="10" t="s">
        <v>6433</v>
      </c>
      <c r="S626" s="10" t="s">
        <v>6436</v>
      </c>
      <c r="T626" s="76" t="s">
        <v>4884</v>
      </c>
      <c r="U626" s="415" t="s">
        <v>1493</v>
      </c>
      <c r="V626" s="449"/>
      <c r="W626" s="56"/>
      <c r="X626" s="56"/>
      <c r="Y626" s="56"/>
      <c r="Z626" s="56"/>
      <c r="AA626" s="56"/>
    </row>
    <row r="627" spans="1:27" s="30" customFormat="1" ht="84" outlineLevel="1">
      <c r="A627" s="10">
        <f t="shared" si="29"/>
        <v>583</v>
      </c>
      <c r="B627" s="10" t="s">
        <v>6265</v>
      </c>
      <c r="C627" s="10" t="s">
        <v>421</v>
      </c>
      <c r="D627" s="172" t="s">
        <v>1494</v>
      </c>
      <c r="E627" s="10">
        <v>6613004326</v>
      </c>
      <c r="F627" s="10" t="s">
        <v>9335</v>
      </c>
      <c r="G627" s="125" t="s">
        <v>1495</v>
      </c>
      <c r="H627" s="167" t="s">
        <v>151</v>
      </c>
      <c r="I627" s="10" t="s">
        <v>22</v>
      </c>
      <c r="J627" s="10" t="s">
        <v>284</v>
      </c>
      <c r="K627" s="18">
        <v>233.05</v>
      </c>
      <c r="L627" s="10" t="s">
        <v>261</v>
      </c>
      <c r="M627" s="76" t="s">
        <v>10977</v>
      </c>
      <c r="N627" s="10" t="s">
        <v>39</v>
      </c>
      <c r="O627" s="76" t="s">
        <v>11860</v>
      </c>
      <c r="P627" s="16" t="s">
        <v>6426</v>
      </c>
      <c r="Q627" s="33" t="s">
        <v>67</v>
      </c>
      <c r="R627" s="10" t="s">
        <v>6434</v>
      </c>
      <c r="S627" s="10" t="s">
        <v>1496</v>
      </c>
      <c r="T627" s="76" t="s">
        <v>10046</v>
      </c>
      <c r="U627" s="415" t="s">
        <v>1497</v>
      </c>
      <c r="V627" s="449"/>
      <c r="W627" s="56"/>
      <c r="X627" s="56"/>
      <c r="Y627" s="56"/>
      <c r="Z627" s="56"/>
      <c r="AA627" s="56"/>
    </row>
    <row r="628" spans="1:27" s="30" customFormat="1" ht="96" outlineLevel="1">
      <c r="A628" s="10">
        <f t="shared" si="29"/>
        <v>584</v>
      </c>
      <c r="B628" s="10" t="s">
        <v>6266</v>
      </c>
      <c r="C628" s="10" t="s">
        <v>421</v>
      </c>
      <c r="D628" s="172" t="s">
        <v>1498</v>
      </c>
      <c r="E628" s="151" t="s">
        <v>5259</v>
      </c>
      <c r="F628" s="10" t="s">
        <v>7576</v>
      </c>
      <c r="G628" s="125" t="s">
        <v>1499</v>
      </c>
      <c r="H628" s="167" t="s">
        <v>151</v>
      </c>
      <c r="I628" s="10" t="s">
        <v>22</v>
      </c>
      <c r="J628" s="10" t="s">
        <v>174</v>
      </c>
      <c r="K628" s="18">
        <v>233.05</v>
      </c>
      <c r="L628" s="10" t="s">
        <v>261</v>
      </c>
      <c r="M628" s="76" t="s">
        <v>11156</v>
      </c>
      <c r="N628" s="10" t="s">
        <v>39</v>
      </c>
      <c r="O628" s="76" t="s">
        <v>12263</v>
      </c>
      <c r="P628" s="16" t="s">
        <v>6427</v>
      </c>
      <c r="Q628" s="33" t="s">
        <v>67</v>
      </c>
      <c r="R628" s="10" t="s">
        <v>6435</v>
      </c>
      <c r="S628" s="10" t="s">
        <v>11834</v>
      </c>
      <c r="T628" s="9" t="s">
        <v>5007</v>
      </c>
      <c r="U628" s="415" t="s">
        <v>5392</v>
      </c>
      <c r="V628" s="449"/>
      <c r="W628" s="56"/>
      <c r="X628" s="56"/>
      <c r="Y628" s="56"/>
      <c r="Z628" s="56"/>
      <c r="AA628" s="56"/>
    </row>
    <row r="629" spans="1:27" s="30" customFormat="1" ht="37.200000000000003">
      <c r="A629" s="108" t="s">
        <v>5394</v>
      </c>
      <c r="B629" s="109"/>
      <c r="C629" s="155"/>
      <c r="D629" s="109"/>
      <c r="E629" s="109"/>
      <c r="F629" s="156"/>
      <c r="G629" s="156"/>
      <c r="H629" s="156"/>
      <c r="I629" s="156"/>
      <c r="J629" s="156"/>
      <c r="K629" s="157"/>
      <c r="L629" s="156"/>
      <c r="M629" s="158"/>
      <c r="N629" s="156"/>
      <c r="O629" s="158"/>
      <c r="P629" s="110"/>
      <c r="Q629" s="156"/>
      <c r="R629" s="156"/>
      <c r="S629" s="156"/>
      <c r="T629" s="158"/>
      <c r="U629" s="416"/>
      <c r="V629" s="449">
        <v>111</v>
      </c>
      <c r="W629" s="67"/>
      <c r="X629" s="56"/>
      <c r="Y629" s="56"/>
      <c r="Z629" s="56"/>
      <c r="AA629" s="56"/>
    </row>
    <row r="630" spans="1:27" s="30" customFormat="1" ht="70.2" outlineLevel="1">
      <c r="A630" s="113">
        <f>A628+1</f>
        <v>585</v>
      </c>
      <c r="B630" s="10" t="s">
        <v>6267</v>
      </c>
      <c r="C630" s="10" t="s">
        <v>44</v>
      </c>
      <c r="D630" s="172" t="s">
        <v>1500</v>
      </c>
      <c r="E630" s="10">
        <v>6614004858</v>
      </c>
      <c r="F630" s="10" t="s">
        <v>8638</v>
      </c>
      <c r="G630" s="125" t="s">
        <v>1501</v>
      </c>
      <c r="H630" s="167" t="s">
        <v>151</v>
      </c>
      <c r="I630" s="10" t="s">
        <v>22</v>
      </c>
      <c r="J630" s="10" t="s">
        <v>3290</v>
      </c>
      <c r="K630" s="39">
        <v>315.20999999999998</v>
      </c>
      <c r="L630" s="10" t="s">
        <v>241</v>
      </c>
      <c r="M630" s="76" t="s">
        <v>11157</v>
      </c>
      <c r="N630" s="10" t="s">
        <v>39</v>
      </c>
      <c r="O630" s="76" t="s">
        <v>12266</v>
      </c>
      <c r="P630" s="10" t="s">
        <v>11641</v>
      </c>
      <c r="Q630" s="33" t="s">
        <v>5468</v>
      </c>
      <c r="R630" s="10" t="s">
        <v>8686</v>
      </c>
      <c r="S630" s="10" t="s">
        <v>5469</v>
      </c>
      <c r="T630" s="82" t="s">
        <v>10047</v>
      </c>
      <c r="U630" s="584" t="s">
        <v>5877</v>
      </c>
      <c r="V630" s="449"/>
      <c r="W630" s="56"/>
      <c r="X630" s="56"/>
      <c r="Y630" s="56"/>
      <c r="Z630" s="56"/>
      <c r="AA630" s="56"/>
    </row>
    <row r="631" spans="1:27" s="30" customFormat="1" ht="70.2" outlineLevel="1">
      <c r="A631" s="113">
        <f t="shared" ref="A631:A638" si="30">A630+1</f>
        <v>586</v>
      </c>
      <c r="B631" s="10" t="s">
        <v>6268</v>
      </c>
      <c r="C631" s="10" t="s">
        <v>44</v>
      </c>
      <c r="D631" s="172" t="s">
        <v>1502</v>
      </c>
      <c r="E631" s="10">
        <v>6614004583</v>
      </c>
      <c r="F631" s="10" t="s">
        <v>7577</v>
      </c>
      <c r="G631" s="125" t="s">
        <v>1503</v>
      </c>
      <c r="H631" s="167" t="s">
        <v>151</v>
      </c>
      <c r="I631" s="10" t="s">
        <v>22</v>
      </c>
      <c r="J631" s="10" t="s">
        <v>3290</v>
      </c>
      <c r="K631" s="39">
        <v>315.20999999999998</v>
      </c>
      <c r="L631" s="10" t="s">
        <v>241</v>
      </c>
      <c r="M631" s="76" t="s">
        <v>11020</v>
      </c>
      <c r="N631" s="10" t="s">
        <v>39</v>
      </c>
      <c r="O631" s="76" t="s">
        <v>12267</v>
      </c>
      <c r="P631" s="16" t="s">
        <v>5878</v>
      </c>
      <c r="Q631" s="33" t="s">
        <v>5468</v>
      </c>
      <c r="R631" s="10" t="s">
        <v>8687</v>
      </c>
      <c r="S631" s="10" t="s">
        <v>5470</v>
      </c>
      <c r="T631" s="82" t="s">
        <v>10048</v>
      </c>
      <c r="U631" s="584" t="s">
        <v>5879</v>
      </c>
      <c r="V631" s="449"/>
      <c r="W631" s="56"/>
      <c r="X631" s="56"/>
      <c r="Y631" s="56"/>
      <c r="Z631" s="56"/>
      <c r="AA631" s="56"/>
    </row>
    <row r="632" spans="1:27" s="30" customFormat="1" ht="70.2" outlineLevel="1">
      <c r="A632" s="113">
        <f t="shared" si="30"/>
        <v>587</v>
      </c>
      <c r="B632" s="10" t="s">
        <v>5597</v>
      </c>
      <c r="C632" s="10" t="s">
        <v>44</v>
      </c>
      <c r="D632" s="172" t="s">
        <v>1504</v>
      </c>
      <c r="E632" s="10">
        <v>6614004760</v>
      </c>
      <c r="F632" s="10" t="s">
        <v>7578</v>
      </c>
      <c r="G632" s="125" t="s">
        <v>1505</v>
      </c>
      <c r="H632" s="167" t="s">
        <v>151</v>
      </c>
      <c r="I632" s="10" t="s">
        <v>22</v>
      </c>
      <c r="J632" s="10" t="s">
        <v>3290</v>
      </c>
      <c r="K632" s="39">
        <v>315.20999999999998</v>
      </c>
      <c r="L632" s="10" t="s">
        <v>241</v>
      </c>
      <c r="M632" s="76" t="s">
        <v>11020</v>
      </c>
      <c r="N632" s="10" t="s">
        <v>39</v>
      </c>
      <c r="O632" s="76" t="s">
        <v>12113</v>
      </c>
      <c r="P632" s="10" t="s">
        <v>5880</v>
      </c>
      <c r="Q632" s="33" t="s">
        <v>5468</v>
      </c>
      <c r="R632" s="10" t="s">
        <v>8688</v>
      </c>
      <c r="S632" s="10" t="s">
        <v>5471</v>
      </c>
      <c r="T632" s="82" t="s">
        <v>10049</v>
      </c>
      <c r="U632" s="584" t="s">
        <v>5881</v>
      </c>
      <c r="V632" s="449"/>
      <c r="W632" s="56"/>
      <c r="X632" s="56"/>
      <c r="Y632" s="56"/>
      <c r="Z632" s="56"/>
      <c r="AA632" s="56"/>
    </row>
    <row r="633" spans="1:27" s="30" customFormat="1" ht="70.2" outlineLevel="1">
      <c r="A633" s="113">
        <f t="shared" si="30"/>
        <v>588</v>
      </c>
      <c r="B633" s="10" t="s">
        <v>6269</v>
      </c>
      <c r="C633" s="10" t="s">
        <v>44</v>
      </c>
      <c r="D633" s="172" t="s">
        <v>1506</v>
      </c>
      <c r="E633" s="10">
        <v>6614004463</v>
      </c>
      <c r="F633" s="10" t="s">
        <v>7579</v>
      </c>
      <c r="G633" s="125" t="s">
        <v>1507</v>
      </c>
      <c r="H633" s="167" t="s">
        <v>151</v>
      </c>
      <c r="I633" s="10" t="s">
        <v>22</v>
      </c>
      <c r="J633" s="10" t="s">
        <v>3290</v>
      </c>
      <c r="K633" s="39">
        <v>315.20999999999998</v>
      </c>
      <c r="L633" s="10" t="s">
        <v>241</v>
      </c>
      <c r="M633" s="76" t="s">
        <v>11100</v>
      </c>
      <c r="N633" s="10" t="s">
        <v>39</v>
      </c>
      <c r="O633" s="76" t="s">
        <v>11944</v>
      </c>
      <c r="P633" s="10" t="s">
        <v>11642</v>
      </c>
      <c r="Q633" s="33" t="s">
        <v>5468</v>
      </c>
      <c r="R633" s="10" t="s">
        <v>5479</v>
      </c>
      <c r="S633" s="10" t="s">
        <v>9307</v>
      </c>
      <c r="T633" s="82" t="s">
        <v>10047</v>
      </c>
      <c r="U633" s="584" t="s">
        <v>5882</v>
      </c>
      <c r="V633" s="449"/>
      <c r="W633" s="56"/>
      <c r="X633" s="56"/>
      <c r="Y633" s="56"/>
      <c r="Z633" s="56"/>
      <c r="AA633" s="56"/>
    </row>
    <row r="634" spans="1:27" s="30" customFormat="1" ht="60" outlineLevel="1">
      <c r="A634" s="113">
        <f t="shared" si="30"/>
        <v>589</v>
      </c>
      <c r="B634" s="10" t="s">
        <v>6270</v>
      </c>
      <c r="C634" s="10" t="s">
        <v>44</v>
      </c>
      <c r="D634" s="172" t="s">
        <v>1508</v>
      </c>
      <c r="E634" s="10">
        <v>6614004505</v>
      </c>
      <c r="F634" s="10" t="s">
        <v>7580</v>
      </c>
      <c r="G634" s="125" t="s">
        <v>1509</v>
      </c>
      <c r="H634" s="167" t="s">
        <v>151</v>
      </c>
      <c r="I634" s="10" t="s">
        <v>22</v>
      </c>
      <c r="J634" s="10" t="s">
        <v>3290</v>
      </c>
      <c r="K634" s="257">
        <v>315.20999999999998</v>
      </c>
      <c r="L634" s="10" t="s">
        <v>241</v>
      </c>
      <c r="M634" s="76" t="s">
        <v>10912</v>
      </c>
      <c r="N634" s="10" t="s">
        <v>39</v>
      </c>
      <c r="O634" s="76" t="s">
        <v>12897</v>
      </c>
      <c r="P634" s="10" t="s">
        <v>11643</v>
      </c>
      <c r="Q634" s="33" t="s">
        <v>5468</v>
      </c>
      <c r="R634" s="10" t="s">
        <v>8689</v>
      </c>
      <c r="S634" s="10" t="s">
        <v>5472</v>
      </c>
      <c r="T634" s="82" t="s">
        <v>10050</v>
      </c>
      <c r="U634" s="584" t="s">
        <v>5883</v>
      </c>
      <c r="V634" s="449"/>
      <c r="W634" s="56"/>
      <c r="X634" s="56"/>
      <c r="Y634" s="56"/>
      <c r="Z634" s="56"/>
      <c r="AA634" s="56"/>
    </row>
    <row r="635" spans="1:27" s="30" customFormat="1" ht="70.2" outlineLevel="1">
      <c r="A635" s="113">
        <f t="shared" si="30"/>
        <v>590</v>
      </c>
      <c r="B635" s="10" t="s">
        <v>6271</v>
      </c>
      <c r="C635" s="10" t="s">
        <v>44</v>
      </c>
      <c r="D635" s="172" t="s">
        <v>1510</v>
      </c>
      <c r="E635" s="10">
        <v>6614004985</v>
      </c>
      <c r="F635" s="10" t="s">
        <v>7581</v>
      </c>
      <c r="G635" s="125" t="s">
        <v>1511</v>
      </c>
      <c r="H635" s="167" t="s">
        <v>151</v>
      </c>
      <c r="I635" s="10" t="s">
        <v>22</v>
      </c>
      <c r="J635" s="10" t="s">
        <v>3290</v>
      </c>
      <c r="K635" s="257">
        <v>315.20999999999998</v>
      </c>
      <c r="L635" s="10" t="s">
        <v>241</v>
      </c>
      <c r="M635" s="76" t="s">
        <v>11158</v>
      </c>
      <c r="N635" s="10" t="s">
        <v>39</v>
      </c>
      <c r="O635" s="76" t="s">
        <v>12896</v>
      </c>
      <c r="P635" s="10" t="s">
        <v>5473</v>
      </c>
      <c r="Q635" s="33" t="s">
        <v>5468</v>
      </c>
      <c r="R635" s="10" t="s">
        <v>8690</v>
      </c>
      <c r="S635" s="10" t="s">
        <v>5474</v>
      </c>
      <c r="T635" s="82" t="s">
        <v>10051</v>
      </c>
      <c r="U635" s="584" t="s">
        <v>5884</v>
      </c>
      <c r="V635" s="449"/>
      <c r="W635" s="56"/>
      <c r="X635" s="56"/>
      <c r="Y635" s="56"/>
      <c r="Z635" s="56"/>
      <c r="AA635" s="56"/>
    </row>
    <row r="636" spans="1:27" s="30" customFormat="1" ht="60" outlineLevel="1">
      <c r="A636" s="113">
        <f t="shared" si="30"/>
        <v>591</v>
      </c>
      <c r="B636" s="10" t="s">
        <v>6272</v>
      </c>
      <c r="C636" s="10" t="s">
        <v>44</v>
      </c>
      <c r="D636" s="172" t="s">
        <v>1512</v>
      </c>
      <c r="E636" s="10">
        <v>6614005107</v>
      </c>
      <c r="F636" s="63" t="s">
        <v>9265</v>
      </c>
      <c r="G636" s="125" t="s">
        <v>1513</v>
      </c>
      <c r="H636" s="167" t="s">
        <v>151</v>
      </c>
      <c r="I636" s="10" t="s">
        <v>22</v>
      </c>
      <c r="J636" s="10" t="s">
        <v>3290</v>
      </c>
      <c r="K636" s="257">
        <v>315.20999999999998</v>
      </c>
      <c r="L636" s="10" t="s">
        <v>241</v>
      </c>
      <c r="M636" s="76" t="s">
        <v>10922</v>
      </c>
      <c r="N636" s="10" t="s">
        <v>39</v>
      </c>
      <c r="O636" s="76" t="s">
        <v>12253</v>
      </c>
      <c r="P636" s="16" t="s">
        <v>11644</v>
      </c>
      <c r="Q636" s="33" t="s">
        <v>5468</v>
      </c>
      <c r="R636" s="10" t="s">
        <v>12893</v>
      </c>
      <c r="S636" s="10" t="s">
        <v>5475</v>
      </c>
      <c r="T636" s="41" t="s">
        <v>10052</v>
      </c>
      <c r="U636" s="584" t="s">
        <v>5885</v>
      </c>
      <c r="V636" s="449"/>
      <c r="W636" s="56"/>
      <c r="X636" s="56"/>
      <c r="Y636" s="56"/>
      <c r="Z636" s="56"/>
      <c r="AA636" s="56"/>
    </row>
    <row r="637" spans="1:27" s="30" customFormat="1" ht="132" outlineLevel="1">
      <c r="A637" s="113">
        <f t="shared" si="30"/>
        <v>592</v>
      </c>
      <c r="B637" s="65" t="s">
        <v>8214</v>
      </c>
      <c r="C637" s="10" t="s">
        <v>44</v>
      </c>
      <c r="D637" s="474" t="s">
        <v>1514</v>
      </c>
      <c r="E637" s="10">
        <v>6614004992</v>
      </c>
      <c r="F637" s="10" t="s">
        <v>7381</v>
      </c>
      <c r="G637" s="125" t="s">
        <v>1515</v>
      </c>
      <c r="H637" s="167" t="s">
        <v>151</v>
      </c>
      <c r="I637" s="10" t="s">
        <v>22</v>
      </c>
      <c r="J637" s="10" t="s">
        <v>9276</v>
      </c>
      <c r="K637" s="257">
        <v>303.07</v>
      </c>
      <c r="L637" s="10" t="s">
        <v>241</v>
      </c>
      <c r="M637" s="76" t="s">
        <v>10907</v>
      </c>
      <c r="N637" s="10" t="s">
        <v>39</v>
      </c>
      <c r="O637" s="76" t="s">
        <v>11915</v>
      </c>
      <c r="P637" s="10" t="s">
        <v>1516</v>
      </c>
      <c r="Q637" s="189" t="s">
        <v>9583</v>
      </c>
      <c r="R637" s="10" t="s">
        <v>12894</v>
      </c>
      <c r="S637" s="10" t="s">
        <v>1517</v>
      </c>
      <c r="T637" s="41" t="s">
        <v>1518</v>
      </c>
      <c r="U637" s="584" t="s">
        <v>4693</v>
      </c>
      <c r="V637" s="449"/>
      <c r="W637" s="56"/>
      <c r="X637" s="56"/>
      <c r="Y637" s="56"/>
      <c r="Z637" s="56"/>
      <c r="AA637" s="56"/>
    </row>
    <row r="638" spans="1:27" s="30" customFormat="1" ht="144" outlineLevel="1">
      <c r="A638" s="113">
        <f t="shared" si="30"/>
        <v>593</v>
      </c>
      <c r="B638" s="10" t="s">
        <v>9121</v>
      </c>
      <c r="C638" s="10" t="s">
        <v>44</v>
      </c>
      <c r="D638" s="172" t="s">
        <v>1519</v>
      </c>
      <c r="E638" s="10">
        <v>6617027035</v>
      </c>
      <c r="F638" s="10" t="s">
        <v>7382</v>
      </c>
      <c r="G638" s="125" t="s">
        <v>1520</v>
      </c>
      <c r="H638" s="167" t="s">
        <v>151</v>
      </c>
      <c r="I638" s="10" t="s">
        <v>22</v>
      </c>
      <c r="J638" s="10" t="s">
        <v>9276</v>
      </c>
      <c r="K638" s="257">
        <v>303.07</v>
      </c>
      <c r="L638" s="10" t="s">
        <v>241</v>
      </c>
      <c r="M638" s="76" t="s">
        <v>10907</v>
      </c>
      <c r="N638" s="10" t="s">
        <v>39</v>
      </c>
      <c r="O638" s="76" t="s">
        <v>11926</v>
      </c>
      <c r="P638" s="10" t="s">
        <v>1521</v>
      </c>
      <c r="Q638" s="189" t="s">
        <v>9583</v>
      </c>
      <c r="R638" s="10" t="s">
        <v>12895</v>
      </c>
      <c r="S638" s="10" t="s">
        <v>1522</v>
      </c>
      <c r="T638" s="41" t="s">
        <v>1523</v>
      </c>
      <c r="U638" s="584" t="s">
        <v>4694</v>
      </c>
      <c r="V638" s="449"/>
      <c r="W638" s="56"/>
      <c r="X638" s="56"/>
      <c r="Y638" s="56"/>
      <c r="Z638" s="56"/>
      <c r="AA638" s="56"/>
    </row>
    <row r="639" spans="1:27" s="30" customFormat="1" ht="37.200000000000003">
      <c r="A639" s="108" t="str">
        <f>"Качканарский МО: " &amp; COUNT(A640:A649)</f>
        <v>Качканарский МО: 10</v>
      </c>
      <c r="B639" s="109"/>
      <c r="C639" s="155"/>
      <c r="D639" s="109"/>
      <c r="E639" s="109"/>
      <c r="F639" s="156"/>
      <c r="G639" s="156"/>
      <c r="H639" s="156"/>
      <c r="I639" s="156"/>
      <c r="J639" s="156"/>
      <c r="K639" s="157"/>
      <c r="L639" s="156"/>
      <c r="M639" s="158"/>
      <c r="N639" s="156"/>
      <c r="O639" s="158"/>
      <c r="P639" s="110"/>
      <c r="Q639" s="156"/>
      <c r="R639" s="156"/>
      <c r="S639" s="156"/>
      <c r="T639" s="158"/>
      <c r="U639" s="416"/>
      <c r="V639" s="449">
        <v>111</v>
      </c>
      <c r="W639" s="67"/>
      <c r="X639" s="56"/>
      <c r="Y639" s="56"/>
      <c r="Z639" s="56"/>
      <c r="AA639" s="56"/>
    </row>
    <row r="640" spans="1:27" s="30" customFormat="1" ht="91.2" outlineLevel="1">
      <c r="A640" s="10">
        <f>A638+1</f>
        <v>594</v>
      </c>
      <c r="B640" s="10" t="s">
        <v>8215</v>
      </c>
      <c r="C640" s="10" t="s">
        <v>341</v>
      </c>
      <c r="D640" s="172" t="s">
        <v>1524</v>
      </c>
      <c r="E640" s="10">
        <v>6615006696</v>
      </c>
      <c r="F640" s="10" t="s">
        <v>13297</v>
      </c>
      <c r="G640" s="153" t="s">
        <v>1525</v>
      </c>
      <c r="H640" s="167" t="s">
        <v>151</v>
      </c>
      <c r="I640" s="10" t="s">
        <v>22</v>
      </c>
      <c r="J640" s="10" t="s">
        <v>6497</v>
      </c>
      <c r="K640" s="14">
        <v>400</v>
      </c>
      <c r="L640" s="10" t="s">
        <v>241</v>
      </c>
      <c r="M640" s="76" t="s">
        <v>11159</v>
      </c>
      <c r="N640" s="10" t="s">
        <v>39</v>
      </c>
      <c r="O640" s="76" t="s">
        <v>11880</v>
      </c>
      <c r="P640" s="10" t="s">
        <v>8758</v>
      </c>
      <c r="Q640" s="173" t="s">
        <v>11759</v>
      </c>
      <c r="R640" s="10" t="s">
        <v>4187</v>
      </c>
      <c r="S640" s="10" t="s">
        <v>3550</v>
      </c>
      <c r="T640" s="76" t="s">
        <v>10053</v>
      </c>
      <c r="U640" s="415" t="s">
        <v>1526</v>
      </c>
      <c r="V640" s="449"/>
      <c r="W640" s="56"/>
      <c r="X640" s="56"/>
      <c r="Y640" s="56"/>
      <c r="Z640" s="56"/>
      <c r="AA640" s="56"/>
    </row>
    <row r="641" spans="1:27" s="30" customFormat="1" ht="79.8" outlineLevel="1">
      <c r="A641" s="10">
        <f t="shared" ref="A641:A649" si="31">A640+1</f>
        <v>595</v>
      </c>
      <c r="B641" s="10" t="s">
        <v>8216</v>
      </c>
      <c r="C641" s="10" t="s">
        <v>341</v>
      </c>
      <c r="D641" s="172" t="s">
        <v>1527</v>
      </c>
      <c r="E641" s="10">
        <v>6615006720</v>
      </c>
      <c r="F641" s="191" t="s">
        <v>13298</v>
      </c>
      <c r="G641" s="125" t="s">
        <v>1528</v>
      </c>
      <c r="H641" s="167" t="s">
        <v>151</v>
      </c>
      <c r="I641" s="10" t="s">
        <v>22</v>
      </c>
      <c r="J641" s="10" t="s">
        <v>3549</v>
      </c>
      <c r="K641" s="14">
        <v>400</v>
      </c>
      <c r="L641" s="10" t="s">
        <v>241</v>
      </c>
      <c r="M641" s="76" t="s">
        <v>11160</v>
      </c>
      <c r="N641" s="10" t="s">
        <v>39</v>
      </c>
      <c r="O641" s="76" t="s">
        <v>11959</v>
      </c>
      <c r="P641" s="10" t="s">
        <v>6496</v>
      </c>
      <c r="Q641" s="173" t="s">
        <v>11760</v>
      </c>
      <c r="R641" s="10" t="s">
        <v>4187</v>
      </c>
      <c r="S641" s="10" t="s">
        <v>3551</v>
      </c>
      <c r="T641" s="76" t="s">
        <v>10054</v>
      </c>
      <c r="U641" s="415" t="s">
        <v>1529</v>
      </c>
      <c r="V641" s="449"/>
      <c r="W641" s="56"/>
      <c r="X641" s="56"/>
      <c r="Y641" s="56"/>
      <c r="Z641" s="56"/>
      <c r="AA641" s="56"/>
    </row>
    <row r="642" spans="1:27" s="30" customFormat="1" ht="91.2" outlineLevel="1">
      <c r="A642" s="10">
        <f t="shared" si="31"/>
        <v>596</v>
      </c>
      <c r="B642" s="10" t="s">
        <v>8217</v>
      </c>
      <c r="C642" s="10" t="s">
        <v>341</v>
      </c>
      <c r="D642" s="172" t="s">
        <v>3543</v>
      </c>
      <c r="E642" s="10">
        <v>6615001560</v>
      </c>
      <c r="F642" s="191" t="s">
        <v>13299</v>
      </c>
      <c r="G642" s="142" t="s">
        <v>1530</v>
      </c>
      <c r="H642" s="167" t="s">
        <v>151</v>
      </c>
      <c r="I642" s="10" t="s">
        <v>22</v>
      </c>
      <c r="J642" s="10" t="s">
        <v>3545</v>
      </c>
      <c r="K642" s="14">
        <v>400</v>
      </c>
      <c r="L642" s="10" t="s">
        <v>241</v>
      </c>
      <c r="M642" s="76" t="s">
        <v>11161</v>
      </c>
      <c r="N642" s="10" t="s">
        <v>39</v>
      </c>
      <c r="O642" s="76" t="s">
        <v>12114</v>
      </c>
      <c r="P642" s="10" t="s">
        <v>5743</v>
      </c>
      <c r="Q642" s="173" t="s">
        <v>11761</v>
      </c>
      <c r="R642" s="10" t="s">
        <v>4188</v>
      </c>
      <c r="S642" s="10" t="s">
        <v>3544</v>
      </c>
      <c r="T642" s="76" t="s">
        <v>10055</v>
      </c>
      <c r="U642" s="415" t="s">
        <v>8933</v>
      </c>
      <c r="V642" s="449"/>
      <c r="W642" s="56"/>
      <c r="X642" s="56"/>
      <c r="Y642" s="56"/>
      <c r="Z642" s="56"/>
      <c r="AA642" s="56"/>
    </row>
    <row r="643" spans="1:27" s="30" customFormat="1" ht="79.8" outlineLevel="1">
      <c r="A643" s="10">
        <f t="shared" si="31"/>
        <v>597</v>
      </c>
      <c r="B643" s="10" t="s">
        <v>8218</v>
      </c>
      <c r="C643" s="10" t="s">
        <v>341</v>
      </c>
      <c r="D643" s="172" t="s">
        <v>1531</v>
      </c>
      <c r="E643" s="10">
        <v>6615006689</v>
      </c>
      <c r="F643" s="10" t="s">
        <v>7383</v>
      </c>
      <c r="G643" s="142" t="s">
        <v>1532</v>
      </c>
      <c r="H643" s="167" t="s">
        <v>151</v>
      </c>
      <c r="I643" s="10" t="s">
        <v>22</v>
      </c>
      <c r="J643" s="10" t="s">
        <v>3545</v>
      </c>
      <c r="K643" s="14">
        <v>400</v>
      </c>
      <c r="L643" s="10" t="s">
        <v>241</v>
      </c>
      <c r="M643" s="76" t="s">
        <v>11161</v>
      </c>
      <c r="N643" s="10" t="s">
        <v>39</v>
      </c>
      <c r="O643" s="76" t="s">
        <v>11929</v>
      </c>
      <c r="P643" s="10" t="s">
        <v>11645</v>
      </c>
      <c r="Q643" s="173" t="s">
        <v>11762</v>
      </c>
      <c r="R643" s="10" t="s">
        <v>4189</v>
      </c>
      <c r="S643" s="10" t="s">
        <v>3546</v>
      </c>
      <c r="T643" s="76" t="s">
        <v>10056</v>
      </c>
      <c r="U643" s="415" t="s">
        <v>1533</v>
      </c>
      <c r="V643" s="449"/>
      <c r="W643" s="56"/>
      <c r="X643" s="56"/>
      <c r="Y643" s="56"/>
      <c r="Z643" s="56"/>
      <c r="AA643" s="56"/>
    </row>
    <row r="644" spans="1:27" s="30" customFormat="1" ht="156" outlineLevel="1">
      <c r="A644" s="10">
        <f t="shared" si="31"/>
        <v>598</v>
      </c>
      <c r="B644" s="10" t="s">
        <v>8219</v>
      </c>
      <c r="C644" s="10" t="s">
        <v>701</v>
      </c>
      <c r="D644" s="172" t="s">
        <v>5803</v>
      </c>
      <c r="E644" s="113">
        <v>6615006819</v>
      </c>
      <c r="F644" s="10" t="s">
        <v>13300</v>
      </c>
      <c r="G644" s="125" t="s">
        <v>1534</v>
      </c>
      <c r="H644" s="167" t="s">
        <v>151</v>
      </c>
      <c r="I644" s="10" t="s">
        <v>22</v>
      </c>
      <c r="J644" s="16" t="s">
        <v>3411</v>
      </c>
      <c r="K644" s="14">
        <v>392</v>
      </c>
      <c r="L644" s="10" t="s">
        <v>5374</v>
      </c>
      <c r="M644" s="76" t="s">
        <v>10938</v>
      </c>
      <c r="N644" s="10" t="s">
        <v>39</v>
      </c>
      <c r="O644" s="76" t="s">
        <v>12115</v>
      </c>
      <c r="P644" s="10" t="s">
        <v>6678</v>
      </c>
      <c r="Q644" s="33" t="s">
        <v>11763</v>
      </c>
      <c r="R644" s="10" t="s">
        <v>1535</v>
      </c>
      <c r="S644" s="10" t="s">
        <v>1536</v>
      </c>
      <c r="T644" s="76" t="s">
        <v>10057</v>
      </c>
      <c r="U644" s="415" t="s">
        <v>5804</v>
      </c>
      <c r="V644" s="449"/>
      <c r="W644" s="56"/>
      <c r="X644" s="56"/>
      <c r="Y644" s="56"/>
      <c r="Z644" s="56"/>
      <c r="AA644" s="56"/>
    </row>
    <row r="645" spans="1:27" s="30" customFormat="1" ht="70.8" outlineLevel="1">
      <c r="A645" s="10">
        <f t="shared" si="31"/>
        <v>599</v>
      </c>
      <c r="B645" s="10" t="s">
        <v>8220</v>
      </c>
      <c r="C645" s="10" t="s">
        <v>341</v>
      </c>
      <c r="D645" s="172" t="s">
        <v>1537</v>
      </c>
      <c r="E645" s="10">
        <v>6615006336</v>
      </c>
      <c r="F645" s="191" t="s">
        <v>13301</v>
      </c>
      <c r="G645" s="125" t="s">
        <v>1538</v>
      </c>
      <c r="H645" s="167" t="s">
        <v>151</v>
      </c>
      <c r="I645" s="10" t="s">
        <v>22</v>
      </c>
      <c r="J645" s="10" t="s">
        <v>3547</v>
      </c>
      <c r="K645" s="14">
        <v>400</v>
      </c>
      <c r="L645" s="10" t="s">
        <v>241</v>
      </c>
      <c r="M645" s="76" t="s">
        <v>10972</v>
      </c>
      <c r="N645" s="10" t="s">
        <v>39</v>
      </c>
      <c r="O645" s="76" t="s">
        <v>12116</v>
      </c>
      <c r="P645" s="10" t="s">
        <v>7169</v>
      </c>
      <c r="Q645" s="173" t="s">
        <v>9584</v>
      </c>
      <c r="R645" s="10" t="s">
        <v>4190</v>
      </c>
      <c r="S645" s="10" t="s">
        <v>3548</v>
      </c>
      <c r="T645" s="76" t="s">
        <v>10058</v>
      </c>
      <c r="U645" s="415" t="s">
        <v>1539</v>
      </c>
      <c r="V645" s="449"/>
      <c r="W645" s="56"/>
      <c r="X645" s="56"/>
      <c r="Y645" s="56"/>
      <c r="Z645" s="56"/>
      <c r="AA645" s="56"/>
    </row>
    <row r="646" spans="1:27" s="30" customFormat="1" ht="70.8" outlineLevel="1">
      <c r="A646" s="10">
        <f t="shared" si="31"/>
        <v>600</v>
      </c>
      <c r="B646" s="10" t="s">
        <v>9122</v>
      </c>
      <c r="C646" s="10" t="s">
        <v>341</v>
      </c>
      <c r="D646" s="172" t="s">
        <v>1540</v>
      </c>
      <c r="E646" s="10">
        <v>6615005519</v>
      </c>
      <c r="F646" s="10" t="s">
        <v>13302</v>
      </c>
      <c r="G646" s="125" t="s">
        <v>1541</v>
      </c>
      <c r="H646" s="167" t="s">
        <v>151</v>
      </c>
      <c r="I646" s="10" t="s">
        <v>22</v>
      </c>
      <c r="J646" s="10" t="s">
        <v>9276</v>
      </c>
      <c r="K646" s="14">
        <v>279.39999999999998</v>
      </c>
      <c r="L646" s="10" t="s">
        <v>241</v>
      </c>
      <c r="M646" s="76" t="s">
        <v>10907</v>
      </c>
      <c r="N646" s="10" t="s">
        <v>39</v>
      </c>
      <c r="O646" s="76" t="s">
        <v>12117</v>
      </c>
      <c r="P646" s="10" t="s">
        <v>12968</v>
      </c>
      <c r="Q646" s="173" t="s">
        <v>5175</v>
      </c>
      <c r="R646" s="10" t="s">
        <v>4191</v>
      </c>
      <c r="S646" s="10" t="s">
        <v>1542</v>
      </c>
      <c r="T646" s="76" t="s">
        <v>10059</v>
      </c>
      <c r="U646" s="415" t="s">
        <v>39</v>
      </c>
      <c r="V646" s="449"/>
      <c r="W646" s="56"/>
      <c r="X646" s="56"/>
      <c r="Y646" s="56"/>
      <c r="Z646" s="56"/>
      <c r="AA646" s="56"/>
    </row>
    <row r="647" spans="1:27" s="30" customFormat="1" ht="70.8" outlineLevel="1">
      <c r="A647" s="10">
        <f t="shared" si="31"/>
        <v>601</v>
      </c>
      <c r="B647" s="47" t="s">
        <v>8221</v>
      </c>
      <c r="C647" s="10" t="s">
        <v>341</v>
      </c>
      <c r="D647" s="188" t="s">
        <v>1543</v>
      </c>
      <c r="E647" s="47">
        <v>6615005501</v>
      </c>
      <c r="F647" s="47" t="s">
        <v>13303</v>
      </c>
      <c r="G647" s="153" t="s">
        <v>1544</v>
      </c>
      <c r="H647" s="167" t="s">
        <v>151</v>
      </c>
      <c r="I647" s="10" t="s">
        <v>22</v>
      </c>
      <c r="J647" s="10" t="s">
        <v>9276</v>
      </c>
      <c r="K647" s="14">
        <v>350</v>
      </c>
      <c r="L647" s="47" t="s">
        <v>241</v>
      </c>
      <c r="M647" s="76" t="s">
        <v>10907</v>
      </c>
      <c r="N647" s="10" t="s">
        <v>39</v>
      </c>
      <c r="O647" s="76" t="s">
        <v>11921</v>
      </c>
      <c r="P647" s="47" t="s">
        <v>1545</v>
      </c>
      <c r="Q647" s="173" t="s">
        <v>5175</v>
      </c>
      <c r="R647" s="47" t="s">
        <v>4192</v>
      </c>
      <c r="S647" s="47" t="s">
        <v>1546</v>
      </c>
      <c r="T647" s="76" t="s">
        <v>10060</v>
      </c>
      <c r="U647" s="419" t="s">
        <v>1547</v>
      </c>
      <c r="V647" s="449"/>
      <c r="W647" s="56"/>
      <c r="X647" s="56"/>
      <c r="Y647" s="56"/>
      <c r="Z647" s="56"/>
      <c r="AA647" s="56"/>
    </row>
    <row r="648" spans="1:27" s="30" customFormat="1" ht="70.8" outlineLevel="1">
      <c r="A648" s="10">
        <f t="shared" si="31"/>
        <v>602</v>
      </c>
      <c r="B648" s="10" t="s">
        <v>9123</v>
      </c>
      <c r="C648" s="10" t="s">
        <v>341</v>
      </c>
      <c r="D648" s="172" t="s">
        <v>1548</v>
      </c>
      <c r="E648" s="10">
        <v>6615008848</v>
      </c>
      <c r="F648" s="10" t="s">
        <v>13304</v>
      </c>
      <c r="G648" s="125" t="s">
        <v>1549</v>
      </c>
      <c r="H648" s="167" t="s">
        <v>151</v>
      </c>
      <c r="I648" s="10" t="s">
        <v>22</v>
      </c>
      <c r="J648" s="10" t="s">
        <v>9276</v>
      </c>
      <c r="K648" s="14">
        <v>400</v>
      </c>
      <c r="L648" s="127" t="s">
        <v>241</v>
      </c>
      <c r="M648" s="76" t="s">
        <v>10907</v>
      </c>
      <c r="N648" s="10" t="s">
        <v>39</v>
      </c>
      <c r="O648" s="76" t="s">
        <v>12118</v>
      </c>
      <c r="P648" s="10" t="s">
        <v>13011</v>
      </c>
      <c r="Q648" s="173" t="s">
        <v>9585</v>
      </c>
      <c r="R648" s="10" t="s">
        <v>4193</v>
      </c>
      <c r="S648" s="10" t="s">
        <v>1550</v>
      </c>
      <c r="T648" s="76" t="s">
        <v>10061</v>
      </c>
      <c r="U648" s="415" t="s">
        <v>1551</v>
      </c>
      <c r="V648" s="449"/>
      <c r="W648" s="56"/>
      <c r="X648" s="56"/>
      <c r="Y648" s="56"/>
      <c r="Z648" s="56"/>
      <c r="AA648" s="56"/>
    </row>
    <row r="649" spans="1:27" s="30" customFormat="1" ht="70.8" outlineLevel="1">
      <c r="A649" s="10">
        <f t="shared" si="31"/>
        <v>603</v>
      </c>
      <c r="B649" s="10" t="s">
        <v>9124</v>
      </c>
      <c r="C649" s="10" t="s">
        <v>341</v>
      </c>
      <c r="D649" s="172" t="s">
        <v>1552</v>
      </c>
      <c r="E649" s="10">
        <v>6615005149</v>
      </c>
      <c r="F649" s="10" t="s">
        <v>13305</v>
      </c>
      <c r="G649" s="125" t="s">
        <v>1553</v>
      </c>
      <c r="H649" s="167" t="s">
        <v>151</v>
      </c>
      <c r="I649" s="10" t="s">
        <v>22</v>
      </c>
      <c r="J649" s="10" t="s">
        <v>9276</v>
      </c>
      <c r="K649" s="14">
        <v>400</v>
      </c>
      <c r="L649" s="127" t="s">
        <v>241</v>
      </c>
      <c r="M649" s="76" t="s">
        <v>10907</v>
      </c>
      <c r="N649" s="10" t="s">
        <v>39</v>
      </c>
      <c r="O649" s="76" t="s">
        <v>11992</v>
      </c>
      <c r="P649" s="10" t="s">
        <v>13012</v>
      </c>
      <c r="Q649" s="173" t="s">
        <v>5175</v>
      </c>
      <c r="R649" s="10" t="s">
        <v>4194</v>
      </c>
      <c r="S649" s="10" t="s">
        <v>1554</v>
      </c>
      <c r="T649" s="76" t="s">
        <v>10062</v>
      </c>
      <c r="U649" s="415" t="s">
        <v>1555</v>
      </c>
      <c r="V649" s="449"/>
      <c r="W649" s="56"/>
      <c r="X649" s="56"/>
      <c r="Y649" s="56"/>
      <c r="Z649" s="56"/>
      <c r="AA649" s="56"/>
    </row>
    <row r="650" spans="1:27" s="30" customFormat="1" ht="37.200000000000003">
      <c r="A650" s="108" t="s">
        <v>5395</v>
      </c>
      <c r="B650" s="109"/>
      <c r="C650" s="155"/>
      <c r="D650" s="109"/>
      <c r="E650" s="109"/>
      <c r="F650" s="156"/>
      <c r="G650" s="156"/>
      <c r="H650" s="156"/>
      <c r="I650" s="156"/>
      <c r="J650" s="156"/>
      <c r="K650" s="157"/>
      <c r="L650" s="156"/>
      <c r="M650" s="158"/>
      <c r="N650" s="156"/>
      <c r="O650" s="158"/>
      <c r="P650" s="110"/>
      <c r="Q650" s="156"/>
      <c r="R650" s="156"/>
      <c r="S650" s="156"/>
      <c r="T650" s="158"/>
      <c r="U650" s="416"/>
      <c r="V650" s="449">
        <v>111</v>
      </c>
      <c r="W650" s="67"/>
      <c r="X650" s="56"/>
      <c r="Y650" s="56"/>
      <c r="Z650" s="56"/>
      <c r="AA650" s="56"/>
    </row>
    <row r="651" spans="1:27" s="30" customFormat="1" ht="60" outlineLevel="1">
      <c r="A651" s="10">
        <f>A649+1</f>
        <v>604</v>
      </c>
      <c r="B651" s="10" t="s">
        <v>6273</v>
      </c>
      <c r="C651" s="10" t="s">
        <v>44</v>
      </c>
      <c r="D651" s="172" t="s">
        <v>1556</v>
      </c>
      <c r="E651" s="10">
        <v>6616003095</v>
      </c>
      <c r="F651" s="374" t="s">
        <v>13968</v>
      </c>
      <c r="G651" s="125" t="s">
        <v>1557</v>
      </c>
      <c r="H651" s="167" t="s">
        <v>151</v>
      </c>
      <c r="I651" s="10" t="s">
        <v>22</v>
      </c>
      <c r="J651" s="10" t="s">
        <v>1561</v>
      </c>
      <c r="K651" s="18">
        <v>249</v>
      </c>
      <c r="L651" s="10" t="s">
        <v>5374</v>
      </c>
      <c r="M651" s="76" t="s">
        <v>10925</v>
      </c>
      <c r="N651" s="10" t="s">
        <v>39</v>
      </c>
      <c r="O651" s="76" t="s">
        <v>12083</v>
      </c>
      <c r="P651" s="374" t="s">
        <v>5807</v>
      </c>
      <c r="Q651" s="173" t="s">
        <v>9586</v>
      </c>
      <c r="R651" s="10" t="s">
        <v>4195</v>
      </c>
      <c r="S651" s="10" t="s">
        <v>1558</v>
      </c>
      <c r="T651" s="9" t="s">
        <v>10063</v>
      </c>
      <c r="U651" s="584" t="s">
        <v>5813</v>
      </c>
      <c r="V651" s="449"/>
      <c r="W651" s="56"/>
      <c r="X651" s="56"/>
      <c r="Y651" s="56"/>
      <c r="Z651" s="56"/>
      <c r="AA651" s="56"/>
    </row>
    <row r="652" spans="1:27" s="30" customFormat="1" ht="60" outlineLevel="1">
      <c r="A652" s="10">
        <f t="shared" ref="A652:A658" si="32">A651+1</f>
        <v>605</v>
      </c>
      <c r="B652" s="10" t="s">
        <v>6274</v>
      </c>
      <c r="C652" s="10" t="s">
        <v>44</v>
      </c>
      <c r="D652" s="172" t="s">
        <v>1559</v>
      </c>
      <c r="E652" s="10">
        <v>6616005367</v>
      </c>
      <c r="F652" s="374" t="s">
        <v>13967</v>
      </c>
      <c r="G652" s="125" t="s">
        <v>1560</v>
      </c>
      <c r="H652" s="167" t="s">
        <v>151</v>
      </c>
      <c r="I652" s="10" t="s">
        <v>22</v>
      </c>
      <c r="J652" s="10" t="s">
        <v>1561</v>
      </c>
      <c r="K652" s="18">
        <v>249</v>
      </c>
      <c r="L652" s="10" t="s">
        <v>5374</v>
      </c>
      <c r="M652" s="76" t="s">
        <v>11020</v>
      </c>
      <c r="N652" s="10" t="s">
        <v>39</v>
      </c>
      <c r="O652" s="76" t="s">
        <v>12003</v>
      </c>
      <c r="P652" s="374" t="s">
        <v>5808</v>
      </c>
      <c r="Q652" s="173" t="s">
        <v>11764</v>
      </c>
      <c r="R652" s="10" t="s">
        <v>4196</v>
      </c>
      <c r="S652" s="10" t="s">
        <v>1562</v>
      </c>
      <c r="T652" s="76" t="s">
        <v>10064</v>
      </c>
      <c r="U652" s="584" t="s">
        <v>5814</v>
      </c>
      <c r="V652" s="449"/>
      <c r="W652" s="56"/>
      <c r="X652" s="56"/>
      <c r="Y652" s="56"/>
      <c r="Z652" s="56"/>
      <c r="AA652" s="56"/>
    </row>
    <row r="653" spans="1:27" s="30" customFormat="1" ht="60" outlineLevel="1">
      <c r="A653" s="10">
        <f t="shared" si="32"/>
        <v>606</v>
      </c>
      <c r="B653" s="10" t="s">
        <v>6275</v>
      </c>
      <c r="C653" s="10" t="s">
        <v>44</v>
      </c>
      <c r="D653" s="172" t="s">
        <v>1563</v>
      </c>
      <c r="E653" s="10">
        <v>6616003049</v>
      </c>
      <c r="F653" s="374" t="s">
        <v>13966</v>
      </c>
      <c r="G653" s="125" t="s">
        <v>1564</v>
      </c>
      <c r="H653" s="167" t="s">
        <v>151</v>
      </c>
      <c r="I653" s="10" t="s">
        <v>22</v>
      </c>
      <c r="J653" s="10" t="s">
        <v>1561</v>
      </c>
      <c r="K653" s="18">
        <v>249</v>
      </c>
      <c r="L653" s="10" t="s">
        <v>5374</v>
      </c>
      <c r="M653" s="76" t="s">
        <v>10977</v>
      </c>
      <c r="N653" s="10" t="s">
        <v>39</v>
      </c>
      <c r="O653" s="76" t="s">
        <v>12119</v>
      </c>
      <c r="P653" s="374" t="s">
        <v>5809</v>
      </c>
      <c r="Q653" s="173" t="s">
        <v>9587</v>
      </c>
      <c r="R653" s="10" t="s">
        <v>4195</v>
      </c>
      <c r="S653" s="10" t="s">
        <v>1565</v>
      </c>
      <c r="T653" s="9" t="s">
        <v>10065</v>
      </c>
      <c r="U653" s="584" t="s">
        <v>5815</v>
      </c>
      <c r="V653" s="449"/>
      <c r="W653" s="56"/>
      <c r="X653" s="56"/>
      <c r="Y653" s="56"/>
      <c r="Z653" s="56"/>
      <c r="AA653" s="56"/>
    </row>
    <row r="654" spans="1:27" s="30" customFormat="1" ht="60" outlineLevel="1">
      <c r="A654" s="10">
        <f t="shared" si="32"/>
        <v>607</v>
      </c>
      <c r="B654" s="10" t="s">
        <v>5626</v>
      </c>
      <c r="C654" s="10" t="s">
        <v>44</v>
      </c>
      <c r="D654" s="172" t="s">
        <v>1566</v>
      </c>
      <c r="E654" s="10">
        <v>6616003144</v>
      </c>
      <c r="F654" s="374" t="s">
        <v>13684</v>
      </c>
      <c r="G654" s="125" t="s">
        <v>1567</v>
      </c>
      <c r="H654" s="167" t="s">
        <v>151</v>
      </c>
      <c r="I654" s="10" t="s">
        <v>22</v>
      </c>
      <c r="J654" s="10" t="s">
        <v>1561</v>
      </c>
      <c r="K654" s="18">
        <v>249</v>
      </c>
      <c r="L654" s="10" t="s">
        <v>5374</v>
      </c>
      <c r="M654" s="76" t="s">
        <v>10975</v>
      </c>
      <c r="N654" s="10" t="s">
        <v>39</v>
      </c>
      <c r="O654" s="76" t="s">
        <v>12120</v>
      </c>
      <c r="P654" s="374" t="s">
        <v>5810</v>
      </c>
      <c r="Q654" s="173" t="s">
        <v>9588</v>
      </c>
      <c r="R654" s="10" t="s">
        <v>12898</v>
      </c>
      <c r="S654" s="10" t="s">
        <v>1568</v>
      </c>
      <c r="T654" s="9" t="s">
        <v>10066</v>
      </c>
      <c r="U654" s="584" t="s">
        <v>5816</v>
      </c>
      <c r="V654" s="449"/>
      <c r="W654" s="56"/>
      <c r="X654" s="56"/>
      <c r="Y654" s="56"/>
      <c r="Z654" s="56"/>
      <c r="AA654" s="56"/>
    </row>
    <row r="655" spans="1:27" s="30" customFormat="1" ht="68.400000000000006" outlineLevel="1">
      <c r="A655" s="10">
        <f t="shared" si="32"/>
        <v>608</v>
      </c>
      <c r="B655" s="10" t="s">
        <v>6276</v>
      </c>
      <c r="C655" s="10" t="s">
        <v>44</v>
      </c>
      <c r="D655" s="172" t="s">
        <v>1569</v>
      </c>
      <c r="E655" s="10">
        <v>6616003017</v>
      </c>
      <c r="F655" s="374" t="s">
        <v>13965</v>
      </c>
      <c r="G655" s="125" t="s">
        <v>1570</v>
      </c>
      <c r="H655" s="167" t="s">
        <v>151</v>
      </c>
      <c r="I655" s="10" t="s">
        <v>22</v>
      </c>
      <c r="J655" s="10" t="s">
        <v>1561</v>
      </c>
      <c r="K655" s="18">
        <v>249</v>
      </c>
      <c r="L655" s="10" t="s">
        <v>5374</v>
      </c>
      <c r="M655" s="76" t="s">
        <v>10931</v>
      </c>
      <c r="N655" s="10" t="s">
        <v>39</v>
      </c>
      <c r="O655" s="76" t="s">
        <v>11963</v>
      </c>
      <c r="P655" s="374" t="s">
        <v>5811</v>
      </c>
      <c r="Q655" s="173" t="s">
        <v>11478</v>
      </c>
      <c r="R655" s="10" t="s">
        <v>8691</v>
      </c>
      <c r="S655" s="10" t="s">
        <v>1571</v>
      </c>
      <c r="T655" s="9" t="s">
        <v>10067</v>
      </c>
      <c r="U655" s="584" t="s">
        <v>5817</v>
      </c>
      <c r="V655" s="449"/>
      <c r="W655" s="56"/>
      <c r="X655" s="56"/>
      <c r="Y655" s="56"/>
      <c r="Z655" s="56"/>
      <c r="AA655" s="56"/>
    </row>
    <row r="656" spans="1:27" s="30" customFormat="1" ht="60" outlineLevel="1">
      <c r="A656" s="10">
        <f t="shared" si="32"/>
        <v>609</v>
      </c>
      <c r="B656" s="10" t="s">
        <v>6277</v>
      </c>
      <c r="C656" s="10" t="s">
        <v>44</v>
      </c>
      <c r="D656" s="172" t="s">
        <v>1572</v>
      </c>
      <c r="E656" s="10">
        <v>6616003240</v>
      </c>
      <c r="F656" s="374" t="s">
        <v>10761</v>
      </c>
      <c r="G656" s="125" t="s">
        <v>1573</v>
      </c>
      <c r="H656" s="167" t="s">
        <v>151</v>
      </c>
      <c r="I656" s="10" t="s">
        <v>22</v>
      </c>
      <c r="J656" s="10" t="s">
        <v>9277</v>
      </c>
      <c r="K656" s="18">
        <v>249</v>
      </c>
      <c r="L656" s="10" t="s">
        <v>5374</v>
      </c>
      <c r="M656" s="76" t="s">
        <v>10911</v>
      </c>
      <c r="N656" s="10" t="s">
        <v>39</v>
      </c>
      <c r="O656" s="76" t="s">
        <v>11963</v>
      </c>
      <c r="P656" s="374" t="s">
        <v>5812</v>
      </c>
      <c r="Q656" s="173" t="s">
        <v>9489</v>
      </c>
      <c r="R656" s="10" t="s">
        <v>4197</v>
      </c>
      <c r="S656" s="10" t="s">
        <v>1574</v>
      </c>
      <c r="T656" s="9" t="s">
        <v>10067</v>
      </c>
      <c r="U656" s="584" t="s">
        <v>5818</v>
      </c>
      <c r="V656" s="449"/>
      <c r="W656" s="56"/>
      <c r="X656" s="56"/>
      <c r="Y656" s="56"/>
      <c r="Z656" s="56"/>
      <c r="AA656" s="56"/>
    </row>
    <row r="657" spans="1:27" s="30" customFormat="1" ht="121.2" customHeight="1" outlineLevel="1">
      <c r="A657" s="10">
        <f t="shared" si="32"/>
        <v>610</v>
      </c>
      <c r="B657" s="10" t="s">
        <v>8222</v>
      </c>
      <c r="C657" s="10" t="s">
        <v>44</v>
      </c>
      <c r="D657" s="172" t="s">
        <v>1575</v>
      </c>
      <c r="E657" s="10">
        <v>6682000026</v>
      </c>
      <c r="F657" s="374" t="s">
        <v>13963</v>
      </c>
      <c r="G657" s="125" t="s">
        <v>1576</v>
      </c>
      <c r="H657" s="167" t="s">
        <v>151</v>
      </c>
      <c r="I657" s="10" t="s">
        <v>22</v>
      </c>
      <c r="J657" s="10" t="s">
        <v>1561</v>
      </c>
      <c r="K657" s="18">
        <v>272</v>
      </c>
      <c r="L657" s="10" t="s">
        <v>5374</v>
      </c>
      <c r="M657" s="76" t="s">
        <v>11057</v>
      </c>
      <c r="N657" s="10" t="s">
        <v>117</v>
      </c>
      <c r="O657" s="76" t="s">
        <v>12298</v>
      </c>
      <c r="P657" s="10" t="s">
        <v>11476</v>
      </c>
      <c r="Q657" s="173" t="s">
        <v>11765</v>
      </c>
      <c r="R657" s="10" t="s">
        <v>1577</v>
      </c>
      <c r="S657" s="10" t="s">
        <v>1578</v>
      </c>
      <c r="T657" s="9" t="s">
        <v>10068</v>
      </c>
      <c r="U657" s="584" t="s">
        <v>5819</v>
      </c>
      <c r="V657" s="449"/>
      <c r="W657" s="56"/>
      <c r="X657" s="56"/>
      <c r="Y657" s="56"/>
      <c r="Z657" s="56"/>
      <c r="AA657" s="56"/>
    </row>
    <row r="658" spans="1:27" s="30" customFormat="1" ht="107.4" outlineLevel="1">
      <c r="A658" s="10">
        <f t="shared" si="32"/>
        <v>611</v>
      </c>
      <c r="B658" s="10" t="s">
        <v>8223</v>
      </c>
      <c r="C658" s="10" t="s">
        <v>44</v>
      </c>
      <c r="D658" s="172" t="s">
        <v>1579</v>
      </c>
      <c r="E658" s="10">
        <v>6616002983</v>
      </c>
      <c r="F658" s="374" t="s">
        <v>13964</v>
      </c>
      <c r="G658" s="125" t="s">
        <v>1580</v>
      </c>
      <c r="H658" s="167" t="s">
        <v>151</v>
      </c>
      <c r="I658" s="10" t="s">
        <v>22</v>
      </c>
      <c r="J658" s="10" t="s">
        <v>1561</v>
      </c>
      <c r="K658" s="18">
        <v>249</v>
      </c>
      <c r="L658" s="10" t="s">
        <v>5374</v>
      </c>
      <c r="M658" s="76" t="s">
        <v>10912</v>
      </c>
      <c r="N658" s="10" t="s">
        <v>39</v>
      </c>
      <c r="O658" s="76" t="s">
        <v>11894</v>
      </c>
      <c r="P658" s="10" t="s">
        <v>6214</v>
      </c>
      <c r="Q658" s="173" t="s">
        <v>11766</v>
      </c>
      <c r="R658" s="10" t="s">
        <v>12899</v>
      </c>
      <c r="S658" s="10" t="s">
        <v>1581</v>
      </c>
      <c r="T658" s="9" t="s">
        <v>10069</v>
      </c>
      <c r="U658" s="584" t="s">
        <v>5820</v>
      </c>
      <c r="V658" s="449"/>
      <c r="W658" s="56"/>
      <c r="X658" s="56"/>
      <c r="Y658" s="56"/>
      <c r="Z658" s="56"/>
      <c r="AA658" s="56"/>
    </row>
    <row r="659" spans="1:27" s="30" customFormat="1" ht="37.200000000000003">
      <c r="A659" s="108" t="s">
        <v>5396</v>
      </c>
      <c r="B659" s="109"/>
      <c r="C659" s="155"/>
      <c r="D659" s="109"/>
      <c r="E659" s="109"/>
      <c r="F659" s="156"/>
      <c r="G659" s="156"/>
      <c r="H659" s="156"/>
      <c r="I659" s="156"/>
      <c r="J659" s="156"/>
      <c r="K659" s="157"/>
      <c r="L659" s="156"/>
      <c r="M659" s="158"/>
      <c r="N659" s="156"/>
      <c r="O659" s="158"/>
      <c r="P659" s="110"/>
      <c r="Q659" s="156"/>
      <c r="R659" s="156"/>
      <c r="S659" s="156"/>
      <c r="T659" s="158"/>
      <c r="U659" s="416"/>
      <c r="V659" s="449">
        <v>111</v>
      </c>
      <c r="W659" s="67"/>
      <c r="X659" s="56"/>
      <c r="Y659" s="56"/>
      <c r="Z659" s="56"/>
      <c r="AA659" s="56"/>
    </row>
    <row r="660" spans="1:27" s="30" customFormat="1" ht="70.8" outlineLevel="1">
      <c r="A660" s="10">
        <f>A658+1</f>
        <v>612</v>
      </c>
      <c r="B660" s="10" t="s">
        <v>8224</v>
      </c>
      <c r="C660" s="10" t="s">
        <v>44</v>
      </c>
      <c r="D660" s="172" t="s">
        <v>1582</v>
      </c>
      <c r="E660" s="10">
        <v>6617005867</v>
      </c>
      <c r="F660" s="10" t="s">
        <v>13927</v>
      </c>
      <c r="G660" s="125" t="s">
        <v>1583</v>
      </c>
      <c r="H660" s="167" t="s">
        <v>151</v>
      </c>
      <c r="I660" s="10" t="s">
        <v>22</v>
      </c>
      <c r="J660" s="10" t="s">
        <v>9276</v>
      </c>
      <c r="K660" s="18">
        <v>0</v>
      </c>
      <c r="L660" s="258" t="s">
        <v>241</v>
      </c>
      <c r="M660" s="76" t="s">
        <v>10907</v>
      </c>
      <c r="N660" s="10" t="s">
        <v>39</v>
      </c>
      <c r="O660" s="76" t="s">
        <v>11983</v>
      </c>
      <c r="P660" s="10" t="s">
        <v>1584</v>
      </c>
      <c r="Q660" s="33" t="s">
        <v>243</v>
      </c>
      <c r="R660" s="10" t="s">
        <v>4198</v>
      </c>
      <c r="S660" s="10" t="s">
        <v>1585</v>
      </c>
      <c r="T660" s="9" t="s">
        <v>1586</v>
      </c>
      <c r="U660" s="415" t="s">
        <v>39</v>
      </c>
      <c r="V660" s="449"/>
      <c r="W660" s="56"/>
      <c r="X660" s="56"/>
      <c r="Y660" s="56"/>
      <c r="Z660" s="56"/>
      <c r="AA660" s="56"/>
    </row>
    <row r="661" spans="1:27" s="30" customFormat="1" ht="91.2" outlineLevel="1">
      <c r="A661" s="10">
        <f t="shared" ref="A661:A672" si="33">A660+1</f>
        <v>613</v>
      </c>
      <c r="B661" s="10" t="s">
        <v>8225</v>
      </c>
      <c r="C661" s="10" t="s">
        <v>44</v>
      </c>
      <c r="D661" s="172" t="s">
        <v>1587</v>
      </c>
      <c r="E661" s="10">
        <v>6617005874</v>
      </c>
      <c r="F661" s="10" t="s">
        <v>13919</v>
      </c>
      <c r="G661" s="125" t="s">
        <v>1588</v>
      </c>
      <c r="H661" s="167" t="s">
        <v>151</v>
      </c>
      <c r="I661" s="10" t="s">
        <v>22</v>
      </c>
      <c r="J661" s="10" t="s">
        <v>3442</v>
      </c>
      <c r="K661" s="18" t="s">
        <v>1589</v>
      </c>
      <c r="L661" s="10" t="s">
        <v>241</v>
      </c>
      <c r="M661" s="76" t="s">
        <v>11019</v>
      </c>
      <c r="N661" s="10" t="s">
        <v>39</v>
      </c>
      <c r="O661" s="76" t="s">
        <v>11933</v>
      </c>
      <c r="P661" s="10" t="s">
        <v>6444</v>
      </c>
      <c r="Q661" s="173" t="s">
        <v>11767</v>
      </c>
      <c r="R661" s="10" t="s">
        <v>12626</v>
      </c>
      <c r="S661" s="10" t="s">
        <v>1590</v>
      </c>
      <c r="T661" s="76" t="s">
        <v>10070</v>
      </c>
      <c r="U661" s="415" t="s">
        <v>4495</v>
      </c>
      <c r="V661" s="449"/>
      <c r="W661" s="56"/>
      <c r="X661" s="56"/>
      <c r="Y661" s="56"/>
      <c r="Z661" s="56"/>
      <c r="AA661" s="56"/>
    </row>
    <row r="662" spans="1:27" s="30" customFormat="1" ht="96" outlineLevel="1">
      <c r="A662" s="10">
        <f t="shared" si="33"/>
        <v>614</v>
      </c>
      <c r="B662" s="10" t="s">
        <v>8226</v>
      </c>
      <c r="C662" s="10" t="s">
        <v>44</v>
      </c>
      <c r="D662" s="172" t="s">
        <v>1591</v>
      </c>
      <c r="E662" s="10">
        <v>6617005916</v>
      </c>
      <c r="F662" s="10" t="s">
        <v>13935</v>
      </c>
      <c r="G662" s="125" t="s">
        <v>1592</v>
      </c>
      <c r="H662" s="167" t="s">
        <v>151</v>
      </c>
      <c r="I662" s="10" t="s">
        <v>22</v>
      </c>
      <c r="J662" s="10" t="s">
        <v>3442</v>
      </c>
      <c r="K662" s="18" t="s">
        <v>1589</v>
      </c>
      <c r="L662" s="10" t="s">
        <v>241</v>
      </c>
      <c r="M662" s="76" t="s">
        <v>11117</v>
      </c>
      <c r="N662" s="10" t="s">
        <v>39</v>
      </c>
      <c r="O662" s="76" t="s">
        <v>11965</v>
      </c>
      <c r="P662" s="10" t="s">
        <v>6445</v>
      </c>
      <c r="Q662" s="173" t="s">
        <v>9589</v>
      </c>
      <c r="R662" s="10" t="s">
        <v>4199</v>
      </c>
      <c r="S662" s="10" t="s">
        <v>1593</v>
      </c>
      <c r="T662" s="76" t="s">
        <v>10071</v>
      </c>
      <c r="U662" s="415" t="s">
        <v>1594</v>
      </c>
      <c r="V662" s="449"/>
      <c r="W662" s="56"/>
      <c r="X662" s="56"/>
      <c r="Y662" s="56"/>
      <c r="Z662" s="56"/>
      <c r="AA662" s="56"/>
    </row>
    <row r="663" spans="1:27" s="30" customFormat="1" ht="82.8" outlineLevel="1">
      <c r="A663" s="10">
        <f t="shared" si="33"/>
        <v>615</v>
      </c>
      <c r="B663" s="10" t="s">
        <v>8227</v>
      </c>
      <c r="C663" s="10" t="s">
        <v>44</v>
      </c>
      <c r="D663" s="172" t="s">
        <v>1595</v>
      </c>
      <c r="E663" s="10">
        <v>6617005948</v>
      </c>
      <c r="F663" s="10" t="s">
        <v>13920</v>
      </c>
      <c r="G663" s="125" t="s">
        <v>1596</v>
      </c>
      <c r="H663" s="167" t="s">
        <v>151</v>
      </c>
      <c r="I663" s="10" t="s">
        <v>22</v>
      </c>
      <c r="J663" s="10" t="s">
        <v>299</v>
      </c>
      <c r="K663" s="18">
        <v>264.60000000000002</v>
      </c>
      <c r="L663" s="10" t="s">
        <v>241</v>
      </c>
      <c r="M663" s="76" t="s">
        <v>10922</v>
      </c>
      <c r="N663" s="10" t="s">
        <v>39</v>
      </c>
      <c r="O663" s="76" t="s">
        <v>11923</v>
      </c>
      <c r="P663" s="10" t="s">
        <v>13013</v>
      </c>
      <c r="Q663" s="33" t="s">
        <v>243</v>
      </c>
      <c r="R663" s="10" t="s">
        <v>4200</v>
      </c>
      <c r="S663" s="10" t="s">
        <v>1597</v>
      </c>
      <c r="T663" s="76" t="s">
        <v>10072</v>
      </c>
      <c r="U663" s="415" t="s">
        <v>1598</v>
      </c>
      <c r="V663" s="449"/>
      <c r="W663" s="56"/>
      <c r="X663" s="56"/>
      <c r="Y663" s="56"/>
      <c r="Z663" s="56"/>
      <c r="AA663" s="56"/>
    </row>
    <row r="664" spans="1:27" s="30" customFormat="1" ht="70.8" outlineLevel="1">
      <c r="A664" s="10">
        <f t="shared" si="33"/>
        <v>616</v>
      </c>
      <c r="B664" s="10" t="s">
        <v>8228</v>
      </c>
      <c r="C664" s="10" t="s">
        <v>44</v>
      </c>
      <c r="D664" s="609" t="s">
        <v>1599</v>
      </c>
      <c r="E664" s="127">
        <v>6617005955</v>
      </c>
      <c r="F664" s="10" t="s">
        <v>7582</v>
      </c>
      <c r="G664" s="610" t="s">
        <v>1600</v>
      </c>
      <c r="H664" s="167" t="s">
        <v>151</v>
      </c>
      <c r="I664" s="127" t="s">
        <v>22</v>
      </c>
      <c r="J664" s="127" t="s">
        <v>3442</v>
      </c>
      <c r="K664" s="611" t="s">
        <v>1601</v>
      </c>
      <c r="L664" s="258" t="s">
        <v>241</v>
      </c>
      <c r="M664" s="76" t="s">
        <v>10898</v>
      </c>
      <c r="N664" s="10" t="s">
        <v>39</v>
      </c>
      <c r="O664" s="76" t="s">
        <v>12121</v>
      </c>
      <c r="P664" s="10" t="s">
        <v>6446</v>
      </c>
      <c r="Q664" s="33" t="s">
        <v>243</v>
      </c>
      <c r="R664" s="10" t="s">
        <v>4201</v>
      </c>
      <c r="S664" s="10" t="s">
        <v>1602</v>
      </c>
      <c r="T664" s="76" t="s">
        <v>10073</v>
      </c>
      <c r="U664" s="415" t="s">
        <v>1603</v>
      </c>
      <c r="V664" s="449"/>
      <c r="W664" s="56"/>
      <c r="X664" s="56"/>
      <c r="Y664" s="56"/>
      <c r="Z664" s="56"/>
      <c r="AA664" s="56"/>
    </row>
    <row r="665" spans="1:27" s="30" customFormat="1" ht="96" outlineLevel="1">
      <c r="A665" s="10">
        <f t="shared" si="33"/>
        <v>617</v>
      </c>
      <c r="B665" s="10" t="s">
        <v>8229</v>
      </c>
      <c r="C665" s="10" t="s">
        <v>44</v>
      </c>
      <c r="D665" s="172" t="s">
        <v>1604</v>
      </c>
      <c r="E665" s="259">
        <v>6617005987</v>
      </c>
      <c r="F665" s="10" t="s">
        <v>13921</v>
      </c>
      <c r="G665" s="125" t="s">
        <v>1605</v>
      </c>
      <c r="H665" s="167" t="s">
        <v>151</v>
      </c>
      <c r="I665" s="16" t="s">
        <v>22</v>
      </c>
      <c r="J665" s="127" t="s">
        <v>3442</v>
      </c>
      <c r="K665" s="146">
        <v>264.60000000000002</v>
      </c>
      <c r="L665" s="258" t="s">
        <v>241</v>
      </c>
      <c r="M665" s="76" t="s">
        <v>11117</v>
      </c>
      <c r="N665" s="10" t="s">
        <v>39</v>
      </c>
      <c r="O665" s="76" t="s">
        <v>12122</v>
      </c>
      <c r="P665" s="10" t="s">
        <v>6447</v>
      </c>
      <c r="Q665" s="33" t="s">
        <v>243</v>
      </c>
      <c r="R665" s="10" t="s">
        <v>4202</v>
      </c>
      <c r="S665" s="10" t="s">
        <v>1606</v>
      </c>
      <c r="T665" s="76" t="s">
        <v>10074</v>
      </c>
      <c r="U665" s="415" t="s">
        <v>1607</v>
      </c>
      <c r="V665" s="449"/>
      <c r="W665" s="56"/>
      <c r="X665" s="56"/>
      <c r="Y665" s="56"/>
      <c r="Z665" s="56"/>
      <c r="AA665" s="56"/>
    </row>
    <row r="666" spans="1:27" s="30" customFormat="1" ht="108" outlineLevel="1">
      <c r="A666" s="10">
        <f t="shared" si="33"/>
        <v>618</v>
      </c>
      <c r="B666" s="10" t="s">
        <v>8230</v>
      </c>
      <c r="C666" s="10" t="s">
        <v>44</v>
      </c>
      <c r="D666" s="188" t="s">
        <v>1608</v>
      </c>
      <c r="E666" s="47">
        <v>6617005994</v>
      </c>
      <c r="F666" s="10" t="s">
        <v>13922</v>
      </c>
      <c r="G666" s="125" t="s">
        <v>1609</v>
      </c>
      <c r="H666" s="167" t="s">
        <v>151</v>
      </c>
      <c r="I666" s="47" t="s">
        <v>22</v>
      </c>
      <c r="J666" s="225" t="s">
        <v>299</v>
      </c>
      <c r="K666" s="100" t="s">
        <v>1589</v>
      </c>
      <c r="L666" s="47" t="s">
        <v>241</v>
      </c>
      <c r="M666" s="76" t="s">
        <v>10922</v>
      </c>
      <c r="N666" s="10" t="s">
        <v>39</v>
      </c>
      <c r="O666" s="87" t="s">
        <v>11868</v>
      </c>
      <c r="P666" s="10" t="s">
        <v>13080</v>
      </c>
      <c r="Q666" s="224" t="s">
        <v>9590</v>
      </c>
      <c r="R666" s="10" t="s">
        <v>4203</v>
      </c>
      <c r="S666" s="226" t="s">
        <v>1610</v>
      </c>
      <c r="T666" s="76" t="s">
        <v>10070</v>
      </c>
      <c r="U666" s="415" t="s">
        <v>1611</v>
      </c>
      <c r="V666" s="449"/>
      <c r="W666" s="56"/>
      <c r="X666" s="56"/>
      <c r="Y666" s="56"/>
      <c r="Z666" s="56"/>
      <c r="AA666" s="56"/>
    </row>
    <row r="667" spans="1:27" s="30" customFormat="1" ht="82.8" outlineLevel="1">
      <c r="A667" s="10">
        <f t="shared" si="33"/>
        <v>619</v>
      </c>
      <c r="B667" s="16" t="s">
        <v>8231</v>
      </c>
      <c r="C667" s="10" t="s">
        <v>44</v>
      </c>
      <c r="D667" s="172" t="s">
        <v>1612</v>
      </c>
      <c r="E667" s="16">
        <v>6617006035</v>
      </c>
      <c r="F667" s="10" t="s">
        <v>13923</v>
      </c>
      <c r="G667" s="567" t="s">
        <v>3985</v>
      </c>
      <c r="H667" s="167" t="s">
        <v>151</v>
      </c>
      <c r="I667" s="16" t="s">
        <v>22</v>
      </c>
      <c r="J667" s="225" t="s">
        <v>3442</v>
      </c>
      <c r="K667" s="39">
        <v>264.60000000000002</v>
      </c>
      <c r="L667" s="260" t="s">
        <v>241</v>
      </c>
      <c r="M667" s="76" t="s">
        <v>10899</v>
      </c>
      <c r="N667" s="10" t="s">
        <v>39</v>
      </c>
      <c r="O667" s="80" t="s">
        <v>12123</v>
      </c>
      <c r="P667" s="10" t="s">
        <v>6448</v>
      </c>
      <c r="Q667" s="189" t="s">
        <v>9591</v>
      </c>
      <c r="R667" s="10" t="s">
        <v>4204</v>
      </c>
      <c r="S667" s="203" t="s">
        <v>1613</v>
      </c>
      <c r="T667" s="80" t="s">
        <v>10075</v>
      </c>
      <c r="U667" s="415" t="s">
        <v>1614</v>
      </c>
      <c r="V667" s="449"/>
      <c r="W667" s="56"/>
      <c r="X667" s="56"/>
      <c r="Y667" s="56"/>
      <c r="Z667" s="56"/>
      <c r="AA667" s="56"/>
    </row>
    <row r="668" spans="1:27" s="30" customFormat="1" ht="70.8" outlineLevel="1">
      <c r="A668" s="10">
        <f t="shared" si="33"/>
        <v>620</v>
      </c>
      <c r="B668" s="10" t="s">
        <v>8232</v>
      </c>
      <c r="C668" s="10" t="s">
        <v>44</v>
      </c>
      <c r="D668" s="172" t="s">
        <v>1615</v>
      </c>
      <c r="E668" s="16">
        <v>6617006067</v>
      </c>
      <c r="F668" s="10" t="s">
        <v>13924</v>
      </c>
      <c r="G668" s="125" t="s">
        <v>1616</v>
      </c>
      <c r="H668" s="167" t="s">
        <v>151</v>
      </c>
      <c r="I668" s="16" t="s">
        <v>22</v>
      </c>
      <c r="J668" s="16" t="s">
        <v>3442</v>
      </c>
      <c r="K668" s="146">
        <v>264.60000000000002</v>
      </c>
      <c r="L668" s="260" t="s">
        <v>241</v>
      </c>
      <c r="M668" s="76" t="s">
        <v>10898</v>
      </c>
      <c r="N668" s="10" t="s">
        <v>39</v>
      </c>
      <c r="O668" s="80" t="s">
        <v>12124</v>
      </c>
      <c r="P668" s="10" t="s">
        <v>6449</v>
      </c>
      <c r="Q668" s="189" t="s">
        <v>9592</v>
      </c>
      <c r="R668" s="261" t="s">
        <v>4205</v>
      </c>
      <c r="S668" s="203" t="s">
        <v>1617</v>
      </c>
      <c r="T668" s="80" t="s">
        <v>10076</v>
      </c>
      <c r="U668" s="415" t="s">
        <v>6454</v>
      </c>
      <c r="V668" s="449"/>
      <c r="W668" s="56"/>
      <c r="X668" s="56"/>
      <c r="Y668" s="56"/>
      <c r="Z668" s="56"/>
      <c r="AA668" s="56"/>
    </row>
    <row r="669" spans="1:27" s="30" customFormat="1" ht="70.8" outlineLevel="1">
      <c r="A669" s="10">
        <f t="shared" si="33"/>
        <v>621</v>
      </c>
      <c r="B669" s="10" t="s">
        <v>8233</v>
      </c>
      <c r="C669" s="10" t="s">
        <v>44</v>
      </c>
      <c r="D669" s="172" t="s">
        <v>1618</v>
      </c>
      <c r="E669" s="16">
        <v>6617006074</v>
      </c>
      <c r="F669" s="10" t="s">
        <v>13925</v>
      </c>
      <c r="G669" s="125" t="s">
        <v>1619</v>
      </c>
      <c r="H669" s="167" t="s">
        <v>151</v>
      </c>
      <c r="I669" s="16" t="s">
        <v>22</v>
      </c>
      <c r="J669" s="225" t="s">
        <v>3442</v>
      </c>
      <c r="K669" s="39">
        <v>264.60000000000002</v>
      </c>
      <c r="L669" s="258" t="s">
        <v>241</v>
      </c>
      <c r="M669" s="76" t="s">
        <v>10898</v>
      </c>
      <c r="N669" s="10" t="s">
        <v>39</v>
      </c>
      <c r="O669" s="76" t="s">
        <v>12009</v>
      </c>
      <c r="P669" s="10" t="s">
        <v>6450</v>
      </c>
      <c r="Q669" s="173" t="s">
        <v>9593</v>
      </c>
      <c r="R669" s="10" t="s">
        <v>4206</v>
      </c>
      <c r="S669" s="10" t="s">
        <v>1620</v>
      </c>
      <c r="T669" s="80" t="s">
        <v>10077</v>
      </c>
      <c r="U669" s="415" t="s">
        <v>1621</v>
      </c>
      <c r="V669" s="449"/>
      <c r="W669" s="56"/>
      <c r="X669" s="56"/>
      <c r="Y669" s="56"/>
      <c r="Z669" s="56"/>
      <c r="AA669" s="56"/>
    </row>
    <row r="670" spans="1:27" s="30" customFormat="1" ht="70.8" outlineLevel="1">
      <c r="A670" s="10">
        <f t="shared" si="33"/>
        <v>622</v>
      </c>
      <c r="B670" s="118" t="s">
        <v>8234</v>
      </c>
      <c r="C670" s="10" t="s">
        <v>44</v>
      </c>
      <c r="D670" s="232" t="s">
        <v>1622</v>
      </c>
      <c r="E670" s="118">
        <v>6617027275</v>
      </c>
      <c r="F670" s="10" t="s">
        <v>13903</v>
      </c>
      <c r="G670" s="125" t="s">
        <v>1623</v>
      </c>
      <c r="H670" s="167" t="s">
        <v>151</v>
      </c>
      <c r="I670" s="118" t="s">
        <v>22</v>
      </c>
      <c r="J670" s="10" t="s">
        <v>3443</v>
      </c>
      <c r="K670" s="146">
        <v>264.60000000000002</v>
      </c>
      <c r="L670" s="118" t="s">
        <v>241</v>
      </c>
      <c r="M670" s="76" t="s">
        <v>11162</v>
      </c>
      <c r="N670" s="10" t="s">
        <v>39</v>
      </c>
      <c r="O670" s="120" t="s">
        <v>12900</v>
      </c>
      <c r="P670" s="10" t="s">
        <v>6451</v>
      </c>
      <c r="Q670" s="227" t="s">
        <v>9594</v>
      </c>
      <c r="R670" s="10" t="s">
        <v>4207</v>
      </c>
      <c r="S670" s="118" t="s">
        <v>1624</v>
      </c>
      <c r="T670" s="80" t="s">
        <v>10078</v>
      </c>
      <c r="U670" s="422" t="s">
        <v>1625</v>
      </c>
      <c r="V670" s="449"/>
      <c r="W670" s="56"/>
      <c r="X670" s="56"/>
      <c r="Y670" s="56"/>
      <c r="Z670" s="56"/>
      <c r="AA670" s="56"/>
    </row>
    <row r="671" spans="1:27" s="30" customFormat="1" ht="72" outlineLevel="1">
      <c r="A671" s="10">
        <f t="shared" si="33"/>
        <v>623</v>
      </c>
      <c r="B671" s="10" t="s">
        <v>8235</v>
      </c>
      <c r="C671" s="10" t="s">
        <v>44</v>
      </c>
      <c r="D671" s="172" t="s">
        <v>1626</v>
      </c>
      <c r="E671" s="10">
        <v>6617006130</v>
      </c>
      <c r="F671" s="10" t="s">
        <v>13926</v>
      </c>
      <c r="G671" s="125" t="s">
        <v>1627</v>
      </c>
      <c r="H671" s="167" t="s">
        <v>151</v>
      </c>
      <c r="I671" s="10" t="s">
        <v>22</v>
      </c>
      <c r="J671" s="10" t="s">
        <v>3443</v>
      </c>
      <c r="K671" s="18">
        <v>264.60000000000002</v>
      </c>
      <c r="L671" s="258" t="s">
        <v>241</v>
      </c>
      <c r="M671" s="76" t="s">
        <v>11001</v>
      </c>
      <c r="N671" s="10" t="s">
        <v>39</v>
      </c>
      <c r="O671" s="76" t="s">
        <v>12125</v>
      </c>
      <c r="P671" s="10" t="s">
        <v>6452</v>
      </c>
      <c r="Q671" s="173" t="s">
        <v>9595</v>
      </c>
      <c r="R671" s="10" t="s">
        <v>6453</v>
      </c>
      <c r="S671" s="10" t="s">
        <v>1628</v>
      </c>
      <c r="T671" s="76" t="s">
        <v>10079</v>
      </c>
      <c r="U671" s="415" t="s">
        <v>1629</v>
      </c>
      <c r="V671" s="449"/>
      <c r="W671" s="56"/>
      <c r="X671" s="56"/>
      <c r="Y671" s="56"/>
      <c r="Z671" s="56"/>
      <c r="AA671" s="56"/>
    </row>
    <row r="672" spans="1:27" s="30" customFormat="1" ht="60" outlineLevel="1">
      <c r="A672" s="10">
        <f t="shared" si="33"/>
        <v>624</v>
      </c>
      <c r="B672" s="10" t="s">
        <v>8236</v>
      </c>
      <c r="C672" s="10" t="s">
        <v>1630</v>
      </c>
      <c r="D672" s="172" t="s">
        <v>1631</v>
      </c>
      <c r="E672" s="151" t="s">
        <v>1632</v>
      </c>
      <c r="F672" s="10" t="s">
        <v>8639</v>
      </c>
      <c r="G672" s="125" t="s">
        <v>1633</v>
      </c>
      <c r="H672" s="167" t="s">
        <v>151</v>
      </c>
      <c r="I672" s="10" t="s">
        <v>22</v>
      </c>
      <c r="J672" s="10" t="s">
        <v>6440</v>
      </c>
      <c r="K672" s="14">
        <v>2700</v>
      </c>
      <c r="L672" s="10" t="s">
        <v>65</v>
      </c>
      <c r="M672" s="76" t="s">
        <v>11163</v>
      </c>
      <c r="N672" s="10" t="s">
        <v>39</v>
      </c>
      <c r="O672" s="76" t="s">
        <v>12126</v>
      </c>
      <c r="P672" s="10" t="s">
        <v>1634</v>
      </c>
      <c r="Q672" s="33" t="s">
        <v>67</v>
      </c>
      <c r="R672" s="127" t="s">
        <v>4208</v>
      </c>
      <c r="S672" s="10" t="s">
        <v>12603</v>
      </c>
      <c r="T672" s="9" t="s">
        <v>5002</v>
      </c>
      <c r="U672" s="262" t="s">
        <v>1635</v>
      </c>
      <c r="V672" s="449"/>
      <c r="W672" s="56"/>
      <c r="X672" s="56"/>
      <c r="Y672" s="56"/>
      <c r="Z672" s="56"/>
      <c r="AA672" s="56"/>
    </row>
    <row r="673" spans="1:27" s="30" customFormat="1" ht="37.200000000000003">
      <c r="A673" s="108" t="s">
        <v>5418</v>
      </c>
      <c r="B673" s="109"/>
      <c r="C673" s="155"/>
      <c r="D673" s="109"/>
      <c r="E673" s="109"/>
      <c r="F673" s="156"/>
      <c r="G673" s="156"/>
      <c r="H673" s="156"/>
      <c r="I673" s="156"/>
      <c r="J673" s="156"/>
      <c r="K673" s="157"/>
      <c r="L673" s="156"/>
      <c r="M673" s="158"/>
      <c r="N673" s="156"/>
      <c r="O673" s="158"/>
      <c r="P673" s="110"/>
      <c r="Q673" s="156"/>
      <c r="R673" s="156"/>
      <c r="S673" s="156"/>
      <c r="T673" s="158"/>
      <c r="U673" s="416"/>
      <c r="V673" s="449">
        <v>111</v>
      </c>
      <c r="W673" s="67"/>
      <c r="X673" s="56"/>
      <c r="Y673" s="56"/>
      <c r="Z673" s="56"/>
      <c r="AA673" s="56"/>
    </row>
    <row r="674" spans="1:27" s="30" customFormat="1" ht="48" outlineLevel="1">
      <c r="A674" s="10">
        <f>A672+1</f>
        <v>625</v>
      </c>
      <c r="B674" s="10" t="s">
        <v>8306</v>
      </c>
      <c r="C674" s="10" t="s">
        <v>141</v>
      </c>
      <c r="D674" s="172" t="s">
        <v>1636</v>
      </c>
      <c r="E674" s="10">
        <v>6618000220</v>
      </c>
      <c r="F674" s="10" t="s">
        <v>10762</v>
      </c>
      <c r="G674" s="567" t="s">
        <v>3986</v>
      </c>
      <c r="H674" s="167" t="s">
        <v>151</v>
      </c>
      <c r="I674" s="10" t="s">
        <v>22</v>
      </c>
      <c r="J674" s="10" t="s">
        <v>5643</v>
      </c>
      <c r="K674" s="14">
        <v>2972.49</v>
      </c>
      <c r="L674" s="10" t="s">
        <v>241</v>
      </c>
      <c r="M674" s="76" t="s">
        <v>11164</v>
      </c>
      <c r="N674" s="10" t="s">
        <v>39</v>
      </c>
      <c r="O674" s="76" t="s">
        <v>12127</v>
      </c>
      <c r="P674" s="10" t="s">
        <v>6996</v>
      </c>
      <c r="Q674" s="173" t="s">
        <v>9596</v>
      </c>
      <c r="R674" s="10" t="s">
        <v>5089</v>
      </c>
      <c r="S674" s="10" t="s">
        <v>39</v>
      </c>
      <c r="T674" s="76" t="s">
        <v>10482</v>
      </c>
      <c r="U674" s="415" t="s">
        <v>8934</v>
      </c>
      <c r="V674" s="449"/>
      <c r="W674" s="56"/>
      <c r="X674" s="56"/>
      <c r="Y674" s="56"/>
      <c r="Z674" s="56"/>
      <c r="AA674" s="56"/>
    </row>
    <row r="675" spans="1:27" s="30" customFormat="1" ht="132" outlineLevel="1">
      <c r="A675" s="10">
        <f t="shared" ref="A675:A681" si="34">A674+1</f>
        <v>626</v>
      </c>
      <c r="B675" s="10" t="s">
        <v>6883</v>
      </c>
      <c r="C675" s="10" t="s">
        <v>341</v>
      </c>
      <c r="D675" s="172" t="s">
        <v>1637</v>
      </c>
      <c r="E675" s="10">
        <v>6618002996</v>
      </c>
      <c r="F675" s="10" t="s">
        <v>7384</v>
      </c>
      <c r="G675" s="125" t="s">
        <v>1638</v>
      </c>
      <c r="H675" s="167" t="s">
        <v>151</v>
      </c>
      <c r="I675" s="10" t="s">
        <v>22</v>
      </c>
      <c r="J675" s="10" t="s">
        <v>6997</v>
      </c>
      <c r="K675" s="14">
        <v>251.05</v>
      </c>
      <c r="L675" s="10" t="s">
        <v>241</v>
      </c>
      <c r="M675" s="76" t="s">
        <v>10911</v>
      </c>
      <c r="N675" s="10" t="s">
        <v>39</v>
      </c>
      <c r="O675" s="76" t="s">
        <v>12128</v>
      </c>
      <c r="P675" s="10" t="s">
        <v>6998</v>
      </c>
      <c r="Q675" s="173" t="s">
        <v>9597</v>
      </c>
      <c r="R675" s="10" t="s">
        <v>12901</v>
      </c>
      <c r="S675" s="10" t="s">
        <v>1639</v>
      </c>
      <c r="T675" s="9" t="s">
        <v>10080</v>
      </c>
      <c r="U675" s="421" t="s">
        <v>6999</v>
      </c>
      <c r="V675" s="449"/>
      <c r="W675" s="56"/>
      <c r="X675" s="56"/>
      <c r="Y675" s="56"/>
      <c r="Z675" s="56"/>
      <c r="AA675" s="56"/>
    </row>
    <row r="676" spans="1:27" s="30" customFormat="1" ht="84" outlineLevel="1">
      <c r="A676" s="10">
        <f t="shared" si="34"/>
        <v>627</v>
      </c>
      <c r="B676" s="10" t="s">
        <v>6884</v>
      </c>
      <c r="C676" s="10" t="s">
        <v>341</v>
      </c>
      <c r="D676" s="172" t="s">
        <v>1640</v>
      </c>
      <c r="E676" s="16">
        <v>6618002932</v>
      </c>
      <c r="F676" s="10" t="s">
        <v>7385</v>
      </c>
      <c r="G676" s="125" t="s">
        <v>1641</v>
      </c>
      <c r="H676" s="167" t="s">
        <v>151</v>
      </c>
      <c r="I676" s="10" t="s">
        <v>22</v>
      </c>
      <c r="J676" s="10" t="s">
        <v>9276</v>
      </c>
      <c r="K676" s="14">
        <v>251.05</v>
      </c>
      <c r="L676" s="147" t="s">
        <v>241</v>
      </c>
      <c r="M676" s="76" t="s">
        <v>10907</v>
      </c>
      <c r="N676" s="10" t="s">
        <v>39</v>
      </c>
      <c r="O676" s="76" t="s">
        <v>12129</v>
      </c>
      <c r="P676" s="16" t="s">
        <v>13014</v>
      </c>
      <c r="Q676" s="189" t="s">
        <v>9598</v>
      </c>
      <c r="R676" s="16" t="s">
        <v>12902</v>
      </c>
      <c r="S676" s="16" t="s">
        <v>1642</v>
      </c>
      <c r="T676" s="9" t="s">
        <v>5006</v>
      </c>
      <c r="U676" s="415" t="s">
        <v>45</v>
      </c>
      <c r="V676" s="449"/>
      <c r="W676" s="56"/>
      <c r="X676" s="56"/>
      <c r="Y676" s="56"/>
      <c r="Z676" s="56"/>
      <c r="AA676" s="56"/>
    </row>
    <row r="677" spans="1:27" s="30" customFormat="1" ht="71.400000000000006" outlineLevel="1">
      <c r="A677" s="10">
        <f t="shared" si="34"/>
        <v>628</v>
      </c>
      <c r="B677" s="10" t="s">
        <v>8307</v>
      </c>
      <c r="C677" s="10" t="s">
        <v>44</v>
      </c>
      <c r="D677" s="172" t="s">
        <v>1643</v>
      </c>
      <c r="E677" s="10">
        <v>6618002971</v>
      </c>
      <c r="F677" s="10" t="s">
        <v>7386</v>
      </c>
      <c r="G677" s="125" t="s">
        <v>1644</v>
      </c>
      <c r="H677" s="167" t="s">
        <v>151</v>
      </c>
      <c r="I677" s="10" t="s">
        <v>22</v>
      </c>
      <c r="J677" s="10" t="s">
        <v>9276</v>
      </c>
      <c r="K677" s="14">
        <v>251.05</v>
      </c>
      <c r="L677" s="10" t="s">
        <v>241</v>
      </c>
      <c r="M677" s="76" t="s">
        <v>10907</v>
      </c>
      <c r="N677" s="10" t="s">
        <v>39</v>
      </c>
      <c r="O677" s="76" t="s">
        <v>11915</v>
      </c>
      <c r="P677" s="10" t="s">
        <v>13015</v>
      </c>
      <c r="Q677" s="173" t="s">
        <v>7010</v>
      </c>
      <c r="R677" s="151" t="s">
        <v>7006</v>
      </c>
      <c r="S677" s="10" t="s">
        <v>1645</v>
      </c>
      <c r="T677" s="9" t="s">
        <v>10081</v>
      </c>
      <c r="U677" s="419" t="s">
        <v>45</v>
      </c>
      <c r="V677" s="449"/>
      <c r="W677" s="56"/>
      <c r="X677" s="56"/>
      <c r="Y677" s="56"/>
      <c r="Z677" s="56"/>
      <c r="AA677" s="56"/>
    </row>
    <row r="678" spans="1:27" s="30" customFormat="1" ht="82.8" outlineLevel="1">
      <c r="A678" s="10">
        <f t="shared" si="34"/>
        <v>629</v>
      </c>
      <c r="B678" s="10" t="s">
        <v>6885</v>
      </c>
      <c r="C678" s="10" t="s">
        <v>44</v>
      </c>
      <c r="D678" s="172" t="s">
        <v>1646</v>
      </c>
      <c r="E678" s="10">
        <v>6618002989</v>
      </c>
      <c r="F678" s="10" t="s">
        <v>7387</v>
      </c>
      <c r="G678" s="125" t="s">
        <v>1647</v>
      </c>
      <c r="H678" s="167" t="s">
        <v>151</v>
      </c>
      <c r="I678" s="10" t="s">
        <v>22</v>
      </c>
      <c r="J678" s="10" t="s">
        <v>9276</v>
      </c>
      <c r="K678" s="14">
        <v>251.05</v>
      </c>
      <c r="L678" s="10" t="s">
        <v>241</v>
      </c>
      <c r="M678" s="76" t="s">
        <v>10907</v>
      </c>
      <c r="N678" s="10" t="s">
        <v>39</v>
      </c>
      <c r="O678" s="76" t="s">
        <v>11921</v>
      </c>
      <c r="P678" s="10" t="s">
        <v>1648</v>
      </c>
      <c r="Q678" s="173" t="s">
        <v>9599</v>
      </c>
      <c r="R678" s="10" t="s">
        <v>4209</v>
      </c>
      <c r="S678" s="10" t="s">
        <v>1649</v>
      </c>
      <c r="T678" s="41" t="s">
        <v>10082</v>
      </c>
      <c r="U678" s="584" t="s">
        <v>7005</v>
      </c>
      <c r="V678" s="449"/>
      <c r="W678" s="56"/>
      <c r="X678" s="56"/>
      <c r="Y678" s="56"/>
      <c r="Z678" s="56"/>
      <c r="AA678" s="56"/>
    </row>
    <row r="679" spans="1:27" s="30" customFormat="1" ht="72" outlineLevel="1">
      <c r="A679" s="10">
        <f t="shared" si="34"/>
        <v>630</v>
      </c>
      <c r="B679" s="10" t="s">
        <v>6886</v>
      </c>
      <c r="C679" s="10" t="s">
        <v>44</v>
      </c>
      <c r="D679" s="172" t="s">
        <v>1650</v>
      </c>
      <c r="E679" s="10">
        <v>6618003005</v>
      </c>
      <c r="F679" s="10" t="s">
        <v>7388</v>
      </c>
      <c r="G679" s="125" t="s">
        <v>1651</v>
      </c>
      <c r="H679" s="167" t="s">
        <v>151</v>
      </c>
      <c r="I679" s="10" t="s">
        <v>22</v>
      </c>
      <c r="J679" s="10" t="s">
        <v>9276</v>
      </c>
      <c r="K679" s="14">
        <v>251.05</v>
      </c>
      <c r="L679" s="10" t="s">
        <v>241</v>
      </c>
      <c r="M679" s="76" t="s">
        <v>10907</v>
      </c>
      <c r="N679" s="10" t="s">
        <v>39</v>
      </c>
      <c r="O679" s="76" t="s">
        <v>12130</v>
      </c>
      <c r="P679" s="10" t="s">
        <v>1652</v>
      </c>
      <c r="Q679" s="173" t="s">
        <v>9600</v>
      </c>
      <c r="R679" s="10" t="s">
        <v>12627</v>
      </c>
      <c r="S679" s="10" t="s">
        <v>1653</v>
      </c>
      <c r="T679" s="266" t="s">
        <v>10083</v>
      </c>
      <c r="U679" s="584" t="s">
        <v>7004</v>
      </c>
      <c r="V679" s="449"/>
      <c r="W679" s="56"/>
      <c r="X679" s="56"/>
      <c r="Y679" s="56"/>
      <c r="Z679" s="56"/>
      <c r="AA679" s="56"/>
    </row>
    <row r="680" spans="1:27" s="30" customFormat="1" ht="71.400000000000006" outlineLevel="1">
      <c r="A680" s="10">
        <f t="shared" si="34"/>
        <v>631</v>
      </c>
      <c r="B680" s="10" t="s">
        <v>8237</v>
      </c>
      <c r="C680" s="10" t="s">
        <v>44</v>
      </c>
      <c r="D680" s="172" t="s">
        <v>1654</v>
      </c>
      <c r="E680" s="10">
        <v>6618003566</v>
      </c>
      <c r="F680" s="10" t="s">
        <v>7583</v>
      </c>
      <c r="G680" s="567" t="s">
        <v>4008</v>
      </c>
      <c r="H680" s="167" t="s">
        <v>151</v>
      </c>
      <c r="I680" s="10" t="s">
        <v>22</v>
      </c>
      <c r="J680" s="16" t="s">
        <v>444</v>
      </c>
      <c r="K680" s="14">
        <v>251.05</v>
      </c>
      <c r="L680" s="34" t="s">
        <v>5374</v>
      </c>
      <c r="M680" s="76" t="s">
        <v>10938</v>
      </c>
      <c r="N680" s="10" t="s">
        <v>39</v>
      </c>
      <c r="O680" s="76" t="s">
        <v>12131</v>
      </c>
      <c r="P680" s="16" t="s">
        <v>7000</v>
      </c>
      <c r="Q680" s="189" t="s">
        <v>9601</v>
      </c>
      <c r="R680" s="16" t="s">
        <v>12628</v>
      </c>
      <c r="S680" s="191" t="s">
        <v>1655</v>
      </c>
      <c r="T680" s="253" t="s">
        <v>10084</v>
      </c>
      <c r="U680" s="584" t="s">
        <v>7003</v>
      </c>
      <c r="V680" s="449"/>
      <c r="W680" s="56"/>
      <c r="X680" s="56"/>
      <c r="Y680" s="56"/>
      <c r="Z680" s="56"/>
      <c r="AA680" s="56"/>
    </row>
    <row r="681" spans="1:27" s="30" customFormat="1" ht="108" outlineLevel="1">
      <c r="A681" s="10">
        <f t="shared" si="34"/>
        <v>632</v>
      </c>
      <c r="B681" s="10" t="s">
        <v>8308</v>
      </c>
      <c r="C681" s="10" t="s">
        <v>44</v>
      </c>
      <c r="D681" s="172" t="s">
        <v>1656</v>
      </c>
      <c r="E681" s="151" t="s">
        <v>1657</v>
      </c>
      <c r="F681" s="10" t="s">
        <v>7389</v>
      </c>
      <c r="G681" s="125" t="s">
        <v>1658</v>
      </c>
      <c r="H681" s="167" t="s">
        <v>151</v>
      </c>
      <c r="I681" s="10" t="s">
        <v>22</v>
      </c>
      <c r="J681" s="10" t="s">
        <v>5646</v>
      </c>
      <c r="K681" s="14">
        <v>251.05</v>
      </c>
      <c r="L681" s="10" t="s">
        <v>241</v>
      </c>
      <c r="M681" s="76" t="s">
        <v>10912</v>
      </c>
      <c r="N681" s="10" t="s">
        <v>39</v>
      </c>
      <c r="O681" s="76" t="s">
        <v>11933</v>
      </c>
      <c r="P681" s="10" t="s">
        <v>7001</v>
      </c>
      <c r="Q681" s="189" t="s">
        <v>9602</v>
      </c>
      <c r="R681" s="10" t="s">
        <v>7002</v>
      </c>
      <c r="S681" s="191" t="s">
        <v>1659</v>
      </c>
      <c r="T681" s="253" t="s">
        <v>10085</v>
      </c>
      <c r="U681" s="584" t="s">
        <v>8935</v>
      </c>
      <c r="V681" s="449"/>
      <c r="W681" s="56"/>
      <c r="X681" s="56"/>
      <c r="Y681" s="56"/>
      <c r="Z681" s="56"/>
      <c r="AA681" s="56"/>
    </row>
    <row r="682" spans="1:27" s="30" customFormat="1" ht="37.200000000000003">
      <c r="A682" s="108" t="s">
        <v>14113</v>
      </c>
      <c r="B682" s="109"/>
      <c r="C682" s="155"/>
      <c r="D682" s="109"/>
      <c r="E682" s="109"/>
      <c r="F682" s="156"/>
      <c r="G682" s="156"/>
      <c r="H682" s="156"/>
      <c r="I682" s="156"/>
      <c r="J682" s="156"/>
      <c r="K682" s="157"/>
      <c r="L682" s="156"/>
      <c r="M682" s="158"/>
      <c r="N682" s="156"/>
      <c r="O682" s="158"/>
      <c r="P682" s="110"/>
      <c r="Q682" s="156"/>
      <c r="R682" s="156"/>
      <c r="S682" s="156"/>
      <c r="T682" s="383"/>
      <c r="U682" s="424"/>
      <c r="V682" s="449">
        <v>111</v>
      </c>
      <c r="W682" s="67"/>
      <c r="X682" s="56"/>
      <c r="Y682" s="56"/>
      <c r="Z682" s="56"/>
      <c r="AA682" s="56"/>
    </row>
    <row r="683" spans="1:27" s="30" customFormat="1" ht="59.4" outlineLevel="1">
      <c r="A683" s="10">
        <f>A681+1</f>
        <v>633</v>
      </c>
      <c r="B683" s="10" t="s">
        <v>8238</v>
      </c>
      <c r="C683" s="10" t="s">
        <v>44</v>
      </c>
      <c r="D683" s="172" t="s">
        <v>1660</v>
      </c>
      <c r="E683" s="10">
        <v>6619006256</v>
      </c>
      <c r="F683" s="10" t="s">
        <v>13841</v>
      </c>
      <c r="G683" s="125" t="s">
        <v>1661</v>
      </c>
      <c r="H683" s="167" t="s">
        <v>151</v>
      </c>
      <c r="I683" s="10" t="s">
        <v>22</v>
      </c>
      <c r="J683" s="10" t="s">
        <v>284</v>
      </c>
      <c r="K683" s="18">
        <v>386.98</v>
      </c>
      <c r="L683" s="10" t="s">
        <v>261</v>
      </c>
      <c r="M683" s="76" t="s">
        <v>10974</v>
      </c>
      <c r="N683" s="10" t="s">
        <v>39</v>
      </c>
      <c r="O683" s="76" t="s">
        <v>12268</v>
      </c>
      <c r="P683" s="10" t="s">
        <v>5955</v>
      </c>
      <c r="Q683" s="33" t="s">
        <v>243</v>
      </c>
      <c r="R683" s="10" t="s">
        <v>4210</v>
      </c>
      <c r="S683" s="10" t="s">
        <v>1662</v>
      </c>
      <c r="T683" s="76" t="s">
        <v>10086</v>
      </c>
      <c r="U683" s="415" t="s">
        <v>3534</v>
      </c>
      <c r="V683" s="449"/>
      <c r="W683" s="56"/>
      <c r="X683" s="56"/>
      <c r="Y683" s="56"/>
      <c r="Z683" s="56"/>
      <c r="AA683" s="56"/>
    </row>
    <row r="684" spans="1:27" s="30" customFormat="1" ht="71.400000000000006" outlineLevel="1">
      <c r="A684" s="10">
        <f t="shared" ref="A684:A691" si="35">A683+1</f>
        <v>634</v>
      </c>
      <c r="B684" s="10" t="s">
        <v>8239</v>
      </c>
      <c r="C684" s="10" t="s">
        <v>44</v>
      </c>
      <c r="D684" s="172" t="s">
        <v>1663</v>
      </c>
      <c r="E684" s="10">
        <v>6619006288</v>
      </c>
      <c r="F684" s="10" t="s">
        <v>13842</v>
      </c>
      <c r="G684" s="125" t="s">
        <v>1664</v>
      </c>
      <c r="H684" s="167" t="s">
        <v>151</v>
      </c>
      <c r="I684" s="10" t="s">
        <v>22</v>
      </c>
      <c r="J684" s="10" t="s">
        <v>3410</v>
      </c>
      <c r="K684" s="18" t="s">
        <v>3537</v>
      </c>
      <c r="L684" s="10" t="s">
        <v>261</v>
      </c>
      <c r="M684" s="76" t="s">
        <v>10974</v>
      </c>
      <c r="N684" s="10" t="s">
        <v>39</v>
      </c>
      <c r="O684" s="76" t="s">
        <v>12299</v>
      </c>
      <c r="P684" s="10" t="s">
        <v>6808</v>
      </c>
      <c r="Q684" s="33" t="s">
        <v>243</v>
      </c>
      <c r="R684" s="10" t="s">
        <v>12629</v>
      </c>
      <c r="S684" s="10" t="s">
        <v>1665</v>
      </c>
      <c r="T684" s="76" t="s">
        <v>10087</v>
      </c>
      <c r="U684" s="421" t="s">
        <v>4695</v>
      </c>
      <c r="V684" s="449"/>
      <c r="W684" s="56"/>
      <c r="X684" s="56"/>
      <c r="Y684" s="56"/>
      <c r="Z684" s="56"/>
      <c r="AA684" s="56"/>
    </row>
    <row r="685" spans="1:27" s="30" customFormat="1" ht="60" outlineLevel="1">
      <c r="A685" s="10">
        <f t="shared" si="35"/>
        <v>635</v>
      </c>
      <c r="B685" s="10" t="s">
        <v>8240</v>
      </c>
      <c r="C685" s="10" t="s">
        <v>44</v>
      </c>
      <c r="D685" s="172" t="s">
        <v>1666</v>
      </c>
      <c r="E685" s="10">
        <v>6619006263</v>
      </c>
      <c r="F685" s="10" t="s">
        <v>13836</v>
      </c>
      <c r="G685" s="125" t="s">
        <v>1667</v>
      </c>
      <c r="H685" s="167" t="s">
        <v>151</v>
      </c>
      <c r="I685" s="10" t="s">
        <v>22</v>
      </c>
      <c r="J685" s="10" t="s">
        <v>294</v>
      </c>
      <c r="K685" s="18">
        <v>386.98</v>
      </c>
      <c r="L685" s="10" t="s">
        <v>261</v>
      </c>
      <c r="M685" s="76" t="s">
        <v>10971</v>
      </c>
      <c r="N685" s="10" t="s">
        <v>39</v>
      </c>
      <c r="O685" s="76" t="s">
        <v>12053</v>
      </c>
      <c r="P685" s="10" t="s">
        <v>6809</v>
      </c>
      <c r="Q685" s="33" t="s">
        <v>243</v>
      </c>
      <c r="R685" s="10" t="s">
        <v>4211</v>
      </c>
      <c r="S685" s="10" t="s">
        <v>1668</v>
      </c>
      <c r="T685" s="76" t="s">
        <v>10088</v>
      </c>
      <c r="U685" s="415" t="s">
        <v>1669</v>
      </c>
      <c r="V685" s="449"/>
      <c r="W685" s="56"/>
      <c r="X685" s="56"/>
      <c r="Y685" s="56"/>
      <c r="Z685" s="56"/>
      <c r="AA685" s="56"/>
    </row>
    <row r="686" spans="1:27" s="30" customFormat="1" ht="58.8" outlineLevel="1">
      <c r="A686" s="10">
        <f t="shared" si="35"/>
        <v>636</v>
      </c>
      <c r="B686" s="10" t="s">
        <v>8241</v>
      </c>
      <c r="C686" s="10" t="s">
        <v>44</v>
      </c>
      <c r="D686" s="172" t="s">
        <v>1670</v>
      </c>
      <c r="E686" s="10">
        <v>6619006320</v>
      </c>
      <c r="F686" s="10" t="s">
        <v>13837</v>
      </c>
      <c r="G686" s="125" t="s">
        <v>1671</v>
      </c>
      <c r="H686" s="167" t="s">
        <v>151</v>
      </c>
      <c r="I686" s="10" t="s">
        <v>22</v>
      </c>
      <c r="J686" s="10" t="s">
        <v>3533</v>
      </c>
      <c r="K686" s="18">
        <v>386.98</v>
      </c>
      <c r="L686" s="10" t="s">
        <v>261</v>
      </c>
      <c r="M686" s="76" t="s">
        <v>10931</v>
      </c>
      <c r="N686" s="10" t="s">
        <v>39</v>
      </c>
      <c r="O686" s="76" t="s">
        <v>12300</v>
      </c>
      <c r="P686" s="10" t="s">
        <v>5739</v>
      </c>
      <c r="Q686" s="33" t="s">
        <v>243</v>
      </c>
      <c r="R686" s="10" t="s">
        <v>4212</v>
      </c>
      <c r="S686" s="10" t="s">
        <v>1672</v>
      </c>
      <c r="T686" s="76" t="s">
        <v>10089</v>
      </c>
      <c r="U686" s="421" t="s">
        <v>4696</v>
      </c>
      <c r="V686" s="449"/>
      <c r="W686" s="56"/>
      <c r="X686" s="56"/>
      <c r="Y686" s="56"/>
      <c r="Z686" s="56"/>
      <c r="AA686" s="56"/>
    </row>
    <row r="687" spans="1:27" s="30" customFormat="1" ht="58.8" outlineLevel="1">
      <c r="A687" s="10">
        <f t="shared" si="35"/>
        <v>637</v>
      </c>
      <c r="B687" s="10" t="s">
        <v>8242</v>
      </c>
      <c r="C687" s="10" t="s">
        <v>44</v>
      </c>
      <c r="D687" s="172" t="s">
        <v>1673</v>
      </c>
      <c r="E687" s="10">
        <v>6619006305</v>
      </c>
      <c r="F687" s="10" t="s">
        <v>13838</v>
      </c>
      <c r="G687" s="125" t="s">
        <v>1674</v>
      </c>
      <c r="H687" s="167" t="s">
        <v>151</v>
      </c>
      <c r="I687" s="10" t="s">
        <v>22</v>
      </c>
      <c r="J687" s="10" t="s">
        <v>294</v>
      </c>
      <c r="K687" s="18">
        <v>386.98</v>
      </c>
      <c r="L687" s="10" t="s">
        <v>261</v>
      </c>
      <c r="M687" s="76" t="s">
        <v>10977</v>
      </c>
      <c r="N687" s="10" t="s">
        <v>39</v>
      </c>
      <c r="O687" s="76" t="s">
        <v>12082</v>
      </c>
      <c r="P687" s="10" t="s">
        <v>11646</v>
      </c>
      <c r="Q687" s="33" t="s">
        <v>9347</v>
      </c>
      <c r="R687" s="10" t="s">
        <v>12630</v>
      </c>
      <c r="S687" s="10" t="s">
        <v>1675</v>
      </c>
      <c r="T687" s="76" t="s">
        <v>10090</v>
      </c>
      <c r="U687" s="415" t="s">
        <v>8936</v>
      </c>
      <c r="V687" s="449"/>
      <c r="W687" s="56"/>
      <c r="X687" s="56"/>
      <c r="Y687" s="56"/>
      <c r="Z687" s="56"/>
      <c r="AA687" s="56"/>
    </row>
    <row r="688" spans="1:27" s="30" customFormat="1" ht="81.599999999999994" outlineLevel="1">
      <c r="A688" s="10">
        <f t="shared" si="35"/>
        <v>638</v>
      </c>
      <c r="B688" s="10" t="s">
        <v>8243</v>
      </c>
      <c r="C688" s="10" t="s">
        <v>44</v>
      </c>
      <c r="D688" s="172" t="s">
        <v>1676</v>
      </c>
      <c r="E688" s="10">
        <v>6619006270</v>
      </c>
      <c r="F688" s="10" t="s">
        <v>4375</v>
      </c>
      <c r="G688" s="125" t="s">
        <v>1677</v>
      </c>
      <c r="H688" s="167" t="s">
        <v>151</v>
      </c>
      <c r="I688" s="10" t="s">
        <v>22</v>
      </c>
      <c r="J688" s="10" t="s">
        <v>3410</v>
      </c>
      <c r="K688" s="18">
        <v>386.98</v>
      </c>
      <c r="L688" s="10" t="s">
        <v>261</v>
      </c>
      <c r="M688" s="76" t="s">
        <v>11156</v>
      </c>
      <c r="N688" s="10" t="s">
        <v>39</v>
      </c>
      <c r="O688" s="564" t="s">
        <v>12269</v>
      </c>
      <c r="P688" s="565" t="s">
        <v>11647</v>
      </c>
      <c r="Q688" s="33" t="s">
        <v>243</v>
      </c>
      <c r="R688" s="254" t="s">
        <v>8810</v>
      </c>
      <c r="S688" s="565" t="s">
        <v>8740</v>
      </c>
      <c r="T688" s="564" t="s">
        <v>5676</v>
      </c>
      <c r="U688" s="415" t="s">
        <v>8937</v>
      </c>
      <c r="V688" s="449"/>
      <c r="W688" s="56"/>
      <c r="X688" s="56"/>
      <c r="Y688" s="56"/>
      <c r="Z688" s="56"/>
      <c r="AA688" s="56"/>
    </row>
    <row r="689" spans="1:27" s="30" customFormat="1" ht="81.599999999999994" outlineLevel="1">
      <c r="A689" s="10">
        <f t="shared" si="35"/>
        <v>639</v>
      </c>
      <c r="B689" s="10" t="s">
        <v>8244</v>
      </c>
      <c r="C689" s="10" t="s">
        <v>44</v>
      </c>
      <c r="D689" s="172" t="s">
        <v>1676</v>
      </c>
      <c r="E689" s="10">
        <v>6619006270</v>
      </c>
      <c r="F689" s="10" t="s">
        <v>9266</v>
      </c>
      <c r="G689" s="125" t="s">
        <v>1677</v>
      </c>
      <c r="H689" s="167" t="s">
        <v>151</v>
      </c>
      <c r="I689" s="10" t="s">
        <v>22</v>
      </c>
      <c r="J689" s="10" t="s">
        <v>3410</v>
      </c>
      <c r="K689" s="18">
        <v>386.98</v>
      </c>
      <c r="L689" s="10" t="s">
        <v>261</v>
      </c>
      <c r="M689" s="76" t="s">
        <v>10911</v>
      </c>
      <c r="N689" s="10" t="s">
        <v>39</v>
      </c>
      <c r="O689" s="564" t="s">
        <v>12132</v>
      </c>
      <c r="P689" s="565" t="s">
        <v>11647</v>
      </c>
      <c r="Q689" s="33" t="s">
        <v>243</v>
      </c>
      <c r="R689" s="254" t="s">
        <v>8810</v>
      </c>
      <c r="S689" s="565" t="s">
        <v>8740</v>
      </c>
      <c r="T689" s="564" t="s">
        <v>5676</v>
      </c>
      <c r="U689" s="419" t="s">
        <v>4819</v>
      </c>
      <c r="V689" s="449"/>
      <c r="W689" s="56"/>
      <c r="X689" s="56"/>
      <c r="Y689" s="56"/>
      <c r="Z689" s="56"/>
      <c r="AA689" s="56"/>
    </row>
    <row r="690" spans="1:27" s="30" customFormat="1" ht="60" outlineLevel="1">
      <c r="A690" s="10">
        <f t="shared" si="35"/>
        <v>640</v>
      </c>
      <c r="B690" s="10" t="s">
        <v>8245</v>
      </c>
      <c r="C690" s="10" t="s">
        <v>44</v>
      </c>
      <c r="D690" s="172" t="s">
        <v>1678</v>
      </c>
      <c r="E690" s="10">
        <v>6619006337</v>
      </c>
      <c r="F690" s="10" t="s">
        <v>13839</v>
      </c>
      <c r="G690" s="125" t="s">
        <v>1679</v>
      </c>
      <c r="H690" s="167" t="s">
        <v>151</v>
      </c>
      <c r="I690" s="10" t="s">
        <v>22</v>
      </c>
      <c r="J690" s="10" t="s">
        <v>3485</v>
      </c>
      <c r="K690" s="18">
        <v>386.98</v>
      </c>
      <c r="L690" s="10" t="s">
        <v>261</v>
      </c>
      <c r="M690" s="76" t="s">
        <v>10923</v>
      </c>
      <c r="N690" s="10" t="s">
        <v>39</v>
      </c>
      <c r="O690" s="76" t="s">
        <v>12133</v>
      </c>
      <c r="P690" s="10" t="s">
        <v>5840</v>
      </c>
      <c r="Q690" s="173" t="s">
        <v>9603</v>
      </c>
      <c r="R690" s="10" t="s">
        <v>8692</v>
      </c>
      <c r="S690" s="10" t="s">
        <v>1680</v>
      </c>
      <c r="T690" s="82" t="s">
        <v>10091</v>
      </c>
      <c r="U690" s="584" t="s">
        <v>5841</v>
      </c>
      <c r="V690" s="449"/>
      <c r="W690" s="56"/>
      <c r="X690" s="56"/>
      <c r="Y690" s="56"/>
      <c r="Z690" s="56"/>
      <c r="AA690" s="56"/>
    </row>
    <row r="691" spans="1:27" s="30" customFormat="1" ht="120" outlineLevel="1">
      <c r="A691" s="10">
        <f t="shared" si="35"/>
        <v>641</v>
      </c>
      <c r="B691" s="10" t="s">
        <v>8246</v>
      </c>
      <c r="C691" s="10" t="s">
        <v>44</v>
      </c>
      <c r="D691" s="172" t="s">
        <v>1681</v>
      </c>
      <c r="E691" s="10">
        <v>6619006545</v>
      </c>
      <c r="F691" s="10" t="s">
        <v>13840</v>
      </c>
      <c r="G691" s="125" t="s">
        <v>1682</v>
      </c>
      <c r="H691" s="167" t="s">
        <v>151</v>
      </c>
      <c r="I691" s="10" t="s">
        <v>22</v>
      </c>
      <c r="J691" s="10" t="s">
        <v>284</v>
      </c>
      <c r="K691" s="18">
        <v>386.98</v>
      </c>
      <c r="L691" s="10" t="s">
        <v>3245</v>
      </c>
      <c r="M691" s="76" t="s">
        <v>10968</v>
      </c>
      <c r="N691" s="10" t="s">
        <v>39</v>
      </c>
      <c r="O691" s="76" t="s">
        <v>12134</v>
      </c>
      <c r="P691" s="10" t="s">
        <v>8759</v>
      </c>
      <c r="Q691" s="189" t="s">
        <v>9604</v>
      </c>
      <c r="R691" s="10" t="s">
        <v>4213</v>
      </c>
      <c r="S691" s="10" t="s">
        <v>1683</v>
      </c>
      <c r="T691" s="82" t="s">
        <v>10092</v>
      </c>
      <c r="U691" s="584" t="s">
        <v>4697</v>
      </c>
      <c r="V691" s="449"/>
      <c r="W691" s="56"/>
      <c r="X691" s="56"/>
      <c r="Y691" s="56"/>
      <c r="Z691" s="56"/>
      <c r="AA691" s="56"/>
    </row>
    <row r="692" spans="1:27" s="30" customFormat="1" ht="37.200000000000003">
      <c r="A692" s="108" t="s">
        <v>5397</v>
      </c>
      <c r="B692" s="109"/>
      <c r="C692" s="155"/>
      <c r="D692" s="109"/>
      <c r="E692" s="109"/>
      <c r="F692" s="156"/>
      <c r="G692" s="156"/>
      <c r="H692" s="156"/>
      <c r="I692" s="156"/>
      <c r="J692" s="156"/>
      <c r="K692" s="157"/>
      <c r="L692" s="156"/>
      <c r="M692" s="158"/>
      <c r="N692" s="156"/>
      <c r="O692" s="158"/>
      <c r="P692" s="110"/>
      <c r="Q692" s="156"/>
      <c r="R692" s="156"/>
      <c r="S692" s="156"/>
      <c r="T692" s="158"/>
      <c r="U692" s="416"/>
      <c r="V692" s="449">
        <v>111</v>
      </c>
      <c r="W692" s="67"/>
      <c r="X692" s="56"/>
      <c r="Y692" s="56"/>
      <c r="Z692" s="56"/>
      <c r="AA692" s="56"/>
    </row>
    <row r="693" spans="1:27" s="30" customFormat="1" ht="82.2" outlineLevel="1">
      <c r="A693" s="10">
        <f>A691+1</f>
        <v>642</v>
      </c>
      <c r="B693" s="10" t="s">
        <v>8247</v>
      </c>
      <c r="C693" s="10" t="s">
        <v>421</v>
      </c>
      <c r="D693" s="172" t="s">
        <v>1684</v>
      </c>
      <c r="E693" s="113">
        <v>6645003580</v>
      </c>
      <c r="F693" s="10" t="s">
        <v>13843</v>
      </c>
      <c r="G693" s="577" t="s">
        <v>5177</v>
      </c>
      <c r="H693" s="167" t="s">
        <v>151</v>
      </c>
      <c r="I693" s="191" t="s">
        <v>22</v>
      </c>
      <c r="J693" s="16" t="s">
        <v>4553</v>
      </c>
      <c r="K693" s="14">
        <v>274.29000000000002</v>
      </c>
      <c r="L693" s="10" t="s">
        <v>5374</v>
      </c>
      <c r="M693" s="76" t="s">
        <v>11165</v>
      </c>
      <c r="N693" s="10" t="s">
        <v>39</v>
      </c>
      <c r="O693" s="76" t="s">
        <v>12301</v>
      </c>
      <c r="P693" s="16" t="s">
        <v>6636</v>
      </c>
      <c r="Q693" s="563" t="s">
        <v>11768</v>
      </c>
      <c r="R693" s="10" t="s">
        <v>4214</v>
      </c>
      <c r="S693" s="10" t="s">
        <v>1685</v>
      </c>
      <c r="T693" s="76" t="s">
        <v>10093</v>
      </c>
      <c r="U693" s="415" t="s">
        <v>6650</v>
      </c>
      <c r="V693" s="449"/>
      <c r="W693" s="56"/>
      <c r="X693" s="56"/>
      <c r="Y693" s="56"/>
      <c r="Z693" s="56"/>
      <c r="AA693" s="56"/>
    </row>
    <row r="694" spans="1:27" s="30" customFormat="1" ht="72" outlineLevel="1">
      <c r="A694" s="10">
        <f t="shared" ref="A694:A711" si="36">A693+1</f>
        <v>643</v>
      </c>
      <c r="B694" s="10" t="s">
        <v>8248</v>
      </c>
      <c r="C694" s="10" t="s">
        <v>44</v>
      </c>
      <c r="D694" s="232" t="s">
        <v>1687</v>
      </c>
      <c r="E694" s="118">
        <v>6619007010</v>
      </c>
      <c r="F694" s="127" t="s">
        <v>13844</v>
      </c>
      <c r="G694" s="125" t="s">
        <v>1688</v>
      </c>
      <c r="H694" s="167" t="s">
        <v>151</v>
      </c>
      <c r="I694" s="203" t="s">
        <v>22</v>
      </c>
      <c r="J694" s="16" t="s">
        <v>458</v>
      </c>
      <c r="K694" s="14">
        <v>274.29000000000002</v>
      </c>
      <c r="L694" s="10" t="s">
        <v>5374</v>
      </c>
      <c r="M694" s="76" t="s">
        <v>11166</v>
      </c>
      <c r="N694" s="16" t="s">
        <v>39</v>
      </c>
      <c r="O694" s="80" t="s">
        <v>12135</v>
      </c>
      <c r="P694" s="16" t="s">
        <v>6637</v>
      </c>
      <c r="Q694" s="562" t="s">
        <v>9605</v>
      </c>
      <c r="R694" s="16" t="s">
        <v>4215</v>
      </c>
      <c r="S694" s="242" t="s">
        <v>1689</v>
      </c>
      <c r="T694" s="76" t="s">
        <v>10094</v>
      </c>
      <c r="U694" s="612" t="s">
        <v>6651</v>
      </c>
      <c r="V694" s="449"/>
      <c r="W694" s="56"/>
      <c r="X694" s="56"/>
      <c r="Y694" s="56"/>
      <c r="Z694" s="56"/>
      <c r="AA694" s="56"/>
    </row>
    <row r="695" spans="1:27" s="30" customFormat="1" ht="70.8" outlineLevel="1">
      <c r="A695" s="10">
        <f t="shared" si="36"/>
        <v>644</v>
      </c>
      <c r="B695" s="10" t="s">
        <v>8249</v>
      </c>
      <c r="C695" s="10" t="s">
        <v>421</v>
      </c>
      <c r="D695" s="172" t="s">
        <v>3811</v>
      </c>
      <c r="E695" s="10">
        <v>6619007595</v>
      </c>
      <c r="F695" s="10" t="s">
        <v>13860</v>
      </c>
      <c r="G695" s="125" t="s">
        <v>1690</v>
      </c>
      <c r="H695" s="167" t="s">
        <v>151</v>
      </c>
      <c r="I695" s="10" t="s">
        <v>22</v>
      </c>
      <c r="J695" s="16" t="s">
        <v>458</v>
      </c>
      <c r="K695" s="14">
        <v>274.29000000000002</v>
      </c>
      <c r="L695" s="10" t="s">
        <v>5374</v>
      </c>
      <c r="M695" s="76" t="s">
        <v>11167</v>
      </c>
      <c r="N695" s="16" t="s">
        <v>39</v>
      </c>
      <c r="O695" s="76" t="s">
        <v>11897</v>
      </c>
      <c r="P695" s="16" t="s">
        <v>6638</v>
      </c>
      <c r="Q695" s="562" t="s">
        <v>9606</v>
      </c>
      <c r="R695" s="10" t="s">
        <v>4216</v>
      </c>
      <c r="S695" s="47" t="s">
        <v>1691</v>
      </c>
      <c r="T695" s="76" t="s">
        <v>10094</v>
      </c>
      <c r="U695" s="415" t="s">
        <v>6652</v>
      </c>
      <c r="V695" s="449"/>
      <c r="W695" s="56"/>
      <c r="X695" s="56"/>
      <c r="Y695" s="56"/>
      <c r="Z695" s="56"/>
      <c r="AA695" s="56"/>
    </row>
    <row r="696" spans="1:27" s="30" customFormat="1" ht="84" outlineLevel="1">
      <c r="A696" s="10">
        <f t="shared" si="36"/>
        <v>645</v>
      </c>
      <c r="B696" s="10" t="s">
        <v>8250</v>
      </c>
      <c r="C696" s="10" t="s">
        <v>44</v>
      </c>
      <c r="D696" s="172" t="s">
        <v>1692</v>
      </c>
      <c r="E696" s="16">
        <v>6645003572</v>
      </c>
      <c r="F696" s="10" t="s">
        <v>13845</v>
      </c>
      <c r="G696" s="125" t="s">
        <v>1693</v>
      </c>
      <c r="H696" s="167" t="s">
        <v>151</v>
      </c>
      <c r="I696" s="16" t="s">
        <v>22</v>
      </c>
      <c r="J696" s="16" t="s">
        <v>458</v>
      </c>
      <c r="K696" s="14">
        <v>274.29000000000002</v>
      </c>
      <c r="L696" s="10" t="s">
        <v>5374</v>
      </c>
      <c r="M696" s="76" t="s">
        <v>11168</v>
      </c>
      <c r="N696" s="16" t="s">
        <v>39</v>
      </c>
      <c r="O696" s="80" t="s">
        <v>12302</v>
      </c>
      <c r="P696" s="16" t="s">
        <v>6639</v>
      </c>
      <c r="Q696" s="563" t="s">
        <v>9607</v>
      </c>
      <c r="R696" s="10" t="s">
        <v>4218</v>
      </c>
      <c r="S696" s="10" t="s">
        <v>1694</v>
      </c>
      <c r="T696" s="76" t="s">
        <v>10095</v>
      </c>
      <c r="U696" s="415" t="s">
        <v>6653</v>
      </c>
      <c r="V696" s="449"/>
      <c r="W696" s="56"/>
      <c r="X696" s="56"/>
      <c r="Y696" s="56"/>
      <c r="Z696" s="56"/>
      <c r="AA696" s="56"/>
    </row>
    <row r="697" spans="1:27" s="30" customFormat="1" ht="70.8" outlineLevel="1">
      <c r="A697" s="10">
        <f t="shared" si="36"/>
        <v>646</v>
      </c>
      <c r="B697" s="10" t="s">
        <v>8251</v>
      </c>
      <c r="C697" s="10" t="s">
        <v>421</v>
      </c>
      <c r="D697" s="188" t="s">
        <v>1695</v>
      </c>
      <c r="E697" s="47">
        <v>6619007034</v>
      </c>
      <c r="F697" s="59" t="s">
        <v>13846</v>
      </c>
      <c r="G697" s="78" t="s">
        <v>1696</v>
      </c>
      <c r="H697" s="167" t="s">
        <v>151</v>
      </c>
      <c r="I697" s="60" t="s">
        <v>22</v>
      </c>
      <c r="J697" s="16" t="s">
        <v>9276</v>
      </c>
      <c r="K697" s="14">
        <v>274.29000000000002</v>
      </c>
      <c r="L697" s="264" t="s">
        <v>241</v>
      </c>
      <c r="M697" s="76" t="s">
        <v>11169</v>
      </c>
      <c r="N697" s="16" t="s">
        <v>39</v>
      </c>
      <c r="O697" s="190" t="s">
        <v>12136</v>
      </c>
      <c r="P697" s="16" t="s">
        <v>1697</v>
      </c>
      <c r="Q697" s="379" t="s">
        <v>67</v>
      </c>
      <c r="R697" s="16" t="s">
        <v>4217</v>
      </c>
      <c r="S697" s="127" t="s">
        <v>1698</v>
      </c>
      <c r="T697" s="76" t="s">
        <v>10094</v>
      </c>
      <c r="U697" s="415" t="s">
        <v>6654</v>
      </c>
      <c r="V697" s="449"/>
      <c r="W697" s="56"/>
      <c r="X697" s="56"/>
      <c r="Y697" s="56"/>
      <c r="Z697" s="56"/>
      <c r="AA697" s="56"/>
    </row>
    <row r="698" spans="1:27" s="30" customFormat="1" ht="70.8" outlineLevel="1">
      <c r="A698" s="10">
        <f t="shared" si="36"/>
        <v>647</v>
      </c>
      <c r="B698" s="10" t="s">
        <v>8252</v>
      </c>
      <c r="C698" s="10" t="s">
        <v>44</v>
      </c>
      <c r="D698" s="172" t="s">
        <v>3812</v>
      </c>
      <c r="E698" s="47">
        <v>6619006190</v>
      </c>
      <c r="F698" s="47" t="s">
        <v>13847</v>
      </c>
      <c r="G698" s="125" t="s">
        <v>1699</v>
      </c>
      <c r="H698" s="167" t="s">
        <v>151</v>
      </c>
      <c r="I698" s="10" t="s">
        <v>22</v>
      </c>
      <c r="J698" s="16" t="s">
        <v>458</v>
      </c>
      <c r="K698" s="14">
        <v>274.29000000000002</v>
      </c>
      <c r="L698" s="265" t="s">
        <v>241</v>
      </c>
      <c r="M698" s="76" t="s">
        <v>11170</v>
      </c>
      <c r="N698" s="16" t="s">
        <v>39</v>
      </c>
      <c r="O698" s="326" t="s">
        <v>12210</v>
      </c>
      <c r="P698" s="16" t="s">
        <v>6640</v>
      </c>
      <c r="Q698" s="563" t="s">
        <v>5173</v>
      </c>
      <c r="R698" s="10" t="s">
        <v>4219</v>
      </c>
      <c r="S698" s="127" t="s">
        <v>1700</v>
      </c>
      <c r="T698" s="76" t="s">
        <v>10096</v>
      </c>
      <c r="U698" s="415" t="s">
        <v>1701</v>
      </c>
      <c r="V698" s="449"/>
      <c r="W698" s="56"/>
      <c r="X698" s="56"/>
      <c r="Y698" s="56"/>
      <c r="Z698" s="56"/>
      <c r="AA698" s="56"/>
    </row>
    <row r="699" spans="1:27" s="30" customFormat="1" ht="82.2" outlineLevel="1">
      <c r="A699" s="10">
        <f t="shared" si="36"/>
        <v>648</v>
      </c>
      <c r="B699" s="10" t="s">
        <v>8253</v>
      </c>
      <c r="C699" s="10" t="s">
        <v>44</v>
      </c>
      <c r="D699" s="172" t="s">
        <v>1702</v>
      </c>
      <c r="E699" s="10">
        <v>6619007073</v>
      </c>
      <c r="F699" s="10" t="s">
        <v>13848</v>
      </c>
      <c r="G699" s="125" t="s">
        <v>1703</v>
      </c>
      <c r="H699" s="167" t="s">
        <v>151</v>
      </c>
      <c r="I699" s="203" t="s">
        <v>22</v>
      </c>
      <c r="J699" s="16" t="s">
        <v>458</v>
      </c>
      <c r="K699" s="14">
        <v>274.29000000000002</v>
      </c>
      <c r="L699" s="16" t="s">
        <v>241</v>
      </c>
      <c r="M699" s="76" t="s">
        <v>10977</v>
      </c>
      <c r="N699" s="16" t="s">
        <v>39</v>
      </c>
      <c r="O699" s="80" t="s">
        <v>14050</v>
      </c>
      <c r="P699" s="16" t="s">
        <v>6641</v>
      </c>
      <c r="Q699" s="267" t="s">
        <v>67</v>
      </c>
      <c r="R699" s="225" t="s">
        <v>4220</v>
      </c>
      <c r="S699" s="16" t="s">
        <v>1704</v>
      </c>
      <c r="T699" s="76" t="s">
        <v>10097</v>
      </c>
      <c r="U699" s="415" t="s">
        <v>1705</v>
      </c>
      <c r="V699" s="449"/>
      <c r="W699" s="56"/>
      <c r="X699" s="56"/>
      <c r="Y699" s="56"/>
      <c r="Z699" s="56"/>
      <c r="AA699" s="56"/>
    </row>
    <row r="700" spans="1:27" s="30" customFormat="1" ht="70.8" outlineLevel="1">
      <c r="A700" s="10">
        <f t="shared" si="36"/>
        <v>649</v>
      </c>
      <c r="B700" s="10" t="s">
        <v>8254</v>
      </c>
      <c r="C700" s="10" t="s">
        <v>44</v>
      </c>
      <c r="D700" s="172" t="s">
        <v>1706</v>
      </c>
      <c r="E700" s="10">
        <v>6619007179</v>
      </c>
      <c r="F700" s="10" t="s">
        <v>13849</v>
      </c>
      <c r="G700" s="125" t="s">
        <v>1707</v>
      </c>
      <c r="H700" s="167" t="s">
        <v>151</v>
      </c>
      <c r="I700" s="16" t="s">
        <v>22</v>
      </c>
      <c r="J700" s="16" t="s">
        <v>458</v>
      </c>
      <c r="K700" s="14">
        <v>274.29000000000002</v>
      </c>
      <c r="L700" s="16" t="s">
        <v>241</v>
      </c>
      <c r="M700" s="76" t="s">
        <v>11167</v>
      </c>
      <c r="N700" s="16" t="s">
        <v>39</v>
      </c>
      <c r="O700" s="80" t="s">
        <v>12303</v>
      </c>
      <c r="P700" s="16" t="s">
        <v>6642</v>
      </c>
      <c r="Q700" s="562" t="s">
        <v>9608</v>
      </c>
      <c r="R700" s="16" t="s">
        <v>4221</v>
      </c>
      <c r="S700" s="10" t="s">
        <v>1708</v>
      </c>
      <c r="T700" s="76" t="s">
        <v>10098</v>
      </c>
      <c r="U700" s="415" t="s">
        <v>6655</v>
      </c>
      <c r="V700" s="449"/>
      <c r="W700" s="56"/>
      <c r="X700" s="56"/>
      <c r="Y700" s="56"/>
      <c r="Z700" s="56"/>
      <c r="AA700" s="56"/>
    </row>
    <row r="701" spans="1:27" s="30" customFormat="1" ht="82.2" outlineLevel="1">
      <c r="A701" s="10">
        <f t="shared" si="36"/>
        <v>650</v>
      </c>
      <c r="B701" s="10" t="s">
        <v>8255</v>
      </c>
      <c r="C701" s="10" t="s">
        <v>44</v>
      </c>
      <c r="D701" s="188" t="s">
        <v>1709</v>
      </c>
      <c r="E701" s="113">
        <v>6619006993</v>
      </c>
      <c r="F701" s="10" t="s">
        <v>13850</v>
      </c>
      <c r="G701" s="125" t="s">
        <v>1710</v>
      </c>
      <c r="H701" s="167" t="s">
        <v>151</v>
      </c>
      <c r="I701" s="191" t="s">
        <v>22</v>
      </c>
      <c r="J701" s="16" t="s">
        <v>458</v>
      </c>
      <c r="K701" s="14">
        <v>274.29000000000002</v>
      </c>
      <c r="L701" s="10" t="s">
        <v>241</v>
      </c>
      <c r="M701" s="76" t="s">
        <v>11171</v>
      </c>
      <c r="N701" s="16" t="s">
        <v>39</v>
      </c>
      <c r="O701" s="76" t="s">
        <v>11978</v>
      </c>
      <c r="P701" s="16" t="s">
        <v>6643</v>
      </c>
      <c r="Q701" s="268" t="s">
        <v>9609</v>
      </c>
      <c r="R701" s="269" t="s">
        <v>8811</v>
      </c>
      <c r="S701" s="10" t="s">
        <v>1711</v>
      </c>
      <c r="T701" s="76" t="s">
        <v>10099</v>
      </c>
      <c r="U701" s="612" t="s">
        <v>6656</v>
      </c>
      <c r="V701" s="449"/>
      <c r="W701" s="56"/>
      <c r="X701" s="56"/>
      <c r="Y701" s="56"/>
      <c r="Z701" s="56"/>
      <c r="AA701" s="56"/>
    </row>
    <row r="702" spans="1:27" s="30" customFormat="1" ht="106.2" outlineLevel="1">
      <c r="A702" s="10">
        <f t="shared" si="36"/>
        <v>651</v>
      </c>
      <c r="B702" s="10" t="s">
        <v>8256</v>
      </c>
      <c r="C702" s="10" t="s">
        <v>44</v>
      </c>
      <c r="D702" s="172" t="s">
        <v>1712</v>
      </c>
      <c r="E702" s="16">
        <v>6619006993</v>
      </c>
      <c r="F702" s="10" t="s">
        <v>13851</v>
      </c>
      <c r="G702" s="125" t="s">
        <v>1710</v>
      </c>
      <c r="H702" s="167" t="s">
        <v>151</v>
      </c>
      <c r="I702" s="16" t="s">
        <v>22</v>
      </c>
      <c r="J702" s="16" t="s">
        <v>458</v>
      </c>
      <c r="K702" s="14">
        <v>274.29000000000002</v>
      </c>
      <c r="L702" s="264" t="s">
        <v>5374</v>
      </c>
      <c r="M702" s="76" t="s">
        <v>11168</v>
      </c>
      <c r="N702" s="264" t="s">
        <v>39</v>
      </c>
      <c r="O702" s="496" t="s">
        <v>12137</v>
      </c>
      <c r="P702" s="16" t="s">
        <v>6643</v>
      </c>
      <c r="Q702" s="562" t="s">
        <v>9610</v>
      </c>
      <c r="R702" s="16" t="s">
        <v>4222</v>
      </c>
      <c r="S702" s="127" t="s">
        <v>1711</v>
      </c>
      <c r="T702" s="76" t="s">
        <v>10099</v>
      </c>
      <c r="U702" s="415" t="s">
        <v>6657</v>
      </c>
      <c r="V702" s="449"/>
      <c r="W702" s="56"/>
      <c r="X702" s="56"/>
      <c r="Y702" s="56"/>
      <c r="Z702" s="56"/>
      <c r="AA702" s="56"/>
    </row>
    <row r="703" spans="1:27" s="30" customFormat="1" ht="95.4" outlineLevel="1" thickBot="1">
      <c r="A703" s="10">
        <f t="shared" si="36"/>
        <v>652</v>
      </c>
      <c r="B703" s="10" t="s">
        <v>8257</v>
      </c>
      <c r="C703" s="10" t="s">
        <v>44</v>
      </c>
      <c r="D703" s="172" t="s">
        <v>1713</v>
      </c>
      <c r="E703" s="270">
        <v>6619006993</v>
      </c>
      <c r="F703" s="118" t="s">
        <v>13852</v>
      </c>
      <c r="G703" s="142" t="s">
        <v>1710</v>
      </c>
      <c r="H703" s="167" t="s">
        <v>151</v>
      </c>
      <c r="I703" s="205" t="s">
        <v>22</v>
      </c>
      <c r="J703" s="16" t="s">
        <v>458</v>
      </c>
      <c r="K703" s="14">
        <v>274.29000000000002</v>
      </c>
      <c r="L703" s="264" t="s">
        <v>5374</v>
      </c>
      <c r="M703" s="76" t="s">
        <v>10981</v>
      </c>
      <c r="N703" s="16" t="s">
        <v>39</v>
      </c>
      <c r="O703" s="76" t="s">
        <v>12138</v>
      </c>
      <c r="P703" s="16" t="s">
        <v>6643</v>
      </c>
      <c r="Q703" s="250" t="s">
        <v>9610</v>
      </c>
      <c r="R703" s="256" t="s">
        <v>4222</v>
      </c>
      <c r="S703" s="127" t="s">
        <v>1711</v>
      </c>
      <c r="T703" s="76" t="s">
        <v>10099</v>
      </c>
      <c r="U703" s="415" t="s">
        <v>6658</v>
      </c>
      <c r="V703" s="449"/>
      <c r="W703" s="56"/>
      <c r="X703" s="56"/>
      <c r="Y703" s="56"/>
      <c r="Z703" s="56"/>
      <c r="AA703" s="56"/>
    </row>
    <row r="704" spans="1:27" s="30" customFormat="1" ht="70.8" outlineLevel="1">
      <c r="A704" s="10">
        <f t="shared" si="36"/>
        <v>653</v>
      </c>
      <c r="B704" s="10" t="s">
        <v>8258</v>
      </c>
      <c r="C704" s="10" t="s">
        <v>44</v>
      </c>
      <c r="D704" s="172" t="s">
        <v>1714</v>
      </c>
      <c r="E704" s="10">
        <v>6619007644</v>
      </c>
      <c r="F704" s="59" t="s">
        <v>13853</v>
      </c>
      <c r="G704" s="78" t="s">
        <v>1715</v>
      </c>
      <c r="H704" s="167" t="s">
        <v>151</v>
      </c>
      <c r="I704" s="60" t="s">
        <v>22</v>
      </c>
      <c r="J704" s="16" t="s">
        <v>458</v>
      </c>
      <c r="K704" s="14">
        <v>274.29000000000002</v>
      </c>
      <c r="L704" s="264" t="s">
        <v>5374</v>
      </c>
      <c r="M704" s="76" t="s">
        <v>10973</v>
      </c>
      <c r="N704" s="16" t="s">
        <v>39</v>
      </c>
      <c r="O704" s="613" t="s">
        <v>12304</v>
      </c>
      <c r="P704" s="16" t="s">
        <v>6644</v>
      </c>
      <c r="Q704" s="271" t="s">
        <v>11769</v>
      </c>
      <c r="R704" s="16" t="s">
        <v>4223</v>
      </c>
      <c r="S704" s="127" t="s">
        <v>1716</v>
      </c>
      <c r="T704" s="76" t="s">
        <v>10100</v>
      </c>
      <c r="U704" s="415" t="s">
        <v>1717</v>
      </c>
      <c r="V704" s="449"/>
      <c r="W704" s="56"/>
      <c r="X704" s="56"/>
      <c r="Y704" s="56"/>
      <c r="Z704" s="56"/>
      <c r="AA704" s="56"/>
    </row>
    <row r="705" spans="1:27" s="30" customFormat="1" ht="70.8" outlineLevel="1">
      <c r="A705" s="10">
        <f t="shared" si="36"/>
        <v>654</v>
      </c>
      <c r="B705" s="10" t="s">
        <v>8259</v>
      </c>
      <c r="C705" s="10" t="s">
        <v>44</v>
      </c>
      <c r="D705" s="172" t="s">
        <v>1718</v>
      </c>
      <c r="E705" s="10">
        <v>6619006961</v>
      </c>
      <c r="F705" s="10" t="s">
        <v>13854</v>
      </c>
      <c r="G705" s="125" t="s">
        <v>1719</v>
      </c>
      <c r="H705" s="167" t="s">
        <v>151</v>
      </c>
      <c r="I705" s="10" t="s">
        <v>22</v>
      </c>
      <c r="J705" s="16" t="s">
        <v>458</v>
      </c>
      <c r="K705" s="14">
        <v>274.29000000000002</v>
      </c>
      <c r="L705" s="264" t="s">
        <v>5374</v>
      </c>
      <c r="M705" s="76" t="s">
        <v>11112</v>
      </c>
      <c r="N705" s="16" t="s">
        <v>39</v>
      </c>
      <c r="O705" s="80" t="s">
        <v>12305</v>
      </c>
      <c r="P705" s="16" t="s">
        <v>6645</v>
      </c>
      <c r="Q705" s="451" t="s">
        <v>9611</v>
      </c>
      <c r="R705" s="16" t="s">
        <v>4224</v>
      </c>
      <c r="S705" s="10" t="s">
        <v>1720</v>
      </c>
      <c r="T705" s="76" t="s">
        <v>10101</v>
      </c>
      <c r="U705" s="415" t="s">
        <v>1721</v>
      </c>
      <c r="V705" s="449"/>
      <c r="W705" s="56"/>
      <c r="X705" s="56"/>
      <c r="Y705" s="56"/>
      <c r="Z705" s="56"/>
      <c r="AA705" s="56"/>
    </row>
    <row r="706" spans="1:27" s="30" customFormat="1" ht="70.8" outlineLevel="1">
      <c r="A706" s="10">
        <f t="shared" si="36"/>
        <v>655</v>
      </c>
      <c r="B706" s="10" t="s">
        <v>8260</v>
      </c>
      <c r="C706" s="10" t="s">
        <v>421</v>
      </c>
      <c r="D706" s="172" t="s">
        <v>3813</v>
      </c>
      <c r="E706" s="10">
        <v>6619007490</v>
      </c>
      <c r="F706" s="10" t="s">
        <v>13936</v>
      </c>
      <c r="G706" s="125" t="s">
        <v>1722</v>
      </c>
      <c r="H706" s="167" t="s">
        <v>151</v>
      </c>
      <c r="I706" s="10" t="s">
        <v>22</v>
      </c>
      <c r="J706" s="16" t="s">
        <v>458</v>
      </c>
      <c r="K706" s="14">
        <v>274.29000000000002</v>
      </c>
      <c r="L706" s="264" t="s">
        <v>5374</v>
      </c>
      <c r="M706" s="76" t="s">
        <v>11167</v>
      </c>
      <c r="N706" s="16" t="s">
        <v>39</v>
      </c>
      <c r="O706" s="76" t="s">
        <v>12306</v>
      </c>
      <c r="P706" s="16" t="s">
        <v>6646</v>
      </c>
      <c r="Q706" s="173" t="s">
        <v>11770</v>
      </c>
      <c r="R706" s="10" t="s">
        <v>4225</v>
      </c>
      <c r="S706" s="10" t="s">
        <v>1723</v>
      </c>
      <c r="T706" s="76" t="s">
        <v>10102</v>
      </c>
      <c r="U706" s="415" t="s">
        <v>6659</v>
      </c>
      <c r="V706" s="449"/>
      <c r="W706" s="56"/>
      <c r="X706" s="56"/>
      <c r="Y706" s="56"/>
      <c r="Z706" s="56"/>
      <c r="AA706" s="56"/>
    </row>
    <row r="707" spans="1:27" s="30" customFormat="1" ht="70.8" outlineLevel="1">
      <c r="A707" s="10">
        <f t="shared" si="36"/>
        <v>656</v>
      </c>
      <c r="B707" s="10" t="s">
        <v>8261</v>
      </c>
      <c r="C707" s="10" t="s">
        <v>421</v>
      </c>
      <c r="D707" s="172" t="s">
        <v>3814</v>
      </c>
      <c r="E707" s="16">
        <v>6619006182</v>
      </c>
      <c r="F707" s="10" t="s">
        <v>13855</v>
      </c>
      <c r="G707" s="125" t="s">
        <v>3815</v>
      </c>
      <c r="H707" s="167" t="s">
        <v>151</v>
      </c>
      <c r="I707" s="16" t="s">
        <v>22</v>
      </c>
      <c r="J707" s="16" t="s">
        <v>9276</v>
      </c>
      <c r="K707" s="14">
        <v>274.29000000000002</v>
      </c>
      <c r="L707" s="264" t="s">
        <v>5374</v>
      </c>
      <c r="M707" s="76" t="s">
        <v>11172</v>
      </c>
      <c r="N707" s="16" t="s">
        <v>39</v>
      </c>
      <c r="O707" s="76" t="s">
        <v>12307</v>
      </c>
      <c r="P707" s="254" t="s">
        <v>1724</v>
      </c>
      <c r="Q707" s="563" t="s">
        <v>11771</v>
      </c>
      <c r="R707" s="10" t="s">
        <v>4226</v>
      </c>
      <c r="S707" s="10" t="s">
        <v>1725</v>
      </c>
      <c r="T707" s="76" t="s">
        <v>10094</v>
      </c>
      <c r="U707" s="415" t="s">
        <v>6660</v>
      </c>
      <c r="V707" s="449"/>
      <c r="W707" s="56"/>
      <c r="X707" s="56"/>
      <c r="Y707" s="56"/>
      <c r="Z707" s="56"/>
      <c r="AA707" s="56"/>
    </row>
    <row r="708" spans="1:27" s="30" customFormat="1" ht="70.8" outlineLevel="1">
      <c r="A708" s="10">
        <f t="shared" si="36"/>
        <v>657</v>
      </c>
      <c r="B708" s="10" t="s">
        <v>8262</v>
      </c>
      <c r="C708" s="10" t="s">
        <v>421</v>
      </c>
      <c r="D708" s="172" t="s">
        <v>1726</v>
      </c>
      <c r="E708" s="10">
        <v>6645004008</v>
      </c>
      <c r="F708" s="10" t="s">
        <v>13856</v>
      </c>
      <c r="G708" s="125" t="s">
        <v>1727</v>
      </c>
      <c r="H708" s="167" t="s">
        <v>151</v>
      </c>
      <c r="I708" s="10" t="s">
        <v>22</v>
      </c>
      <c r="J708" s="16" t="s">
        <v>458</v>
      </c>
      <c r="K708" s="14">
        <v>274.29000000000002</v>
      </c>
      <c r="L708" s="127" t="s">
        <v>241</v>
      </c>
      <c r="M708" s="76" t="s">
        <v>11167</v>
      </c>
      <c r="N708" s="16" t="s">
        <v>39</v>
      </c>
      <c r="O708" s="76" t="s">
        <v>12308</v>
      </c>
      <c r="P708" s="16" t="s">
        <v>6647</v>
      </c>
      <c r="Q708" s="173" t="s">
        <v>9612</v>
      </c>
      <c r="R708" s="10" t="s">
        <v>4227</v>
      </c>
      <c r="S708" s="10" t="s">
        <v>1728</v>
      </c>
      <c r="T708" s="76" t="s">
        <v>10103</v>
      </c>
      <c r="U708" s="415" t="s">
        <v>6661</v>
      </c>
      <c r="V708" s="449"/>
      <c r="W708" s="56"/>
      <c r="X708" s="56"/>
      <c r="Y708" s="56"/>
      <c r="Z708" s="56"/>
      <c r="AA708" s="56"/>
    </row>
    <row r="709" spans="1:27" s="30" customFormat="1" ht="70.8" outlineLevel="1">
      <c r="A709" s="10">
        <f t="shared" si="36"/>
        <v>658</v>
      </c>
      <c r="B709" s="10" t="s">
        <v>8263</v>
      </c>
      <c r="C709" s="10" t="s">
        <v>44</v>
      </c>
      <c r="D709" s="172" t="s">
        <v>1729</v>
      </c>
      <c r="E709" s="113">
        <v>6619006986</v>
      </c>
      <c r="F709" s="10" t="s">
        <v>13857</v>
      </c>
      <c r="G709" s="125" t="s">
        <v>1730</v>
      </c>
      <c r="H709" s="167" t="s">
        <v>151</v>
      </c>
      <c r="I709" s="191" t="s">
        <v>22</v>
      </c>
      <c r="J709" s="16" t="s">
        <v>458</v>
      </c>
      <c r="K709" s="14">
        <v>274.29000000000002</v>
      </c>
      <c r="L709" s="242" t="s">
        <v>241</v>
      </c>
      <c r="M709" s="76" t="s">
        <v>11168</v>
      </c>
      <c r="N709" s="16" t="s">
        <v>39</v>
      </c>
      <c r="O709" s="120" t="s">
        <v>12309</v>
      </c>
      <c r="P709" s="256" t="s">
        <v>6648</v>
      </c>
      <c r="Q709" s="227" t="s">
        <v>9428</v>
      </c>
      <c r="R709" s="118" t="s">
        <v>4228</v>
      </c>
      <c r="S709" s="10" t="s">
        <v>1731</v>
      </c>
      <c r="T709" s="76" t="s">
        <v>10104</v>
      </c>
      <c r="U709" s="415" t="s">
        <v>1732</v>
      </c>
      <c r="V709" s="449"/>
      <c r="W709" s="56"/>
      <c r="X709" s="56"/>
      <c r="Y709" s="56"/>
      <c r="Z709" s="56"/>
      <c r="AA709" s="56"/>
    </row>
    <row r="710" spans="1:27" s="30" customFormat="1" ht="70.8" outlineLevel="1">
      <c r="A710" s="10">
        <f t="shared" si="36"/>
        <v>659</v>
      </c>
      <c r="B710" s="10" t="s">
        <v>8264</v>
      </c>
      <c r="C710" s="10" t="s">
        <v>421</v>
      </c>
      <c r="D710" s="172" t="s">
        <v>1733</v>
      </c>
      <c r="E710" s="10">
        <v>6619008077</v>
      </c>
      <c r="F710" s="10" t="s">
        <v>13858</v>
      </c>
      <c r="G710" s="125" t="s">
        <v>1734</v>
      </c>
      <c r="H710" s="167" t="s">
        <v>151</v>
      </c>
      <c r="I710" s="191" t="s">
        <v>22</v>
      </c>
      <c r="J710" s="16" t="s">
        <v>458</v>
      </c>
      <c r="K710" s="14">
        <v>274.29000000000002</v>
      </c>
      <c r="L710" s="16" t="s">
        <v>241</v>
      </c>
      <c r="M710" s="76" t="s">
        <v>11166</v>
      </c>
      <c r="N710" s="16" t="s">
        <v>39</v>
      </c>
      <c r="O710" s="381" t="s">
        <v>12139</v>
      </c>
      <c r="P710" s="16" t="s">
        <v>6649</v>
      </c>
      <c r="Q710" s="189" t="s">
        <v>9613</v>
      </c>
      <c r="R710" s="16" t="s">
        <v>4229</v>
      </c>
      <c r="S710" s="127" t="s">
        <v>1725</v>
      </c>
      <c r="T710" s="76" t="s">
        <v>10105</v>
      </c>
      <c r="U710" s="415" t="s">
        <v>6662</v>
      </c>
      <c r="V710" s="449"/>
      <c r="W710" s="56"/>
      <c r="X710" s="56"/>
      <c r="Y710" s="56"/>
      <c r="Z710" s="56"/>
      <c r="AA710" s="56"/>
    </row>
    <row r="711" spans="1:27" s="30" customFormat="1" ht="72" outlineLevel="1">
      <c r="A711" s="47">
        <f t="shared" si="36"/>
        <v>660</v>
      </c>
      <c r="B711" s="47" t="s">
        <v>8265</v>
      </c>
      <c r="C711" s="47" t="s">
        <v>421</v>
      </c>
      <c r="D711" s="188" t="s">
        <v>1735</v>
      </c>
      <c r="E711" s="47">
        <v>6645004093</v>
      </c>
      <c r="F711" s="47" t="s">
        <v>13859</v>
      </c>
      <c r="G711" s="153" t="s">
        <v>1736</v>
      </c>
      <c r="H711" s="450" t="s">
        <v>151</v>
      </c>
      <c r="I711" s="47" t="s">
        <v>22</v>
      </c>
      <c r="J711" s="264" t="s">
        <v>458</v>
      </c>
      <c r="K711" s="100">
        <v>274.29000000000002</v>
      </c>
      <c r="L711" s="47" t="s">
        <v>241</v>
      </c>
      <c r="M711" s="87" t="s">
        <v>11020</v>
      </c>
      <c r="N711" s="264" t="s">
        <v>39</v>
      </c>
      <c r="O711" s="87" t="s">
        <v>12310</v>
      </c>
      <c r="P711" s="269" t="s">
        <v>11446</v>
      </c>
      <c r="Q711" s="451" t="s">
        <v>11772</v>
      </c>
      <c r="R711" s="59" t="s">
        <v>4230</v>
      </c>
      <c r="S711" s="47" t="s">
        <v>1737</v>
      </c>
      <c r="T711" s="87" t="s">
        <v>10106</v>
      </c>
      <c r="U711" s="419" t="s">
        <v>8938</v>
      </c>
      <c r="V711" s="449"/>
      <c r="W711" s="56"/>
      <c r="X711" s="56"/>
      <c r="Y711" s="56"/>
      <c r="Z711" s="56"/>
      <c r="AA711" s="56"/>
    </row>
    <row r="712" spans="1:27" s="30" customFormat="1" ht="37.200000000000003">
      <c r="A712" s="454" t="s">
        <v>5417</v>
      </c>
      <c r="B712" s="455"/>
      <c r="C712" s="456"/>
      <c r="D712" s="455"/>
      <c r="E712" s="455"/>
      <c r="F712" s="457"/>
      <c r="G712" s="457"/>
      <c r="H712" s="457"/>
      <c r="I712" s="457"/>
      <c r="J712" s="457"/>
      <c r="K712" s="458"/>
      <c r="L712" s="457"/>
      <c r="M712" s="459"/>
      <c r="N712" s="457"/>
      <c r="O712" s="459"/>
      <c r="P712" s="460"/>
      <c r="Q712" s="457"/>
      <c r="R712" s="457"/>
      <c r="S712" s="457"/>
      <c r="T712" s="459"/>
      <c r="U712" s="523"/>
      <c r="V712" s="449">
        <v>111</v>
      </c>
      <c r="W712" s="67"/>
      <c r="X712" s="56"/>
      <c r="Y712" s="56"/>
      <c r="Z712" s="56"/>
      <c r="AA712" s="56"/>
    </row>
    <row r="713" spans="1:27" s="30" customFormat="1" ht="82.8" outlineLevel="1">
      <c r="A713" s="118">
        <f>A711+1</f>
        <v>661</v>
      </c>
      <c r="B713" s="118" t="s">
        <v>6887</v>
      </c>
      <c r="C713" s="118" t="s">
        <v>44</v>
      </c>
      <c r="D713" s="232" t="s">
        <v>3825</v>
      </c>
      <c r="E713" s="118">
        <v>6620007180</v>
      </c>
      <c r="F713" s="118" t="s">
        <v>7390</v>
      </c>
      <c r="G713" s="614" t="s">
        <v>3987</v>
      </c>
      <c r="H713" s="452" t="s">
        <v>151</v>
      </c>
      <c r="I713" s="118" t="s">
        <v>22</v>
      </c>
      <c r="J713" s="215" t="s">
        <v>3807</v>
      </c>
      <c r="K713" s="217">
        <v>273</v>
      </c>
      <c r="L713" s="118" t="s">
        <v>241</v>
      </c>
      <c r="M713" s="120" t="s">
        <v>10899</v>
      </c>
      <c r="N713" s="118" t="s">
        <v>39</v>
      </c>
      <c r="O713" s="120" t="s">
        <v>11979</v>
      </c>
      <c r="P713" s="118" t="s">
        <v>7172</v>
      </c>
      <c r="Q713" s="227" t="s">
        <v>9614</v>
      </c>
      <c r="R713" s="118" t="s">
        <v>4231</v>
      </c>
      <c r="S713" s="205" t="s">
        <v>3826</v>
      </c>
      <c r="T713" s="453" t="s">
        <v>10107</v>
      </c>
      <c r="U713" s="124" t="s">
        <v>1738</v>
      </c>
      <c r="V713" s="449"/>
      <c r="W713" s="56"/>
      <c r="X713" s="56"/>
      <c r="Y713" s="56"/>
      <c r="Z713" s="56"/>
      <c r="AA713" s="56"/>
    </row>
    <row r="714" spans="1:27" s="30" customFormat="1" ht="96" outlineLevel="1">
      <c r="A714" s="10">
        <f t="shared" ref="A714:A721" si="37">A713+1</f>
        <v>662</v>
      </c>
      <c r="B714" s="47" t="s">
        <v>9125</v>
      </c>
      <c r="C714" s="47" t="s">
        <v>44</v>
      </c>
      <c r="D714" s="188" t="s">
        <v>1739</v>
      </c>
      <c r="E714" s="47">
        <v>6620007110</v>
      </c>
      <c r="F714" s="47" t="s">
        <v>7391</v>
      </c>
      <c r="G714" s="153" t="s">
        <v>1740</v>
      </c>
      <c r="H714" s="167" t="s">
        <v>151</v>
      </c>
      <c r="I714" s="47" t="s">
        <v>22</v>
      </c>
      <c r="J714" s="374" t="s">
        <v>7170</v>
      </c>
      <c r="K714" s="591">
        <v>273</v>
      </c>
      <c r="L714" s="47" t="s">
        <v>241</v>
      </c>
      <c r="M714" s="76" t="s">
        <v>11001</v>
      </c>
      <c r="N714" s="10" t="s">
        <v>39</v>
      </c>
      <c r="O714" s="87" t="s">
        <v>12009</v>
      </c>
      <c r="P714" s="47" t="s">
        <v>7173</v>
      </c>
      <c r="Q714" s="224" t="s">
        <v>9615</v>
      </c>
      <c r="R714" s="47" t="s">
        <v>4232</v>
      </c>
      <c r="S714" s="226" t="s">
        <v>3827</v>
      </c>
      <c r="T714" s="486" t="s">
        <v>10107</v>
      </c>
      <c r="U714" s="584" t="s">
        <v>4698</v>
      </c>
      <c r="V714" s="449"/>
      <c r="W714" s="56"/>
      <c r="X714" s="56"/>
      <c r="Y714" s="56"/>
      <c r="Z714" s="56"/>
      <c r="AA714" s="56"/>
    </row>
    <row r="715" spans="1:27" s="30" customFormat="1" ht="82.8" outlineLevel="1">
      <c r="A715" s="191">
        <f t="shared" si="37"/>
        <v>663</v>
      </c>
      <c r="B715" s="10" t="s">
        <v>6888</v>
      </c>
      <c r="C715" s="10" t="s">
        <v>44</v>
      </c>
      <c r="D715" s="172" t="s">
        <v>3828</v>
      </c>
      <c r="E715" s="10">
        <v>6620006973</v>
      </c>
      <c r="F715" s="10" t="s">
        <v>7584</v>
      </c>
      <c r="G715" s="125" t="s">
        <v>1741</v>
      </c>
      <c r="H715" s="167" t="s">
        <v>151</v>
      </c>
      <c r="I715" s="10" t="s">
        <v>22</v>
      </c>
      <c r="J715" s="10" t="s">
        <v>7171</v>
      </c>
      <c r="K715" s="18">
        <v>273</v>
      </c>
      <c r="L715" s="10" t="s">
        <v>241</v>
      </c>
      <c r="M715" s="76" t="s">
        <v>11003</v>
      </c>
      <c r="N715" s="10" t="s">
        <v>39</v>
      </c>
      <c r="O715" s="76" t="s">
        <v>12052</v>
      </c>
      <c r="P715" s="10" t="s">
        <v>4402</v>
      </c>
      <c r="Q715" s="33" t="s">
        <v>243</v>
      </c>
      <c r="R715" s="10" t="s">
        <v>4233</v>
      </c>
      <c r="S715" s="191" t="s">
        <v>3829</v>
      </c>
      <c r="T715" s="486" t="s">
        <v>10108</v>
      </c>
      <c r="U715" s="584" t="s">
        <v>4699</v>
      </c>
      <c r="V715" s="449"/>
      <c r="W715" s="56"/>
      <c r="X715" s="56"/>
      <c r="Y715" s="56"/>
      <c r="Z715" s="56"/>
      <c r="AA715" s="56"/>
    </row>
    <row r="716" spans="1:27" s="30" customFormat="1" ht="94.8" outlineLevel="1">
      <c r="A716" s="191">
        <f t="shared" si="37"/>
        <v>664</v>
      </c>
      <c r="B716" s="118" t="s">
        <v>6889</v>
      </c>
      <c r="C716" s="118" t="s">
        <v>44</v>
      </c>
      <c r="D716" s="232" t="s">
        <v>3830</v>
      </c>
      <c r="E716" s="118">
        <v>6620007127</v>
      </c>
      <c r="F716" s="118" t="s">
        <v>8631</v>
      </c>
      <c r="G716" s="142" t="s">
        <v>1742</v>
      </c>
      <c r="H716" s="167" t="s">
        <v>151</v>
      </c>
      <c r="I716" s="118" t="s">
        <v>22</v>
      </c>
      <c r="J716" s="374" t="s">
        <v>2979</v>
      </c>
      <c r="K716" s="18">
        <v>273</v>
      </c>
      <c r="L716" s="118" t="s">
        <v>241</v>
      </c>
      <c r="M716" s="76" t="s">
        <v>10922</v>
      </c>
      <c r="N716" s="10" t="s">
        <v>39</v>
      </c>
      <c r="O716" s="120" t="s">
        <v>12017</v>
      </c>
      <c r="P716" s="118" t="s">
        <v>13016</v>
      </c>
      <c r="Q716" s="227" t="s">
        <v>9616</v>
      </c>
      <c r="R716" s="118" t="s">
        <v>4231</v>
      </c>
      <c r="S716" s="205" t="s">
        <v>3831</v>
      </c>
      <c r="T716" s="486" t="s">
        <v>10109</v>
      </c>
      <c r="U716" s="584" t="s">
        <v>4700</v>
      </c>
      <c r="V716" s="449"/>
      <c r="W716" s="56"/>
      <c r="X716" s="56"/>
      <c r="Y716" s="56"/>
      <c r="Z716" s="56"/>
      <c r="AA716" s="56"/>
    </row>
    <row r="717" spans="1:27" s="30" customFormat="1" ht="82.8" outlineLevel="1">
      <c r="A717" s="191">
        <f t="shared" si="37"/>
        <v>665</v>
      </c>
      <c r="B717" s="10" t="s">
        <v>6890</v>
      </c>
      <c r="C717" s="10" t="s">
        <v>44</v>
      </c>
      <c r="D717" s="172" t="s">
        <v>3832</v>
      </c>
      <c r="E717" s="10">
        <v>6620016146</v>
      </c>
      <c r="F717" s="10" t="s">
        <v>7585</v>
      </c>
      <c r="G717" s="125" t="s">
        <v>1743</v>
      </c>
      <c r="H717" s="167" t="s">
        <v>151</v>
      </c>
      <c r="I717" s="10" t="s">
        <v>22</v>
      </c>
      <c r="J717" s="10" t="s">
        <v>3833</v>
      </c>
      <c r="K717" s="18">
        <v>273</v>
      </c>
      <c r="L717" s="10" t="s">
        <v>241</v>
      </c>
      <c r="M717" s="76" t="s">
        <v>10915</v>
      </c>
      <c r="N717" s="10" t="s">
        <v>39</v>
      </c>
      <c r="O717" s="76" t="s">
        <v>12270</v>
      </c>
      <c r="P717" s="10" t="s">
        <v>7174</v>
      </c>
      <c r="Q717" s="33" t="s">
        <v>243</v>
      </c>
      <c r="R717" s="10" t="s">
        <v>12903</v>
      </c>
      <c r="S717" s="191" t="s">
        <v>3834</v>
      </c>
      <c r="T717" s="486" t="s">
        <v>10110</v>
      </c>
      <c r="U717" s="254" t="s">
        <v>1744</v>
      </c>
      <c r="V717" s="449"/>
      <c r="W717" s="56"/>
      <c r="X717" s="56"/>
      <c r="Y717" s="56"/>
      <c r="Z717" s="56"/>
      <c r="AA717" s="56"/>
    </row>
    <row r="718" spans="1:27" s="30" customFormat="1" ht="111" customHeight="1" outlineLevel="1">
      <c r="A718" s="191">
        <f t="shared" si="37"/>
        <v>666</v>
      </c>
      <c r="B718" s="10" t="s">
        <v>8266</v>
      </c>
      <c r="C718" s="10" t="s">
        <v>44</v>
      </c>
      <c r="D718" s="172" t="s">
        <v>1745</v>
      </c>
      <c r="E718" s="10">
        <v>6620007416</v>
      </c>
      <c r="F718" s="10" t="s">
        <v>8632</v>
      </c>
      <c r="G718" s="125" t="s">
        <v>1746</v>
      </c>
      <c r="H718" s="167" t="s">
        <v>151</v>
      </c>
      <c r="I718" s="10" t="s">
        <v>22</v>
      </c>
      <c r="J718" s="10" t="s">
        <v>3833</v>
      </c>
      <c r="K718" s="146">
        <v>273</v>
      </c>
      <c r="L718" s="10" t="s">
        <v>241</v>
      </c>
      <c r="M718" s="76" t="s">
        <v>11085</v>
      </c>
      <c r="N718" s="10" t="s">
        <v>39</v>
      </c>
      <c r="O718" s="76" t="s">
        <v>11998</v>
      </c>
      <c r="P718" s="10" t="s">
        <v>7175</v>
      </c>
      <c r="Q718" s="33" t="s">
        <v>243</v>
      </c>
      <c r="R718" s="10" t="s">
        <v>4088</v>
      </c>
      <c r="S718" s="10" t="s">
        <v>3835</v>
      </c>
      <c r="T718" s="403" t="s">
        <v>10111</v>
      </c>
      <c r="U718" s="425" t="s">
        <v>3836</v>
      </c>
      <c r="V718" s="449"/>
      <c r="W718" s="56"/>
      <c r="X718" s="56"/>
      <c r="Y718" s="56"/>
      <c r="Z718" s="56"/>
      <c r="AA718" s="56"/>
    </row>
    <row r="719" spans="1:27" s="30" customFormat="1" ht="96" outlineLevel="1">
      <c r="A719" s="191">
        <f t="shared" si="37"/>
        <v>667</v>
      </c>
      <c r="B719" s="10" t="s">
        <v>6891</v>
      </c>
      <c r="C719" s="10" t="s">
        <v>44</v>
      </c>
      <c r="D719" s="172" t="s">
        <v>1747</v>
      </c>
      <c r="E719" s="10">
        <v>6620007102</v>
      </c>
      <c r="F719" s="10" t="s">
        <v>7586</v>
      </c>
      <c r="G719" s="125" t="s">
        <v>1748</v>
      </c>
      <c r="H719" s="167" t="s">
        <v>151</v>
      </c>
      <c r="I719" s="10" t="s">
        <v>22</v>
      </c>
      <c r="J719" s="10" t="s">
        <v>2979</v>
      </c>
      <c r="K719" s="146">
        <v>273</v>
      </c>
      <c r="L719" s="10" t="s">
        <v>241</v>
      </c>
      <c r="M719" s="76" t="s">
        <v>10932</v>
      </c>
      <c r="N719" s="10" t="s">
        <v>39</v>
      </c>
      <c r="O719" s="76" t="s">
        <v>11979</v>
      </c>
      <c r="P719" s="10" t="s">
        <v>1749</v>
      </c>
      <c r="Q719" s="33" t="s">
        <v>243</v>
      </c>
      <c r="R719" s="10" t="s">
        <v>12631</v>
      </c>
      <c r="S719" s="191" t="s">
        <v>3837</v>
      </c>
      <c r="T719" s="486" t="s">
        <v>10112</v>
      </c>
      <c r="U719" s="254" t="s">
        <v>1750</v>
      </c>
      <c r="V719" s="449"/>
      <c r="W719" s="56"/>
      <c r="X719" s="56"/>
      <c r="Y719" s="56"/>
      <c r="Z719" s="56"/>
      <c r="AA719" s="56"/>
    </row>
    <row r="720" spans="1:27" s="30" customFormat="1" ht="72" outlineLevel="1">
      <c r="A720" s="191">
        <f t="shared" si="37"/>
        <v>668</v>
      </c>
      <c r="B720" s="10" t="s">
        <v>6861</v>
      </c>
      <c r="C720" s="10" t="s">
        <v>44</v>
      </c>
      <c r="D720" s="172" t="s">
        <v>1751</v>
      </c>
      <c r="E720" s="10">
        <v>6620007166</v>
      </c>
      <c r="F720" s="10" t="s">
        <v>7587</v>
      </c>
      <c r="G720" s="567" t="s">
        <v>6200</v>
      </c>
      <c r="H720" s="167" t="s">
        <v>151</v>
      </c>
      <c r="I720" s="10" t="s">
        <v>22</v>
      </c>
      <c r="J720" s="10" t="s">
        <v>3838</v>
      </c>
      <c r="K720" s="146">
        <v>273</v>
      </c>
      <c r="L720" s="10" t="s">
        <v>241</v>
      </c>
      <c r="M720" s="76" t="s">
        <v>10987</v>
      </c>
      <c r="N720" s="10" t="s">
        <v>39</v>
      </c>
      <c r="O720" s="76" t="s">
        <v>13193</v>
      </c>
      <c r="P720" s="10" t="s">
        <v>6201</v>
      </c>
      <c r="Q720" s="33" t="s">
        <v>11773</v>
      </c>
      <c r="R720" s="10" t="s">
        <v>4234</v>
      </c>
      <c r="S720" s="191" t="s">
        <v>3839</v>
      </c>
      <c r="T720" s="486" t="s">
        <v>10113</v>
      </c>
      <c r="U720" s="584" t="s">
        <v>6202</v>
      </c>
      <c r="V720" s="449"/>
      <c r="W720" s="56"/>
      <c r="X720" s="56"/>
      <c r="Y720" s="56"/>
      <c r="Z720" s="56"/>
      <c r="AA720" s="56"/>
    </row>
    <row r="721" spans="1:27" s="30" customFormat="1" ht="132" outlineLevel="1">
      <c r="A721" s="191">
        <f t="shared" si="37"/>
        <v>669</v>
      </c>
      <c r="B721" s="10" t="s">
        <v>8267</v>
      </c>
      <c r="C721" s="10" t="s">
        <v>44</v>
      </c>
      <c r="D721" s="172" t="s">
        <v>1752</v>
      </c>
      <c r="E721" s="10">
        <v>6620008900</v>
      </c>
      <c r="F721" s="10" t="s">
        <v>7392</v>
      </c>
      <c r="G721" s="567" t="s">
        <v>4009</v>
      </c>
      <c r="H721" s="167" t="s">
        <v>151</v>
      </c>
      <c r="I721" s="10" t="s">
        <v>22</v>
      </c>
      <c r="J721" s="10" t="s">
        <v>3838</v>
      </c>
      <c r="K721" s="14">
        <v>273</v>
      </c>
      <c r="L721" s="10" t="s">
        <v>241</v>
      </c>
      <c r="M721" s="76" t="s">
        <v>11173</v>
      </c>
      <c r="N721" s="10" t="s">
        <v>39</v>
      </c>
      <c r="O721" s="76" t="s">
        <v>12271</v>
      </c>
      <c r="P721" s="10" t="s">
        <v>7176</v>
      </c>
      <c r="Q721" s="33" t="s">
        <v>11774</v>
      </c>
      <c r="R721" s="10" t="s">
        <v>13214</v>
      </c>
      <c r="S721" s="191" t="s">
        <v>3840</v>
      </c>
      <c r="T721" s="486" t="s">
        <v>10114</v>
      </c>
      <c r="U721" s="254" t="s">
        <v>1753</v>
      </c>
      <c r="V721" s="449"/>
      <c r="W721" s="56"/>
      <c r="X721" s="56"/>
      <c r="Y721" s="56"/>
      <c r="Z721" s="56"/>
      <c r="AA721" s="56"/>
    </row>
    <row r="722" spans="1:27" s="30" customFormat="1" ht="37.200000000000003">
      <c r="A722" s="108" t="s">
        <v>5419</v>
      </c>
      <c r="B722" s="109"/>
      <c r="C722" s="155"/>
      <c r="D722" s="109"/>
      <c r="E722" s="109"/>
      <c r="F722" s="156"/>
      <c r="G722" s="156"/>
      <c r="H722" s="156"/>
      <c r="I722" s="156"/>
      <c r="J722" s="156"/>
      <c r="K722" s="157"/>
      <c r="L722" s="156"/>
      <c r="M722" s="158"/>
      <c r="N722" s="156"/>
      <c r="O722" s="158"/>
      <c r="P722" s="110"/>
      <c r="Q722" s="156"/>
      <c r="R722" s="156"/>
      <c r="S722" s="156"/>
      <c r="T722" s="383"/>
      <c r="U722" s="424"/>
      <c r="V722" s="449">
        <v>111</v>
      </c>
      <c r="W722" s="67"/>
      <c r="X722" s="56"/>
      <c r="Y722" s="56"/>
      <c r="Z722" s="56"/>
      <c r="AA722" s="56"/>
    </row>
    <row r="723" spans="1:27" s="30" customFormat="1" ht="72" outlineLevel="1">
      <c r="A723" s="10">
        <f>A721+1</f>
        <v>670</v>
      </c>
      <c r="B723" s="10" t="s">
        <v>8268</v>
      </c>
      <c r="C723" s="10" t="s">
        <v>341</v>
      </c>
      <c r="D723" s="172" t="s">
        <v>4908</v>
      </c>
      <c r="E723" s="10">
        <v>6630006838</v>
      </c>
      <c r="F723" s="10" t="s">
        <v>13655</v>
      </c>
      <c r="G723" s="125" t="s">
        <v>1754</v>
      </c>
      <c r="H723" s="167" t="s">
        <v>151</v>
      </c>
      <c r="I723" s="151" t="s">
        <v>22</v>
      </c>
      <c r="J723" s="16" t="s">
        <v>174</v>
      </c>
      <c r="K723" s="14">
        <v>288.5</v>
      </c>
      <c r="L723" s="136" t="s">
        <v>241</v>
      </c>
      <c r="M723" s="76" t="s">
        <v>11174</v>
      </c>
      <c r="N723" s="10" t="s">
        <v>39</v>
      </c>
      <c r="O723" s="76" t="s">
        <v>12140</v>
      </c>
      <c r="P723" s="10" t="s">
        <v>6115</v>
      </c>
      <c r="Q723" s="181" t="s">
        <v>67</v>
      </c>
      <c r="R723" s="10" t="s">
        <v>4235</v>
      </c>
      <c r="S723" s="191" t="s">
        <v>1755</v>
      </c>
      <c r="T723" s="272" t="s">
        <v>4591</v>
      </c>
      <c r="U723" s="416" t="s">
        <v>4918</v>
      </c>
      <c r="V723" s="449"/>
      <c r="W723" s="56"/>
      <c r="X723" s="56"/>
      <c r="Y723" s="56"/>
      <c r="Z723" s="56"/>
      <c r="AA723" s="56"/>
    </row>
    <row r="724" spans="1:27" s="30" customFormat="1" ht="94.8" outlineLevel="1">
      <c r="A724" s="10">
        <f t="shared" ref="A724:A730" si="38">A723+1</f>
        <v>671</v>
      </c>
      <c r="B724" s="10" t="s">
        <v>8269</v>
      </c>
      <c r="C724" s="10" t="s">
        <v>341</v>
      </c>
      <c r="D724" s="172" t="s">
        <v>4909</v>
      </c>
      <c r="E724" s="10">
        <v>6630006690</v>
      </c>
      <c r="F724" s="10" t="s">
        <v>13649</v>
      </c>
      <c r="G724" s="125" t="s">
        <v>1756</v>
      </c>
      <c r="H724" s="167" t="s">
        <v>151</v>
      </c>
      <c r="I724" s="151" t="s">
        <v>22</v>
      </c>
      <c r="J724" s="16" t="s">
        <v>174</v>
      </c>
      <c r="K724" s="14">
        <v>288.5</v>
      </c>
      <c r="L724" s="136" t="s">
        <v>241</v>
      </c>
      <c r="M724" s="76" t="s">
        <v>11175</v>
      </c>
      <c r="N724" s="10" t="s">
        <v>39</v>
      </c>
      <c r="O724" s="76" t="s">
        <v>12141</v>
      </c>
      <c r="P724" s="10" t="s">
        <v>6116</v>
      </c>
      <c r="Q724" s="181" t="s">
        <v>67</v>
      </c>
      <c r="R724" s="10" t="s">
        <v>4236</v>
      </c>
      <c r="S724" s="191" t="s">
        <v>1757</v>
      </c>
      <c r="T724" s="272" t="s">
        <v>4591</v>
      </c>
      <c r="U724" s="416" t="s">
        <v>4917</v>
      </c>
      <c r="V724" s="449"/>
      <c r="W724" s="56"/>
      <c r="X724" s="56"/>
      <c r="Y724" s="56"/>
      <c r="Z724" s="56"/>
      <c r="AA724" s="56"/>
    </row>
    <row r="725" spans="1:27" s="30" customFormat="1" ht="72" outlineLevel="1">
      <c r="A725" s="10">
        <f t="shared" si="38"/>
        <v>672</v>
      </c>
      <c r="B725" s="10" t="s">
        <v>8270</v>
      </c>
      <c r="C725" s="10" t="s">
        <v>44</v>
      </c>
      <c r="D725" s="172" t="s">
        <v>1758</v>
      </c>
      <c r="E725" s="10">
        <v>6630006732</v>
      </c>
      <c r="F725" s="10" t="s">
        <v>13650</v>
      </c>
      <c r="G725" s="125" t="s">
        <v>1759</v>
      </c>
      <c r="H725" s="167" t="s">
        <v>151</v>
      </c>
      <c r="I725" s="151" t="s">
        <v>22</v>
      </c>
      <c r="J725" s="16" t="s">
        <v>174</v>
      </c>
      <c r="K725" s="14">
        <v>288.5</v>
      </c>
      <c r="L725" s="136" t="s">
        <v>241</v>
      </c>
      <c r="M725" s="76" t="s">
        <v>11176</v>
      </c>
      <c r="N725" s="10" t="s">
        <v>39</v>
      </c>
      <c r="O725" s="76" t="s">
        <v>12272</v>
      </c>
      <c r="P725" s="10" t="s">
        <v>6117</v>
      </c>
      <c r="Q725" s="181" t="s">
        <v>67</v>
      </c>
      <c r="R725" s="10" t="s">
        <v>4237</v>
      </c>
      <c r="S725" s="191" t="s">
        <v>1760</v>
      </c>
      <c r="T725" s="272" t="s">
        <v>4592</v>
      </c>
      <c r="U725" s="416" t="s">
        <v>4916</v>
      </c>
      <c r="V725" s="449"/>
      <c r="W725" s="56"/>
      <c r="X725" s="56"/>
      <c r="Y725" s="56"/>
      <c r="Z725" s="56"/>
      <c r="AA725" s="56"/>
    </row>
    <row r="726" spans="1:27" s="30" customFormat="1" ht="70.8" outlineLevel="1">
      <c r="A726" s="10">
        <f t="shared" si="38"/>
        <v>673</v>
      </c>
      <c r="B726" s="10" t="s">
        <v>8271</v>
      </c>
      <c r="C726" s="10" t="s">
        <v>341</v>
      </c>
      <c r="D726" s="172" t="s">
        <v>1761</v>
      </c>
      <c r="E726" s="10">
        <v>6630006740</v>
      </c>
      <c r="F726" s="10" t="s">
        <v>13651</v>
      </c>
      <c r="G726" s="567" t="s">
        <v>4010</v>
      </c>
      <c r="H726" s="167" t="s">
        <v>151</v>
      </c>
      <c r="I726" s="151" t="s">
        <v>22</v>
      </c>
      <c r="J726" s="16" t="s">
        <v>9276</v>
      </c>
      <c r="K726" s="14">
        <v>0</v>
      </c>
      <c r="L726" s="136" t="s">
        <v>241</v>
      </c>
      <c r="M726" s="76" t="s">
        <v>11177</v>
      </c>
      <c r="N726" s="10" t="s">
        <v>39</v>
      </c>
      <c r="O726" s="76" t="s">
        <v>11880</v>
      </c>
      <c r="P726" s="10" t="s">
        <v>1762</v>
      </c>
      <c r="Q726" s="181" t="s">
        <v>67</v>
      </c>
      <c r="R726" s="10" t="s">
        <v>4238</v>
      </c>
      <c r="S726" s="191" t="s">
        <v>1763</v>
      </c>
      <c r="T726" s="272" t="s">
        <v>4591</v>
      </c>
      <c r="U726" s="416" t="s">
        <v>4915</v>
      </c>
      <c r="V726" s="449"/>
      <c r="W726" s="56"/>
      <c r="X726" s="56"/>
      <c r="Y726" s="56"/>
      <c r="Z726" s="56"/>
      <c r="AA726" s="56"/>
    </row>
    <row r="727" spans="1:27" s="30" customFormat="1" ht="72" outlineLevel="1">
      <c r="A727" s="10">
        <f t="shared" si="38"/>
        <v>674</v>
      </c>
      <c r="B727" s="10" t="s">
        <v>8272</v>
      </c>
      <c r="C727" s="10" t="s">
        <v>44</v>
      </c>
      <c r="D727" s="172" t="s">
        <v>1764</v>
      </c>
      <c r="E727" s="10">
        <v>6630006789</v>
      </c>
      <c r="F727" s="10" t="s">
        <v>13652</v>
      </c>
      <c r="G727" s="125" t="s">
        <v>1765</v>
      </c>
      <c r="H727" s="167" t="s">
        <v>151</v>
      </c>
      <c r="I727" s="151" t="s">
        <v>22</v>
      </c>
      <c r="J727" s="16" t="s">
        <v>2695</v>
      </c>
      <c r="K727" s="14">
        <v>270.3</v>
      </c>
      <c r="L727" s="136" t="s">
        <v>241</v>
      </c>
      <c r="M727" s="76" t="s">
        <v>11178</v>
      </c>
      <c r="N727" s="10" t="s">
        <v>39</v>
      </c>
      <c r="O727" s="76" t="s">
        <v>12142</v>
      </c>
      <c r="P727" s="10" t="s">
        <v>7684</v>
      </c>
      <c r="Q727" s="181" t="s">
        <v>67</v>
      </c>
      <c r="R727" s="10" t="s">
        <v>4239</v>
      </c>
      <c r="S727" s="191" t="s">
        <v>1766</v>
      </c>
      <c r="T727" s="272" t="s">
        <v>4591</v>
      </c>
      <c r="U727" s="416"/>
      <c r="V727" s="449"/>
      <c r="W727" s="56"/>
      <c r="X727" s="56"/>
      <c r="Y727" s="56"/>
      <c r="Z727" s="56"/>
      <c r="AA727" s="56"/>
    </row>
    <row r="728" spans="1:27" s="30" customFormat="1" ht="70.8" outlineLevel="1">
      <c r="A728" s="10">
        <f t="shared" si="38"/>
        <v>675</v>
      </c>
      <c r="B728" s="10" t="s">
        <v>8273</v>
      </c>
      <c r="C728" s="10" t="s">
        <v>341</v>
      </c>
      <c r="D728" s="172" t="s">
        <v>1767</v>
      </c>
      <c r="E728" s="10">
        <v>6630007711</v>
      </c>
      <c r="F728" s="10" t="s">
        <v>13653</v>
      </c>
      <c r="G728" s="567" t="s">
        <v>4011</v>
      </c>
      <c r="H728" s="167" t="s">
        <v>151</v>
      </c>
      <c r="I728" s="151" t="s">
        <v>22</v>
      </c>
      <c r="J728" s="16" t="s">
        <v>174</v>
      </c>
      <c r="K728" s="14">
        <v>288.5</v>
      </c>
      <c r="L728" s="136" t="s">
        <v>241</v>
      </c>
      <c r="M728" s="76" t="s">
        <v>11179</v>
      </c>
      <c r="N728" s="10" t="s">
        <v>39</v>
      </c>
      <c r="O728" s="76" t="s">
        <v>12143</v>
      </c>
      <c r="P728" s="10" t="s">
        <v>6118</v>
      </c>
      <c r="Q728" s="181" t="s">
        <v>67</v>
      </c>
      <c r="R728" s="10" t="s">
        <v>4239</v>
      </c>
      <c r="S728" s="10" t="s">
        <v>1768</v>
      </c>
      <c r="T728" s="103" t="s">
        <v>5677</v>
      </c>
      <c r="U728" s="415" t="s">
        <v>4914</v>
      </c>
      <c r="V728" s="449"/>
      <c r="W728" s="56"/>
      <c r="X728" s="56"/>
      <c r="Y728" s="56"/>
      <c r="Z728" s="56"/>
      <c r="AA728" s="56"/>
    </row>
    <row r="729" spans="1:27" s="30" customFormat="1" ht="96" outlineLevel="1">
      <c r="A729" s="10">
        <f t="shared" si="38"/>
        <v>676</v>
      </c>
      <c r="B729" s="10" t="s">
        <v>8274</v>
      </c>
      <c r="C729" s="10" t="s">
        <v>341</v>
      </c>
      <c r="D729" s="172" t="s">
        <v>4910</v>
      </c>
      <c r="E729" s="10">
        <v>6630006806</v>
      </c>
      <c r="F729" s="10" t="s">
        <v>13654</v>
      </c>
      <c r="G729" s="125" t="s">
        <v>1769</v>
      </c>
      <c r="H729" s="167" t="s">
        <v>151</v>
      </c>
      <c r="I729" s="151" t="s">
        <v>22</v>
      </c>
      <c r="J729" s="16" t="s">
        <v>3807</v>
      </c>
      <c r="K729" s="14">
        <v>288.5</v>
      </c>
      <c r="L729" s="136" t="s">
        <v>241</v>
      </c>
      <c r="M729" s="76" t="s">
        <v>11180</v>
      </c>
      <c r="N729" s="10" t="s">
        <v>39</v>
      </c>
      <c r="O729" s="76" t="s">
        <v>12904</v>
      </c>
      <c r="P729" s="10" t="s">
        <v>6119</v>
      </c>
      <c r="Q729" s="181" t="s">
        <v>67</v>
      </c>
      <c r="R729" s="10" t="s">
        <v>4240</v>
      </c>
      <c r="S729" s="191" t="s">
        <v>1770</v>
      </c>
      <c r="T729" s="272" t="s">
        <v>4591</v>
      </c>
      <c r="U729" s="416" t="s">
        <v>4913</v>
      </c>
      <c r="V729" s="449"/>
      <c r="W729" s="56"/>
      <c r="X729" s="56"/>
      <c r="Y729" s="56"/>
      <c r="Z729" s="56"/>
      <c r="AA729" s="56"/>
    </row>
    <row r="730" spans="1:27" s="30" customFormat="1" ht="70.8" outlineLevel="1">
      <c r="A730" s="10">
        <f t="shared" si="38"/>
        <v>677</v>
      </c>
      <c r="B730" s="10" t="s">
        <v>8275</v>
      </c>
      <c r="C730" s="10" t="s">
        <v>341</v>
      </c>
      <c r="D730" s="172" t="s">
        <v>4911</v>
      </c>
      <c r="E730" s="10">
        <v>6630009003</v>
      </c>
      <c r="F730" s="10" t="s">
        <v>13234</v>
      </c>
      <c r="G730" s="567" t="s">
        <v>4012</v>
      </c>
      <c r="H730" s="167" t="s">
        <v>151</v>
      </c>
      <c r="I730" s="151" t="s">
        <v>22</v>
      </c>
      <c r="J730" s="16" t="s">
        <v>2695</v>
      </c>
      <c r="K730" s="14">
        <v>288.5</v>
      </c>
      <c r="L730" s="136" t="s">
        <v>241</v>
      </c>
      <c r="M730" s="76" t="s">
        <v>11181</v>
      </c>
      <c r="N730" s="10" t="s">
        <v>39</v>
      </c>
      <c r="O730" s="76" t="s">
        <v>12104</v>
      </c>
      <c r="P730" s="10" t="s">
        <v>7685</v>
      </c>
      <c r="Q730" s="181" t="s">
        <v>67</v>
      </c>
      <c r="R730" s="10" t="s">
        <v>4240</v>
      </c>
      <c r="S730" s="191" t="s">
        <v>1771</v>
      </c>
      <c r="T730" s="272" t="s">
        <v>4591</v>
      </c>
      <c r="U730" s="416" t="s">
        <v>4912</v>
      </c>
      <c r="V730" s="449"/>
      <c r="W730" s="56"/>
      <c r="X730" s="56"/>
      <c r="Y730" s="56"/>
      <c r="Z730" s="56"/>
      <c r="AA730" s="56"/>
    </row>
    <row r="731" spans="1:27" s="30" customFormat="1" ht="37.200000000000003">
      <c r="A731" s="108" t="s">
        <v>5398</v>
      </c>
      <c r="B731" s="109"/>
      <c r="C731" s="155"/>
      <c r="D731" s="109"/>
      <c r="E731" s="109"/>
      <c r="F731" s="156"/>
      <c r="G731" s="156"/>
      <c r="H731" s="156"/>
      <c r="I731" s="156"/>
      <c r="J731" s="156"/>
      <c r="K731" s="157"/>
      <c r="L731" s="156"/>
      <c r="M731" s="158"/>
      <c r="N731" s="156"/>
      <c r="O731" s="158"/>
      <c r="P731" s="110"/>
      <c r="Q731" s="156"/>
      <c r="R731" s="156"/>
      <c r="S731" s="156"/>
      <c r="T731" s="158"/>
      <c r="U731" s="416"/>
      <c r="V731" s="449">
        <v>111</v>
      </c>
      <c r="W731" s="67"/>
      <c r="X731" s="56"/>
      <c r="Y731" s="56"/>
      <c r="Z731" s="56"/>
      <c r="AA731" s="56"/>
    </row>
    <row r="732" spans="1:27" s="30" customFormat="1" ht="82.8" outlineLevel="1">
      <c r="A732" s="10">
        <f>A730+1</f>
        <v>678</v>
      </c>
      <c r="B732" s="10" t="s">
        <v>6892</v>
      </c>
      <c r="C732" s="10" t="s">
        <v>44</v>
      </c>
      <c r="D732" s="172" t="s">
        <v>3691</v>
      </c>
      <c r="E732" s="10">
        <v>6603011839</v>
      </c>
      <c r="F732" s="10" t="s">
        <v>13814</v>
      </c>
      <c r="G732" s="125" t="s">
        <v>1772</v>
      </c>
      <c r="H732" s="167" t="s">
        <v>151</v>
      </c>
      <c r="I732" s="10" t="s">
        <v>22</v>
      </c>
      <c r="J732" s="615" t="s">
        <v>444</v>
      </c>
      <c r="K732" s="18">
        <v>313.5</v>
      </c>
      <c r="L732" s="10" t="s">
        <v>241</v>
      </c>
      <c r="M732" s="76" t="s">
        <v>10922</v>
      </c>
      <c r="N732" s="10" t="s">
        <v>39</v>
      </c>
      <c r="O732" s="76" t="s">
        <v>11926</v>
      </c>
      <c r="P732" s="10" t="s">
        <v>6051</v>
      </c>
      <c r="Q732" s="173" t="s">
        <v>9617</v>
      </c>
      <c r="R732" s="10" t="s">
        <v>8693</v>
      </c>
      <c r="S732" s="10" t="s">
        <v>1773</v>
      </c>
      <c r="T732" s="76" t="s">
        <v>10115</v>
      </c>
      <c r="U732" s="415" t="s">
        <v>1774</v>
      </c>
      <c r="V732" s="449"/>
      <c r="W732" s="56"/>
      <c r="X732" s="56"/>
      <c r="Y732" s="56"/>
      <c r="Z732" s="56"/>
      <c r="AA732" s="56"/>
    </row>
    <row r="733" spans="1:27" s="30" customFormat="1" ht="82.8" outlineLevel="1">
      <c r="A733" s="10">
        <f>A732+1</f>
        <v>679</v>
      </c>
      <c r="B733" s="10" t="s">
        <v>6893</v>
      </c>
      <c r="C733" s="10" t="s">
        <v>44</v>
      </c>
      <c r="D733" s="172" t="s">
        <v>1775</v>
      </c>
      <c r="E733" s="10">
        <v>6603011275</v>
      </c>
      <c r="F733" s="10" t="s">
        <v>13815</v>
      </c>
      <c r="G733" s="125" t="s">
        <v>1776</v>
      </c>
      <c r="H733" s="167" t="s">
        <v>151</v>
      </c>
      <c r="I733" s="10" t="s">
        <v>22</v>
      </c>
      <c r="J733" s="615" t="s">
        <v>444</v>
      </c>
      <c r="K733" s="18">
        <v>313.5</v>
      </c>
      <c r="L733" s="10" t="s">
        <v>241</v>
      </c>
      <c r="M733" s="76" t="s">
        <v>11097</v>
      </c>
      <c r="N733" s="10" t="s">
        <v>39</v>
      </c>
      <c r="O733" s="76" t="s">
        <v>11879</v>
      </c>
      <c r="P733" s="10" t="s">
        <v>6052</v>
      </c>
      <c r="Q733" s="173" t="s">
        <v>9618</v>
      </c>
      <c r="R733" s="10" t="s">
        <v>8693</v>
      </c>
      <c r="S733" s="10" t="s">
        <v>1777</v>
      </c>
      <c r="T733" s="76" t="s">
        <v>10115</v>
      </c>
      <c r="U733" s="415" t="s">
        <v>6054</v>
      </c>
      <c r="V733" s="449"/>
      <c r="W733" s="56"/>
      <c r="X733" s="56"/>
      <c r="Y733" s="56"/>
      <c r="Z733" s="56"/>
      <c r="AA733" s="56"/>
    </row>
    <row r="734" spans="1:27" s="30" customFormat="1" ht="94.8" outlineLevel="1">
      <c r="A734" s="10">
        <f>A733+1</f>
        <v>680</v>
      </c>
      <c r="B734" s="10" t="s">
        <v>6894</v>
      </c>
      <c r="C734" s="10" t="s">
        <v>44</v>
      </c>
      <c r="D734" s="172" t="s">
        <v>3692</v>
      </c>
      <c r="E734" s="10">
        <v>6603011846</v>
      </c>
      <c r="F734" s="10" t="s">
        <v>13816</v>
      </c>
      <c r="G734" s="125" t="s">
        <v>1778</v>
      </c>
      <c r="H734" s="167" t="s">
        <v>151</v>
      </c>
      <c r="I734" s="10" t="s">
        <v>22</v>
      </c>
      <c r="J734" s="374" t="s">
        <v>444</v>
      </c>
      <c r="K734" s="18">
        <v>313.5</v>
      </c>
      <c r="L734" s="10" t="s">
        <v>241</v>
      </c>
      <c r="M734" s="76" t="s">
        <v>10932</v>
      </c>
      <c r="N734" s="10" t="s">
        <v>39</v>
      </c>
      <c r="O734" s="76" t="s">
        <v>11895</v>
      </c>
      <c r="P734" s="10" t="s">
        <v>6053</v>
      </c>
      <c r="Q734" s="173" t="s">
        <v>9619</v>
      </c>
      <c r="R734" s="10" t="s">
        <v>5082</v>
      </c>
      <c r="S734" s="10" t="s">
        <v>1779</v>
      </c>
      <c r="T734" s="76" t="s">
        <v>10115</v>
      </c>
      <c r="U734" s="415" t="s">
        <v>6055</v>
      </c>
      <c r="V734" s="449"/>
      <c r="W734" s="56"/>
      <c r="X734" s="56"/>
      <c r="Y734" s="56"/>
      <c r="Z734" s="56"/>
      <c r="AA734" s="56"/>
    </row>
    <row r="735" spans="1:27" s="30" customFormat="1" ht="37.200000000000003">
      <c r="A735" s="108" t="str">
        <f>"Махневское МО: " &amp; COUNT(A736:A739)</f>
        <v>Махневское МО: 4</v>
      </c>
      <c r="B735" s="109"/>
      <c r="C735" s="155"/>
      <c r="D735" s="109"/>
      <c r="E735" s="109"/>
      <c r="F735" s="156"/>
      <c r="G735" s="156"/>
      <c r="H735" s="156"/>
      <c r="I735" s="156"/>
      <c r="J735" s="156"/>
      <c r="K735" s="157"/>
      <c r="L735" s="156"/>
      <c r="M735" s="158"/>
      <c r="N735" s="156"/>
      <c r="O735" s="158"/>
      <c r="P735" s="110"/>
      <c r="Q735" s="156"/>
      <c r="R735" s="156"/>
      <c r="S735" s="156"/>
      <c r="T735" s="158"/>
      <c r="U735" s="416"/>
      <c r="V735" s="449">
        <v>111</v>
      </c>
      <c r="W735" s="67"/>
      <c r="X735" s="56"/>
      <c r="Y735" s="56"/>
      <c r="Z735" s="56"/>
      <c r="AA735" s="56"/>
    </row>
    <row r="736" spans="1:27" s="30" customFormat="1" ht="118.2" outlineLevel="1">
      <c r="A736" s="10">
        <f>A734+1</f>
        <v>681</v>
      </c>
      <c r="B736" s="10" t="s">
        <v>8276</v>
      </c>
      <c r="C736" s="10" t="s">
        <v>341</v>
      </c>
      <c r="D736" s="172" t="s">
        <v>1780</v>
      </c>
      <c r="E736" s="10">
        <v>6601009697</v>
      </c>
      <c r="F736" s="10" t="s">
        <v>7393</v>
      </c>
      <c r="G736" s="577" t="s">
        <v>1787</v>
      </c>
      <c r="H736" s="167" t="s">
        <v>151</v>
      </c>
      <c r="I736" s="10" t="s">
        <v>22</v>
      </c>
      <c r="J736" s="10" t="s">
        <v>174</v>
      </c>
      <c r="K736" s="14">
        <v>200.1</v>
      </c>
      <c r="L736" s="136" t="s">
        <v>241</v>
      </c>
      <c r="M736" s="76" t="s">
        <v>10923</v>
      </c>
      <c r="N736" s="10" t="s">
        <v>39</v>
      </c>
      <c r="O736" s="76" t="s">
        <v>12905</v>
      </c>
      <c r="P736" s="10" t="s">
        <v>1781</v>
      </c>
      <c r="Q736" s="173" t="s">
        <v>9620</v>
      </c>
      <c r="R736" s="10" t="s">
        <v>4241</v>
      </c>
      <c r="S736" s="10" t="s">
        <v>1782</v>
      </c>
      <c r="T736" s="19" t="s">
        <v>10483</v>
      </c>
      <c r="U736" s="421" t="s">
        <v>8939</v>
      </c>
      <c r="V736" s="449"/>
      <c r="W736" s="56"/>
      <c r="X736" s="56"/>
      <c r="Y736" s="56"/>
      <c r="Z736" s="56"/>
      <c r="AA736" s="56"/>
    </row>
    <row r="737" spans="1:27" s="30" customFormat="1" ht="82.8" outlineLevel="1">
      <c r="A737" s="10">
        <f>A736+1</f>
        <v>682</v>
      </c>
      <c r="B737" s="10" t="s">
        <v>8277</v>
      </c>
      <c r="C737" s="10" t="s">
        <v>341</v>
      </c>
      <c r="D737" s="172" t="s">
        <v>1783</v>
      </c>
      <c r="E737" s="10">
        <v>6635006486</v>
      </c>
      <c r="F737" s="10" t="s">
        <v>7394</v>
      </c>
      <c r="G737" s="577" t="s">
        <v>3168</v>
      </c>
      <c r="H737" s="167" t="s">
        <v>151</v>
      </c>
      <c r="I737" s="10" t="s">
        <v>22</v>
      </c>
      <c r="J737" s="10" t="s">
        <v>174</v>
      </c>
      <c r="K737" s="14">
        <v>200.1</v>
      </c>
      <c r="L737" s="136" t="s">
        <v>241</v>
      </c>
      <c r="M737" s="76" t="s">
        <v>11070</v>
      </c>
      <c r="N737" s="10" t="s">
        <v>39</v>
      </c>
      <c r="O737" s="76" t="s">
        <v>13194</v>
      </c>
      <c r="P737" s="10" t="s">
        <v>1784</v>
      </c>
      <c r="Q737" s="173" t="s">
        <v>11775</v>
      </c>
      <c r="R737" s="10" t="s">
        <v>4242</v>
      </c>
      <c r="S737" s="10" t="s">
        <v>1785</v>
      </c>
      <c r="T737" s="76" t="s">
        <v>5556</v>
      </c>
      <c r="U737" s="616" t="s">
        <v>5550</v>
      </c>
      <c r="V737" s="449"/>
      <c r="W737" s="56"/>
      <c r="X737" s="56"/>
      <c r="Y737" s="56"/>
      <c r="Z737" s="56"/>
      <c r="AA737" s="56"/>
    </row>
    <row r="738" spans="1:27" s="30" customFormat="1" ht="82.8" outlineLevel="1">
      <c r="A738" s="10">
        <f>A737+1</f>
        <v>683</v>
      </c>
      <c r="B738" s="10" t="s">
        <v>8278</v>
      </c>
      <c r="C738" s="10" t="s">
        <v>341</v>
      </c>
      <c r="D738" s="172" t="s">
        <v>1786</v>
      </c>
      <c r="E738" s="10">
        <v>6601009697</v>
      </c>
      <c r="F738" s="10" t="s">
        <v>7395</v>
      </c>
      <c r="G738" s="125" t="s">
        <v>1787</v>
      </c>
      <c r="H738" s="167" t="s">
        <v>151</v>
      </c>
      <c r="I738" s="10" t="s">
        <v>22</v>
      </c>
      <c r="J738" s="10" t="s">
        <v>174</v>
      </c>
      <c r="K738" s="14">
        <v>200.1</v>
      </c>
      <c r="L738" s="136" t="s">
        <v>241</v>
      </c>
      <c r="M738" s="76" t="s">
        <v>10911</v>
      </c>
      <c r="N738" s="10" t="s">
        <v>39</v>
      </c>
      <c r="O738" s="76" t="s">
        <v>13196</v>
      </c>
      <c r="P738" s="10" t="s">
        <v>1781</v>
      </c>
      <c r="Q738" s="173" t="s">
        <v>9621</v>
      </c>
      <c r="R738" s="10" t="s">
        <v>13203</v>
      </c>
      <c r="S738" s="10" t="s">
        <v>1782</v>
      </c>
      <c r="T738" s="76" t="s">
        <v>5555</v>
      </c>
      <c r="U738" s="415" t="s">
        <v>5499</v>
      </c>
      <c r="V738" s="449"/>
      <c r="W738" s="56"/>
      <c r="X738" s="56"/>
      <c r="Y738" s="56"/>
      <c r="Z738" s="56"/>
      <c r="AA738" s="56"/>
    </row>
    <row r="739" spans="1:27" s="30" customFormat="1" ht="102.6" outlineLevel="1">
      <c r="A739" s="10">
        <f>A738+1</f>
        <v>684</v>
      </c>
      <c r="B739" s="10" t="s">
        <v>9126</v>
      </c>
      <c r="C739" s="10" t="s">
        <v>341</v>
      </c>
      <c r="D739" s="172" t="s">
        <v>1788</v>
      </c>
      <c r="E739" s="10">
        <v>6601006343</v>
      </c>
      <c r="F739" s="10" t="s">
        <v>7396</v>
      </c>
      <c r="G739" s="125" t="s">
        <v>1789</v>
      </c>
      <c r="H739" s="167" t="s">
        <v>151</v>
      </c>
      <c r="I739" s="10" t="s">
        <v>22</v>
      </c>
      <c r="J739" s="10" t="s">
        <v>299</v>
      </c>
      <c r="K739" s="14">
        <v>200.1</v>
      </c>
      <c r="L739" s="136" t="s">
        <v>241</v>
      </c>
      <c r="M739" s="76" t="s">
        <v>11182</v>
      </c>
      <c r="N739" s="10" t="s">
        <v>39</v>
      </c>
      <c r="O739" s="76" t="s">
        <v>13195</v>
      </c>
      <c r="P739" s="10" t="s">
        <v>1790</v>
      </c>
      <c r="Q739" s="173" t="s">
        <v>11776</v>
      </c>
      <c r="R739" s="10" t="s">
        <v>4243</v>
      </c>
      <c r="S739" s="10" t="s">
        <v>8741</v>
      </c>
      <c r="T739" s="76" t="s">
        <v>10116</v>
      </c>
      <c r="U739" s="422" t="s">
        <v>5500</v>
      </c>
      <c r="V739" s="449"/>
      <c r="W739" s="56"/>
      <c r="X739" s="56"/>
      <c r="Y739" s="56"/>
      <c r="Z739" s="56"/>
      <c r="AA739" s="56"/>
    </row>
    <row r="740" spans="1:27" s="30" customFormat="1" ht="37.200000000000003">
      <c r="A740" s="108" t="str">
        <f>"Невьянский МО: " &amp; COUNT(A741:A757)</f>
        <v>Невьянский МО: 17</v>
      </c>
      <c r="B740" s="109"/>
      <c r="C740" s="155"/>
      <c r="D740" s="109"/>
      <c r="E740" s="109"/>
      <c r="F740" s="156"/>
      <c r="G740" s="156"/>
      <c r="H740" s="156"/>
      <c r="I740" s="156"/>
      <c r="J740" s="156"/>
      <c r="K740" s="157"/>
      <c r="L740" s="156"/>
      <c r="M740" s="158"/>
      <c r="N740" s="156"/>
      <c r="O740" s="158"/>
      <c r="P740" s="110"/>
      <c r="Q740" s="156"/>
      <c r="R740" s="156"/>
      <c r="S740" s="156"/>
      <c r="T740" s="158"/>
      <c r="U740" s="416"/>
      <c r="V740" s="449">
        <v>111</v>
      </c>
      <c r="W740" s="67"/>
      <c r="X740" s="56"/>
      <c r="Y740" s="56"/>
      <c r="Z740" s="56"/>
      <c r="AA740" s="56"/>
    </row>
    <row r="741" spans="1:27" s="30" customFormat="1" ht="72" outlineLevel="1">
      <c r="A741" s="10">
        <f>A739+1</f>
        <v>685</v>
      </c>
      <c r="B741" s="10" t="s">
        <v>6895</v>
      </c>
      <c r="C741" s="10" t="s">
        <v>341</v>
      </c>
      <c r="D741" s="172" t="s">
        <v>1791</v>
      </c>
      <c r="E741" s="10">
        <v>6621008194</v>
      </c>
      <c r="F741" s="10" t="s">
        <v>13233</v>
      </c>
      <c r="G741" s="125" t="s">
        <v>1792</v>
      </c>
      <c r="H741" s="167" t="s">
        <v>151</v>
      </c>
      <c r="I741" s="10" t="s">
        <v>22</v>
      </c>
      <c r="J741" s="10" t="s">
        <v>174</v>
      </c>
      <c r="K741" s="14">
        <v>208.81</v>
      </c>
      <c r="L741" s="10" t="s">
        <v>241</v>
      </c>
      <c r="M741" s="76" t="s">
        <v>11183</v>
      </c>
      <c r="N741" s="10" t="s">
        <v>39</v>
      </c>
      <c r="O741" s="76" t="s">
        <v>12311</v>
      </c>
      <c r="P741" s="10" t="s">
        <v>1781</v>
      </c>
      <c r="Q741" s="173" t="s">
        <v>9622</v>
      </c>
      <c r="R741" s="10" t="s">
        <v>13204</v>
      </c>
      <c r="S741" s="10" t="s">
        <v>1793</v>
      </c>
      <c r="T741" s="76" t="s">
        <v>4885</v>
      </c>
      <c r="U741" s="421" t="s">
        <v>4701</v>
      </c>
      <c r="V741" s="449"/>
      <c r="W741" s="56"/>
      <c r="X741" s="56"/>
      <c r="Y741" s="56"/>
      <c r="Z741" s="56"/>
      <c r="AA741" s="56"/>
    </row>
    <row r="742" spans="1:27" s="30" customFormat="1" ht="84" outlineLevel="1">
      <c r="A742" s="10">
        <f t="shared" ref="A742:A757" si="39">A741+1</f>
        <v>686</v>
      </c>
      <c r="B742" s="10" t="s">
        <v>6896</v>
      </c>
      <c r="C742" s="10" t="s">
        <v>44</v>
      </c>
      <c r="D742" s="172" t="s">
        <v>1794</v>
      </c>
      <c r="E742" s="10">
        <v>6621008148</v>
      </c>
      <c r="F742" s="10" t="s">
        <v>7588</v>
      </c>
      <c r="G742" s="125" t="s">
        <v>1795</v>
      </c>
      <c r="H742" s="167" t="s">
        <v>151</v>
      </c>
      <c r="I742" s="10" t="s">
        <v>22</v>
      </c>
      <c r="J742" s="10" t="s">
        <v>174</v>
      </c>
      <c r="K742" s="14">
        <v>208.81</v>
      </c>
      <c r="L742" s="10" t="s">
        <v>241</v>
      </c>
      <c r="M742" s="76" t="s">
        <v>10938</v>
      </c>
      <c r="N742" s="10" t="s">
        <v>39</v>
      </c>
      <c r="O742" s="76" t="s">
        <v>13197</v>
      </c>
      <c r="P742" s="10" t="s">
        <v>1796</v>
      </c>
      <c r="Q742" s="173" t="s">
        <v>9623</v>
      </c>
      <c r="R742" s="10" t="s">
        <v>13205</v>
      </c>
      <c r="S742" s="10" t="s">
        <v>1797</v>
      </c>
      <c r="T742" s="76" t="s">
        <v>4886</v>
      </c>
      <c r="U742" s="415" t="s">
        <v>5489</v>
      </c>
      <c r="V742" s="449"/>
      <c r="W742" s="56"/>
      <c r="X742" s="56"/>
      <c r="Y742" s="56"/>
      <c r="Z742" s="56"/>
      <c r="AA742" s="56"/>
    </row>
    <row r="743" spans="1:27" s="30" customFormat="1" ht="72" outlineLevel="1">
      <c r="A743" s="10">
        <f t="shared" si="39"/>
        <v>687</v>
      </c>
      <c r="B743" s="10" t="s">
        <v>9127</v>
      </c>
      <c r="C743" s="10" t="s">
        <v>341</v>
      </c>
      <c r="D743" s="172" t="s">
        <v>5639</v>
      </c>
      <c r="E743" s="10">
        <v>6621008204</v>
      </c>
      <c r="F743" s="10" t="s">
        <v>8640</v>
      </c>
      <c r="G743" s="125" t="s">
        <v>1798</v>
      </c>
      <c r="H743" s="167" t="s">
        <v>151</v>
      </c>
      <c r="I743" s="10" t="s">
        <v>22</v>
      </c>
      <c r="J743" s="16" t="s">
        <v>9276</v>
      </c>
      <c r="K743" s="14">
        <v>208.81</v>
      </c>
      <c r="L743" s="10" t="s">
        <v>241</v>
      </c>
      <c r="M743" s="76" t="s">
        <v>11184</v>
      </c>
      <c r="N743" s="10" t="s">
        <v>39</v>
      </c>
      <c r="O743" s="76" t="s">
        <v>12312</v>
      </c>
      <c r="P743" s="10" t="s">
        <v>1799</v>
      </c>
      <c r="Q743" s="173" t="s">
        <v>9368</v>
      </c>
      <c r="R743" s="10" t="s">
        <v>13206</v>
      </c>
      <c r="S743" s="10" t="s">
        <v>1800</v>
      </c>
      <c r="T743" s="76" t="s">
        <v>4887</v>
      </c>
      <c r="U743" s="421" t="s">
        <v>4702</v>
      </c>
      <c r="V743" s="449"/>
      <c r="W743" s="56"/>
      <c r="X743" s="56"/>
      <c r="Y743" s="56"/>
      <c r="Z743" s="56"/>
      <c r="AA743" s="56"/>
    </row>
    <row r="744" spans="1:27" s="30" customFormat="1" ht="72" outlineLevel="1">
      <c r="A744" s="10">
        <f t="shared" si="39"/>
        <v>688</v>
      </c>
      <c r="B744" s="10" t="s">
        <v>9128</v>
      </c>
      <c r="C744" s="10" t="s">
        <v>341</v>
      </c>
      <c r="D744" s="172" t="s">
        <v>1801</v>
      </c>
      <c r="E744" s="10">
        <v>6621008211</v>
      </c>
      <c r="F744" s="10" t="s">
        <v>13232</v>
      </c>
      <c r="G744" s="125" t="s">
        <v>1802</v>
      </c>
      <c r="H744" s="167" t="s">
        <v>151</v>
      </c>
      <c r="I744" s="10" t="s">
        <v>22</v>
      </c>
      <c r="J744" s="10" t="s">
        <v>174</v>
      </c>
      <c r="K744" s="14">
        <v>208.81</v>
      </c>
      <c r="L744" s="10" t="s">
        <v>241</v>
      </c>
      <c r="M744" s="76" t="s">
        <v>10911</v>
      </c>
      <c r="N744" s="10" t="s">
        <v>39</v>
      </c>
      <c r="O744" s="76" t="s">
        <v>12313</v>
      </c>
      <c r="P744" s="10" t="s">
        <v>13017</v>
      </c>
      <c r="Q744" s="173" t="s">
        <v>9368</v>
      </c>
      <c r="R744" s="10" t="s">
        <v>12632</v>
      </c>
      <c r="S744" s="10" t="s">
        <v>1803</v>
      </c>
      <c r="T744" s="76" t="s">
        <v>4888</v>
      </c>
      <c r="U744" s="415" t="s">
        <v>5490</v>
      </c>
      <c r="V744" s="449"/>
      <c r="W744" s="56"/>
      <c r="X744" s="56"/>
      <c r="Y744" s="56"/>
      <c r="Z744" s="56"/>
      <c r="AA744" s="56"/>
    </row>
    <row r="745" spans="1:27" s="30" customFormat="1" ht="84" outlineLevel="1">
      <c r="A745" s="10">
        <f t="shared" si="39"/>
        <v>689</v>
      </c>
      <c r="B745" s="10" t="s">
        <v>9129</v>
      </c>
      <c r="C745" s="10" t="s">
        <v>44</v>
      </c>
      <c r="D745" s="172" t="s">
        <v>1804</v>
      </c>
      <c r="E745" s="10">
        <v>6682015336</v>
      </c>
      <c r="F745" s="10" t="s">
        <v>7397</v>
      </c>
      <c r="G745" s="125" t="s">
        <v>1805</v>
      </c>
      <c r="H745" s="167" t="s">
        <v>151</v>
      </c>
      <c r="I745" s="10" t="s">
        <v>22</v>
      </c>
      <c r="J745" s="10" t="s">
        <v>174</v>
      </c>
      <c r="K745" s="14">
        <v>208.81</v>
      </c>
      <c r="L745" s="10" t="s">
        <v>241</v>
      </c>
      <c r="M745" s="76" t="s">
        <v>10915</v>
      </c>
      <c r="N745" s="10" t="s">
        <v>39</v>
      </c>
      <c r="O745" s="76" t="s">
        <v>11998</v>
      </c>
      <c r="P745" s="10" t="s">
        <v>1806</v>
      </c>
      <c r="Q745" s="173" t="s">
        <v>12635</v>
      </c>
      <c r="R745" s="10" t="s">
        <v>12633</v>
      </c>
      <c r="S745" s="10" t="s">
        <v>1807</v>
      </c>
      <c r="T745" s="76" t="s">
        <v>4889</v>
      </c>
      <c r="U745" s="415" t="s">
        <v>4703</v>
      </c>
      <c r="V745" s="449"/>
      <c r="W745" s="56"/>
      <c r="X745" s="56"/>
      <c r="Y745" s="56"/>
      <c r="Z745" s="56"/>
      <c r="AA745" s="56"/>
    </row>
    <row r="746" spans="1:27" s="30" customFormat="1" ht="72" outlineLevel="1">
      <c r="A746" s="10">
        <f t="shared" si="39"/>
        <v>690</v>
      </c>
      <c r="B746" s="10" t="s">
        <v>9130</v>
      </c>
      <c r="C746" s="10" t="s">
        <v>341</v>
      </c>
      <c r="D746" s="172" t="s">
        <v>1808</v>
      </c>
      <c r="E746" s="10">
        <v>6621008613</v>
      </c>
      <c r="F746" s="10" t="s">
        <v>13231</v>
      </c>
      <c r="G746" s="125" t="s">
        <v>5498</v>
      </c>
      <c r="H746" s="167" t="s">
        <v>151</v>
      </c>
      <c r="I746" s="10" t="s">
        <v>22</v>
      </c>
      <c r="J746" s="10" t="s">
        <v>339</v>
      </c>
      <c r="K746" s="14">
        <v>208.81</v>
      </c>
      <c r="L746" s="10" t="s">
        <v>241</v>
      </c>
      <c r="M746" s="76" t="s">
        <v>10905</v>
      </c>
      <c r="N746" s="10" t="s">
        <v>39</v>
      </c>
      <c r="O746" s="76" t="s">
        <v>12078</v>
      </c>
      <c r="P746" s="10" t="s">
        <v>1809</v>
      </c>
      <c r="Q746" s="173" t="s">
        <v>9624</v>
      </c>
      <c r="R746" s="10" t="s">
        <v>13207</v>
      </c>
      <c r="S746" s="10" t="s">
        <v>1810</v>
      </c>
      <c r="T746" s="76" t="s">
        <v>4887</v>
      </c>
      <c r="U746" s="421" t="s">
        <v>4704</v>
      </c>
      <c r="V746" s="449"/>
      <c r="W746" s="56"/>
      <c r="X746" s="56"/>
      <c r="Y746" s="56"/>
      <c r="Z746" s="56"/>
      <c r="AA746" s="56"/>
    </row>
    <row r="747" spans="1:27" s="30" customFormat="1" ht="72" outlineLevel="1">
      <c r="A747" s="10">
        <f t="shared" si="39"/>
        <v>691</v>
      </c>
      <c r="B747" s="10" t="s">
        <v>9131</v>
      </c>
      <c r="C747" s="10" t="s">
        <v>341</v>
      </c>
      <c r="D747" s="172" t="s">
        <v>1811</v>
      </c>
      <c r="E747" s="10">
        <v>6621008638</v>
      </c>
      <c r="F747" s="10" t="s">
        <v>7398</v>
      </c>
      <c r="G747" s="125" t="s">
        <v>1812</v>
      </c>
      <c r="H747" s="167" t="s">
        <v>151</v>
      </c>
      <c r="I747" s="10" t="s">
        <v>22</v>
      </c>
      <c r="J747" s="10" t="s">
        <v>174</v>
      </c>
      <c r="K747" s="14">
        <v>208.81</v>
      </c>
      <c r="L747" s="10" t="s">
        <v>241</v>
      </c>
      <c r="M747" s="76" t="s">
        <v>10919</v>
      </c>
      <c r="N747" s="10" t="s">
        <v>39</v>
      </c>
      <c r="O747" s="76" t="s">
        <v>12314</v>
      </c>
      <c r="P747" s="10" t="s">
        <v>1813</v>
      </c>
      <c r="Q747" s="173" t="s">
        <v>9622</v>
      </c>
      <c r="R747" s="10" t="s">
        <v>12634</v>
      </c>
      <c r="S747" s="10" t="s">
        <v>1814</v>
      </c>
      <c r="T747" s="76" t="s">
        <v>4888</v>
      </c>
      <c r="U747" s="421" t="s">
        <v>4705</v>
      </c>
      <c r="V747" s="449"/>
      <c r="W747" s="56"/>
      <c r="X747" s="56"/>
      <c r="Y747" s="56"/>
      <c r="Z747" s="56"/>
      <c r="AA747" s="56"/>
    </row>
    <row r="748" spans="1:27" s="30" customFormat="1" ht="84" outlineLevel="1">
      <c r="A748" s="10">
        <f t="shared" si="39"/>
        <v>692</v>
      </c>
      <c r="B748" s="10" t="s">
        <v>8279</v>
      </c>
      <c r="C748" s="10" t="s">
        <v>44</v>
      </c>
      <c r="D748" s="172" t="s">
        <v>1815</v>
      </c>
      <c r="E748" s="10">
        <v>6621008540</v>
      </c>
      <c r="F748" s="10" t="s">
        <v>7399</v>
      </c>
      <c r="G748" s="125" t="s">
        <v>1816</v>
      </c>
      <c r="H748" s="167" t="s">
        <v>151</v>
      </c>
      <c r="I748" s="10" t="s">
        <v>22</v>
      </c>
      <c r="J748" s="10" t="s">
        <v>174</v>
      </c>
      <c r="K748" s="14">
        <v>208.81</v>
      </c>
      <c r="L748" s="10" t="s">
        <v>241</v>
      </c>
      <c r="M748" s="76" t="s">
        <v>10912</v>
      </c>
      <c r="N748" s="10" t="s">
        <v>39</v>
      </c>
      <c r="O748" s="76" t="s">
        <v>12315</v>
      </c>
      <c r="P748" s="10" t="s">
        <v>1817</v>
      </c>
      <c r="Q748" s="173" t="s">
        <v>9625</v>
      </c>
      <c r="R748" s="10" t="s">
        <v>12636</v>
      </c>
      <c r="S748" s="10" t="s">
        <v>1818</v>
      </c>
      <c r="T748" s="76" t="s">
        <v>4888</v>
      </c>
      <c r="U748" s="415" t="s">
        <v>45</v>
      </c>
      <c r="V748" s="449"/>
      <c r="W748" s="56"/>
      <c r="X748" s="56"/>
      <c r="Y748" s="56"/>
      <c r="Z748" s="56"/>
      <c r="AA748" s="56"/>
    </row>
    <row r="749" spans="1:27" s="30" customFormat="1" ht="72" outlineLevel="1">
      <c r="A749" s="10">
        <f t="shared" si="39"/>
        <v>693</v>
      </c>
      <c r="B749" s="10" t="s">
        <v>9132</v>
      </c>
      <c r="C749" s="10" t="s">
        <v>341</v>
      </c>
      <c r="D749" s="172" t="s">
        <v>1819</v>
      </c>
      <c r="E749" s="10">
        <v>6621008620</v>
      </c>
      <c r="F749" s="10" t="s">
        <v>7722</v>
      </c>
      <c r="G749" s="125" t="s">
        <v>13230</v>
      </c>
      <c r="H749" s="167" t="s">
        <v>151</v>
      </c>
      <c r="I749" s="10" t="s">
        <v>22</v>
      </c>
      <c r="J749" s="10" t="s">
        <v>174</v>
      </c>
      <c r="K749" s="14">
        <v>208.81</v>
      </c>
      <c r="L749" s="10" t="s">
        <v>241</v>
      </c>
      <c r="M749" s="76" t="s">
        <v>10911</v>
      </c>
      <c r="N749" s="10" t="s">
        <v>39</v>
      </c>
      <c r="O749" s="76" t="s">
        <v>11965</v>
      </c>
      <c r="P749" s="10" t="s">
        <v>1820</v>
      </c>
      <c r="Q749" s="173" t="s">
        <v>9368</v>
      </c>
      <c r="R749" s="10" t="s">
        <v>13208</v>
      </c>
      <c r="S749" s="10" t="s">
        <v>1821</v>
      </c>
      <c r="T749" s="76" t="s">
        <v>4886</v>
      </c>
      <c r="U749" s="415" t="s">
        <v>4820</v>
      </c>
      <c r="V749" s="449"/>
      <c r="W749" s="56"/>
      <c r="X749" s="56"/>
      <c r="Y749" s="56"/>
      <c r="Z749" s="56"/>
      <c r="AA749" s="56"/>
    </row>
    <row r="750" spans="1:27" s="30" customFormat="1" ht="72" outlineLevel="1">
      <c r="A750" s="10">
        <f t="shared" si="39"/>
        <v>694</v>
      </c>
      <c r="B750" s="10" t="s">
        <v>9133</v>
      </c>
      <c r="C750" s="10" t="s">
        <v>341</v>
      </c>
      <c r="D750" s="172" t="s">
        <v>1822</v>
      </c>
      <c r="E750" s="10">
        <v>6621004344</v>
      </c>
      <c r="F750" s="10" t="s">
        <v>13229</v>
      </c>
      <c r="G750" s="577" t="s">
        <v>13228</v>
      </c>
      <c r="H750" s="167" t="s">
        <v>151</v>
      </c>
      <c r="I750" s="10" t="s">
        <v>22</v>
      </c>
      <c r="J750" s="10" t="s">
        <v>174</v>
      </c>
      <c r="K750" s="14">
        <v>208.81</v>
      </c>
      <c r="L750" s="10" t="s">
        <v>241</v>
      </c>
      <c r="M750" s="76" t="s">
        <v>10913</v>
      </c>
      <c r="N750" s="10" t="s">
        <v>39</v>
      </c>
      <c r="O750" s="76" t="s">
        <v>11991</v>
      </c>
      <c r="P750" s="10" t="s">
        <v>1823</v>
      </c>
      <c r="Q750" s="173" t="s">
        <v>9626</v>
      </c>
      <c r="R750" s="10" t="s">
        <v>12637</v>
      </c>
      <c r="S750" s="10" t="s">
        <v>1824</v>
      </c>
      <c r="T750" s="76" t="s">
        <v>4886</v>
      </c>
      <c r="U750" s="421" t="s">
        <v>4706</v>
      </c>
      <c r="V750" s="449"/>
      <c r="W750" s="56"/>
      <c r="X750" s="56"/>
      <c r="Y750" s="56"/>
      <c r="Z750" s="56"/>
      <c r="AA750" s="56"/>
    </row>
    <row r="751" spans="1:27" s="30" customFormat="1" ht="84" outlineLevel="1">
      <c r="A751" s="10">
        <f t="shared" si="39"/>
        <v>695</v>
      </c>
      <c r="B751" s="10" t="s">
        <v>9134</v>
      </c>
      <c r="C751" s="10" t="s">
        <v>341</v>
      </c>
      <c r="D751" s="172" t="s">
        <v>1825</v>
      </c>
      <c r="E751" s="10">
        <v>6621008518</v>
      </c>
      <c r="F751" s="10" t="s">
        <v>7400</v>
      </c>
      <c r="G751" s="577" t="s">
        <v>1826</v>
      </c>
      <c r="H751" s="167" t="s">
        <v>151</v>
      </c>
      <c r="I751" s="10" t="s">
        <v>22</v>
      </c>
      <c r="J751" s="10" t="s">
        <v>174</v>
      </c>
      <c r="K751" s="14">
        <v>208.81</v>
      </c>
      <c r="L751" s="10" t="s">
        <v>241</v>
      </c>
      <c r="M751" s="76" t="s">
        <v>10905</v>
      </c>
      <c r="N751" s="10" t="s">
        <v>39</v>
      </c>
      <c r="O751" s="76" t="s">
        <v>11894</v>
      </c>
      <c r="P751" s="10" t="s">
        <v>1827</v>
      </c>
      <c r="Q751" s="173" t="s">
        <v>12639</v>
      </c>
      <c r="R751" s="10" t="s">
        <v>13209</v>
      </c>
      <c r="S751" s="10" t="s">
        <v>1828</v>
      </c>
      <c r="T751" s="76" t="s">
        <v>4886</v>
      </c>
      <c r="U751" s="421" t="s">
        <v>4707</v>
      </c>
      <c r="V751" s="449"/>
      <c r="W751" s="56"/>
      <c r="X751" s="56"/>
      <c r="Y751" s="56"/>
      <c r="Z751" s="56"/>
      <c r="AA751" s="56"/>
    </row>
    <row r="752" spans="1:27" s="30" customFormat="1" ht="108" outlineLevel="1">
      <c r="A752" s="10">
        <f t="shared" si="39"/>
        <v>696</v>
      </c>
      <c r="B752" s="10" t="s">
        <v>9135</v>
      </c>
      <c r="C752" s="10" t="s">
        <v>341</v>
      </c>
      <c r="D752" s="172" t="s">
        <v>1829</v>
      </c>
      <c r="E752" s="10">
        <v>6621008571</v>
      </c>
      <c r="F752" s="10" t="s">
        <v>7707</v>
      </c>
      <c r="G752" s="125" t="s">
        <v>1830</v>
      </c>
      <c r="H752" s="167" t="s">
        <v>151</v>
      </c>
      <c r="I752" s="10" t="s">
        <v>22</v>
      </c>
      <c r="J752" s="10" t="s">
        <v>174</v>
      </c>
      <c r="K752" s="14">
        <v>208.81</v>
      </c>
      <c r="L752" s="10" t="s">
        <v>241</v>
      </c>
      <c r="M752" s="76" t="s">
        <v>10932</v>
      </c>
      <c r="N752" s="10" t="s">
        <v>39</v>
      </c>
      <c r="O752" s="76" t="s">
        <v>12002</v>
      </c>
      <c r="P752" s="10" t="s">
        <v>1831</v>
      </c>
      <c r="Q752" s="173" t="s">
        <v>12640</v>
      </c>
      <c r="R752" s="10" t="s">
        <v>13210</v>
      </c>
      <c r="S752" s="10" t="s">
        <v>1832</v>
      </c>
      <c r="T752" s="76" t="s">
        <v>4887</v>
      </c>
      <c r="U752" s="421" t="s">
        <v>4708</v>
      </c>
      <c r="V752" s="449"/>
      <c r="W752" s="56"/>
      <c r="X752" s="56"/>
      <c r="Y752" s="56"/>
      <c r="Z752" s="56"/>
      <c r="AA752" s="56"/>
    </row>
    <row r="753" spans="1:27" s="30" customFormat="1" ht="71.400000000000006" outlineLevel="1">
      <c r="A753" s="10">
        <f t="shared" si="39"/>
        <v>697</v>
      </c>
      <c r="B753" s="10" t="s">
        <v>8280</v>
      </c>
      <c r="C753" s="10" t="s">
        <v>44</v>
      </c>
      <c r="D753" s="172" t="s">
        <v>5640</v>
      </c>
      <c r="E753" s="10">
        <v>6621008564</v>
      </c>
      <c r="F753" s="10" t="s">
        <v>7401</v>
      </c>
      <c r="G753" s="125" t="s">
        <v>1833</v>
      </c>
      <c r="H753" s="167" t="s">
        <v>151</v>
      </c>
      <c r="I753" s="10" t="s">
        <v>22</v>
      </c>
      <c r="J753" s="10" t="s">
        <v>174</v>
      </c>
      <c r="K753" s="14">
        <v>208.81</v>
      </c>
      <c r="L753" s="10" t="s">
        <v>241</v>
      </c>
      <c r="M753" s="76" t="s">
        <v>10922</v>
      </c>
      <c r="N753" s="10" t="s">
        <v>39</v>
      </c>
      <c r="O753" s="76" t="s">
        <v>12144</v>
      </c>
      <c r="P753" s="10" t="s">
        <v>13018</v>
      </c>
      <c r="Q753" s="173" t="s">
        <v>9489</v>
      </c>
      <c r="R753" s="10" t="s">
        <v>13211</v>
      </c>
      <c r="S753" s="10" t="s">
        <v>1834</v>
      </c>
      <c r="T753" s="76" t="s">
        <v>4887</v>
      </c>
      <c r="U753" s="415" t="s">
        <v>45</v>
      </c>
      <c r="V753" s="449"/>
      <c r="W753" s="56"/>
      <c r="X753" s="56"/>
      <c r="Y753" s="56"/>
      <c r="Z753" s="56"/>
      <c r="AA753" s="56"/>
    </row>
    <row r="754" spans="1:27" s="30" customFormat="1" ht="83.4" outlineLevel="1">
      <c r="A754" s="10">
        <f t="shared" si="39"/>
        <v>698</v>
      </c>
      <c r="B754" s="10" t="s">
        <v>14033</v>
      </c>
      <c r="C754" s="10" t="s">
        <v>341</v>
      </c>
      <c r="D754" s="172" t="s">
        <v>1835</v>
      </c>
      <c r="E754" s="10">
        <v>6621008243</v>
      </c>
      <c r="F754" s="10" t="s">
        <v>7708</v>
      </c>
      <c r="G754" s="577" t="s">
        <v>1836</v>
      </c>
      <c r="H754" s="167" t="s">
        <v>151</v>
      </c>
      <c r="I754" s="10" t="s">
        <v>22</v>
      </c>
      <c r="J754" s="10" t="s">
        <v>5641</v>
      </c>
      <c r="K754" s="14">
        <v>208.81</v>
      </c>
      <c r="L754" s="10" t="s">
        <v>241</v>
      </c>
      <c r="M754" s="76" t="s">
        <v>11185</v>
      </c>
      <c r="N754" s="10" t="s">
        <v>39</v>
      </c>
      <c r="O754" s="76" t="s">
        <v>12145</v>
      </c>
      <c r="P754" s="10" t="s">
        <v>1837</v>
      </c>
      <c r="Q754" s="173" t="s">
        <v>9627</v>
      </c>
      <c r="R754" s="10" t="s">
        <v>12638</v>
      </c>
      <c r="S754" s="10" t="s">
        <v>1838</v>
      </c>
      <c r="T754" s="76" t="s">
        <v>4887</v>
      </c>
      <c r="U754" s="421" t="s">
        <v>4709</v>
      </c>
      <c r="V754" s="449"/>
      <c r="W754" s="56"/>
      <c r="X754" s="56"/>
      <c r="Y754" s="56"/>
      <c r="Z754" s="56"/>
      <c r="AA754" s="56"/>
    </row>
    <row r="755" spans="1:27" s="30" customFormat="1" ht="70.8" outlineLevel="1">
      <c r="A755" s="10">
        <f t="shared" si="39"/>
        <v>699</v>
      </c>
      <c r="B755" s="10" t="s">
        <v>8281</v>
      </c>
      <c r="C755" s="10" t="s">
        <v>341</v>
      </c>
      <c r="D755" s="172" t="s">
        <v>1839</v>
      </c>
      <c r="E755" s="10">
        <v>6682001189</v>
      </c>
      <c r="F755" s="10" t="s">
        <v>7402</v>
      </c>
      <c r="G755" s="125" t="s">
        <v>1840</v>
      </c>
      <c r="H755" s="167" t="s">
        <v>151</v>
      </c>
      <c r="I755" s="10" t="s">
        <v>22</v>
      </c>
      <c r="J755" s="10" t="s">
        <v>5942</v>
      </c>
      <c r="K755" s="14">
        <v>208.81</v>
      </c>
      <c r="L755" s="10" t="s">
        <v>241</v>
      </c>
      <c r="M755" s="76" t="s">
        <v>11186</v>
      </c>
      <c r="N755" s="10" t="s">
        <v>39</v>
      </c>
      <c r="O755" s="76" t="s">
        <v>11959</v>
      </c>
      <c r="P755" s="10" t="s">
        <v>13019</v>
      </c>
      <c r="Q755" s="173" t="s">
        <v>9628</v>
      </c>
      <c r="R755" s="10" t="s">
        <v>12906</v>
      </c>
      <c r="S755" s="10" t="s">
        <v>1841</v>
      </c>
      <c r="T755" s="76" t="s">
        <v>4886</v>
      </c>
      <c r="U755" s="421" t="s">
        <v>4710</v>
      </c>
      <c r="V755" s="449"/>
      <c r="W755" s="56"/>
      <c r="X755" s="56"/>
      <c r="Y755" s="56"/>
      <c r="Z755" s="56"/>
      <c r="AA755" s="56"/>
    </row>
    <row r="756" spans="1:27" s="30" customFormat="1" ht="71.400000000000006" outlineLevel="1">
      <c r="A756" s="10">
        <f t="shared" si="39"/>
        <v>700</v>
      </c>
      <c r="B756" s="10" t="s">
        <v>8282</v>
      </c>
      <c r="C756" s="10" t="s">
        <v>44</v>
      </c>
      <c r="D756" s="172" t="s">
        <v>1842</v>
      </c>
      <c r="E756" s="10">
        <v>6621007835</v>
      </c>
      <c r="F756" s="10" t="s">
        <v>7403</v>
      </c>
      <c r="G756" s="577" t="s">
        <v>5649</v>
      </c>
      <c r="H756" s="167" t="s">
        <v>151</v>
      </c>
      <c r="I756" s="10" t="s">
        <v>22</v>
      </c>
      <c r="J756" s="10" t="s">
        <v>2127</v>
      </c>
      <c r="K756" s="14">
        <v>208.81</v>
      </c>
      <c r="L756" s="10" t="s">
        <v>241</v>
      </c>
      <c r="M756" s="76" t="s">
        <v>10930</v>
      </c>
      <c r="N756" s="10" t="s">
        <v>39</v>
      </c>
      <c r="O756" s="76" t="s">
        <v>11963</v>
      </c>
      <c r="P756" s="10" t="s">
        <v>1843</v>
      </c>
      <c r="Q756" s="173" t="s">
        <v>9368</v>
      </c>
      <c r="R756" s="151" t="s">
        <v>39</v>
      </c>
      <c r="S756" s="10" t="s">
        <v>1844</v>
      </c>
      <c r="T756" s="76" t="s">
        <v>4886</v>
      </c>
      <c r="U756" s="415" t="s">
        <v>45</v>
      </c>
      <c r="V756" s="449"/>
      <c r="W756" s="56"/>
      <c r="X756" s="56"/>
      <c r="Y756" s="56"/>
      <c r="Z756" s="56"/>
      <c r="AA756" s="56"/>
    </row>
    <row r="757" spans="1:27" s="30" customFormat="1" ht="84" outlineLevel="1">
      <c r="A757" s="10">
        <f t="shared" si="39"/>
        <v>701</v>
      </c>
      <c r="B757" s="10" t="s">
        <v>6897</v>
      </c>
      <c r="C757" s="10" t="s">
        <v>44</v>
      </c>
      <c r="D757" s="172" t="s">
        <v>1845</v>
      </c>
      <c r="E757" s="10">
        <v>6621008236</v>
      </c>
      <c r="F757" s="10" t="s">
        <v>13227</v>
      </c>
      <c r="G757" s="577" t="s">
        <v>1846</v>
      </c>
      <c r="H757" s="167" t="s">
        <v>151</v>
      </c>
      <c r="I757" s="10" t="s">
        <v>22</v>
      </c>
      <c r="J757" s="10" t="s">
        <v>2093</v>
      </c>
      <c r="K757" s="14">
        <v>208.81</v>
      </c>
      <c r="L757" s="10" t="s">
        <v>241</v>
      </c>
      <c r="M757" s="76" t="s">
        <v>10898</v>
      </c>
      <c r="N757" s="10" t="s">
        <v>39</v>
      </c>
      <c r="O757" s="76" t="s">
        <v>12146</v>
      </c>
      <c r="P757" s="10" t="s">
        <v>1847</v>
      </c>
      <c r="Q757" s="173" t="s">
        <v>9368</v>
      </c>
      <c r="R757" s="10" t="s">
        <v>12641</v>
      </c>
      <c r="S757" s="10" t="s">
        <v>7656</v>
      </c>
      <c r="T757" s="76" t="s">
        <v>4890</v>
      </c>
      <c r="U757" s="421" t="s">
        <v>4711</v>
      </c>
      <c r="V757" s="449"/>
      <c r="W757" s="56"/>
      <c r="X757" s="56"/>
      <c r="Y757" s="56"/>
      <c r="Z757" s="56"/>
      <c r="AA757" s="56"/>
    </row>
    <row r="758" spans="1:27" s="30" customFormat="1" ht="37.200000000000003">
      <c r="A758" s="108" t="str">
        <f>"Нижнесергинский МР: " &amp; COUNT(A759:A784)</f>
        <v>Нижнесергинский МР: 26</v>
      </c>
      <c r="B758" s="109"/>
      <c r="C758" s="155"/>
      <c r="D758" s="109"/>
      <c r="E758" s="109"/>
      <c r="F758" s="156"/>
      <c r="G758" s="156"/>
      <c r="H758" s="156"/>
      <c r="I758" s="156"/>
      <c r="J758" s="156"/>
      <c r="K758" s="157"/>
      <c r="L758" s="156"/>
      <c r="M758" s="158"/>
      <c r="N758" s="156"/>
      <c r="O758" s="158"/>
      <c r="P758" s="110"/>
      <c r="Q758" s="156"/>
      <c r="R758" s="156"/>
      <c r="S758" s="156"/>
      <c r="T758" s="158"/>
      <c r="U758" s="416"/>
      <c r="V758" s="449">
        <v>111</v>
      </c>
      <c r="W758" s="67"/>
      <c r="X758" s="56"/>
      <c r="Y758" s="56"/>
      <c r="Z758" s="56"/>
      <c r="AA758" s="56"/>
    </row>
    <row r="759" spans="1:27" s="30" customFormat="1" ht="82.8" outlineLevel="1">
      <c r="A759" s="10">
        <f>A757+1</f>
        <v>702</v>
      </c>
      <c r="B759" s="10" t="s">
        <v>7857</v>
      </c>
      <c r="C759" s="10" t="s">
        <v>421</v>
      </c>
      <c r="D759" s="172" t="s">
        <v>1848</v>
      </c>
      <c r="E759" s="10">
        <v>6646007770</v>
      </c>
      <c r="F759" s="10" t="s">
        <v>9267</v>
      </c>
      <c r="G759" s="125" t="s">
        <v>1849</v>
      </c>
      <c r="H759" s="167" t="s">
        <v>151</v>
      </c>
      <c r="I759" s="10" t="s">
        <v>22</v>
      </c>
      <c r="J759" s="16" t="s">
        <v>4412</v>
      </c>
      <c r="K759" s="39">
        <v>383.74</v>
      </c>
      <c r="L759" s="136" t="s">
        <v>241</v>
      </c>
      <c r="M759" s="80" t="s">
        <v>11109</v>
      </c>
      <c r="N759" s="10" t="s">
        <v>39</v>
      </c>
      <c r="O759" s="76" t="s">
        <v>12147</v>
      </c>
      <c r="P759" s="10" t="s">
        <v>1850</v>
      </c>
      <c r="Q759" s="173" t="s">
        <v>9629</v>
      </c>
      <c r="R759" s="151" t="s">
        <v>39</v>
      </c>
      <c r="S759" s="10" t="s">
        <v>1851</v>
      </c>
      <c r="T759" s="76" t="s">
        <v>10117</v>
      </c>
      <c r="U759" s="415" t="s">
        <v>9315</v>
      </c>
      <c r="V759" s="449"/>
      <c r="W759" s="56"/>
      <c r="X759" s="56"/>
      <c r="Y759" s="56"/>
      <c r="Z759" s="56"/>
      <c r="AA759" s="56"/>
    </row>
    <row r="760" spans="1:27" s="30" customFormat="1" ht="82.8" outlineLevel="1">
      <c r="A760" s="10">
        <f t="shared" ref="A760:A784" si="40">A759+1</f>
        <v>703</v>
      </c>
      <c r="B760" s="10" t="s">
        <v>7858</v>
      </c>
      <c r="C760" s="10" t="s">
        <v>44</v>
      </c>
      <c r="D760" s="172" t="s">
        <v>1852</v>
      </c>
      <c r="E760" s="10">
        <v>6646008421</v>
      </c>
      <c r="F760" s="10" t="s">
        <v>13226</v>
      </c>
      <c r="G760" s="125" t="s">
        <v>1853</v>
      </c>
      <c r="H760" s="167" t="s">
        <v>151</v>
      </c>
      <c r="I760" s="10" t="s">
        <v>22</v>
      </c>
      <c r="J760" s="10" t="s">
        <v>2979</v>
      </c>
      <c r="K760" s="39">
        <v>383.74</v>
      </c>
      <c r="L760" s="10" t="s">
        <v>241</v>
      </c>
      <c r="M760" s="80" t="s">
        <v>11187</v>
      </c>
      <c r="N760" s="10" t="s">
        <v>39</v>
      </c>
      <c r="O760" s="76" t="s">
        <v>12316</v>
      </c>
      <c r="P760" s="10" t="s">
        <v>1854</v>
      </c>
      <c r="Q760" s="173" t="s">
        <v>9629</v>
      </c>
      <c r="R760" s="10" t="s">
        <v>12642</v>
      </c>
      <c r="S760" s="10" t="s">
        <v>1855</v>
      </c>
      <c r="T760" s="76" t="s">
        <v>10117</v>
      </c>
      <c r="U760" s="415" t="s">
        <v>6012</v>
      </c>
      <c r="V760" s="449"/>
      <c r="W760" s="56"/>
      <c r="X760" s="56"/>
      <c r="Y760" s="56"/>
      <c r="Z760" s="56"/>
      <c r="AA760" s="56"/>
    </row>
    <row r="761" spans="1:27" s="30" customFormat="1" ht="96" outlineLevel="1">
      <c r="A761" s="10">
        <f t="shared" si="40"/>
        <v>704</v>
      </c>
      <c r="B761" s="10" t="s">
        <v>7859</v>
      </c>
      <c r="C761" s="10" t="s">
        <v>44</v>
      </c>
      <c r="D761" s="172" t="s">
        <v>1856</v>
      </c>
      <c r="E761" s="10">
        <v>6646007795</v>
      </c>
      <c r="F761" s="10" t="s">
        <v>13225</v>
      </c>
      <c r="G761" s="125" t="s">
        <v>1857</v>
      </c>
      <c r="H761" s="167" t="s">
        <v>151</v>
      </c>
      <c r="I761" s="10" t="s">
        <v>22</v>
      </c>
      <c r="J761" s="16" t="s">
        <v>314</v>
      </c>
      <c r="K761" s="39">
        <v>383.74</v>
      </c>
      <c r="L761" s="10" t="s">
        <v>241</v>
      </c>
      <c r="M761" s="80" t="s">
        <v>11188</v>
      </c>
      <c r="N761" s="10" t="s">
        <v>39</v>
      </c>
      <c r="O761" s="76" t="s">
        <v>12148</v>
      </c>
      <c r="P761" s="10" t="s">
        <v>6013</v>
      </c>
      <c r="Q761" s="173" t="s">
        <v>9629</v>
      </c>
      <c r="R761" s="151" t="s">
        <v>12643</v>
      </c>
      <c r="S761" s="10" t="s">
        <v>1858</v>
      </c>
      <c r="T761" s="76" t="s">
        <v>10118</v>
      </c>
      <c r="U761" s="415" t="s">
        <v>6014</v>
      </c>
      <c r="V761" s="449"/>
      <c r="W761" s="56"/>
      <c r="X761" s="56"/>
      <c r="Y761" s="56"/>
      <c r="Z761" s="56"/>
      <c r="AA761" s="56"/>
    </row>
    <row r="762" spans="1:27" s="30" customFormat="1" ht="84" outlineLevel="1">
      <c r="A762" s="10">
        <f t="shared" si="40"/>
        <v>705</v>
      </c>
      <c r="B762" s="10" t="s">
        <v>7860</v>
      </c>
      <c r="C762" s="10" t="s">
        <v>421</v>
      </c>
      <c r="D762" s="172" t="s">
        <v>3614</v>
      </c>
      <c r="E762" s="10">
        <v>6646007763</v>
      </c>
      <c r="F762" s="16" t="s">
        <v>13224</v>
      </c>
      <c r="G762" s="125" t="s">
        <v>1859</v>
      </c>
      <c r="H762" s="167" t="s">
        <v>151</v>
      </c>
      <c r="I762" s="10" t="s">
        <v>22</v>
      </c>
      <c r="J762" s="10" t="s">
        <v>3608</v>
      </c>
      <c r="K762" s="39">
        <v>383.74</v>
      </c>
      <c r="L762" s="10" t="s">
        <v>241</v>
      </c>
      <c r="M762" s="76" t="s">
        <v>11189</v>
      </c>
      <c r="N762" s="10" t="s">
        <v>39</v>
      </c>
      <c r="O762" s="80" t="s">
        <v>12149</v>
      </c>
      <c r="P762" s="10" t="s">
        <v>1860</v>
      </c>
      <c r="Q762" s="173" t="s">
        <v>9629</v>
      </c>
      <c r="R762" s="16" t="s">
        <v>12644</v>
      </c>
      <c r="S762" s="16" t="s">
        <v>3615</v>
      </c>
      <c r="T762" s="9" t="s">
        <v>10119</v>
      </c>
      <c r="U762" s="415" t="s">
        <v>6015</v>
      </c>
      <c r="V762" s="449"/>
      <c r="W762" s="56"/>
      <c r="X762" s="56"/>
      <c r="Y762" s="56"/>
      <c r="Z762" s="56"/>
      <c r="AA762" s="56"/>
    </row>
    <row r="763" spans="1:27" s="30" customFormat="1" ht="82.8" outlineLevel="1">
      <c r="A763" s="10">
        <f t="shared" si="40"/>
        <v>706</v>
      </c>
      <c r="B763" s="10" t="s">
        <v>7861</v>
      </c>
      <c r="C763" s="10" t="s">
        <v>421</v>
      </c>
      <c r="D763" s="172" t="s">
        <v>1861</v>
      </c>
      <c r="E763" s="10">
        <v>6646008453</v>
      </c>
      <c r="F763" s="10" t="s">
        <v>7589</v>
      </c>
      <c r="G763" s="125" t="s">
        <v>1862</v>
      </c>
      <c r="H763" s="167" t="s">
        <v>151</v>
      </c>
      <c r="I763" s="10" t="s">
        <v>22</v>
      </c>
      <c r="J763" s="16" t="s">
        <v>3408</v>
      </c>
      <c r="K763" s="39">
        <v>295.70999999999998</v>
      </c>
      <c r="L763" s="10" t="s">
        <v>241</v>
      </c>
      <c r="M763" s="80" t="s">
        <v>11190</v>
      </c>
      <c r="N763" s="10" t="s">
        <v>39</v>
      </c>
      <c r="O763" s="76" t="s">
        <v>12150</v>
      </c>
      <c r="P763" s="10" t="s">
        <v>1863</v>
      </c>
      <c r="Q763" s="173" t="s">
        <v>9629</v>
      </c>
      <c r="R763" s="151" t="s">
        <v>39</v>
      </c>
      <c r="S763" s="10" t="s">
        <v>1864</v>
      </c>
      <c r="T763" s="76" t="s">
        <v>10120</v>
      </c>
      <c r="U763" s="415" t="s">
        <v>6016</v>
      </c>
      <c r="V763" s="449"/>
      <c r="W763" s="56"/>
      <c r="X763" s="56"/>
      <c r="Y763" s="56"/>
      <c r="Z763" s="56"/>
      <c r="AA763" s="56"/>
    </row>
    <row r="764" spans="1:27" s="30" customFormat="1" ht="82.8" outlineLevel="1">
      <c r="A764" s="10">
        <f t="shared" si="40"/>
        <v>707</v>
      </c>
      <c r="B764" s="10" t="s">
        <v>7862</v>
      </c>
      <c r="C764" s="10" t="s">
        <v>421</v>
      </c>
      <c r="D764" s="172" t="s">
        <v>1865</v>
      </c>
      <c r="E764" s="10">
        <v>6646008277</v>
      </c>
      <c r="F764" s="10" t="s">
        <v>7590</v>
      </c>
      <c r="G764" s="125" t="s">
        <v>1866</v>
      </c>
      <c r="H764" s="167" t="s">
        <v>151</v>
      </c>
      <c r="I764" s="10" t="s">
        <v>22</v>
      </c>
      <c r="J764" s="16" t="s">
        <v>9276</v>
      </c>
      <c r="K764" s="39">
        <v>383.74</v>
      </c>
      <c r="L764" s="10" t="s">
        <v>241</v>
      </c>
      <c r="M764" s="80" t="s">
        <v>11134</v>
      </c>
      <c r="N764" s="10" t="s">
        <v>39</v>
      </c>
      <c r="O764" s="76" t="s">
        <v>11959</v>
      </c>
      <c r="P764" s="10" t="s">
        <v>1867</v>
      </c>
      <c r="Q764" s="173" t="s">
        <v>9629</v>
      </c>
      <c r="R764" s="151" t="s">
        <v>39</v>
      </c>
      <c r="S764" s="10" t="s">
        <v>4047</v>
      </c>
      <c r="T764" s="76" t="s">
        <v>10121</v>
      </c>
      <c r="U764" s="415" t="s">
        <v>39</v>
      </c>
      <c r="V764" s="449"/>
      <c r="W764" s="56"/>
      <c r="X764" s="56"/>
      <c r="Y764" s="56"/>
      <c r="Z764" s="56"/>
      <c r="AA764" s="56"/>
    </row>
    <row r="765" spans="1:27" s="30" customFormat="1" ht="96" outlineLevel="1">
      <c r="A765" s="10">
        <f t="shared" si="40"/>
        <v>708</v>
      </c>
      <c r="B765" s="10" t="s">
        <v>6278</v>
      </c>
      <c r="C765" s="10" t="s">
        <v>421</v>
      </c>
      <c r="D765" s="172" t="s">
        <v>6017</v>
      </c>
      <c r="E765" s="10">
        <v>6646008118</v>
      </c>
      <c r="F765" s="10" t="s">
        <v>7591</v>
      </c>
      <c r="G765" s="125" t="s">
        <v>1868</v>
      </c>
      <c r="H765" s="167" t="s">
        <v>151</v>
      </c>
      <c r="I765" s="10" t="s">
        <v>22</v>
      </c>
      <c r="J765" s="16" t="s">
        <v>303</v>
      </c>
      <c r="K765" s="39">
        <v>383.74</v>
      </c>
      <c r="L765" s="10" t="s">
        <v>241</v>
      </c>
      <c r="M765" s="80" t="s">
        <v>10949</v>
      </c>
      <c r="N765" s="10" t="s">
        <v>39</v>
      </c>
      <c r="O765" s="76" t="s">
        <v>11921</v>
      </c>
      <c r="P765" s="10" t="s">
        <v>6018</v>
      </c>
      <c r="Q765" s="173" t="s">
        <v>9629</v>
      </c>
      <c r="R765" s="151" t="s">
        <v>12643</v>
      </c>
      <c r="S765" s="10" t="s">
        <v>1869</v>
      </c>
      <c r="T765" s="76" t="s">
        <v>10122</v>
      </c>
      <c r="U765" s="415" t="s">
        <v>1870</v>
      </c>
      <c r="V765" s="449"/>
      <c r="W765" s="56"/>
      <c r="X765" s="56"/>
      <c r="Y765" s="56"/>
      <c r="Z765" s="56"/>
      <c r="AA765" s="56"/>
    </row>
    <row r="766" spans="1:27" s="30" customFormat="1" ht="84" outlineLevel="1">
      <c r="A766" s="10">
        <f t="shared" si="40"/>
        <v>709</v>
      </c>
      <c r="B766" s="10" t="s">
        <v>6279</v>
      </c>
      <c r="C766" s="10" t="s">
        <v>421</v>
      </c>
      <c r="D766" s="172" t="s">
        <v>1871</v>
      </c>
      <c r="E766" s="10">
        <v>6646007234</v>
      </c>
      <c r="F766" s="10" t="s">
        <v>7592</v>
      </c>
      <c r="G766" s="125" t="s">
        <v>1872</v>
      </c>
      <c r="H766" s="167" t="s">
        <v>151</v>
      </c>
      <c r="I766" s="10" t="s">
        <v>22</v>
      </c>
      <c r="J766" s="10" t="s">
        <v>2979</v>
      </c>
      <c r="K766" s="39">
        <v>383.74</v>
      </c>
      <c r="L766" s="10" t="s">
        <v>241</v>
      </c>
      <c r="M766" s="76" t="s">
        <v>10966</v>
      </c>
      <c r="N766" s="10" t="s">
        <v>39</v>
      </c>
      <c r="O766" s="76" t="s">
        <v>12151</v>
      </c>
      <c r="P766" s="10" t="s">
        <v>1873</v>
      </c>
      <c r="Q766" s="173" t="s">
        <v>9629</v>
      </c>
      <c r="R766" s="16" t="s">
        <v>12644</v>
      </c>
      <c r="S766" s="10" t="s">
        <v>1874</v>
      </c>
      <c r="T766" s="76" t="s">
        <v>10122</v>
      </c>
      <c r="U766" s="581" t="s">
        <v>4414</v>
      </c>
      <c r="V766" s="449"/>
      <c r="W766" s="56"/>
      <c r="X766" s="56"/>
      <c r="Y766" s="56"/>
      <c r="Z766" s="56"/>
      <c r="AA766" s="56"/>
    </row>
    <row r="767" spans="1:27" s="30" customFormat="1" ht="83.4" outlineLevel="1">
      <c r="A767" s="10">
        <f t="shared" si="40"/>
        <v>710</v>
      </c>
      <c r="B767" s="10" t="s">
        <v>6280</v>
      </c>
      <c r="C767" s="10" t="s">
        <v>421</v>
      </c>
      <c r="D767" s="172" t="s">
        <v>1875</v>
      </c>
      <c r="E767" s="10">
        <v>6646007788</v>
      </c>
      <c r="F767" s="10" t="s">
        <v>13223</v>
      </c>
      <c r="G767" s="125" t="s">
        <v>1876</v>
      </c>
      <c r="H767" s="167" t="s">
        <v>151</v>
      </c>
      <c r="I767" s="10" t="s">
        <v>22</v>
      </c>
      <c r="J767" s="16" t="s">
        <v>3408</v>
      </c>
      <c r="K767" s="39">
        <v>383.74</v>
      </c>
      <c r="L767" s="10" t="s">
        <v>241</v>
      </c>
      <c r="M767" s="80" t="s">
        <v>11191</v>
      </c>
      <c r="N767" s="10" t="s">
        <v>39</v>
      </c>
      <c r="O767" s="76" t="s">
        <v>12317</v>
      </c>
      <c r="P767" s="10" t="s">
        <v>1877</v>
      </c>
      <c r="Q767" s="173" t="s">
        <v>9629</v>
      </c>
      <c r="R767" s="151" t="s">
        <v>39</v>
      </c>
      <c r="S767" s="10" t="s">
        <v>3797</v>
      </c>
      <c r="T767" s="76" t="s">
        <v>10123</v>
      </c>
      <c r="U767" s="415" t="s">
        <v>1878</v>
      </c>
      <c r="V767" s="449"/>
      <c r="W767" s="56"/>
      <c r="X767" s="56"/>
      <c r="Y767" s="56"/>
      <c r="Z767" s="56"/>
      <c r="AA767" s="56"/>
    </row>
    <row r="768" spans="1:27" s="30" customFormat="1" ht="96" outlineLevel="1">
      <c r="A768" s="10">
        <f t="shared" si="40"/>
        <v>711</v>
      </c>
      <c r="B768" s="10" t="s">
        <v>6281</v>
      </c>
      <c r="C768" s="10" t="s">
        <v>421</v>
      </c>
      <c r="D768" s="172" t="s">
        <v>1879</v>
      </c>
      <c r="E768" s="10">
        <v>6646008132</v>
      </c>
      <c r="F768" s="10" t="s">
        <v>7593</v>
      </c>
      <c r="G768" s="125" t="s">
        <v>1880</v>
      </c>
      <c r="H768" s="167" t="s">
        <v>151</v>
      </c>
      <c r="I768" s="10" t="s">
        <v>22</v>
      </c>
      <c r="J768" s="16" t="s">
        <v>4413</v>
      </c>
      <c r="K768" s="39">
        <v>383.74</v>
      </c>
      <c r="L768" s="10" t="s">
        <v>241</v>
      </c>
      <c r="M768" s="80" t="s">
        <v>11136</v>
      </c>
      <c r="N768" s="10" t="s">
        <v>39</v>
      </c>
      <c r="O768" s="76" t="s">
        <v>12152</v>
      </c>
      <c r="P768" s="10" t="s">
        <v>6019</v>
      </c>
      <c r="Q768" s="173" t="s">
        <v>9629</v>
      </c>
      <c r="R768" s="151" t="s">
        <v>12643</v>
      </c>
      <c r="S768" s="10" t="s">
        <v>3798</v>
      </c>
      <c r="T768" s="76" t="s">
        <v>10122</v>
      </c>
      <c r="U768" s="415" t="s">
        <v>8940</v>
      </c>
      <c r="V768" s="449"/>
      <c r="W768" s="56"/>
      <c r="X768" s="56"/>
      <c r="Y768" s="56"/>
      <c r="Z768" s="56"/>
      <c r="AA768" s="56"/>
    </row>
    <row r="769" spans="1:27" s="30" customFormat="1" ht="96" outlineLevel="1">
      <c r="A769" s="10">
        <f t="shared" si="40"/>
        <v>712</v>
      </c>
      <c r="B769" s="10" t="s">
        <v>6282</v>
      </c>
      <c r="C769" s="10" t="s">
        <v>421</v>
      </c>
      <c r="D769" s="172" t="s">
        <v>1881</v>
      </c>
      <c r="E769" s="10">
        <v>6646007756</v>
      </c>
      <c r="F769" s="10" t="s">
        <v>7594</v>
      </c>
      <c r="G769" s="125" t="s">
        <v>1882</v>
      </c>
      <c r="H769" s="167" t="s">
        <v>151</v>
      </c>
      <c r="I769" s="10" t="s">
        <v>22</v>
      </c>
      <c r="J769" s="16" t="s">
        <v>6728</v>
      </c>
      <c r="K769" s="39">
        <v>383.74</v>
      </c>
      <c r="L769" s="10" t="s">
        <v>241</v>
      </c>
      <c r="M769" s="80" t="s">
        <v>11192</v>
      </c>
      <c r="N769" s="10" t="s">
        <v>39</v>
      </c>
      <c r="O769" s="76" t="s">
        <v>14048</v>
      </c>
      <c r="P769" s="10" t="s">
        <v>1883</v>
      </c>
      <c r="Q769" s="173" t="s">
        <v>9629</v>
      </c>
      <c r="R769" s="151" t="s">
        <v>12643</v>
      </c>
      <c r="S769" s="10" t="s">
        <v>1884</v>
      </c>
      <c r="T769" s="76" t="s">
        <v>10124</v>
      </c>
      <c r="U769" s="415" t="s">
        <v>6020</v>
      </c>
      <c r="V769" s="449"/>
      <c r="W769" s="56"/>
      <c r="X769" s="56"/>
      <c r="Y769" s="56"/>
      <c r="Z769" s="56"/>
      <c r="AA769" s="56"/>
    </row>
    <row r="770" spans="1:27" s="30" customFormat="1" ht="82.8" outlineLevel="1">
      <c r="A770" s="10">
        <f t="shared" si="40"/>
        <v>713</v>
      </c>
      <c r="B770" s="10" t="s">
        <v>5627</v>
      </c>
      <c r="C770" s="10" t="s">
        <v>421</v>
      </c>
      <c r="D770" s="172" t="s">
        <v>1885</v>
      </c>
      <c r="E770" s="10">
        <v>6646008076</v>
      </c>
      <c r="F770" s="10" t="s">
        <v>7595</v>
      </c>
      <c r="G770" s="125" t="s">
        <v>1886</v>
      </c>
      <c r="H770" s="167" t="s">
        <v>151</v>
      </c>
      <c r="I770" s="10" t="s">
        <v>22</v>
      </c>
      <c r="J770" s="16" t="s">
        <v>9276</v>
      </c>
      <c r="K770" s="39">
        <v>295.70999999999998</v>
      </c>
      <c r="L770" s="10" t="s">
        <v>241</v>
      </c>
      <c r="M770" s="80" t="s">
        <v>11134</v>
      </c>
      <c r="N770" s="10" t="s">
        <v>39</v>
      </c>
      <c r="O770" s="76" t="s">
        <v>11914</v>
      </c>
      <c r="P770" s="10" t="s">
        <v>13020</v>
      </c>
      <c r="Q770" s="173" t="s">
        <v>9629</v>
      </c>
      <c r="R770" s="10" t="s">
        <v>12907</v>
      </c>
      <c r="S770" s="10" t="s">
        <v>1887</v>
      </c>
      <c r="T770" s="76" t="s">
        <v>10125</v>
      </c>
      <c r="U770" s="415" t="s">
        <v>39</v>
      </c>
      <c r="V770" s="449"/>
      <c r="W770" s="56"/>
      <c r="X770" s="56"/>
      <c r="Y770" s="56"/>
      <c r="Z770" s="56"/>
      <c r="AA770" s="56"/>
    </row>
    <row r="771" spans="1:27" s="30" customFormat="1" ht="82.8" outlineLevel="1">
      <c r="A771" s="10">
        <f t="shared" si="40"/>
        <v>714</v>
      </c>
      <c r="B771" s="10" t="s">
        <v>6283</v>
      </c>
      <c r="C771" s="10" t="s">
        <v>421</v>
      </c>
      <c r="D771" s="172" t="s">
        <v>1888</v>
      </c>
      <c r="E771" s="10">
        <v>6646008125</v>
      </c>
      <c r="F771" s="10" t="s">
        <v>7596</v>
      </c>
      <c r="G771" s="125" t="s">
        <v>1889</v>
      </c>
      <c r="H771" s="167" t="s">
        <v>151</v>
      </c>
      <c r="I771" s="10" t="s">
        <v>22</v>
      </c>
      <c r="J771" s="16" t="s">
        <v>9276</v>
      </c>
      <c r="K771" s="39">
        <v>383.74</v>
      </c>
      <c r="L771" s="136" t="s">
        <v>241</v>
      </c>
      <c r="M771" s="80" t="s">
        <v>11134</v>
      </c>
      <c r="N771" s="10" t="s">
        <v>39</v>
      </c>
      <c r="O771" s="76" t="s">
        <v>12153</v>
      </c>
      <c r="P771" s="10" t="s">
        <v>1890</v>
      </c>
      <c r="Q771" s="173" t="s">
        <v>9629</v>
      </c>
      <c r="R771" s="10" t="s">
        <v>8694</v>
      </c>
      <c r="S771" s="10" t="s">
        <v>1891</v>
      </c>
      <c r="T771" s="76" t="s">
        <v>10126</v>
      </c>
      <c r="U771" s="415" t="s">
        <v>39</v>
      </c>
      <c r="V771" s="449"/>
      <c r="W771" s="56"/>
      <c r="X771" s="56"/>
      <c r="Y771" s="56"/>
      <c r="Z771" s="56"/>
      <c r="AA771" s="56"/>
    </row>
    <row r="772" spans="1:27" s="30" customFormat="1" ht="82.8" outlineLevel="1">
      <c r="A772" s="10">
        <f t="shared" si="40"/>
        <v>715</v>
      </c>
      <c r="B772" s="10" t="s">
        <v>6284</v>
      </c>
      <c r="C772" s="10" t="s">
        <v>421</v>
      </c>
      <c r="D772" s="172" t="s">
        <v>1892</v>
      </c>
      <c r="E772" s="10">
        <v>6646008213</v>
      </c>
      <c r="F772" s="10" t="s">
        <v>7597</v>
      </c>
      <c r="G772" s="125" t="s">
        <v>1893</v>
      </c>
      <c r="H772" s="167" t="s">
        <v>151</v>
      </c>
      <c r="I772" s="10" t="s">
        <v>22</v>
      </c>
      <c r="J772" s="16" t="s">
        <v>4412</v>
      </c>
      <c r="K772" s="39">
        <v>295.70999999999998</v>
      </c>
      <c r="L772" s="136" t="s">
        <v>241</v>
      </c>
      <c r="M772" s="80" t="s">
        <v>11190</v>
      </c>
      <c r="N772" s="10" t="s">
        <v>39</v>
      </c>
      <c r="O772" s="76" t="s">
        <v>12154</v>
      </c>
      <c r="P772" s="10" t="s">
        <v>1894</v>
      </c>
      <c r="Q772" s="173" t="s">
        <v>9629</v>
      </c>
      <c r="R772" s="151" t="s">
        <v>39</v>
      </c>
      <c r="S772" s="10" t="s">
        <v>1895</v>
      </c>
      <c r="T772" s="76" t="s">
        <v>10127</v>
      </c>
      <c r="U772" s="415" t="s">
        <v>6021</v>
      </c>
      <c r="V772" s="449"/>
      <c r="W772" s="56"/>
      <c r="X772" s="56"/>
      <c r="Y772" s="56"/>
      <c r="Z772" s="56"/>
      <c r="AA772" s="56"/>
    </row>
    <row r="773" spans="1:27" s="30" customFormat="1" ht="82.8" outlineLevel="1">
      <c r="A773" s="10">
        <f t="shared" si="40"/>
        <v>716</v>
      </c>
      <c r="B773" s="10" t="s">
        <v>6285</v>
      </c>
      <c r="C773" s="10" t="s">
        <v>421</v>
      </c>
      <c r="D773" s="172" t="s">
        <v>6022</v>
      </c>
      <c r="E773" s="10">
        <v>6646008502</v>
      </c>
      <c r="F773" s="10" t="s">
        <v>7598</v>
      </c>
      <c r="G773" s="125" t="s">
        <v>1896</v>
      </c>
      <c r="H773" s="167" t="s">
        <v>151</v>
      </c>
      <c r="I773" s="10" t="s">
        <v>22</v>
      </c>
      <c r="J773" s="16" t="s">
        <v>1561</v>
      </c>
      <c r="K773" s="39">
        <v>295.70999999999998</v>
      </c>
      <c r="L773" s="136" t="s">
        <v>241</v>
      </c>
      <c r="M773" s="80" t="s">
        <v>10950</v>
      </c>
      <c r="N773" s="10" t="s">
        <v>39</v>
      </c>
      <c r="O773" s="76" t="s">
        <v>12155</v>
      </c>
      <c r="P773" s="10" t="s">
        <v>1897</v>
      </c>
      <c r="Q773" s="173" t="s">
        <v>9629</v>
      </c>
      <c r="R773" s="10" t="s">
        <v>12645</v>
      </c>
      <c r="S773" s="10" t="s">
        <v>1898</v>
      </c>
      <c r="T773" s="76" t="s">
        <v>10128</v>
      </c>
      <c r="U773" s="415" t="s">
        <v>6023</v>
      </c>
      <c r="V773" s="449"/>
      <c r="W773" s="56"/>
      <c r="X773" s="56"/>
      <c r="Y773" s="56"/>
      <c r="Z773" s="56"/>
      <c r="AA773" s="56"/>
    </row>
    <row r="774" spans="1:27" s="30" customFormat="1" ht="82.8" outlineLevel="1">
      <c r="A774" s="10">
        <f t="shared" si="40"/>
        <v>717</v>
      </c>
      <c r="B774" s="10" t="s">
        <v>6286</v>
      </c>
      <c r="C774" s="10" t="s">
        <v>421</v>
      </c>
      <c r="D774" s="172" t="s">
        <v>1899</v>
      </c>
      <c r="E774" s="10">
        <v>6646007690</v>
      </c>
      <c r="F774" s="10" t="s">
        <v>7599</v>
      </c>
      <c r="G774" s="125" t="s">
        <v>1900</v>
      </c>
      <c r="H774" s="167" t="s">
        <v>151</v>
      </c>
      <c r="I774" s="10" t="s">
        <v>22</v>
      </c>
      <c r="J774" s="16" t="s">
        <v>3408</v>
      </c>
      <c r="K774" s="39">
        <v>295.70999999999998</v>
      </c>
      <c r="L774" s="136" t="s">
        <v>241</v>
      </c>
      <c r="M774" s="80" t="s">
        <v>11193</v>
      </c>
      <c r="N774" s="10" t="s">
        <v>39</v>
      </c>
      <c r="O774" s="76" t="s">
        <v>11938</v>
      </c>
      <c r="P774" s="10" t="s">
        <v>1901</v>
      </c>
      <c r="Q774" s="173" t="s">
        <v>9629</v>
      </c>
      <c r="R774" s="10" t="s">
        <v>12646</v>
      </c>
      <c r="S774" s="10" t="s">
        <v>3799</v>
      </c>
      <c r="T774" s="76" t="s">
        <v>10123</v>
      </c>
      <c r="U774" s="426" t="s">
        <v>1902</v>
      </c>
      <c r="V774" s="449"/>
      <c r="W774" s="56"/>
      <c r="X774" s="56"/>
      <c r="Y774" s="56"/>
      <c r="Z774" s="56"/>
      <c r="AA774" s="56"/>
    </row>
    <row r="775" spans="1:27" s="30" customFormat="1" ht="82.8" outlineLevel="1">
      <c r="A775" s="10">
        <f t="shared" si="40"/>
        <v>718</v>
      </c>
      <c r="B775" s="10" t="s">
        <v>6287</v>
      </c>
      <c r="C775" s="10" t="s">
        <v>421</v>
      </c>
      <c r="D775" s="172" t="s">
        <v>1903</v>
      </c>
      <c r="E775" s="10">
        <v>6646008238</v>
      </c>
      <c r="F775" s="10" t="s">
        <v>7600</v>
      </c>
      <c r="G775" s="125" t="s">
        <v>1904</v>
      </c>
      <c r="H775" s="167" t="s">
        <v>151</v>
      </c>
      <c r="I775" s="10" t="s">
        <v>22</v>
      </c>
      <c r="J775" s="16" t="s">
        <v>9276</v>
      </c>
      <c r="K775" s="39">
        <v>295.70999999999998</v>
      </c>
      <c r="L775" s="136" t="s">
        <v>241</v>
      </c>
      <c r="M775" s="80" t="s">
        <v>11134</v>
      </c>
      <c r="N775" s="10" t="s">
        <v>39</v>
      </c>
      <c r="O775" s="76" t="s">
        <v>11897</v>
      </c>
      <c r="P775" s="10" t="s">
        <v>13021</v>
      </c>
      <c r="Q775" s="173" t="s">
        <v>9629</v>
      </c>
      <c r="R775" s="151" t="s">
        <v>39</v>
      </c>
      <c r="S775" s="10" t="s">
        <v>1905</v>
      </c>
      <c r="T775" s="76" t="s">
        <v>10129</v>
      </c>
      <c r="U775" s="415" t="s">
        <v>39</v>
      </c>
      <c r="V775" s="449"/>
      <c r="W775" s="56"/>
      <c r="X775" s="56"/>
      <c r="Y775" s="56"/>
      <c r="Z775" s="56"/>
      <c r="AA775" s="56"/>
    </row>
    <row r="776" spans="1:27" s="30" customFormat="1" ht="96" outlineLevel="1">
      <c r="A776" s="10">
        <f t="shared" si="40"/>
        <v>719</v>
      </c>
      <c r="B776" s="10" t="s">
        <v>6288</v>
      </c>
      <c r="C776" s="10" t="s">
        <v>421</v>
      </c>
      <c r="D776" s="172" t="s">
        <v>6729</v>
      </c>
      <c r="E776" s="10">
        <v>6646008196</v>
      </c>
      <c r="F776" s="10" t="s">
        <v>13222</v>
      </c>
      <c r="G776" s="125" t="s">
        <v>1906</v>
      </c>
      <c r="H776" s="167" t="s">
        <v>151</v>
      </c>
      <c r="I776" s="10" t="s">
        <v>22</v>
      </c>
      <c r="J776" s="16" t="s">
        <v>314</v>
      </c>
      <c r="K776" s="39">
        <v>295.70999999999998</v>
      </c>
      <c r="L776" s="136" t="s">
        <v>241</v>
      </c>
      <c r="M776" s="80" t="s">
        <v>11194</v>
      </c>
      <c r="N776" s="10" t="s">
        <v>39</v>
      </c>
      <c r="O776" s="76" t="s">
        <v>11961</v>
      </c>
      <c r="P776" s="10" t="s">
        <v>13022</v>
      </c>
      <c r="Q776" s="173" t="s">
        <v>9629</v>
      </c>
      <c r="R776" s="151" t="s">
        <v>12643</v>
      </c>
      <c r="S776" s="10" t="s">
        <v>1907</v>
      </c>
      <c r="T776" s="76" t="s">
        <v>10130</v>
      </c>
      <c r="U776" s="415" t="s">
        <v>6024</v>
      </c>
      <c r="V776" s="449"/>
      <c r="W776" s="56"/>
      <c r="X776" s="56"/>
      <c r="Y776" s="56"/>
      <c r="Z776" s="56"/>
      <c r="AA776" s="56"/>
    </row>
    <row r="777" spans="1:27" s="30" customFormat="1" ht="83.4" outlineLevel="1">
      <c r="A777" s="10">
        <f t="shared" si="40"/>
        <v>720</v>
      </c>
      <c r="B777" s="10" t="s">
        <v>8309</v>
      </c>
      <c r="C777" s="10" t="s">
        <v>44</v>
      </c>
      <c r="D777" s="172" t="s">
        <v>1908</v>
      </c>
      <c r="E777" s="10">
        <v>6646009111</v>
      </c>
      <c r="F777" s="10" t="s">
        <v>7601</v>
      </c>
      <c r="G777" s="125" t="s">
        <v>1909</v>
      </c>
      <c r="H777" s="167" t="s">
        <v>151</v>
      </c>
      <c r="I777" s="10" t="s">
        <v>22</v>
      </c>
      <c r="J777" s="16" t="s">
        <v>9276</v>
      </c>
      <c r="K777" s="39">
        <v>383.74</v>
      </c>
      <c r="L777" s="136" t="s">
        <v>241</v>
      </c>
      <c r="M777" s="80" t="s">
        <v>11134</v>
      </c>
      <c r="N777" s="10" t="s">
        <v>39</v>
      </c>
      <c r="O777" s="76" t="s">
        <v>12156</v>
      </c>
      <c r="P777" s="10" t="s">
        <v>13023</v>
      </c>
      <c r="Q777" s="173" t="s">
        <v>9629</v>
      </c>
      <c r="R777" s="151" t="s">
        <v>39</v>
      </c>
      <c r="S777" s="10" t="s">
        <v>1910</v>
      </c>
      <c r="T777" s="76" t="s">
        <v>10131</v>
      </c>
      <c r="U777" s="415" t="s">
        <v>39</v>
      </c>
      <c r="V777" s="449"/>
      <c r="W777" s="56"/>
      <c r="X777" s="56"/>
      <c r="Y777" s="56"/>
      <c r="Z777" s="56"/>
      <c r="AA777" s="56"/>
    </row>
    <row r="778" spans="1:27" s="30" customFormat="1" ht="95.4" outlineLevel="1">
      <c r="A778" s="10">
        <f t="shared" si="40"/>
        <v>721</v>
      </c>
      <c r="B778" s="10" t="s">
        <v>8310</v>
      </c>
      <c r="C778" s="10" t="s">
        <v>421</v>
      </c>
      <c r="D778" s="172" t="s">
        <v>6025</v>
      </c>
      <c r="E778" s="10">
        <v>6646016983</v>
      </c>
      <c r="F778" s="10" t="s">
        <v>13221</v>
      </c>
      <c r="G778" s="125" t="s">
        <v>1911</v>
      </c>
      <c r="H778" s="167" t="s">
        <v>151</v>
      </c>
      <c r="I778" s="10" t="s">
        <v>22</v>
      </c>
      <c r="J778" s="16" t="s">
        <v>339</v>
      </c>
      <c r="K778" s="39">
        <v>383.74</v>
      </c>
      <c r="L778" s="10" t="s">
        <v>241</v>
      </c>
      <c r="M778" s="80" t="s">
        <v>11195</v>
      </c>
      <c r="N778" s="10" t="s">
        <v>39</v>
      </c>
      <c r="O778" s="76" t="s">
        <v>12157</v>
      </c>
      <c r="P778" s="10" t="s">
        <v>6026</v>
      </c>
      <c r="Q778" s="173" t="s">
        <v>9629</v>
      </c>
      <c r="R778" s="151" t="s">
        <v>12647</v>
      </c>
      <c r="S778" s="10" t="s">
        <v>1912</v>
      </c>
      <c r="T778" s="76" t="s">
        <v>10122</v>
      </c>
      <c r="U778" s="415" t="s">
        <v>6027</v>
      </c>
      <c r="V778" s="449"/>
      <c r="W778" s="56"/>
      <c r="X778" s="56"/>
      <c r="Y778" s="56"/>
      <c r="Z778" s="56"/>
      <c r="AA778" s="56"/>
    </row>
    <row r="779" spans="1:27" s="30" customFormat="1" ht="83.4" outlineLevel="1">
      <c r="A779" s="10">
        <f t="shared" si="40"/>
        <v>722</v>
      </c>
      <c r="B779" s="10" t="s">
        <v>8311</v>
      </c>
      <c r="C779" s="10" t="s">
        <v>44</v>
      </c>
      <c r="D779" s="172" t="s">
        <v>1913</v>
      </c>
      <c r="E779" s="10">
        <v>6646008372</v>
      </c>
      <c r="F779" s="10" t="s">
        <v>7602</v>
      </c>
      <c r="G779" s="125" t="s">
        <v>1914</v>
      </c>
      <c r="H779" s="167" t="s">
        <v>151</v>
      </c>
      <c r="I779" s="10" t="s">
        <v>22</v>
      </c>
      <c r="J779" s="16" t="s">
        <v>4413</v>
      </c>
      <c r="K779" s="39">
        <v>383.74</v>
      </c>
      <c r="L779" s="10" t="s">
        <v>241</v>
      </c>
      <c r="M779" s="80" t="s">
        <v>11196</v>
      </c>
      <c r="N779" s="10" t="s">
        <v>39</v>
      </c>
      <c r="O779" s="76" t="s">
        <v>12158</v>
      </c>
      <c r="P779" s="10" t="s">
        <v>6028</v>
      </c>
      <c r="Q779" s="173" t="s">
        <v>9629</v>
      </c>
      <c r="R779" s="151" t="s">
        <v>8812</v>
      </c>
      <c r="S779" s="10" t="s">
        <v>1915</v>
      </c>
      <c r="T779" s="76" t="s">
        <v>10122</v>
      </c>
      <c r="U779" s="415" t="s">
        <v>6029</v>
      </c>
      <c r="V779" s="449"/>
      <c r="W779" s="56"/>
      <c r="X779" s="56"/>
      <c r="Y779" s="56"/>
      <c r="Z779" s="56"/>
      <c r="AA779" s="56"/>
    </row>
    <row r="780" spans="1:27" s="30" customFormat="1" ht="96" outlineLevel="1">
      <c r="A780" s="10">
        <f t="shared" si="40"/>
        <v>723</v>
      </c>
      <c r="B780" s="10" t="s">
        <v>8312</v>
      </c>
      <c r="C780" s="10" t="s">
        <v>341</v>
      </c>
      <c r="D780" s="172" t="s">
        <v>1916</v>
      </c>
      <c r="E780" s="10">
        <v>6619017177</v>
      </c>
      <c r="F780" s="10" t="s">
        <v>7603</v>
      </c>
      <c r="G780" s="125" t="s">
        <v>1917</v>
      </c>
      <c r="H780" s="167" t="s">
        <v>151</v>
      </c>
      <c r="I780" s="10" t="s">
        <v>22</v>
      </c>
      <c r="J780" s="16" t="s">
        <v>174</v>
      </c>
      <c r="K780" s="39">
        <v>295.70999999999998</v>
      </c>
      <c r="L780" s="10" t="s">
        <v>241</v>
      </c>
      <c r="M780" s="80" t="s">
        <v>11197</v>
      </c>
      <c r="N780" s="10" t="s">
        <v>39</v>
      </c>
      <c r="O780" s="76" t="s">
        <v>12318</v>
      </c>
      <c r="P780" s="10" t="s">
        <v>13024</v>
      </c>
      <c r="Q780" s="173" t="s">
        <v>9629</v>
      </c>
      <c r="R780" s="151" t="s">
        <v>12643</v>
      </c>
      <c r="S780" s="10" t="s">
        <v>1918</v>
      </c>
      <c r="T780" s="76" t="s">
        <v>10132</v>
      </c>
      <c r="U780" s="415" t="s">
        <v>6030</v>
      </c>
      <c r="V780" s="449"/>
      <c r="W780" s="56"/>
      <c r="X780" s="56"/>
      <c r="Y780" s="56"/>
      <c r="Z780" s="56"/>
      <c r="AA780" s="56"/>
    </row>
    <row r="781" spans="1:27" s="30" customFormat="1" ht="108" outlineLevel="1">
      <c r="A781" s="10">
        <f t="shared" si="40"/>
        <v>724</v>
      </c>
      <c r="B781" s="10" t="s">
        <v>8313</v>
      </c>
      <c r="C781" s="10" t="s">
        <v>341</v>
      </c>
      <c r="D781" s="172" t="s">
        <v>1919</v>
      </c>
      <c r="E781" s="10">
        <v>6619017177</v>
      </c>
      <c r="F781" s="10" t="s">
        <v>7604</v>
      </c>
      <c r="G781" s="125" t="s">
        <v>1917</v>
      </c>
      <c r="H781" s="167" t="s">
        <v>151</v>
      </c>
      <c r="I781" s="10" t="s">
        <v>22</v>
      </c>
      <c r="J781" s="16" t="s">
        <v>2386</v>
      </c>
      <c r="K781" s="39">
        <v>295.70999999999998</v>
      </c>
      <c r="L781" s="10" t="s">
        <v>241</v>
      </c>
      <c r="M781" s="80" t="s">
        <v>11198</v>
      </c>
      <c r="N781" s="10" t="s">
        <v>39</v>
      </c>
      <c r="O781" s="76" t="s">
        <v>12159</v>
      </c>
      <c r="P781" s="10" t="s">
        <v>13024</v>
      </c>
      <c r="Q781" s="173" t="s">
        <v>9629</v>
      </c>
      <c r="R781" s="151" t="s">
        <v>12648</v>
      </c>
      <c r="S781" s="10" t="s">
        <v>1918</v>
      </c>
      <c r="T781" s="76" t="s">
        <v>10126</v>
      </c>
      <c r="U781" s="415" t="s">
        <v>6031</v>
      </c>
      <c r="V781" s="449"/>
      <c r="W781" s="56"/>
      <c r="X781" s="56"/>
      <c r="Y781" s="56"/>
      <c r="Z781" s="56"/>
      <c r="AA781" s="56"/>
    </row>
    <row r="782" spans="1:27" s="30" customFormat="1" ht="96" outlineLevel="1">
      <c r="A782" s="10">
        <f t="shared" si="40"/>
        <v>725</v>
      </c>
      <c r="B782" s="10" t="s">
        <v>8314</v>
      </c>
      <c r="C782" s="10" t="s">
        <v>341</v>
      </c>
      <c r="D782" s="172" t="s">
        <v>1920</v>
      </c>
      <c r="E782" s="10">
        <v>6619017177</v>
      </c>
      <c r="F782" s="10" t="s">
        <v>7605</v>
      </c>
      <c r="G782" s="125" t="s">
        <v>1917</v>
      </c>
      <c r="H782" s="167" t="s">
        <v>151</v>
      </c>
      <c r="I782" s="10" t="s">
        <v>22</v>
      </c>
      <c r="J782" s="16" t="s">
        <v>2386</v>
      </c>
      <c r="K782" s="39">
        <v>295.70999999999998</v>
      </c>
      <c r="L782" s="10" t="s">
        <v>241</v>
      </c>
      <c r="M782" s="80" t="s">
        <v>11199</v>
      </c>
      <c r="N782" s="10" t="s">
        <v>39</v>
      </c>
      <c r="O782" s="76" t="s">
        <v>12160</v>
      </c>
      <c r="P782" s="10" t="s">
        <v>13024</v>
      </c>
      <c r="Q782" s="173" t="s">
        <v>9629</v>
      </c>
      <c r="R782" s="151" t="s">
        <v>12643</v>
      </c>
      <c r="S782" s="10" t="s">
        <v>1918</v>
      </c>
      <c r="T782" s="76" t="s">
        <v>10133</v>
      </c>
      <c r="U782" s="415" t="s">
        <v>6030</v>
      </c>
      <c r="V782" s="449"/>
      <c r="W782" s="56"/>
      <c r="X782" s="56"/>
      <c r="Y782" s="56"/>
      <c r="Z782" s="56"/>
      <c r="AA782" s="56"/>
    </row>
    <row r="783" spans="1:27" s="30" customFormat="1" ht="96" outlineLevel="1">
      <c r="A783" s="10">
        <f t="shared" si="40"/>
        <v>726</v>
      </c>
      <c r="B783" s="10" t="s">
        <v>8315</v>
      </c>
      <c r="C783" s="10" t="s">
        <v>341</v>
      </c>
      <c r="D783" s="172" t="s">
        <v>1921</v>
      </c>
      <c r="E783" s="10">
        <v>6619017177</v>
      </c>
      <c r="F783" s="10" t="s">
        <v>7606</v>
      </c>
      <c r="G783" s="125" t="s">
        <v>1917</v>
      </c>
      <c r="H783" s="167" t="s">
        <v>151</v>
      </c>
      <c r="I783" s="10" t="s">
        <v>22</v>
      </c>
      <c r="J783" s="16" t="s">
        <v>2868</v>
      </c>
      <c r="K783" s="39">
        <v>295.70999999999998</v>
      </c>
      <c r="L783" s="10" t="s">
        <v>241</v>
      </c>
      <c r="M783" s="80" t="s">
        <v>11200</v>
      </c>
      <c r="N783" s="10" t="s">
        <v>39</v>
      </c>
      <c r="O783" s="76" t="s">
        <v>12161</v>
      </c>
      <c r="P783" s="10" t="s">
        <v>13024</v>
      </c>
      <c r="Q783" s="173" t="s">
        <v>9629</v>
      </c>
      <c r="R783" s="151" t="s">
        <v>12643</v>
      </c>
      <c r="S783" s="10" t="s">
        <v>1918</v>
      </c>
      <c r="T783" s="76" t="s">
        <v>10126</v>
      </c>
      <c r="U783" s="415" t="s">
        <v>6030</v>
      </c>
      <c r="V783" s="449"/>
      <c r="W783" s="56"/>
      <c r="X783" s="56"/>
      <c r="Y783" s="56"/>
      <c r="Z783" s="56"/>
      <c r="AA783" s="56"/>
    </row>
    <row r="784" spans="1:27" s="30" customFormat="1" ht="82.8" outlineLevel="1">
      <c r="A784" s="10">
        <f t="shared" si="40"/>
        <v>727</v>
      </c>
      <c r="B784" s="10" t="s">
        <v>8316</v>
      </c>
      <c r="C784" s="10" t="s">
        <v>44</v>
      </c>
      <c r="D784" s="172" t="s">
        <v>1922</v>
      </c>
      <c r="E784" s="10">
        <v>6646009312</v>
      </c>
      <c r="F784" s="10" t="s">
        <v>13220</v>
      </c>
      <c r="G784" s="125" t="s">
        <v>1923</v>
      </c>
      <c r="H784" s="167" t="s">
        <v>151</v>
      </c>
      <c r="I784" s="10" t="s">
        <v>22</v>
      </c>
      <c r="J784" s="16" t="s">
        <v>314</v>
      </c>
      <c r="K784" s="39">
        <v>383.74</v>
      </c>
      <c r="L784" s="10" t="s">
        <v>241</v>
      </c>
      <c r="M784" s="80" t="s">
        <v>11195</v>
      </c>
      <c r="N784" s="10" t="s">
        <v>39</v>
      </c>
      <c r="O784" s="76" t="s">
        <v>12319</v>
      </c>
      <c r="P784" s="10" t="s">
        <v>13024</v>
      </c>
      <c r="Q784" s="173" t="s">
        <v>9629</v>
      </c>
      <c r="R784" s="151" t="s">
        <v>8813</v>
      </c>
      <c r="S784" s="10" t="s">
        <v>1924</v>
      </c>
      <c r="T784" s="76" t="s">
        <v>10134</v>
      </c>
      <c r="U784" s="421" t="s">
        <v>6032</v>
      </c>
      <c r="V784" s="449"/>
      <c r="W784" s="56"/>
      <c r="X784" s="56"/>
      <c r="Y784" s="56"/>
      <c r="Z784" s="56"/>
      <c r="AA784" s="56"/>
    </row>
    <row r="785" spans="1:27" s="30" customFormat="1" ht="37.200000000000003">
      <c r="A785" s="108" t="str">
        <f>"Нижнетуринский МО: " &amp; COUNT(A786:A797)</f>
        <v>Нижнетуринский МО: 12</v>
      </c>
      <c r="B785" s="109"/>
      <c r="C785" s="155"/>
      <c r="D785" s="109"/>
      <c r="E785" s="109"/>
      <c r="F785" s="156"/>
      <c r="G785" s="156"/>
      <c r="H785" s="156"/>
      <c r="I785" s="156"/>
      <c r="J785" s="156"/>
      <c r="K785" s="157"/>
      <c r="L785" s="156"/>
      <c r="M785" s="158"/>
      <c r="N785" s="156"/>
      <c r="O785" s="158"/>
      <c r="P785" s="110"/>
      <c r="Q785" s="156"/>
      <c r="R785" s="156"/>
      <c r="S785" s="156"/>
      <c r="T785" s="158"/>
      <c r="U785" s="416"/>
      <c r="V785" s="449">
        <v>111</v>
      </c>
      <c r="W785" s="67"/>
      <c r="X785" s="56"/>
      <c r="Y785" s="56"/>
      <c r="Z785" s="56"/>
      <c r="AA785" s="56"/>
    </row>
    <row r="786" spans="1:27" s="30" customFormat="1" ht="83.4" outlineLevel="1">
      <c r="A786" s="10">
        <f>A784+1</f>
        <v>728</v>
      </c>
      <c r="B786" s="10" t="s">
        <v>8317</v>
      </c>
      <c r="C786" s="10" t="s">
        <v>44</v>
      </c>
      <c r="D786" s="172" t="s">
        <v>1925</v>
      </c>
      <c r="E786" s="10">
        <v>6624007022</v>
      </c>
      <c r="F786" s="10" t="s">
        <v>13219</v>
      </c>
      <c r="G786" s="125" t="s">
        <v>1926</v>
      </c>
      <c r="H786" s="167" t="s">
        <v>151</v>
      </c>
      <c r="I786" s="10" t="s">
        <v>22</v>
      </c>
      <c r="J786" s="10" t="s">
        <v>1984</v>
      </c>
      <c r="K786" s="14">
        <v>336.86</v>
      </c>
      <c r="L786" s="136" t="s">
        <v>241</v>
      </c>
      <c r="M786" s="76" t="s">
        <v>10915</v>
      </c>
      <c r="N786" s="10" t="s">
        <v>39</v>
      </c>
      <c r="O786" s="76" t="s">
        <v>11860</v>
      </c>
      <c r="P786" s="25" t="s">
        <v>1927</v>
      </c>
      <c r="Q786" s="173" t="s">
        <v>5171</v>
      </c>
      <c r="R786" s="10" t="s">
        <v>4244</v>
      </c>
      <c r="S786" s="10" t="s">
        <v>1928</v>
      </c>
      <c r="T786" s="9" t="s">
        <v>5005</v>
      </c>
      <c r="U786" s="421" t="s">
        <v>4712</v>
      </c>
      <c r="V786" s="449"/>
      <c r="W786" s="56"/>
      <c r="X786" s="56"/>
      <c r="Y786" s="56"/>
      <c r="Z786" s="56"/>
      <c r="AA786" s="56"/>
    </row>
    <row r="787" spans="1:27" s="30" customFormat="1" ht="60" outlineLevel="1">
      <c r="A787" s="10">
        <f t="shared" ref="A787:A797" si="41">A786+1</f>
        <v>729</v>
      </c>
      <c r="B787" s="10" t="s">
        <v>8318</v>
      </c>
      <c r="C787" s="10" t="s">
        <v>44</v>
      </c>
      <c r="D787" s="172" t="s">
        <v>1929</v>
      </c>
      <c r="E787" s="10">
        <v>6624007086</v>
      </c>
      <c r="F787" s="10" t="s">
        <v>7607</v>
      </c>
      <c r="G787" s="125" t="s">
        <v>1930</v>
      </c>
      <c r="H787" s="167" t="s">
        <v>151</v>
      </c>
      <c r="I787" s="10" t="s">
        <v>22</v>
      </c>
      <c r="J787" s="10" t="s">
        <v>4506</v>
      </c>
      <c r="K787" s="14">
        <v>336.89</v>
      </c>
      <c r="L787" s="136" t="s">
        <v>241</v>
      </c>
      <c r="M787" s="76" t="s">
        <v>11003</v>
      </c>
      <c r="N787" s="10" t="s">
        <v>39</v>
      </c>
      <c r="O787" s="76" t="s">
        <v>12162</v>
      </c>
      <c r="P787" s="10" t="s">
        <v>1931</v>
      </c>
      <c r="Q787" s="173" t="s">
        <v>5171</v>
      </c>
      <c r="R787" s="10" t="s">
        <v>4509</v>
      </c>
      <c r="S787" s="10" t="s">
        <v>1932</v>
      </c>
      <c r="T787" s="9" t="s">
        <v>5005</v>
      </c>
      <c r="U787" s="421" t="s">
        <v>4713</v>
      </c>
      <c r="V787" s="449"/>
      <c r="W787" s="56"/>
      <c r="X787" s="56"/>
      <c r="Y787" s="56"/>
      <c r="Z787" s="56"/>
      <c r="AA787" s="56"/>
    </row>
    <row r="788" spans="1:27" s="30" customFormat="1" ht="60" outlineLevel="1">
      <c r="A788" s="10">
        <f t="shared" si="41"/>
        <v>730</v>
      </c>
      <c r="B788" s="10" t="s">
        <v>8319</v>
      </c>
      <c r="C788" s="10" t="s">
        <v>44</v>
      </c>
      <c r="D788" s="172" t="s">
        <v>1933</v>
      </c>
      <c r="E788" s="10">
        <v>6624007054</v>
      </c>
      <c r="F788" s="10" t="s">
        <v>7404</v>
      </c>
      <c r="G788" s="125" t="s">
        <v>1934</v>
      </c>
      <c r="H788" s="167" t="s">
        <v>151</v>
      </c>
      <c r="I788" s="10" t="s">
        <v>22</v>
      </c>
      <c r="J788" s="10" t="s">
        <v>4507</v>
      </c>
      <c r="K788" s="14">
        <v>336.89</v>
      </c>
      <c r="L788" s="136" t="s">
        <v>241</v>
      </c>
      <c r="M788" s="76" t="s">
        <v>11018</v>
      </c>
      <c r="N788" s="10" t="s">
        <v>39</v>
      </c>
      <c r="O788" s="76" t="s">
        <v>11997</v>
      </c>
      <c r="P788" s="10" t="s">
        <v>13025</v>
      </c>
      <c r="Q788" s="173" t="s">
        <v>5171</v>
      </c>
      <c r="R788" s="10" t="s">
        <v>12908</v>
      </c>
      <c r="S788" s="10" t="s">
        <v>1935</v>
      </c>
      <c r="T788" s="9" t="s">
        <v>5005</v>
      </c>
      <c r="U788" s="421" t="s">
        <v>4714</v>
      </c>
      <c r="V788" s="449"/>
      <c r="W788" s="56"/>
      <c r="X788" s="56"/>
      <c r="Y788" s="56"/>
      <c r="Z788" s="56"/>
      <c r="AA788" s="56"/>
    </row>
    <row r="789" spans="1:27" s="30" customFormat="1" ht="71.400000000000006" outlineLevel="1">
      <c r="A789" s="10">
        <f t="shared" si="41"/>
        <v>731</v>
      </c>
      <c r="B789" s="10" t="s">
        <v>8320</v>
      </c>
      <c r="C789" s="10" t="s">
        <v>44</v>
      </c>
      <c r="D789" s="172" t="s">
        <v>1936</v>
      </c>
      <c r="E789" s="10">
        <v>6624007047</v>
      </c>
      <c r="F789" s="10" t="s">
        <v>7405</v>
      </c>
      <c r="G789" s="125" t="s">
        <v>1937</v>
      </c>
      <c r="H789" s="167" t="s">
        <v>151</v>
      </c>
      <c r="I789" s="10" t="s">
        <v>22</v>
      </c>
      <c r="J789" s="10" t="s">
        <v>6726</v>
      </c>
      <c r="K789" s="14">
        <v>336.89</v>
      </c>
      <c r="L789" s="136" t="s">
        <v>241</v>
      </c>
      <c r="M789" s="76" t="s">
        <v>11085</v>
      </c>
      <c r="N789" s="10" t="s">
        <v>39</v>
      </c>
      <c r="O789" s="76" t="s">
        <v>12163</v>
      </c>
      <c r="P789" s="10" t="s">
        <v>11648</v>
      </c>
      <c r="Q789" s="173" t="s">
        <v>5171</v>
      </c>
      <c r="R789" s="10" t="s">
        <v>4508</v>
      </c>
      <c r="S789" s="10" t="s">
        <v>1938</v>
      </c>
      <c r="T789" s="9" t="s">
        <v>5005</v>
      </c>
      <c r="U789" s="421" t="s">
        <v>4715</v>
      </c>
      <c r="V789" s="449"/>
      <c r="W789" s="56"/>
      <c r="X789" s="56"/>
      <c r="Y789" s="56"/>
      <c r="Z789" s="56"/>
      <c r="AA789" s="56"/>
    </row>
    <row r="790" spans="1:27" s="30" customFormat="1" ht="60" outlineLevel="1">
      <c r="A790" s="10">
        <f t="shared" si="41"/>
        <v>732</v>
      </c>
      <c r="B790" s="10" t="s">
        <v>8321</v>
      </c>
      <c r="C790" s="10" t="s">
        <v>44</v>
      </c>
      <c r="D790" s="172" t="s">
        <v>1939</v>
      </c>
      <c r="E790" s="10">
        <v>6624006974</v>
      </c>
      <c r="F790" s="10" t="s">
        <v>13218</v>
      </c>
      <c r="G790" s="125" t="s">
        <v>1940</v>
      </c>
      <c r="H790" s="167" t="s">
        <v>151</v>
      </c>
      <c r="I790" s="10" t="s">
        <v>22</v>
      </c>
      <c r="J790" s="10" t="s">
        <v>3841</v>
      </c>
      <c r="K790" s="14">
        <v>336.89</v>
      </c>
      <c r="L790" s="136" t="s">
        <v>241</v>
      </c>
      <c r="M790" s="76" t="s">
        <v>10994</v>
      </c>
      <c r="N790" s="10" t="s">
        <v>39</v>
      </c>
      <c r="O790" s="76" t="s">
        <v>11880</v>
      </c>
      <c r="P790" s="10" t="s">
        <v>1941</v>
      </c>
      <c r="Q790" s="173" t="s">
        <v>5171</v>
      </c>
      <c r="R790" s="10" t="s">
        <v>12909</v>
      </c>
      <c r="S790" s="10" t="s">
        <v>1942</v>
      </c>
      <c r="T790" s="9" t="s">
        <v>5005</v>
      </c>
      <c r="U790" s="421" t="s">
        <v>4716</v>
      </c>
      <c r="V790" s="449"/>
      <c r="W790" s="56"/>
      <c r="X790" s="56"/>
      <c r="Y790" s="56"/>
      <c r="Z790" s="56"/>
      <c r="AA790" s="56"/>
    </row>
    <row r="791" spans="1:27" s="30" customFormat="1" ht="72" outlineLevel="1">
      <c r="A791" s="10">
        <f t="shared" si="41"/>
        <v>733</v>
      </c>
      <c r="B791" s="10" t="s">
        <v>8322</v>
      </c>
      <c r="C791" s="10" t="s">
        <v>341</v>
      </c>
      <c r="D791" s="172" t="s">
        <v>1943</v>
      </c>
      <c r="E791" s="10">
        <v>6624007008</v>
      </c>
      <c r="F791" s="10" t="s">
        <v>13216</v>
      </c>
      <c r="G791" s="125" t="s">
        <v>1944</v>
      </c>
      <c r="H791" s="167" t="s">
        <v>151</v>
      </c>
      <c r="I791" s="10" t="s">
        <v>22</v>
      </c>
      <c r="J791" s="10" t="s">
        <v>174</v>
      </c>
      <c r="K791" s="14">
        <v>336.89</v>
      </c>
      <c r="L791" s="136" t="s">
        <v>241</v>
      </c>
      <c r="M791" s="76" t="s">
        <v>10932</v>
      </c>
      <c r="N791" s="10" t="s">
        <v>39</v>
      </c>
      <c r="O791" s="76" t="s">
        <v>12320</v>
      </c>
      <c r="P791" s="10" t="s">
        <v>1945</v>
      </c>
      <c r="Q791" s="173" t="s">
        <v>5171</v>
      </c>
      <c r="R791" s="10" t="s">
        <v>4508</v>
      </c>
      <c r="S791" s="10" t="s">
        <v>1946</v>
      </c>
      <c r="T791" s="9" t="s">
        <v>5005</v>
      </c>
      <c r="U791" s="415" t="s">
        <v>117</v>
      </c>
      <c r="V791" s="449"/>
      <c r="W791" s="56"/>
      <c r="X791" s="56"/>
      <c r="Y791" s="56"/>
      <c r="Z791" s="56"/>
      <c r="AA791" s="56"/>
    </row>
    <row r="792" spans="1:27" s="30" customFormat="1" ht="48" outlineLevel="1">
      <c r="A792" s="10">
        <f t="shared" si="41"/>
        <v>734</v>
      </c>
      <c r="B792" s="10" t="s">
        <v>8323</v>
      </c>
      <c r="C792" s="10" t="s">
        <v>44</v>
      </c>
      <c r="D792" s="172" t="s">
        <v>1947</v>
      </c>
      <c r="E792" s="10">
        <v>6624006727</v>
      </c>
      <c r="F792" s="10" t="s">
        <v>7608</v>
      </c>
      <c r="G792" s="125" t="s">
        <v>1948</v>
      </c>
      <c r="H792" s="167" t="s">
        <v>151</v>
      </c>
      <c r="I792" s="10" t="s">
        <v>22</v>
      </c>
      <c r="J792" s="10" t="s">
        <v>4510</v>
      </c>
      <c r="K792" s="14">
        <v>336.89</v>
      </c>
      <c r="L792" s="136" t="s">
        <v>241</v>
      </c>
      <c r="M792" s="76" t="s">
        <v>11120</v>
      </c>
      <c r="N792" s="10" t="s">
        <v>39</v>
      </c>
      <c r="O792" s="76" t="s">
        <v>12273</v>
      </c>
      <c r="P792" s="10" t="s">
        <v>13026</v>
      </c>
      <c r="Q792" s="173" t="s">
        <v>5171</v>
      </c>
      <c r="R792" s="10" t="s">
        <v>12910</v>
      </c>
      <c r="S792" s="10" t="s">
        <v>1949</v>
      </c>
      <c r="T792" s="9" t="s">
        <v>5005</v>
      </c>
      <c r="U792" s="421" t="s">
        <v>4717</v>
      </c>
      <c r="V792" s="449"/>
      <c r="W792" s="56"/>
      <c r="X792" s="56"/>
      <c r="Y792" s="56"/>
      <c r="Z792" s="56"/>
      <c r="AA792" s="56"/>
    </row>
    <row r="793" spans="1:27" s="30" customFormat="1" ht="60" outlineLevel="1">
      <c r="A793" s="10">
        <f t="shared" si="41"/>
        <v>735</v>
      </c>
      <c r="B793" s="10" t="s">
        <v>8324</v>
      </c>
      <c r="C793" s="10" t="s">
        <v>341</v>
      </c>
      <c r="D793" s="172" t="s">
        <v>1950</v>
      </c>
      <c r="E793" s="10">
        <v>6624007093</v>
      </c>
      <c r="F793" s="10" t="s">
        <v>13217</v>
      </c>
      <c r="G793" s="125" t="s">
        <v>1951</v>
      </c>
      <c r="H793" s="167" t="s">
        <v>151</v>
      </c>
      <c r="I793" s="10" t="s">
        <v>22</v>
      </c>
      <c r="J793" s="10" t="s">
        <v>174</v>
      </c>
      <c r="K793" s="14">
        <v>336.89</v>
      </c>
      <c r="L793" s="10" t="s">
        <v>241</v>
      </c>
      <c r="M793" s="76" t="s">
        <v>10923</v>
      </c>
      <c r="N793" s="10" t="s">
        <v>39</v>
      </c>
      <c r="O793" s="76" t="s">
        <v>11880</v>
      </c>
      <c r="P793" s="10" t="s">
        <v>6727</v>
      </c>
      <c r="Q793" s="173" t="s">
        <v>5171</v>
      </c>
      <c r="R793" s="10" t="s">
        <v>12908</v>
      </c>
      <c r="S793" s="10" t="s">
        <v>1952</v>
      </c>
      <c r="T793" s="9" t="s">
        <v>5005</v>
      </c>
      <c r="U793" s="421" t="s">
        <v>4718</v>
      </c>
      <c r="V793" s="449"/>
      <c r="W793" s="56"/>
      <c r="X793" s="56"/>
      <c r="Y793" s="56"/>
      <c r="Z793" s="56"/>
      <c r="AA793" s="56"/>
    </row>
    <row r="794" spans="1:27" s="30" customFormat="1" ht="60" outlineLevel="1">
      <c r="A794" s="10">
        <f t="shared" si="41"/>
        <v>736</v>
      </c>
      <c r="B794" s="10" t="s">
        <v>8325</v>
      </c>
      <c r="C794" s="10" t="s">
        <v>341</v>
      </c>
      <c r="D794" s="172" t="s">
        <v>1953</v>
      </c>
      <c r="E794" s="10" t="s">
        <v>1954</v>
      </c>
      <c r="F794" s="10" t="s">
        <v>7406</v>
      </c>
      <c r="G794" s="577" t="s">
        <v>1955</v>
      </c>
      <c r="H794" s="167" t="s">
        <v>151</v>
      </c>
      <c r="I794" s="10" t="s">
        <v>22</v>
      </c>
      <c r="J794" s="10" t="s">
        <v>4511</v>
      </c>
      <c r="K794" s="14">
        <v>336.89</v>
      </c>
      <c r="L794" s="136" t="s">
        <v>241</v>
      </c>
      <c r="M794" s="76" t="s">
        <v>10938</v>
      </c>
      <c r="N794" s="10" t="s">
        <v>39</v>
      </c>
      <c r="O794" s="76" t="s">
        <v>12164</v>
      </c>
      <c r="P794" s="10" t="s">
        <v>1956</v>
      </c>
      <c r="Q794" s="173" t="s">
        <v>5171</v>
      </c>
      <c r="R794" s="10" t="s">
        <v>4512</v>
      </c>
      <c r="S794" s="10" t="s">
        <v>1957</v>
      </c>
      <c r="T794" s="9" t="s">
        <v>5005</v>
      </c>
      <c r="U794" s="421" t="s">
        <v>4719</v>
      </c>
      <c r="V794" s="449"/>
      <c r="W794" s="56"/>
      <c r="X794" s="56"/>
      <c r="Y794" s="56"/>
      <c r="Z794" s="56"/>
      <c r="AA794" s="56"/>
    </row>
    <row r="795" spans="1:27" s="30" customFormat="1" ht="71.400000000000006" outlineLevel="1">
      <c r="A795" s="10">
        <f t="shared" si="41"/>
        <v>737</v>
      </c>
      <c r="B795" s="10" t="s">
        <v>8326</v>
      </c>
      <c r="C795" s="10" t="s">
        <v>341</v>
      </c>
      <c r="D795" s="172" t="s">
        <v>1958</v>
      </c>
      <c r="E795" s="10">
        <v>6624006950</v>
      </c>
      <c r="F795" s="10" t="s">
        <v>7407</v>
      </c>
      <c r="G795" s="125" t="s">
        <v>1959</v>
      </c>
      <c r="H795" s="167" t="s">
        <v>151</v>
      </c>
      <c r="I795" s="10" t="s">
        <v>22</v>
      </c>
      <c r="J795" s="10" t="s">
        <v>4513</v>
      </c>
      <c r="K795" s="14">
        <v>336.89</v>
      </c>
      <c r="L795" s="136" t="s">
        <v>241</v>
      </c>
      <c r="M795" s="76" t="s">
        <v>10906</v>
      </c>
      <c r="N795" s="10" t="s">
        <v>39</v>
      </c>
      <c r="O795" s="76" t="s">
        <v>11882</v>
      </c>
      <c r="P795" s="10" t="s">
        <v>1960</v>
      </c>
      <c r="Q795" s="173" t="s">
        <v>5171</v>
      </c>
      <c r="R795" s="10" t="s">
        <v>12649</v>
      </c>
      <c r="S795" s="10" t="s">
        <v>1961</v>
      </c>
      <c r="T795" s="9" t="s">
        <v>5005</v>
      </c>
      <c r="U795" s="421" t="s">
        <v>4719</v>
      </c>
      <c r="V795" s="449"/>
      <c r="W795" s="56"/>
      <c r="X795" s="56"/>
      <c r="Y795" s="56"/>
      <c r="Z795" s="56"/>
      <c r="AA795" s="56"/>
    </row>
    <row r="796" spans="1:27" s="30" customFormat="1" ht="72" outlineLevel="1">
      <c r="A796" s="10">
        <f t="shared" si="41"/>
        <v>738</v>
      </c>
      <c r="B796" s="10" t="s">
        <v>9136</v>
      </c>
      <c r="C796" s="10" t="s">
        <v>341</v>
      </c>
      <c r="D796" s="172" t="s">
        <v>1962</v>
      </c>
      <c r="E796" s="10">
        <v>6624002105</v>
      </c>
      <c r="F796" s="10" t="s">
        <v>7408</v>
      </c>
      <c r="G796" s="125" t="s">
        <v>1963</v>
      </c>
      <c r="H796" s="167" t="s">
        <v>151</v>
      </c>
      <c r="I796" s="10" t="s">
        <v>22</v>
      </c>
      <c r="J796" s="10" t="s">
        <v>3807</v>
      </c>
      <c r="K796" s="14">
        <v>336.89</v>
      </c>
      <c r="L796" s="136" t="s">
        <v>241</v>
      </c>
      <c r="M796" s="76" t="s">
        <v>11201</v>
      </c>
      <c r="N796" s="10" t="s">
        <v>39</v>
      </c>
      <c r="O796" s="76" t="s">
        <v>11915</v>
      </c>
      <c r="P796" s="10" t="s">
        <v>1964</v>
      </c>
      <c r="Q796" s="173" t="s">
        <v>5171</v>
      </c>
      <c r="R796" s="10" t="s">
        <v>12649</v>
      </c>
      <c r="S796" s="10" t="s">
        <v>1965</v>
      </c>
      <c r="T796" s="9" t="s">
        <v>5005</v>
      </c>
      <c r="U796" s="421" t="s">
        <v>4720</v>
      </c>
      <c r="V796" s="449"/>
      <c r="W796" s="56"/>
      <c r="X796" s="56"/>
      <c r="Y796" s="56"/>
      <c r="Z796" s="56"/>
      <c r="AA796" s="56"/>
    </row>
    <row r="797" spans="1:27" s="30" customFormat="1" ht="72" outlineLevel="1">
      <c r="A797" s="10">
        <f t="shared" si="41"/>
        <v>739</v>
      </c>
      <c r="B797" s="10" t="s">
        <v>8327</v>
      </c>
      <c r="C797" s="10" t="s">
        <v>341</v>
      </c>
      <c r="D797" s="172" t="s">
        <v>1966</v>
      </c>
      <c r="E797" s="10">
        <v>6624007061</v>
      </c>
      <c r="F797" s="10" t="s">
        <v>7409</v>
      </c>
      <c r="G797" s="125" t="s">
        <v>1967</v>
      </c>
      <c r="H797" s="167" t="s">
        <v>151</v>
      </c>
      <c r="I797" s="10" t="s">
        <v>22</v>
      </c>
      <c r="J797" s="10" t="s">
        <v>174</v>
      </c>
      <c r="K797" s="14">
        <v>336.89</v>
      </c>
      <c r="L797" s="136" t="s">
        <v>241</v>
      </c>
      <c r="M797" s="76" t="s">
        <v>10931</v>
      </c>
      <c r="N797" s="10" t="s">
        <v>39</v>
      </c>
      <c r="O797" s="76" t="s">
        <v>11897</v>
      </c>
      <c r="P797" s="10" t="s">
        <v>1968</v>
      </c>
      <c r="Q797" s="173" t="s">
        <v>5171</v>
      </c>
      <c r="R797" s="10" t="s">
        <v>12650</v>
      </c>
      <c r="S797" s="10" t="s">
        <v>1969</v>
      </c>
      <c r="T797" s="9" t="s">
        <v>5005</v>
      </c>
      <c r="U797" s="421" t="s">
        <v>4721</v>
      </c>
      <c r="V797" s="449"/>
      <c r="W797" s="56"/>
      <c r="X797" s="56"/>
      <c r="Y797" s="56"/>
      <c r="Z797" s="56"/>
      <c r="AA797" s="56"/>
    </row>
    <row r="798" spans="1:27" s="30" customFormat="1" ht="37.200000000000003">
      <c r="A798" s="108" t="str">
        <f>"Нижний Тагил МО: " &amp; COUNT(A799:A886)</f>
        <v>Нижний Тагил МО: 88</v>
      </c>
      <c r="B798" s="109"/>
      <c r="C798" s="155"/>
      <c r="D798" s="109"/>
      <c r="E798" s="109"/>
      <c r="F798" s="156"/>
      <c r="G798" s="156"/>
      <c r="H798" s="156"/>
      <c r="I798" s="156"/>
      <c r="J798" s="156"/>
      <c r="K798" s="157"/>
      <c r="L798" s="156"/>
      <c r="M798" s="158"/>
      <c r="N798" s="156"/>
      <c r="O798" s="158"/>
      <c r="P798" s="110"/>
      <c r="Q798" s="156"/>
      <c r="R798" s="156"/>
      <c r="S798" s="156"/>
      <c r="T798" s="158"/>
      <c r="U798" s="416"/>
      <c r="V798" s="449">
        <v>111</v>
      </c>
      <c r="W798" s="67"/>
      <c r="X798" s="56"/>
      <c r="Y798" s="56"/>
      <c r="Z798" s="56"/>
      <c r="AA798" s="56"/>
    </row>
    <row r="799" spans="1:27" s="30" customFormat="1" ht="71.400000000000006" outlineLevel="1">
      <c r="A799" s="10">
        <f>A797+1</f>
        <v>740</v>
      </c>
      <c r="B799" s="10" t="s">
        <v>6289</v>
      </c>
      <c r="C799" s="10" t="s">
        <v>341</v>
      </c>
      <c r="D799" s="172" t="s">
        <v>1970</v>
      </c>
      <c r="E799" s="10">
        <v>6668021017</v>
      </c>
      <c r="F799" s="10" t="s">
        <v>13535</v>
      </c>
      <c r="G799" s="125" t="s">
        <v>1971</v>
      </c>
      <c r="H799" s="167" t="s">
        <v>151</v>
      </c>
      <c r="I799" s="10" t="s">
        <v>22</v>
      </c>
      <c r="J799" s="10" t="s">
        <v>1972</v>
      </c>
      <c r="K799" s="14">
        <v>231.4</v>
      </c>
      <c r="L799" s="10" t="s">
        <v>241</v>
      </c>
      <c r="M799" s="76" t="s">
        <v>10906</v>
      </c>
      <c r="N799" s="10" t="s">
        <v>39</v>
      </c>
      <c r="O799" s="76" t="s">
        <v>11939</v>
      </c>
      <c r="P799" s="10" t="s">
        <v>1973</v>
      </c>
      <c r="Q799" s="173" t="s">
        <v>9630</v>
      </c>
      <c r="R799" s="10" t="s">
        <v>4245</v>
      </c>
      <c r="S799" s="10" t="s">
        <v>1974</v>
      </c>
      <c r="T799" s="76" t="s">
        <v>10135</v>
      </c>
      <c r="U799" s="415" t="s">
        <v>4469</v>
      </c>
      <c r="V799" s="449"/>
      <c r="W799" s="56"/>
      <c r="X799" s="56"/>
      <c r="Y799" s="56"/>
      <c r="Z799" s="56"/>
      <c r="AA799" s="56"/>
    </row>
    <row r="800" spans="1:27" s="30" customFormat="1" ht="70.8" outlineLevel="1">
      <c r="A800" s="10">
        <f t="shared" ref="A800:A863" si="42">A799+1</f>
        <v>741</v>
      </c>
      <c r="B800" s="10" t="s">
        <v>8328</v>
      </c>
      <c r="C800" s="10" t="s">
        <v>44</v>
      </c>
      <c r="D800" s="172" t="s">
        <v>1975</v>
      </c>
      <c r="E800" s="10">
        <v>6669004166</v>
      </c>
      <c r="F800" s="10" t="s">
        <v>13536</v>
      </c>
      <c r="G800" s="125" t="s">
        <v>1976</v>
      </c>
      <c r="H800" s="167" t="s">
        <v>151</v>
      </c>
      <c r="I800" s="10" t="s">
        <v>22</v>
      </c>
      <c r="J800" s="10" t="s">
        <v>960</v>
      </c>
      <c r="K800" s="14">
        <v>231.4</v>
      </c>
      <c r="L800" s="10" t="s">
        <v>241</v>
      </c>
      <c r="M800" s="76" t="s">
        <v>10938</v>
      </c>
      <c r="N800" s="10" t="s">
        <v>39</v>
      </c>
      <c r="O800" s="76" t="s">
        <v>12165</v>
      </c>
      <c r="P800" s="10" t="s">
        <v>13027</v>
      </c>
      <c r="Q800" s="173" t="s">
        <v>9630</v>
      </c>
      <c r="R800" s="10" t="s">
        <v>4114</v>
      </c>
      <c r="S800" s="10" t="s">
        <v>1977</v>
      </c>
      <c r="T800" s="76" t="s">
        <v>10136</v>
      </c>
      <c r="U800" s="415" t="s">
        <v>8941</v>
      </c>
      <c r="V800" s="449"/>
      <c r="W800" s="56"/>
      <c r="X800" s="56"/>
      <c r="Y800" s="56"/>
      <c r="Z800" s="56"/>
      <c r="AA800" s="56"/>
    </row>
    <row r="801" spans="1:27" s="30" customFormat="1" ht="70.8" outlineLevel="1">
      <c r="A801" s="10">
        <f t="shared" si="42"/>
        <v>742</v>
      </c>
      <c r="B801" s="10" t="s">
        <v>6290</v>
      </c>
      <c r="C801" s="10" t="s">
        <v>341</v>
      </c>
      <c r="D801" s="172" t="s">
        <v>1978</v>
      </c>
      <c r="E801" s="10">
        <v>6623003353</v>
      </c>
      <c r="F801" s="10" t="s">
        <v>13537</v>
      </c>
      <c r="G801" s="125" t="s">
        <v>1979</v>
      </c>
      <c r="H801" s="167" t="s">
        <v>151</v>
      </c>
      <c r="I801" s="10" t="s">
        <v>22</v>
      </c>
      <c r="J801" s="10" t="s">
        <v>1972</v>
      </c>
      <c r="K801" s="14">
        <v>231.4</v>
      </c>
      <c r="L801" s="10" t="s">
        <v>241</v>
      </c>
      <c r="M801" s="76" t="s">
        <v>11019</v>
      </c>
      <c r="N801" s="10" t="s">
        <v>39</v>
      </c>
      <c r="O801" s="76" t="s">
        <v>11976</v>
      </c>
      <c r="P801" s="10" t="s">
        <v>1980</v>
      </c>
      <c r="Q801" s="173" t="s">
        <v>9630</v>
      </c>
      <c r="R801" s="10" t="s">
        <v>4246</v>
      </c>
      <c r="S801" s="10" t="s">
        <v>1981</v>
      </c>
      <c r="T801" s="76" t="s">
        <v>10137</v>
      </c>
      <c r="U801" s="581" t="s">
        <v>4470</v>
      </c>
      <c r="V801" s="449"/>
      <c r="W801" s="56"/>
      <c r="X801" s="56"/>
      <c r="Y801" s="56"/>
      <c r="Z801" s="56"/>
      <c r="AA801" s="56"/>
    </row>
    <row r="802" spans="1:27" s="30" customFormat="1" ht="70.2" outlineLevel="1">
      <c r="A802" s="10">
        <f t="shared" si="42"/>
        <v>743</v>
      </c>
      <c r="B802" s="10" t="s">
        <v>6291</v>
      </c>
      <c r="C802" s="10" t="s">
        <v>341</v>
      </c>
      <c r="D802" s="172" t="s">
        <v>1982</v>
      </c>
      <c r="E802" s="10">
        <v>6667009031</v>
      </c>
      <c r="F802" s="10" t="s">
        <v>13538</v>
      </c>
      <c r="G802" s="125" t="s">
        <v>1983</v>
      </c>
      <c r="H802" s="167" t="s">
        <v>151</v>
      </c>
      <c r="I802" s="10" t="s">
        <v>22</v>
      </c>
      <c r="J802" s="10" t="s">
        <v>6381</v>
      </c>
      <c r="K802" s="14">
        <v>231.4</v>
      </c>
      <c r="L802" s="10" t="s">
        <v>241</v>
      </c>
      <c r="M802" s="76" t="s">
        <v>10898</v>
      </c>
      <c r="N802" s="10" t="s">
        <v>39</v>
      </c>
      <c r="O802" s="76" t="s">
        <v>11880</v>
      </c>
      <c r="P802" s="10" t="s">
        <v>6565</v>
      </c>
      <c r="Q802" s="173" t="s">
        <v>9630</v>
      </c>
      <c r="R802" s="10" t="s">
        <v>4247</v>
      </c>
      <c r="S802" s="10" t="s">
        <v>1985</v>
      </c>
      <c r="T802" s="76" t="s">
        <v>10138</v>
      </c>
      <c r="U802" s="415" t="s">
        <v>8942</v>
      </c>
      <c r="V802" s="449"/>
      <c r="W802" s="56"/>
      <c r="X802" s="56"/>
      <c r="Y802" s="56"/>
      <c r="Z802" s="56"/>
      <c r="AA802" s="56"/>
    </row>
    <row r="803" spans="1:27" s="30" customFormat="1" ht="118.2" outlineLevel="1">
      <c r="A803" s="10">
        <f t="shared" si="42"/>
        <v>744</v>
      </c>
      <c r="B803" s="10" t="s">
        <v>6292</v>
      </c>
      <c r="C803" s="10" t="s">
        <v>44</v>
      </c>
      <c r="D803" s="172" t="s">
        <v>1986</v>
      </c>
      <c r="E803" s="10">
        <v>6623003699</v>
      </c>
      <c r="F803" s="10" t="s">
        <v>13539</v>
      </c>
      <c r="G803" s="125" t="s">
        <v>1987</v>
      </c>
      <c r="H803" s="167" t="s">
        <v>151</v>
      </c>
      <c r="I803" s="10" t="s">
        <v>22</v>
      </c>
      <c r="J803" s="10" t="s">
        <v>1988</v>
      </c>
      <c r="K803" s="14">
        <v>231.4</v>
      </c>
      <c r="L803" s="10" t="s">
        <v>241</v>
      </c>
      <c r="M803" s="76" t="s">
        <v>11202</v>
      </c>
      <c r="N803" s="10" t="s">
        <v>39</v>
      </c>
      <c r="O803" s="76" t="s">
        <v>12166</v>
      </c>
      <c r="P803" s="10" t="s">
        <v>3538</v>
      </c>
      <c r="Q803" s="173" t="s">
        <v>9630</v>
      </c>
      <c r="R803" s="10" t="s">
        <v>8695</v>
      </c>
      <c r="S803" s="10" t="s">
        <v>1989</v>
      </c>
      <c r="T803" s="9" t="s">
        <v>10139</v>
      </c>
      <c r="U803" s="415" t="s">
        <v>4471</v>
      </c>
      <c r="V803" s="449"/>
      <c r="W803" s="56"/>
      <c r="X803" s="56"/>
      <c r="Y803" s="56"/>
      <c r="Z803" s="56"/>
      <c r="AA803" s="56"/>
    </row>
    <row r="804" spans="1:27" s="30" customFormat="1" ht="71.400000000000006" outlineLevel="1">
      <c r="A804" s="10">
        <f t="shared" si="42"/>
        <v>745</v>
      </c>
      <c r="B804" s="10" t="s">
        <v>6293</v>
      </c>
      <c r="C804" s="10" t="s">
        <v>341</v>
      </c>
      <c r="D804" s="172" t="s">
        <v>1990</v>
      </c>
      <c r="E804" s="10">
        <v>6623003018</v>
      </c>
      <c r="F804" s="10" t="s">
        <v>13540</v>
      </c>
      <c r="G804" s="125" t="s">
        <v>1991</v>
      </c>
      <c r="H804" s="167" t="s">
        <v>151</v>
      </c>
      <c r="I804" s="10" t="s">
        <v>22</v>
      </c>
      <c r="J804" s="10" t="s">
        <v>1972</v>
      </c>
      <c r="K804" s="14">
        <v>231.4</v>
      </c>
      <c r="L804" s="10" t="s">
        <v>241</v>
      </c>
      <c r="M804" s="76" t="s">
        <v>10896</v>
      </c>
      <c r="N804" s="10" t="s">
        <v>39</v>
      </c>
      <c r="O804" s="76" t="s">
        <v>12167</v>
      </c>
      <c r="P804" s="10" t="s">
        <v>1992</v>
      </c>
      <c r="Q804" s="173" t="s">
        <v>9630</v>
      </c>
      <c r="R804" s="10" t="s">
        <v>4248</v>
      </c>
      <c r="S804" s="10" t="s">
        <v>1993</v>
      </c>
      <c r="T804" s="76" t="s">
        <v>10140</v>
      </c>
      <c r="U804" s="581" t="s">
        <v>8943</v>
      </c>
      <c r="V804" s="449"/>
      <c r="W804" s="56"/>
      <c r="X804" s="56"/>
      <c r="Y804" s="56"/>
      <c r="Z804" s="56"/>
      <c r="AA804" s="56"/>
    </row>
    <row r="805" spans="1:27" s="30" customFormat="1" ht="70.8" outlineLevel="1">
      <c r="A805" s="10">
        <f t="shared" si="42"/>
        <v>746</v>
      </c>
      <c r="B805" s="10" t="s">
        <v>6294</v>
      </c>
      <c r="C805" s="10" t="s">
        <v>341</v>
      </c>
      <c r="D805" s="172" t="s">
        <v>1994</v>
      </c>
      <c r="E805" s="10">
        <v>6667009049</v>
      </c>
      <c r="F805" s="10" t="s">
        <v>13541</v>
      </c>
      <c r="G805" s="214" t="s">
        <v>1995</v>
      </c>
      <c r="H805" s="167" t="s">
        <v>151</v>
      </c>
      <c r="I805" s="10" t="s">
        <v>22</v>
      </c>
      <c r="J805" s="10" t="s">
        <v>1988</v>
      </c>
      <c r="K805" s="14">
        <v>231.4</v>
      </c>
      <c r="L805" s="10" t="s">
        <v>261</v>
      </c>
      <c r="M805" s="76" t="s">
        <v>11160</v>
      </c>
      <c r="N805" s="10" t="s">
        <v>39</v>
      </c>
      <c r="O805" s="76" t="s">
        <v>12321</v>
      </c>
      <c r="P805" s="10" t="s">
        <v>6230</v>
      </c>
      <c r="Q805" s="173" t="s">
        <v>9630</v>
      </c>
      <c r="R805" s="10" t="s">
        <v>4249</v>
      </c>
      <c r="S805" s="10" t="s">
        <v>1996</v>
      </c>
      <c r="T805" s="76" t="s">
        <v>10141</v>
      </c>
      <c r="U805" s="581" t="s">
        <v>4472</v>
      </c>
      <c r="V805" s="449"/>
      <c r="W805" s="56"/>
      <c r="X805" s="56"/>
      <c r="Y805" s="56"/>
      <c r="Z805" s="56"/>
      <c r="AA805" s="56"/>
    </row>
    <row r="806" spans="1:27" s="30" customFormat="1" ht="70.8" outlineLevel="1">
      <c r="A806" s="10">
        <f t="shared" si="42"/>
        <v>747</v>
      </c>
      <c r="B806" s="10" t="s">
        <v>6295</v>
      </c>
      <c r="C806" s="10" t="s">
        <v>341</v>
      </c>
      <c r="D806" s="172" t="s">
        <v>1997</v>
      </c>
      <c r="E806" s="10">
        <v>6667009056</v>
      </c>
      <c r="F806" s="10" t="s">
        <v>13542</v>
      </c>
      <c r="G806" s="125" t="s">
        <v>1998</v>
      </c>
      <c r="H806" s="167" t="s">
        <v>151</v>
      </c>
      <c r="I806" s="10" t="s">
        <v>22</v>
      </c>
      <c r="J806" s="10" t="s">
        <v>1988</v>
      </c>
      <c r="K806" s="14">
        <v>231.4</v>
      </c>
      <c r="L806" s="10" t="s">
        <v>241</v>
      </c>
      <c r="M806" s="76" t="s">
        <v>11203</v>
      </c>
      <c r="N806" s="10" t="s">
        <v>39</v>
      </c>
      <c r="O806" s="76" t="s">
        <v>11962</v>
      </c>
      <c r="P806" s="10" t="s">
        <v>6081</v>
      </c>
      <c r="Q806" s="173" t="s">
        <v>9630</v>
      </c>
      <c r="R806" s="10" t="s">
        <v>4250</v>
      </c>
      <c r="S806" s="10" t="s">
        <v>1999</v>
      </c>
      <c r="T806" s="76" t="s">
        <v>10142</v>
      </c>
      <c r="U806" s="415" t="s">
        <v>4473</v>
      </c>
      <c r="V806" s="449"/>
      <c r="W806" s="56"/>
      <c r="X806" s="56"/>
      <c r="Y806" s="56"/>
      <c r="Z806" s="56"/>
      <c r="AA806" s="56"/>
    </row>
    <row r="807" spans="1:27" s="30" customFormat="1" ht="71.400000000000006" outlineLevel="1">
      <c r="A807" s="10">
        <f t="shared" si="42"/>
        <v>748</v>
      </c>
      <c r="B807" s="10" t="s">
        <v>6296</v>
      </c>
      <c r="C807" s="10" t="s">
        <v>44</v>
      </c>
      <c r="D807" s="172" t="s">
        <v>2000</v>
      </c>
      <c r="E807" s="10">
        <v>6648006282</v>
      </c>
      <c r="F807" s="10" t="s">
        <v>13543</v>
      </c>
      <c r="G807" s="125" t="s">
        <v>2001</v>
      </c>
      <c r="H807" s="167" t="s">
        <v>151</v>
      </c>
      <c r="I807" s="10" t="s">
        <v>22</v>
      </c>
      <c r="J807" s="10" t="s">
        <v>174</v>
      </c>
      <c r="K807" s="14">
        <v>231.4</v>
      </c>
      <c r="L807" s="10" t="s">
        <v>241</v>
      </c>
      <c r="M807" s="76" t="s">
        <v>10985</v>
      </c>
      <c r="N807" s="10" t="s">
        <v>39</v>
      </c>
      <c r="O807" s="76" t="s">
        <v>11920</v>
      </c>
      <c r="P807" s="10" t="s">
        <v>6231</v>
      </c>
      <c r="Q807" s="173" t="s">
        <v>9630</v>
      </c>
      <c r="R807" s="10" t="s">
        <v>4251</v>
      </c>
      <c r="S807" s="10" t="s">
        <v>2002</v>
      </c>
      <c r="T807" s="76" t="s">
        <v>10143</v>
      </c>
      <c r="U807" s="581" t="s">
        <v>4474</v>
      </c>
      <c r="V807" s="449"/>
      <c r="W807" s="56"/>
      <c r="X807" s="56"/>
      <c r="Y807" s="56"/>
      <c r="Z807" s="56"/>
      <c r="AA807" s="56"/>
    </row>
    <row r="808" spans="1:27" s="30" customFormat="1" ht="60" outlineLevel="1">
      <c r="A808" s="10">
        <f t="shared" si="42"/>
        <v>749</v>
      </c>
      <c r="B808" s="10" t="s">
        <v>6297</v>
      </c>
      <c r="C808" s="10" t="s">
        <v>44</v>
      </c>
      <c r="D808" s="172" t="s">
        <v>2003</v>
      </c>
      <c r="E808" s="10">
        <v>6667009063</v>
      </c>
      <c r="F808" s="10" t="s">
        <v>13544</v>
      </c>
      <c r="G808" s="125" t="s">
        <v>2004</v>
      </c>
      <c r="H808" s="167" t="s">
        <v>151</v>
      </c>
      <c r="I808" s="10" t="s">
        <v>22</v>
      </c>
      <c r="J808" s="10" t="s">
        <v>174</v>
      </c>
      <c r="K808" s="14">
        <v>231.4</v>
      </c>
      <c r="L808" s="10" t="s">
        <v>241</v>
      </c>
      <c r="M808" s="76" t="s">
        <v>10975</v>
      </c>
      <c r="N808" s="10" t="s">
        <v>39</v>
      </c>
      <c r="O808" s="76" t="s">
        <v>12274</v>
      </c>
      <c r="P808" s="10" t="s">
        <v>2005</v>
      </c>
      <c r="Q808" s="173" t="s">
        <v>9630</v>
      </c>
      <c r="R808" s="10" t="s">
        <v>8696</v>
      </c>
      <c r="S808" s="10" t="s">
        <v>2006</v>
      </c>
      <c r="T808" s="76" t="s">
        <v>10144</v>
      </c>
      <c r="U808" s="415" t="s">
        <v>4475</v>
      </c>
      <c r="V808" s="449"/>
      <c r="W808" s="56"/>
      <c r="X808" s="56"/>
      <c r="Y808" s="56"/>
      <c r="Z808" s="56"/>
      <c r="AA808" s="56"/>
    </row>
    <row r="809" spans="1:27" s="30" customFormat="1" ht="60" outlineLevel="1">
      <c r="A809" s="10">
        <f t="shared" si="42"/>
        <v>750</v>
      </c>
      <c r="B809" s="10" t="s">
        <v>6298</v>
      </c>
      <c r="C809" s="10" t="s">
        <v>44</v>
      </c>
      <c r="D809" s="172" t="s">
        <v>2007</v>
      </c>
      <c r="E809" s="10">
        <v>6648006204</v>
      </c>
      <c r="F809" s="10" t="s">
        <v>7727</v>
      </c>
      <c r="G809" s="125" t="s">
        <v>2008</v>
      </c>
      <c r="H809" s="167" t="s">
        <v>151</v>
      </c>
      <c r="I809" s="10" t="s">
        <v>22</v>
      </c>
      <c r="J809" s="10" t="s">
        <v>174</v>
      </c>
      <c r="K809" s="14">
        <v>231.4</v>
      </c>
      <c r="L809" s="10" t="s">
        <v>241</v>
      </c>
      <c r="M809" s="76" t="s">
        <v>10911</v>
      </c>
      <c r="N809" s="10" t="s">
        <v>39</v>
      </c>
      <c r="O809" s="76" t="s">
        <v>12322</v>
      </c>
      <c r="P809" s="10" t="s">
        <v>2009</v>
      </c>
      <c r="Q809" s="173" t="s">
        <v>9630</v>
      </c>
      <c r="R809" s="10" t="s">
        <v>4252</v>
      </c>
      <c r="S809" s="10" t="s">
        <v>2010</v>
      </c>
      <c r="T809" s="76" t="s">
        <v>10145</v>
      </c>
      <c r="U809" s="581" t="s">
        <v>4476</v>
      </c>
      <c r="V809" s="449"/>
      <c r="W809" s="56"/>
      <c r="X809" s="56"/>
      <c r="Y809" s="56"/>
      <c r="Z809" s="56"/>
      <c r="AA809" s="56"/>
    </row>
    <row r="810" spans="1:27" s="30" customFormat="1" ht="60" outlineLevel="1">
      <c r="A810" s="10">
        <f t="shared" si="42"/>
        <v>751</v>
      </c>
      <c r="B810" s="10" t="s">
        <v>6082</v>
      </c>
      <c r="C810" s="10" t="s">
        <v>341</v>
      </c>
      <c r="D810" s="172" t="s">
        <v>2011</v>
      </c>
      <c r="E810" s="10">
        <v>6668021049</v>
      </c>
      <c r="F810" s="10" t="s">
        <v>7728</v>
      </c>
      <c r="G810" s="125" t="s">
        <v>2012</v>
      </c>
      <c r="H810" s="167" t="s">
        <v>151</v>
      </c>
      <c r="I810" s="10" t="s">
        <v>22</v>
      </c>
      <c r="J810" s="10" t="s">
        <v>1972</v>
      </c>
      <c r="K810" s="14">
        <v>231.4</v>
      </c>
      <c r="L810" s="10" t="s">
        <v>241</v>
      </c>
      <c r="M810" s="76" t="s">
        <v>10894</v>
      </c>
      <c r="N810" s="10" t="s">
        <v>39</v>
      </c>
      <c r="O810" s="76" t="s">
        <v>12323</v>
      </c>
      <c r="P810" s="10" t="s">
        <v>2013</v>
      </c>
      <c r="Q810" s="173" t="s">
        <v>9630</v>
      </c>
      <c r="R810" s="10" t="s">
        <v>4253</v>
      </c>
      <c r="S810" s="10" t="s">
        <v>2014</v>
      </c>
      <c r="T810" s="76" t="s">
        <v>10146</v>
      </c>
      <c r="U810" s="581" t="s">
        <v>4477</v>
      </c>
      <c r="V810" s="449"/>
      <c r="W810" s="56"/>
      <c r="X810" s="56"/>
      <c r="Y810" s="56"/>
      <c r="Z810" s="56"/>
      <c r="AA810" s="56"/>
    </row>
    <row r="811" spans="1:27" s="30" customFormat="1" ht="82.8" outlineLevel="1">
      <c r="A811" s="10">
        <f t="shared" si="42"/>
        <v>752</v>
      </c>
      <c r="B811" s="10" t="s">
        <v>9137</v>
      </c>
      <c r="C811" s="10" t="s">
        <v>341</v>
      </c>
      <c r="D811" s="172" t="s">
        <v>2015</v>
      </c>
      <c r="E811" s="10">
        <v>6648006317</v>
      </c>
      <c r="F811" s="10" t="s">
        <v>13545</v>
      </c>
      <c r="G811" s="125" t="s">
        <v>2016</v>
      </c>
      <c r="H811" s="167" t="s">
        <v>151</v>
      </c>
      <c r="I811" s="10" t="s">
        <v>22</v>
      </c>
      <c r="J811" s="10" t="s">
        <v>174</v>
      </c>
      <c r="K811" s="14">
        <v>231.4</v>
      </c>
      <c r="L811" s="10" t="s">
        <v>241</v>
      </c>
      <c r="M811" s="76" t="s">
        <v>11204</v>
      </c>
      <c r="N811" s="10" t="s">
        <v>39</v>
      </c>
      <c r="O811" s="76" t="s">
        <v>11921</v>
      </c>
      <c r="P811" s="10" t="s">
        <v>6083</v>
      </c>
      <c r="Q811" s="173" t="s">
        <v>9630</v>
      </c>
      <c r="R811" s="10" t="s">
        <v>4254</v>
      </c>
      <c r="S811" s="10" t="s">
        <v>2017</v>
      </c>
      <c r="T811" s="76" t="s">
        <v>10147</v>
      </c>
      <c r="U811" s="415" t="s">
        <v>4478</v>
      </c>
      <c r="V811" s="449"/>
      <c r="W811" s="56"/>
      <c r="X811" s="56"/>
      <c r="Y811" s="56"/>
      <c r="Z811" s="56"/>
      <c r="AA811" s="56"/>
    </row>
    <row r="812" spans="1:27" s="30" customFormat="1" ht="60" outlineLevel="1">
      <c r="A812" s="10">
        <f t="shared" si="42"/>
        <v>753</v>
      </c>
      <c r="B812" s="10" t="s">
        <v>8283</v>
      </c>
      <c r="C812" s="10" t="s">
        <v>341</v>
      </c>
      <c r="D812" s="172" t="s">
        <v>2018</v>
      </c>
      <c r="E812" s="10">
        <v>6623003794</v>
      </c>
      <c r="F812" s="10" t="s">
        <v>13546</v>
      </c>
      <c r="G812" s="125" t="s">
        <v>2019</v>
      </c>
      <c r="H812" s="167" t="s">
        <v>151</v>
      </c>
      <c r="I812" s="10" t="s">
        <v>22</v>
      </c>
      <c r="J812" s="10" t="s">
        <v>960</v>
      </c>
      <c r="K812" s="14">
        <v>231.4</v>
      </c>
      <c r="L812" s="10" t="s">
        <v>241</v>
      </c>
      <c r="M812" s="76" t="s">
        <v>10932</v>
      </c>
      <c r="N812" s="10" t="s">
        <v>39</v>
      </c>
      <c r="O812" s="76" t="s">
        <v>11895</v>
      </c>
      <c r="P812" s="10" t="s">
        <v>2020</v>
      </c>
      <c r="Q812" s="173" t="s">
        <v>9630</v>
      </c>
      <c r="R812" s="10" t="s">
        <v>4255</v>
      </c>
      <c r="S812" s="10" t="s">
        <v>2021</v>
      </c>
      <c r="T812" s="76" t="s">
        <v>10148</v>
      </c>
      <c r="U812" s="415" t="s">
        <v>8944</v>
      </c>
      <c r="V812" s="449"/>
      <c r="W812" s="56"/>
      <c r="X812" s="56"/>
      <c r="Y812" s="56"/>
      <c r="Z812" s="56"/>
      <c r="AA812" s="56"/>
    </row>
    <row r="813" spans="1:27" s="30" customFormat="1" ht="60" outlineLevel="1">
      <c r="A813" s="10">
        <f t="shared" si="42"/>
        <v>754</v>
      </c>
      <c r="B813" s="10" t="s">
        <v>6299</v>
      </c>
      <c r="C813" s="10" t="s">
        <v>341</v>
      </c>
      <c r="D813" s="172" t="s">
        <v>2022</v>
      </c>
      <c r="E813" s="10">
        <v>6648010458</v>
      </c>
      <c r="F813" s="10" t="s">
        <v>13547</v>
      </c>
      <c r="G813" s="125" t="s">
        <v>2023</v>
      </c>
      <c r="H813" s="167" t="s">
        <v>151</v>
      </c>
      <c r="I813" s="10" t="s">
        <v>22</v>
      </c>
      <c r="J813" s="10" t="s">
        <v>174</v>
      </c>
      <c r="K813" s="14">
        <v>231.4</v>
      </c>
      <c r="L813" s="10" t="s">
        <v>241</v>
      </c>
      <c r="M813" s="76" t="s">
        <v>11205</v>
      </c>
      <c r="N813" s="10" t="s">
        <v>39</v>
      </c>
      <c r="O813" s="76" t="s">
        <v>12324</v>
      </c>
      <c r="P813" s="10" t="s">
        <v>6084</v>
      </c>
      <c r="Q813" s="173" t="s">
        <v>9630</v>
      </c>
      <c r="R813" s="10" t="s">
        <v>12911</v>
      </c>
      <c r="S813" s="10" t="s">
        <v>2024</v>
      </c>
      <c r="T813" s="76" t="s">
        <v>10484</v>
      </c>
      <c r="U813" s="581" t="s">
        <v>4479</v>
      </c>
      <c r="V813" s="449"/>
      <c r="W813" s="56"/>
      <c r="X813" s="56"/>
      <c r="Y813" s="56"/>
      <c r="Z813" s="56"/>
      <c r="AA813" s="56"/>
    </row>
    <row r="814" spans="1:27" s="30" customFormat="1" ht="60" outlineLevel="1">
      <c r="A814" s="10">
        <f t="shared" si="42"/>
        <v>755</v>
      </c>
      <c r="B814" s="10" t="s">
        <v>6300</v>
      </c>
      <c r="C814" s="10" t="s">
        <v>341</v>
      </c>
      <c r="D814" s="172" t="s">
        <v>2025</v>
      </c>
      <c r="E814" s="10">
        <v>6667008990</v>
      </c>
      <c r="F814" s="10" t="s">
        <v>13548</v>
      </c>
      <c r="G814" s="125" t="s">
        <v>2026</v>
      </c>
      <c r="H814" s="167" t="s">
        <v>151</v>
      </c>
      <c r="I814" s="10" t="s">
        <v>22</v>
      </c>
      <c r="J814" s="10" t="s">
        <v>1988</v>
      </c>
      <c r="K814" s="14">
        <v>231.4</v>
      </c>
      <c r="L814" s="10" t="s">
        <v>241</v>
      </c>
      <c r="M814" s="76" t="s">
        <v>11159</v>
      </c>
      <c r="N814" s="10" t="s">
        <v>39</v>
      </c>
      <c r="O814" s="76" t="s">
        <v>11883</v>
      </c>
      <c r="P814" s="10" t="s">
        <v>6232</v>
      </c>
      <c r="Q814" s="173" t="s">
        <v>9630</v>
      </c>
      <c r="R814" s="10" t="s">
        <v>4256</v>
      </c>
      <c r="S814" s="10" t="s">
        <v>2027</v>
      </c>
      <c r="T814" s="76" t="s">
        <v>10149</v>
      </c>
      <c r="U814" s="581" t="s">
        <v>4480</v>
      </c>
      <c r="V814" s="449"/>
      <c r="W814" s="56"/>
      <c r="X814" s="56"/>
      <c r="Y814" s="56"/>
      <c r="Z814" s="56"/>
      <c r="AA814" s="56"/>
    </row>
    <row r="815" spans="1:27" s="30" customFormat="1" ht="60" outlineLevel="1">
      <c r="A815" s="10">
        <f t="shared" si="42"/>
        <v>756</v>
      </c>
      <c r="B815" s="10" t="s">
        <v>6301</v>
      </c>
      <c r="C815" s="10" t="s">
        <v>44</v>
      </c>
      <c r="D815" s="172" t="s">
        <v>2028</v>
      </c>
      <c r="E815" s="10">
        <v>6668015944</v>
      </c>
      <c r="F815" s="10" t="s">
        <v>13549</v>
      </c>
      <c r="G815" s="125" t="s">
        <v>2029</v>
      </c>
      <c r="H815" s="167" t="s">
        <v>151</v>
      </c>
      <c r="I815" s="10" t="s">
        <v>22</v>
      </c>
      <c r="J815" s="10" t="s">
        <v>1988</v>
      </c>
      <c r="K815" s="14">
        <v>231.4</v>
      </c>
      <c r="L815" s="10" t="s">
        <v>241</v>
      </c>
      <c r="M815" s="76" t="s">
        <v>11206</v>
      </c>
      <c r="N815" s="10" t="s">
        <v>39</v>
      </c>
      <c r="O815" s="76" t="s">
        <v>12168</v>
      </c>
      <c r="P815" s="10" t="s">
        <v>6233</v>
      </c>
      <c r="Q815" s="173" t="s">
        <v>9630</v>
      </c>
      <c r="R815" s="10" t="s">
        <v>4257</v>
      </c>
      <c r="S815" s="10" t="s">
        <v>2030</v>
      </c>
      <c r="T815" s="76" t="s">
        <v>10150</v>
      </c>
      <c r="U815" s="415" t="s">
        <v>4481</v>
      </c>
      <c r="V815" s="449"/>
      <c r="W815" s="56"/>
      <c r="X815" s="56"/>
      <c r="Y815" s="56"/>
      <c r="Z815" s="56"/>
      <c r="AA815" s="56"/>
    </row>
    <row r="816" spans="1:27" s="30" customFormat="1" ht="60" outlineLevel="1">
      <c r="A816" s="10">
        <f t="shared" si="42"/>
        <v>757</v>
      </c>
      <c r="B816" s="10" t="s">
        <v>6302</v>
      </c>
      <c r="C816" s="10" t="s">
        <v>44</v>
      </c>
      <c r="D816" s="172" t="s">
        <v>2031</v>
      </c>
      <c r="E816" s="10">
        <v>6667009017</v>
      </c>
      <c r="F816" s="10" t="s">
        <v>13550</v>
      </c>
      <c r="G816" s="125" t="s">
        <v>2032</v>
      </c>
      <c r="H816" s="167" t="s">
        <v>151</v>
      </c>
      <c r="I816" s="10" t="s">
        <v>22</v>
      </c>
      <c r="J816" s="10" t="s">
        <v>3402</v>
      </c>
      <c r="K816" s="14">
        <v>231.4</v>
      </c>
      <c r="L816" s="10" t="s">
        <v>241</v>
      </c>
      <c r="M816" s="76" t="s">
        <v>10894</v>
      </c>
      <c r="N816" s="10" t="s">
        <v>39</v>
      </c>
      <c r="O816" s="76" t="s">
        <v>11868</v>
      </c>
      <c r="P816" s="10" t="s">
        <v>6085</v>
      </c>
      <c r="Q816" s="173" t="s">
        <v>9630</v>
      </c>
      <c r="R816" s="10" t="s">
        <v>4258</v>
      </c>
      <c r="S816" s="10" t="s">
        <v>2033</v>
      </c>
      <c r="T816" s="76" t="s">
        <v>10151</v>
      </c>
      <c r="U816" s="415" t="s">
        <v>4482</v>
      </c>
      <c r="V816" s="449"/>
      <c r="W816" s="56"/>
      <c r="X816" s="56"/>
      <c r="Y816" s="56"/>
      <c r="Z816" s="56"/>
      <c r="AA816" s="56"/>
    </row>
    <row r="817" spans="1:27" s="30" customFormat="1" ht="71.400000000000006" outlineLevel="1">
      <c r="A817" s="10">
        <f t="shared" si="42"/>
        <v>758</v>
      </c>
      <c r="B817" s="10" t="s">
        <v>8329</v>
      </c>
      <c r="C817" s="10" t="s">
        <v>341</v>
      </c>
      <c r="D817" s="172" t="s">
        <v>2034</v>
      </c>
      <c r="E817" s="10">
        <v>6668016553</v>
      </c>
      <c r="F817" s="10" t="s">
        <v>13551</v>
      </c>
      <c r="G817" s="125" t="s">
        <v>2035</v>
      </c>
      <c r="H817" s="167" t="s">
        <v>151</v>
      </c>
      <c r="I817" s="10" t="s">
        <v>22</v>
      </c>
      <c r="J817" s="10" t="s">
        <v>3444</v>
      </c>
      <c r="K817" s="14">
        <v>231.4</v>
      </c>
      <c r="L817" s="10" t="s">
        <v>241</v>
      </c>
      <c r="M817" s="76" t="s">
        <v>11120</v>
      </c>
      <c r="N817" s="10" t="s">
        <v>39</v>
      </c>
      <c r="O817" s="76" t="s">
        <v>12325</v>
      </c>
      <c r="P817" s="10" t="s">
        <v>6234</v>
      </c>
      <c r="Q817" s="173" t="s">
        <v>9630</v>
      </c>
      <c r="R817" s="10" t="s">
        <v>4257</v>
      </c>
      <c r="S817" s="10" t="s">
        <v>2036</v>
      </c>
      <c r="T817" s="76" t="s">
        <v>10152</v>
      </c>
      <c r="U817" s="415" t="s">
        <v>4483</v>
      </c>
      <c r="V817" s="449"/>
      <c r="W817" s="56"/>
      <c r="X817" s="56"/>
      <c r="Y817" s="56"/>
      <c r="Z817" s="56"/>
      <c r="AA817" s="56"/>
    </row>
    <row r="818" spans="1:27" s="30" customFormat="1" ht="71.400000000000006" outlineLevel="1">
      <c r="A818" s="10">
        <f t="shared" si="42"/>
        <v>759</v>
      </c>
      <c r="B818" s="10" t="s">
        <v>6303</v>
      </c>
      <c r="C818" s="10" t="s">
        <v>44</v>
      </c>
      <c r="D818" s="172" t="s">
        <v>2037</v>
      </c>
      <c r="E818" s="10">
        <v>6668016024</v>
      </c>
      <c r="F818" s="10" t="s">
        <v>13552</v>
      </c>
      <c r="G818" s="125" t="s">
        <v>2038</v>
      </c>
      <c r="H818" s="167" t="s">
        <v>151</v>
      </c>
      <c r="I818" s="10" t="s">
        <v>22</v>
      </c>
      <c r="J818" s="10" t="s">
        <v>174</v>
      </c>
      <c r="K818" s="14">
        <v>231.4</v>
      </c>
      <c r="L818" s="10" t="s">
        <v>241</v>
      </c>
      <c r="M818" s="76" t="s">
        <v>10931</v>
      </c>
      <c r="N818" s="10" t="s">
        <v>39</v>
      </c>
      <c r="O818" s="76" t="s">
        <v>12326</v>
      </c>
      <c r="P818" s="10" t="s">
        <v>6235</v>
      </c>
      <c r="Q818" s="173" t="s">
        <v>9630</v>
      </c>
      <c r="R818" s="10" t="s">
        <v>4259</v>
      </c>
      <c r="S818" s="10" t="s">
        <v>2039</v>
      </c>
      <c r="T818" s="76" t="s">
        <v>10153</v>
      </c>
      <c r="U818" s="581" t="s">
        <v>4484</v>
      </c>
      <c r="V818" s="449"/>
      <c r="W818" s="56"/>
      <c r="X818" s="56"/>
      <c r="Y818" s="56"/>
      <c r="Z818" s="56"/>
      <c r="AA818" s="56"/>
    </row>
    <row r="819" spans="1:27" s="30" customFormat="1" ht="60" outlineLevel="1">
      <c r="A819" s="10">
        <f t="shared" si="42"/>
        <v>760</v>
      </c>
      <c r="B819" s="10" t="s">
        <v>6304</v>
      </c>
      <c r="C819" s="10" t="s">
        <v>44</v>
      </c>
      <c r="D819" s="172" t="s">
        <v>2040</v>
      </c>
      <c r="E819" s="10">
        <v>6623003145</v>
      </c>
      <c r="F819" s="10" t="s">
        <v>13553</v>
      </c>
      <c r="G819" s="125" t="s">
        <v>2041</v>
      </c>
      <c r="H819" s="167" t="s">
        <v>151</v>
      </c>
      <c r="I819" s="10" t="s">
        <v>22</v>
      </c>
      <c r="J819" s="10" t="s">
        <v>1984</v>
      </c>
      <c r="K819" s="14">
        <v>231.4</v>
      </c>
      <c r="L819" s="10" t="s">
        <v>241</v>
      </c>
      <c r="M819" s="76" t="s">
        <v>11207</v>
      </c>
      <c r="N819" s="10" t="s">
        <v>39</v>
      </c>
      <c r="O819" s="76" t="s">
        <v>12327</v>
      </c>
      <c r="P819" s="10" t="s">
        <v>2042</v>
      </c>
      <c r="Q819" s="173" t="s">
        <v>9630</v>
      </c>
      <c r="R819" s="10" t="s">
        <v>4260</v>
      </c>
      <c r="S819" s="10" t="s">
        <v>2043</v>
      </c>
      <c r="T819" s="76" t="s">
        <v>10154</v>
      </c>
      <c r="U819" s="415" t="s">
        <v>4485</v>
      </c>
      <c r="V819" s="449"/>
      <c r="W819" s="56"/>
      <c r="X819" s="56"/>
      <c r="Y819" s="56"/>
      <c r="Z819" s="56"/>
      <c r="AA819" s="56"/>
    </row>
    <row r="820" spans="1:27" s="30" customFormat="1" ht="60" outlineLevel="1">
      <c r="A820" s="10">
        <f t="shared" si="42"/>
        <v>761</v>
      </c>
      <c r="B820" s="10" t="s">
        <v>6305</v>
      </c>
      <c r="C820" s="10" t="s">
        <v>341</v>
      </c>
      <c r="D820" s="172" t="s">
        <v>2044</v>
      </c>
      <c r="E820" s="10">
        <v>6668016497</v>
      </c>
      <c r="F820" s="10" t="s">
        <v>13554</v>
      </c>
      <c r="G820" s="125" t="s">
        <v>2045</v>
      </c>
      <c r="H820" s="167" t="s">
        <v>151</v>
      </c>
      <c r="I820" s="10" t="s">
        <v>22</v>
      </c>
      <c r="J820" s="10" t="s">
        <v>174</v>
      </c>
      <c r="K820" s="14">
        <v>231.4</v>
      </c>
      <c r="L820" s="10" t="s">
        <v>241</v>
      </c>
      <c r="M820" s="76" t="s">
        <v>10912</v>
      </c>
      <c r="N820" s="10" t="s">
        <v>39</v>
      </c>
      <c r="O820" s="76" t="s">
        <v>12101</v>
      </c>
      <c r="P820" s="10" t="s">
        <v>13028</v>
      </c>
      <c r="Q820" s="173" t="s">
        <v>9630</v>
      </c>
      <c r="R820" s="10" t="s">
        <v>4261</v>
      </c>
      <c r="S820" s="10" t="s">
        <v>2046</v>
      </c>
      <c r="T820" s="76" t="s">
        <v>10155</v>
      </c>
      <c r="U820" s="581" t="s">
        <v>8945</v>
      </c>
      <c r="V820" s="449"/>
      <c r="W820" s="56"/>
      <c r="X820" s="56"/>
      <c r="Y820" s="56"/>
      <c r="Z820" s="56"/>
      <c r="AA820" s="56"/>
    </row>
    <row r="821" spans="1:27" s="30" customFormat="1" ht="60" outlineLevel="1">
      <c r="A821" s="10">
        <f t="shared" si="42"/>
        <v>762</v>
      </c>
      <c r="B821" s="10" t="s">
        <v>6306</v>
      </c>
      <c r="C821" s="10" t="s">
        <v>44</v>
      </c>
      <c r="D821" s="172" t="s">
        <v>2047</v>
      </c>
      <c r="E821" s="10">
        <v>6668016560</v>
      </c>
      <c r="F821" s="10" t="s">
        <v>13555</v>
      </c>
      <c r="G821" s="125" t="s">
        <v>2048</v>
      </c>
      <c r="H821" s="167" t="s">
        <v>151</v>
      </c>
      <c r="I821" s="10" t="s">
        <v>22</v>
      </c>
      <c r="J821" s="10" t="s">
        <v>3445</v>
      </c>
      <c r="K821" s="14">
        <v>231.4</v>
      </c>
      <c r="L821" s="10" t="s">
        <v>241</v>
      </c>
      <c r="M821" s="76" t="s">
        <v>11202</v>
      </c>
      <c r="N821" s="10" t="s">
        <v>39</v>
      </c>
      <c r="O821" s="76" t="s">
        <v>12084</v>
      </c>
      <c r="P821" s="10" t="s">
        <v>13029</v>
      </c>
      <c r="Q821" s="173" t="s">
        <v>9630</v>
      </c>
      <c r="R821" s="10" t="s">
        <v>4262</v>
      </c>
      <c r="S821" s="10" t="s">
        <v>2049</v>
      </c>
      <c r="T821" s="76" t="s">
        <v>10156</v>
      </c>
      <c r="U821" s="415" t="s">
        <v>4486</v>
      </c>
      <c r="V821" s="449"/>
      <c r="W821" s="56"/>
      <c r="X821" s="56"/>
      <c r="Y821" s="56"/>
      <c r="Z821" s="56"/>
      <c r="AA821" s="56"/>
    </row>
    <row r="822" spans="1:27" s="30" customFormat="1" ht="72" outlineLevel="1">
      <c r="A822" s="10">
        <f t="shared" si="42"/>
        <v>763</v>
      </c>
      <c r="B822" s="10" t="s">
        <v>6307</v>
      </c>
      <c r="C822" s="10" t="s">
        <v>44</v>
      </c>
      <c r="D822" s="172" t="s">
        <v>2050</v>
      </c>
      <c r="E822" s="10">
        <v>6668021070</v>
      </c>
      <c r="F822" s="10" t="s">
        <v>13556</v>
      </c>
      <c r="G822" s="125" t="s">
        <v>2051</v>
      </c>
      <c r="H822" s="167" t="s">
        <v>151</v>
      </c>
      <c r="I822" s="10" t="s">
        <v>22</v>
      </c>
      <c r="J822" s="10" t="s">
        <v>174</v>
      </c>
      <c r="K822" s="14">
        <v>231.4</v>
      </c>
      <c r="L822" s="10" t="s">
        <v>241</v>
      </c>
      <c r="M822" s="76" t="s">
        <v>10938</v>
      </c>
      <c r="N822" s="10" t="s">
        <v>39</v>
      </c>
      <c r="O822" s="76" t="s">
        <v>12328</v>
      </c>
      <c r="P822" s="10" t="s">
        <v>6086</v>
      </c>
      <c r="Q822" s="173" t="s">
        <v>9630</v>
      </c>
      <c r="R822" s="10" t="s">
        <v>12651</v>
      </c>
      <c r="S822" s="10" t="s">
        <v>2052</v>
      </c>
      <c r="T822" s="76" t="s">
        <v>10157</v>
      </c>
      <c r="U822" s="415" t="s">
        <v>4487</v>
      </c>
      <c r="V822" s="449"/>
      <c r="W822" s="56"/>
      <c r="X822" s="56"/>
      <c r="Y822" s="56"/>
      <c r="Z822" s="56"/>
      <c r="AA822" s="56"/>
    </row>
    <row r="823" spans="1:27" s="30" customFormat="1" ht="70.8" outlineLevel="1">
      <c r="A823" s="10">
        <f t="shared" si="42"/>
        <v>764</v>
      </c>
      <c r="B823" s="10" t="s">
        <v>6308</v>
      </c>
      <c r="C823" s="10" t="s">
        <v>44</v>
      </c>
      <c r="D823" s="172" t="s">
        <v>2053</v>
      </c>
      <c r="E823" s="10">
        <v>6668016063</v>
      </c>
      <c r="F823" s="10" t="s">
        <v>13557</v>
      </c>
      <c r="G823" s="125" t="s">
        <v>2054</v>
      </c>
      <c r="H823" s="167" t="s">
        <v>151</v>
      </c>
      <c r="I823" s="10" t="s">
        <v>22</v>
      </c>
      <c r="J823" s="10" t="s">
        <v>1988</v>
      </c>
      <c r="K823" s="14">
        <v>231.4</v>
      </c>
      <c r="L823" s="10" t="s">
        <v>241</v>
      </c>
      <c r="M823" s="76" t="s">
        <v>11208</v>
      </c>
      <c r="N823" s="10" t="s">
        <v>39</v>
      </c>
      <c r="O823" s="76" t="s">
        <v>12329</v>
      </c>
      <c r="P823" s="10" t="s">
        <v>3539</v>
      </c>
      <c r="Q823" s="173" t="s">
        <v>9630</v>
      </c>
      <c r="R823" s="10" t="s">
        <v>4263</v>
      </c>
      <c r="S823" s="10" t="s">
        <v>2055</v>
      </c>
      <c r="T823" s="76" t="s">
        <v>10158</v>
      </c>
      <c r="U823" s="415" t="s">
        <v>4488</v>
      </c>
      <c r="V823" s="449"/>
      <c r="W823" s="56"/>
      <c r="X823" s="56"/>
      <c r="Y823" s="56"/>
      <c r="Z823" s="56"/>
      <c r="AA823" s="56"/>
    </row>
    <row r="824" spans="1:27" s="30" customFormat="1" ht="60" outlineLevel="1">
      <c r="A824" s="10">
        <f t="shared" si="42"/>
        <v>765</v>
      </c>
      <c r="B824" s="10" t="s">
        <v>6309</v>
      </c>
      <c r="C824" s="10" t="s">
        <v>341</v>
      </c>
      <c r="D824" s="172" t="s">
        <v>2056</v>
      </c>
      <c r="E824" s="10">
        <v>6669014936</v>
      </c>
      <c r="F824" s="10" t="s">
        <v>13558</v>
      </c>
      <c r="G824" s="125" t="s">
        <v>2057</v>
      </c>
      <c r="H824" s="167" t="s">
        <v>151</v>
      </c>
      <c r="I824" s="10" t="s">
        <v>22</v>
      </c>
      <c r="J824" s="10" t="s">
        <v>1972</v>
      </c>
      <c r="K824" s="14">
        <v>231.4</v>
      </c>
      <c r="L824" s="10" t="s">
        <v>241</v>
      </c>
      <c r="M824" s="76" t="s">
        <v>11207</v>
      </c>
      <c r="N824" s="10" t="s">
        <v>39</v>
      </c>
      <c r="O824" s="76" t="s">
        <v>11944</v>
      </c>
      <c r="P824" s="10" t="s">
        <v>2058</v>
      </c>
      <c r="Q824" s="173" t="s">
        <v>9630</v>
      </c>
      <c r="R824" s="10" t="s">
        <v>4264</v>
      </c>
      <c r="S824" s="10" t="s">
        <v>2059</v>
      </c>
      <c r="T824" s="76" t="s">
        <v>10159</v>
      </c>
      <c r="U824" s="415" t="s">
        <v>9316</v>
      </c>
      <c r="V824" s="449"/>
      <c r="W824" s="56"/>
      <c r="X824" s="56"/>
      <c r="Y824" s="56"/>
      <c r="Z824" s="56"/>
      <c r="AA824" s="56"/>
    </row>
    <row r="825" spans="1:27" s="30" customFormat="1" ht="72" outlineLevel="1">
      <c r="A825" s="10">
        <f t="shared" si="42"/>
        <v>766</v>
      </c>
      <c r="B825" s="10" t="s">
        <v>6310</v>
      </c>
      <c r="C825" s="10" t="s">
        <v>341</v>
      </c>
      <c r="D825" s="172" t="s">
        <v>2060</v>
      </c>
      <c r="E825" s="10">
        <v>6667008983</v>
      </c>
      <c r="F825" s="10" t="s">
        <v>13559</v>
      </c>
      <c r="G825" s="125" t="s">
        <v>2061</v>
      </c>
      <c r="H825" s="167" t="s">
        <v>151</v>
      </c>
      <c r="I825" s="10" t="s">
        <v>22</v>
      </c>
      <c r="J825" s="10" t="s">
        <v>1984</v>
      </c>
      <c r="K825" s="14">
        <v>231.4</v>
      </c>
      <c r="L825" s="10" t="s">
        <v>241</v>
      </c>
      <c r="M825" s="76" t="s">
        <v>10906</v>
      </c>
      <c r="N825" s="10" t="s">
        <v>39</v>
      </c>
      <c r="O825" s="76" t="s">
        <v>12330</v>
      </c>
      <c r="P825" s="10" t="s">
        <v>13030</v>
      </c>
      <c r="Q825" s="173" t="s">
        <v>9630</v>
      </c>
      <c r="R825" s="10" t="s">
        <v>4265</v>
      </c>
      <c r="S825" s="10" t="s">
        <v>2062</v>
      </c>
      <c r="T825" s="76" t="s">
        <v>10160</v>
      </c>
      <c r="U825" s="415" t="s">
        <v>8946</v>
      </c>
      <c r="V825" s="449"/>
      <c r="W825" s="56"/>
      <c r="X825" s="56"/>
      <c r="Y825" s="56"/>
      <c r="Z825" s="56"/>
      <c r="AA825" s="56"/>
    </row>
    <row r="826" spans="1:27" s="30" customFormat="1" ht="60" outlineLevel="1">
      <c r="A826" s="10">
        <f t="shared" si="42"/>
        <v>767</v>
      </c>
      <c r="B826" s="10" t="s">
        <v>6311</v>
      </c>
      <c r="C826" s="10" t="s">
        <v>341</v>
      </c>
      <c r="D826" s="172" t="s">
        <v>2063</v>
      </c>
      <c r="E826" s="10">
        <v>6667009070</v>
      </c>
      <c r="F826" s="10" t="s">
        <v>13560</v>
      </c>
      <c r="G826" s="125" t="s">
        <v>2064</v>
      </c>
      <c r="H826" s="167" t="s">
        <v>151</v>
      </c>
      <c r="I826" s="10" t="s">
        <v>22</v>
      </c>
      <c r="J826" s="10" t="s">
        <v>1984</v>
      </c>
      <c r="K826" s="14">
        <v>231.4</v>
      </c>
      <c r="L826" s="10" t="s">
        <v>241</v>
      </c>
      <c r="M826" s="76" t="s">
        <v>10901</v>
      </c>
      <c r="N826" s="10" t="s">
        <v>39</v>
      </c>
      <c r="O826" s="76" t="s">
        <v>12331</v>
      </c>
      <c r="P826" s="10" t="s">
        <v>6087</v>
      </c>
      <c r="Q826" s="173" t="s">
        <v>9630</v>
      </c>
      <c r="R826" s="10" t="s">
        <v>4266</v>
      </c>
      <c r="S826" s="10" t="s">
        <v>2065</v>
      </c>
      <c r="T826" s="76" t="s">
        <v>10161</v>
      </c>
      <c r="U826" s="415" t="s">
        <v>8947</v>
      </c>
      <c r="V826" s="449"/>
      <c r="W826" s="56"/>
      <c r="X826" s="56"/>
      <c r="Y826" s="56"/>
      <c r="Z826" s="56"/>
      <c r="AA826" s="56"/>
    </row>
    <row r="827" spans="1:27" s="30" customFormat="1" ht="60" outlineLevel="1">
      <c r="A827" s="10">
        <f t="shared" si="42"/>
        <v>768</v>
      </c>
      <c r="B827" s="10" t="s">
        <v>6312</v>
      </c>
      <c r="C827" s="10" t="s">
        <v>341</v>
      </c>
      <c r="D827" s="172" t="s">
        <v>2066</v>
      </c>
      <c r="E827" s="10">
        <v>6667009088</v>
      </c>
      <c r="F827" s="10" t="s">
        <v>13561</v>
      </c>
      <c r="G827" s="125" t="s">
        <v>2067</v>
      </c>
      <c r="H827" s="167" t="s">
        <v>151</v>
      </c>
      <c r="I827" s="10" t="s">
        <v>22</v>
      </c>
      <c r="J827" s="10" t="s">
        <v>1988</v>
      </c>
      <c r="K827" s="14">
        <v>231.4</v>
      </c>
      <c r="L827" s="10" t="s">
        <v>241</v>
      </c>
      <c r="M827" s="76" t="s">
        <v>11203</v>
      </c>
      <c r="N827" s="10" t="s">
        <v>39</v>
      </c>
      <c r="O827" s="76" t="s">
        <v>11939</v>
      </c>
      <c r="P827" s="10" t="s">
        <v>6088</v>
      </c>
      <c r="Q827" s="173" t="s">
        <v>9630</v>
      </c>
      <c r="R827" s="10" t="s">
        <v>4267</v>
      </c>
      <c r="S827" s="10" t="s">
        <v>2068</v>
      </c>
      <c r="T827" s="76" t="s">
        <v>10162</v>
      </c>
      <c r="U827" s="415" t="s">
        <v>8948</v>
      </c>
      <c r="V827" s="449"/>
      <c r="W827" s="56"/>
      <c r="X827" s="56"/>
      <c r="Y827" s="56"/>
      <c r="Z827" s="56"/>
      <c r="AA827" s="56"/>
    </row>
    <row r="828" spans="1:27" s="30" customFormat="1" ht="58.8" outlineLevel="1">
      <c r="A828" s="10">
        <f t="shared" si="42"/>
        <v>769</v>
      </c>
      <c r="B828" s="10" t="s">
        <v>6313</v>
      </c>
      <c r="C828" s="10" t="s">
        <v>44</v>
      </c>
      <c r="D828" s="172" t="s">
        <v>2069</v>
      </c>
      <c r="E828" s="10">
        <v>6667009095</v>
      </c>
      <c r="F828" s="10" t="s">
        <v>13562</v>
      </c>
      <c r="G828" s="125" t="s">
        <v>2070</v>
      </c>
      <c r="H828" s="167" t="s">
        <v>151</v>
      </c>
      <c r="I828" s="10" t="s">
        <v>22</v>
      </c>
      <c r="J828" s="10" t="s">
        <v>174</v>
      </c>
      <c r="K828" s="14">
        <v>231.4</v>
      </c>
      <c r="L828" s="10" t="s">
        <v>241</v>
      </c>
      <c r="M828" s="76" t="s">
        <v>10981</v>
      </c>
      <c r="N828" s="10" t="s">
        <v>39</v>
      </c>
      <c r="O828" s="76" t="s">
        <v>12332</v>
      </c>
      <c r="P828" s="10" t="s">
        <v>6236</v>
      </c>
      <c r="Q828" s="173" t="s">
        <v>9630</v>
      </c>
      <c r="R828" s="10" t="s">
        <v>4268</v>
      </c>
      <c r="S828" s="10" t="s">
        <v>2071</v>
      </c>
      <c r="T828" s="76" t="s">
        <v>10163</v>
      </c>
      <c r="U828" s="415" t="s">
        <v>8949</v>
      </c>
      <c r="V828" s="449"/>
      <c r="W828" s="56"/>
      <c r="X828" s="56"/>
      <c r="Y828" s="56"/>
      <c r="Z828" s="56"/>
      <c r="AA828" s="56"/>
    </row>
    <row r="829" spans="1:27" s="30" customFormat="1" ht="60" outlineLevel="1">
      <c r="A829" s="10">
        <f t="shared" si="42"/>
        <v>770</v>
      </c>
      <c r="B829" s="10" t="s">
        <v>6314</v>
      </c>
      <c r="C829" s="10" t="s">
        <v>44</v>
      </c>
      <c r="D829" s="172" t="s">
        <v>2072</v>
      </c>
      <c r="E829" s="10">
        <v>6623003280</v>
      </c>
      <c r="F829" s="10" t="s">
        <v>13563</v>
      </c>
      <c r="G829" s="125" t="s">
        <v>2073</v>
      </c>
      <c r="H829" s="167" t="s">
        <v>151</v>
      </c>
      <c r="I829" s="10" t="s">
        <v>22</v>
      </c>
      <c r="J829" s="10" t="s">
        <v>3445</v>
      </c>
      <c r="K829" s="14">
        <v>231.4</v>
      </c>
      <c r="L829" s="10" t="s">
        <v>241</v>
      </c>
      <c r="M829" s="76" t="s">
        <v>11160</v>
      </c>
      <c r="N829" s="10" t="s">
        <v>39</v>
      </c>
      <c r="O829" s="76" t="s">
        <v>11911</v>
      </c>
      <c r="P829" s="10" t="s">
        <v>3634</v>
      </c>
      <c r="Q829" s="173" t="s">
        <v>9630</v>
      </c>
      <c r="R829" s="10" t="s">
        <v>4269</v>
      </c>
      <c r="S829" s="10" t="s">
        <v>2074</v>
      </c>
      <c r="T829" s="76" t="s">
        <v>10164</v>
      </c>
      <c r="U829" s="415" t="s">
        <v>8950</v>
      </c>
      <c r="V829" s="449"/>
      <c r="W829" s="56"/>
      <c r="X829" s="56"/>
      <c r="Y829" s="56"/>
      <c r="Z829" s="56"/>
      <c r="AA829" s="56"/>
    </row>
    <row r="830" spans="1:27" s="30" customFormat="1" ht="70.8" outlineLevel="1">
      <c r="A830" s="10">
        <f t="shared" si="42"/>
        <v>771</v>
      </c>
      <c r="B830" s="10" t="s">
        <v>6315</v>
      </c>
      <c r="C830" s="10" t="s">
        <v>44</v>
      </c>
      <c r="D830" s="172" t="s">
        <v>2075</v>
      </c>
      <c r="E830" s="10">
        <v>6667009105</v>
      </c>
      <c r="F830" s="10" t="s">
        <v>13564</v>
      </c>
      <c r="G830" s="125" t="s">
        <v>2076</v>
      </c>
      <c r="H830" s="167" t="s">
        <v>151</v>
      </c>
      <c r="I830" s="10" t="s">
        <v>22</v>
      </c>
      <c r="J830" s="10" t="s">
        <v>174</v>
      </c>
      <c r="K830" s="14">
        <v>231.4</v>
      </c>
      <c r="L830" s="10" t="s">
        <v>241</v>
      </c>
      <c r="M830" s="76" t="s">
        <v>10912</v>
      </c>
      <c r="N830" s="10" t="s">
        <v>39</v>
      </c>
      <c r="O830" s="76" t="s">
        <v>11866</v>
      </c>
      <c r="P830" s="16" t="s">
        <v>13031</v>
      </c>
      <c r="Q830" s="173" t="s">
        <v>9630</v>
      </c>
      <c r="R830" s="10" t="s">
        <v>4270</v>
      </c>
      <c r="S830" s="10" t="s">
        <v>2077</v>
      </c>
      <c r="T830" s="76" t="s">
        <v>10165</v>
      </c>
      <c r="U830" s="415" t="s">
        <v>8951</v>
      </c>
      <c r="V830" s="449"/>
      <c r="W830" s="56"/>
      <c r="X830" s="56"/>
      <c r="Y830" s="56"/>
      <c r="Z830" s="56"/>
      <c r="AA830" s="56"/>
    </row>
    <row r="831" spans="1:27" s="30" customFormat="1" ht="60" outlineLevel="1">
      <c r="A831" s="10">
        <f t="shared" si="42"/>
        <v>772</v>
      </c>
      <c r="B831" s="10" t="s">
        <v>6316</v>
      </c>
      <c r="C831" s="10" t="s">
        <v>44</v>
      </c>
      <c r="D831" s="172" t="s">
        <v>2078</v>
      </c>
      <c r="E831" s="10">
        <v>6667008951</v>
      </c>
      <c r="F831" s="10" t="s">
        <v>13565</v>
      </c>
      <c r="G831" s="125" t="s">
        <v>2079</v>
      </c>
      <c r="H831" s="167" t="s">
        <v>151</v>
      </c>
      <c r="I831" s="10" t="s">
        <v>22</v>
      </c>
      <c r="J831" s="10" t="s">
        <v>174</v>
      </c>
      <c r="K831" s="14">
        <v>231.4</v>
      </c>
      <c r="L831" s="10" t="s">
        <v>241</v>
      </c>
      <c r="M831" s="76" t="s">
        <v>10911</v>
      </c>
      <c r="N831" s="10" t="s">
        <v>39</v>
      </c>
      <c r="O831" s="76" t="s">
        <v>12242</v>
      </c>
      <c r="P831" s="16" t="s">
        <v>6089</v>
      </c>
      <c r="Q831" s="173" t="s">
        <v>9630</v>
      </c>
      <c r="R831" s="10" t="s">
        <v>4271</v>
      </c>
      <c r="S831" s="10" t="s">
        <v>2080</v>
      </c>
      <c r="T831" s="76" t="s">
        <v>10166</v>
      </c>
      <c r="U831" s="581" t="s">
        <v>8952</v>
      </c>
      <c r="V831" s="449"/>
      <c r="W831" s="56"/>
      <c r="X831" s="56"/>
      <c r="Y831" s="56"/>
      <c r="Z831" s="56"/>
      <c r="AA831" s="56"/>
    </row>
    <row r="832" spans="1:27" s="30" customFormat="1" ht="72" outlineLevel="1">
      <c r="A832" s="10">
        <f t="shared" si="42"/>
        <v>773</v>
      </c>
      <c r="B832" s="10" t="s">
        <v>6317</v>
      </c>
      <c r="C832" s="10" t="s">
        <v>341</v>
      </c>
      <c r="D832" s="474" t="s">
        <v>2081</v>
      </c>
      <c r="E832" s="10">
        <v>6668016458</v>
      </c>
      <c r="F832" s="10" t="s">
        <v>13566</v>
      </c>
      <c r="G832" s="125" t="s">
        <v>2082</v>
      </c>
      <c r="H832" s="167" t="s">
        <v>151</v>
      </c>
      <c r="I832" s="10" t="s">
        <v>22</v>
      </c>
      <c r="J832" s="10" t="s">
        <v>1988</v>
      </c>
      <c r="K832" s="14">
        <v>231.4</v>
      </c>
      <c r="L832" s="10" t="s">
        <v>241</v>
      </c>
      <c r="M832" s="76" t="s">
        <v>11208</v>
      </c>
      <c r="N832" s="10" t="s">
        <v>39</v>
      </c>
      <c r="O832" s="76" t="s">
        <v>11926</v>
      </c>
      <c r="P832" s="16" t="s">
        <v>6090</v>
      </c>
      <c r="Q832" s="173" t="s">
        <v>9630</v>
      </c>
      <c r="R832" s="10" t="s">
        <v>4272</v>
      </c>
      <c r="S832" s="10" t="s">
        <v>2083</v>
      </c>
      <c r="T832" s="273" t="s">
        <v>10167</v>
      </c>
      <c r="U832" s="581" t="s">
        <v>8953</v>
      </c>
      <c r="V832" s="449"/>
      <c r="W832" s="56"/>
      <c r="X832" s="56"/>
      <c r="Y832" s="56"/>
      <c r="Z832" s="56"/>
      <c r="AA832" s="56"/>
    </row>
    <row r="833" spans="1:27" s="30" customFormat="1" ht="70.8" outlineLevel="1">
      <c r="A833" s="10">
        <f t="shared" si="42"/>
        <v>774</v>
      </c>
      <c r="B833" s="10" t="s">
        <v>6318</v>
      </c>
      <c r="C833" s="10" t="s">
        <v>341</v>
      </c>
      <c r="D833" s="172" t="s">
        <v>2084</v>
      </c>
      <c r="E833" s="10">
        <v>6623003762</v>
      </c>
      <c r="F833" s="10" t="s">
        <v>13567</v>
      </c>
      <c r="G833" s="125" t="s">
        <v>2085</v>
      </c>
      <c r="H833" s="167" t="s">
        <v>151</v>
      </c>
      <c r="I833" s="10" t="s">
        <v>22</v>
      </c>
      <c r="J833" s="10" t="s">
        <v>1972</v>
      </c>
      <c r="K833" s="14">
        <v>231.4</v>
      </c>
      <c r="L833" s="10" t="s">
        <v>241</v>
      </c>
      <c r="M833" s="76" t="s">
        <v>10901</v>
      </c>
      <c r="N833" s="10" t="s">
        <v>39</v>
      </c>
      <c r="O833" s="76" t="s">
        <v>12017</v>
      </c>
      <c r="P833" s="10" t="s">
        <v>2086</v>
      </c>
      <c r="Q833" s="173" t="s">
        <v>9630</v>
      </c>
      <c r="R833" s="10" t="s">
        <v>4273</v>
      </c>
      <c r="S833" s="10" t="s">
        <v>2087</v>
      </c>
      <c r="T833" s="76" t="s">
        <v>10168</v>
      </c>
      <c r="U833" s="415" t="s">
        <v>8954</v>
      </c>
      <c r="V833" s="449"/>
      <c r="W833" s="56"/>
      <c r="X833" s="56"/>
      <c r="Y833" s="56"/>
      <c r="Z833" s="56"/>
      <c r="AA833" s="56"/>
    </row>
    <row r="834" spans="1:27" s="30" customFormat="1" ht="60" outlineLevel="1">
      <c r="A834" s="10">
        <f t="shared" si="42"/>
        <v>775</v>
      </c>
      <c r="B834" s="10" t="s">
        <v>6319</v>
      </c>
      <c r="C834" s="10" t="s">
        <v>44</v>
      </c>
      <c r="D834" s="172" t="s">
        <v>2088</v>
      </c>
      <c r="E834" s="10">
        <v>6668021031</v>
      </c>
      <c r="F834" s="10" t="s">
        <v>13568</v>
      </c>
      <c r="G834" s="125" t="s">
        <v>2089</v>
      </c>
      <c r="H834" s="167" t="s">
        <v>151</v>
      </c>
      <c r="I834" s="10" t="s">
        <v>22</v>
      </c>
      <c r="J834" s="10" t="s">
        <v>174</v>
      </c>
      <c r="K834" s="14">
        <v>231.4</v>
      </c>
      <c r="L834" s="10" t="s">
        <v>241</v>
      </c>
      <c r="M834" s="76" t="s">
        <v>10911</v>
      </c>
      <c r="N834" s="10" t="s">
        <v>39</v>
      </c>
      <c r="O834" s="76" t="s">
        <v>11923</v>
      </c>
      <c r="P834" s="10" t="s">
        <v>6091</v>
      </c>
      <c r="Q834" s="173" t="s">
        <v>9630</v>
      </c>
      <c r="R834" s="10" t="s">
        <v>4274</v>
      </c>
      <c r="S834" s="10" t="s">
        <v>2090</v>
      </c>
      <c r="T834" s="76" t="s">
        <v>10169</v>
      </c>
      <c r="U834" s="415" t="s">
        <v>8955</v>
      </c>
      <c r="V834" s="449"/>
      <c r="W834" s="56"/>
      <c r="X834" s="56"/>
      <c r="Y834" s="56"/>
      <c r="Z834" s="56"/>
      <c r="AA834" s="56"/>
    </row>
    <row r="835" spans="1:27" s="30" customFormat="1" ht="60" outlineLevel="1">
      <c r="A835" s="10">
        <f t="shared" si="42"/>
        <v>776</v>
      </c>
      <c r="B835" s="10" t="s">
        <v>6320</v>
      </c>
      <c r="C835" s="10" t="s">
        <v>341</v>
      </c>
      <c r="D835" s="172" t="s">
        <v>2091</v>
      </c>
      <c r="E835" s="10">
        <v>6669014904</v>
      </c>
      <c r="F835" s="10" t="s">
        <v>13569</v>
      </c>
      <c r="G835" s="125" t="s">
        <v>2092</v>
      </c>
      <c r="H835" s="167" t="s">
        <v>151</v>
      </c>
      <c r="I835" s="10" t="s">
        <v>22</v>
      </c>
      <c r="J835" s="10" t="s">
        <v>2093</v>
      </c>
      <c r="K835" s="14">
        <v>231.4</v>
      </c>
      <c r="L835" s="10" t="s">
        <v>241</v>
      </c>
      <c r="M835" s="76" t="s">
        <v>10906</v>
      </c>
      <c r="N835" s="10" t="s">
        <v>39</v>
      </c>
      <c r="O835" s="76" t="s">
        <v>12333</v>
      </c>
      <c r="P835" s="10" t="s">
        <v>6237</v>
      </c>
      <c r="Q835" s="173" t="s">
        <v>9630</v>
      </c>
      <c r="R835" s="10" t="s">
        <v>4275</v>
      </c>
      <c r="S835" s="10" t="s">
        <v>13215</v>
      </c>
      <c r="T835" s="76" t="s">
        <v>10170</v>
      </c>
      <c r="U835" s="415" t="s">
        <v>8956</v>
      </c>
      <c r="V835" s="449"/>
      <c r="W835" s="56"/>
      <c r="X835" s="56"/>
      <c r="Y835" s="56"/>
      <c r="Z835" s="56"/>
      <c r="AA835" s="56"/>
    </row>
    <row r="836" spans="1:27" s="30" customFormat="1" ht="60" outlineLevel="1">
      <c r="A836" s="10">
        <f t="shared" si="42"/>
        <v>777</v>
      </c>
      <c r="B836" s="10" t="s">
        <v>6321</v>
      </c>
      <c r="C836" s="10" t="s">
        <v>341</v>
      </c>
      <c r="D836" s="172" t="s">
        <v>2094</v>
      </c>
      <c r="E836" s="10">
        <v>6623006097</v>
      </c>
      <c r="F836" s="10" t="s">
        <v>13570</v>
      </c>
      <c r="G836" s="125" t="s">
        <v>2095</v>
      </c>
      <c r="H836" s="167" t="s">
        <v>151</v>
      </c>
      <c r="I836" s="10" t="s">
        <v>22</v>
      </c>
      <c r="J836" s="10" t="s">
        <v>1972</v>
      </c>
      <c r="K836" s="14">
        <v>231.4</v>
      </c>
      <c r="L836" s="10" t="s">
        <v>241</v>
      </c>
      <c r="M836" s="76" t="s">
        <v>10894</v>
      </c>
      <c r="N836" s="10" t="s">
        <v>39</v>
      </c>
      <c r="O836" s="76" t="s">
        <v>11924</v>
      </c>
      <c r="P836" s="10" t="s">
        <v>2096</v>
      </c>
      <c r="Q836" s="173" t="s">
        <v>9630</v>
      </c>
      <c r="R836" s="10" t="s">
        <v>4276</v>
      </c>
      <c r="S836" s="10" t="s">
        <v>2097</v>
      </c>
      <c r="T836" s="76" t="s">
        <v>10171</v>
      </c>
      <c r="U836" s="415" t="s">
        <v>8957</v>
      </c>
      <c r="V836" s="449"/>
      <c r="W836" s="56"/>
      <c r="X836" s="56"/>
      <c r="Y836" s="56"/>
      <c r="Z836" s="56"/>
      <c r="AA836" s="56"/>
    </row>
    <row r="837" spans="1:27" s="30" customFormat="1" ht="60" outlineLevel="1">
      <c r="A837" s="10">
        <f t="shared" si="42"/>
        <v>778</v>
      </c>
      <c r="B837" s="10" t="s">
        <v>6322</v>
      </c>
      <c r="C837" s="10" t="s">
        <v>341</v>
      </c>
      <c r="D837" s="172" t="s">
        <v>2098</v>
      </c>
      <c r="E837" s="10">
        <v>6667009112</v>
      </c>
      <c r="F837" s="10" t="s">
        <v>13571</v>
      </c>
      <c r="G837" s="125" t="s">
        <v>2099</v>
      </c>
      <c r="H837" s="167" t="s">
        <v>151</v>
      </c>
      <c r="I837" s="10" t="s">
        <v>22</v>
      </c>
      <c r="J837" s="10" t="s">
        <v>6244</v>
      </c>
      <c r="K837" s="14">
        <v>231.4</v>
      </c>
      <c r="L837" s="10" t="s">
        <v>241</v>
      </c>
      <c r="M837" s="76" t="s">
        <v>11160</v>
      </c>
      <c r="N837" s="10" t="s">
        <v>39</v>
      </c>
      <c r="O837" s="76" t="s">
        <v>12334</v>
      </c>
      <c r="P837" s="10" t="s">
        <v>13032</v>
      </c>
      <c r="Q837" s="173" t="s">
        <v>9630</v>
      </c>
      <c r="R837" s="10" t="s">
        <v>4277</v>
      </c>
      <c r="S837" s="10" t="s">
        <v>2100</v>
      </c>
      <c r="T837" s="76" t="s">
        <v>10172</v>
      </c>
      <c r="U837" s="415" t="s">
        <v>8958</v>
      </c>
      <c r="V837" s="449"/>
      <c r="W837" s="56"/>
      <c r="X837" s="56"/>
      <c r="Y837" s="56"/>
      <c r="Z837" s="56"/>
      <c r="AA837" s="56"/>
    </row>
    <row r="838" spans="1:27" s="30" customFormat="1" ht="60" outlineLevel="1">
      <c r="A838" s="10">
        <f t="shared" si="42"/>
        <v>779</v>
      </c>
      <c r="B838" s="10" t="s">
        <v>6323</v>
      </c>
      <c r="C838" s="10" t="s">
        <v>341</v>
      </c>
      <c r="D838" s="172" t="s">
        <v>2101</v>
      </c>
      <c r="E838" s="10">
        <v>6623003755</v>
      </c>
      <c r="F838" s="10" t="s">
        <v>13572</v>
      </c>
      <c r="G838" s="125" t="s">
        <v>2102</v>
      </c>
      <c r="H838" s="167" t="s">
        <v>151</v>
      </c>
      <c r="I838" s="10" t="s">
        <v>22</v>
      </c>
      <c r="J838" s="10" t="s">
        <v>1984</v>
      </c>
      <c r="K838" s="14">
        <v>231.4</v>
      </c>
      <c r="L838" s="10" t="s">
        <v>241</v>
      </c>
      <c r="M838" s="76" t="s">
        <v>10899</v>
      </c>
      <c r="N838" s="10" t="s">
        <v>39</v>
      </c>
      <c r="O838" s="76" t="s">
        <v>12335</v>
      </c>
      <c r="P838" s="10" t="s">
        <v>2103</v>
      </c>
      <c r="Q838" s="173" t="s">
        <v>9630</v>
      </c>
      <c r="R838" s="10" t="s">
        <v>12652</v>
      </c>
      <c r="S838" s="10" t="s">
        <v>2104</v>
      </c>
      <c r="T838" s="76" t="s">
        <v>10173</v>
      </c>
      <c r="U838" s="415" t="s">
        <v>8959</v>
      </c>
      <c r="V838" s="449"/>
      <c r="W838" s="56"/>
      <c r="X838" s="56"/>
      <c r="Y838" s="56"/>
      <c r="Z838" s="56"/>
      <c r="AA838" s="56"/>
    </row>
    <row r="839" spans="1:27" s="30" customFormat="1" ht="60" outlineLevel="1">
      <c r="A839" s="10">
        <f t="shared" si="42"/>
        <v>780</v>
      </c>
      <c r="B839" s="10" t="s">
        <v>6324</v>
      </c>
      <c r="C839" s="10" t="s">
        <v>341</v>
      </c>
      <c r="D839" s="172" t="s">
        <v>2105</v>
      </c>
      <c r="E839" s="10">
        <v>6623003730</v>
      </c>
      <c r="F839" s="10" t="s">
        <v>13573</v>
      </c>
      <c r="G839" s="125" t="s">
        <v>2106</v>
      </c>
      <c r="H839" s="167" t="s">
        <v>151</v>
      </c>
      <c r="I839" s="10" t="s">
        <v>22</v>
      </c>
      <c r="J839" s="10" t="s">
        <v>1972</v>
      </c>
      <c r="K839" s="14">
        <v>231.4</v>
      </c>
      <c r="L839" s="10" t="s">
        <v>241</v>
      </c>
      <c r="M839" s="76" t="s">
        <v>10906</v>
      </c>
      <c r="N839" s="10" t="s">
        <v>39</v>
      </c>
      <c r="O839" s="76" t="s">
        <v>11976</v>
      </c>
      <c r="P839" s="10" t="s">
        <v>2107</v>
      </c>
      <c r="Q839" s="173" t="s">
        <v>9630</v>
      </c>
      <c r="R839" s="10" t="s">
        <v>4278</v>
      </c>
      <c r="S839" s="10" t="s">
        <v>2108</v>
      </c>
      <c r="T839" s="273" t="s">
        <v>10174</v>
      </c>
      <c r="U839" s="415" t="s">
        <v>8960</v>
      </c>
      <c r="V839" s="449"/>
      <c r="W839" s="56"/>
      <c r="X839" s="56"/>
      <c r="Y839" s="56"/>
      <c r="Z839" s="56"/>
      <c r="AA839" s="56"/>
    </row>
    <row r="840" spans="1:27" s="30" customFormat="1" ht="72" outlineLevel="1">
      <c r="A840" s="10">
        <f t="shared" si="42"/>
        <v>781</v>
      </c>
      <c r="B840" s="10" t="s">
        <v>6325</v>
      </c>
      <c r="C840" s="10" t="s">
        <v>44</v>
      </c>
      <c r="D840" s="172" t="s">
        <v>2109</v>
      </c>
      <c r="E840" s="10">
        <v>6667009120</v>
      </c>
      <c r="F840" s="10" t="s">
        <v>13574</v>
      </c>
      <c r="G840" s="125" t="s">
        <v>2110</v>
      </c>
      <c r="H840" s="167" t="s">
        <v>151</v>
      </c>
      <c r="I840" s="10" t="s">
        <v>22</v>
      </c>
      <c r="J840" s="10" t="s">
        <v>1984</v>
      </c>
      <c r="K840" s="14">
        <v>231.4</v>
      </c>
      <c r="L840" s="10" t="s">
        <v>241</v>
      </c>
      <c r="M840" s="76" t="s">
        <v>11120</v>
      </c>
      <c r="N840" s="10" t="s">
        <v>39</v>
      </c>
      <c r="O840" s="76" t="s">
        <v>11926</v>
      </c>
      <c r="P840" s="10" t="s">
        <v>6092</v>
      </c>
      <c r="Q840" s="173" t="s">
        <v>9630</v>
      </c>
      <c r="R840" s="10" t="s">
        <v>4279</v>
      </c>
      <c r="S840" s="10" t="s">
        <v>2111</v>
      </c>
      <c r="T840" s="76" t="s">
        <v>10175</v>
      </c>
      <c r="U840" s="415" t="s">
        <v>8961</v>
      </c>
      <c r="V840" s="449"/>
      <c r="W840" s="56"/>
      <c r="X840" s="56"/>
      <c r="Y840" s="56"/>
      <c r="Z840" s="56"/>
      <c r="AA840" s="56"/>
    </row>
    <row r="841" spans="1:27" s="30" customFormat="1" ht="60" outlineLevel="1">
      <c r="A841" s="10">
        <f t="shared" si="42"/>
        <v>782</v>
      </c>
      <c r="B841" s="10" t="s">
        <v>6326</v>
      </c>
      <c r="C841" s="10" t="s">
        <v>341</v>
      </c>
      <c r="D841" s="172" t="s">
        <v>2112</v>
      </c>
      <c r="E841" s="10">
        <v>6668015951</v>
      </c>
      <c r="F841" s="10" t="s">
        <v>13575</v>
      </c>
      <c r="G841" s="125" t="s">
        <v>2113</v>
      </c>
      <c r="H841" s="167" t="s">
        <v>151</v>
      </c>
      <c r="I841" s="10" t="s">
        <v>22</v>
      </c>
      <c r="J841" s="10" t="s">
        <v>1988</v>
      </c>
      <c r="K841" s="14">
        <v>231.4</v>
      </c>
      <c r="L841" s="10" t="s">
        <v>241</v>
      </c>
      <c r="M841" s="76" t="s">
        <v>11208</v>
      </c>
      <c r="N841" s="10" t="s">
        <v>39</v>
      </c>
      <c r="O841" s="76" t="s">
        <v>11880</v>
      </c>
      <c r="P841" s="10" t="s">
        <v>2114</v>
      </c>
      <c r="Q841" s="173" t="s">
        <v>9630</v>
      </c>
      <c r="R841" s="10" t="s">
        <v>4280</v>
      </c>
      <c r="S841" s="10" t="s">
        <v>2115</v>
      </c>
      <c r="T841" s="76" t="s">
        <v>10176</v>
      </c>
      <c r="U841" s="415" t="s">
        <v>8962</v>
      </c>
      <c r="V841" s="449"/>
      <c r="W841" s="56"/>
      <c r="X841" s="56"/>
      <c r="Y841" s="56"/>
      <c r="Z841" s="56"/>
      <c r="AA841" s="56"/>
    </row>
    <row r="842" spans="1:27" s="30" customFormat="1" ht="60" outlineLevel="1">
      <c r="A842" s="10">
        <f t="shared" si="42"/>
        <v>783</v>
      </c>
      <c r="B842" s="10" t="s">
        <v>6327</v>
      </c>
      <c r="C842" s="10" t="s">
        <v>341</v>
      </c>
      <c r="D842" s="172" t="s">
        <v>2116</v>
      </c>
      <c r="E842" s="10">
        <v>6623003723</v>
      </c>
      <c r="F842" s="10" t="s">
        <v>13576</v>
      </c>
      <c r="G842" s="125" t="s">
        <v>2117</v>
      </c>
      <c r="H842" s="167" t="s">
        <v>151</v>
      </c>
      <c r="I842" s="10" t="s">
        <v>22</v>
      </c>
      <c r="J842" s="10" t="s">
        <v>174</v>
      </c>
      <c r="K842" s="14">
        <v>231.4</v>
      </c>
      <c r="L842" s="10" t="s">
        <v>241</v>
      </c>
      <c r="M842" s="76" t="s">
        <v>10905</v>
      </c>
      <c r="N842" s="10" t="s">
        <v>39</v>
      </c>
      <c r="O842" s="76" t="s">
        <v>11882</v>
      </c>
      <c r="P842" s="16" t="s">
        <v>13033</v>
      </c>
      <c r="Q842" s="173" t="s">
        <v>9630</v>
      </c>
      <c r="R842" s="10" t="s">
        <v>4287</v>
      </c>
      <c r="S842" s="10" t="s">
        <v>2118</v>
      </c>
      <c r="T842" s="76" t="s">
        <v>10177</v>
      </c>
      <c r="U842" s="415" t="s">
        <v>8963</v>
      </c>
      <c r="V842" s="449"/>
      <c r="W842" s="56"/>
      <c r="X842" s="56"/>
      <c r="Y842" s="56"/>
      <c r="Z842" s="56"/>
      <c r="AA842" s="56"/>
    </row>
    <row r="843" spans="1:27" s="30" customFormat="1" ht="60" outlineLevel="1">
      <c r="A843" s="10">
        <f t="shared" si="42"/>
        <v>784</v>
      </c>
      <c r="B843" s="10" t="s">
        <v>11837</v>
      </c>
      <c r="C843" s="10" t="s">
        <v>341</v>
      </c>
      <c r="D843" s="172" t="s">
        <v>2119</v>
      </c>
      <c r="E843" s="10">
        <v>6623001638</v>
      </c>
      <c r="F843" s="10" t="s">
        <v>13577</v>
      </c>
      <c r="G843" s="567" t="s">
        <v>3988</v>
      </c>
      <c r="H843" s="167" t="s">
        <v>151</v>
      </c>
      <c r="I843" s="10" t="s">
        <v>22</v>
      </c>
      <c r="J843" s="10" t="s">
        <v>1988</v>
      </c>
      <c r="K843" s="14">
        <v>231.4</v>
      </c>
      <c r="L843" s="10" t="s">
        <v>241</v>
      </c>
      <c r="M843" s="76" t="s">
        <v>11186</v>
      </c>
      <c r="N843" s="10" t="s">
        <v>39</v>
      </c>
      <c r="O843" s="76" t="s">
        <v>11984</v>
      </c>
      <c r="P843" s="10" t="s">
        <v>6238</v>
      </c>
      <c r="Q843" s="173" t="s">
        <v>9630</v>
      </c>
      <c r="R843" s="10" t="s">
        <v>4288</v>
      </c>
      <c r="S843" s="10" t="s">
        <v>4048</v>
      </c>
      <c r="T843" s="76" t="s">
        <v>10178</v>
      </c>
      <c r="U843" s="415" t="s">
        <v>8964</v>
      </c>
      <c r="V843" s="449"/>
      <c r="W843" s="56"/>
      <c r="X843" s="56"/>
      <c r="Y843" s="56"/>
      <c r="Z843" s="56"/>
      <c r="AA843" s="56"/>
    </row>
    <row r="844" spans="1:27" s="30" customFormat="1" ht="60" outlineLevel="1">
      <c r="A844" s="10">
        <f t="shared" si="42"/>
        <v>785</v>
      </c>
      <c r="B844" s="10" t="s">
        <v>6328</v>
      </c>
      <c r="C844" s="10" t="s">
        <v>44</v>
      </c>
      <c r="D844" s="172" t="s">
        <v>2120</v>
      </c>
      <c r="E844" s="10">
        <v>6623003709</v>
      </c>
      <c r="F844" s="10" t="s">
        <v>13578</v>
      </c>
      <c r="G844" s="567" t="s">
        <v>3989</v>
      </c>
      <c r="H844" s="167" t="s">
        <v>151</v>
      </c>
      <c r="I844" s="10" t="s">
        <v>22</v>
      </c>
      <c r="J844" s="10" t="s">
        <v>2093</v>
      </c>
      <c r="K844" s="14">
        <v>231.4</v>
      </c>
      <c r="L844" s="10" t="s">
        <v>241</v>
      </c>
      <c r="M844" s="76" t="s">
        <v>11003</v>
      </c>
      <c r="N844" s="10" t="s">
        <v>39</v>
      </c>
      <c r="O844" s="76" t="s">
        <v>12258</v>
      </c>
      <c r="P844" s="10" t="s">
        <v>6239</v>
      </c>
      <c r="Q844" s="173" t="s">
        <v>9630</v>
      </c>
      <c r="R844" s="10" t="s">
        <v>4289</v>
      </c>
      <c r="S844" s="10" t="s">
        <v>2121</v>
      </c>
      <c r="T844" s="274" t="s">
        <v>10179</v>
      </c>
      <c r="U844" s="415" t="s">
        <v>8965</v>
      </c>
      <c r="V844" s="449"/>
      <c r="W844" s="56"/>
      <c r="X844" s="56"/>
      <c r="Y844" s="56"/>
      <c r="Z844" s="56"/>
      <c r="AA844" s="56"/>
    </row>
    <row r="845" spans="1:27" s="30" customFormat="1" ht="60" outlineLevel="1">
      <c r="A845" s="10">
        <f t="shared" si="42"/>
        <v>786</v>
      </c>
      <c r="B845" s="10" t="s">
        <v>6329</v>
      </c>
      <c r="C845" s="10" t="s">
        <v>44</v>
      </c>
      <c r="D845" s="172" t="s">
        <v>2122</v>
      </c>
      <c r="E845" s="10">
        <v>6667008817</v>
      </c>
      <c r="F845" s="10" t="s">
        <v>13579</v>
      </c>
      <c r="G845" s="125" t="s">
        <v>2123</v>
      </c>
      <c r="H845" s="167" t="s">
        <v>151</v>
      </c>
      <c r="I845" s="10" t="s">
        <v>22</v>
      </c>
      <c r="J845" s="10" t="s">
        <v>2093</v>
      </c>
      <c r="K845" s="14">
        <v>231.4</v>
      </c>
      <c r="L845" s="10" t="s">
        <v>241</v>
      </c>
      <c r="M845" s="76" t="s">
        <v>10894</v>
      </c>
      <c r="N845" s="10" t="s">
        <v>39</v>
      </c>
      <c r="O845" s="76" t="s">
        <v>12336</v>
      </c>
      <c r="P845" s="10" t="s">
        <v>6240</v>
      </c>
      <c r="Q845" s="173" t="s">
        <v>9630</v>
      </c>
      <c r="R845" s="10" t="s">
        <v>4290</v>
      </c>
      <c r="S845" s="10" t="s">
        <v>2124</v>
      </c>
      <c r="T845" s="76" t="s">
        <v>10180</v>
      </c>
      <c r="U845" s="415" t="s">
        <v>8966</v>
      </c>
      <c r="V845" s="449"/>
      <c r="W845" s="56"/>
      <c r="X845" s="56"/>
      <c r="Y845" s="56"/>
      <c r="Z845" s="56"/>
      <c r="AA845" s="56"/>
    </row>
    <row r="846" spans="1:27" s="30" customFormat="1" ht="82.8" outlineLevel="1">
      <c r="A846" s="10">
        <f t="shared" si="42"/>
        <v>787</v>
      </c>
      <c r="B846" s="10" t="s">
        <v>6330</v>
      </c>
      <c r="C846" s="10" t="s">
        <v>341</v>
      </c>
      <c r="D846" s="172" t="s">
        <v>2125</v>
      </c>
      <c r="E846" s="10">
        <v>6668016151</v>
      </c>
      <c r="F846" s="10" t="s">
        <v>13580</v>
      </c>
      <c r="G846" s="125" t="s">
        <v>2126</v>
      </c>
      <c r="H846" s="167" t="s">
        <v>151</v>
      </c>
      <c r="I846" s="10" t="s">
        <v>22</v>
      </c>
      <c r="J846" s="10" t="s">
        <v>2127</v>
      </c>
      <c r="K846" s="14">
        <v>231.4</v>
      </c>
      <c r="L846" s="10" t="s">
        <v>241</v>
      </c>
      <c r="M846" s="76" t="s">
        <v>10972</v>
      </c>
      <c r="N846" s="10" t="s">
        <v>39</v>
      </c>
      <c r="O846" s="280" t="s">
        <v>11962</v>
      </c>
      <c r="P846" s="10" t="s">
        <v>13034</v>
      </c>
      <c r="Q846" s="173" t="s">
        <v>9630</v>
      </c>
      <c r="R846" s="10" t="s">
        <v>4291</v>
      </c>
      <c r="S846" s="10" t="s">
        <v>2128</v>
      </c>
      <c r="T846" s="76" t="s">
        <v>10181</v>
      </c>
      <c r="U846" s="415" t="s">
        <v>8967</v>
      </c>
      <c r="V846" s="449"/>
      <c r="W846" s="56"/>
      <c r="X846" s="56"/>
      <c r="Y846" s="56"/>
      <c r="Z846" s="56"/>
      <c r="AA846" s="56"/>
    </row>
    <row r="847" spans="1:27" s="30" customFormat="1" ht="72" outlineLevel="1">
      <c r="A847" s="10">
        <f t="shared" si="42"/>
        <v>788</v>
      </c>
      <c r="B847" s="10" t="s">
        <v>6331</v>
      </c>
      <c r="C847" s="10" t="s">
        <v>341</v>
      </c>
      <c r="D847" s="172" t="s">
        <v>2129</v>
      </c>
      <c r="E847" s="10">
        <v>6623033301</v>
      </c>
      <c r="F847" s="10" t="s">
        <v>13581</v>
      </c>
      <c r="G847" s="125" t="s">
        <v>2130</v>
      </c>
      <c r="H847" s="167" t="s">
        <v>151</v>
      </c>
      <c r="I847" s="10" t="s">
        <v>22</v>
      </c>
      <c r="J847" s="10" t="s">
        <v>2093</v>
      </c>
      <c r="K847" s="14">
        <v>231.4</v>
      </c>
      <c r="L847" s="10" t="s">
        <v>241</v>
      </c>
      <c r="M847" s="76" t="s">
        <v>10894</v>
      </c>
      <c r="N847" s="10" t="s">
        <v>39</v>
      </c>
      <c r="O847" s="280" t="s">
        <v>11997</v>
      </c>
      <c r="P847" s="10" t="s">
        <v>6093</v>
      </c>
      <c r="Q847" s="173" t="s">
        <v>9630</v>
      </c>
      <c r="R847" s="10" t="s">
        <v>4292</v>
      </c>
      <c r="S847" s="10" t="s">
        <v>2131</v>
      </c>
      <c r="T847" s="76" t="s">
        <v>10182</v>
      </c>
      <c r="U847" s="415" t="s">
        <v>8968</v>
      </c>
      <c r="V847" s="449"/>
      <c r="W847" s="56"/>
      <c r="X847" s="56"/>
      <c r="Y847" s="56"/>
      <c r="Z847" s="56"/>
      <c r="AA847" s="56"/>
    </row>
    <row r="848" spans="1:27" s="30" customFormat="1" ht="60" outlineLevel="1">
      <c r="A848" s="10">
        <f t="shared" si="42"/>
        <v>789</v>
      </c>
      <c r="B848" s="10" t="s">
        <v>6332</v>
      </c>
      <c r="C848" s="10" t="s">
        <v>341</v>
      </c>
      <c r="D848" s="172" t="s">
        <v>2132</v>
      </c>
      <c r="E848" s="10">
        <v>6623004780</v>
      </c>
      <c r="F848" s="10" t="s">
        <v>13582</v>
      </c>
      <c r="G848" s="125" t="s">
        <v>2133</v>
      </c>
      <c r="H848" s="167" t="s">
        <v>151</v>
      </c>
      <c r="I848" s="10" t="s">
        <v>22</v>
      </c>
      <c r="J848" s="10" t="s">
        <v>960</v>
      </c>
      <c r="K848" s="14">
        <v>231.4</v>
      </c>
      <c r="L848" s="10" t="s">
        <v>241</v>
      </c>
      <c r="M848" s="76" t="s">
        <v>10966</v>
      </c>
      <c r="N848" s="10" t="s">
        <v>39</v>
      </c>
      <c r="O848" s="76" t="s">
        <v>12173</v>
      </c>
      <c r="P848" s="10" t="s">
        <v>2134</v>
      </c>
      <c r="Q848" s="173" t="s">
        <v>9630</v>
      </c>
      <c r="R848" s="10" t="s">
        <v>4293</v>
      </c>
      <c r="S848" s="10" t="s">
        <v>2135</v>
      </c>
      <c r="T848" s="76" t="s">
        <v>10183</v>
      </c>
      <c r="U848" s="415" t="s">
        <v>8969</v>
      </c>
      <c r="V848" s="449"/>
      <c r="W848" s="56"/>
      <c r="X848" s="56"/>
      <c r="Y848" s="56"/>
      <c r="Z848" s="56"/>
      <c r="AA848" s="56"/>
    </row>
    <row r="849" spans="1:27" s="30" customFormat="1" ht="60" outlineLevel="1">
      <c r="A849" s="10">
        <f t="shared" si="42"/>
        <v>790</v>
      </c>
      <c r="B849" s="10" t="s">
        <v>6333</v>
      </c>
      <c r="C849" s="10" t="s">
        <v>341</v>
      </c>
      <c r="D849" s="172" t="s">
        <v>2136</v>
      </c>
      <c r="E849" s="10">
        <v>6623003804</v>
      </c>
      <c r="F849" s="10" t="s">
        <v>7609</v>
      </c>
      <c r="G849" s="153" t="s">
        <v>2137</v>
      </c>
      <c r="H849" s="167" t="s">
        <v>151</v>
      </c>
      <c r="I849" s="10" t="s">
        <v>22</v>
      </c>
      <c r="J849" s="10" t="s">
        <v>174</v>
      </c>
      <c r="K849" s="14">
        <v>231.4</v>
      </c>
      <c r="L849" s="10" t="s">
        <v>241</v>
      </c>
      <c r="M849" s="76" t="s">
        <v>10968</v>
      </c>
      <c r="N849" s="10" t="s">
        <v>39</v>
      </c>
      <c r="O849" s="76" t="s">
        <v>11993</v>
      </c>
      <c r="P849" s="10" t="s">
        <v>6094</v>
      </c>
      <c r="Q849" s="173" t="s">
        <v>9630</v>
      </c>
      <c r="R849" s="10" t="s">
        <v>4294</v>
      </c>
      <c r="S849" s="10" t="s">
        <v>2138</v>
      </c>
      <c r="T849" s="76" t="s">
        <v>10184</v>
      </c>
      <c r="U849" s="415" t="s">
        <v>8970</v>
      </c>
      <c r="V849" s="449"/>
      <c r="W849" s="56"/>
      <c r="X849" s="56"/>
      <c r="Y849" s="56"/>
      <c r="Z849" s="56"/>
      <c r="AA849" s="56"/>
    </row>
    <row r="850" spans="1:27" s="30" customFormat="1" ht="70.8" outlineLevel="1">
      <c r="A850" s="10">
        <f t="shared" si="42"/>
        <v>791</v>
      </c>
      <c r="B850" s="10" t="s">
        <v>6334</v>
      </c>
      <c r="C850" s="10" t="s">
        <v>341</v>
      </c>
      <c r="D850" s="172" t="s">
        <v>2139</v>
      </c>
      <c r="E850" s="10">
        <v>6669014929</v>
      </c>
      <c r="F850" s="191" t="s">
        <v>13583</v>
      </c>
      <c r="G850" s="125" t="s">
        <v>2140</v>
      </c>
      <c r="H850" s="167" t="s">
        <v>151</v>
      </c>
      <c r="I850" s="10" t="s">
        <v>22</v>
      </c>
      <c r="J850" s="10" t="s">
        <v>1972</v>
      </c>
      <c r="K850" s="14">
        <v>231.4</v>
      </c>
      <c r="L850" s="10" t="s">
        <v>241</v>
      </c>
      <c r="M850" s="76" t="s">
        <v>10894</v>
      </c>
      <c r="N850" s="10" t="s">
        <v>39</v>
      </c>
      <c r="O850" s="280" t="s">
        <v>11927</v>
      </c>
      <c r="P850" s="10" t="s">
        <v>2141</v>
      </c>
      <c r="Q850" s="173" t="s">
        <v>9630</v>
      </c>
      <c r="R850" s="10" t="s">
        <v>4295</v>
      </c>
      <c r="S850" s="10" t="s">
        <v>2142</v>
      </c>
      <c r="T850" s="76" t="s">
        <v>10185</v>
      </c>
      <c r="U850" s="415" t="s">
        <v>8971</v>
      </c>
      <c r="V850" s="449"/>
      <c r="W850" s="56"/>
      <c r="X850" s="56"/>
      <c r="Y850" s="56"/>
      <c r="Z850" s="56"/>
      <c r="AA850" s="56"/>
    </row>
    <row r="851" spans="1:27" s="30" customFormat="1" ht="70.8" outlineLevel="1">
      <c r="A851" s="10">
        <f t="shared" si="42"/>
        <v>792</v>
      </c>
      <c r="B851" s="10" t="s">
        <v>6335</v>
      </c>
      <c r="C851" s="10" t="s">
        <v>44</v>
      </c>
      <c r="D851" s="172" t="s">
        <v>2143</v>
      </c>
      <c r="E851" s="10">
        <v>6623003716</v>
      </c>
      <c r="F851" s="10" t="s">
        <v>13584</v>
      </c>
      <c r="G851" s="142" t="s">
        <v>2144</v>
      </c>
      <c r="H851" s="167" t="s">
        <v>151</v>
      </c>
      <c r="I851" s="10" t="s">
        <v>22</v>
      </c>
      <c r="J851" s="10" t="s">
        <v>960</v>
      </c>
      <c r="K851" s="14">
        <v>231.4</v>
      </c>
      <c r="L851" s="10" t="s">
        <v>241</v>
      </c>
      <c r="M851" s="76" t="s">
        <v>10966</v>
      </c>
      <c r="N851" s="10" t="s">
        <v>39</v>
      </c>
      <c r="O851" s="76" t="s">
        <v>12337</v>
      </c>
      <c r="P851" s="10" t="s">
        <v>13035</v>
      </c>
      <c r="Q851" s="173" t="s">
        <v>9630</v>
      </c>
      <c r="R851" s="10" t="s">
        <v>4296</v>
      </c>
      <c r="S851" s="10" t="s">
        <v>2145</v>
      </c>
      <c r="T851" s="76" t="s">
        <v>10186</v>
      </c>
      <c r="U851" s="415" t="s">
        <v>8972</v>
      </c>
      <c r="V851" s="449"/>
      <c r="W851" s="56"/>
      <c r="X851" s="56"/>
      <c r="Y851" s="56"/>
      <c r="Z851" s="56"/>
      <c r="AA851" s="56"/>
    </row>
    <row r="852" spans="1:27" s="30" customFormat="1" ht="106.8" outlineLevel="1">
      <c r="A852" s="10">
        <f t="shared" si="42"/>
        <v>793</v>
      </c>
      <c r="B852" s="10" t="s">
        <v>6336</v>
      </c>
      <c r="C852" s="10" t="s">
        <v>44</v>
      </c>
      <c r="D852" s="172" t="s">
        <v>2146</v>
      </c>
      <c r="E852" s="10">
        <v>6667008454</v>
      </c>
      <c r="F852" s="10" t="s">
        <v>13585</v>
      </c>
      <c r="G852" s="125" t="s">
        <v>2147</v>
      </c>
      <c r="H852" s="167" t="s">
        <v>151</v>
      </c>
      <c r="I852" s="10" t="s">
        <v>22</v>
      </c>
      <c r="J852" s="10" t="s">
        <v>1984</v>
      </c>
      <c r="K852" s="14">
        <v>231.4</v>
      </c>
      <c r="L852" s="10" t="s">
        <v>241</v>
      </c>
      <c r="M852" s="76" t="s">
        <v>10986</v>
      </c>
      <c r="N852" s="10" t="s">
        <v>39</v>
      </c>
      <c r="O852" s="76" t="s">
        <v>11882</v>
      </c>
      <c r="P852" s="10" t="s">
        <v>6095</v>
      </c>
      <c r="Q852" s="173" t="s">
        <v>9630</v>
      </c>
      <c r="R852" s="10" t="s">
        <v>4297</v>
      </c>
      <c r="S852" s="10" t="s">
        <v>2148</v>
      </c>
      <c r="T852" s="76" t="s">
        <v>10187</v>
      </c>
      <c r="U852" s="415" t="s">
        <v>8973</v>
      </c>
      <c r="V852" s="449"/>
      <c r="W852" s="56"/>
      <c r="X852" s="56"/>
      <c r="Y852" s="56"/>
      <c r="Z852" s="56"/>
      <c r="AA852" s="56"/>
    </row>
    <row r="853" spans="1:27" s="30" customFormat="1" ht="60" outlineLevel="1">
      <c r="A853" s="10">
        <f t="shared" si="42"/>
        <v>794</v>
      </c>
      <c r="B853" s="10" t="s">
        <v>6337</v>
      </c>
      <c r="C853" s="10" t="s">
        <v>44</v>
      </c>
      <c r="D853" s="172" t="s">
        <v>2149</v>
      </c>
      <c r="E853" s="10">
        <v>6667009137</v>
      </c>
      <c r="F853" s="10" t="s">
        <v>13586</v>
      </c>
      <c r="G853" s="125" t="s">
        <v>2150</v>
      </c>
      <c r="H853" s="167" t="s">
        <v>151</v>
      </c>
      <c r="I853" s="10" t="s">
        <v>22</v>
      </c>
      <c r="J853" s="10" t="s">
        <v>1988</v>
      </c>
      <c r="K853" s="14">
        <v>231.4</v>
      </c>
      <c r="L853" s="10" t="s">
        <v>241</v>
      </c>
      <c r="M853" s="76" t="s">
        <v>11203</v>
      </c>
      <c r="N853" s="10" t="s">
        <v>39</v>
      </c>
      <c r="O853" s="76" t="s">
        <v>12338</v>
      </c>
      <c r="P853" s="10" t="s">
        <v>6241</v>
      </c>
      <c r="Q853" s="173" t="s">
        <v>9630</v>
      </c>
      <c r="R853" s="10" t="s">
        <v>4298</v>
      </c>
      <c r="S853" s="10" t="s">
        <v>2151</v>
      </c>
      <c r="T853" s="76" t="s">
        <v>10188</v>
      </c>
      <c r="U853" s="415" t="s">
        <v>8974</v>
      </c>
      <c r="V853" s="449"/>
      <c r="W853" s="56"/>
      <c r="X853" s="56"/>
      <c r="Y853" s="56"/>
      <c r="Z853" s="56"/>
      <c r="AA853" s="56"/>
    </row>
    <row r="854" spans="1:27" s="30" customFormat="1" ht="70.8" outlineLevel="1">
      <c r="A854" s="10">
        <f t="shared" si="42"/>
        <v>795</v>
      </c>
      <c r="B854" s="10" t="s">
        <v>6338</v>
      </c>
      <c r="C854" s="10" t="s">
        <v>341</v>
      </c>
      <c r="D854" s="172" t="s">
        <v>2152</v>
      </c>
      <c r="E854" s="10">
        <v>6668016592</v>
      </c>
      <c r="F854" s="10" t="s">
        <v>13819</v>
      </c>
      <c r="G854" s="125" t="s">
        <v>2153</v>
      </c>
      <c r="H854" s="167" t="s">
        <v>151</v>
      </c>
      <c r="I854" s="10" t="s">
        <v>22</v>
      </c>
      <c r="J854" s="10" t="s">
        <v>1972</v>
      </c>
      <c r="K854" s="14">
        <v>231.4</v>
      </c>
      <c r="L854" s="10" t="s">
        <v>241</v>
      </c>
      <c r="M854" s="76" t="s">
        <v>10906</v>
      </c>
      <c r="N854" s="10" t="s">
        <v>39</v>
      </c>
      <c r="O854" s="76" t="s">
        <v>11933</v>
      </c>
      <c r="P854" s="10" t="s">
        <v>2154</v>
      </c>
      <c r="Q854" s="173" t="s">
        <v>9630</v>
      </c>
      <c r="R854" s="16" t="s">
        <v>4299</v>
      </c>
      <c r="S854" s="10" t="s">
        <v>2155</v>
      </c>
      <c r="T854" s="76" t="s">
        <v>10189</v>
      </c>
      <c r="U854" s="415" t="s">
        <v>8975</v>
      </c>
      <c r="V854" s="449"/>
      <c r="W854" s="56"/>
      <c r="X854" s="56"/>
      <c r="Y854" s="56"/>
      <c r="Z854" s="56"/>
      <c r="AA854" s="56"/>
    </row>
    <row r="855" spans="1:27" s="30" customFormat="1" ht="60" outlineLevel="1">
      <c r="A855" s="10">
        <f t="shared" si="42"/>
        <v>796</v>
      </c>
      <c r="B855" s="10" t="s">
        <v>6339</v>
      </c>
      <c r="C855" s="10" t="s">
        <v>341</v>
      </c>
      <c r="D855" s="172" t="s">
        <v>2156</v>
      </c>
      <c r="E855" s="10">
        <v>6667009602</v>
      </c>
      <c r="F855" s="10" t="s">
        <v>13587</v>
      </c>
      <c r="G855" s="125" t="s">
        <v>2157</v>
      </c>
      <c r="H855" s="167" t="s">
        <v>151</v>
      </c>
      <c r="I855" s="10" t="s">
        <v>22</v>
      </c>
      <c r="J855" s="10" t="s">
        <v>3446</v>
      </c>
      <c r="K855" s="14">
        <v>231.4</v>
      </c>
      <c r="L855" s="10" t="s">
        <v>241</v>
      </c>
      <c r="M855" s="76" t="s">
        <v>11209</v>
      </c>
      <c r="N855" s="10" t="s">
        <v>39</v>
      </c>
      <c r="O855" s="76" t="s">
        <v>12166</v>
      </c>
      <c r="P855" s="10" t="s">
        <v>6096</v>
      </c>
      <c r="Q855" s="173" t="s">
        <v>9630</v>
      </c>
      <c r="R855" s="10" t="s">
        <v>4300</v>
      </c>
      <c r="S855" s="10" t="s">
        <v>2158</v>
      </c>
      <c r="T855" s="76" t="s">
        <v>10190</v>
      </c>
      <c r="U855" s="415" t="s">
        <v>8976</v>
      </c>
      <c r="V855" s="449"/>
      <c r="W855" s="56"/>
      <c r="X855" s="56"/>
      <c r="Y855" s="56"/>
      <c r="Z855" s="56"/>
      <c r="AA855" s="56"/>
    </row>
    <row r="856" spans="1:27" s="30" customFormat="1" ht="82.8" outlineLevel="1">
      <c r="A856" s="10">
        <f t="shared" si="42"/>
        <v>797</v>
      </c>
      <c r="B856" s="10" t="s">
        <v>6340</v>
      </c>
      <c r="C856" s="10" t="s">
        <v>44</v>
      </c>
      <c r="D856" s="184" t="s">
        <v>2159</v>
      </c>
      <c r="E856" s="10">
        <v>6623129483</v>
      </c>
      <c r="F856" s="10" t="s">
        <v>13588</v>
      </c>
      <c r="G856" s="125" t="s">
        <v>2160</v>
      </c>
      <c r="H856" s="167" t="s">
        <v>151</v>
      </c>
      <c r="I856" s="10" t="s">
        <v>22</v>
      </c>
      <c r="J856" s="10" t="s">
        <v>174</v>
      </c>
      <c r="K856" s="14">
        <v>231.4</v>
      </c>
      <c r="L856" s="10" t="s">
        <v>241</v>
      </c>
      <c r="M856" s="76" t="s">
        <v>10981</v>
      </c>
      <c r="N856" s="10" t="s">
        <v>39</v>
      </c>
      <c r="O856" s="76" t="s">
        <v>11992</v>
      </c>
      <c r="P856" s="10" t="s">
        <v>6097</v>
      </c>
      <c r="Q856" s="173" t="s">
        <v>9630</v>
      </c>
      <c r="R856" s="10" t="s">
        <v>4301</v>
      </c>
      <c r="S856" s="10" t="s">
        <v>2161</v>
      </c>
      <c r="T856" s="76" t="s">
        <v>10191</v>
      </c>
      <c r="U856" s="415" t="s">
        <v>8977</v>
      </c>
      <c r="V856" s="449"/>
      <c r="W856" s="56"/>
      <c r="X856" s="56"/>
      <c r="Y856" s="56"/>
      <c r="Z856" s="56"/>
      <c r="AA856" s="56"/>
    </row>
    <row r="857" spans="1:27" s="30" customFormat="1" ht="60" outlineLevel="1">
      <c r="A857" s="10">
        <f>A856+1</f>
        <v>798</v>
      </c>
      <c r="B857" s="10" t="s">
        <v>6341</v>
      </c>
      <c r="C857" s="10" t="s">
        <v>341</v>
      </c>
      <c r="D857" s="172" t="s">
        <v>2162</v>
      </c>
      <c r="E857" s="10">
        <v>6669003677</v>
      </c>
      <c r="F857" s="10" t="s">
        <v>13589</v>
      </c>
      <c r="G857" s="125" t="s">
        <v>2163</v>
      </c>
      <c r="H857" s="167" t="s">
        <v>151</v>
      </c>
      <c r="I857" s="10" t="s">
        <v>22</v>
      </c>
      <c r="J857" s="10" t="s">
        <v>1984</v>
      </c>
      <c r="K857" s="14">
        <v>231.4</v>
      </c>
      <c r="L857" s="10" t="s">
        <v>241</v>
      </c>
      <c r="M857" s="76" t="s">
        <v>11202</v>
      </c>
      <c r="N857" s="10" t="s">
        <v>39</v>
      </c>
      <c r="O857" s="76" t="s">
        <v>11884</v>
      </c>
      <c r="P857" s="10" t="s">
        <v>2164</v>
      </c>
      <c r="Q857" s="173" t="s">
        <v>9630</v>
      </c>
      <c r="R857" s="10" t="s">
        <v>4302</v>
      </c>
      <c r="S857" s="10" t="s">
        <v>2165</v>
      </c>
      <c r="T857" s="76" t="s">
        <v>10192</v>
      </c>
      <c r="U857" s="415" t="s">
        <v>8978</v>
      </c>
      <c r="V857" s="449"/>
      <c r="W857" s="56"/>
      <c r="X857" s="56"/>
      <c r="Y857" s="56"/>
      <c r="Z857" s="56"/>
      <c r="AA857" s="56"/>
    </row>
    <row r="858" spans="1:27" s="30" customFormat="1" ht="60" outlineLevel="1">
      <c r="A858" s="10">
        <f t="shared" si="42"/>
        <v>799</v>
      </c>
      <c r="B858" s="10" t="s">
        <v>6342</v>
      </c>
      <c r="C858" s="10" t="s">
        <v>341</v>
      </c>
      <c r="D858" s="172" t="s">
        <v>2166</v>
      </c>
      <c r="E858" s="10">
        <v>6668021024</v>
      </c>
      <c r="F858" s="10" t="s">
        <v>13590</v>
      </c>
      <c r="G858" s="125" t="s">
        <v>2167</v>
      </c>
      <c r="H858" s="167" t="s">
        <v>151</v>
      </c>
      <c r="I858" s="10" t="s">
        <v>22</v>
      </c>
      <c r="J858" s="10" t="s">
        <v>1972</v>
      </c>
      <c r="K858" s="14">
        <v>231.4</v>
      </c>
      <c r="L858" s="10" t="s">
        <v>241</v>
      </c>
      <c r="M858" s="76" t="s">
        <v>10901</v>
      </c>
      <c r="N858" s="10" t="s">
        <v>39</v>
      </c>
      <c r="O858" s="76" t="s">
        <v>12121</v>
      </c>
      <c r="P858" s="10" t="s">
        <v>2168</v>
      </c>
      <c r="Q858" s="173" t="s">
        <v>9630</v>
      </c>
      <c r="R858" s="10" t="s">
        <v>4303</v>
      </c>
      <c r="S858" s="10" t="s">
        <v>2169</v>
      </c>
      <c r="T858" s="76" t="s">
        <v>10193</v>
      </c>
      <c r="U858" s="415" t="s">
        <v>8979</v>
      </c>
      <c r="V858" s="449"/>
      <c r="W858" s="56"/>
      <c r="X858" s="56"/>
      <c r="Y858" s="56"/>
      <c r="Z858" s="56"/>
      <c r="AA858" s="56"/>
    </row>
    <row r="859" spans="1:27" s="30" customFormat="1" ht="58.8" outlineLevel="1">
      <c r="A859" s="10">
        <f t="shared" si="42"/>
        <v>800</v>
      </c>
      <c r="B859" s="10" t="s">
        <v>6343</v>
      </c>
      <c r="C859" s="10" t="s">
        <v>341</v>
      </c>
      <c r="D859" s="172" t="s">
        <v>2170</v>
      </c>
      <c r="E859" s="10">
        <v>6667008486</v>
      </c>
      <c r="F859" s="10" t="s">
        <v>13591</v>
      </c>
      <c r="G859" s="125" t="s">
        <v>2171</v>
      </c>
      <c r="H859" s="167" t="s">
        <v>151</v>
      </c>
      <c r="I859" s="10" t="s">
        <v>22</v>
      </c>
      <c r="J859" s="10" t="s">
        <v>2093</v>
      </c>
      <c r="K859" s="14">
        <v>231.4</v>
      </c>
      <c r="L859" s="10" t="s">
        <v>241</v>
      </c>
      <c r="M859" s="76" t="s">
        <v>10894</v>
      </c>
      <c r="N859" s="10" t="s">
        <v>39</v>
      </c>
      <c r="O859" s="76" t="s">
        <v>12169</v>
      </c>
      <c r="P859" s="10" t="s">
        <v>13036</v>
      </c>
      <c r="Q859" s="173" t="s">
        <v>9630</v>
      </c>
      <c r="R859" s="10" t="s">
        <v>4304</v>
      </c>
      <c r="S859" s="10" t="s">
        <v>2172</v>
      </c>
      <c r="T859" s="80" t="s">
        <v>10194</v>
      </c>
      <c r="U859" s="415" t="s">
        <v>8980</v>
      </c>
      <c r="V859" s="449"/>
      <c r="W859" s="56"/>
      <c r="X859" s="56"/>
      <c r="Y859" s="56"/>
      <c r="Z859" s="56"/>
      <c r="AA859" s="56"/>
    </row>
    <row r="860" spans="1:27" s="30" customFormat="1" ht="59.4" outlineLevel="1">
      <c r="A860" s="10">
        <f t="shared" si="42"/>
        <v>801</v>
      </c>
      <c r="B860" s="10" t="s">
        <v>6344</v>
      </c>
      <c r="C860" s="10" t="s">
        <v>44</v>
      </c>
      <c r="D860" s="172" t="s">
        <v>2173</v>
      </c>
      <c r="E860" s="10">
        <v>6669005875</v>
      </c>
      <c r="F860" s="10" t="s">
        <v>13592</v>
      </c>
      <c r="G860" s="125" t="s">
        <v>10655</v>
      </c>
      <c r="H860" s="167" t="s">
        <v>151</v>
      </c>
      <c r="I860" s="10" t="s">
        <v>22</v>
      </c>
      <c r="J860" s="10" t="s">
        <v>960</v>
      </c>
      <c r="K860" s="14">
        <v>231.4</v>
      </c>
      <c r="L860" s="10" t="s">
        <v>241</v>
      </c>
      <c r="M860" s="76" t="s">
        <v>11016</v>
      </c>
      <c r="N860" s="10" t="s">
        <v>39</v>
      </c>
      <c r="O860" s="76" t="s">
        <v>11942</v>
      </c>
      <c r="P860" s="10" t="s">
        <v>3538</v>
      </c>
      <c r="Q860" s="173" t="s">
        <v>9630</v>
      </c>
      <c r="R860" s="10" t="s">
        <v>4305</v>
      </c>
      <c r="S860" s="10" t="s">
        <v>2174</v>
      </c>
      <c r="T860" s="76" t="s">
        <v>10195</v>
      </c>
      <c r="U860" s="415" t="s">
        <v>8981</v>
      </c>
      <c r="V860" s="449"/>
      <c r="W860" s="56"/>
      <c r="X860" s="56"/>
      <c r="Y860" s="56"/>
      <c r="Z860" s="56"/>
      <c r="AA860" s="56"/>
    </row>
    <row r="861" spans="1:27" s="30" customFormat="1" ht="70.2" outlineLevel="1">
      <c r="A861" s="10">
        <f t="shared" si="42"/>
        <v>802</v>
      </c>
      <c r="B861" s="10" t="s">
        <v>8330</v>
      </c>
      <c r="C861" s="10" t="s">
        <v>341</v>
      </c>
      <c r="D861" s="172" t="s">
        <v>2175</v>
      </c>
      <c r="E861" s="10">
        <v>6623068897</v>
      </c>
      <c r="F861" s="10" t="s">
        <v>13593</v>
      </c>
      <c r="G861" s="125" t="s">
        <v>2176</v>
      </c>
      <c r="H861" s="167" t="s">
        <v>151</v>
      </c>
      <c r="I861" s="10" t="s">
        <v>22</v>
      </c>
      <c r="J861" s="10" t="s">
        <v>2177</v>
      </c>
      <c r="K861" s="18">
        <v>272.83999999999997</v>
      </c>
      <c r="L861" s="10" t="s">
        <v>241</v>
      </c>
      <c r="M861" s="76" t="s">
        <v>10917</v>
      </c>
      <c r="N861" s="10" t="s">
        <v>39</v>
      </c>
      <c r="O861" s="76" t="s">
        <v>11959</v>
      </c>
      <c r="P861" s="10" t="s">
        <v>4502</v>
      </c>
      <c r="Q861" s="33" t="s">
        <v>243</v>
      </c>
      <c r="R861" s="151" t="s">
        <v>39</v>
      </c>
      <c r="S861" s="10" t="s">
        <v>39</v>
      </c>
      <c r="T861" s="76" t="s">
        <v>10196</v>
      </c>
      <c r="U861" s="415" t="s">
        <v>8982</v>
      </c>
      <c r="V861" s="449"/>
      <c r="W861" s="56"/>
      <c r="X861" s="56"/>
      <c r="Y861" s="56"/>
      <c r="Z861" s="56"/>
      <c r="AA861" s="56"/>
    </row>
    <row r="862" spans="1:27" s="30" customFormat="1" ht="60" outlineLevel="1">
      <c r="A862" s="10">
        <f t="shared" si="42"/>
        <v>803</v>
      </c>
      <c r="B862" s="10" t="s">
        <v>6345</v>
      </c>
      <c r="C862" s="10" t="s">
        <v>341</v>
      </c>
      <c r="D862" s="172" t="s">
        <v>2178</v>
      </c>
      <c r="E862" s="10">
        <v>6623005791</v>
      </c>
      <c r="F862" s="10" t="s">
        <v>14047</v>
      </c>
      <c r="G862" s="125" t="s">
        <v>2179</v>
      </c>
      <c r="H862" s="167" t="s">
        <v>151</v>
      </c>
      <c r="I862" s="10" t="s">
        <v>22</v>
      </c>
      <c r="J862" s="10" t="s">
        <v>2180</v>
      </c>
      <c r="K862" s="14">
        <v>231.4</v>
      </c>
      <c r="L862" s="10" t="s">
        <v>241</v>
      </c>
      <c r="M862" s="76" t="s">
        <v>11203</v>
      </c>
      <c r="N862" s="10" t="s">
        <v>39</v>
      </c>
      <c r="O862" s="76" t="s">
        <v>12339</v>
      </c>
      <c r="P862" s="10" t="s">
        <v>6098</v>
      </c>
      <c r="Q862" s="173" t="s">
        <v>9630</v>
      </c>
      <c r="R862" s="10" t="s">
        <v>4306</v>
      </c>
      <c r="S862" s="10" t="s">
        <v>2181</v>
      </c>
      <c r="T862" s="80" t="s">
        <v>10197</v>
      </c>
      <c r="U862" s="415" t="s">
        <v>9317</v>
      </c>
      <c r="V862" s="449"/>
      <c r="W862" s="56"/>
      <c r="X862" s="56"/>
      <c r="Y862" s="56"/>
      <c r="Z862" s="56"/>
      <c r="AA862" s="56"/>
    </row>
    <row r="863" spans="1:27" s="30" customFormat="1" ht="60" outlineLevel="1">
      <c r="A863" s="10">
        <f t="shared" si="42"/>
        <v>804</v>
      </c>
      <c r="B863" s="10" t="s">
        <v>9138</v>
      </c>
      <c r="C863" s="10" t="s">
        <v>341</v>
      </c>
      <c r="D863" s="172" t="s">
        <v>2182</v>
      </c>
      <c r="E863" s="10">
        <v>6668019314</v>
      </c>
      <c r="F863" s="10" t="s">
        <v>13594</v>
      </c>
      <c r="G863" s="125" t="s">
        <v>2183</v>
      </c>
      <c r="H863" s="167" t="s">
        <v>151</v>
      </c>
      <c r="I863" s="10" t="s">
        <v>22</v>
      </c>
      <c r="J863" s="10" t="s">
        <v>960</v>
      </c>
      <c r="K863" s="14">
        <v>231.4</v>
      </c>
      <c r="L863" s="10" t="s">
        <v>241</v>
      </c>
      <c r="M863" s="76" t="s">
        <v>10938</v>
      </c>
      <c r="N863" s="10" t="s">
        <v>39</v>
      </c>
      <c r="O863" s="76" t="s">
        <v>12340</v>
      </c>
      <c r="P863" s="10" t="s">
        <v>2154</v>
      </c>
      <c r="Q863" s="173" t="s">
        <v>9630</v>
      </c>
      <c r="R863" s="10" t="s">
        <v>4307</v>
      </c>
      <c r="S863" s="10" t="s">
        <v>2184</v>
      </c>
      <c r="T863" s="9" t="s">
        <v>10198</v>
      </c>
      <c r="U863" s="415" t="s">
        <v>8983</v>
      </c>
      <c r="V863" s="449"/>
      <c r="W863" s="56"/>
      <c r="X863" s="56"/>
      <c r="Y863" s="56"/>
      <c r="Z863" s="56"/>
      <c r="AA863" s="56"/>
    </row>
    <row r="864" spans="1:27" s="30" customFormat="1" ht="60" outlineLevel="1">
      <c r="A864" s="10">
        <f t="shared" ref="A864:A886" si="43">A863+1</f>
        <v>805</v>
      </c>
      <c r="B864" s="10" t="s">
        <v>9139</v>
      </c>
      <c r="C864" s="10" t="s">
        <v>44</v>
      </c>
      <c r="D864" s="172" t="s">
        <v>2185</v>
      </c>
      <c r="E864" s="10">
        <v>6623004710</v>
      </c>
      <c r="F864" s="10" t="s">
        <v>13595</v>
      </c>
      <c r="G864" s="125" t="s">
        <v>2186</v>
      </c>
      <c r="H864" s="167" t="s">
        <v>151</v>
      </c>
      <c r="I864" s="10" t="s">
        <v>22</v>
      </c>
      <c r="J864" s="10" t="s">
        <v>2093</v>
      </c>
      <c r="K864" s="14">
        <v>231.4</v>
      </c>
      <c r="L864" s="10" t="s">
        <v>241</v>
      </c>
      <c r="M864" s="76" t="s">
        <v>10894</v>
      </c>
      <c r="N864" s="10" t="s">
        <v>39</v>
      </c>
      <c r="O864" s="76" t="s">
        <v>12341</v>
      </c>
      <c r="P864" s="10" t="s">
        <v>6099</v>
      </c>
      <c r="Q864" s="173" t="s">
        <v>9630</v>
      </c>
      <c r="R864" s="10" t="s">
        <v>4308</v>
      </c>
      <c r="S864" s="10" t="s">
        <v>2187</v>
      </c>
      <c r="T864" s="76" t="s">
        <v>10199</v>
      </c>
      <c r="U864" s="415" t="s">
        <v>8984</v>
      </c>
      <c r="V864" s="449"/>
      <c r="W864" s="56"/>
      <c r="X864" s="56"/>
      <c r="Y864" s="56"/>
      <c r="Z864" s="56"/>
      <c r="AA864" s="56"/>
    </row>
    <row r="865" spans="1:27" s="30" customFormat="1" ht="72" outlineLevel="1">
      <c r="A865" s="10">
        <f t="shared" si="43"/>
        <v>806</v>
      </c>
      <c r="B865" s="10" t="s">
        <v>6346</v>
      </c>
      <c r="C865" s="10" t="s">
        <v>44</v>
      </c>
      <c r="D865" s="172" t="s">
        <v>2188</v>
      </c>
      <c r="E865" s="10">
        <v>6669009446</v>
      </c>
      <c r="F865" s="10" t="s">
        <v>13596</v>
      </c>
      <c r="G865" s="125" t="s">
        <v>2189</v>
      </c>
      <c r="H865" s="167" t="s">
        <v>151</v>
      </c>
      <c r="I865" s="10" t="s">
        <v>22</v>
      </c>
      <c r="J865" s="10" t="s">
        <v>3447</v>
      </c>
      <c r="K865" s="14">
        <v>231.4</v>
      </c>
      <c r="L865" s="10" t="s">
        <v>241</v>
      </c>
      <c r="M865" s="76" t="s">
        <v>11210</v>
      </c>
      <c r="N865" s="10" t="s">
        <v>39</v>
      </c>
      <c r="O865" s="76" t="s">
        <v>11868</v>
      </c>
      <c r="P865" s="10" t="s">
        <v>13037</v>
      </c>
      <c r="Q865" s="173" t="s">
        <v>9630</v>
      </c>
      <c r="R865" s="10" t="s">
        <v>4309</v>
      </c>
      <c r="S865" s="10" t="s">
        <v>2190</v>
      </c>
      <c r="T865" s="76" t="s">
        <v>10200</v>
      </c>
      <c r="U865" s="415" t="s">
        <v>8985</v>
      </c>
      <c r="V865" s="449"/>
      <c r="W865" s="56"/>
      <c r="X865" s="56"/>
      <c r="Y865" s="56"/>
      <c r="Z865" s="56"/>
      <c r="AA865" s="56"/>
    </row>
    <row r="866" spans="1:27" s="30" customFormat="1" ht="130.19999999999999" outlineLevel="1">
      <c r="A866" s="10">
        <f t="shared" si="43"/>
        <v>807</v>
      </c>
      <c r="B866" s="10" t="s">
        <v>5628</v>
      </c>
      <c r="C866" s="10" t="s">
        <v>44</v>
      </c>
      <c r="D866" s="172" t="s">
        <v>2191</v>
      </c>
      <c r="E866" s="10">
        <v>6667008479</v>
      </c>
      <c r="F866" s="10" t="s">
        <v>13597</v>
      </c>
      <c r="G866" s="125" t="s">
        <v>2192</v>
      </c>
      <c r="H866" s="167" t="s">
        <v>151</v>
      </c>
      <c r="I866" s="10" t="s">
        <v>22</v>
      </c>
      <c r="J866" s="10" t="s">
        <v>3448</v>
      </c>
      <c r="K866" s="14">
        <v>231.4</v>
      </c>
      <c r="L866" s="10" t="s">
        <v>241</v>
      </c>
      <c r="M866" s="76" t="s">
        <v>11211</v>
      </c>
      <c r="N866" s="10" t="s">
        <v>39</v>
      </c>
      <c r="O866" s="76" t="s">
        <v>11933</v>
      </c>
      <c r="P866" s="10" t="s">
        <v>6242</v>
      </c>
      <c r="Q866" s="173" t="s">
        <v>9630</v>
      </c>
      <c r="R866" s="10" t="s">
        <v>4310</v>
      </c>
      <c r="S866" s="10" t="s">
        <v>2193</v>
      </c>
      <c r="T866" s="76" t="s">
        <v>10201</v>
      </c>
      <c r="U866" s="415" t="s">
        <v>8986</v>
      </c>
      <c r="V866" s="449"/>
      <c r="W866" s="56"/>
      <c r="X866" s="56"/>
      <c r="Y866" s="56"/>
      <c r="Z866" s="56"/>
      <c r="AA866" s="56"/>
    </row>
    <row r="867" spans="1:27" s="30" customFormat="1" ht="144.6" customHeight="1" outlineLevel="1">
      <c r="A867" s="10">
        <f t="shared" si="43"/>
        <v>808</v>
      </c>
      <c r="B867" s="10" t="s">
        <v>8331</v>
      </c>
      <c r="C867" s="10" t="s">
        <v>341</v>
      </c>
      <c r="D867" s="172" t="s">
        <v>2194</v>
      </c>
      <c r="E867" s="10">
        <v>6668017099</v>
      </c>
      <c r="F867" s="10" t="s">
        <v>13598</v>
      </c>
      <c r="G867" s="576" t="s">
        <v>2195</v>
      </c>
      <c r="H867" s="167" t="s">
        <v>151</v>
      </c>
      <c r="I867" s="10" t="s">
        <v>22</v>
      </c>
      <c r="J867" s="10" t="s">
        <v>174</v>
      </c>
      <c r="K867" s="14">
        <v>231.4</v>
      </c>
      <c r="L867" s="10" t="s">
        <v>241</v>
      </c>
      <c r="M867" s="76" t="s">
        <v>10968</v>
      </c>
      <c r="N867" s="10" t="s">
        <v>39</v>
      </c>
      <c r="O867" s="76" t="s">
        <v>12170</v>
      </c>
      <c r="P867" s="10" t="s">
        <v>6100</v>
      </c>
      <c r="Q867" s="173" t="s">
        <v>9630</v>
      </c>
      <c r="R867" s="10" t="s">
        <v>4311</v>
      </c>
      <c r="S867" s="10" t="s">
        <v>2196</v>
      </c>
      <c r="T867" s="76" t="s">
        <v>10202</v>
      </c>
      <c r="U867" s="415" t="s">
        <v>8987</v>
      </c>
      <c r="V867" s="449"/>
      <c r="W867" s="56"/>
      <c r="X867" s="56"/>
      <c r="Y867" s="56"/>
      <c r="Z867" s="56"/>
      <c r="AA867" s="56"/>
    </row>
    <row r="868" spans="1:27" s="30" customFormat="1" ht="409.6" outlineLevel="1">
      <c r="A868" s="10">
        <f>A867+1</f>
        <v>809</v>
      </c>
      <c r="B868" s="10" t="s">
        <v>5629</v>
      </c>
      <c r="C868" s="10" t="s">
        <v>341</v>
      </c>
      <c r="D868" s="172" t="s">
        <v>2197</v>
      </c>
      <c r="E868" s="10">
        <v>6668016602</v>
      </c>
      <c r="F868" s="513" t="s">
        <v>13599</v>
      </c>
      <c r="G868" s="125" t="s">
        <v>2198</v>
      </c>
      <c r="H868" s="167" t="s">
        <v>151</v>
      </c>
      <c r="I868" s="10" t="s">
        <v>22</v>
      </c>
      <c r="J868" s="10" t="s">
        <v>2199</v>
      </c>
      <c r="K868" s="14">
        <v>231.4</v>
      </c>
      <c r="L868" s="10" t="s">
        <v>241</v>
      </c>
      <c r="M868" s="76" t="s">
        <v>11212</v>
      </c>
      <c r="N868" s="10" t="s">
        <v>39</v>
      </c>
      <c r="O868" s="76" t="s">
        <v>12342</v>
      </c>
      <c r="P868" s="10" t="s">
        <v>6101</v>
      </c>
      <c r="Q868" s="173" t="s">
        <v>9630</v>
      </c>
      <c r="R868" s="10" t="s">
        <v>4312</v>
      </c>
      <c r="S868" s="10" t="s">
        <v>2200</v>
      </c>
      <c r="T868" s="76" t="s">
        <v>10203</v>
      </c>
      <c r="U868" s="415" t="s">
        <v>8988</v>
      </c>
      <c r="V868" s="449"/>
      <c r="W868" s="56"/>
      <c r="X868" s="56"/>
      <c r="Y868" s="56"/>
      <c r="Z868" s="56"/>
      <c r="AA868" s="56"/>
    </row>
    <row r="869" spans="1:27" s="30" customFormat="1" ht="144" outlineLevel="1">
      <c r="A869" s="10">
        <f t="shared" si="43"/>
        <v>810</v>
      </c>
      <c r="B869" s="10" t="s">
        <v>6347</v>
      </c>
      <c r="C869" s="10" t="s">
        <v>341</v>
      </c>
      <c r="D869" s="172" t="s">
        <v>2201</v>
      </c>
      <c r="E869" s="10">
        <v>6669014887</v>
      </c>
      <c r="F869" s="10" t="s">
        <v>13600</v>
      </c>
      <c r="G869" s="125" t="s">
        <v>2202</v>
      </c>
      <c r="H869" s="167" t="s">
        <v>151</v>
      </c>
      <c r="I869" s="10" t="s">
        <v>22</v>
      </c>
      <c r="J869" s="10" t="s">
        <v>2199</v>
      </c>
      <c r="K869" s="14">
        <v>231.4</v>
      </c>
      <c r="L869" s="10" t="s">
        <v>241</v>
      </c>
      <c r="M869" s="76" t="s">
        <v>11213</v>
      </c>
      <c r="N869" s="10" t="s">
        <v>39</v>
      </c>
      <c r="O869" s="76" t="s">
        <v>12171</v>
      </c>
      <c r="P869" s="10" t="s">
        <v>6243</v>
      </c>
      <c r="Q869" s="173" t="s">
        <v>9630</v>
      </c>
      <c r="R869" s="10" t="s">
        <v>5065</v>
      </c>
      <c r="S869" s="10" t="s">
        <v>2203</v>
      </c>
      <c r="T869" s="76" t="s">
        <v>10204</v>
      </c>
      <c r="U869" s="415" t="s">
        <v>9318</v>
      </c>
      <c r="V869" s="449"/>
      <c r="W869" s="56"/>
      <c r="X869" s="56"/>
      <c r="Y869" s="56"/>
      <c r="Z869" s="56"/>
      <c r="AA869" s="56"/>
    </row>
    <row r="870" spans="1:27" s="30" customFormat="1" ht="120" outlineLevel="1">
      <c r="A870" s="10">
        <f t="shared" si="43"/>
        <v>811</v>
      </c>
      <c r="B870" s="10" t="s">
        <v>8332</v>
      </c>
      <c r="C870" s="10" t="s">
        <v>341</v>
      </c>
      <c r="D870" s="172" t="s">
        <v>2204</v>
      </c>
      <c r="E870" s="10">
        <v>6668017028</v>
      </c>
      <c r="F870" s="10" t="s">
        <v>13973</v>
      </c>
      <c r="G870" s="125" t="s">
        <v>2205</v>
      </c>
      <c r="H870" s="167" t="s">
        <v>151</v>
      </c>
      <c r="I870" s="10" t="s">
        <v>22</v>
      </c>
      <c r="J870" s="10" t="s">
        <v>3479</v>
      </c>
      <c r="K870" s="18">
        <v>272.83999999999997</v>
      </c>
      <c r="L870" s="10" t="s">
        <v>241</v>
      </c>
      <c r="M870" s="76" t="s">
        <v>11120</v>
      </c>
      <c r="N870" s="10" t="s">
        <v>39</v>
      </c>
      <c r="O870" s="76" t="s">
        <v>13190</v>
      </c>
      <c r="P870" s="10" t="s">
        <v>2207</v>
      </c>
      <c r="Q870" s="173" t="s">
        <v>9631</v>
      </c>
      <c r="R870" s="10" t="s">
        <v>4282</v>
      </c>
      <c r="S870" s="10" t="s">
        <v>2208</v>
      </c>
      <c r="T870" s="76" t="s">
        <v>10205</v>
      </c>
      <c r="U870" s="415" t="s">
        <v>4489</v>
      </c>
      <c r="V870" s="449"/>
      <c r="W870" s="56"/>
      <c r="X870" s="56"/>
      <c r="Y870" s="56"/>
      <c r="Z870" s="56"/>
      <c r="AA870" s="56"/>
    </row>
    <row r="871" spans="1:27" s="30" customFormat="1" ht="94.8" outlineLevel="1">
      <c r="A871" s="10">
        <f t="shared" si="43"/>
        <v>812</v>
      </c>
      <c r="B871" s="10" t="s">
        <v>12653</v>
      </c>
      <c r="C871" s="10" t="s">
        <v>341</v>
      </c>
      <c r="D871" s="172" t="s">
        <v>2209</v>
      </c>
      <c r="E871" s="10">
        <v>6667008648</v>
      </c>
      <c r="F871" s="10" t="s">
        <v>7610</v>
      </c>
      <c r="G871" s="125" t="s">
        <v>2210</v>
      </c>
      <c r="H871" s="167" t="s">
        <v>151</v>
      </c>
      <c r="I871" s="10" t="s">
        <v>22</v>
      </c>
      <c r="J871" s="10" t="s">
        <v>3482</v>
      </c>
      <c r="K871" s="18">
        <v>272.83999999999997</v>
      </c>
      <c r="L871" s="10" t="s">
        <v>241</v>
      </c>
      <c r="M871" s="76" t="s">
        <v>11054</v>
      </c>
      <c r="N871" s="10" t="s">
        <v>39</v>
      </c>
      <c r="O871" s="76" t="s">
        <v>12343</v>
      </c>
      <c r="P871" s="10" t="s">
        <v>4503</v>
      </c>
      <c r="Q871" s="173" t="s">
        <v>9381</v>
      </c>
      <c r="R871" s="10" t="s">
        <v>4313</v>
      </c>
      <c r="S871" s="10" t="s">
        <v>2211</v>
      </c>
      <c r="T871" s="76" t="s">
        <v>10206</v>
      </c>
      <c r="U871" s="415" t="s">
        <v>9319</v>
      </c>
      <c r="V871" s="449"/>
      <c r="W871" s="56"/>
      <c r="X871" s="56"/>
      <c r="Y871" s="56"/>
      <c r="Z871" s="56"/>
      <c r="AA871" s="56"/>
    </row>
    <row r="872" spans="1:27" s="30" customFormat="1" ht="216.6" outlineLevel="1">
      <c r="A872" s="10">
        <f t="shared" si="43"/>
        <v>813</v>
      </c>
      <c r="B872" s="10" t="s">
        <v>8333</v>
      </c>
      <c r="C872" s="10" t="s">
        <v>341</v>
      </c>
      <c r="D872" s="172" t="s">
        <v>11407</v>
      </c>
      <c r="E872" s="10">
        <v>6669004670</v>
      </c>
      <c r="F872" s="10" t="s">
        <v>13601</v>
      </c>
      <c r="G872" s="125" t="s">
        <v>2212</v>
      </c>
      <c r="H872" s="167" t="s">
        <v>151</v>
      </c>
      <c r="I872" s="10" t="s">
        <v>22</v>
      </c>
      <c r="J872" s="10" t="s">
        <v>3483</v>
      </c>
      <c r="K872" s="18">
        <v>272.83999999999997</v>
      </c>
      <c r="L872" s="10" t="s">
        <v>241</v>
      </c>
      <c r="M872" s="76" t="s">
        <v>11214</v>
      </c>
      <c r="N872" s="10" t="s">
        <v>39</v>
      </c>
      <c r="O872" s="76" t="s">
        <v>12912</v>
      </c>
      <c r="P872" s="10" t="s">
        <v>2213</v>
      </c>
      <c r="Q872" s="173" t="s">
        <v>11777</v>
      </c>
      <c r="R872" s="10" t="s">
        <v>4283</v>
      </c>
      <c r="S872" s="10" t="s">
        <v>2214</v>
      </c>
      <c r="T872" s="76" t="s">
        <v>10207</v>
      </c>
      <c r="U872" s="415" t="s">
        <v>9320</v>
      </c>
      <c r="V872" s="449"/>
      <c r="W872" s="56"/>
      <c r="X872" s="56"/>
      <c r="Y872" s="56"/>
      <c r="Z872" s="56"/>
      <c r="AA872" s="56"/>
    </row>
    <row r="873" spans="1:27" s="30" customFormat="1" ht="94.8" outlineLevel="1">
      <c r="A873" s="10">
        <f t="shared" si="43"/>
        <v>814</v>
      </c>
      <c r="B873" s="10" t="s">
        <v>9140</v>
      </c>
      <c r="C873" s="10" t="s">
        <v>341</v>
      </c>
      <c r="D873" s="172" t="s">
        <v>2215</v>
      </c>
      <c r="E873" s="275">
        <v>6667009200</v>
      </c>
      <c r="F873" s="118" t="s">
        <v>13602</v>
      </c>
      <c r="G873" s="142" t="s">
        <v>3743</v>
      </c>
      <c r="H873" s="167" t="s">
        <v>151</v>
      </c>
      <c r="I873" s="10" t="s">
        <v>22</v>
      </c>
      <c r="J873" s="10" t="s">
        <v>3481</v>
      </c>
      <c r="K873" s="14">
        <v>272.83999999999997</v>
      </c>
      <c r="L873" s="10" t="s">
        <v>241</v>
      </c>
      <c r="M873" s="76" t="s">
        <v>10997</v>
      </c>
      <c r="N873" s="10" t="s">
        <v>39</v>
      </c>
      <c r="O873" s="280" t="s">
        <v>12172</v>
      </c>
      <c r="P873" s="10" t="s">
        <v>13038</v>
      </c>
      <c r="Q873" s="33" t="s">
        <v>243</v>
      </c>
      <c r="R873" s="10" t="s">
        <v>4314</v>
      </c>
      <c r="S873" s="10" t="s">
        <v>2216</v>
      </c>
      <c r="T873" s="76" t="s">
        <v>10208</v>
      </c>
      <c r="U873" s="415" t="s">
        <v>8989</v>
      </c>
      <c r="V873" s="449"/>
      <c r="W873" s="56"/>
      <c r="X873" s="56"/>
      <c r="Y873" s="56"/>
      <c r="Z873" s="56"/>
      <c r="AA873" s="56"/>
    </row>
    <row r="874" spans="1:27" s="30" customFormat="1" ht="96" outlineLevel="1">
      <c r="A874" s="10">
        <f t="shared" si="43"/>
        <v>815</v>
      </c>
      <c r="B874" s="10" t="s">
        <v>8334</v>
      </c>
      <c r="C874" s="10" t="s">
        <v>341</v>
      </c>
      <c r="D874" s="172" t="s">
        <v>2217</v>
      </c>
      <c r="E874" s="10">
        <v>6623056891</v>
      </c>
      <c r="F874" s="10" t="s">
        <v>13603</v>
      </c>
      <c r="G874" s="125" t="s">
        <v>2218</v>
      </c>
      <c r="H874" s="167" t="s">
        <v>151</v>
      </c>
      <c r="I874" s="118" t="s">
        <v>22</v>
      </c>
      <c r="J874" s="10" t="s">
        <v>5654</v>
      </c>
      <c r="K874" s="18">
        <v>272.83999999999997</v>
      </c>
      <c r="L874" s="10" t="s">
        <v>241</v>
      </c>
      <c r="M874" s="76" t="s">
        <v>11215</v>
      </c>
      <c r="N874" s="10" t="s">
        <v>39</v>
      </c>
      <c r="O874" s="76" t="s">
        <v>12344</v>
      </c>
      <c r="P874" s="10" t="s">
        <v>6487</v>
      </c>
      <c r="Q874" s="173" t="s">
        <v>9381</v>
      </c>
      <c r="R874" s="10" t="s">
        <v>4315</v>
      </c>
      <c r="S874" s="10" t="s">
        <v>2219</v>
      </c>
      <c r="T874" s="76" t="s">
        <v>10209</v>
      </c>
      <c r="U874" s="581" t="s">
        <v>8990</v>
      </c>
      <c r="V874" s="449"/>
      <c r="W874" s="56"/>
      <c r="X874" s="56"/>
      <c r="Y874" s="56"/>
      <c r="Z874" s="56"/>
      <c r="AA874" s="56"/>
    </row>
    <row r="875" spans="1:27" s="30" customFormat="1" ht="96" outlineLevel="1">
      <c r="A875" s="10">
        <f t="shared" si="43"/>
        <v>816</v>
      </c>
      <c r="B875" s="10" t="s">
        <v>8335</v>
      </c>
      <c r="C875" s="10" t="s">
        <v>341</v>
      </c>
      <c r="D875" s="172" t="s">
        <v>2220</v>
      </c>
      <c r="E875" s="10">
        <v>6668019089</v>
      </c>
      <c r="F875" s="10" t="s">
        <v>7611</v>
      </c>
      <c r="G875" s="125" t="s">
        <v>6355</v>
      </c>
      <c r="H875" s="167" t="s">
        <v>151</v>
      </c>
      <c r="I875" s="10" t="s">
        <v>22</v>
      </c>
      <c r="J875" s="10" t="s">
        <v>3479</v>
      </c>
      <c r="K875" s="14">
        <v>272.83999999999997</v>
      </c>
      <c r="L875" s="10" t="s">
        <v>241</v>
      </c>
      <c r="M875" s="76" t="s">
        <v>10894</v>
      </c>
      <c r="N875" s="10" t="s">
        <v>39</v>
      </c>
      <c r="O875" s="76" t="s">
        <v>13191</v>
      </c>
      <c r="P875" s="10" t="s">
        <v>4504</v>
      </c>
      <c r="Q875" s="173" t="s">
        <v>9632</v>
      </c>
      <c r="R875" s="10" t="s">
        <v>12654</v>
      </c>
      <c r="S875" s="10" t="s">
        <v>39</v>
      </c>
      <c r="T875" s="76" t="s">
        <v>10210</v>
      </c>
      <c r="U875" s="415" t="s">
        <v>8991</v>
      </c>
      <c r="V875" s="449"/>
      <c r="W875" s="56"/>
      <c r="X875" s="56"/>
      <c r="Y875" s="56"/>
      <c r="Z875" s="56"/>
      <c r="AA875" s="56"/>
    </row>
    <row r="876" spans="1:27" s="30" customFormat="1" ht="59.4" outlineLevel="1">
      <c r="A876" s="10">
        <f t="shared" si="43"/>
        <v>817</v>
      </c>
      <c r="B876" s="10" t="s">
        <v>8336</v>
      </c>
      <c r="C876" s="10" t="s">
        <v>341</v>
      </c>
      <c r="D876" s="172" t="s">
        <v>2221</v>
      </c>
      <c r="E876" s="10">
        <v>6623074869</v>
      </c>
      <c r="F876" s="10" t="s">
        <v>7612</v>
      </c>
      <c r="G876" s="125" t="s">
        <v>2222</v>
      </c>
      <c r="H876" s="167" t="s">
        <v>151</v>
      </c>
      <c r="I876" s="10" t="s">
        <v>22</v>
      </c>
      <c r="J876" s="10" t="s">
        <v>3480</v>
      </c>
      <c r="K876" s="18">
        <v>1364.2</v>
      </c>
      <c r="L876" s="10" t="s">
        <v>241</v>
      </c>
      <c r="M876" s="76" t="s">
        <v>11052</v>
      </c>
      <c r="N876" s="10" t="s">
        <v>39</v>
      </c>
      <c r="O876" s="76" t="s">
        <v>12001</v>
      </c>
      <c r="P876" s="10" t="s">
        <v>6488</v>
      </c>
      <c r="Q876" s="33" t="s">
        <v>243</v>
      </c>
      <c r="R876" s="10" t="s">
        <v>2223</v>
      </c>
      <c r="S876" s="10" t="s">
        <v>2224</v>
      </c>
      <c r="T876" s="9" t="s">
        <v>5002</v>
      </c>
      <c r="U876" s="581" t="s">
        <v>4491</v>
      </c>
      <c r="V876" s="449"/>
      <c r="W876" s="56"/>
      <c r="X876" s="56"/>
      <c r="Y876" s="56"/>
      <c r="Z876" s="56"/>
      <c r="AA876" s="56"/>
    </row>
    <row r="877" spans="1:27" s="30" customFormat="1" ht="91.2" outlineLevel="1">
      <c r="A877" s="10">
        <f t="shared" si="43"/>
        <v>818</v>
      </c>
      <c r="B877" s="10" t="s">
        <v>8337</v>
      </c>
      <c r="C877" s="10" t="s">
        <v>341</v>
      </c>
      <c r="D877" s="172" t="s">
        <v>2225</v>
      </c>
      <c r="E877" s="10">
        <v>6623074869</v>
      </c>
      <c r="F877" s="10" t="s">
        <v>13604</v>
      </c>
      <c r="G877" s="125" t="s">
        <v>2226</v>
      </c>
      <c r="H877" s="167" t="s">
        <v>151</v>
      </c>
      <c r="I877" s="10" t="s">
        <v>22</v>
      </c>
      <c r="J877" s="10" t="s">
        <v>3479</v>
      </c>
      <c r="K877" s="14">
        <v>272.83999999999997</v>
      </c>
      <c r="L877" s="10" t="s">
        <v>241</v>
      </c>
      <c r="M877" s="76" t="s">
        <v>10916</v>
      </c>
      <c r="N877" s="10" t="s">
        <v>39</v>
      </c>
      <c r="O877" s="76" t="s">
        <v>12173</v>
      </c>
      <c r="P877" s="10" t="s">
        <v>2227</v>
      </c>
      <c r="Q877" s="173" t="s">
        <v>11778</v>
      </c>
      <c r="R877" s="10" t="s">
        <v>4285</v>
      </c>
      <c r="S877" s="10" t="s">
        <v>2228</v>
      </c>
      <c r="T877" s="76" t="s">
        <v>10485</v>
      </c>
      <c r="U877" s="415" t="s">
        <v>9321</v>
      </c>
      <c r="V877" s="449"/>
      <c r="W877" s="56"/>
      <c r="X877" s="56"/>
      <c r="Y877" s="56"/>
      <c r="Z877" s="56"/>
      <c r="AA877" s="56"/>
    </row>
    <row r="878" spans="1:27" s="30" customFormat="1" ht="120" outlineLevel="1">
      <c r="A878" s="10">
        <f t="shared" si="43"/>
        <v>819</v>
      </c>
      <c r="B878" s="10" t="s">
        <v>8338</v>
      </c>
      <c r="C878" s="10" t="s">
        <v>341</v>
      </c>
      <c r="D878" s="172" t="s">
        <v>2229</v>
      </c>
      <c r="E878" s="10">
        <v>6668014059</v>
      </c>
      <c r="F878" s="10" t="s">
        <v>13605</v>
      </c>
      <c r="G878" s="125" t="s">
        <v>2230</v>
      </c>
      <c r="H878" s="167" t="s">
        <v>151</v>
      </c>
      <c r="I878" s="10" t="s">
        <v>22</v>
      </c>
      <c r="J878" s="10" t="s">
        <v>3479</v>
      </c>
      <c r="K878" s="14">
        <v>272.83999999999997</v>
      </c>
      <c r="L878" s="10" t="s">
        <v>241</v>
      </c>
      <c r="M878" s="76" t="s">
        <v>10916</v>
      </c>
      <c r="N878" s="10" t="s">
        <v>39</v>
      </c>
      <c r="O878" s="76" t="s">
        <v>12345</v>
      </c>
      <c r="P878" s="10" t="s">
        <v>4505</v>
      </c>
      <c r="Q878" s="173" t="s">
        <v>9633</v>
      </c>
      <c r="R878" s="10" t="s">
        <v>4286</v>
      </c>
      <c r="S878" s="10" t="s">
        <v>2231</v>
      </c>
      <c r="T878" s="76" t="s">
        <v>10211</v>
      </c>
      <c r="U878" s="581" t="s">
        <v>4492</v>
      </c>
      <c r="V878" s="449"/>
      <c r="W878" s="56"/>
      <c r="X878" s="56"/>
      <c r="Y878" s="56"/>
      <c r="Z878" s="56"/>
      <c r="AA878" s="56"/>
    </row>
    <row r="879" spans="1:27" s="30" customFormat="1" ht="70.8" outlineLevel="1">
      <c r="A879" s="10">
        <f t="shared" si="43"/>
        <v>820</v>
      </c>
      <c r="B879" s="10" t="s">
        <v>8339</v>
      </c>
      <c r="C879" s="10" t="s">
        <v>341</v>
      </c>
      <c r="D879" s="172" t="s">
        <v>2232</v>
      </c>
      <c r="E879" s="10">
        <v>6623006227</v>
      </c>
      <c r="F879" s="10" t="s">
        <v>13974</v>
      </c>
      <c r="G879" s="125" t="s">
        <v>2233</v>
      </c>
      <c r="H879" s="167" t="s">
        <v>151</v>
      </c>
      <c r="I879" s="10" t="s">
        <v>22</v>
      </c>
      <c r="J879" s="10" t="s">
        <v>3481</v>
      </c>
      <c r="K879" s="18">
        <v>272.83999999999997</v>
      </c>
      <c r="L879" s="10" t="s">
        <v>241</v>
      </c>
      <c r="M879" s="76" t="s">
        <v>11216</v>
      </c>
      <c r="N879" s="10" t="s">
        <v>39</v>
      </c>
      <c r="O879" s="76" t="s">
        <v>12174</v>
      </c>
      <c r="P879" s="10" t="s">
        <v>6489</v>
      </c>
      <c r="Q879" s="173" t="s">
        <v>11779</v>
      </c>
      <c r="R879" s="10" t="s">
        <v>4284</v>
      </c>
      <c r="S879" s="10" t="s">
        <v>2234</v>
      </c>
      <c r="T879" s="76" t="s">
        <v>10212</v>
      </c>
      <c r="U879" s="415" t="s">
        <v>4490</v>
      </c>
      <c r="V879" s="449"/>
      <c r="W879" s="56"/>
      <c r="X879" s="56"/>
      <c r="Y879" s="56"/>
      <c r="Z879" s="56"/>
      <c r="AA879" s="56"/>
    </row>
    <row r="880" spans="1:27" s="30" customFormat="1" ht="132" outlineLevel="1">
      <c r="A880" s="10">
        <f t="shared" si="43"/>
        <v>821</v>
      </c>
      <c r="B880" s="10" t="s">
        <v>9141</v>
      </c>
      <c r="C880" s="10" t="s">
        <v>341</v>
      </c>
      <c r="D880" s="172" t="s">
        <v>2235</v>
      </c>
      <c r="E880" s="10">
        <v>6623015239</v>
      </c>
      <c r="F880" s="10" t="s">
        <v>13606</v>
      </c>
      <c r="G880" s="567" t="s">
        <v>3744</v>
      </c>
      <c r="H880" s="167" t="s">
        <v>151</v>
      </c>
      <c r="I880" s="10" t="s">
        <v>22</v>
      </c>
      <c r="J880" s="10" t="s">
        <v>3479</v>
      </c>
      <c r="K880" s="18">
        <v>272.83999999999997</v>
      </c>
      <c r="L880" s="10" t="s">
        <v>241</v>
      </c>
      <c r="M880" s="76" t="s">
        <v>10915</v>
      </c>
      <c r="N880" s="10" t="s">
        <v>39</v>
      </c>
      <c r="O880" s="76" t="s">
        <v>11959</v>
      </c>
      <c r="P880" s="10" t="s">
        <v>13039</v>
      </c>
      <c r="Q880" s="173" t="s">
        <v>9634</v>
      </c>
      <c r="R880" s="10" t="s">
        <v>4282</v>
      </c>
      <c r="S880" s="10" t="s">
        <v>2236</v>
      </c>
      <c r="T880" s="76" t="s">
        <v>10213</v>
      </c>
      <c r="U880" s="415" t="s">
        <v>8992</v>
      </c>
      <c r="V880" s="449"/>
      <c r="W880" s="56"/>
      <c r="X880" s="56"/>
      <c r="Y880" s="56"/>
      <c r="Z880" s="56"/>
      <c r="AA880" s="56"/>
    </row>
    <row r="881" spans="1:27" s="30" customFormat="1" ht="94.8" outlineLevel="1">
      <c r="A881" s="10">
        <f t="shared" si="43"/>
        <v>822</v>
      </c>
      <c r="B881" s="10" t="s">
        <v>8340</v>
      </c>
      <c r="C881" s="10" t="s">
        <v>341</v>
      </c>
      <c r="D881" s="172" t="s">
        <v>2237</v>
      </c>
      <c r="E881" s="10">
        <v>6623003610</v>
      </c>
      <c r="F881" s="10" t="s">
        <v>13607</v>
      </c>
      <c r="G881" s="125" t="s">
        <v>2238</v>
      </c>
      <c r="H881" s="167" t="s">
        <v>151</v>
      </c>
      <c r="I881" s="10" t="s">
        <v>22</v>
      </c>
      <c r="J881" s="10" t="s">
        <v>3479</v>
      </c>
      <c r="K881" s="14">
        <v>272.83999999999997</v>
      </c>
      <c r="L881" s="15" t="s">
        <v>241</v>
      </c>
      <c r="M881" s="76" t="s">
        <v>11115</v>
      </c>
      <c r="N881" s="136" t="s">
        <v>39</v>
      </c>
      <c r="O881" s="76" t="s">
        <v>12275</v>
      </c>
      <c r="P881" s="10" t="s">
        <v>2239</v>
      </c>
      <c r="Q881" s="33" t="s">
        <v>67</v>
      </c>
      <c r="R881" s="10" t="s">
        <v>8697</v>
      </c>
      <c r="S881" s="10" t="s">
        <v>3745</v>
      </c>
      <c r="T881" s="76" t="s">
        <v>10214</v>
      </c>
      <c r="U881" s="415" t="s">
        <v>8993</v>
      </c>
      <c r="V881" s="449"/>
      <c r="W881" s="56"/>
      <c r="X881" s="56"/>
      <c r="Y881" s="56"/>
      <c r="Z881" s="56"/>
      <c r="AA881" s="56"/>
    </row>
    <row r="882" spans="1:27" s="30" customFormat="1" ht="94.8" outlineLevel="1">
      <c r="A882" s="10">
        <f t="shared" si="43"/>
        <v>823</v>
      </c>
      <c r="B882" s="10" t="s">
        <v>9142</v>
      </c>
      <c r="C882" s="10" t="s">
        <v>341</v>
      </c>
      <c r="D882" s="172" t="s">
        <v>2240</v>
      </c>
      <c r="E882" s="10">
        <v>6668017356</v>
      </c>
      <c r="F882" s="10" t="s">
        <v>7410</v>
      </c>
      <c r="G882" s="125" t="s">
        <v>2241</v>
      </c>
      <c r="H882" s="167" t="s">
        <v>151</v>
      </c>
      <c r="I882" s="10" t="s">
        <v>22</v>
      </c>
      <c r="J882" s="10" t="s">
        <v>6486</v>
      </c>
      <c r="K882" s="18">
        <v>272.83999999999997</v>
      </c>
      <c r="L882" s="10" t="s">
        <v>241</v>
      </c>
      <c r="M882" s="76" t="s">
        <v>11217</v>
      </c>
      <c r="N882" s="10" t="s">
        <v>39</v>
      </c>
      <c r="O882" s="76" t="s">
        <v>12100</v>
      </c>
      <c r="P882" s="10" t="s">
        <v>6490</v>
      </c>
      <c r="Q882" s="173" t="s">
        <v>9635</v>
      </c>
      <c r="R882" s="10" t="s">
        <v>4284</v>
      </c>
      <c r="S882" s="10" t="s">
        <v>2242</v>
      </c>
      <c r="T882" s="76" t="s">
        <v>10215</v>
      </c>
      <c r="U882" s="415" t="s">
        <v>8994</v>
      </c>
      <c r="V882" s="449"/>
      <c r="W882" s="56"/>
      <c r="X882" s="56"/>
      <c r="Y882" s="56"/>
      <c r="Z882" s="56"/>
      <c r="AA882" s="56"/>
    </row>
    <row r="883" spans="1:27" s="30" customFormat="1" ht="108" outlineLevel="1">
      <c r="A883" s="10">
        <f t="shared" si="43"/>
        <v>824</v>
      </c>
      <c r="B883" s="10" t="s">
        <v>9143</v>
      </c>
      <c r="C883" s="10" t="s">
        <v>341</v>
      </c>
      <c r="D883" s="172" t="s">
        <v>2243</v>
      </c>
      <c r="E883" s="10">
        <v>6623042419</v>
      </c>
      <c r="F883" s="10" t="s">
        <v>13608</v>
      </c>
      <c r="G883" s="125" t="s">
        <v>2244</v>
      </c>
      <c r="H883" s="167" t="s">
        <v>151</v>
      </c>
      <c r="I883" s="10" t="s">
        <v>22</v>
      </c>
      <c r="J883" s="10" t="s">
        <v>3479</v>
      </c>
      <c r="K883" s="18">
        <v>272.83999999999997</v>
      </c>
      <c r="L883" s="10" t="s">
        <v>2245</v>
      </c>
      <c r="M883" s="76" t="s">
        <v>11120</v>
      </c>
      <c r="N883" s="10" t="s">
        <v>39</v>
      </c>
      <c r="O883" s="76" t="s">
        <v>12175</v>
      </c>
      <c r="P883" s="10" t="s">
        <v>12655</v>
      </c>
      <c r="Q883" s="33" t="s">
        <v>67</v>
      </c>
      <c r="R883" s="10" t="s">
        <v>4283</v>
      </c>
      <c r="S883" s="10" t="s">
        <v>2246</v>
      </c>
      <c r="T883" s="76" t="s">
        <v>10207</v>
      </c>
      <c r="U883" s="415" t="s">
        <v>8749</v>
      </c>
      <c r="V883" s="449"/>
      <c r="W883" s="56"/>
      <c r="X883" s="56"/>
      <c r="Y883" s="56"/>
      <c r="Z883" s="56"/>
      <c r="AA883" s="56"/>
    </row>
    <row r="884" spans="1:27" s="30" customFormat="1" ht="60" outlineLevel="1">
      <c r="A884" s="10">
        <f t="shared" si="43"/>
        <v>825</v>
      </c>
      <c r="B884" s="10" t="s">
        <v>8341</v>
      </c>
      <c r="C884" s="10" t="s">
        <v>341</v>
      </c>
      <c r="D884" s="172" t="s">
        <v>2247</v>
      </c>
      <c r="E884" s="10">
        <v>6668011932</v>
      </c>
      <c r="F884" s="10" t="s">
        <v>13609</v>
      </c>
      <c r="G884" s="125" t="s">
        <v>2248</v>
      </c>
      <c r="H884" s="167" t="s">
        <v>151</v>
      </c>
      <c r="I884" s="10" t="s">
        <v>22</v>
      </c>
      <c r="J884" s="10" t="s">
        <v>5855</v>
      </c>
      <c r="K884" s="14">
        <v>272.83999999999997</v>
      </c>
      <c r="L884" s="10" t="s">
        <v>241</v>
      </c>
      <c r="M884" s="76" t="s">
        <v>11218</v>
      </c>
      <c r="N884" s="10" t="s">
        <v>39</v>
      </c>
      <c r="O884" s="76" t="s">
        <v>12040</v>
      </c>
      <c r="P884" s="10" t="s">
        <v>13040</v>
      </c>
      <c r="Q884" s="173" t="s">
        <v>9630</v>
      </c>
      <c r="R884" s="10" t="s">
        <v>4282</v>
      </c>
      <c r="S884" s="10" t="s">
        <v>2249</v>
      </c>
      <c r="T884" s="76" t="s">
        <v>10216</v>
      </c>
      <c r="U884" s="415" t="s">
        <v>2250</v>
      </c>
      <c r="V884" s="449"/>
      <c r="W884" s="56"/>
      <c r="X884" s="56"/>
      <c r="Y884" s="56"/>
      <c r="Z884" s="56"/>
      <c r="AA884" s="56"/>
    </row>
    <row r="885" spans="1:27" s="30" customFormat="1" ht="84" outlineLevel="1">
      <c r="A885" s="10">
        <f t="shared" si="43"/>
        <v>826</v>
      </c>
      <c r="B885" s="10" t="s">
        <v>8342</v>
      </c>
      <c r="C885" s="10" t="s">
        <v>44</v>
      </c>
      <c r="D885" s="172" t="s">
        <v>2251</v>
      </c>
      <c r="E885" s="37">
        <v>6623001130</v>
      </c>
      <c r="F885" s="10" t="s">
        <v>13610</v>
      </c>
      <c r="G885" s="567" t="s">
        <v>3746</v>
      </c>
      <c r="H885" s="167" t="s">
        <v>151</v>
      </c>
      <c r="I885" s="10" t="s">
        <v>22</v>
      </c>
      <c r="J885" s="16" t="s">
        <v>3652</v>
      </c>
      <c r="K885" s="14">
        <v>272.83999999999997</v>
      </c>
      <c r="L885" s="10" t="s">
        <v>241</v>
      </c>
      <c r="M885" s="76" t="s">
        <v>11219</v>
      </c>
      <c r="N885" s="10" t="s">
        <v>39</v>
      </c>
      <c r="O885" s="76" t="s">
        <v>12346</v>
      </c>
      <c r="P885" s="10" t="s">
        <v>6491</v>
      </c>
      <c r="Q885" s="33" t="s">
        <v>9347</v>
      </c>
      <c r="R885" s="10" t="s">
        <v>4281</v>
      </c>
      <c r="S885" s="10" t="s">
        <v>2252</v>
      </c>
      <c r="T885" s="76" t="s">
        <v>10217</v>
      </c>
      <c r="U885" s="415" t="s">
        <v>4493</v>
      </c>
      <c r="V885" s="449"/>
      <c r="W885" s="56"/>
      <c r="X885" s="56"/>
      <c r="Y885" s="56"/>
      <c r="Z885" s="56"/>
      <c r="AA885" s="56"/>
    </row>
    <row r="886" spans="1:27" s="30" customFormat="1" ht="105.6" outlineLevel="1">
      <c r="A886" s="10">
        <f t="shared" si="43"/>
        <v>827</v>
      </c>
      <c r="B886" s="10" t="s">
        <v>8284</v>
      </c>
      <c r="C886" s="10" t="s">
        <v>1439</v>
      </c>
      <c r="D886" s="172" t="s">
        <v>5559</v>
      </c>
      <c r="E886" s="37">
        <v>6667004876</v>
      </c>
      <c r="F886" s="10" t="s">
        <v>13994</v>
      </c>
      <c r="G886" s="567" t="s">
        <v>5560</v>
      </c>
      <c r="H886" s="167" t="s">
        <v>151</v>
      </c>
      <c r="I886" s="10" t="s">
        <v>22</v>
      </c>
      <c r="J886" s="16" t="s">
        <v>5718</v>
      </c>
      <c r="K886" s="14">
        <v>0</v>
      </c>
      <c r="L886" s="10" t="s">
        <v>5561</v>
      </c>
      <c r="M886" s="76" t="s">
        <v>11220</v>
      </c>
      <c r="N886" s="10" t="s">
        <v>39</v>
      </c>
      <c r="O886" s="76" t="s">
        <v>12347</v>
      </c>
      <c r="P886" s="10" t="s">
        <v>11649</v>
      </c>
      <c r="Q886" s="173" t="s">
        <v>9489</v>
      </c>
      <c r="R886" s="10" t="s">
        <v>8698</v>
      </c>
      <c r="S886" s="10" t="s">
        <v>8742</v>
      </c>
      <c r="T886" s="76" t="s">
        <v>10486</v>
      </c>
      <c r="U886" s="415" t="s">
        <v>5562</v>
      </c>
      <c r="V886" s="449"/>
      <c r="W886" s="56"/>
      <c r="X886" s="56"/>
      <c r="Y886" s="56"/>
      <c r="Z886" s="56"/>
      <c r="AA886" s="56"/>
    </row>
    <row r="887" spans="1:27" s="30" customFormat="1" ht="37.200000000000003">
      <c r="A887" s="108" t="s">
        <v>5420</v>
      </c>
      <c r="B887" s="109"/>
      <c r="C887" s="155"/>
      <c r="D887" s="109"/>
      <c r="E887" s="109"/>
      <c r="F887" s="156"/>
      <c r="G887" s="156"/>
      <c r="H887" s="156"/>
      <c r="I887" s="156"/>
      <c r="J887" s="156"/>
      <c r="K887" s="157"/>
      <c r="L887" s="156"/>
      <c r="M887" s="158"/>
      <c r="N887" s="156"/>
      <c r="O887" s="158"/>
      <c r="P887" s="110"/>
      <c r="Q887" s="156"/>
      <c r="R887" s="156"/>
      <c r="S887" s="156"/>
      <c r="T887" s="158"/>
      <c r="U887" s="416"/>
      <c r="V887" s="449">
        <v>111</v>
      </c>
      <c r="W887" s="67"/>
      <c r="X887" s="56"/>
      <c r="Y887" s="56"/>
      <c r="Z887" s="56"/>
      <c r="AA887" s="56"/>
    </row>
    <row r="888" spans="1:27" s="30" customFormat="1" ht="106.8" outlineLevel="1">
      <c r="A888" s="10">
        <f>A886+1</f>
        <v>828</v>
      </c>
      <c r="B888" s="10" t="s">
        <v>8343</v>
      </c>
      <c r="C888" s="10" t="s">
        <v>44</v>
      </c>
      <c r="D888" s="172" t="s">
        <v>2253</v>
      </c>
      <c r="E888" s="10">
        <v>6622002340</v>
      </c>
      <c r="F888" s="10" t="s">
        <v>13432</v>
      </c>
      <c r="G888" s="125" t="s">
        <v>2254</v>
      </c>
      <c r="H888" s="167" t="s">
        <v>151</v>
      </c>
      <c r="I888" s="10" t="s">
        <v>22</v>
      </c>
      <c r="J888" s="10" t="s">
        <v>3955</v>
      </c>
      <c r="K888" s="14">
        <v>242</v>
      </c>
      <c r="L888" s="10" t="s">
        <v>3118</v>
      </c>
      <c r="M888" s="76" t="s">
        <v>11221</v>
      </c>
      <c r="N888" s="10" t="s">
        <v>39</v>
      </c>
      <c r="O888" s="76" t="s">
        <v>11894</v>
      </c>
      <c r="P888" s="10" t="s">
        <v>11650</v>
      </c>
      <c r="Q888" s="173" t="s">
        <v>11780</v>
      </c>
      <c r="R888" s="10" t="s">
        <v>4316</v>
      </c>
      <c r="S888" s="10" t="s">
        <v>3950</v>
      </c>
      <c r="T888" s="76" t="s">
        <v>4597</v>
      </c>
      <c r="U888" s="581" t="s">
        <v>8995</v>
      </c>
      <c r="V888" s="449"/>
      <c r="W888" s="56"/>
      <c r="X888" s="56"/>
      <c r="Y888" s="56"/>
      <c r="Z888" s="56"/>
      <c r="AA888" s="56"/>
    </row>
    <row r="889" spans="1:27" s="30" customFormat="1" ht="106.8" outlineLevel="1">
      <c r="A889" s="10">
        <f>A888+1</f>
        <v>829</v>
      </c>
      <c r="B889" s="10" t="s">
        <v>8291</v>
      </c>
      <c r="C889" s="10" t="s">
        <v>44</v>
      </c>
      <c r="D889" s="172" t="s">
        <v>3948</v>
      </c>
      <c r="E889" s="10">
        <v>6622002325</v>
      </c>
      <c r="F889" s="10" t="s">
        <v>13433</v>
      </c>
      <c r="G889" s="125" t="s">
        <v>2256</v>
      </c>
      <c r="H889" s="167" t="s">
        <v>151</v>
      </c>
      <c r="I889" s="10" t="s">
        <v>22</v>
      </c>
      <c r="J889" s="10" t="s">
        <v>5651</v>
      </c>
      <c r="K889" s="14">
        <v>242</v>
      </c>
      <c r="L889" s="10" t="s">
        <v>241</v>
      </c>
      <c r="M889" s="76" t="s">
        <v>11222</v>
      </c>
      <c r="N889" s="10" t="s">
        <v>39</v>
      </c>
      <c r="O889" s="76" t="s">
        <v>12348</v>
      </c>
      <c r="P889" s="10" t="s">
        <v>11651</v>
      </c>
      <c r="Q889" s="173" t="s">
        <v>9428</v>
      </c>
      <c r="R889" s="10" t="s">
        <v>4316</v>
      </c>
      <c r="S889" s="10" t="s">
        <v>3949</v>
      </c>
      <c r="T889" s="82" t="s">
        <v>4598</v>
      </c>
      <c r="U889" s="581" t="s">
        <v>4424</v>
      </c>
      <c r="V889" s="449"/>
      <c r="W889" s="56"/>
      <c r="X889" s="56"/>
      <c r="Y889" s="56"/>
      <c r="Z889" s="56"/>
      <c r="AA889" s="56"/>
    </row>
    <row r="890" spans="1:27" s="30" customFormat="1" ht="106.8" outlineLevel="1">
      <c r="A890" s="10">
        <f>A889+1</f>
        <v>830</v>
      </c>
      <c r="B890" s="10" t="s">
        <v>8344</v>
      </c>
      <c r="C890" s="10" t="s">
        <v>341</v>
      </c>
      <c r="D890" s="172" t="s">
        <v>2257</v>
      </c>
      <c r="E890" s="10">
        <v>6622002332</v>
      </c>
      <c r="F890" s="10" t="s">
        <v>13434</v>
      </c>
      <c r="G890" s="125" t="s">
        <v>2258</v>
      </c>
      <c r="H890" s="167" t="s">
        <v>151</v>
      </c>
      <c r="I890" s="10" t="s">
        <v>22</v>
      </c>
      <c r="J890" s="10" t="s">
        <v>3955</v>
      </c>
      <c r="K890" s="14">
        <v>242</v>
      </c>
      <c r="L890" s="10" t="s">
        <v>3118</v>
      </c>
      <c r="M890" s="76" t="s">
        <v>11223</v>
      </c>
      <c r="N890" s="10" t="s">
        <v>39</v>
      </c>
      <c r="O890" s="76" t="s">
        <v>11926</v>
      </c>
      <c r="P890" s="10" t="s">
        <v>11652</v>
      </c>
      <c r="Q890" s="173" t="s">
        <v>9428</v>
      </c>
      <c r="R890" s="10" t="s">
        <v>4316</v>
      </c>
      <c r="S890" s="10" t="s">
        <v>3944</v>
      </c>
      <c r="T890" s="76" t="s">
        <v>4599</v>
      </c>
      <c r="U890" s="617" t="s">
        <v>4425</v>
      </c>
      <c r="V890" s="449"/>
      <c r="W890" s="56"/>
      <c r="X890" s="56"/>
      <c r="Y890" s="56"/>
      <c r="Z890" s="56"/>
      <c r="AA890" s="56"/>
    </row>
    <row r="891" spans="1:27" s="30" customFormat="1" ht="106.8" outlineLevel="1">
      <c r="A891" s="10">
        <f>A890+1</f>
        <v>831</v>
      </c>
      <c r="B891" s="10" t="s">
        <v>5630</v>
      </c>
      <c r="C891" s="10" t="s">
        <v>44</v>
      </c>
      <c r="D891" s="172" t="s">
        <v>3945</v>
      </c>
      <c r="E891" s="10">
        <v>6622003093</v>
      </c>
      <c r="F891" s="10" t="s">
        <v>13995</v>
      </c>
      <c r="G891" s="125" t="s">
        <v>2260</v>
      </c>
      <c r="H891" s="167" t="s">
        <v>151</v>
      </c>
      <c r="I891" s="10" t="s">
        <v>22</v>
      </c>
      <c r="J891" s="10" t="s">
        <v>5655</v>
      </c>
      <c r="K891" s="14">
        <v>242</v>
      </c>
      <c r="L891" s="10" t="s">
        <v>3118</v>
      </c>
      <c r="M891" s="76" t="s">
        <v>11224</v>
      </c>
      <c r="N891" s="10" t="s">
        <v>39</v>
      </c>
      <c r="O891" s="76" t="s">
        <v>11957</v>
      </c>
      <c r="P891" s="10" t="s">
        <v>5903</v>
      </c>
      <c r="Q891" s="173" t="s">
        <v>9428</v>
      </c>
      <c r="R891" s="10" t="s">
        <v>4316</v>
      </c>
      <c r="S891" s="10" t="s">
        <v>3947</v>
      </c>
      <c r="T891" s="76" t="s">
        <v>10487</v>
      </c>
      <c r="U891" s="617" t="s">
        <v>4427</v>
      </c>
      <c r="V891" s="449"/>
      <c r="W891" s="56"/>
      <c r="X891" s="56"/>
      <c r="Y891" s="56"/>
      <c r="Z891" s="56"/>
      <c r="AA891" s="56"/>
    </row>
    <row r="892" spans="1:27" s="30" customFormat="1" ht="106.8" outlineLevel="1">
      <c r="A892" s="10">
        <f>A891+1</f>
        <v>832</v>
      </c>
      <c r="B892" s="10" t="s">
        <v>8345</v>
      </c>
      <c r="C892" s="10" t="s">
        <v>44</v>
      </c>
      <c r="D892" s="172" t="s">
        <v>2261</v>
      </c>
      <c r="E892" s="10">
        <v>6622002526</v>
      </c>
      <c r="F892" s="10" t="s">
        <v>13435</v>
      </c>
      <c r="G892" s="125" t="s">
        <v>4423</v>
      </c>
      <c r="H892" s="167" t="s">
        <v>151</v>
      </c>
      <c r="I892" s="10" t="s">
        <v>22</v>
      </c>
      <c r="J892" s="10" t="s">
        <v>9276</v>
      </c>
      <c r="K892" s="14">
        <v>0</v>
      </c>
      <c r="L892" s="10" t="s">
        <v>241</v>
      </c>
      <c r="M892" s="76" t="s">
        <v>11225</v>
      </c>
      <c r="N892" s="10" t="s">
        <v>39</v>
      </c>
      <c r="O892" s="76" t="s">
        <v>12044</v>
      </c>
      <c r="P892" s="10" t="s">
        <v>2262</v>
      </c>
      <c r="Q892" s="173" t="s">
        <v>9428</v>
      </c>
      <c r="R892" s="10" t="s">
        <v>4317</v>
      </c>
      <c r="S892" s="10" t="s">
        <v>3954</v>
      </c>
      <c r="T892" s="76" t="s">
        <v>10218</v>
      </c>
      <c r="U892" s="581" t="s">
        <v>4426</v>
      </c>
      <c r="V892" s="449"/>
      <c r="W892" s="56"/>
      <c r="X892" s="56"/>
      <c r="Y892" s="56"/>
      <c r="Z892" s="56"/>
      <c r="AA892" s="56"/>
    </row>
    <row r="893" spans="1:27" s="30" customFormat="1" ht="37.200000000000003">
      <c r="A893" s="108" t="s">
        <v>6382</v>
      </c>
      <c r="B893" s="109"/>
      <c r="C893" s="155"/>
      <c r="D893" s="109"/>
      <c r="E893" s="109"/>
      <c r="F893" s="156"/>
      <c r="G893" s="156"/>
      <c r="H893" s="156"/>
      <c r="I893" s="156"/>
      <c r="J893" s="156"/>
      <c r="K893" s="157"/>
      <c r="L893" s="156"/>
      <c r="M893" s="158"/>
      <c r="N893" s="156"/>
      <c r="O893" s="158"/>
      <c r="P893" s="110"/>
      <c r="Q893" s="156"/>
      <c r="R893" s="156"/>
      <c r="S893" s="156"/>
      <c r="T893" s="158"/>
      <c r="U893" s="416"/>
      <c r="V893" s="449">
        <v>111</v>
      </c>
      <c r="W893" s="67"/>
      <c r="X893" s="56"/>
      <c r="Y893" s="56"/>
      <c r="Z893" s="56"/>
      <c r="AA893" s="56"/>
    </row>
    <row r="894" spans="1:27" s="30" customFormat="1" ht="84" outlineLevel="1">
      <c r="A894" s="191">
        <f>A892+1</f>
        <v>833</v>
      </c>
      <c r="B894" s="374" t="s">
        <v>8346</v>
      </c>
      <c r="C894" s="374" t="s">
        <v>44</v>
      </c>
      <c r="D894" s="565" t="s">
        <v>2263</v>
      </c>
      <c r="E894" s="374">
        <v>6647002574</v>
      </c>
      <c r="F894" s="374" t="s">
        <v>7411</v>
      </c>
      <c r="G894" s="618" t="s">
        <v>2264</v>
      </c>
      <c r="H894" s="167" t="s">
        <v>151</v>
      </c>
      <c r="I894" s="374" t="s">
        <v>22</v>
      </c>
      <c r="J894" s="374" t="s">
        <v>174</v>
      </c>
      <c r="K894" s="591">
        <v>349</v>
      </c>
      <c r="L894" s="374" t="s">
        <v>241</v>
      </c>
      <c r="M894" s="252" t="s">
        <v>10948</v>
      </c>
      <c r="N894" s="374" t="s">
        <v>39</v>
      </c>
      <c r="O894" s="252" t="s">
        <v>12176</v>
      </c>
      <c r="P894" s="374" t="s">
        <v>5457</v>
      </c>
      <c r="Q894" s="562" t="s">
        <v>9637</v>
      </c>
      <c r="R894" s="374" t="s">
        <v>12656</v>
      </c>
      <c r="S894" s="374" t="s">
        <v>2265</v>
      </c>
      <c r="T894" s="252" t="s">
        <v>10219</v>
      </c>
      <c r="U894" s="421" t="s">
        <v>4722</v>
      </c>
      <c r="V894" s="449"/>
      <c r="W894" s="56"/>
      <c r="X894" s="56"/>
      <c r="Y894" s="56"/>
      <c r="Z894" s="56"/>
      <c r="AA894" s="56"/>
    </row>
    <row r="895" spans="1:27" s="30" customFormat="1" ht="84" outlineLevel="1">
      <c r="A895" s="191">
        <f t="shared" ref="A895:A902" si="44">A894+1</f>
        <v>834</v>
      </c>
      <c r="B895" s="374" t="s">
        <v>8347</v>
      </c>
      <c r="C895" s="374" t="s">
        <v>44</v>
      </c>
      <c r="D895" s="565" t="s">
        <v>2266</v>
      </c>
      <c r="E895" s="374">
        <v>6647002856</v>
      </c>
      <c r="F895" s="374" t="s">
        <v>13911</v>
      </c>
      <c r="G895" s="618" t="s">
        <v>2267</v>
      </c>
      <c r="H895" s="167" t="s">
        <v>151</v>
      </c>
      <c r="I895" s="374" t="s">
        <v>22</v>
      </c>
      <c r="J895" s="374" t="s">
        <v>3602</v>
      </c>
      <c r="K895" s="591">
        <v>349</v>
      </c>
      <c r="L895" s="374" t="s">
        <v>241</v>
      </c>
      <c r="M895" s="252" t="s">
        <v>11109</v>
      </c>
      <c r="N895" s="374" t="s">
        <v>39</v>
      </c>
      <c r="O895" s="252" t="s">
        <v>12349</v>
      </c>
      <c r="P895" s="374" t="s">
        <v>5458</v>
      </c>
      <c r="Q895" s="562" t="s">
        <v>9637</v>
      </c>
      <c r="R895" s="374" t="s">
        <v>12657</v>
      </c>
      <c r="S895" s="374" t="s">
        <v>2268</v>
      </c>
      <c r="T895" s="252" t="s">
        <v>10220</v>
      </c>
      <c r="U895" s="421" t="s">
        <v>4723</v>
      </c>
      <c r="V895" s="449"/>
      <c r="W895" s="56"/>
      <c r="X895" s="56"/>
      <c r="Y895" s="56"/>
      <c r="Z895" s="56"/>
      <c r="AA895" s="56"/>
    </row>
    <row r="896" spans="1:27" s="30" customFormat="1" ht="84" outlineLevel="1">
      <c r="A896" s="191">
        <f t="shared" si="44"/>
        <v>835</v>
      </c>
      <c r="B896" s="374" t="s">
        <v>8348</v>
      </c>
      <c r="C896" s="374" t="s">
        <v>44</v>
      </c>
      <c r="D896" s="565" t="s">
        <v>3610</v>
      </c>
      <c r="E896" s="374">
        <v>6647000922</v>
      </c>
      <c r="F896" s="374" t="s">
        <v>13912</v>
      </c>
      <c r="G896" s="618" t="s">
        <v>2269</v>
      </c>
      <c r="H896" s="167" t="s">
        <v>151</v>
      </c>
      <c r="I896" s="374" t="s">
        <v>22</v>
      </c>
      <c r="J896" s="374" t="s">
        <v>3411</v>
      </c>
      <c r="K896" s="591">
        <v>349</v>
      </c>
      <c r="L896" s="374" t="s">
        <v>241</v>
      </c>
      <c r="M896" s="252" t="s">
        <v>11135</v>
      </c>
      <c r="N896" s="374" t="s">
        <v>39</v>
      </c>
      <c r="O896" s="252" t="s">
        <v>12350</v>
      </c>
      <c r="P896" s="374" t="s">
        <v>13041</v>
      </c>
      <c r="Q896" s="562" t="s">
        <v>9637</v>
      </c>
      <c r="R896" s="374" t="s">
        <v>12658</v>
      </c>
      <c r="S896" s="374" t="s">
        <v>2270</v>
      </c>
      <c r="T896" s="252" t="s">
        <v>10221</v>
      </c>
      <c r="U896" s="421" t="s">
        <v>4724</v>
      </c>
      <c r="V896" s="449"/>
      <c r="W896" s="56"/>
      <c r="X896" s="56"/>
      <c r="Y896" s="56"/>
      <c r="Z896" s="56"/>
      <c r="AA896" s="56"/>
    </row>
    <row r="897" spans="1:27" s="30" customFormat="1" ht="84" outlineLevel="1">
      <c r="A897" s="191">
        <f t="shared" si="44"/>
        <v>836</v>
      </c>
      <c r="B897" s="374" t="s">
        <v>8349</v>
      </c>
      <c r="C897" s="374" t="s">
        <v>44</v>
      </c>
      <c r="D897" s="565" t="s">
        <v>3611</v>
      </c>
      <c r="E897" s="374">
        <v>6647002687</v>
      </c>
      <c r="F897" s="374" t="s">
        <v>13913</v>
      </c>
      <c r="G897" s="618" t="s">
        <v>2271</v>
      </c>
      <c r="H897" s="167" t="s">
        <v>151</v>
      </c>
      <c r="I897" s="374" t="s">
        <v>22</v>
      </c>
      <c r="J897" s="374" t="s">
        <v>3603</v>
      </c>
      <c r="K897" s="591">
        <v>349</v>
      </c>
      <c r="L897" s="374" t="s">
        <v>241</v>
      </c>
      <c r="M897" s="252" t="s">
        <v>10881</v>
      </c>
      <c r="N897" s="374" t="s">
        <v>39</v>
      </c>
      <c r="O897" s="252" t="s">
        <v>12177</v>
      </c>
      <c r="P897" s="374" t="s">
        <v>5839</v>
      </c>
      <c r="Q897" s="562" t="s">
        <v>9637</v>
      </c>
      <c r="R897" s="374" t="s">
        <v>12659</v>
      </c>
      <c r="S897" s="374" t="s">
        <v>2272</v>
      </c>
      <c r="T897" s="252" t="s">
        <v>10222</v>
      </c>
      <c r="U897" s="421" t="s">
        <v>4725</v>
      </c>
      <c r="V897" s="449"/>
      <c r="W897" s="56"/>
      <c r="X897" s="56"/>
      <c r="Y897" s="56"/>
      <c r="Z897" s="56"/>
      <c r="AA897" s="56"/>
    </row>
    <row r="898" spans="1:27" s="30" customFormat="1" ht="96" outlineLevel="1">
      <c r="A898" s="191">
        <f t="shared" si="44"/>
        <v>837</v>
      </c>
      <c r="B898" s="374" t="s">
        <v>8350</v>
      </c>
      <c r="C898" s="374" t="s">
        <v>44</v>
      </c>
      <c r="D898" s="565" t="s">
        <v>2273</v>
      </c>
      <c r="E898" s="374">
        <v>6647002662</v>
      </c>
      <c r="F898" s="374" t="s">
        <v>13914</v>
      </c>
      <c r="G898" s="618" t="s">
        <v>2274</v>
      </c>
      <c r="H898" s="167" t="s">
        <v>151</v>
      </c>
      <c r="I898" s="374" t="s">
        <v>22</v>
      </c>
      <c r="J898" s="374" t="s">
        <v>444</v>
      </c>
      <c r="K898" s="591">
        <v>349</v>
      </c>
      <c r="L898" s="374" t="s">
        <v>241</v>
      </c>
      <c r="M898" s="252" t="s">
        <v>11190</v>
      </c>
      <c r="N898" s="374" t="s">
        <v>39</v>
      </c>
      <c r="O898" s="252" t="s">
        <v>12178</v>
      </c>
      <c r="P898" s="374" t="s">
        <v>5968</v>
      </c>
      <c r="Q898" s="562" t="s">
        <v>9637</v>
      </c>
      <c r="R898" s="374" t="s">
        <v>12660</v>
      </c>
      <c r="S898" s="374" t="s">
        <v>2275</v>
      </c>
      <c r="T898" s="252" t="s">
        <v>10223</v>
      </c>
      <c r="U898" s="421" t="s">
        <v>4726</v>
      </c>
      <c r="V898" s="449"/>
      <c r="W898" s="56"/>
      <c r="X898" s="56"/>
      <c r="Y898" s="56"/>
      <c r="Z898" s="56"/>
      <c r="AA898" s="56"/>
    </row>
    <row r="899" spans="1:27" s="30" customFormat="1" ht="96" outlineLevel="1">
      <c r="A899" s="191">
        <f t="shared" si="44"/>
        <v>838</v>
      </c>
      <c r="B899" s="374" t="s">
        <v>8351</v>
      </c>
      <c r="C899" s="374" t="s">
        <v>44</v>
      </c>
      <c r="D899" s="565" t="s">
        <v>5988</v>
      </c>
      <c r="E899" s="374">
        <v>6647002704</v>
      </c>
      <c r="F899" s="374" t="s">
        <v>13915</v>
      </c>
      <c r="G899" s="618" t="s">
        <v>2276</v>
      </c>
      <c r="H899" s="167" t="s">
        <v>151</v>
      </c>
      <c r="I899" s="374" t="s">
        <v>22</v>
      </c>
      <c r="J899" s="374" t="s">
        <v>299</v>
      </c>
      <c r="K899" s="591">
        <v>349</v>
      </c>
      <c r="L899" s="374" t="s">
        <v>241</v>
      </c>
      <c r="M899" s="252" t="s">
        <v>11226</v>
      </c>
      <c r="N899" s="374" t="s">
        <v>39</v>
      </c>
      <c r="O899" s="252" t="s">
        <v>12351</v>
      </c>
      <c r="P899" s="374" t="s">
        <v>5969</v>
      </c>
      <c r="Q899" s="562" t="s">
        <v>9637</v>
      </c>
      <c r="R899" s="374" t="s">
        <v>12661</v>
      </c>
      <c r="S899" s="374" t="s">
        <v>2277</v>
      </c>
      <c r="T899" s="252" t="s">
        <v>10224</v>
      </c>
      <c r="U899" s="421" t="s">
        <v>4727</v>
      </c>
      <c r="V899" s="449"/>
      <c r="W899" s="56"/>
      <c r="X899" s="56"/>
      <c r="Y899" s="56"/>
      <c r="Z899" s="56"/>
      <c r="AA899" s="56"/>
    </row>
    <row r="900" spans="1:27" s="30" customFormat="1" ht="96" outlineLevel="1">
      <c r="A900" s="191">
        <f t="shared" si="44"/>
        <v>839</v>
      </c>
      <c r="B900" s="374" t="s">
        <v>8352</v>
      </c>
      <c r="C900" s="374" t="s">
        <v>421</v>
      </c>
      <c r="D900" s="565" t="s">
        <v>5772</v>
      </c>
      <c r="E900" s="374">
        <v>6647002768</v>
      </c>
      <c r="F900" s="374" t="s">
        <v>13916</v>
      </c>
      <c r="G900" s="618" t="s">
        <v>2278</v>
      </c>
      <c r="H900" s="167" t="s">
        <v>151</v>
      </c>
      <c r="I900" s="374" t="s">
        <v>22</v>
      </c>
      <c r="J900" s="374" t="s">
        <v>174</v>
      </c>
      <c r="K900" s="591">
        <v>349</v>
      </c>
      <c r="L900" s="374" t="s">
        <v>241</v>
      </c>
      <c r="M900" s="252" t="s">
        <v>11227</v>
      </c>
      <c r="N900" s="374" t="s">
        <v>39</v>
      </c>
      <c r="O900" s="252" t="s">
        <v>12352</v>
      </c>
      <c r="P900" s="374" t="s">
        <v>5459</v>
      </c>
      <c r="Q900" s="562" t="s">
        <v>9637</v>
      </c>
      <c r="R900" s="374" t="s">
        <v>12662</v>
      </c>
      <c r="S900" s="374" t="s">
        <v>2279</v>
      </c>
      <c r="T900" s="252" t="s">
        <v>10225</v>
      </c>
      <c r="U900" s="421" t="s">
        <v>4728</v>
      </c>
      <c r="V900" s="449"/>
      <c r="W900" s="56"/>
      <c r="X900" s="56"/>
      <c r="Y900" s="56"/>
      <c r="Z900" s="56"/>
      <c r="AA900" s="56"/>
    </row>
    <row r="901" spans="1:27" s="30" customFormat="1" ht="96" outlineLevel="1">
      <c r="A901" s="191">
        <f t="shared" si="44"/>
        <v>840</v>
      </c>
      <c r="B901" s="374" t="s">
        <v>8353</v>
      </c>
      <c r="C901" s="374" t="s">
        <v>44</v>
      </c>
      <c r="D901" s="565" t="s">
        <v>2280</v>
      </c>
      <c r="E901" s="374">
        <v>6647003056</v>
      </c>
      <c r="F901" s="374" t="s">
        <v>13917</v>
      </c>
      <c r="G901" s="618" t="s">
        <v>2281</v>
      </c>
      <c r="H901" s="167" t="s">
        <v>151</v>
      </c>
      <c r="I901" s="374" t="s">
        <v>22</v>
      </c>
      <c r="J901" s="374" t="s">
        <v>3604</v>
      </c>
      <c r="K901" s="591">
        <v>349</v>
      </c>
      <c r="L901" s="374" t="s">
        <v>241</v>
      </c>
      <c r="M901" s="252" t="s">
        <v>11228</v>
      </c>
      <c r="N901" s="374" t="s">
        <v>39</v>
      </c>
      <c r="O901" s="252" t="s">
        <v>12179</v>
      </c>
      <c r="P901" s="374" t="s">
        <v>5770</v>
      </c>
      <c r="Q901" s="562" t="s">
        <v>9637</v>
      </c>
      <c r="R901" s="374" t="s">
        <v>12663</v>
      </c>
      <c r="S901" s="374" t="s">
        <v>2282</v>
      </c>
      <c r="T901" s="252" t="s">
        <v>10226</v>
      </c>
      <c r="U901" s="421" t="s">
        <v>4729</v>
      </c>
      <c r="V901" s="449"/>
      <c r="W901" s="56"/>
      <c r="X901" s="56"/>
      <c r="Y901" s="56"/>
      <c r="Z901" s="56"/>
      <c r="AA901" s="56"/>
    </row>
    <row r="902" spans="1:27" s="30" customFormat="1" ht="96" outlineLevel="1">
      <c r="A902" s="191">
        <f t="shared" si="44"/>
        <v>841</v>
      </c>
      <c r="B902" s="374" t="s">
        <v>8354</v>
      </c>
      <c r="C902" s="374" t="s">
        <v>421</v>
      </c>
      <c r="D902" s="565" t="s">
        <v>3612</v>
      </c>
      <c r="E902" s="374">
        <v>6647002729</v>
      </c>
      <c r="F902" s="374" t="s">
        <v>13918</v>
      </c>
      <c r="G902" s="618" t="s">
        <v>2283</v>
      </c>
      <c r="H902" s="167" t="s">
        <v>151</v>
      </c>
      <c r="I902" s="374" t="s">
        <v>22</v>
      </c>
      <c r="J902" s="374" t="s">
        <v>3604</v>
      </c>
      <c r="K902" s="591">
        <v>349</v>
      </c>
      <c r="L902" s="374" t="s">
        <v>241</v>
      </c>
      <c r="M902" s="252" t="s">
        <v>11190</v>
      </c>
      <c r="N902" s="374" t="s">
        <v>39</v>
      </c>
      <c r="O902" s="252" t="s">
        <v>12180</v>
      </c>
      <c r="P902" s="374" t="s">
        <v>5987</v>
      </c>
      <c r="Q902" s="562" t="s">
        <v>9637</v>
      </c>
      <c r="R902" s="374" t="s">
        <v>12664</v>
      </c>
      <c r="S902" s="374" t="s">
        <v>2284</v>
      </c>
      <c r="T902" s="252" t="s">
        <v>10227</v>
      </c>
      <c r="U902" s="421" t="s">
        <v>4730</v>
      </c>
      <c r="V902" s="449"/>
      <c r="W902" s="56"/>
      <c r="X902" s="56"/>
      <c r="Y902" s="56"/>
      <c r="Z902" s="56"/>
      <c r="AA902" s="56"/>
    </row>
    <row r="903" spans="1:27" s="30" customFormat="1" ht="37.200000000000003">
      <c r="A903" s="108" t="s">
        <v>5399</v>
      </c>
      <c r="B903" s="109"/>
      <c r="C903" s="155"/>
      <c r="D903" s="109"/>
      <c r="E903" s="109"/>
      <c r="F903" s="156"/>
      <c r="G903" s="156"/>
      <c r="H903" s="156"/>
      <c r="I903" s="156"/>
      <c r="J903" s="156"/>
      <c r="K903" s="157"/>
      <c r="L903" s="156"/>
      <c r="M903" s="158"/>
      <c r="N903" s="156"/>
      <c r="O903" s="158"/>
      <c r="P903" s="110"/>
      <c r="Q903" s="156"/>
      <c r="R903" s="156"/>
      <c r="S903" s="156"/>
      <c r="T903" s="158"/>
      <c r="U903" s="416"/>
      <c r="V903" s="449">
        <v>111</v>
      </c>
      <c r="W903" s="67"/>
      <c r="X903" s="56"/>
      <c r="Y903" s="56"/>
      <c r="Z903" s="56"/>
      <c r="AA903" s="56"/>
    </row>
    <row r="904" spans="1:27" s="30" customFormat="1" ht="70.8" outlineLevel="1">
      <c r="A904" s="10">
        <f>A902+1</f>
        <v>842</v>
      </c>
      <c r="B904" s="10" t="s">
        <v>8355</v>
      </c>
      <c r="C904" s="10" t="s">
        <v>44</v>
      </c>
      <c r="D904" s="172" t="s">
        <v>2285</v>
      </c>
      <c r="E904" s="10">
        <v>6629012185</v>
      </c>
      <c r="F904" s="10" t="s">
        <v>13806</v>
      </c>
      <c r="G904" s="125" t="s">
        <v>2286</v>
      </c>
      <c r="H904" s="167" t="s">
        <v>151</v>
      </c>
      <c r="I904" s="167" t="str">
        <f>$I$6</f>
        <v>Сезонный</v>
      </c>
      <c r="J904" s="10" t="s">
        <v>174</v>
      </c>
      <c r="K904" s="18">
        <v>572.22</v>
      </c>
      <c r="L904" s="10" t="s">
        <v>241</v>
      </c>
      <c r="M904" s="479" t="s">
        <v>10968</v>
      </c>
      <c r="N904" s="167" t="str">
        <f>$N$6</f>
        <v>Отсутствует</v>
      </c>
      <c r="O904" s="76" t="s">
        <v>12181</v>
      </c>
      <c r="P904" s="10" t="s">
        <v>5990</v>
      </c>
      <c r="Q904" s="173" t="s">
        <v>9638</v>
      </c>
      <c r="R904" s="10" t="s">
        <v>4318</v>
      </c>
      <c r="S904" s="10" t="s">
        <v>4049</v>
      </c>
      <c r="T904" s="178" t="s">
        <v>10228</v>
      </c>
      <c r="U904" s="421" t="s">
        <v>4731</v>
      </c>
      <c r="V904" s="449"/>
      <c r="W904" s="441"/>
      <c r="X904" s="56"/>
      <c r="Y904" s="56"/>
      <c r="Z904" s="56"/>
      <c r="AA904" s="56"/>
    </row>
    <row r="905" spans="1:27" s="30" customFormat="1" ht="96" outlineLevel="1">
      <c r="A905" s="10">
        <f t="shared" ref="A905:A922" si="45">A904+1</f>
        <v>843</v>
      </c>
      <c r="B905" s="10" t="s">
        <v>8356</v>
      </c>
      <c r="C905" s="10" t="s">
        <v>44</v>
      </c>
      <c r="D905" s="172" t="s">
        <v>2287</v>
      </c>
      <c r="E905" s="10">
        <v>6629012178</v>
      </c>
      <c r="F905" s="10" t="s">
        <v>13808</v>
      </c>
      <c r="G905" s="125" t="s">
        <v>2288</v>
      </c>
      <c r="H905" s="167" t="s">
        <v>151</v>
      </c>
      <c r="I905" s="167" t="str">
        <f>$I$6</f>
        <v>Сезонный</v>
      </c>
      <c r="J905" s="10" t="str">
        <f>J904</f>
        <v>01.06.2026-25.06.2026</v>
      </c>
      <c r="K905" s="18">
        <v>572.22</v>
      </c>
      <c r="L905" s="10" t="s">
        <v>241</v>
      </c>
      <c r="M905" s="479" t="s">
        <v>10968</v>
      </c>
      <c r="N905" s="10" t="s">
        <v>39</v>
      </c>
      <c r="O905" s="76" t="s">
        <v>12353</v>
      </c>
      <c r="P905" s="10" t="s">
        <v>13071</v>
      </c>
      <c r="Q905" s="173" t="s">
        <v>9638</v>
      </c>
      <c r="R905" s="10" t="s">
        <v>4319</v>
      </c>
      <c r="S905" s="10" t="s">
        <v>2289</v>
      </c>
      <c r="T905" s="178" t="s">
        <v>10229</v>
      </c>
      <c r="U905" s="421" t="s">
        <v>4732</v>
      </c>
      <c r="V905" s="449"/>
      <c r="W905" s="441"/>
      <c r="X905" s="56"/>
      <c r="Y905" s="56"/>
      <c r="Z905" s="56"/>
      <c r="AA905" s="56"/>
    </row>
    <row r="906" spans="1:27" s="30" customFormat="1" ht="60" outlineLevel="1">
      <c r="A906" s="10">
        <f t="shared" si="45"/>
        <v>844</v>
      </c>
      <c r="B906" s="10" t="s">
        <v>8357</v>
      </c>
      <c r="C906" s="10" t="s">
        <v>44</v>
      </c>
      <c r="D906" s="172" t="s">
        <v>2290</v>
      </c>
      <c r="E906" s="10">
        <v>6629012210</v>
      </c>
      <c r="F906" s="10" t="s">
        <v>14019</v>
      </c>
      <c r="G906" s="125" t="s">
        <v>2291</v>
      </c>
      <c r="H906" s="167" t="s">
        <v>151</v>
      </c>
      <c r="I906" s="151" t="s">
        <v>22</v>
      </c>
      <c r="J906" s="10" t="s">
        <v>174</v>
      </c>
      <c r="K906" s="18">
        <v>572.22</v>
      </c>
      <c r="L906" s="10" t="s">
        <v>241</v>
      </c>
      <c r="M906" s="76" t="s">
        <v>10968</v>
      </c>
      <c r="N906" s="10" t="s">
        <v>39</v>
      </c>
      <c r="O906" s="76" t="s">
        <v>11984</v>
      </c>
      <c r="P906" s="10" t="s">
        <v>5991</v>
      </c>
      <c r="Q906" s="173" t="s">
        <v>9638</v>
      </c>
      <c r="R906" s="10" t="s">
        <v>12665</v>
      </c>
      <c r="S906" s="10" t="s">
        <v>4050</v>
      </c>
      <c r="T906" s="9" t="s">
        <v>5377</v>
      </c>
      <c r="U906" s="421" t="s">
        <v>4733</v>
      </c>
      <c r="V906" s="449"/>
      <c r="W906" s="441"/>
      <c r="X906" s="56"/>
      <c r="Y906" s="56"/>
      <c r="Z906" s="56"/>
      <c r="AA906" s="56"/>
    </row>
    <row r="907" spans="1:27" s="30" customFormat="1" ht="70.8" outlineLevel="1">
      <c r="A907" s="10">
        <f t="shared" si="45"/>
        <v>845</v>
      </c>
      <c r="B907" s="10" t="s">
        <v>8358</v>
      </c>
      <c r="C907" s="10" t="s">
        <v>44</v>
      </c>
      <c r="D907" s="172" t="s">
        <v>2292</v>
      </c>
      <c r="E907" s="10">
        <v>6629012241</v>
      </c>
      <c r="F907" s="10" t="s">
        <v>14016</v>
      </c>
      <c r="G907" s="125" t="s">
        <v>2293</v>
      </c>
      <c r="H907" s="167" t="s">
        <v>151</v>
      </c>
      <c r="I907" s="151" t="s">
        <v>22</v>
      </c>
      <c r="J907" s="10" t="s">
        <v>174</v>
      </c>
      <c r="K907" s="18">
        <v>572.22</v>
      </c>
      <c r="L907" s="10" t="s">
        <v>241</v>
      </c>
      <c r="M907" s="76" t="s">
        <v>10931</v>
      </c>
      <c r="N907" s="10" t="s">
        <v>39</v>
      </c>
      <c r="O907" s="76" t="s">
        <v>11976</v>
      </c>
      <c r="P907" s="10" t="s">
        <v>5989</v>
      </c>
      <c r="Q907" s="173" t="s">
        <v>9638</v>
      </c>
      <c r="R907" s="10" t="s">
        <v>12666</v>
      </c>
      <c r="S907" s="10" t="s">
        <v>4051</v>
      </c>
      <c r="T907" s="76" t="s">
        <v>10228</v>
      </c>
      <c r="U907" s="421" t="s">
        <v>4734</v>
      </c>
      <c r="V907" s="449"/>
      <c r="W907" s="441"/>
      <c r="X907" s="56"/>
      <c r="Y907" s="56"/>
      <c r="Z907" s="56"/>
      <c r="AA907" s="56"/>
    </row>
    <row r="908" spans="1:27" s="30" customFormat="1" ht="70.8" outlineLevel="1">
      <c r="A908" s="10">
        <f t="shared" si="45"/>
        <v>846</v>
      </c>
      <c r="B908" s="10" t="s">
        <v>9144</v>
      </c>
      <c r="C908" s="10" t="s">
        <v>44</v>
      </c>
      <c r="D908" s="172" t="s">
        <v>2294</v>
      </c>
      <c r="E908" s="10">
        <v>6629012259</v>
      </c>
      <c r="F908" s="10" t="s">
        <v>13809</v>
      </c>
      <c r="G908" s="125" t="s">
        <v>2295</v>
      </c>
      <c r="H908" s="167" t="s">
        <v>151</v>
      </c>
      <c r="I908" s="10" t="s">
        <v>22</v>
      </c>
      <c r="J908" s="10" t="s">
        <v>174</v>
      </c>
      <c r="K908" s="18">
        <v>572.22</v>
      </c>
      <c r="L908" s="10" t="s">
        <v>241</v>
      </c>
      <c r="M908" s="76" t="s">
        <v>10968</v>
      </c>
      <c r="N908" s="10" t="s">
        <v>39</v>
      </c>
      <c r="O908" s="76" t="s">
        <v>12276</v>
      </c>
      <c r="P908" s="10" t="s">
        <v>12672</v>
      </c>
      <c r="Q908" s="173" t="s">
        <v>9638</v>
      </c>
      <c r="R908" s="10" t="s">
        <v>4320</v>
      </c>
      <c r="S908" s="10" t="s">
        <v>2296</v>
      </c>
      <c r="T908" s="76" t="s">
        <v>10230</v>
      </c>
      <c r="U908" s="421" t="s">
        <v>4735</v>
      </c>
      <c r="V908" s="449"/>
      <c r="W908" s="441"/>
      <c r="X908" s="56"/>
      <c r="Y908" s="56"/>
      <c r="Z908" s="56"/>
      <c r="AA908" s="56"/>
    </row>
    <row r="909" spans="1:27" s="30" customFormat="1" ht="120" outlineLevel="1">
      <c r="A909" s="10">
        <f t="shared" si="45"/>
        <v>847</v>
      </c>
      <c r="B909" s="10" t="s">
        <v>8359</v>
      </c>
      <c r="C909" s="10" t="s">
        <v>44</v>
      </c>
      <c r="D909" s="172" t="s">
        <v>2297</v>
      </c>
      <c r="E909" s="10">
        <v>6629012280</v>
      </c>
      <c r="F909" s="10" t="s">
        <v>7412</v>
      </c>
      <c r="G909" s="125" t="s">
        <v>2298</v>
      </c>
      <c r="H909" s="167" t="s">
        <v>151</v>
      </c>
      <c r="I909" s="151" t="s">
        <v>22</v>
      </c>
      <c r="J909" s="10" t="s">
        <v>174</v>
      </c>
      <c r="K909" s="18">
        <v>572.22</v>
      </c>
      <c r="L909" s="10" t="s">
        <v>241</v>
      </c>
      <c r="M909" s="76" t="s">
        <v>11229</v>
      </c>
      <c r="N909" s="10" t="s">
        <v>39</v>
      </c>
      <c r="O909" s="76" t="s">
        <v>12278</v>
      </c>
      <c r="P909" s="10" t="s">
        <v>5993</v>
      </c>
      <c r="Q909" s="173" t="s">
        <v>9638</v>
      </c>
      <c r="R909" s="10" t="s">
        <v>12667</v>
      </c>
      <c r="S909" s="10" t="s">
        <v>8743</v>
      </c>
      <c r="T909" s="76" t="s">
        <v>10231</v>
      </c>
      <c r="U909" s="421" t="s">
        <v>4736</v>
      </c>
      <c r="V909" s="449"/>
      <c r="W909" s="441"/>
      <c r="X909" s="56"/>
      <c r="Y909" s="56"/>
      <c r="Z909" s="56"/>
      <c r="AA909" s="56"/>
    </row>
    <row r="910" spans="1:27" s="30" customFormat="1" ht="72" outlineLevel="1">
      <c r="A910" s="10">
        <f t="shared" si="45"/>
        <v>848</v>
      </c>
      <c r="B910" s="10" t="s">
        <v>9145</v>
      </c>
      <c r="C910" s="10" t="s">
        <v>44</v>
      </c>
      <c r="D910" s="172" t="s">
        <v>2299</v>
      </c>
      <c r="E910" s="10">
        <v>6629012298</v>
      </c>
      <c r="F910" s="10" t="s">
        <v>10763</v>
      </c>
      <c r="G910" s="125" t="s">
        <v>2300</v>
      </c>
      <c r="H910" s="167" t="s">
        <v>151</v>
      </c>
      <c r="I910" s="151" t="s">
        <v>22</v>
      </c>
      <c r="J910" s="10" t="s">
        <v>174</v>
      </c>
      <c r="K910" s="18">
        <v>572.22</v>
      </c>
      <c r="L910" s="10" t="s">
        <v>241</v>
      </c>
      <c r="M910" s="76" t="s">
        <v>10917</v>
      </c>
      <c r="N910" s="10" t="s">
        <v>39</v>
      </c>
      <c r="O910" s="76" t="s">
        <v>11939</v>
      </c>
      <c r="P910" s="10" t="s">
        <v>5992</v>
      </c>
      <c r="Q910" s="173" t="s">
        <v>9638</v>
      </c>
      <c r="R910" s="10" t="s">
        <v>12668</v>
      </c>
      <c r="S910" s="10" t="s">
        <v>4052</v>
      </c>
      <c r="T910" s="76" t="s">
        <v>10232</v>
      </c>
      <c r="U910" s="415" t="s">
        <v>2301</v>
      </c>
      <c r="V910" s="449"/>
      <c r="W910" s="441"/>
      <c r="X910" s="56"/>
      <c r="Y910" s="56"/>
      <c r="Z910" s="56"/>
      <c r="AA910" s="56"/>
    </row>
    <row r="911" spans="1:27" s="30" customFormat="1" ht="72" outlineLevel="1">
      <c r="A911" s="10">
        <f t="shared" si="45"/>
        <v>849</v>
      </c>
      <c r="B911" s="10" t="s">
        <v>8360</v>
      </c>
      <c r="C911" s="10" t="s">
        <v>44</v>
      </c>
      <c r="D911" s="172" t="s">
        <v>2302</v>
      </c>
      <c r="E911" s="10">
        <v>6629012315</v>
      </c>
      <c r="F911" s="10" t="s">
        <v>8621</v>
      </c>
      <c r="G911" s="125" t="s">
        <v>2303</v>
      </c>
      <c r="H911" s="167" t="s">
        <v>151</v>
      </c>
      <c r="I911" s="151" t="s">
        <v>22</v>
      </c>
      <c r="J911" s="10" t="s">
        <v>174</v>
      </c>
      <c r="K911" s="18">
        <v>572.22</v>
      </c>
      <c r="L911" s="10" t="s">
        <v>241</v>
      </c>
      <c r="M911" s="76" t="s">
        <v>10931</v>
      </c>
      <c r="N911" s="10" t="s">
        <v>39</v>
      </c>
      <c r="O911" s="76" t="s">
        <v>11939</v>
      </c>
      <c r="P911" s="10" t="s">
        <v>13072</v>
      </c>
      <c r="Q911" s="173" t="s">
        <v>9638</v>
      </c>
      <c r="R911" s="10" t="s">
        <v>12669</v>
      </c>
      <c r="S911" s="10" t="s">
        <v>4053</v>
      </c>
      <c r="T911" s="76" t="s">
        <v>10233</v>
      </c>
      <c r="U911" s="415" t="s">
        <v>2301</v>
      </c>
      <c r="V911" s="449"/>
      <c r="W911" s="441"/>
      <c r="X911" s="56"/>
      <c r="Y911" s="56"/>
      <c r="Z911" s="56"/>
      <c r="AA911" s="56"/>
    </row>
    <row r="912" spans="1:27" s="30" customFormat="1" ht="71.400000000000006" outlineLevel="1">
      <c r="A912" s="10">
        <f t="shared" si="45"/>
        <v>850</v>
      </c>
      <c r="B912" s="10" t="s">
        <v>8361</v>
      </c>
      <c r="C912" s="10" t="s">
        <v>44</v>
      </c>
      <c r="D912" s="172" t="s">
        <v>2304</v>
      </c>
      <c r="E912" s="10">
        <v>6629012322</v>
      </c>
      <c r="F912" s="10" t="s">
        <v>13810</v>
      </c>
      <c r="G912" s="125" t="s">
        <v>2305</v>
      </c>
      <c r="H912" s="167" t="s">
        <v>151</v>
      </c>
      <c r="I912" s="167" t="str">
        <f>$I$6</f>
        <v>Сезонный</v>
      </c>
      <c r="J912" s="10" t="s">
        <v>174</v>
      </c>
      <c r="K912" s="18">
        <v>572.22</v>
      </c>
      <c r="L912" s="10" t="s">
        <v>241</v>
      </c>
      <c r="M912" s="479" t="s">
        <v>10968</v>
      </c>
      <c r="N912" s="167" t="str">
        <f>$N$6</f>
        <v>Отсутствует</v>
      </c>
      <c r="O912" s="76" t="s">
        <v>12277</v>
      </c>
      <c r="P912" s="10" t="s">
        <v>12672</v>
      </c>
      <c r="Q912" s="276" t="str">
        <f>$Q$6</f>
        <v>В 2025 г.: 
плановая проверка Роспотребнадзора 20.06.2025 г. Замечания устранены.</v>
      </c>
      <c r="R912" s="10" t="s">
        <v>4321</v>
      </c>
      <c r="S912" s="10" t="s">
        <v>4054</v>
      </c>
      <c r="T912" s="178" t="s">
        <v>10234</v>
      </c>
      <c r="U912" s="421" t="s">
        <v>4737</v>
      </c>
      <c r="V912" s="449"/>
      <c r="W912" s="441"/>
      <c r="X912" s="56"/>
      <c r="Y912" s="56"/>
      <c r="Z912" s="56"/>
      <c r="AA912" s="56"/>
    </row>
    <row r="913" spans="1:27" s="30" customFormat="1" ht="120" outlineLevel="1">
      <c r="A913" s="10">
        <f t="shared" si="45"/>
        <v>851</v>
      </c>
      <c r="B913" s="10" t="s">
        <v>8362</v>
      </c>
      <c r="C913" s="10" t="s">
        <v>44</v>
      </c>
      <c r="D913" s="172" t="s">
        <v>2306</v>
      </c>
      <c r="E913" s="10">
        <v>6629012330</v>
      </c>
      <c r="F913" s="10" t="s">
        <v>14041</v>
      </c>
      <c r="G913" s="125" t="s">
        <v>2307</v>
      </c>
      <c r="H913" s="167" t="s">
        <v>151</v>
      </c>
      <c r="I913" s="151" t="s">
        <v>22</v>
      </c>
      <c r="J913" s="10" t="s">
        <v>174</v>
      </c>
      <c r="K913" s="18">
        <v>572.22</v>
      </c>
      <c r="L913" s="10" t="s">
        <v>241</v>
      </c>
      <c r="M913" s="76" t="s">
        <v>10968</v>
      </c>
      <c r="N913" s="10" t="s">
        <v>39</v>
      </c>
      <c r="O913" s="76" t="s">
        <v>12278</v>
      </c>
      <c r="P913" s="16" t="s">
        <v>12673</v>
      </c>
      <c r="Q913" s="173" t="s">
        <v>9639</v>
      </c>
      <c r="R913" s="10" t="s">
        <v>12670</v>
      </c>
      <c r="S913" s="10" t="s">
        <v>4055</v>
      </c>
      <c r="T913" s="76" t="s">
        <v>10228</v>
      </c>
      <c r="U913" s="421" t="s">
        <v>4738</v>
      </c>
      <c r="V913" s="449"/>
      <c r="W913" s="441"/>
      <c r="X913" s="56"/>
      <c r="Y913" s="56"/>
      <c r="Z913" s="56"/>
      <c r="AA913" s="56"/>
    </row>
    <row r="914" spans="1:27" s="30" customFormat="1" ht="70.8" outlineLevel="1">
      <c r="A914" s="10">
        <f t="shared" si="45"/>
        <v>852</v>
      </c>
      <c r="B914" s="10" t="s">
        <v>8363</v>
      </c>
      <c r="C914" s="10" t="s">
        <v>44</v>
      </c>
      <c r="D914" s="172" t="s">
        <v>2308</v>
      </c>
      <c r="E914" s="10">
        <v>6629012234</v>
      </c>
      <c r="F914" s="10" t="s">
        <v>14017</v>
      </c>
      <c r="G914" s="125" t="s">
        <v>2309</v>
      </c>
      <c r="H914" s="167" t="s">
        <v>151</v>
      </c>
      <c r="I914" s="151" t="s">
        <v>22</v>
      </c>
      <c r="J914" s="10" t="s">
        <v>174</v>
      </c>
      <c r="K914" s="18">
        <v>572.22</v>
      </c>
      <c r="L914" s="10" t="s">
        <v>241</v>
      </c>
      <c r="M914" s="76" t="s">
        <v>10931</v>
      </c>
      <c r="N914" s="10" t="s">
        <v>39</v>
      </c>
      <c r="O914" s="76" t="s">
        <v>12279</v>
      </c>
      <c r="P914" s="10" t="s">
        <v>12674</v>
      </c>
      <c r="Q914" s="173" t="s">
        <v>9638</v>
      </c>
      <c r="R914" s="10" t="s">
        <v>12671</v>
      </c>
      <c r="S914" s="10" t="s">
        <v>4056</v>
      </c>
      <c r="T914" s="76" t="s">
        <v>10235</v>
      </c>
      <c r="U914" s="421" t="s">
        <v>4739</v>
      </c>
      <c r="V914" s="449"/>
      <c r="W914" s="441"/>
      <c r="X914" s="56"/>
      <c r="Y914" s="56"/>
      <c r="Z914" s="56"/>
      <c r="AA914" s="56"/>
    </row>
    <row r="915" spans="1:27" s="30" customFormat="1" ht="72" outlineLevel="1">
      <c r="A915" s="10">
        <f t="shared" si="45"/>
        <v>853</v>
      </c>
      <c r="B915" s="10" t="s">
        <v>9146</v>
      </c>
      <c r="C915" s="10" t="s">
        <v>44</v>
      </c>
      <c r="D915" s="172" t="s">
        <v>2310</v>
      </c>
      <c r="E915" s="10">
        <v>6629014947</v>
      </c>
      <c r="F915" s="10" t="s">
        <v>7413</v>
      </c>
      <c r="G915" s="125" t="s">
        <v>2311</v>
      </c>
      <c r="H915" s="167" t="s">
        <v>151</v>
      </c>
      <c r="I915" s="151" t="s">
        <v>22</v>
      </c>
      <c r="J915" s="10" t="s">
        <v>174</v>
      </c>
      <c r="K915" s="18">
        <v>572.22</v>
      </c>
      <c r="L915" s="10" t="s">
        <v>241</v>
      </c>
      <c r="M915" s="76" t="s">
        <v>10932</v>
      </c>
      <c r="N915" s="10" t="s">
        <v>39</v>
      </c>
      <c r="O915" s="76" t="s">
        <v>12280</v>
      </c>
      <c r="P915" s="10" t="s">
        <v>12676</v>
      </c>
      <c r="Q915" s="173" t="s">
        <v>9638</v>
      </c>
      <c r="R915" s="10" t="s">
        <v>12675</v>
      </c>
      <c r="S915" s="10" t="s">
        <v>2312</v>
      </c>
      <c r="T915" s="76" t="s">
        <v>10236</v>
      </c>
      <c r="U915" s="421" t="s">
        <v>4740</v>
      </c>
      <c r="V915" s="449"/>
      <c r="W915" s="56"/>
      <c r="X915" s="56"/>
      <c r="Y915" s="56"/>
      <c r="Z915" s="56"/>
      <c r="AA915" s="56"/>
    </row>
    <row r="916" spans="1:27" s="30" customFormat="1" ht="120" outlineLevel="1">
      <c r="A916" s="10">
        <f t="shared" si="45"/>
        <v>854</v>
      </c>
      <c r="B916" s="10" t="s">
        <v>8364</v>
      </c>
      <c r="C916" s="10" t="s">
        <v>44</v>
      </c>
      <c r="D916" s="172" t="s">
        <v>2313</v>
      </c>
      <c r="E916" s="10">
        <v>6629014930</v>
      </c>
      <c r="F916" s="10" t="s">
        <v>14018</v>
      </c>
      <c r="G916" s="125" t="s">
        <v>2314</v>
      </c>
      <c r="H916" s="167" t="s">
        <v>151</v>
      </c>
      <c r="I916" s="151" t="s">
        <v>22</v>
      </c>
      <c r="J916" s="10" t="s">
        <v>174</v>
      </c>
      <c r="K916" s="18">
        <v>572.22</v>
      </c>
      <c r="L916" s="10" t="s">
        <v>241</v>
      </c>
      <c r="M916" s="76" t="s">
        <v>10905</v>
      </c>
      <c r="N916" s="10" t="s">
        <v>39</v>
      </c>
      <c r="O916" s="76" t="s">
        <v>12281</v>
      </c>
      <c r="P916" s="10" t="s">
        <v>13073</v>
      </c>
      <c r="Q916" s="173" t="s">
        <v>9638</v>
      </c>
      <c r="R916" s="10" t="s">
        <v>12679</v>
      </c>
      <c r="S916" s="10" t="s">
        <v>4057</v>
      </c>
      <c r="T916" s="76" t="s">
        <v>10237</v>
      </c>
      <c r="U916" s="421" t="s">
        <v>4741</v>
      </c>
      <c r="V916" s="449"/>
      <c r="W916" s="56"/>
      <c r="X916" s="56"/>
      <c r="Y916" s="56"/>
      <c r="Z916" s="56"/>
      <c r="AA916" s="56"/>
    </row>
    <row r="917" spans="1:27" s="30" customFormat="1" ht="72" outlineLevel="1">
      <c r="A917" s="10">
        <f t="shared" si="45"/>
        <v>855</v>
      </c>
      <c r="B917" s="10" t="s">
        <v>9147</v>
      </c>
      <c r="C917" s="10" t="s">
        <v>341</v>
      </c>
      <c r="D917" s="172" t="s">
        <v>2315</v>
      </c>
      <c r="E917" s="10">
        <v>6629009665</v>
      </c>
      <c r="F917" s="10" t="s">
        <v>10764</v>
      </c>
      <c r="G917" s="125" t="s">
        <v>2316</v>
      </c>
      <c r="H917" s="167" t="s">
        <v>151</v>
      </c>
      <c r="I917" s="151" t="s">
        <v>22</v>
      </c>
      <c r="J917" s="10" t="s">
        <v>174</v>
      </c>
      <c r="K917" s="18">
        <v>572.22</v>
      </c>
      <c r="L917" s="10" t="s">
        <v>241</v>
      </c>
      <c r="M917" s="76" t="s">
        <v>11016</v>
      </c>
      <c r="N917" s="10" t="s">
        <v>39</v>
      </c>
      <c r="O917" s="76" t="s">
        <v>12182</v>
      </c>
      <c r="P917" s="10" t="s">
        <v>12677</v>
      </c>
      <c r="Q917" s="173" t="s">
        <v>9638</v>
      </c>
      <c r="R917" s="10" t="s">
        <v>12678</v>
      </c>
      <c r="S917" s="10" t="s">
        <v>2317</v>
      </c>
      <c r="T917" s="76" t="s">
        <v>10238</v>
      </c>
      <c r="U917" s="421" t="s">
        <v>4742</v>
      </c>
      <c r="V917" s="449"/>
      <c r="W917" s="56"/>
      <c r="X917" s="56"/>
      <c r="Y917" s="56"/>
      <c r="Z917" s="56"/>
      <c r="AA917" s="56"/>
    </row>
    <row r="918" spans="1:27" s="30" customFormat="1" ht="108" outlineLevel="1">
      <c r="A918" s="10">
        <f t="shared" si="45"/>
        <v>856</v>
      </c>
      <c r="B918" s="10" t="s">
        <v>9148</v>
      </c>
      <c r="C918" s="10" t="s">
        <v>341</v>
      </c>
      <c r="D918" s="172" t="s">
        <v>2318</v>
      </c>
      <c r="E918" s="10">
        <v>6629010678</v>
      </c>
      <c r="F918" s="10" t="s">
        <v>7414</v>
      </c>
      <c r="G918" s="125" t="s">
        <v>2319</v>
      </c>
      <c r="H918" s="167" t="s">
        <v>151</v>
      </c>
      <c r="I918" s="151" t="s">
        <v>22</v>
      </c>
      <c r="J918" s="10" t="s">
        <v>174</v>
      </c>
      <c r="K918" s="18">
        <v>572.22</v>
      </c>
      <c r="L918" s="10" t="s">
        <v>241</v>
      </c>
      <c r="M918" s="76" t="s">
        <v>11016</v>
      </c>
      <c r="N918" s="10" t="s">
        <v>39</v>
      </c>
      <c r="O918" s="76" t="s">
        <v>12282</v>
      </c>
      <c r="P918" s="10" t="s">
        <v>12681</v>
      </c>
      <c r="Q918" s="173" t="s">
        <v>9638</v>
      </c>
      <c r="R918" s="10" t="s">
        <v>12680</v>
      </c>
      <c r="S918" s="10" t="s">
        <v>2320</v>
      </c>
      <c r="T918" s="76" t="s">
        <v>10239</v>
      </c>
      <c r="U918" s="421" t="s">
        <v>4743</v>
      </c>
      <c r="V918" s="449"/>
      <c r="W918" s="56"/>
      <c r="X918" s="56"/>
      <c r="Y918" s="56"/>
      <c r="Z918" s="56"/>
      <c r="AA918" s="56"/>
    </row>
    <row r="919" spans="1:27" s="30" customFormat="1" ht="132" outlineLevel="1">
      <c r="A919" s="10">
        <f t="shared" si="45"/>
        <v>857</v>
      </c>
      <c r="B919" s="10" t="s">
        <v>8365</v>
      </c>
      <c r="C919" s="10" t="s">
        <v>44</v>
      </c>
      <c r="D919" s="71" t="s">
        <v>2321</v>
      </c>
      <c r="E919" s="10">
        <v>6629012386</v>
      </c>
      <c r="F919" s="10" t="s">
        <v>9268</v>
      </c>
      <c r="G919" s="125" t="s">
        <v>6356</v>
      </c>
      <c r="H919" s="167" t="s">
        <v>151</v>
      </c>
      <c r="I919" s="151" t="s">
        <v>22</v>
      </c>
      <c r="J919" s="10" t="s">
        <v>174</v>
      </c>
      <c r="K919" s="18">
        <v>572.22</v>
      </c>
      <c r="L919" s="10" t="s">
        <v>241</v>
      </c>
      <c r="M919" s="76" t="s">
        <v>11230</v>
      </c>
      <c r="N919" s="10" t="s">
        <v>39</v>
      </c>
      <c r="O919" s="76" t="s">
        <v>12283</v>
      </c>
      <c r="P919" s="10" t="s">
        <v>6357</v>
      </c>
      <c r="Q919" s="173" t="s">
        <v>9638</v>
      </c>
      <c r="R919" s="10" t="s">
        <v>8699</v>
      </c>
      <c r="S919" s="10" t="s">
        <v>4058</v>
      </c>
      <c r="T919" s="76" t="s">
        <v>10240</v>
      </c>
      <c r="U919" s="421" t="s">
        <v>4744</v>
      </c>
      <c r="V919" s="449"/>
      <c r="W919" s="56"/>
      <c r="X919" s="56"/>
      <c r="Y919" s="56"/>
      <c r="Z919" s="56"/>
      <c r="AA919" s="56"/>
    </row>
    <row r="920" spans="1:27" s="30" customFormat="1" ht="228" outlineLevel="1">
      <c r="A920" s="10">
        <f t="shared" si="45"/>
        <v>858</v>
      </c>
      <c r="B920" s="10" t="s">
        <v>8366</v>
      </c>
      <c r="C920" s="10" t="s">
        <v>44</v>
      </c>
      <c r="D920" s="71" t="s">
        <v>2322</v>
      </c>
      <c r="E920" s="10">
        <v>6629012386</v>
      </c>
      <c r="F920" s="10" t="s">
        <v>8649</v>
      </c>
      <c r="G920" s="125" t="s">
        <v>2323</v>
      </c>
      <c r="H920" s="167" t="s">
        <v>151</v>
      </c>
      <c r="I920" s="151" t="s">
        <v>22</v>
      </c>
      <c r="J920" s="10" t="s">
        <v>174</v>
      </c>
      <c r="K920" s="18">
        <v>572.22</v>
      </c>
      <c r="L920" s="10" t="s">
        <v>241</v>
      </c>
      <c r="M920" s="76" t="s">
        <v>11230</v>
      </c>
      <c r="N920" s="10" t="s">
        <v>344</v>
      </c>
      <c r="O920" s="76" t="s">
        <v>12284</v>
      </c>
      <c r="P920" s="10" t="s">
        <v>13081</v>
      </c>
      <c r="Q920" s="173" t="s">
        <v>9638</v>
      </c>
      <c r="R920" s="10" t="s">
        <v>5090</v>
      </c>
      <c r="S920" s="10" t="s">
        <v>4059</v>
      </c>
      <c r="T920" s="76" t="s">
        <v>10241</v>
      </c>
      <c r="U920" s="415" t="s">
        <v>2301</v>
      </c>
      <c r="V920" s="449"/>
      <c r="W920" s="56"/>
      <c r="X920" s="56"/>
      <c r="Y920" s="56"/>
      <c r="Z920" s="56"/>
      <c r="AA920" s="56"/>
    </row>
    <row r="921" spans="1:27" s="30" customFormat="1" ht="70.8" outlineLevel="1">
      <c r="A921" s="10">
        <f t="shared" si="45"/>
        <v>859</v>
      </c>
      <c r="B921" s="10" t="s">
        <v>8367</v>
      </c>
      <c r="C921" s="10" t="s">
        <v>44</v>
      </c>
      <c r="D921" s="172" t="s">
        <v>2324</v>
      </c>
      <c r="E921" s="10">
        <v>6629012403</v>
      </c>
      <c r="F921" s="10" t="s">
        <v>13951</v>
      </c>
      <c r="G921" s="125" t="s">
        <v>2325</v>
      </c>
      <c r="H921" s="167" t="s">
        <v>151</v>
      </c>
      <c r="I921" s="151" t="s">
        <v>22</v>
      </c>
      <c r="J921" s="10" t="s">
        <v>174</v>
      </c>
      <c r="K921" s="18">
        <v>572.22</v>
      </c>
      <c r="L921" s="10" t="s">
        <v>241</v>
      </c>
      <c r="M921" s="76" t="s">
        <v>10922</v>
      </c>
      <c r="N921" s="10" t="s">
        <v>344</v>
      </c>
      <c r="O921" s="76" t="s">
        <v>12285</v>
      </c>
      <c r="P921" s="10" t="s">
        <v>12682</v>
      </c>
      <c r="Q921" s="173" t="s">
        <v>9638</v>
      </c>
      <c r="R921" s="10" t="s">
        <v>12683</v>
      </c>
      <c r="S921" s="10" t="s">
        <v>4060</v>
      </c>
      <c r="T921" s="76" t="s">
        <v>10242</v>
      </c>
      <c r="U921" s="421" t="s">
        <v>4745</v>
      </c>
      <c r="V921" s="449"/>
      <c r="W921" s="56"/>
      <c r="X921" s="56"/>
      <c r="Y921" s="56"/>
      <c r="Z921" s="56"/>
      <c r="AA921" s="56"/>
    </row>
    <row r="922" spans="1:27" s="30" customFormat="1" ht="120" outlineLevel="1">
      <c r="A922" s="10">
        <f t="shared" si="45"/>
        <v>860</v>
      </c>
      <c r="B922" s="10" t="s">
        <v>8368</v>
      </c>
      <c r="C922" s="10" t="s">
        <v>701</v>
      </c>
      <c r="D922" s="172" t="s">
        <v>3616</v>
      </c>
      <c r="E922" s="10">
        <v>6629012266</v>
      </c>
      <c r="F922" s="10" t="s">
        <v>13950</v>
      </c>
      <c r="G922" s="125" t="s">
        <v>3617</v>
      </c>
      <c r="H922" s="167" t="s">
        <v>151</v>
      </c>
      <c r="I922" s="151" t="s">
        <v>22</v>
      </c>
      <c r="J922" s="10" t="s">
        <v>174</v>
      </c>
      <c r="K922" s="18">
        <v>572.22</v>
      </c>
      <c r="L922" s="10" t="s">
        <v>496</v>
      </c>
      <c r="M922" s="76" t="s">
        <v>10923</v>
      </c>
      <c r="N922" s="10" t="s">
        <v>39</v>
      </c>
      <c r="O922" s="76" t="s">
        <v>12286</v>
      </c>
      <c r="P922" s="10" t="s">
        <v>5994</v>
      </c>
      <c r="Q922" s="173" t="s">
        <v>9428</v>
      </c>
      <c r="R922" s="10" t="s">
        <v>12684</v>
      </c>
      <c r="S922" s="10" t="s">
        <v>3618</v>
      </c>
      <c r="T922" s="76" t="s">
        <v>10243</v>
      </c>
      <c r="U922" s="415" t="s">
        <v>3619</v>
      </c>
      <c r="V922" s="449"/>
      <c r="W922" s="56"/>
      <c r="X922" s="56"/>
      <c r="Y922" s="56"/>
      <c r="Z922" s="56"/>
      <c r="AA922" s="56"/>
    </row>
    <row r="923" spans="1:27" s="30" customFormat="1" ht="37.200000000000003">
      <c r="A923" s="108" t="s">
        <v>5400</v>
      </c>
      <c r="B923" s="109"/>
      <c r="C923" s="155"/>
      <c r="D923" s="109"/>
      <c r="E923" s="109"/>
      <c r="F923" s="156"/>
      <c r="G923" s="156"/>
      <c r="H923" s="156"/>
      <c r="I923" s="156"/>
      <c r="J923" s="156"/>
      <c r="K923" s="157"/>
      <c r="L923" s="156"/>
      <c r="M923" s="158"/>
      <c r="N923" s="156"/>
      <c r="O923" s="158"/>
      <c r="P923" s="110"/>
      <c r="Q923" s="156"/>
      <c r="R923" s="156"/>
      <c r="S923" s="156"/>
      <c r="T923" s="158"/>
      <c r="U923" s="416"/>
      <c r="V923" s="449">
        <v>111</v>
      </c>
      <c r="W923" s="67"/>
      <c r="X923" s="56"/>
      <c r="Y923" s="56"/>
      <c r="Z923" s="56"/>
      <c r="AA923" s="56"/>
    </row>
    <row r="924" spans="1:27" s="30" customFormat="1" ht="96" outlineLevel="1">
      <c r="A924" s="10">
        <f>A922+1</f>
        <v>861</v>
      </c>
      <c r="B924" s="10" t="s">
        <v>9149</v>
      </c>
      <c r="C924" s="10" t="s">
        <v>421</v>
      </c>
      <c r="D924" s="172" t="s">
        <v>2326</v>
      </c>
      <c r="E924" s="10">
        <v>6610002779</v>
      </c>
      <c r="F924" s="10" t="s">
        <v>13952</v>
      </c>
      <c r="G924" s="125" t="s">
        <v>2327</v>
      </c>
      <c r="H924" s="167" t="s">
        <v>151</v>
      </c>
      <c r="I924" s="10" t="s">
        <v>22</v>
      </c>
      <c r="J924" s="10" t="s">
        <v>1561</v>
      </c>
      <c r="K924" s="145">
        <v>285.70999999999998</v>
      </c>
      <c r="L924" s="10" t="s">
        <v>241</v>
      </c>
      <c r="M924" s="76" t="s">
        <v>10968</v>
      </c>
      <c r="N924" s="10" t="s">
        <v>344</v>
      </c>
      <c r="O924" s="76" t="s">
        <v>12354</v>
      </c>
      <c r="P924" s="10" t="s">
        <v>4397</v>
      </c>
      <c r="Q924" s="173" t="s">
        <v>9640</v>
      </c>
      <c r="R924" s="10" t="s">
        <v>12685</v>
      </c>
      <c r="S924" s="10" t="s">
        <v>2328</v>
      </c>
      <c r="T924" s="9" t="s">
        <v>10244</v>
      </c>
      <c r="U924" s="415" t="s">
        <v>5477</v>
      </c>
      <c r="V924" s="449"/>
      <c r="W924" s="56"/>
      <c r="X924" s="56"/>
      <c r="Y924" s="56"/>
      <c r="Z924" s="56"/>
      <c r="AA924" s="56"/>
    </row>
    <row r="925" spans="1:27" s="30" customFormat="1" ht="37.200000000000003">
      <c r="A925" s="108" t="s">
        <v>14112</v>
      </c>
      <c r="B925" s="109"/>
      <c r="C925" s="155"/>
      <c r="D925" s="109"/>
      <c r="E925" s="109"/>
      <c r="F925" s="156"/>
      <c r="G925" s="156"/>
      <c r="H925" s="156"/>
      <c r="I925" s="156"/>
      <c r="J925" s="156"/>
      <c r="K925" s="157"/>
      <c r="L925" s="156"/>
      <c r="M925" s="158"/>
      <c r="N925" s="156"/>
      <c r="O925" s="158"/>
      <c r="P925" s="110"/>
      <c r="Q925" s="156"/>
      <c r="R925" s="156"/>
      <c r="S925" s="156"/>
      <c r="T925" s="158"/>
      <c r="U925" s="416"/>
      <c r="V925" s="449">
        <v>111</v>
      </c>
      <c r="W925" s="67"/>
      <c r="X925" s="56"/>
      <c r="Y925" s="56"/>
      <c r="Z925" s="56"/>
      <c r="AA925" s="56"/>
    </row>
    <row r="926" spans="1:27" s="30" customFormat="1" ht="82.8" outlineLevel="1">
      <c r="A926" s="10">
        <f>A924+1</f>
        <v>862</v>
      </c>
      <c r="B926" s="10" t="s">
        <v>8369</v>
      </c>
      <c r="C926" s="10" t="s">
        <v>44</v>
      </c>
      <c r="D926" s="172" t="s">
        <v>2329</v>
      </c>
      <c r="E926" s="10">
        <v>6625017369</v>
      </c>
      <c r="F926" s="10" t="s">
        <v>13891</v>
      </c>
      <c r="G926" s="125" t="s">
        <v>2330</v>
      </c>
      <c r="H926" s="167" t="s">
        <v>151</v>
      </c>
      <c r="I926" s="10" t="s">
        <v>22</v>
      </c>
      <c r="J926" s="10" t="s">
        <v>3452</v>
      </c>
      <c r="K926" s="14">
        <v>255</v>
      </c>
      <c r="L926" s="151" t="s">
        <v>241</v>
      </c>
      <c r="M926" s="80" t="s">
        <v>10881</v>
      </c>
      <c r="N926" s="10" t="s">
        <v>39</v>
      </c>
      <c r="O926" s="76" t="s">
        <v>12183</v>
      </c>
      <c r="P926" s="619" t="s">
        <v>12686</v>
      </c>
      <c r="Q926" s="33" t="s">
        <v>243</v>
      </c>
      <c r="R926" s="10" t="s">
        <v>9302</v>
      </c>
      <c r="S926" s="10" t="s">
        <v>2331</v>
      </c>
      <c r="T926" s="76" t="s">
        <v>10245</v>
      </c>
      <c r="U926" s="581" t="s">
        <v>4438</v>
      </c>
      <c r="V926" s="449"/>
      <c r="W926" s="56"/>
      <c r="X926" s="56"/>
      <c r="Y926" s="56"/>
      <c r="Z926" s="56"/>
      <c r="AA926" s="56"/>
    </row>
    <row r="927" spans="1:27" s="30" customFormat="1" ht="72" outlineLevel="1">
      <c r="A927" s="10">
        <f t="shared" ref="A927:A963" si="46">A926+1</f>
        <v>863</v>
      </c>
      <c r="B927" s="10" t="s">
        <v>8370</v>
      </c>
      <c r="C927" s="10" t="s">
        <v>44</v>
      </c>
      <c r="D927" s="172" t="s">
        <v>2332</v>
      </c>
      <c r="E927" s="10">
        <v>6625017337</v>
      </c>
      <c r="F927" s="10" t="s">
        <v>10765</v>
      </c>
      <c r="G927" s="125" t="s">
        <v>2333</v>
      </c>
      <c r="H927" s="167" t="s">
        <v>151</v>
      </c>
      <c r="I927" s="10" t="s">
        <v>22</v>
      </c>
      <c r="J927" s="16" t="s">
        <v>3396</v>
      </c>
      <c r="K927" s="14">
        <v>225.8</v>
      </c>
      <c r="L927" s="10" t="s">
        <v>241</v>
      </c>
      <c r="M927" s="80" t="s">
        <v>11231</v>
      </c>
      <c r="N927" s="10" t="s">
        <v>39</v>
      </c>
      <c r="O927" s="76" t="s">
        <v>11979</v>
      </c>
      <c r="P927" s="15" t="s">
        <v>11655</v>
      </c>
      <c r="Q927" s="33" t="s">
        <v>243</v>
      </c>
      <c r="R927" s="10" t="s">
        <v>4322</v>
      </c>
      <c r="S927" s="10" t="s">
        <v>2334</v>
      </c>
      <c r="T927" s="76" t="s">
        <v>5703</v>
      </c>
      <c r="U927" s="415" t="s">
        <v>8996</v>
      </c>
      <c r="V927" s="449"/>
      <c r="W927" s="56"/>
      <c r="X927" s="56"/>
      <c r="Y927" s="56"/>
      <c r="Z927" s="56"/>
      <c r="AA927" s="56"/>
    </row>
    <row r="928" spans="1:27" s="30" customFormat="1" ht="82.8" outlineLevel="1">
      <c r="A928" s="10">
        <f t="shared" si="46"/>
        <v>864</v>
      </c>
      <c r="B928" s="10" t="s">
        <v>8371</v>
      </c>
      <c r="C928" s="10" t="s">
        <v>44</v>
      </c>
      <c r="D928" s="172" t="s">
        <v>2335</v>
      </c>
      <c r="E928" s="10">
        <v>6625017351</v>
      </c>
      <c r="F928" s="10" t="s">
        <v>13291</v>
      </c>
      <c r="G928" s="125" t="s">
        <v>2336</v>
      </c>
      <c r="H928" s="167" t="s">
        <v>151</v>
      </c>
      <c r="I928" s="10" t="s">
        <v>22</v>
      </c>
      <c r="J928" s="10" t="s">
        <v>4570</v>
      </c>
      <c r="K928" s="14" t="s">
        <v>2337</v>
      </c>
      <c r="L928" s="151" t="s">
        <v>241</v>
      </c>
      <c r="M928" s="80" t="s">
        <v>11232</v>
      </c>
      <c r="N928" s="10" t="s">
        <v>39</v>
      </c>
      <c r="O928" s="76" t="s">
        <v>11915</v>
      </c>
      <c r="P928" s="15" t="s">
        <v>11653</v>
      </c>
      <c r="Q928" s="33" t="s">
        <v>243</v>
      </c>
      <c r="R928" s="10" t="s">
        <v>9302</v>
      </c>
      <c r="S928" s="10" t="s">
        <v>2338</v>
      </c>
      <c r="T928" s="76" t="s">
        <v>10246</v>
      </c>
      <c r="U928" s="415" t="s">
        <v>14059</v>
      </c>
      <c r="V928" s="449"/>
      <c r="W928" s="56"/>
      <c r="X928" s="56"/>
      <c r="Y928" s="56"/>
      <c r="Z928" s="56"/>
      <c r="AA928" s="56"/>
    </row>
    <row r="929" spans="1:27" s="30" customFormat="1" ht="60" outlineLevel="1">
      <c r="A929" s="10">
        <f t="shared" si="46"/>
        <v>865</v>
      </c>
      <c r="B929" s="10" t="s">
        <v>9150</v>
      </c>
      <c r="C929" s="10" t="s">
        <v>44</v>
      </c>
      <c r="D929" s="172" t="s">
        <v>2339</v>
      </c>
      <c r="E929" s="10">
        <v>6625017390</v>
      </c>
      <c r="F929" s="10" t="s">
        <v>7729</v>
      </c>
      <c r="G929" s="125" t="s">
        <v>2340</v>
      </c>
      <c r="H929" s="167" t="s">
        <v>151</v>
      </c>
      <c r="I929" s="10" t="s">
        <v>22</v>
      </c>
      <c r="J929" s="10" t="s">
        <v>3449</v>
      </c>
      <c r="K929" s="14">
        <v>255</v>
      </c>
      <c r="L929" s="151" t="s">
        <v>241</v>
      </c>
      <c r="M929" s="80" t="s">
        <v>11233</v>
      </c>
      <c r="N929" s="10" t="s">
        <v>39</v>
      </c>
      <c r="O929" s="76" t="s">
        <v>11939</v>
      </c>
      <c r="P929" s="15" t="s">
        <v>11654</v>
      </c>
      <c r="Q929" s="33" t="s">
        <v>243</v>
      </c>
      <c r="R929" s="10" t="s">
        <v>4088</v>
      </c>
      <c r="S929" s="10" t="s">
        <v>2341</v>
      </c>
      <c r="T929" s="9" t="s">
        <v>4896</v>
      </c>
      <c r="U929" s="415" t="s">
        <v>14060</v>
      </c>
      <c r="V929" s="449"/>
      <c r="W929" s="56"/>
      <c r="X929" s="56"/>
      <c r="Y929" s="56"/>
      <c r="Z929" s="56"/>
      <c r="AA929" s="56"/>
    </row>
    <row r="930" spans="1:27" s="30" customFormat="1" ht="96" outlineLevel="1">
      <c r="A930" s="10">
        <f t="shared" si="46"/>
        <v>866</v>
      </c>
      <c r="B930" s="10" t="s">
        <v>8372</v>
      </c>
      <c r="C930" s="10" t="s">
        <v>44</v>
      </c>
      <c r="D930" s="172" t="s">
        <v>2342</v>
      </c>
      <c r="E930" s="10">
        <v>6625017383</v>
      </c>
      <c r="F930" s="10" t="s">
        <v>13953</v>
      </c>
      <c r="G930" s="125" t="s">
        <v>4436</v>
      </c>
      <c r="H930" s="167" t="s">
        <v>151</v>
      </c>
      <c r="I930" s="10" t="s">
        <v>22</v>
      </c>
      <c r="J930" s="10" t="s">
        <v>4570</v>
      </c>
      <c r="K930" s="14">
        <v>225.8</v>
      </c>
      <c r="L930" s="151" t="s">
        <v>241</v>
      </c>
      <c r="M930" s="80" t="s">
        <v>11234</v>
      </c>
      <c r="N930" s="10" t="s">
        <v>39</v>
      </c>
      <c r="O930" s="76" t="s">
        <v>12163</v>
      </c>
      <c r="P930" s="15" t="s">
        <v>11653</v>
      </c>
      <c r="Q930" s="33" t="s">
        <v>243</v>
      </c>
      <c r="R930" s="10" t="s">
        <v>8700</v>
      </c>
      <c r="S930" s="10" t="s">
        <v>2343</v>
      </c>
      <c r="T930" s="9" t="s">
        <v>4896</v>
      </c>
      <c r="U930" s="415" t="s">
        <v>14061</v>
      </c>
      <c r="V930" s="449"/>
      <c r="W930" s="56"/>
      <c r="X930" s="56"/>
      <c r="Y930" s="56"/>
      <c r="Z930" s="56"/>
      <c r="AA930" s="56"/>
    </row>
    <row r="931" spans="1:27" s="30" customFormat="1" ht="59.4" outlineLevel="1">
      <c r="A931" s="10">
        <f t="shared" si="46"/>
        <v>867</v>
      </c>
      <c r="B931" s="10" t="s">
        <v>8373</v>
      </c>
      <c r="C931" s="10" t="s">
        <v>44</v>
      </c>
      <c r="D931" s="172" t="s">
        <v>2344</v>
      </c>
      <c r="E931" s="10">
        <v>6625017376</v>
      </c>
      <c r="F931" s="10" t="s">
        <v>7415</v>
      </c>
      <c r="G931" s="125" t="s">
        <v>2345</v>
      </c>
      <c r="H931" s="167" t="s">
        <v>151</v>
      </c>
      <c r="I931" s="10" t="s">
        <v>22</v>
      </c>
      <c r="J931" s="10" t="s">
        <v>3450</v>
      </c>
      <c r="K931" s="14">
        <v>255</v>
      </c>
      <c r="L931" s="151" t="s">
        <v>241</v>
      </c>
      <c r="M931" s="80" t="s">
        <v>11131</v>
      </c>
      <c r="N931" s="10" t="s">
        <v>39</v>
      </c>
      <c r="O931" s="76" t="s">
        <v>12184</v>
      </c>
      <c r="P931" s="10" t="s">
        <v>2346</v>
      </c>
      <c r="Q931" s="33" t="s">
        <v>243</v>
      </c>
      <c r="R931" s="10" t="s">
        <v>9302</v>
      </c>
      <c r="S931" s="10" t="s">
        <v>2347</v>
      </c>
      <c r="T931" s="9" t="s">
        <v>4896</v>
      </c>
      <c r="U931" s="415" t="s">
        <v>4439</v>
      </c>
      <c r="V931" s="449"/>
      <c r="W931" s="56"/>
      <c r="X931" s="56"/>
      <c r="Y931" s="56"/>
      <c r="Z931" s="56"/>
      <c r="AA931" s="56"/>
    </row>
    <row r="932" spans="1:27" s="30" customFormat="1" ht="84" outlineLevel="1">
      <c r="A932" s="10">
        <f t="shared" si="46"/>
        <v>868</v>
      </c>
      <c r="B932" s="10" t="s">
        <v>8374</v>
      </c>
      <c r="C932" s="10" t="s">
        <v>44</v>
      </c>
      <c r="D932" s="172" t="s">
        <v>2348</v>
      </c>
      <c r="E932" s="10">
        <v>6625016460</v>
      </c>
      <c r="F932" s="10" t="s">
        <v>7730</v>
      </c>
      <c r="G932" s="125" t="s">
        <v>2349</v>
      </c>
      <c r="H932" s="167" t="s">
        <v>151</v>
      </c>
      <c r="I932" s="10" t="s">
        <v>22</v>
      </c>
      <c r="J932" s="10" t="s">
        <v>3452</v>
      </c>
      <c r="K932" s="14">
        <v>225.8</v>
      </c>
      <c r="L932" s="151" t="s">
        <v>241</v>
      </c>
      <c r="M932" s="80" t="s">
        <v>11235</v>
      </c>
      <c r="N932" s="10" t="s">
        <v>39</v>
      </c>
      <c r="O932" s="76" t="s">
        <v>12162</v>
      </c>
      <c r="P932" s="619" t="s">
        <v>12686</v>
      </c>
      <c r="Q932" s="33" t="s">
        <v>243</v>
      </c>
      <c r="R932" s="151" t="s">
        <v>39</v>
      </c>
      <c r="S932" s="10" t="s">
        <v>2350</v>
      </c>
      <c r="T932" s="76" t="s">
        <v>4593</v>
      </c>
      <c r="U932" s="581" t="s">
        <v>14062</v>
      </c>
      <c r="V932" s="449"/>
      <c r="W932" s="56"/>
      <c r="X932" s="56"/>
      <c r="Y932" s="56"/>
      <c r="Z932" s="56"/>
      <c r="AA932" s="56"/>
    </row>
    <row r="933" spans="1:27" s="30" customFormat="1" ht="59.4" outlineLevel="1">
      <c r="A933" s="10">
        <f t="shared" si="46"/>
        <v>869</v>
      </c>
      <c r="B933" s="10" t="s">
        <v>8375</v>
      </c>
      <c r="C933" s="10" t="s">
        <v>44</v>
      </c>
      <c r="D933" s="172" t="s">
        <v>2351</v>
      </c>
      <c r="E933" s="10">
        <v>6625017320</v>
      </c>
      <c r="F933" s="10" t="s">
        <v>7416</v>
      </c>
      <c r="G933" s="125" t="s">
        <v>2352</v>
      </c>
      <c r="H933" s="167" t="s">
        <v>151</v>
      </c>
      <c r="I933" s="10" t="s">
        <v>22</v>
      </c>
      <c r="J933" s="10" t="s">
        <v>3396</v>
      </c>
      <c r="K933" s="14">
        <v>255</v>
      </c>
      <c r="L933" s="151" t="s">
        <v>241</v>
      </c>
      <c r="M933" s="80" t="s">
        <v>11232</v>
      </c>
      <c r="N933" s="10" t="s">
        <v>39</v>
      </c>
      <c r="O933" s="150" t="s">
        <v>12185</v>
      </c>
      <c r="P933" s="15" t="s">
        <v>11655</v>
      </c>
      <c r="Q933" s="33" t="s">
        <v>243</v>
      </c>
      <c r="R933" s="10" t="s">
        <v>9302</v>
      </c>
      <c r="S933" s="10" t="s">
        <v>2353</v>
      </c>
      <c r="T933" s="9" t="s">
        <v>4896</v>
      </c>
      <c r="U933" s="415" t="s">
        <v>14063</v>
      </c>
      <c r="V933" s="449"/>
      <c r="W933" s="56"/>
      <c r="X933" s="56"/>
      <c r="Y933" s="56"/>
      <c r="Z933" s="56"/>
      <c r="AA933" s="56"/>
    </row>
    <row r="934" spans="1:27" s="30" customFormat="1" ht="71.400000000000006" outlineLevel="1">
      <c r="A934" s="10">
        <f t="shared" si="46"/>
        <v>870</v>
      </c>
      <c r="B934" s="10" t="s">
        <v>8376</v>
      </c>
      <c r="C934" s="10" t="s">
        <v>44</v>
      </c>
      <c r="D934" s="172" t="s">
        <v>2354</v>
      </c>
      <c r="E934" s="10">
        <v>6625017440</v>
      </c>
      <c r="F934" s="10" t="s">
        <v>7417</v>
      </c>
      <c r="G934" s="125" t="s">
        <v>2355</v>
      </c>
      <c r="H934" s="167" t="s">
        <v>151</v>
      </c>
      <c r="I934" s="10" t="s">
        <v>22</v>
      </c>
      <c r="J934" s="10" t="s">
        <v>5899</v>
      </c>
      <c r="K934" s="14">
        <v>255</v>
      </c>
      <c r="L934" s="151" t="s">
        <v>241</v>
      </c>
      <c r="M934" s="80" t="s">
        <v>11131</v>
      </c>
      <c r="N934" s="10" t="s">
        <v>39</v>
      </c>
      <c r="O934" s="76" t="s">
        <v>12186</v>
      </c>
      <c r="P934" s="15" t="s">
        <v>11656</v>
      </c>
      <c r="Q934" s="33" t="s">
        <v>243</v>
      </c>
      <c r="R934" s="10" t="s">
        <v>9302</v>
      </c>
      <c r="S934" s="10" t="s">
        <v>2356</v>
      </c>
      <c r="T934" s="9" t="s">
        <v>4896</v>
      </c>
      <c r="U934" s="581" t="s">
        <v>4440</v>
      </c>
      <c r="V934" s="449"/>
      <c r="W934" s="56"/>
      <c r="X934" s="56"/>
      <c r="Y934" s="56"/>
      <c r="Z934" s="56"/>
      <c r="AA934" s="56"/>
    </row>
    <row r="935" spans="1:27" s="30" customFormat="1" ht="72" outlineLevel="1">
      <c r="A935" s="10">
        <f t="shared" si="46"/>
        <v>871</v>
      </c>
      <c r="B935" s="10" t="s">
        <v>8377</v>
      </c>
      <c r="C935" s="10" t="s">
        <v>44</v>
      </c>
      <c r="D935" s="172" t="s">
        <v>2357</v>
      </c>
      <c r="E935" s="10">
        <v>6625024849</v>
      </c>
      <c r="F935" s="10" t="s">
        <v>7613</v>
      </c>
      <c r="G935" s="125" t="s">
        <v>4435</v>
      </c>
      <c r="H935" s="167" t="s">
        <v>151</v>
      </c>
      <c r="I935" s="10" t="s">
        <v>22</v>
      </c>
      <c r="J935" s="10" t="s">
        <v>3397</v>
      </c>
      <c r="K935" s="14" t="s">
        <v>2337</v>
      </c>
      <c r="L935" s="151" t="s">
        <v>241</v>
      </c>
      <c r="M935" s="80" t="s">
        <v>11236</v>
      </c>
      <c r="N935" s="10" t="s">
        <v>39</v>
      </c>
      <c r="O935" s="76" t="s">
        <v>12355</v>
      </c>
      <c r="P935" s="15" t="s">
        <v>11657</v>
      </c>
      <c r="Q935" s="33" t="s">
        <v>243</v>
      </c>
      <c r="R935" s="10" t="s">
        <v>9302</v>
      </c>
      <c r="S935" s="10" t="s">
        <v>2358</v>
      </c>
      <c r="T935" s="9" t="s">
        <v>2359</v>
      </c>
      <c r="U935" s="415" t="s">
        <v>14064</v>
      </c>
      <c r="V935" s="449"/>
      <c r="W935" s="56"/>
      <c r="X935" s="56"/>
      <c r="Y935" s="56"/>
      <c r="Z935" s="56"/>
      <c r="AA935" s="56"/>
    </row>
    <row r="936" spans="1:27" s="30" customFormat="1" ht="59.4" outlineLevel="1">
      <c r="A936" s="10">
        <f t="shared" si="46"/>
        <v>872</v>
      </c>
      <c r="B936" s="10" t="s">
        <v>8378</v>
      </c>
      <c r="C936" s="10" t="s">
        <v>44</v>
      </c>
      <c r="D936" s="172" t="s">
        <v>2360</v>
      </c>
      <c r="E936" s="10">
        <v>6625015516</v>
      </c>
      <c r="F936" s="10" t="s">
        <v>8641</v>
      </c>
      <c r="G936" s="125" t="s">
        <v>4434</v>
      </c>
      <c r="H936" s="167" t="s">
        <v>151</v>
      </c>
      <c r="I936" s="10" t="s">
        <v>22</v>
      </c>
      <c r="J936" s="10" t="s">
        <v>1171</v>
      </c>
      <c r="K936" s="14">
        <v>255</v>
      </c>
      <c r="L936" s="151" t="s">
        <v>241</v>
      </c>
      <c r="M936" s="80" t="s">
        <v>10950</v>
      </c>
      <c r="N936" s="10" t="s">
        <v>39</v>
      </c>
      <c r="O936" s="76" t="s">
        <v>11921</v>
      </c>
      <c r="P936" s="151" t="s">
        <v>11658</v>
      </c>
      <c r="Q936" s="33" t="s">
        <v>243</v>
      </c>
      <c r="R936" s="10" t="s">
        <v>9302</v>
      </c>
      <c r="S936" s="10" t="s">
        <v>2361</v>
      </c>
      <c r="T936" s="9" t="s">
        <v>4896</v>
      </c>
      <c r="U936" s="415" t="s">
        <v>14065</v>
      </c>
      <c r="V936" s="449"/>
      <c r="W936" s="56"/>
      <c r="X936" s="56"/>
      <c r="Y936" s="56"/>
      <c r="Z936" s="56"/>
      <c r="AA936" s="56"/>
    </row>
    <row r="937" spans="1:27" s="30" customFormat="1" ht="252" outlineLevel="1">
      <c r="A937" s="10">
        <f t="shared" si="46"/>
        <v>873</v>
      </c>
      <c r="B937" s="10" t="s">
        <v>8379</v>
      </c>
      <c r="C937" s="10" t="s">
        <v>44</v>
      </c>
      <c r="D937" s="172" t="s">
        <v>2362</v>
      </c>
      <c r="E937" s="10">
        <v>6684005260</v>
      </c>
      <c r="F937" s="10" t="s">
        <v>7731</v>
      </c>
      <c r="G937" s="125" t="s">
        <v>4433</v>
      </c>
      <c r="H937" s="167" t="s">
        <v>151</v>
      </c>
      <c r="I937" s="10" t="s">
        <v>22</v>
      </c>
      <c r="J937" s="10" t="s">
        <v>458</v>
      </c>
      <c r="K937" s="14" t="s">
        <v>2337</v>
      </c>
      <c r="L937" s="151" t="s">
        <v>241</v>
      </c>
      <c r="M937" s="80" t="s">
        <v>11237</v>
      </c>
      <c r="N937" s="10" t="s">
        <v>39</v>
      </c>
      <c r="O937" s="76" t="s">
        <v>11941</v>
      </c>
      <c r="P937" s="15" t="s">
        <v>11659</v>
      </c>
      <c r="Q937" s="33" t="s">
        <v>243</v>
      </c>
      <c r="R937" s="10" t="s">
        <v>9303</v>
      </c>
      <c r="S937" s="10" t="s">
        <v>2363</v>
      </c>
      <c r="T937" s="9" t="s">
        <v>4896</v>
      </c>
      <c r="U937" s="415" t="s">
        <v>14066</v>
      </c>
      <c r="V937" s="449"/>
      <c r="W937" s="56"/>
      <c r="X937" s="56"/>
      <c r="Y937" s="56"/>
      <c r="Z937" s="56"/>
      <c r="AA937" s="56"/>
    </row>
    <row r="938" spans="1:27" s="30" customFormat="1" ht="60" outlineLevel="1">
      <c r="A938" s="10">
        <f t="shared" si="46"/>
        <v>874</v>
      </c>
      <c r="B938" s="10" t="s">
        <v>9151</v>
      </c>
      <c r="C938" s="10" t="s">
        <v>44</v>
      </c>
      <c r="D938" s="172" t="s">
        <v>7734</v>
      </c>
      <c r="E938" s="10">
        <v>6625017418</v>
      </c>
      <c r="F938" s="10" t="s">
        <v>10791</v>
      </c>
      <c r="G938" s="125" t="s">
        <v>4432</v>
      </c>
      <c r="H938" s="167" t="s">
        <v>151</v>
      </c>
      <c r="I938" s="10" t="s">
        <v>22</v>
      </c>
      <c r="J938" s="10" t="s">
        <v>6495</v>
      </c>
      <c r="K938" s="14">
        <v>255</v>
      </c>
      <c r="L938" s="151" t="s">
        <v>241</v>
      </c>
      <c r="M938" s="80" t="s">
        <v>11127</v>
      </c>
      <c r="N938" s="10" t="s">
        <v>39</v>
      </c>
      <c r="O938" s="76" t="s">
        <v>12061</v>
      </c>
      <c r="P938" s="15" t="s">
        <v>11660</v>
      </c>
      <c r="Q938" s="33" t="s">
        <v>243</v>
      </c>
      <c r="R938" s="151" t="s">
        <v>39</v>
      </c>
      <c r="S938" s="10" t="s">
        <v>2364</v>
      </c>
      <c r="T938" s="9" t="s">
        <v>4883</v>
      </c>
      <c r="U938" s="415" t="s">
        <v>14067</v>
      </c>
      <c r="V938" s="449"/>
      <c r="W938" s="56"/>
      <c r="X938" s="56"/>
      <c r="Y938" s="56"/>
      <c r="Z938" s="56"/>
      <c r="AA938" s="56"/>
    </row>
    <row r="939" spans="1:27" s="30" customFormat="1" ht="60" outlineLevel="1">
      <c r="A939" s="10">
        <f t="shared" si="46"/>
        <v>875</v>
      </c>
      <c r="B939" s="10" t="s">
        <v>14068</v>
      </c>
      <c r="C939" s="10" t="s">
        <v>341</v>
      </c>
      <c r="D939" s="172" t="s">
        <v>2365</v>
      </c>
      <c r="E939" s="10">
        <v>6625024905</v>
      </c>
      <c r="F939" s="10" t="s">
        <v>7614</v>
      </c>
      <c r="G939" s="125" t="s">
        <v>2366</v>
      </c>
      <c r="H939" s="167" t="s">
        <v>151</v>
      </c>
      <c r="I939" s="10" t="s">
        <v>22</v>
      </c>
      <c r="J939" s="10" t="s">
        <v>458</v>
      </c>
      <c r="K939" s="14">
        <v>255</v>
      </c>
      <c r="L939" s="151" t="s">
        <v>241</v>
      </c>
      <c r="M939" s="80" t="s">
        <v>11238</v>
      </c>
      <c r="N939" s="10" t="s">
        <v>39</v>
      </c>
      <c r="O939" s="76" t="s">
        <v>11895</v>
      </c>
      <c r="P939" s="15" t="s">
        <v>11661</v>
      </c>
      <c r="Q939" s="33" t="s">
        <v>243</v>
      </c>
      <c r="R939" s="10" t="s">
        <v>12913</v>
      </c>
      <c r="S939" s="10" t="s">
        <v>2368</v>
      </c>
      <c r="T939" s="9" t="s">
        <v>5378</v>
      </c>
      <c r="U939" s="581" t="s">
        <v>4441</v>
      </c>
      <c r="V939" s="449"/>
      <c r="W939" s="56"/>
      <c r="X939" s="56"/>
      <c r="Y939" s="56"/>
      <c r="Z939" s="56"/>
      <c r="AA939" s="56"/>
    </row>
    <row r="940" spans="1:27" s="30" customFormat="1" ht="192" outlineLevel="1">
      <c r="A940" s="10">
        <f t="shared" si="46"/>
        <v>876</v>
      </c>
      <c r="B940" s="10" t="s">
        <v>9152</v>
      </c>
      <c r="C940" s="10" t="s">
        <v>341</v>
      </c>
      <c r="D940" s="172" t="s">
        <v>2369</v>
      </c>
      <c r="E940" s="10">
        <v>6684003110</v>
      </c>
      <c r="F940" s="10" t="s">
        <v>10792</v>
      </c>
      <c r="G940" s="125" t="s">
        <v>4431</v>
      </c>
      <c r="H940" s="167" t="s">
        <v>151</v>
      </c>
      <c r="I940" s="10" t="s">
        <v>22</v>
      </c>
      <c r="J940" s="10" t="s">
        <v>6739</v>
      </c>
      <c r="K940" s="14" t="s">
        <v>2337</v>
      </c>
      <c r="L940" s="151" t="s">
        <v>241</v>
      </c>
      <c r="M940" s="80" t="s">
        <v>11239</v>
      </c>
      <c r="N940" s="10" t="s">
        <v>39</v>
      </c>
      <c r="O940" s="76" t="s">
        <v>11922</v>
      </c>
      <c r="P940" s="15" t="s">
        <v>11662</v>
      </c>
      <c r="Q940" s="33" t="s">
        <v>243</v>
      </c>
      <c r="R940" s="10" t="s">
        <v>12688</v>
      </c>
      <c r="S940" s="10" t="s">
        <v>2370</v>
      </c>
      <c r="T940" s="9" t="s">
        <v>5379</v>
      </c>
      <c r="U940" s="415" t="s">
        <v>4442</v>
      </c>
      <c r="V940" s="449"/>
      <c r="W940" s="56"/>
      <c r="X940" s="56"/>
      <c r="Y940" s="56"/>
      <c r="Z940" s="56"/>
      <c r="AA940" s="56"/>
    </row>
    <row r="941" spans="1:27" s="30" customFormat="1" ht="59.4" outlineLevel="1">
      <c r="A941" s="10">
        <f t="shared" si="46"/>
        <v>877</v>
      </c>
      <c r="B941" s="10" t="s">
        <v>8380</v>
      </c>
      <c r="C941" s="10" t="s">
        <v>44</v>
      </c>
      <c r="D941" s="172" t="s">
        <v>2371</v>
      </c>
      <c r="E941" s="10">
        <v>6625017457</v>
      </c>
      <c r="F941" s="10" t="s">
        <v>7418</v>
      </c>
      <c r="G941" s="125" t="s">
        <v>2372</v>
      </c>
      <c r="H941" s="167" t="s">
        <v>151</v>
      </c>
      <c r="I941" s="10" t="s">
        <v>22</v>
      </c>
      <c r="J941" s="10" t="s">
        <v>6990</v>
      </c>
      <c r="K941" s="14">
        <v>255</v>
      </c>
      <c r="L941" s="151" t="s">
        <v>241</v>
      </c>
      <c r="M941" s="80" t="s">
        <v>11240</v>
      </c>
      <c r="N941" s="10" t="s">
        <v>39</v>
      </c>
      <c r="O941" s="76" t="s">
        <v>11944</v>
      </c>
      <c r="P941" s="15" t="s">
        <v>11663</v>
      </c>
      <c r="Q941" s="33" t="s">
        <v>243</v>
      </c>
      <c r="R941" s="10" t="s">
        <v>4088</v>
      </c>
      <c r="S941" s="10" t="s">
        <v>2373</v>
      </c>
      <c r="T941" s="9" t="s">
        <v>4896</v>
      </c>
      <c r="U941" s="415" t="s">
        <v>14069</v>
      </c>
      <c r="V941" s="449"/>
      <c r="W941" s="56"/>
      <c r="X941" s="56"/>
      <c r="Y941" s="56"/>
      <c r="Z941" s="56"/>
      <c r="AA941" s="56"/>
    </row>
    <row r="942" spans="1:27" s="30" customFormat="1" ht="48" outlineLevel="1">
      <c r="A942" s="10">
        <f t="shared" si="46"/>
        <v>878</v>
      </c>
      <c r="B942" s="10" t="s">
        <v>8381</v>
      </c>
      <c r="C942" s="10" t="s">
        <v>44</v>
      </c>
      <c r="D942" s="172" t="s">
        <v>2374</v>
      </c>
      <c r="E942" s="10">
        <v>6625017471</v>
      </c>
      <c r="F942" s="10" t="s">
        <v>10789</v>
      </c>
      <c r="G942" s="125" t="s">
        <v>3990</v>
      </c>
      <c r="H942" s="167" t="s">
        <v>151</v>
      </c>
      <c r="I942" s="10" t="s">
        <v>22</v>
      </c>
      <c r="J942" s="10" t="s">
        <v>3399</v>
      </c>
      <c r="K942" s="14">
        <v>255</v>
      </c>
      <c r="L942" s="151" t="s">
        <v>241</v>
      </c>
      <c r="M942" s="80" t="s">
        <v>11241</v>
      </c>
      <c r="N942" s="10" t="s">
        <v>39</v>
      </c>
      <c r="O942" s="76" t="s">
        <v>12187</v>
      </c>
      <c r="P942" s="15" t="s">
        <v>11664</v>
      </c>
      <c r="Q942" s="33" t="s">
        <v>243</v>
      </c>
      <c r="R942" s="10" t="s">
        <v>9302</v>
      </c>
      <c r="S942" s="10" t="s">
        <v>2375</v>
      </c>
      <c r="T942" s="9" t="s">
        <v>4896</v>
      </c>
      <c r="U942" s="415" t="s">
        <v>14070</v>
      </c>
      <c r="V942" s="449"/>
      <c r="W942" s="56"/>
      <c r="X942" s="56"/>
      <c r="Y942" s="56"/>
      <c r="Z942" s="56"/>
      <c r="AA942" s="56"/>
    </row>
    <row r="943" spans="1:27" s="30" customFormat="1" ht="180" outlineLevel="1">
      <c r="A943" s="10">
        <f t="shared" si="46"/>
        <v>879</v>
      </c>
      <c r="B943" s="10" t="s">
        <v>8382</v>
      </c>
      <c r="C943" s="10" t="s">
        <v>44</v>
      </c>
      <c r="D943" s="172" t="s">
        <v>2376</v>
      </c>
      <c r="E943" s="10">
        <v>6625024670</v>
      </c>
      <c r="F943" s="10" t="s">
        <v>10790</v>
      </c>
      <c r="G943" s="125" t="s">
        <v>2377</v>
      </c>
      <c r="H943" s="167" t="s">
        <v>151</v>
      </c>
      <c r="I943" s="10" t="s">
        <v>22</v>
      </c>
      <c r="J943" s="10" t="s">
        <v>3451</v>
      </c>
      <c r="K943" s="14">
        <v>255</v>
      </c>
      <c r="L943" s="151" t="s">
        <v>241</v>
      </c>
      <c r="M943" s="80" t="s">
        <v>11242</v>
      </c>
      <c r="N943" s="10" t="s">
        <v>39</v>
      </c>
      <c r="O943" s="76" t="s">
        <v>11941</v>
      </c>
      <c r="P943" s="15" t="s">
        <v>12687</v>
      </c>
      <c r="Q943" s="33" t="s">
        <v>243</v>
      </c>
      <c r="R943" s="10" t="s">
        <v>9302</v>
      </c>
      <c r="S943" s="10" t="s">
        <v>4067</v>
      </c>
      <c r="T943" s="9" t="s">
        <v>4896</v>
      </c>
      <c r="U943" s="415" t="s">
        <v>14071</v>
      </c>
      <c r="V943" s="449"/>
      <c r="W943" s="56"/>
      <c r="X943" s="56"/>
      <c r="Y943" s="56"/>
      <c r="Z943" s="56"/>
      <c r="AA943" s="56"/>
    </row>
    <row r="944" spans="1:27" s="30" customFormat="1" ht="59.4" outlineLevel="1">
      <c r="A944" s="10">
        <f t="shared" si="46"/>
        <v>880</v>
      </c>
      <c r="B944" s="10" t="s">
        <v>8383</v>
      </c>
      <c r="C944" s="10" t="s">
        <v>44</v>
      </c>
      <c r="D944" s="172" t="s">
        <v>2378</v>
      </c>
      <c r="E944" s="10">
        <v>6625024969</v>
      </c>
      <c r="F944" s="10" t="s">
        <v>7419</v>
      </c>
      <c r="G944" s="125" t="s">
        <v>4430</v>
      </c>
      <c r="H944" s="167" t="s">
        <v>151</v>
      </c>
      <c r="I944" s="10" t="s">
        <v>22</v>
      </c>
      <c r="J944" s="10" t="s">
        <v>3369</v>
      </c>
      <c r="K944" s="14" t="s">
        <v>2337</v>
      </c>
      <c r="L944" s="151" t="s">
        <v>241</v>
      </c>
      <c r="M944" s="76" t="s">
        <v>11085</v>
      </c>
      <c r="N944" s="10" t="s">
        <v>39</v>
      </c>
      <c r="O944" s="76" t="s">
        <v>11964</v>
      </c>
      <c r="P944" s="10" t="s">
        <v>11665</v>
      </c>
      <c r="Q944" s="33" t="s">
        <v>243</v>
      </c>
      <c r="R944" s="10" t="s">
        <v>9302</v>
      </c>
      <c r="S944" s="10" t="s">
        <v>2379</v>
      </c>
      <c r="T944" s="9" t="s">
        <v>4896</v>
      </c>
      <c r="U944" s="415" t="s">
        <v>12564</v>
      </c>
      <c r="V944" s="449"/>
      <c r="W944" s="56"/>
      <c r="X944" s="56"/>
      <c r="Y944" s="56"/>
      <c r="Z944" s="56"/>
      <c r="AA944" s="56"/>
    </row>
    <row r="945" spans="1:27" s="30" customFormat="1" ht="72" outlineLevel="1">
      <c r="A945" s="10">
        <f t="shared" si="46"/>
        <v>881</v>
      </c>
      <c r="B945" s="10" t="s">
        <v>9153</v>
      </c>
      <c r="C945" s="10" t="s">
        <v>44</v>
      </c>
      <c r="D945" s="172" t="s">
        <v>2380</v>
      </c>
      <c r="E945" s="10">
        <v>6625017425</v>
      </c>
      <c r="F945" s="10" t="s">
        <v>7420</v>
      </c>
      <c r="G945" s="125" t="s">
        <v>2381</v>
      </c>
      <c r="H945" s="167" t="s">
        <v>151</v>
      </c>
      <c r="I945" s="10" t="s">
        <v>22</v>
      </c>
      <c r="J945" s="10" t="s">
        <v>3400</v>
      </c>
      <c r="K945" s="14">
        <v>255</v>
      </c>
      <c r="L945" s="151" t="s">
        <v>241</v>
      </c>
      <c r="M945" s="76" t="s">
        <v>11243</v>
      </c>
      <c r="N945" s="10" t="s">
        <v>39</v>
      </c>
      <c r="O945" s="280" t="s">
        <v>11921</v>
      </c>
      <c r="P945" s="15" t="s">
        <v>11666</v>
      </c>
      <c r="Q945" s="33" t="s">
        <v>243</v>
      </c>
      <c r="R945" s="10" t="s">
        <v>9302</v>
      </c>
      <c r="S945" s="10" t="s">
        <v>2382</v>
      </c>
      <c r="T945" s="76" t="s">
        <v>4901</v>
      </c>
      <c r="U945" s="415" t="s">
        <v>4443</v>
      </c>
      <c r="V945" s="449"/>
      <c r="W945" s="56"/>
      <c r="X945" s="56"/>
      <c r="Y945" s="56"/>
      <c r="Z945" s="56"/>
      <c r="AA945" s="56"/>
    </row>
    <row r="946" spans="1:27" s="30" customFormat="1" ht="59.4" outlineLevel="1">
      <c r="A946" s="10">
        <f t="shared" si="46"/>
        <v>882</v>
      </c>
      <c r="B946" s="10" t="s">
        <v>8384</v>
      </c>
      <c r="C946" s="10" t="s">
        <v>341</v>
      </c>
      <c r="D946" s="172" t="s">
        <v>2383</v>
      </c>
      <c r="E946" s="10">
        <v>6625024655</v>
      </c>
      <c r="F946" s="10" t="s">
        <v>7615</v>
      </c>
      <c r="G946" s="125" t="s">
        <v>4429</v>
      </c>
      <c r="H946" s="167" t="s">
        <v>151</v>
      </c>
      <c r="I946" s="10" t="s">
        <v>22</v>
      </c>
      <c r="J946" s="10" t="s">
        <v>3452</v>
      </c>
      <c r="K946" s="14">
        <v>255</v>
      </c>
      <c r="L946" s="151" t="s">
        <v>241</v>
      </c>
      <c r="M946" s="80" t="s">
        <v>11131</v>
      </c>
      <c r="N946" s="10" t="s">
        <v>39</v>
      </c>
      <c r="O946" s="76" t="s">
        <v>12287</v>
      </c>
      <c r="P946" s="10" t="s">
        <v>11667</v>
      </c>
      <c r="Q946" s="33" t="s">
        <v>243</v>
      </c>
      <c r="R946" s="10" t="s">
        <v>9302</v>
      </c>
      <c r="S946" s="10" t="s">
        <v>2384</v>
      </c>
      <c r="T946" s="9" t="s">
        <v>4883</v>
      </c>
      <c r="U946" s="415" t="s">
        <v>14072</v>
      </c>
      <c r="V946" s="449"/>
      <c r="W946" s="56"/>
      <c r="X946" s="56"/>
      <c r="Y946" s="56"/>
      <c r="Z946" s="56"/>
      <c r="AA946" s="56"/>
    </row>
    <row r="947" spans="1:27" s="30" customFormat="1" ht="48" outlineLevel="1">
      <c r="A947" s="10">
        <f t="shared" si="46"/>
        <v>883</v>
      </c>
      <c r="B947" s="10" t="s">
        <v>8385</v>
      </c>
      <c r="C947" s="10" t="s">
        <v>44</v>
      </c>
      <c r="D947" s="172" t="s">
        <v>2385</v>
      </c>
      <c r="E947" s="10">
        <v>6625017464</v>
      </c>
      <c r="F947" s="10" t="s">
        <v>7421</v>
      </c>
      <c r="G947" s="125" t="s">
        <v>4428</v>
      </c>
      <c r="H947" s="167" t="s">
        <v>151</v>
      </c>
      <c r="I947" s="10" t="s">
        <v>22</v>
      </c>
      <c r="J947" s="10" t="s">
        <v>2386</v>
      </c>
      <c r="K947" s="14">
        <v>255</v>
      </c>
      <c r="L947" s="151" t="s">
        <v>241</v>
      </c>
      <c r="M947" s="80" t="s">
        <v>11244</v>
      </c>
      <c r="N947" s="10" t="s">
        <v>39</v>
      </c>
      <c r="O947" s="76" t="s">
        <v>12009</v>
      </c>
      <c r="P947" s="10" t="s">
        <v>11668</v>
      </c>
      <c r="Q947" s="33" t="s">
        <v>243</v>
      </c>
      <c r="R947" s="10" t="s">
        <v>9302</v>
      </c>
      <c r="S947" s="10" t="s">
        <v>2387</v>
      </c>
      <c r="T947" s="9" t="s">
        <v>4896</v>
      </c>
      <c r="U947" s="415" t="s">
        <v>14073</v>
      </c>
      <c r="V947" s="449"/>
      <c r="W947" s="56"/>
      <c r="X947" s="56"/>
      <c r="Y947" s="56"/>
      <c r="Z947" s="56"/>
      <c r="AA947" s="56"/>
    </row>
    <row r="948" spans="1:27" s="30" customFormat="1" ht="59.4" outlineLevel="1">
      <c r="A948" s="10">
        <f t="shared" si="46"/>
        <v>884</v>
      </c>
      <c r="B948" s="10" t="s">
        <v>14076</v>
      </c>
      <c r="C948" s="10" t="s">
        <v>341</v>
      </c>
      <c r="D948" s="172" t="s">
        <v>2388</v>
      </c>
      <c r="E948" s="10">
        <v>6625016710</v>
      </c>
      <c r="F948" s="10" t="s">
        <v>7422</v>
      </c>
      <c r="G948" s="567" t="s">
        <v>2389</v>
      </c>
      <c r="H948" s="167" t="s">
        <v>151</v>
      </c>
      <c r="I948" s="10" t="s">
        <v>22</v>
      </c>
      <c r="J948" s="16" t="s">
        <v>1144</v>
      </c>
      <c r="K948" s="14">
        <v>255</v>
      </c>
      <c r="L948" s="151" t="s">
        <v>241</v>
      </c>
      <c r="M948" s="80" t="s">
        <v>11136</v>
      </c>
      <c r="N948" s="10" t="s">
        <v>39</v>
      </c>
      <c r="O948" s="76" t="s">
        <v>11959</v>
      </c>
      <c r="P948" s="10" t="s">
        <v>2390</v>
      </c>
      <c r="Q948" s="33" t="s">
        <v>243</v>
      </c>
      <c r="R948" s="10" t="s">
        <v>9302</v>
      </c>
      <c r="S948" s="10" t="s">
        <v>2391</v>
      </c>
      <c r="T948" s="9" t="s">
        <v>419</v>
      </c>
      <c r="U948" s="415" t="s">
        <v>4444</v>
      </c>
      <c r="V948" s="449"/>
      <c r="W948" s="56"/>
      <c r="X948" s="56"/>
      <c r="Y948" s="56"/>
      <c r="Z948" s="56"/>
      <c r="AA948" s="56"/>
    </row>
    <row r="949" spans="1:27" s="30" customFormat="1" ht="60" outlineLevel="1">
      <c r="A949" s="10">
        <f t="shared" si="46"/>
        <v>885</v>
      </c>
      <c r="B949" s="10" t="s">
        <v>14075</v>
      </c>
      <c r="C949" s="10" t="s">
        <v>341</v>
      </c>
      <c r="D949" s="172" t="s">
        <v>2392</v>
      </c>
      <c r="E949" s="10">
        <v>6625024831</v>
      </c>
      <c r="F949" s="10" t="s">
        <v>7616</v>
      </c>
      <c r="G949" s="567" t="s">
        <v>3991</v>
      </c>
      <c r="H949" s="167" t="s">
        <v>151</v>
      </c>
      <c r="I949" s="10" t="s">
        <v>22</v>
      </c>
      <c r="J949" s="10" t="s">
        <v>3398</v>
      </c>
      <c r="K949" s="14" t="s">
        <v>2337</v>
      </c>
      <c r="L949" s="151" t="s">
        <v>241</v>
      </c>
      <c r="M949" s="80" t="s">
        <v>11245</v>
      </c>
      <c r="N949" s="10" t="s">
        <v>39</v>
      </c>
      <c r="O949" s="76" t="s">
        <v>11921</v>
      </c>
      <c r="P949" s="15" t="s">
        <v>11669</v>
      </c>
      <c r="Q949" s="33" t="s">
        <v>243</v>
      </c>
      <c r="R949" s="10" t="s">
        <v>9304</v>
      </c>
      <c r="S949" s="47" t="s">
        <v>2393</v>
      </c>
      <c r="T949" s="9" t="s">
        <v>344</v>
      </c>
      <c r="U949" s="415" t="s">
        <v>14074</v>
      </c>
      <c r="V949" s="449"/>
      <c r="W949" s="56"/>
      <c r="X949" s="56"/>
      <c r="Y949" s="56"/>
      <c r="Z949" s="56"/>
      <c r="AA949" s="56"/>
    </row>
    <row r="950" spans="1:27" s="30" customFormat="1" ht="98.4" customHeight="1" outlineLevel="1">
      <c r="A950" s="10">
        <f t="shared" si="46"/>
        <v>886</v>
      </c>
      <c r="B950" s="10" t="s">
        <v>14077</v>
      </c>
      <c r="C950" s="10" t="s">
        <v>44</v>
      </c>
      <c r="D950" s="172" t="s">
        <v>2394</v>
      </c>
      <c r="E950" s="10">
        <v>6684014338</v>
      </c>
      <c r="F950" s="10" t="s">
        <v>12950</v>
      </c>
      <c r="G950" s="125" t="s">
        <v>2395</v>
      </c>
      <c r="H950" s="167" t="s">
        <v>151</v>
      </c>
      <c r="I950" s="10" t="s">
        <v>22</v>
      </c>
      <c r="J950" s="10" t="s">
        <v>458</v>
      </c>
      <c r="K950" s="18">
        <v>269.94</v>
      </c>
      <c r="L950" s="10" t="s">
        <v>3771</v>
      </c>
      <c r="M950" s="80" t="s">
        <v>11246</v>
      </c>
      <c r="N950" s="10" t="s">
        <v>39</v>
      </c>
      <c r="O950" s="76" t="s">
        <v>12188</v>
      </c>
      <c r="P950" s="15" t="s">
        <v>11670</v>
      </c>
      <c r="Q950" s="33" t="s">
        <v>67</v>
      </c>
      <c r="R950" s="10" t="s">
        <v>9304</v>
      </c>
      <c r="S950" s="10" t="s">
        <v>2396</v>
      </c>
      <c r="T950" s="9" t="s">
        <v>2397</v>
      </c>
      <c r="U950" s="415" t="s">
        <v>4445</v>
      </c>
      <c r="V950" s="449"/>
      <c r="W950" s="56"/>
      <c r="X950" s="56"/>
      <c r="Y950" s="56"/>
      <c r="Z950" s="56"/>
      <c r="AA950" s="56"/>
    </row>
    <row r="951" spans="1:27" s="30" customFormat="1" ht="118.8" outlineLevel="1">
      <c r="A951" s="10">
        <f t="shared" si="46"/>
        <v>887</v>
      </c>
      <c r="B951" s="10" t="s">
        <v>14078</v>
      </c>
      <c r="C951" s="10" t="s">
        <v>44</v>
      </c>
      <c r="D951" s="172" t="s">
        <v>2398</v>
      </c>
      <c r="E951" s="10">
        <v>6625017312</v>
      </c>
      <c r="F951" s="10" t="s">
        <v>7617</v>
      </c>
      <c r="G951" s="567" t="s">
        <v>3992</v>
      </c>
      <c r="H951" s="167" t="s">
        <v>151</v>
      </c>
      <c r="I951" s="10" t="s">
        <v>22</v>
      </c>
      <c r="J951" s="16" t="s">
        <v>3456</v>
      </c>
      <c r="K951" s="14">
        <v>291</v>
      </c>
      <c r="L951" s="10" t="s">
        <v>3627</v>
      </c>
      <c r="M951" s="76" t="s">
        <v>11247</v>
      </c>
      <c r="N951" s="10" t="s">
        <v>39</v>
      </c>
      <c r="O951" s="76" t="s">
        <v>13192</v>
      </c>
      <c r="P951" s="15" t="s">
        <v>11671</v>
      </c>
      <c r="Q951" s="173" t="s">
        <v>11781</v>
      </c>
      <c r="R951" s="10" t="s">
        <v>9302</v>
      </c>
      <c r="S951" s="47" t="s">
        <v>2399</v>
      </c>
      <c r="T951" s="87" t="s">
        <v>10247</v>
      </c>
      <c r="U951" s="419" t="s">
        <v>4446</v>
      </c>
      <c r="V951" s="449"/>
      <c r="W951" s="56"/>
      <c r="X951" s="56"/>
      <c r="Y951" s="56"/>
      <c r="Z951" s="56"/>
      <c r="AA951" s="56"/>
    </row>
    <row r="952" spans="1:27" s="30" customFormat="1" ht="72" outlineLevel="1">
      <c r="A952" s="10">
        <f t="shared" si="46"/>
        <v>888</v>
      </c>
      <c r="B952" s="10" t="s">
        <v>8386</v>
      </c>
      <c r="C952" s="10" t="s">
        <v>44</v>
      </c>
      <c r="D952" s="172" t="s">
        <v>5777</v>
      </c>
      <c r="E952" s="10">
        <v>6625017344</v>
      </c>
      <c r="F952" s="10" t="s">
        <v>9269</v>
      </c>
      <c r="G952" s="125" t="s">
        <v>5778</v>
      </c>
      <c r="H952" s="167" t="s">
        <v>151</v>
      </c>
      <c r="I952" s="10" t="s">
        <v>22</v>
      </c>
      <c r="J952" s="10" t="s">
        <v>7063</v>
      </c>
      <c r="K952" s="14">
        <v>291</v>
      </c>
      <c r="L952" s="10" t="s">
        <v>3771</v>
      </c>
      <c r="M952" s="76" t="s">
        <v>11248</v>
      </c>
      <c r="N952" s="10" t="s">
        <v>39</v>
      </c>
      <c r="O952" s="80" t="s">
        <v>12189</v>
      </c>
      <c r="P952" s="397" t="s">
        <v>11672</v>
      </c>
      <c r="Q952" s="33" t="s">
        <v>5779</v>
      </c>
      <c r="R952" s="10" t="s">
        <v>4088</v>
      </c>
      <c r="S952" s="620" t="s">
        <v>5780</v>
      </c>
      <c r="T952" s="253" t="s">
        <v>10248</v>
      </c>
      <c r="U952" s="419" t="s">
        <v>12565</v>
      </c>
      <c r="V952" s="449"/>
      <c r="W952" s="56"/>
      <c r="X952" s="56"/>
      <c r="Y952" s="56"/>
      <c r="Z952" s="56"/>
      <c r="AA952" s="56"/>
    </row>
    <row r="953" spans="1:27" s="30" customFormat="1" ht="70.8" outlineLevel="1">
      <c r="A953" s="10">
        <f t="shared" si="46"/>
        <v>889</v>
      </c>
      <c r="B953" s="10" t="s">
        <v>14079</v>
      </c>
      <c r="C953" s="10" t="s">
        <v>44</v>
      </c>
      <c r="D953" s="172" t="s">
        <v>2400</v>
      </c>
      <c r="E953" s="10">
        <v>6684022459</v>
      </c>
      <c r="F953" s="10" t="s">
        <v>8624</v>
      </c>
      <c r="G953" s="125" t="s">
        <v>2401</v>
      </c>
      <c r="H953" s="167" t="s">
        <v>151</v>
      </c>
      <c r="I953" s="10" t="s">
        <v>22</v>
      </c>
      <c r="J953" s="10" t="s">
        <v>9276</v>
      </c>
      <c r="K953" s="14">
        <v>235</v>
      </c>
      <c r="L953" s="151" t="s">
        <v>241</v>
      </c>
      <c r="M953" s="76" t="s">
        <v>10907</v>
      </c>
      <c r="N953" s="10" t="s">
        <v>117</v>
      </c>
      <c r="O953" s="280" t="s">
        <v>12356</v>
      </c>
      <c r="P953" s="15" t="s">
        <v>2402</v>
      </c>
      <c r="Q953" s="33" t="s">
        <v>243</v>
      </c>
      <c r="R953" s="191" t="s">
        <v>2403</v>
      </c>
      <c r="S953" s="278" t="s">
        <v>2404</v>
      </c>
      <c r="T953" s="253" t="s">
        <v>12566</v>
      </c>
      <c r="U953" s="254" t="s">
        <v>7064</v>
      </c>
      <c r="V953" s="449"/>
      <c r="W953" s="56"/>
      <c r="X953" s="56"/>
      <c r="Y953" s="56"/>
      <c r="Z953" s="56"/>
      <c r="AA953" s="56"/>
    </row>
    <row r="954" spans="1:27" s="30" customFormat="1" ht="99" customHeight="1" outlineLevel="1">
      <c r="A954" s="10">
        <f t="shared" si="46"/>
        <v>890</v>
      </c>
      <c r="B954" s="10" t="s">
        <v>8387</v>
      </c>
      <c r="C954" s="10" t="s">
        <v>44</v>
      </c>
      <c r="D954" s="172" t="s">
        <v>3852</v>
      </c>
      <c r="E954" s="16">
        <v>6684014338</v>
      </c>
      <c r="F954" s="16" t="s">
        <v>7618</v>
      </c>
      <c r="G954" s="567" t="s">
        <v>3853</v>
      </c>
      <c r="H954" s="167" t="s">
        <v>151</v>
      </c>
      <c r="I954" s="203" t="s">
        <v>22</v>
      </c>
      <c r="J954" s="10" t="s">
        <v>3456</v>
      </c>
      <c r="K954" s="14">
        <v>291</v>
      </c>
      <c r="L954" s="151" t="s">
        <v>3771</v>
      </c>
      <c r="M954" s="80" t="s">
        <v>11249</v>
      </c>
      <c r="N954" s="10" t="s">
        <v>39</v>
      </c>
      <c r="O954" s="80" t="s">
        <v>12190</v>
      </c>
      <c r="P954" s="15" t="s">
        <v>11670</v>
      </c>
      <c r="Q954" s="33" t="s">
        <v>67</v>
      </c>
      <c r="R954" s="16" t="s">
        <v>4437</v>
      </c>
      <c r="S954" s="16" t="s">
        <v>3854</v>
      </c>
      <c r="T954" s="130" t="s">
        <v>10488</v>
      </c>
      <c r="U954" s="617" t="s">
        <v>4446</v>
      </c>
      <c r="V954" s="449"/>
      <c r="W954" s="56"/>
      <c r="X954" s="56"/>
      <c r="Y954" s="56"/>
      <c r="Z954" s="56"/>
      <c r="AA954" s="56"/>
    </row>
    <row r="955" spans="1:27" s="30" customFormat="1" ht="59.4" outlineLevel="1">
      <c r="A955" s="10">
        <f t="shared" si="46"/>
        <v>891</v>
      </c>
      <c r="B955" s="10" t="s">
        <v>14080</v>
      </c>
      <c r="C955" s="10" t="s">
        <v>44</v>
      </c>
      <c r="D955" s="172" t="s">
        <v>2405</v>
      </c>
      <c r="E955" s="10">
        <v>6625024937</v>
      </c>
      <c r="F955" s="10" t="s">
        <v>7423</v>
      </c>
      <c r="G955" s="125" t="s">
        <v>2406</v>
      </c>
      <c r="H955" s="167" t="s">
        <v>151</v>
      </c>
      <c r="I955" s="10" t="s">
        <v>22</v>
      </c>
      <c r="J955" s="10" t="s">
        <v>9276</v>
      </c>
      <c r="K955" s="14">
        <v>217.1</v>
      </c>
      <c r="L955" s="151" t="s">
        <v>241</v>
      </c>
      <c r="M955" s="76" t="s">
        <v>10907</v>
      </c>
      <c r="N955" s="10" t="s">
        <v>39</v>
      </c>
      <c r="O955" s="76" t="s">
        <v>11879</v>
      </c>
      <c r="P955" s="15" t="s">
        <v>2407</v>
      </c>
      <c r="Q955" s="33" t="s">
        <v>243</v>
      </c>
      <c r="R955" s="151" t="s">
        <v>39</v>
      </c>
      <c r="S955" s="118" t="s">
        <v>2408</v>
      </c>
      <c r="T955" s="9" t="s">
        <v>4896</v>
      </c>
      <c r="U955" s="415" t="s">
        <v>39</v>
      </c>
      <c r="V955" s="449"/>
      <c r="W955" s="56"/>
      <c r="X955" s="56"/>
      <c r="Y955" s="56"/>
      <c r="Z955" s="56"/>
      <c r="AA955" s="56"/>
    </row>
    <row r="956" spans="1:27" s="30" customFormat="1" ht="180" outlineLevel="1">
      <c r="A956" s="10">
        <f t="shared" si="46"/>
        <v>892</v>
      </c>
      <c r="B956" s="10" t="s">
        <v>8388</v>
      </c>
      <c r="C956" s="10" t="s">
        <v>341</v>
      </c>
      <c r="D956" s="172" t="s">
        <v>2409</v>
      </c>
      <c r="E956" s="10">
        <v>6625020026</v>
      </c>
      <c r="F956" s="10" t="s">
        <v>8623</v>
      </c>
      <c r="G956" s="125" t="s">
        <v>2410</v>
      </c>
      <c r="H956" s="167" t="s">
        <v>151</v>
      </c>
      <c r="I956" s="10" t="s">
        <v>22</v>
      </c>
      <c r="J956" s="10" t="s">
        <v>9276</v>
      </c>
      <c r="K956" s="14" t="s">
        <v>2411</v>
      </c>
      <c r="L956" s="151" t="s">
        <v>241</v>
      </c>
      <c r="M956" s="76" t="s">
        <v>10907</v>
      </c>
      <c r="N956" s="10" t="s">
        <v>39</v>
      </c>
      <c r="O956" s="76" t="s">
        <v>12288</v>
      </c>
      <c r="P956" s="10" t="s">
        <v>13042</v>
      </c>
      <c r="Q956" s="33" t="s">
        <v>243</v>
      </c>
      <c r="R956" s="151" t="s">
        <v>39</v>
      </c>
      <c r="S956" s="10" t="s">
        <v>2412</v>
      </c>
      <c r="T956" s="9" t="s">
        <v>5002</v>
      </c>
      <c r="U956" s="415" t="s">
        <v>4447</v>
      </c>
      <c r="V956" s="449"/>
      <c r="W956" s="56"/>
      <c r="X956" s="56"/>
      <c r="Y956" s="56"/>
      <c r="Z956" s="56"/>
      <c r="AA956" s="56"/>
    </row>
    <row r="957" spans="1:27" s="30" customFormat="1" ht="70.8" outlineLevel="1">
      <c r="A957" s="10">
        <f t="shared" si="46"/>
        <v>893</v>
      </c>
      <c r="B957" s="10" t="s">
        <v>8389</v>
      </c>
      <c r="C957" s="10" t="s">
        <v>44</v>
      </c>
      <c r="D957" s="172" t="s">
        <v>2413</v>
      </c>
      <c r="E957" s="10">
        <v>6625017489</v>
      </c>
      <c r="F957" s="10" t="s">
        <v>7424</v>
      </c>
      <c r="G957" s="125" t="s">
        <v>2414</v>
      </c>
      <c r="H957" s="167" t="s">
        <v>151</v>
      </c>
      <c r="I957" s="10" t="s">
        <v>22</v>
      </c>
      <c r="J957" s="10" t="s">
        <v>9276</v>
      </c>
      <c r="K957" s="14">
        <v>225.8</v>
      </c>
      <c r="L957" s="151" t="s">
        <v>241</v>
      </c>
      <c r="M957" s="76" t="s">
        <v>10907</v>
      </c>
      <c r="N957" s="10" t="s">
        <v>39</v>
      </c>
      <c r="O957" s="76" t="s">
        <v>12014</v>
      </c>
      <c r="P957" s="15" t="s">
        <v>2415</v>
      </c>
      <c r="Q957" s="33" t="s">
        <v>243</v>
      </c>
      <c r="R957" s="151" t="s">
        <v>39</v>
      </c>
      <c r="S957" s="10" t="s">
        <v>2416</v>
      </c>
      <c r="T957" s="9" t="s">
        <v>4883</v>
      </c>
      <c r="U957" s="581" t="s">
        <v>4448</v>
      </c>
      <c r="V957" s="449"/>
      <c r="W957" s="56"/>
      <c r="X957" s="56"/>
      <c r="Y957" s="56"/>
      <c r="Z957" s="56"/>
      <c r="AA957" s="56"/>
    </row>
    <row r="958" spans="1:27" s="30" customFormat="1" ht="72" outlineLevel="1">
      <c r="A958" s="10">
        <f t="shared" si="46"/>
        <v>894</v>
      </c>
      <c r="B958" s="10" t="s">
        <v>8390</v>
      </c>
      <c r="C958" s="10" t="s">
        <v>44</v>
      </c>
      <c r="D958" s="172" t="s">
        <v>3958</v>
      </c>
      <c r="E958" s="10">
        <v>6625024581</v>
      </c>
      <c r="F958" s="10" t="s">
        <v>13789</v>
      </c>
      <c r="G958" s="125" t="s">
        <v>3959</v>
      </c>
      <c r="H958" s="167" t="s">
        <v>151</v>
      </c>
      <c r="I958" s="10" t="s">
        <v>22</v>
      </c>
      <c r="J958" s="10" t="s">
        <v>3456</v>
      </c>
      <c r="K958" s="14">
        <v>291</v>
      </c>
      <c r="L958" s="151" t="s">
        <v>1054</v>
      </c>
      <c r="M958" s="76" t="s">
        <v>11250</v>
      </c>
      <c r="N958" s="10" t="s">
        <v>39</v>
      </c>
      <c r="O958" s="76" t="s">
        <v>12188</v>
      </c>
      <c r="P958" s="10" t="s">
        <v>11673</v>
      </c>
      <c r="Q958" s="33" t="s">
        <v>67</v>
      </c>
      <c r="R958" s="10" t="s">
        <v>9302</v>
      </c>
      <c r="S958" s="10" t="s">
        <v>3960</v>
      </c>
      <c r="T958" s="9" t="s">
        <v>2397</v>
      </c>
      <c r="U958" s="415" t="s">
        <v>4449</v>
      </c>
      <c r="V958" s="449"/>
      <c r="W958" s="56"/>
      <c r="X958" s="56"/>
      <c r="Y958" s="56"/>
      <c r="Z958" s="56"/>
      <c r="AA958" s="56"/>
    </row>
    <row r="959" spans="1:27" s="30" customFormat="1" ht="94.8" outlineLevel="1">
      <c r="A959" s="10">
        <f t="shared" si="46"/>
        <v>895</v>
      </c>
      <c r="B959" s="10" t="s">
        <v>8391</v>
      </c>
      <c r="C959" s="10" t="s">
        <v>44</v>
      </c>
      <c r="D959" s="172" t="s">
        <v>3961</v>
      </c>
      <c r="E959" s="10">
        <v>66625017288</v>
      </c>
      <c r="F959" s="10" t="s">
        <v>13790</v>
      </c>
      <c r="G959" s="125" t="s">
        <v>3962</v>
      </c>
      <c r="H959" s="167" t="s">
        <v>151</v>
      </c>
      <c r="I959" s="10" t="s">
        <v>22</v>
      </c>
      <c r="J959" s="10" t="s">
        <v>7164</v>
      </c>
      <c r="K959" s="14">
        <v>291</v>
      </c>
      <c r="L959" s="151" t="s">
        <v>3771</v>
      </c>
      <c r="M959" s="76" t="s">
        <v>11251</v>
      </c>
      <c r="N959" s="10" t="s">
        <v>39</v>
      </c>
      <c r="O959" s="76" t="s">
        <v>12289</v>
      </c>
      <c r="P959" s="10" t="s">
        <v>11674</v>
      </c>
      <c r="Q959" s="33" t="s">
        <v>67</v>
      </c>
      <c r="R959" s="10" t="s">
        <v>9302</v>
      </c>
      <c r="S959" s="10" t="s">
        <v>3963</v>
      </c>
      <c r="T959" s="9" t="s">
        <v>2397</v>
      </c>
      <c r="U959" s="621" t="s">
        <v>4450</v>
      </c>
      <c r="V959" s="449"/>
      <c r="W959" s="56"/>
      <c r="X959" s="56"/>
      <c r="Y959" s="56"/>
      <c r="Z959" s="56"/>
      <c r="AA959" s="56"/>
    </row>
    <row r="960" spans="1:27" s="30" customFormat="1" ht="84" outlineLevel="1">
      <c r="A960" s="10">
        <f t="shared" si="46"/>
        <v>896</v>
      </c>
      <c r="B960" s="10" t="s">
        <v>8392</v>
      </c>
      <c r="C960" s="10" t="s">
        <v>44</v>
      </c>
      <c r="D960" s="172" t="s">
        <v>3964</v>
      </c>
      <c r="E960" s="10">
        <v>6625017295</v>
      </c>
      <c r="F960" s="10" t="s">
        <v>13791</v>
      </c>
      <c r="G960" s="125" t="s">
        <v>3965</v>
      </c>
      <c r="H960" s="167" t="s">
        <v>151</v>
      </c>
      <c r="I960" s="10" t="s">
        <v>22</v>
      </c>
      <c r="J960" s="10" t="s">
        <v>3810</v>
      </c>
      <c r="K960" s="14">
        <v>291</v>
      </c>
      <c r="L960" s="151" t="s">
        <v>3771</v>
      </c>
      <c r="M960" s="76" t="s">
        <v>11252</v>
      </c>
      <c r="N960" s="10" t="s">
        <v>39</v>
      </c>
      <c r="O960" s="76" t="s">
        <v>12357</v>
      </c>
      <c r="P960" s="10" t="s">
        <v>11675</v>
      </c>
      <c r="Q960" s="33" t="s">
        <v>67</v>
      </c>
      <c r="R960" s="10" t="s">
        <v>9302</v>
      </c>
      <c r="S960" s="10" t="s">
        <v>3966</v>
      </c>
      <c r="T960" s="9" t="s">
        <v>3967</v>
      </c>
      <c r="U960" s="415" t="s">
        <v>4451</v>
      </c>
      <c r="V960" s="449"/>
      <c r="W960" s="56"/>
      <c r="X960" s="56"/>
      <c r="Y960" s="56"/>
      <c r="Z960" s="56"/>
      <c r="AA960" s="56"/>
    </row>
    <row r="961" spans="1:27" s="30" customFormat="1" ht="82.8" outlineLevel="1">
      <c r="A961" s="10">
        <f t="shared" si="46"/>
        <v>897</v>
      </c>
      <c r="B961" s="10" t="s">
        <v>8393</v>
      </c>
      <c r="C961" s="10" t="s">
        <v>44</v>
      </c>
      <c r="D961" s="172" t="s">
        <v>3968</v>
      </c>
      <c r="E961" s="10">
        <v>6625017295</v>
      </c>
      <c r="F961" s="10" t="s">
        <v>13792</v>
      </c>
      <c r="G961" s="125" t="s">
        <v>3965</v>
      </c>
      <c r="H961" s="167" t="s">
        <v>151</v>
      </c>
      <c r="I961" s="10" t="s">
        <v>22</v>
      </c>
      <c r="J961" s="16" t="s">
        <v>3475</v>
      </c>
      <c r="K961" s="14">
        <v>291</v>
      </c>
      <c r="L961" s="151" t="s">
        <v>3969</v>
      </c>
      <c r="M961" s="76" t="s">
        <v>11253</v>
      </c>
      <c r="N961" s="10" t="s">
        <v>39</v>
      </c>
      <c r="O961" s="76" t="s">
        <v>12191</v>
      </c>
      <c r="P961" s="15" t="s">
        <v>11675</v>
      </c>
      <c r="Q961" s="33" t="s">
        <v>67</v>
      </c>
      <c r="R961" s="10" t="s">
        <v>4088</v>
      </c>
      <c r="S961" s="10" t="s">
        <v>3966</v>
      </c>
      <c r="T961" s="9" t="s">
        <v>2397</v>
      </c>
      <c r="U961" s="612" t="s">
        <v>3965</v>
      </c>
      <c r="V961" s="449"/>
      <c r="W961" s="56"/>
      <c r="X961" s="56"/>
      <c r="Y961" s="56"/>
      <c r="Z961" s="56"/>
      <c r="AA961" s="56"/>
    </row>
    <row r="962" spans="1:27" s="30" customFormat="1" ht="82.2" outlineLevel="1">
      <c r="A962" s="10">
        <f t="shared" si="46"/>
        <v>898</v>
      </c>
      <c r="B962" s="10" t="s">
        <v>8394</v>
      </c>
      <c r="C962" s="10" t="s">
        <v>44</v>
      </c>
      <c r="D962" s="172" t="s">
        <v>3970</v>
      </c>
      <c r="E962" s="10" t="s">
        <v>3971</v>
      </c>
      <c r="F962" s="10" t="s">
        <v>13793</v>
      </c>
      <c r="G962" s="125" t="s">
        <v>3972</v>
      </c>
      <c r="H962" s="167" t="s">
        <v>151</v>
      </c>
      <c r="I962" s="10" t="s">
        <v>22</v>
      </c>
      <c r="J962" s="10" t="s">
        <v>3973</v>
      </c>
      <c r="K962" s="14">
        <v>291</v>
      </c>
      <c r="L962" s="151" t="s">
        <v>3771</v>
      </c>
      <c r="M962" s="76" t="s">
        <v>11253</v>
      </c>
      <c r="N962" s="10" t="s">
        <v>39</v>
      </c>
      <c r="O962" s="76" t="s">
        <v>11913</v>
      </c>
      <c r="P962" s="15" t="s">
        <v>11676</v>
      </c>
      <c r="Q962" s="33" t="s">
        <v>67</v>
      </c>
      <c r="R962" s="10" t="s">
        <v>9302</v>
      </c>
      <c r="S962" s="10" t="s">
        <v>3974</v>
      </c>
      <c r="T962" s="9" t="s">
        <v>2397</v>
      </c>
      <c r="U962" s="622" t="s">
        <v>14081</v>
      </c>
      <c r="V962" s="449"/>
      <c r="W962" s="56"/>
      <c r="X962" s="56"/>
      <c r="Y962" s="56"/>
      <c r="Z962" s="56"/>
      <c r="AA962" s="56"/>
    </row>
    <row r="963" spans="1:27" s="30" customFormat="1" ht="82.8" outlineLevel="1">
      <c r="A963" s="10">
        <f t="shared" si="46"/>
        <v>899</v>
      </c>
      <c r="B963" s="10" t="s">
        <v>8395</v>
      </c>
      <c r="C963" s="10" t="s">
        <v>44</v>
      </c>
      <c r="D963" s="172" t="s">
        <v>3975</v>
      </c>
      <c r="E963" s="10">
        <v>6625024574</v>
      </c>
      <c r="F963" s="10" t="s">
        <v>13794</v>
      </c>
      <c r="G963" s="125" t="s">
        <v>3976</v>
      </c>
      <c r="H963" s="167" t="s">
        <v>151</v>
      </c>
      <c r="I963" s="10" t="s">
        <v>22</v>
      </c>
      <c r="J963" s="10" t="s">
        <v>458</v>
      </c>
      <c r="K963" s="14">
        <v>291</v>
      </c>
      <c r="L963" s="151" t="s">
        <v>3771</v>
      </c>
      <c r="M963" s="76" t="s">
        <v>11253</v>
      </c>
      <c r="N963" s="10" t="s">
        <v>39</v>
      </c>
      <c r="O963" s="76" t="s">
        <v>11942</v>
      </c>
      <c r="P963" s="15" t="s">
        <v>11676</v>
      </c>
      <c r="Q963" s="33" t="s">
        <v>67</v>
      </c>
      <c r="R963" s="10" t="s">
        <v>9302</v>
      </c>
      <c r="S963" s="10" t="s">
        <v>3974</v>
      </c>
      <c r="T963" s="9" t="s">
        <v>2397</v>
      </c>
      <c r="U963" s="622" t="s">
        <v>14081</v>
      </c>
      <c r="V963" s="449"/>
      <c r="W963" s="56"/>
      <c r="X963" s="56"/>
      <c r="Y963" s="56"/>
      <c r="Z963" s="56"/>
      <c r="AA963" s="56"/>
    </row>
    <row r="964" spans="1:27" s="30" customFormat="1" ht="37.200000000000003">
      <c r="A964" s="108" t="s">
        <v>5424</v>
      </c>
      <c r="B964" s="109"/>
      <c r="C964" s="155"/>
      <c r="D964" s="109"/>
      <c r="E964" s="109"/>
      <c r="F964" s="156"/>
      <c r="G964" s="156"/>
      <c r="H964" s="156"/>
      <c r="I964" s="156"/>
      <c r="J964" s="156"/>
      <c r="K964" s="157"/>
      <c r="L964" s="156"/>
      <c r="M964" s="158"/>
      <c r="N964" s="156"/>
      <c r="O964" s="158"/>
      <c r="P964" s="110"/>
      <c r="Q964" s="156"/>
      <c r="R964" s="156"/>
      <c r="S964" s="156"/>
      <c r="T964" s="158"/>
      <c r="U964" s="416"/>
      <c r="V964" s="449">
        <v>111</v>
      </c>
      <c r="W964" s="67"/>
      <c r="X964" s="56"/>
      <c r="Y964" s="56"/>
      <c r="Z964" s="56"/>
      <c r="AA964" s="56"/>
    </row>
    <row r="965" spans="1:27" s="30" customFormat="1" ht="118.8" outlineLevel="1">
      <c r="A965" s="9">
        <f>A963+1</f>
        <v>900</v>
      </c>
      <c r="B965" s="10" t="s">
        <v>8396</v>
      </c>
      <c r="C965" s="10" t="s">
        <v>341</v>
      </c>
      <c r="D965" s="172" t="s">
        <v>2417</v>
      </c>
      <c r="E965" s="10">
        <v>6626009530</v>
      </c>
      <c r="F965" s="10" t="s">
        <v>9270</v>
      </c>
      <c r="G965" s="125" t="s">
        <v>2418</v>
      </c>
      <c r="H965" s="167" t="s">
        <v>151</v>
      </c>
      <c r="I965" s="10" t="s">
        <v>22</v>
      </c>
      <c r="J965" s="10" t="s">
        <v>9276</v>
      </c>
      <c r="K965" s="14">
        <v>660</v>
      </c>
      <c r="L965" s="10" t="s">
        <v>241</v>
      </c>
      <c r="M965" s="76" t="s">
        <v>11254</v>
      </c>
      <c r="N965" s="10" t="s">
        <v>39</v>
      </c>
      <c r="O965" s="76" t="s">
        <v>12290</v>
      </c>
      <c r="P965" s="10" t="s">
        <v>2419</v>
      </c>
      <c r="Q965" s="33" t="s">
        <v>243</v>
      </c>
      <c r="R965" s="10" t="s">
        <v>12689</v>
      </c>
      <c r="S965" s="10" t="s">
        <v>2420</v>
      </c>
      <c r="T965" s="9" t="s">
        <v>2421</v>
      </c>
      <c r="U965" s="415" t="s">
        <v>8997</v>
      </c>
      <c r="V965" s="449"/>
      <c r="W965" s="56"/>
      <c r="X965" s="56"/>
      <c r="Y965" s="56"/>
      <c r="Z965" s="56"/>
      <c r="AA965" s="56"/>
    </row>
    <row r="966" spans="1:27" s="30" customFormat="1" ht="95.4" outlineLevel="1">
      <c r="A966" s="9">
        <f t="shared" ref="A966:A983" si="47">A965+1</f>
        <v>901</v>
      </c>
      <c r="B966" s="10" t="s">
        <v>8397</v>
      </c>
      <c r="C966" s="10" t="s">
        <v>44</v>
      </c>
      <c r="D966" s="172" t="s">
        <v>2422</v>
      </c>
      <c r="E966" s="10">
        <v>6626009522</v>
      </c>
      <c r="F966" s="10" t="s">
        <v>7619</v>
      </c>
      <c r="G966" s="125" t="s">
        <v>2423</v>
      </c>
      <c r="H966" s="167" t="s">
        <v>151</v>
      </c>
      <c r="I966" s="10" t="s">
        <v>22</v>
      </c>
      <c r="J966" s="10" t="s">
        <v>299</v>
      </c>
      <c r="K966" s="18">
        <v>619.04</v>
      </c>
      <c r="L966" s="10" t="s">
        <v>241</v>
      </c>
      <c r="M966" s="76" t="s">
        <v>10917</v>
      </c>
      <c r="N966" s="10" t="s">
        <v>39</v>
      </c>
      <c r="O966" s="76" t="s">
        <v>11962</v>
      </c>
      <c r="P966" s="10" t="s">
        <v>6492</v>
      </c>
      <c r="Q966" s="33" t="s">
        <v>67</v>
      </c>
      <c r="R966" s="10" t="s">
        <v>12690</v>
      </c>
      <c r="S966" s="10" t="s">
        <v>2424</v>
      </c>
      <c r="T966" s="76" t="s">
        <v>5678</v>
      </c>
      <c r="U966" s="415" t="s">
        <v>8998</v>
      </c>
      <c r="V966" s="449"/>
      <c r="W966" s="56"/>
      <c r="X966" s="56"/>
      <c r="Y966" s="56"/>
      <c r="Z966" s="56"/>
      <c r="AA966" s="56"/>
    </row>
    <row r="967" spans="1:27" s="30" customFormat="1" ht="72" outlineLevel="1">
      <c r="A967" s="9">
        <f t="shared" si="47"/>
        <v>902</v>
      </c>
      <c r="B967" s="10" t="s">
        <v>8398</v>
      </c>
      <c r="C967" s="10" t="s">
        <v>44</v>
      </c>
      <c r="D967" s="172" t="s">
        <v>2425</v>
      </c>
      <c r="E967" s="10">
        <v>6626009988</v>
      </c>
      <c r="F967" s="10" t="s">
        <v>3518</v>
      </c>
      <c r="G967" s="125" t="s">
        <v>2426</v>
      </c>
      <c r="H967" s="167" t="s">
        <v>151</v>
      </c>
      <c r="I967" s="10" t="s">
        <v>22</v>
      </c>
      <c r="J967" s="10" t="s">
        <v>299</v>
      </c>
      <c r="K967" s="18">
        <v>619.04</v>
      </c>
      <c r="L967" s="10" t="s">
        <v>241</v>
      </c>
      <c r="M967" s="76" t="s">
        <v>10915</v>
      </c>
      <c r="N967" s="10" t="s">
        <v>39</v>
      </c>
      <c r="O967" s="76" t="s">
        <v>11965</v>
      </c>
      <c r="P967" s="10" t="s">
        <v>6493</v>
      </c>
      <c r="Q967" s="33" t="s">
        <v>67</v>
      </c>
      <c r="R967" s="10" t="s">
        <v>12691</v>
      </c>
      <c r="S967" s="10" t="s">
        <v>2427</v>
      </c>
      <c r="T967" s="9" t="s">
        <v>2428</v>
      </c>
      <c r="U967" s="415" t="s">
        <v>6568</v>
      </c>
      <c r="V967" s="449"/>
      <c r="W967" s="56"/>
      <c r="X967" s="56"/>
      <c r="Y967" s="56"/>
      <c r="Z967" s="56"/>
      <c r="AA967" s="56"/>
    </row>
    <row r="968" spans="1:27" s="30" customFormat="1" ht="71.400000000000006" outlineLevel="1">
      <c r="A968" s="9">
        <f t="shared" si="47"/>
        <v>903</v>
      </c>
      <c r="B968" s="10" t="s">
        <v>8399</v>
      </c>
      <c r="C968" s="10" t="s">
        <v>341</v>
      </c>
      <c r="D968" s="172" t="s">
        <v>2429</v>
      </c>
      <c r="E968" s="10">
        <v>6626009811</v>
      </c>
      <c r="F968" s="10" t="s">
        <v>10766</v>
      </c>
      <c r="G968" s="125" t="s">
        <v>2430</v>
      </c>
      <c r="H968" s="167" t="s">
        <v>151</v>
      </c>
      <c r="I968" s="10" t="s">
        <v>22</v>
      </c>
      <c r="J968" s="10" t="s">
        <v>1984</v>
      </c>
      <c r="K968" s="18" t="s">
        <v>3659</v>
      </c>
      <c r="L968" s="10" t="s">
        <v>241</v>
      </c>
      <c r="M968" s="76" t="s">
        <v>10917</v>
      </c>
      <c r="N968" s="10" t="s">
        <v>39</v>
      </c>
      <c r="O968" s="76" t="s">
        <v>12358</v>
      </c>
      <c r="P968" s="10" t="s">
        <v>6494</v>
      </c>
      <c r="Q968" s="33" t="s">
        <v>67</v>
      </c>
      <c r="R968" s="10" t="s">
        <v>4323</v>
      </c>
      <c r="S968" s="10" t="s">
        <v>3800</v>
      </c>
      <c r="T968" s="76" t="s">
        <v>6500</v>
      </c>
      <c r="U968" s="415" t="s">
        <v>6499</v>
      </c>
      <c r="V968" s="449"/>
      <c r="W968" s="56"/>
      <c r="X968" s="56"/>
      <c r="Y968" s="56"/>
      <c r="Z968" s="56"/>
      <c r="AA968" s="56"/>
    </row>
    <row r="969" spans="1:27" s="30" customFormat="1" ht="114" outlineLevel="1">
      <c r="A969" s="9">
        <f t="shared" si="47"/>
        <v>904</v>
      </c>
      <c r="B969" s="10" t="s">
        <v>9154</v>
      </c>
      <c r="C969" s="10" t="s">
        <v>341</v>
      </c>
      <c r="D969" s="172" t="s">
        <v>2431</v>
      </c>
      <c r="E969" s="10">
        <v>6626009850</v>
      </c>
      <c r="F969" s="10" t="s">
        <v>10767</v>
      </c>
      <c r="G969" s="125" t="s">
        <v>2432</v>
      </c>
      <c r="H969" s="167" t="s">
        <v>151</v>
      </c>
      <c r="I969" s="10" t="s">
        <v>22</v>
      </c>
      <c r="J969" s="10" t="s">
        <v>3371</v>
      </c>
      <c r="K969" s="18" t="s">
        <v>3659</v>
      </c>
      <c r="L969" s="10" t="s">
        <v>241</v>
      </c>
      <c r="M969" s="76" t="s">
        <v>10917</v>
      </c>
      <c r="N969" s="10" t="s">
        <v>39</v>
      </c>
      <c r="O969" s="76" t="s">
        <v>11915</v>
      </c>
      <c r="P969" s="10" t="s">
        <v>6581</v>
      </c>
      <c r="Q969" s="173" t="s">
        <v>11782</v>
      </c>
      <c r="R969" s="151" t="s">
        <v>39</v>
      </c>
      <c r="S969" s="10" t="s">
        <v>2433</v>
      </c>
      <c r="T969" s="76" t="s">
        <v>5679</v>
      </c>
      <c r="U969" s="415" t="s">
        <v>8999</v>
      </c>
      <c r="V969" s="449"/>
      <c r="W969" s="56"/>
      <c r="X969" s="56"/>
      <c r="Y969" s="56"/>
      <c r="Z969" s="56"/>
      <c r="AA969" s="56"/>
    </row>
    <row r="970" spans="1:27" s="30" customFormat="1" ht="83.4" outlineLevel="1">
      <c r="A970" s="9">
        <f t="shared" si="47"/>
        <v>905</v>
      </c>
      <c r="B970" s="10" t="s">
        <v>8400</v>
      </c>
      <c r="C970" s="10" t="s">
        <v>341</v>
      </c>
      <c r="D970" s="172" t="s">
        <v>2434</v>
      </c>
      <c r="E970" s="10">
        <v>6626009868</v>
      </c>
      <c r="F970" s="10" t="s">
        <v>10768</v>
      </c>
      <c r="G970" s="125" t="s">
        <v>2435</v>
      </c>
      <c r="H970" s="167" t="s">
        <v>151</v>
      </c>
      <c r="I970" s="10" t="s">
        <v>22</v>
      </c>
      <c r="J970" s="10" t="s">
        <v>3371</v>
      </c>
      <c r="K970" s="18" t="s">
        <v>3659</v>
      </c>
      <c r="L970" s="10" t="s">
        <v>241</v>
      </c>
      <c r="M970" s="76" t="s">
        <v>10915</v>
      </c>
      <c r="N970" s="10" t="s">
        <v>39</v>
      </c>
      <c r="O970" s="76" t="s">
        <v>11921</v>
      </c>
      <c r="P970" s="10" t="s">
        <v>6566</v>
      </c>
      <c r="Q970" s="173" t="s">
        <v>9547</v>
      </c>
      <c r="R970" s="10" t="s">
        <v>4088</v>
      </c>
      <c r="S970" s="10" t="s">
        <v>6358</v>
      </c>
      <c r="T970" s="9" t="s">
        <v>5380</v>
      </c>
      <c r="U970" s="415" t="s">
        <v>9000</v>
      </c>
      <c r="V970" s="449"/>
      <c r="W970" s="56"/>
      <c r="X970" s="56"/>
      <c r="Y970" s="56"/>
      <c r="Z970" s="56"/>
      <c r="AA970" s="56"/>
    </row>
    <row r="971" spans="1:27" s="30" customFormat="1" ht="119.4" outlineLevel="1">
      <c r="A971" s="9">
        <f t="shared" si="47"/>
        <v>906</v>
      </c>
      <c r="B971" s="10" t="s">
        <v>9155</v>
      </c>
      <c r="C971" s="10" t="s">
        <v>341</v>
      </c>
      <c r="D971" s="172" t="s">
        <v>3654</v>
      </c>
      <c r="E971" s="10">
        <v>6626009515</v>
      </c>
      <c r="F971" s="10" t="s">
        <v>10769</v>
      </c>
      <c r="G971" s="125" t="s">
        <v>2436</v>
      </c>
      <c r="H971" s="167" t="s">
        <v>151</v>
      </c>
      <c r="I971" s="10" t="s">
        <v>22</v>
      </c>
      <c r="J971" s="10" t="s">
        <v>3371</v>
      </c>
      <c r="K971" s="18" t="s">
        <v>3655</v>
      </c>
      <c r="L971" s="10" t="s">
        <v>241</v>
      </c>
      <c r="M971" s="76" t="s">
        <v>10917</v>
      </c>
      <c r="N971" s="10" t="s">
        <v>39</v>
      </c>
      <c r="O971" s="76" t="s">
        <v>11961</v>
      </c>
      <c r="P971" s="10" t="s">
        <v>6582</v>
      </c>
      <c r="Q971" s="33" t="s">
        <v>11783</v>
      </c>
      <c r="R971" s="10" t="s">
        <v>13213</v>
      </c>
      <c r="S971" s="10" t="s">
        <v>8826</v>
      </c>
      <c r="T971" s="76" t="s">
        <v>5680</v>
      </c>
      <c r="U971" s="415" t="s">
        <v>9001</v>
      </c>
      <c r="V971" s="449"/>
      <c r="W971" s="56"/>
      <c r="X971" s="56"/>
      <c r="Y971" s="56"/>
      <c r="Z971" s="56"/>
      <c r="AA971" s="56"/>
    </row>
    <row r="972" spans="1:27" s="30" customFormat="1" ht="106.8" outlineLevel="1">
      <c r="A972" s="9">
        <f t="shared" si="47"/>
        <v>907</v>
      </c>
      <c r="B972" s="10" t="s">
        <v>8401</v>
      </c>
      <c r="C972" s="10" t="s">
        <v>44</v>
      </c>
      <c r="D972" s="172" t="s">
        <v>2437</v>
      </c>
      <c r="E972" s="10">
        <v>6626009554</v>
      </c>
      <c r="F972" s="10" t="s">
        <v>3641</v>
      </c>
      <c r="G972" s="125" t="s">
        <v>2438</v>
      </c>
      <c r="H972" s="167" t="s">
        <v>151</v>
      </c>
      <c r="I972" s="10" t="s">
        <v>22</v>
      </c>
      <c r="J972" s="10" t="s">
        <v>3371</v>
      </c>
      <c r="K972" s="18" t="s">
        <v>5180</v>
      </c>
      <c r="L972" s="10" t="s">
        <v>241</v>
      </c>
      <c r="M972" s="76" t="s">
        <v>10916</v>
      </c>
      <c r="N972" s="10" t="s">
        <v>39</v>
      </c>
      <c r="O972" s="76" t="s">
        <v>11942</v>
      </c>
      <c r="P972" s="10" t="s">
        <v>6534</v>
      </c>
      <c r="Q972" s="33" t="s">
        <v>67</v>
      </c>
      <c r="R972" s="10" t="s">
        <v>12692</v>
      </c>
      <c r="S972" s="10" t="s">
        <v>8744</v>
      </c>
      <c r="T972" s="76" t="s">
        <v>6900</v>
      </c>
      <c r="U972" s="415" t="s">
        <v>9002</v>
      </c>
      <c r="V972" s="449"/>
      <c r="W972" s="56"/>
      <c r="X972" s="56"/>
      <c r="Y972" s="56"/>
      <c r="Z972" s="56"/>
      <c r="AA972" s="56"/>
    </row>
    <row r="973" spans="1:27" s="30" customFormat="1" ht="94.8" outlineLevel="1">
      <c r="A973" s="9">
        <f t="shared" si="47"/>
        <v>908</v>
      </c>
      <c r="B973" s="10" t="s">
        <v>8402</v>
      </c>
      <c r="C973" s="10" t="s">
        <v>341</v>
      </c>
      <c r="D973" s="172" t="s">
        <v>5720</v>
      </c>
      <c r="E973" s="10">
        <v>6626009882</v>
      </c>
      <c r="F973" s="10" t="s">
        <v>7620</v>
      </c>
      <c r="G973" s="125" t="s">
        <v>2439</v>
      </c>
      <c r="H973" s="167" t="s">
        <v>151</v>
      </c>
      <c r="I973" s="10" t="s">
        <v>22</v>
      </c>
      <c r="J973" s="10" t="s">
        <v>299</v>
      </c>
      <c r="K973" s="18">
        <v>619.04</v>
      </c>
      <c r="L973" s="10" t="s">
        <v>241</v>
      </c>
      <c r="M973" s="76" t="s">
        <v>10897</v>
      </c>
      <c r="N973" s="10" t="s">
        <v>39</v>
      </c>
      <c r="O973" s="76" t="s">
        <v>11880</v>
      </c>
      <c r="P973" s="10" t="s">
        <v>6584</v>
      </c>
      <c r="Q973" s="173" t="s">
        <v>9641</v>
      </c>
      <c r="R973" s="151" t="s">
        <v>39</v>
      </c>
      <c r="S973" s="10" t="s">
        <v>2440</v>
      </c>
      <c r="T973" s="76" t="s">
        <v>6901</v>
      </c>
      <c r="U973" s="415" t="s">
        <v>9003</v>
      </c>
      <c r="V973" s="449"/>
      <c r="W973" s="56"/>
      <c r="X973" s="56"/>
      <c r="Y973" s="56"/>
      <c r="Z973" s="56"/>
      <c r="AA973" s="56"/>
    </row>
    <row r="974" spans="1:27" s="30" customFormat="1" ht="83.4" outlineLevel="1">
      <c r="A974" s="9">
        <f t="shared" si="47"/>
        <v>909</v>
      </c>
      <c r="B974" s="10" t="s">
        <v>8403</v>
      </c>
      <c r="C974" s="10" t="s">
        <v>341</v>
      </c>
      <c r="D974" s="172" t="s">
        <v>2441</v>
      </c>
      <c r="E974" s="10">
        <v>6626009900</v>
      </c>
      <c r="F974" s="10" t="s">
        <v>14013</v>
      </c>
      <c r="G974" s="577" t="s">
        <v>2442</v>
      </c>
      <c r="H974" s="167" t="s">
        <v>151</v>
      </c>
      <c r="I974" s="10" t="s">
        <v>22</v>
      </c>
      <c r="J974" s="10" t="s">
        <v>3371</v>
      </c>
      <c r="K974" s="18" t="s">
        <v>3311</v>
      </c>
      <c r="L974" s="10" t="s">
        <v>241</v>
      </c>
      <c r="M974" s="76" t="s">
        <v>10906</v>
      </c>
      <c r="N974" s="10" t="s">
        <v>39</v>
      </c>
      <c r="O974" s="76" t="s">
        <v>11963</v>
      </c>
      <c r="P974" s="10" t="s">
        <v>7076</v>
      </c>
      <c r="Q974" s="33" t="s">
        <v>67</v>
      </c>
      <c r="R974" s="10" t="s">
        <v>4324</v>
      </c>
      <c r="S974" s="10" t="s">
        <v>4066</v>
      </c>
      <c r="T974" s="76" t="s">
        <v>6902</v>
      </c>
      <c r="U974" s="415" t="s">
        <v>9004</v>
      </c>
      <c r="V974" s="449"/>
      <c r="W974" s="56"/>
      <c r="X974" s="56"/>
      <c r="Y974" s="56"/>
      <c r="Z974" s="56"/>
      <c r="AA974" s="56"/>
    </row>
    <row r="975" spans="1:27" s="30" customFormat="1" ht="94.8" outlineLevel="1">
      <c r="A975" s="9">
        <f t="shared" si="47"/>
        <v>910</v>
      </c>
      <c r="B975" s="10" t="s">
        <v>8404</v>
      </c>
      <c r="C975" s="10" t="s">
        <v>341</v>
      </c>
      <c r="D975" s="172" t="s">
        <v>2443</v>
      </c>
      <c r="E975" s="10">
        <v>6626009890</v>
      </c>
      <c r="F975" s="10" t="s">
        <v>9271</v>
      </c>
      <c r="G975" s="125" t="s">
        <v>2444</v>
      </c>
      <c r="H975" s="167" t="s">
        <v>151</v>
      </c>
      <c r="I975" s="10" t="s">
        <v>22</v>
      </c>
      <c r="J975" s="10" t="s">
        <v>960</v>
      </c>
      <c r="K975" s="279">
        <v>780</v>
      </c>
      <c r="L975" s="10" t="s">
        <v>241</v>
      </c>
      <c r="M975" s="76" t="s">
        <v>10923</v>
      </c>
      <c r="N975" s="10" t="s">
        <v>39</v>
      </c>
      <c r="O975" s="76" t="s">
        <v>11927</v>
      </c>
      <c r="P975" s="10" t="s">
        <v>2445</v>
      </c>
      <c r="Q975" s="33" t="s">
        <v>67</v>
      </c>
      <c r="R975" s="10" t="s">
        <v>39</v>
      </c>
      <c r="S975" s="10" t="s">
        <v>12595</v>
      </c>
      <c r="T975" s="76" t="s">
        <v>4902</v>
      </c>
      <c r="U975" s="415" t="s">
        <v>9005</v>
      </c>
      <c r="V975" s="449"/>
      <c r="W975" s="56"/>
      <c r="X975" s="56"/>
      <c r="Y975" s="56"/>
      <c r="Z975" s="56"/>
      <c r="AA975" s="56"/>
    </row>
    <row r="976" spans="1:27" s="30" customFormat="1" ht="96" outlineLevel="1">
      <c r="A976" s="9">
        <f t="shared" si="47"/>
        <v>911</v>
      </c>
      <c r="B976" s="10" t="s">
        <v>9156</v>
      </c>
      <c r="C976" s="10" t="s">
        <v>341</v>
      </c>
      <c r="D976" s="172" t="s">
        <v>2446</v>
      </c>
      <c r="E976" s="10">
        <v>6626009917</v>
      </c>
      <c r="F976" s="10" t="s">
        <v>3642</v>
      </c>
      <c r="G976" s="125" t="s">
        <v>2447</v>
      </c>
      <c r="H976" s="167" t="s">
        <v>151</v>
      </c>
      <c r="I976" s="10" t="s">
        <v>22</v>
      </c>
      <c r="J976" s="10" t="s">
        <v>960</v>
      </c>
      <c r="K976" s="18">
        <v>780</v>
      </c>
      <c r="L976" s="10" t="s">
        <v>261</v>
      </c>
      <c r="M976" s="76" t="s">
        <v>10938</v>
      </c>
      <c r="N976" s="10" t="s">
        <v>39</v>
      </c>
      <c r="O976" s="76" t="s">
        <v>12359</v>
      </c>
      <c r="P976" s="10" t="s">
        <v>2448</v>
      </c>
      <c r="Q976" s="33" t="s">
        <v>243</v>
      </c>
      <c r="R976" s="10" t="s">
        <v>4325</v>
      </c>
      <c r="S976" s="10" t="s">
        <v>3801</v>
      </c>
      <c r="T976" s="76" t="s">
        <v>5681</v>
      </c>
      <c r="U976" s="415" t="s">
        <v>9006</v>
      </c>
      <c r="V976" s="449"/>
      <c r="W976" s="56"/>
      <c r="X976" s="56"/>
      <c r="Y976" s="56"/>
      <c r="Z976" s="56"/>
      <c r="AA976" s="56"/>
    </row>
    <row r="977" spans="1:27" s="30" customFormat="1" ht="155.4" outlineLevel="1">
      <c r="A977" s="9">
        <f t="shared" si="47"/>
        <v>912</v>
      </c>
      <c r="B977" s="10" t="s">
        <v>8405</v>
      </c>
      <c r="C977" s="10" t="s">
        <v>341</v>
      </c>
      <c r="D977" s="172" t="s">
        <v>2449</v>
      </c>
      <c r="E977" s="10">
        <v>6626009924</v>
      </c>
      <c r="F977" s="10" t="s">
        <v>7621</v>
      </c>
      <c r="G977" s="577" t="s">
        <v>6370</v>
      </c>
      <c r="H977" s="167" t="s">
        <v>151</v>
      </c>
      <c r="I977" s="10" t="s">
        <v>22</v>
      </c>
      <c r="J977" s="10" t="s">
        <v>299</v>
      </c>
      <c r="K977" s="14">
        <v>619.04</v>
      </c>
      <c r="L977" s="151" t="s">
        <v>241</v>
      </c>
      <c r="M977" s="76" t="s">
        <v>10897</v>
      </c>
      <c r="N977" s="10" t="s">
        <v>39</v>
      </c>
      <c r="O977" s="76" t="s">
        <v>11895</v>
      </c>
      <c r="P977" s="10" t="s">
        <v>6476</v>
      </c>
      <c r="Q977" s="33" t="s">
        <v>67</v>
      </c>
      <c r="R977" s="10" t="s">
        <v>39</v>
      </c>
      <c r="S977" s="10" t="s">
        <v>12594</v>
      </c>
      <c r="T977" s="76" t="s">
        <v>5682</v>
      </c>
      <c r="U977" s="415" t="s">
        <v>6475</v>
      </c>
      <c r="V977" s="449"/>
      <c r="W977" s="56"/>
      <c r="X977" s="56"/>
      <c r="Y977" s="56"/>
      <c r="Z977" s="56"/>
      <c r="AA977" s="56"/>
    </row>
    <row r="978" spans="1:27" s="30" customFormat="1" ht="95.4" outlineLevel="1">
      <c r="A978" s="9">
        <f t="shared" si="47"/>
        <v>913</v>
      </c>
      <c r="B978" s="10" t="s">
        <v>8406</v>
      </c>
      <c r="C978" s="10" t="s">
        <v>44</v>
      </c>
      <c r="D978" s="172" t="s">
        <v>2450</v>
      </c>
      <c r="E978" s="10">
        <v>6626009191</v>
      </c>
      <c r="F978" s="10" t="s">
        <v>9272</v>
      </c>
      <c r="G978" s="125" t="s">
        <v>2451</v>
      </c>
      <c r="H978" s="167" t="s">
        <v>151</v>
      </c>
      <c r="I978" s="10" t="s">
        <v>49</v>
      </c>
      <c r="J978" s="10" t="s">
        <v>3371</v>
      </c>
      <c r="K978" s="14" t="s">
        <v>5414</v>
      </c>
      <c r="L978" s="151" t="s">
        <v>241</v>
      </c>
      <c r="M978" s="76" t="s">
        <v>11052</v>
      </c>
      <c r="N978" s="10" t="s">
        <v>39</v>
      </c>
      <c r="O978" s="76" t="s">
        <v>12360</v>
      </c>
      <c r="P978" s="10" t="s">
        <v>6485</v>
      </c>
      <c r="Q978" s="33" t="s">
        <v>67</v>
      </c>
      <c r="R978" s="10" t="s">
        <v>39</v>
      </c>
      <c r="S978" s="10" t="s">
        <v>5775</v>
      </c>
      <c r="T978" s="9" t="s">
        <v>2452</v>
      </c>
      <c r="U978" s="415" t="s">
        <v>5776</v>
      </c>
      <c r="V978" s="449"/>
      <c r="W978" s="56"/>
      <c r="X978" s="56"/>
      <c r="Y978" s="56"/>
      <c r="Z978" s="56"/>
      <c r="AA978" s="56"/>
    </row>
    <row r="979" spans="1:27" s="30" customFormat="1" ht="105.6" outlineLevel="1">
      <c r="A979" s="9">
        <f t="shared" si="47"/>
        <v>914</v>
      </c>
      <c r="B979" s="10" t="s">
        <v>8407</v>
      </c>
      <c r="C979" s="10" t="s">
        <v>44</v>
      </c>
      <c r="D979" s="172" t="s">
        <v>3320</v>
      </c>
      <c r="E979" s="10">
        <v>6626009642</v>
      </c>
      <c r="F979" s="10" t="s">
        <v>7622</v>
      </c>
      <c r="G979" s="125" t="s">
        <v>3321</v>
      </c>
      <c r="H979" s="167" t="s">
        <v>151</v>
      </c>
      <c r="I979" s="10" t="s">
        <v>22</v>
      </c>
      <c r="J979" s="10" t="s">
        <v>960</v>
      </c>
      <c r="K979" s="279">
        <v>780</v>
      </c>
      <c r="L979" s="151" t="s">
        <v>241</v>
      </c>
      <c r="M979" s="76" t="s">
        <v>10938</v>
      </c>
      <c r="N979" s="10" t="s">
        <v>39</v>
      </c>
      <c r="O979" s="76" t="s">
        <v>12040</v>
      </c>
      <c r="P979" s="10" t="s">
        <v>11677</v>
      </c>
      <c r="Q979" s="173" t="s">
        <v>11784</v>
      </c>
      <c r="R979" s="10" t="s">
        <v>12914</v>
      </c>
      <c r="S979" s="10" t="s">
        <v>3779</v>
      </c>
      <c r="T979" s="9" t="s">
        <v>3322</v>
      </c>
      <c r="U979" s="415" t="s">
        <v>9007</v>
      </c>
      <c r="V979" s="449"/>
      <c r="W979" s="56"/>
      <c r="X979" s="56"/>
      <c r="Y979" s="56"/>
      <c r="Z979" s="56"/>
      <c r="AA979" s="56"/>
    </row>
    <row r="980" spans="1:27" s="30" customFormat="1" ht="106.8" outlineLevel="1">
      <c r="A980" s="9">
        <f t="shared" si="47"/>
        <v>915</v>
      </c>
      <c r="B980" s="10" t="s">
        <v>8408</v>
      </c>
      <c r="C980" s="10" t="s">
        <v>341</v>
      </c>
      <c r="D980" s="172" t="s">
        <v>3317</v>
      </c>
      <c r="E980" s="10">
        <v>6626003263</v>
      </c>
      <c r="F980" s="10" t="s">
        <v>14014</v>
      </c>
      <c r="G980" s="567" t="s">
        <v>3318</v>
      </c>
      <c r="H980" s="167" t="s">
        <v>151</v>
      </c>
      <c r="I980" s="10" t="s">
        <v>22</v>
      </c>
      <c r="J980" s="10" t="s">
        <v>960</v>
      </c>
      <c r="K980" s="279">
        <v>350</v>
      </c>
      <c r="L980" s="151" t="s">
        <v>241</v>
      </c>
      <c r="M980" s="76" t="s">
        <v>10911</v>
      </c>
      <c r="N980" s="10" t="s">
        <v>39</v>
      </c>
      <c r="O980" s="76" t="s">
        <v>12017</v>
      </c>
      <c r="P980" s="10" t="s">
        <v>2454</v>
      </c>
      <c r="Q980" s="173" t="s">
        <v>12697</v>
      </c>
      <c r="R980" s="10" t="s">
        <v>39</v>
      </c>
      <c r="S980" s="10" t="s">
        <v>3319</v>
      </c>
      <c r="T980" s="76" t="s">
        <v>4891</v>
      </c>
      <c r="U980" s="415" t="s">
        <v>9008</v>
      </c>
      <c r="V980" s="449"/>
      <c r="W980" s="56"/>
      <c r="X980" s="56"/>
      <c r="Y980" s="56"/>
      <c r="Z980" s="56"/>
      <c r="AA980" s="56"/>
    </row>
    <row r="981" spans="1:27" s="30" customFormat="1" ht="156" outlineLevel="1">
      <c r="A981" s="9">
        <f t="shared" si="47"/>
        <v>916</v>
      </c>
      <c r="B981" s="10" t="s">
        <v>8409</v>
      </c>
      <c r="C981" s="10" t="s">
        <v>341</v>
      </c>
      <c r="D981" s="172" t="s">
        <v>6535</v>
      </c>
      <c r="E981" s="10">
        <v>6626010831</v>
      </c>
      <c r="F981" s="10" t="s">
        <v>14015</v>
      </c>
      <c r="G981" s="125" t="s">
        <v>2453</v>
      </c>
      <c r="H981" s="167" t="s">
        <v>151</v>
      </c>
      <c r="I981" s="10" t="s">
        <v>22</v>
      </c>
      <c r="J981" s="10" t="s">
        <v>3371</v>
      </c>
      <c r="K981" s="14" t="s">
        <v>3655</v>
      </c>
      <c r="L981" s="151" t="s">
        <v>241</v>
      </c>
      <c r="M981" s="76" t="s">
        <v>11255</v>
      </c>
      <c r="N981" s="10" t="s">
        <v>39</v>
      </c>
      <c r="O981" s="76" t="s">
        <v>11897</v>
      </c>
      <c r="P981" s="10" t="s">
        <v>6536</v>
      </c>
      <c r="Q981" s="33" t="s">
        <v>67</v>
      </c>
      <c r="R981" s="10" t="s">
        <v>39</v>
      </c>
      <c r="S981" s="10" t="s">
        <v>2455</v>
      </c>
      <c r="T981" s="76" t="s">
        <v>4892</v>
      </c>
      <c r="U981" s="415" t="s">
        <v>9009</v>
      </c>
      <c r="V981" s="449"/>
      <c r="W981" s="56"/>
      <c r="X981" s="56"/>
      <c r="Y981" s="56"/>
      <c r="Z981" s="56"/>
      <c r="AA981" s="56"/>
    </row>
    <row r="982" spans="1:27" s="30" customFormat="1" ht="96" outlineLevel="1">
      <c r="A982" s="9">
        <f t="shared" si="47"/>
        <v>917</v>
      </c>
      <c r="B982" s="10" t="s">
        <v>8410</v>
      </c>
      <c r="C982" s="10" t="s">
        <v>341</v>
      </c>
      <c r="D982" s="172" t="s">
        <v>3656</v>
      </c>
      <c r="E982" s="10">
        <v>6626011240</v>
      </c>
      <c r="F982" s="10" t="s">
        <v>13894</v>
      </c>
      <c r="G982" s="125" t="s">
        <v>3657</v>
      </c>
      <c r="H982" s="167" t="s">
        <v>151</v>
      </c>
      <c r="I982" s="10" t="s">
        <v>22</v>
      </c>
      <c r="J982" s="10" t="s">
        <v>1561</v>
      </c>
      <c r="K982" s="14">
        <v>619.04</v>
      </c>
      <c r="L982" s="151" t="s">
        <v>1054</v>
      </c>
      <c r="M982" s="76" t="s">
        <v>11256</v>
      </c>
      <c r="N982" s="10" t="s">
        <v>39</v>
      </c>
      <c r="O982" s="76" t="s">
        <v>12292</v>
      </c>
      <c r="P982" s="10" t="s">
        <v>6538</v>
      </c>
      <c r="Q982" s="173" t="s">
        <v>12695</v>
      </c>
      <c r="R982" s="10" t="s">
        <v>12693</v>
      </c>
      <c r="S982" s="10" t="s">
        <v>8745</v>
      </c>
      <c r="T982" s="9" t="s">
        <v>3658</v>
      </c>
      <c r="U982" s="415" t="s">
        <v>4452</v>
      </c>
      <c r="V982" s="449"/>
      <c r="W982" s="56"/>
      <c r="X982" s="56"/>
      <c r="Y982" s="56"/>
      <c r="Z982" s="56"/>
      <c r="AA982" s="56"/>
    </row>
    <row r="983" spans="1:27" s="30" customFormat="1" ht="106.8" outlineLevel="1">
      <c r="A983" s="9">
        <f t="shared" si="47"/>
        <v>918</v>
      </c>
      <c r="B983" s="10" t="s">
        <v>8411</v>
      </c>
      <c r="C983" s="10" t="s">
        <v>341</v>
      </c>
      <c r="D983" s="172" t="s">
        <v>5024</v>
      </c>
      <c r="E983" s="10">
        <v>6626011391</v>
      </c>
      <c r="F983" s="10" t="s">
        <v>13996</v>
      </c>
      <c r="G983" s="125" t="s">
        <v>3666</v>
      </c>
      <c r="H983" s="167" t="s">
        <v>151</v>
      </c>
      <c r="I983" s="10" t="s">
        <v>22</v>
      </c>
      <c r="J983" s="10" t="s">
        <v>1561</v>
      </c>
      <c r="K983" s="14">
        <v>619.04</v>
      </c>
      <c r="L983" s="10" t="s">
        <v>3667</v>
      </c>
      <c r="M983" s="76" t="s">
        <v>11257</v>
      </c>
      <c r="N983" s="10" t="s">
        <v>39</v>
      </c>
      <c r="O983" s="76" t="s">
        <v>12291</v>
      </c>
      <c r="P983" s="10" t="s">
        <v>6583</v>
      </c>
      <c r="Q983" s="173" t="s">
        <v>12696</v>
      </c>
      <c r="R983" s="10" t="s">
        <v>12694</v>
      </c>
      <c r="S983" s="10" t="s">
        <v>3668</v>
      </c>
      <c r="T983" s="9" t="s">
        <v>5002</v>
      </c>
      <c r="U983" s="415" t="s">
        <v>9010</v>
      </c>
      <c r="V983" s="449"/>
      <c r="W983" s="67"/>
      <c r="X983" s="56"/>
      <c r="Y983" s="56"/>
      <c r="Z983" s="56"/>
      <c r="AA983" s="56"/>
    </row>
    <row r="984" spans="1:27" s="30" customFormat="1" ht="37.200000000000003">
      <c r="A984" s="108" t="s">
        <v>5401</v>
      </c>
      <c r="B984" s="109"/>
      <c r="C984" s="155"/>
      <c r="D984" s="109"/>
      <c r="E984" s="109"/>
      <c r="F984" s="156"/>
      <c r="G984" s="156"/>
      <c r="H984" s="156"/>
      <c r="I984" s="156"/>
      <c r="J984" s="156"/>
      <c r="K984" s="157"/>
      <c r="L984" s="156"/>
      <c r="M984" s="158"/>
      <c r="N984" s="156"/>
      <c r="O984" s="158"/>
      <c r="P984" s="110"/>
      <c r="Q984" s="156"/>
      <c r="R984" s="156"/>
      <c r="S984" s="156"/>
      <c r="T984" s="158"/>
      <c r="U984" s="416"/>
      <c r="V984" s="449">
        <v>111</v>
      </c>
      <c r="W984" s="56"/>
      <c r="X984" s="56"/>
      <c r="Y984" s="56"/>
      <c r="Z984" s="56"/>
      <c r="AA984" s="56"/>
    </row>
    <row r="985" spans="1:27" s="30" customFormat="1" ht="120" outlineLevel="1">
      <c r="A985" s="113">
        <f>A983+1</f>
        <v>919</v>
      </c>
      <c r="B985" s="10" t="s">
        <v>9157</v>
      </c>
      <c r="C985" s="10" t="s">
        <v>341</v>
      </c>
      <c r="D985" s="172" t="s">
        <v>2456</v>
      </c>
      <c r="E985" s="10">
        <v>6649002530</v>
      </c>
      <c r="F985" s="10" t="s">
        <v>7425</v>
      </c>
      <c r="G985" s="125" t="s">
        <v>2457</v>
      </c>
      <c r="H985" s="167" t="s">
        <v>151</v>
      </c>
      <c r="I985" s="10" t="s">
        <v>22</v>
      </c>
      <c r="J985" s="10" t="s">
        <v>1561</v>
      </c>
      <c r="K985" s="18">
        <v>208.79</v>
      </c>
      <c r="L985" s="151" t="s">
        <v>241</v>
      </c>
      <c r="M985" s="76" t="s">
        <v>10917</v>
      </c>
      <c r="N985" s="10" t="s">
        <v>39</v>
      </c>
      <c r="O985" s="76" t="s">
        <v>11879</v>
      </c>
      <c r="P985" s="10" t="s">
        <v>5999</v>
      </c>
      <c r="Q985" s="173" t="s">
        <v>12698</v>
      </c>
      <c r="R985" s="10" t="s">
        <v>8701</v>
      </c>
      <c r="S985" s="10" t="s">
        <v>2458</v>
      </c>
      <c r="T985" s="82" t="s">
        <v>4903</v>
      </c>
      <c r="U985" s="584" t="s">
        <v>6002</v>
      </c>
      <c r="V985" s="449"/>
      <c r="W985" s="56"/>
      <c r="X985" s="56"/>
      <c r="Y985" s="56"/>
      <c r="Z985" s="56"/>
      <c r="AA985" s="56"/>
    </row>
    <row r="986" spans="1:27" s="30" customFormat="1" ht="117.6" outlineLevel="1">
      <c r="A986" s="113">
        <f t="shared" ref="A986:A998" si="48">A985+1</f>
        <v>920</v>
      </c>
      <c r="B986" s="10" t="s">
        <v>8412</v>
      </c>
      <c r="C986" s="10" t="s">
        <v>341</v>
      </c>
      <c r="D986" s="172" t="s">
        <v>2459</v>
      </c>
      <c r="E986" s="10">
        <v>6649002548</v>
      </c>
      <c r="F986" s="10" t="s">
        <v>7426</v>
      </c>
      <c r="G986" s="125" t="s">
        <v>2460</v>
      </c>
      <c r="H986" s="167" t="s">
        <v>151</v>
      </c>
      <c r="I986" s="10" t="s">
        <v>22</v>
      </c>
      <c r="J986" s="10" t="s">
        <v>299</v>
      </c>
      <c r="K986" s="18">
        <v>208.79</v>
      </c>
      <c r="L986" s="151" t="s">
        <v>241</v>
      </c>
      <c r="M986" s="76" t="s">
        <v>10977</v>
      </c>
      <c r="N986" s="10" t="s">
        <v>39</v>
      </c>
      <c r="O986" s="76" t="s">
        <v>11962</v>
      </c>
      <c r="P986" s="10" t="s">
        <v>6000</v>
      </c>
      <c r="Q986" s="173" t="s">
        <v>12699</v>
      </c>
      <c r="R986" s="10" t="s">
        <v>6001</v>
      </c>
      <c r="S986" s="10" t="s">
        <v>2461</v>
      </c>
      <c r="T986" s="82" t="s">
        <v>10249</v>
      </c>
      <c r="U986" s="584" t="s">
        <v>6003</v>
      </c>
      <c r="V986" s="449"/>
      <c r="W986" s="56"/>
      <c r="X986" s="56"/>
      <c r="Y986" s="56"/>
      <c r="Z986" s="56"/>
      <c r="AA986" s="56"/>
    </row>
    <row r="987" spans="1:27" s="30" customFormat="1" ht="117.6" outlineLevel="1">
      <c r="A987" s="113">
        <f t="shared" si="48"/>
        <v>921</v>
      </c>
      <c r="B987" s="10" t="s">
        <v>8413</v>
      </c>
      <c r="C987" s="10" t="s">
        <v>341</v>
      </c>
      <c r="D987" s="172" t="s">
        <v>2462</v>
      </c>
      <c r="E987" s="10">
        <v>6649002604</v>
      </c>
      <c r="F987" s="10" t="s">
        <v>7427</v>
      </c>
      <c r="G987" s="125" t="s">
        <v>2463</v>
      </c>
      <c r="H987" s="167" t="s">
        <v>151</v>
      </c>
      <c r="I987" s="10" t="s">
        <v>22</v>
      </c>
      <c r="J987" s="10" t="s">
        <v>1561</v>
      </c>
      <c r="K987" s="18">
        <v>208.79</v>
      </c>
      <c r="L987" s="151" t="s">
        <v>241</v>
      </c>
      <c r="M987" s="76" t="s">
        <v>10931</v>
      </c>
      <c r="N987" s="10" t="s">
        <v>39</v>
      </c>
      <c r="O987" s="76" t="s">
        <v>11962</v>
      </c>
      <c r="P987" s="10" t="s">
        <v>6004</v>
      </c>
      <c r="Q987" s="173" t="s">
        <v>12700</v>
      </c>
      <c r="R987" s="10" t="s">
        <v>4326</v>
      </c>
      <c r="S987" s="10" t="s">
        <v>2464</v>
      </c>
      <c r="T987" s="41" t="s">
        <v>2465</v>
      </c>
      <c r="U987" s="584" t="s">
        <v>4746</v>
      </c>
      <c r="V987" s="449"/>
      <c r="W987" s="56"/>
      <c r="X987" s="56"/>
      <c r="Y987" s="56"/>
      <c r="Z987" s="56"/>
      <c r="AA987" s="56"/>
    </row>
    <row r="988" spans="1:27" s="30" customFormat="1" ht="117.6" outlineLevel="1">
      <c r="A988" s="113">
        <f t="shared" si="48"/>
        <v>922</v>
      </c>
      <c r="B988" s="10" t="s">
        <v>8414</v>
      </c>
      <c r="C988" s="10" t="s">
        <v>341</v>
      </c>
      <c r="D988" s="172" t="s">
        <v>2466</v>
      </c>
      <c r="E988" s="10">
        <v>6649002562</v>
      </c>
      <c r="F988" s="10" t="s">
        <v>7428</v>
      </c>
      <c r="G988" s="125" t="s">
        <v>2467</v>
      </c>
      <c r="H988" s="167" t="s">
        <v>151</v>
      </c>
      <c r="I988" s="10" t="s">
        <v>22</v>
      </c>
      <c r="J988" s="10" t="s">
        <v>299</v>
      </c>
      <c r="K988" s="18">
        <v>208.79</v>
      </c>
      <c r="L988" s="151" t="s">
        <v>241</v>
      </c>
      <c r="M988" s="76" t="s">
        <v>11099</v>
      </c>
      <c r="N988" s="10" t="s">
        <v>39</v>
      </c>
      <c r="O988" s="76" t="s">
        <v>11983</v>
      </c>
      <c r="P988" s="10" t="s">
        <v>6407</v>
      </c>
      <c r="Q988" s="173" t="s">
        <v>11785</v>
      </c>
      <c r="R988" s="10" t="s">
        <v>5376</v>
      </c>
      <c r="S988" s="10" t="s">
        <v>2468</v>
      </c>
      <c r="T988" s="41" t="s">
        <v>2469</v>
      </c>
      <c r="U988" s="584" t="s">
        <v>4747</v>
      </c>
      <c r="V988" s="449"/>
      <c r="W988" s="56"/>
      <c r="X988" s="56"/>
      <c r="Y988" s="56"/>
      <c r="Z988" s="56"/>
      <c r="AA988" s="56"/>
    </row>
    <row r="989" spans="1:27" s="30" customFormat="1" ht="118.2" outlineLevel="1">
      <c r="A989" s="113">
        <f t="shared" si="48"/>
        <v>923</v>
      </c>
      <c r="B989" s="10" t="s">
        <v>8415</v>
      </c>
      <c r="C989" s="10" t="s">
        <v>341</v>
      </c>
      <c r="D989" s="172" t="s">
        <v>2470</v>
      </c>
      <c r="E989" s="10">
        <v>6633023060</v>
      </c>
      <c r="F989" s="10" t="s">
        <v>7429</v>
      </c>
      <c r="G989" s="125" t="s">
        <v>2471</v>
      </c>
      <c r="H989" s="167" t="s">
        <v>151</v>
      </c>
      <c r="I989" s="10" t="s">
        <v>22</v>
      </c>
      <c r="J989" s="10" t="s">
        <v>1561</v>
      </c>
      <c r="K989" s="18">
        <v>208.79</v>
      </c>
      <c r="L989" s="151" t="s">
        <v>241</v>
      </c>
      <c r="M989" s="76" t="s">
        <v>10985</v>
      </c>
      <c r="N989" s="10" t="s">
        <v>39</v>
      </c>
      <c r="O989" s="76" t="s">
        <v>11979</v>
      </c>
      <c r="P989" s="10" t="s">
        <v>6408</v>
      </c>
      <c r="Q989" s="173" t="s">
        <v>11786</v>
      </c>
      <c r="R989" s="10" t="s">
        <v>4327</v>
      </c>
      <c r="S989" s="10" t="s">
        <v>2472</v>
      </c>
      <c r="T989" s="41" t="s">
        <v>2473</v>
      </c>
      <c r="U989" s="584" t="s">
        <v>4748</v>
      </c>
      <c r="V989" s="449"/>
      <c r="W989" s="56"/>
      <c r="X989" s="56"/>
      <c r="Y989" s="56"/>
      <c r="Z989" s="56"/>
      <c r="AA989" s="56"/>
    </row>
    <row r="990" spans="1:27" s="30" customFormat="1" ht="117.6" outlineLevel="1">
      <c r="A990" s="113">
        <f t="shared" si="48"/>
        <v>924</v>
      </c>
      <c r="B990" s="10" t="s">
        <v>8416</v>
      </c>
      <c r="C990" s="10" t="s">
        <v>341</v>
      </c>
      <c r="D990" s="172" t="s">
        <v>2474</v>
      </c>
      <c r="E990" s="10">
        <v>6649002523</v>
      </c>
      <c r="F990" s="10" t="s">
        <v>7430</v>
      </c>
      <c r="G990" s="125" t="s">
        <v>2475</v>
      </c>
      <c r="H990" s="167" t="s">
        <v>151</v>
      </c>
      <c r="I990" s="10" t="s">
        <v>22</v>
      </c>
      <c r="J990" s="10" t="s">
        <v>3478</v>
      </c>
      <c r="K990" s="18">
        <v>208.79</v>
      </c>
      <c r="L990" s="151" t="s">
        <v>241</v>
      </c>
      <c r="M990" s="76" t="s">
        <v>11258</v>
      </c>
      <c r="N990" s="10" t="s">
        <v>39</v>
      </c>
      <c r="O990" s="76" t="s">
        <v>11963</v>
      </c>
      <c r="P990" s="10" t="s">
        <v>6005</v>
      </c>
      <c r="Q990" s="173" t="s">
        <v>11787</v>
      </c>
      <c r="R990" s="10" t="s">
        <v>4328</v>
      </c>
      <c r="S990" s="10" t="s">
        <v>2476</v>
      </c>
      <c r="T990" s="82" t="s">
        <v>5683</v>
      </c>
      <c r="U990" s="584" t="s">
        <v>4749</v>
      </c>
      <c r="V990" s="449"/>
      <c r="W990" s="56"/>
      <c r="X990" s="56"/>
      <c r="Y990" s="56"/>
      <c r="Z990" s="56"/>
      <c r="AA990" s="56"/>
    </row>
    <row r="991" spans="1:27" s="30" customFormat="1" ht="117.6" outlineLevel="1">
      <c r="A991" s="113">
        <f t="shared" si="48"/>
        <v>925</v>
      </c>
      <c r="B991" s="10" t="s">
        <v>8417</v>
      </c>
      <c r="C991" s="10" t="s">
        <v>341</v>
      </c>
      <c r="D991" s="172" t="s">
        <v>2477</v>
      </c>
      <c r="E991" s="10">
        <v>6633023013</v>
      </c>
      <c r="F991" s="10" t="s">
        <v>7623</v>
      </c>
      <c r="G991" s="125" t="s">
        <v>2478</v>
      </c>
      <c r="H991" s="167" t="s">
        <v>151</v>
      </c>
      <c r="I991" s="10" t="s">
        <v>22</v>
      </c>
      <c r="J991" s="10" t="s">
        <v>174</v>
      </c>
      <c r="K991" s="18">
        <v>208.79</v>
      </c>
      <c r="L991" s="151" t="s">
        <v>241</v>
      </c>
      <c r="M991" s="76" t="s">
        <v>11010</v>
      </c>
      <c r="N991" s="10" t="s">
        <v>39</v>
      </c>
      <c r="O991" s="76" t="s">
        <v>11927</v>
      </c>
      <c r="P991" s="10" t="s">
        <v>6409</v>
      </c>
      <c r="Q991" s="173" t="s">
        <v>11788</v>
      </c>
      <c r="R991" s="10" t="s">
        <v>4329</v>
      </c>
      <c r="S991" s="10" t="s">
        <v>2479</v>
      </c>
      <c r="T991" s="82" t="s">
        <v>4904</v>
      </c>
      <c r="U991" s="584" t="s">
        <v>6412</v>
      </c>
      <c r="V991" s="449"/>
      <c r="W991" s="56"/>
      <c r="X991" s="56"/>
      <c r="Y991" s="56"/>
      <c r="Z991" s="56"/>
      <c r="AA991" s="56"/>
    </row>
    <row r="992" spans="1:27" s="30" customFormat="1" ht="117.6" outlineLevel="1">
      <c r="A992" s="113">
        <f t="shared" si="48"/>
        <v>926</v>
      </c>
      <c r="B992" s="10" t="s">
        <v>8418</v>
      </c>
      <c r="C992" s="10" t="s">
        <v>341</v>
      </c>
      <c r="D992" s="172" t="s">
        <v>2480</v>
      </c>
      <c r="E992" s="10">
        <v>6633022926</v>
      </c>
      <c r="F992" s="10" t="s">
        <v>7431</v>
      </c>
      <c r="G992" s="125" t="s">
        <v>2481</v>
      </c>
      <c r="H992" s="167" t="s">
        <v>151</v>
      </c>
      <c r="I992" s="10" t="s">
        <v>22</v>
      </c>
      <c r="J992" s="10" t="s">
        <v>299</v>
      </c>
      <c r="K992" s="18">
        <v>208.79</v>
      </c>
      <c r="L992" s="151" t="s">
        <v>241</v>
      </c>
      <c r="M992" s="76" t="s">
        <v>10939</v>
      </c>
      <c r="N992" s="10" t="s">
        <v>39</v>
      </c>
      <c r="O992" s="76" t="s">
        <v>11913</v>
      </c>
      <c r="P992" s="10" t="s">
        <v>8760</v>
      </c>
      <c r="Q992" s="173" t="s">
        <v>12701</v>
      </c>
      <c r="R992" s="10" t="s">
        <v>8702</v>
      </c>
      <c r="S992" s="10" t="s">
        <v>2482</v>
      </c>
      <c r="T992" s="41" t="s">
        <v>2483</v>
      </c>
      <c r="U992" s="584" t="s">
        <v>6413</v>
      </c>
      <c r="V992" s="449"/>
      <c r="W992" s="56"/>
      <c r="X992" s="56"/>
      <c r="Y992" s="56"/>
      <c r="Z992" s="56"/>
      <c r="AA992" s="56"/>
    </row>
    <row r="993" spans="1:27" s="30" customFormat="1" ht="117.6" outlineLevel="1">
      <c r="A993" s="113">
        <f t="shared" si="48"/>
        <v>927</v>
      </c>
      <c r="B993" s="10" t="s">
        <v>8419</v>
      </c>
      <c r="C993" s="10" t="s">
        <v>341</v>
      </c>
      <c r="D993" s="172" t="s">
        <v>2484</v>
      </c>
      <c r="E993" s="10">
        <v>6649002516</v>
      </c>
      <c r="F993" s="10" t="s">
        <v>9223</v>
      </c>
      <c r="G993" s="125" t="s">
        <v>2485</v>
      </c>
      <c r="H993" s="167" t="s">
        <v>151</v>
      </c>
      <c r="I993" s="10" t="s">
        <v>22</v>
      </c>
      <c r="J993" s="10" t="s">
        <v>299</v>
      </c>
      <c r="K993" s="18">
        <v>208.79</v>
      </c>
      <c r="L993" s="151" t="s">
        <v>241</v>
      </c>
      <c r="M993" s="76" t="s">
        <v>10966</v>
      </c>
      <c r="N993" s="10" t="s">
        <v>39</v>
      </c>
      <c r="O993" s="76" t="s">
        <v>11963</v>
      </c>
      <c r="P993" s="172" t="s">
        <v>6441</v>
      </c>
      <c r="Q993" s="173" t="s">
        <v>5171</v>
      </c>
      <c r="R993" s="10" t="s">
        <v>8703</v>
      </c>
      <c r="S993" s="10" t="s">
        <v>2486</v>
      </c>
      <c r="T993" s="41" t="s">
        <v>2487</v>
      </c>
      <c r="U993" s="584" t="s">
        <v>4750</v>
      </c>
      <c r="V993" s="449"/>
      <c r="W993" s="56"/>
      <c r="X993" s="56"/>
      <c r="Y993" s="56"/>
      <c r="Z993" s="56"/>
      <c r="AA993" s="56"/>
    </row>
    <row r="994" spans="1:27" s="30" customFormat="1" ht="117.6" outlineLevel="1">
      <c r="A994" s="113">
        <f t="shared" si="48"/>
        <v>928</v>
      </c>
      <c r="B994" s="10" t="s">
        <v>8420</v>
      </c>
      <c r="C994" s="10" t="s">
        <v>341</v>
      </c>
      <c r="D994" s="172" t="s">
        <v>2488</v>
      </c>
      <c r="E994" s="10">
        <v>6633022958</v>
      </c>
      <c r="F994" s="10" t="s">
        <v>7432</v>
      </c>
      <c r="G994" s="125" t="s">
        <v>2489</v>
      </c>
      <c r="H994" s="167" t="s">
        <v>151</v>
      </c>
      <c r="I994" s="10" t="s">
        <v>22</v>
      </c>
      <c r="J994" s="10" t="s">
        <v>299</v>
      </c>
      <c r="K994" s="18">
        <v>208.79</v>
      </c>
      <c r="L994" s="151" t="s">
        <v>241</v>
      </c>
      <c r="M994" s="76" t="s">
        <v>10930</v>
      </c>
      <c r="N994" s="10" t="s">
        <v>39</v>
      </c>
      <c r="O994" s="76" t="s">
        <v>12044</v>
      </c>
      <c r="P994" s="10" t="s">
        <v>6006</v>
      </c>
      <c r="Q994" s="173" t="s">
        <v>5171</v>
      </c>
      <c r="R994" s="10" t="s">
        <v>8704</v>
      </c>
      <c r="S994" s="10" t="s">
        <v>2490</v>
      </c>
      <c r="T994" s="82" t="s">
        <v>4893</v>
      </c>
      <c r="U994" s="584" t="s">
        <v>6007</v>
      </c>
      <c r="V994" s="449"/>
      <c r="W994" s="56"/>
      <c r="X994" s="56"/>
      <c r="Y994" s="56"/>
      <c r="Z994" s="56"/>
      <c r="AA994" s="56"/>
    </row>
    <row r="995" spans="1:27" s="30" customFormat="1" ht="167.4" outlineLevel="1">
      <c r="A995" s="113">
        <f t="shared" si="48"/>
        <v>929</v>
      </c>
      <c r="B995" s="10" t="s">
        <v>8421</v>
      </c>
      <c r="C995" s="10" t="s">
        <v>341</v>
      </c>
      <c r="D995" s="172" t="s">
        <v>2491</v>
      </c>
      <c r="E995" s="10">
        <v>6649002499</v>
      </c>
      <c r="F995" s="10" t="s">
        <v>7433</v>
      </c>
      <c r="G995" s="567" t="s">
        <v>4013</v>
      </c>
      <c r="H995" s="167" t="s">
        <v>151</v>
      </c>
      <c r="I995" s="10" t="s">
        <v>22</v>
      </c>
      <c r="J995" s="10" t="s">
        <v>6406</v>
      </c>
      <c r="K995" s="18">
        <v>208.79</v>
      </c>
      <c r="L995" s="151" t="s">
        <v>241</v>
      </c>
      <c r="M995" s="76" t="s">
        <v>10966</v>
      </c>
      <c r="N995" s="10" t="s">
        <v>39</v>
      </c>
      <c r="O995" s="76" t="s">
        <v>11883</v>
      </c>
      <c r="P995" s="10" t="s">
        <v>6730</v>
      </c>
      <c r="Q995" s="173" t="s">
        <v>11789</v>
      </c>
      <c r="R995" s="10" t="s">
        <v>12702</v>
      </c>
      <c r="S995" s="10" t="s">
        <v>2492</v>
      </c>
      <c r="T995" s="82" t="s">
        <v>4905</v>
      </c>
      <c r="U995" s="584" t="s">
        <v>4751</v>
      </c>
      <c r="V995" s="449"/>
      <c r="W995" s="56"/>
      <c r="X995" s="56"/>
      <c r="Y995" s="56"/>
      <c r="Z995" s="56"/>
      <c r="AA995" s="56"/>
    </row>
    <row r="996" spans="1:27" s="30" customFormat="1" ht="117.6" outlineLevel="1">
      <c r="A996" s="113">
        <f t="shared" si="48"/>
        <v>930</v>
      </c>
      <c r="B996" s="10" t="s">
        <v>8422</v>
      </c>
      <c r="C996" s="10" t="s">
        <v>341</v>
      </c>
      <c r="D996" s="172" t="s">
        <v>2493</v>
      </c>
      <c r="E996" s="10">
        <v>6649002509</v>
      </c>
      <c r="F996" s="10" t="s">
        <v>7434</v>
      </c>
      <c r="G996" s="577" t="s">
        <v>2494</v>
      </c>
      <c r="H996" s="167" t="s">
        <v>151</v>
      </c>
      <c r="I996" s="10" t="s">
        <v>22</v>
      </c>
      <c r="J996" s="10" t="s">
        <v>303</v>
      </c>
      <c r="K996" s="18">
        <v>208.79</v>
      </c>
      <c r="L996" s="151" t="s">
        <v>241</v>
      </c>
      <c r="M996" s="76" t="s">
        <v>10917</v>
      </c>
      <c r="N996" s="10" t="s">
        <v>39</v>
      </c>
      <c r="O996" s="76" t="s">
        <v>11911</v>
      </c>
      <c r="P996" s="10" t="s">
        <v>6410</v>
      </c>
      <c r="Q996" s="173" t="s">
        <v>12703</v>
      </c>
      <c r="R996" s="10" t="s">
        <v>4332</v>
      </c>
      <c r="S996" s="10" t="s">
        <v>2495</v>
      </c>
      <c r="T996" s="82" t="s">
        <v>4894</v>
      </c>
      <c r="U996" s="584" t="s">
        <v>4752</v>
      </c>
      <c r="V996" s="449"/>
      <c r="W996" s="56"/>
      <c r="X996" s="56"/>
      <c r="Y996" s="56"/>
      <c r="Z996" s="56"/>
      <c r="AA996" s="56"/>
    </row>
    <row r="997" spans="1:27" s="30" customFormat="1" ht="132" outlineLevel="1">
      <c r="A997" s="113">
        <f t="shared" si="48"/>
        <v>931</v>
      </c>
      <c r="B997" s="10" t="s">
        <v>9158</v>
      </c>
      <c r="C997" s="10" t="s">
        <v>341</v>
      </c>
      <c r="D997" s="172" t="s">
        <v>2496</v>
      </c>
      <c r="E997" s="10">
        <v>6649002844</v>
      </c>
      <c r="F997" s="10" t="s">
        <v>7435</v>
      </c>
      <c r="G997" s="125" t="s">
        <v>2497</v>
      </c>
      <c r="H997" s="167" t="s">
        <v>151</v>
      </c>
      <c r="I997" s="10" t="s">
        <v>22</v>
      </c>
      <c r="J997" s="10" t="s">
        <v>9276</v>
      </c>
      <c r="K997" s="18">
        <v>200.76</v>
      </c>
      <c r="L997" s="151" t="s">
        <v>241</v>
      </c>
      <c r="M997" s="76" t="s">
        <v>11259</v>
      </c>
      <c r="N997" s="10" t="s">
        <v>39</v>
      </c>
      <c r="O997" s="76" t="s">
        <v>11961</v>
      </c>
      <c r="P997" s="10" t="s">
        <v>13043</v>
      </c>
      <c r="Q997" s="173" t="s">
        <v>11790</v>
      </c>
      <c r="R997" s="10" t="s">
        <v>4330</v>
      </c>
      <c r="S997" s="10" t="s">
        <v>2498</v>
      </c>
      <c r="T997" s="9" t="s">
        <v>5001</v>
      </c>
      <c r="U997" s="584" t="s">
        <v>4753</v>
      </c>
      <c r="V997" s="449"/>
      <c r="W997" s="56"/>
      <c r="X997" s="56"/>
      <c r="Y997" s="56"/>
      <c r="Z997" s="56"/>
      <c r="AA997" s="56"/>
    </row>
    <row r="998" spans="1:27" s="30" customFormat="1" ht="129.6" outlineLevel="1">
      <c r="A998" s="113">
        <f t="shared" si="48"/>
        <v>932</v>
      </c>
      <c r="B998" s="10" t="s">
        <v>8423</v>
      </c>
      <c r="C998" s="10" t="s">
        <v>341</v>
      </c>
      <c r="D998" s="172" t="s">
        <v>2499</v>
      </c>
      <c r="E998" s="10">
        <v>6649002555</v>
      </c>
      <c r="F998" s="10" t="s">
        <v>7624</v>
      </c>
      <c r="G998" s="125" t="s">
        <v>2500</v>
      </c>
      <c r="H998" s="167" t="s">
        <v>151</v>
      </c>
      <c r="I998" s="10" t="s">
        <v>22</v>
      </c>
      <c r="J998" s="10" t="s">
        <v>3478</v>
      </c>
      <c r="K998" s="18">
        <v>208.79</v>
      </c>
      <c r="L998" s="151" t="s">
        <v>241</v>
      </c>
      <c r="M998" s="76" t="s">
        <v>10915</v>
      </c>
      <c r="N998" s="10" t="s">
        <v>39</v>
      </c>
      <c r="O998" s="76" t="s">
        <v>11933</v>
      </c>
      <c r="P998" s="10" t="s">
        <v>6411</v>
      </c>
      <c r="Q998" s="173" t="s">
        <v>11791</v>
      </c>
      <c r="R998" s="10" t="s">
        <v>4331</v>
      </c>
      <c r="S998" s="10" t="s">
        <v>2501</v>
      </c>
      <c r="T998" s="82" t="s">
        <v>4895</v>
      </c>
      <c r="U998" s="584" t="s">
        <v>4754</v>
      </c>
      <c r="V998" s="449"/>
      <c r="W998" s="67"/>
      <c r="X998" s="56"/>
      <c r="Y998" s="56"/>
      <c r="Z998" s="56"/>
      <c r="AA998" s="56"/>
    </row>
    <row r="999" spans="1:27" s="30" customFormat="1" ht="37.200000000000003">
      <c r="A999" s="108" t="s">
        <v>5421</v>
      </c>
      <c r="B999" s="109"/>
      <c r="C999" s="155"/>
      <c r="D999" s="109"/>
      <c r="E999" s="109"/>
      <c r="F999" s="156"/>
      <c r="G999" s="156"/>
      <c r="H999" s="156"/>
      <c r="I999" s="156"/>
      <c r="J999" s="156"/>
      <c r="K999" s="157"/>
      <c r="L999" s="156"/>
      <c r="M999" s="158"/>
      <c r="N999" s="156"/>
      <c r="O999" s="158"/>
      <c r="P999" s="110"/>
      <c r="Q999" s="156"/>
      <c r="R999" s="156"/>
      <c r="S999" s="156"/>
      <c r="T999" s="158"/>
      <c r="U999" s="416"/>
      <c r="V999" s="449">
        <v>111</v>
      </c>
      <c r="W999" s="56"/>
      <c r="X999" s="56"/>
      <c r="Y999" s="56"/>
      <c r="Z999" s="56"/>
      <c r="AA999" s="56"/>
    </row>
    <row r="1000" spans="1:27" s="30" customFormat="1" ht="108" outlineLevel="1">
      <c r="A1000" s="10">
        <f>A998+1</f>
        <v>933</v>
      </c>
      <c r="B1000" s="10" t="s">
        <v>8424</v>
      </c>
      <c r="C1000" s="10" t="s">
        <v>341</v>
      </c>
      <c r="D1000" s="172" t="s">
        <v>2502</v>
      </c>
      <c r="E1000" s="10">
        <v>6627008793</v>
      </c>
      <c r="F1000" s="10" t="s">
        <v>13636</v>
      </c>
      <c r="G1000" s="125" t="s">
        <v>2503</v>
      </c>
      <c r="H1000" s="167" t="s">
        <v>151</v>
      </c>
      <c r="I1000" s="10" t="s">
        <v>22</v>
      </c>
      <c r="J1000" s="10" t="s">
        <v>3390</v>
      </c>
      <c r="K1000" s="14">
        <v>305</v>
      </c>
      <c r="L1000" s="151" t="s">
        <v>241</v>
      </c>
      <c r="M1000" s="76" t="s">
        <v>11006</v>
      </c>
      <c r="N1000" s="136" t="s">
        <v>39</v>
      </c>
      <c r="O1000" s="76" t="s">
        <v>11965</v>
      </c>
      <c r="P1000" s="10" t="s">
        <v>3607</v>
      </c>
      <c r="Q1000" s="173" t="s">
        <v>9489</v>
      </c>
      <c r="R1000" s="10" t="s">
        <v>4584</v>
      </c>
      <c r="S1000" s="10" t="s">
        <v>2504</v>
      </c>
      <c r="T1000" s="280" t="s">
        <v>10250</v>
      </c>
      <c r="U1000" s="427" t="s">
        <v>6120</v>
      </c>
      <c r="V1000" s="449"/>
      <c r="W1000" s="56"/>
      <c r="X1000" s="56"/>
      <c r="Y1000" s="56"/>
      <c r="Z1000" s="56"/>
      <c r="AA1000" s="56"/>
    </row>
    <row r="1001" spans="1:27" s="30" customFormat="1" ht="59.4" outlineLevel="1">
      <c r="A1001" s="10">
        <f t="shared" ref="A1001:A1012" si="49">A1000+1</f>
        <v>934</v>
      </c>
      <c r="B1001" s="10" t="s">
        <v>8425</v>
      </c>
      <c r="C1001" s="10" t="s">
        <v>44</v>
      </c>
      <c r="D1001" s="172" t="s">
        <v>2505</v>
      </c>
      <c r="E1001" s="10">
        <v>6627008779</v>
      </c>
      <c r="F1001" s="10" t="s">
        <v>13625</v>
      </c>
      <c r="G1001" s="125" t="s">
        <v>2506</v>
      </c>
      <c r="H1001" s="167" t="s">
        <v>151</v>
      </c>
      <c r="I1001" s="10" t="s">
        <v>22</v>
      </c>
      <c r="J1001" s="10" t="s">
        <v>2507</v>
      </c>
      <c r="K1001" s="14">
        <v>305</v>
      </c>
      <c r="L1001" s="151" t="s">
        <v>241</v>
      </c>
      <c r="M1001" s="76" t="s">
        <v>10922</v>
      </c>
      <c r="N1001" s="136" t="s">
        <v>39</v>
      </c>
      <c r="O1001" s="76" t="s">
        <v>11942</v>
      </c>
      <c r="P1001" s="10" t="s">
        <v>13044</v>
      </c>
      <c r="Q1001" s="173" t="s">
        <v>9489</v>
      </c>
      <c r="R1001" s="10" t="s">
        <v>4333</v>
      </c>
      <c r="S1001" s="10" t="s">
        <v>2508</v>
      </c>
      <c r="T1001" s="280" t="s">
        <v>10251</v>
      </c>
      <c r="U1001" s="427" t="s">
        <v>9011</v>
      </c>
      <c r="V1001" s="449"/>
      <c r="W1001" s="56"/>
      <c r="X1001" s="56"/>
      <c r="Y1001" s="56"/>
      <c r="Z1001" s="56"/>
      <c r="AA1001" s="56"/>
    </row>
    <row r="1002" spans="1:27" s="30" customFormat="1" ht="96" outlineLevel="1">
      <c r="A1002" s="10">
        <f t="shared" si="49"/>
        <v>935</v>
      </c>
      <c r="B1002" s="10" t="s">
        <v>8426</v>
      </c>
      <c r="C1002" s="10" t="s">
        <v>44</v>
      </c>
      <c r="D1002" s="172" t="s">
        <v>3605</v>
      </c>
      <c r="E1002" s="10">
        <v>6627008786</v>
      </c>
      <c r="F1002" s="10" t="s">
        <v>13626</v>
      </c>
      <c r="G1002" s="125" t="s">
        <v>2509</v>
      </c>
      <c r="H1002" s="167" t="s">
        <v>151</v>
      </c>
      <c r="I1002" s="10" t="s">
        <v>22</v>
      </c>
      <c r="J1002" s="10" t="s">
        <v>3390</v>
      </c>
      <c r="K1002" s="14">
        <v>305</v>
      </c>
      <c r="L1002" s="151" t="s">
        <v>241</v>
      </c>
      <c r="M1002" s="76" t="s">
        <v>11002</v>
      </c>
      <c r="N1002" s="136" t="s">
        <v>39</v>
      </c>
      <c r="O1002" s="76" t="s">
        <v>11993</v>
      </c>
      <c r="P1002" s="10" t="s">
        <v>4839</v>
      </c>
      <c r="Q1002" s="173" t="s">
        <v>9489</v>
      </c>
      <c r="R1002" s="10" t="s">
        <v>4334</v>
      </c>
      <c r="S1002" s="10" t="s">
        <v>2510</v>
      </c>
      <c r="T1002" s="76" t="s">
        <v>10252</v>
      </c>
      <c r="U1002" s="427" t="s">
        <v>6121</v>
      </c>
      <c r="V1002" s="449"/>
      <c r="W1002" s="56"/>
      <c r="X1002" s="56"/>
      <c r="Y1002" s="56"/>
      <c r="Z1002" s="56"/>
      <c r="AA1002" s="56"/>
    </row>
    <row r="1003" spans="1:27" s="30" customFormat="1" ht="108" outlineLevel="1">
      <c r="A1003" s="10">
        <f t="shared" si="49"/>
        <v>936</v>
      </c>
      <c r="B1003" s="10" t="s">
        <v>8427</v>
      </c>
      <c r="C1003" s="10" t="s">
        <v>341</v>
      </c>
      <c r="D1003" s="172" t="s">
        <v>2511</v>
      </c>
      <c r="E1003" s="10">
        <v>6627008761</v>
      </c>
      <c r="F1003" s="10" t="s">
        <v>13627</v>
      </c>
      <c r="G1003" s="125" t="s">
        <v>2512</v>
      </c>
      <c r="H1003" s="167" t="s">
        <v>151</v>
      </c>
      <c r="I1003" s="10" t="s">
        <v>22</v>
      </c>
      <c r="J1003" s="10" t="s">
        <v>3390</v>
      </c>
      <c r="K1003" s="14">
        <v>305</v>
      </c>
      <c r="L1003" s="151" t="s">
        <v>241</v>
      </c>
      <c r="M1003" s="76" t="s">
        <v>11003</v>
      </c>
      <c r="N1003" s="136" t="s">
        <v>39</v>
      </c>
      <c r="O1003" s="76" t="s">
        <v>11979</v>
      </c>
      <c r="P1003" s="10" t="s">
        <v>13045</v>
      </c>
      <c r="Q1003" s="173" t="s">
        <v>9642</v>
      </c>
      <c r="R1003" s="10" t="s">
        <v>4334</v>
      </c>
      <c r="S1003" s="10" t="s">
        <v>2513</v>
      </c>
      <c r="T1003" s="76" t="s">
        <v>10253</v>
      </c>
      <c r="U1003" s="427" t="s">
        <v>6122</v>
      </c>
      <c r="V1003" s="449"/>
      <c r="W1003" s="56"/>
      <c r="X1003" s="56"/>
      <c r="Y1003" s="56"/>
      <c r="Z1003" s="56"/>
      <c r="AA1003" s="56"/>
    </row>
    <row r="1004" spans="1:27" s="30" customFormat="1" ht="108" outlineLevel="1">
      <c r="A1004" s="10">
        <f t="shared" si="49"/>
        <v>937</v>
      </c>
      <c r="B1004" s="10" t="s">
        <v>8428</v>
      </c>
      <c r="C1004" s="10" t="s">
        <v>44</v>
      </c>
      <c r="D1004" s="172" t="s">
        <v>3606</v>
      </c>
      <c r="E1004" s="10">
        <v>6684034849</v>
      </c>
      <c r="F1004" s="10" t="s">
        <v>13628</v>
      </c>
      <c r="G1004" s="125" t="s">
        <v>2514</v>
      </c>
      <c r="H1004" s="167" t="s">
        <v>151</v>
      </c>
      <c r="I1004" s="10" t="s">
        <v>22</v>
      </c>
      <c r="J1004" s="10" t="s">
        <v>3390</v>
      </c>
      <c r="K1004" s="14">
        <v>305</v>
      </c>
      <c r="L1004" s="151" t="s">
        <v>241</v>
      </c>
      <c r="M1004" s="76" t="s">
        <v>11054</v>
      </c>
      <c r="N1004" s="136" t="s">
        <v>39</v>
      </c>
      <c r="O1004" s="76" t="s">
        <v>11992</v>
      </c>
      <c r="P1004" s="10" t="s">
        <v>11678</v>
      </c>
      <c r="Q1004" s="173" t="s">
        <v>9643</v>
      </c>
      <c r="R1004" s="10" t="s">
        <v>4335</v>
      </c>
      <c r="S1004" s="10" t="s">
        <v>2515</v>
      </c>
      <c r="T1004" s="76" t="s">
        <v>10254</v>
      </c>
      <c r="U1004" s="427" t="s">
        <v>6123</v>
      </c>
      <c r="V1004" s="449"/>
      <c r="W1004" s="56"/>
      <c r="X1004" s="56"/>
      <c r="Y1004" s="56"/>
      <c r="Z1004" s="56"/>
      <c r="AA1004" s="56"/>
    </row>
    <row r="1005" spans="1:27" s="30" customFormat="1" ht="108" outlineLevel="1">
      <c r="A1005" s="10">
        <f t="shared" si="49"/>
        <v>938</v>
      </c>
      <c r="B1005" s="10" t="s">
        <v>8429</v>
      </c>
      <c r="C1005" s="10" t="s">
        <v>44</v>
      </c>
      <c r="D1005" s="172" t="s">
        <v>2516</v>
      </c>
      <c r="E1005" s="10">
        <v>6627008698</v>
      </c>
      <c r="F1005" s="10" t="s">
        <v>13629</v>
      </c>
      <c r="G1005" s="125" t="s">
        <v>2517</v>
      </c>
      <c r="H1005" s="167" t="s">
        <v>151</v>
      </c>
      <c r="I1005" s="10" t="s">
        <v>22</v>
      </c>
      <c r="J1005" s="10" t="s">
        <v>3390</v>
      </c>
      <c r="K1005" s="14">
        <v>305</v>
      </c>
      <c r="L1005" s="151" t="s">
        <v>241</v>
      </c>
      <c r="M1005" s="76" t="s">
        <v>10978</v>
      </c>
      <c r="N1005" s="136" t="s">
        <v>39</v>
      </c>
      <c r="O1005" s="76" t="s">
        <v>12361</v>
      </c>
      <c r="P1005" s="10" t="s">
        <v>13046</v>
      </c>
      <c r="Q1005" s="173" t="s">
        <v>11792</v>
      </c>
      <c r="R1005" s="10" t="s">
        <v>4334</v>
      </c>
      <c r="S1005" s="10" t="s">
        <v>2518</v>
      </c>
      <c r="T1005" s="76" t="s">
        <v>10255</v>
      </c>
      <c r="U1005" s="427" t="s">
        <v>6124</v>
      </c>
      <c r="V1005" s="449"/>
      <c r="W1005" s="56"/>
      <c r="X1005" s="56"/>
      <c r="Y1005" s="56"/>
      <c r="Z1005" s="56"/>
      <c r="AA1005" s="56"/>
    </row>
    <row r="1006" spans="1:27" s="30" customFormat="1" ht="108" outlineLevel="1">
      <c r="A1006" s="10">
        <f t="shared" si="49"/>
        <v>939</v>
      </c>
      <c r="B1006" s="10" t="s">
        <v>8430</v>
      </c>
      <c r="C1006" s="10" t="s">
        <v>341</v>
      </c>
      <c r="D1006" s="172" t="s">
        <v>2519</v>
      </c>
      <c r="E1006" s="10">
        <v>6627012366</v>
      </c>
      <c r="F1006" s="10" t="s">
        <v>13630</v>
      </c>
      <c r="G1006" s="125" t="s">
        <v>2520</v>
      </c>
      <c r="H1006" s="167" t="s">
        <v>151</v>
      </c>
      <c r="I1006" s="10" t="s">
        <v>22</v>
      </c>
      <c r="J1006" s="10" t="s">
        <v>3390</v>
      </c>
      <c r="K1006" s="14">
        <v>305</v>
      </c>
      <c r="L1006" s="151" t="s">
        <v>241</v>
      </c>
      <c r="M1006" s="76" t="s">
        <v>10897</v>
      </c>
      <c r="N1006" s="136" t="s">
        <v>39</v>
      </c>
      <c r="O1006" s="76" t="s">
        <v>11964</v>
      </c>
      <c r="P1006" s="10" t="s">
        <v>13074</v>
      </c>
      <c r="Q1006" s="173" t="s">
        <v>9644</v>
      </c>
      <c r="R1006" s="10" t="s">
        <v>4336</v>
      </c>
      <c r="S1006" s="10" t="s">
        <v>2521</v>
      </c>
      <c r="T1006" s="76" t="s">
        <v>10256</v>
      </c>
      <c r="U1006" s="427" t="s">
        <v>6125</v>
      </c>
      <c r="V1006" s="449"/>
      <c r="W1006" s="56"/>
      <c r="X1006" s="56"/>
      <c r="Y1006" s="56"/>
      <c r="Z1006" s="56"/>
      <c r="AA1006" s="56"/>
    </row>
    <row r="1007" spans="1:27" s="30" customFormat="1" ht="96" outlineLevel="1">
      <c r="A1007" s="10">
        <f t="shared" si="49"/>
        <v>940</v>
      </c>
      <c r="B1007" s="10" t="s">
        <v>8431</v>
      </c>
      <c r="C1007" s="10" t="s">
        <v>341</v>
      </c>
      <c r="D1007" s="172" t="s">
        <v>2522</v>
      </c>
      <c r="E1007" s="10">
        <v>6627008673</v>
      </c>
      <c r="F1007" s="10" t="s">
        <v>13631</v>
      </c>
      <c r="G1007" s="125" t="s">
        <v>7688</v>
      </c>
      <c r="H1007" s="167" t="s">
        <v>151</v>
      </c>
      <c r="I1007" s="10" t="s">
        <v>22</v>
      </c>
      <c r="J1007" s="10" t="s">
        <v>3390</v>
      </c>
      <c r="K1007" s="14">
        <v>305</v>
      </c>
      <c r="L1007" s="151" t="s">
        <v>650</v>
      </c>
      <c r="M1007" s="76" t="s">
        <v>10897</v>
      </c>
      <c r="N1007" s="136" t="s">
        <v>39</v>
      </c>
      <c r="O1007" s="76" t="s">
        <v>11860</v>
      </c>
      <c r="P1007" s="10" t="s">
        <v>4840</v>
      </c>
      <c r="Q1007" s="173" t="s">
        <v>9489</v>
      </c>
      <c r="R1007" s="10" t="s">
        <v>4334</v>
      </c>
      <c r="S1007" s="10" t="s">
        <v>2523</v>
      </c>
      <c r="T1007" s="76" t="s">
        <v>10257</v>
      </c>
      <c r="U1007" s="427" t="s">
        <v>6126</v>
      </c>
      <c r="V1007" s="449"/>
      <c r="W1007" s="56"/>
      <c r="X1007" s="56"/>
      <c r="Y1007" s="56"/>
      <c r="Z1007" s="56"/>
      <c r="AA1007" s="56"/>
    </row>
    <row r="1008" spans="1:27" s="30" customFormat="1" ht="71.400000000000006" outlineLevel="1">
      <c r="A1008" s="10">
        <f t="shared" si="49"/>
        <v>941</v>
      </c>
      <c r="B1008" s="10" t="s">
        <v>8432</v>
      </c>
      <c r="C1008" s="10" t="s">
        <v>44</v>
      </c>
      <c r="D1008" s="172" t="s">
        <v>2524</v>
      </c>
      <c r="E1008" s="10">
        <v>6627009035</v>
      </c>
      <c r="F1008" s="10" t="s">
        <v>13632</v>
      </c>
      <c r="G1008" s="125" t="s">
        <v>2525</v>
      </c>
      <c r="H1008" s="167" t="s">
        <v>151</v>
      </c>
      <c r="I1008" s="10" t="s">
        <v>22</v>
      </c>
      <c r="J1008" s="10" t="s">
        <v>2507</v>
      </c>
      <c r="K1008" s="14">
        <v>305</v>
      </c>
      <c r="L1008" s="151" t="s">
        <v>241</v>
      </c>
      <c r="M1008" s="76" t="s">
        <v>10966</v>
      </c>
      <c r="N1008" s="136" t="s">
        <v>39</v>
      </c>
      <c r="O1008" s="76" t="s">
        <v>12362</v>
      </c>
      <c r="P1008" s="10" t="s">
        <v>13047</v>
      </c>
      <c r="Q1008" s="173" t="s">
        <v>9489</v>
      </c>
      <c r="R1008" s="10" t="s">
        <v>4334</v>
      </c>
      <c r="S1008" s="10" t="s">
        <v>2526</v>
      </c>
      <c r="T1008" s="76" t="s">
        <v>10461</v>
      </c>
      <c r="U1008" s="427" t="s">
        <v>3709</v>
      </c>
      <c r="V1008" s="449"/>
      <c r="W1008" s="56"/>
      <c r="X1008" s="56"/>
      <c r="Y1008" s="56"/>
      <c r="Z1008" s="56"/>
      <c r="AA1008" s="56"/>
    </row>
    <row r="1009" spans="1:27" s="30" customFormat="1" ht="96" outlineLevel="1">
      <c r="A1009" s="10">
        <f t="shared" si="49"/>
        <v>942</v>
      </c>
      <c r="B1009" s="10" t="s">
        <v>8433</v>
      </c>
      <c r="C1009" s="10" t="s">
        <v>44</v>
      </c>
      <c r="D1009" s="172" t="s">
        <v>2527</v>
      </c>
      <c r="E1009" s="10">
        <v>6627009028</v>
      </c>
      <c r="F1009" s="10" t="s">
        <v>13633</v>
      </c>
      <c r="G1009" s="567" t="s">
        <v>3993</v>
      </c>
      <c r="H1009" s="167" t="s">
        <v>151</v>
      </c>
      <c r="I1009" s="10" t="s">
        <v>22</v>
      </c>
      <c r="J1009" s="10" t="s">
        <v>3390</v>
      </c>
      <c r="K1009" s="14">
        <v>305</v>
      </c>
      <c r="L1009" s="151" t="s">
        <v>650</v>
      </c>
      <c r="M1009" s="76" t="s">
        <v>10979</v>
      </c>
      <c r="N1009" s="136" t="s">
        <v>39</v>
      </c>
      <c r="O1009" s="76" t="s">
        <v>12363</v>
      </c>
      <c r="P1009" s="10" t="s">
        <v>13048</v>
      </c>
      <c r="Q1009" s="173" t="s">
        <v>9645</v>
      </c>
      <c r="R1009" s="10" t="s">
        <v>4337</v>
      </c>
      <c r="S1009" s="10" t="s">
        <v>2528</v>
      </c>
      <c r="T1009" s="76" t="s">
        <v>10258</v>
      </c>
      <c r="U1009" s="427" t="s">
        <v>6127</v>
      </c>
      <c r="V1009" s="449"/>
      <c r="W1009" s="56"/>
      <c r="X1009" s="56"/>
      <c r="Y1009" s="56"/>
      <c r="Z1009" s="56"/>
      <c r="AA1009" s="56"/>
    </row>
    <row r="1010" spans="1:27" s="30" customFormat="1" ht="108" outlineLevel="1">
      <c r="A1010" s="10">
        <f t="shared" si="49"/>
        <v>943</v>
      </c>
      <c r="B1010" s="10" t="s">
        <v>8434</v>
      </c>
      <c r="C1010" s="10" t="s">
        <v>44</v>
      </c>
      <c r="D1010" s="172" t="s">
        <v>2529</v>
      </c>
      <c r="E1010" s="10">
        <v>6627017815</v>
      </c>
      <c r="F1010" s="10" t="s">
        <v>13634</v>
      </c>
      <c r="G1010" s="125" t="s">
        <v>2530</v>
      </c>
      <c r="H1010" s="167" t="s">
        <v>151</v>
      </c>
      <c r="I1010" s="10" t="s">
        <v>22</v>
      </c>
      <c r="J1010" s="10" t="s">
        <v>3390</v>
      </c>
      <c r="K1010" s="14">
        <v>305</v>
      </c>
      <c r="L1010" s="151" t="s">
        <v>241</v>
      </c>
      <c r="M1010" s="76" t="s">
        <v>11260</v>
      </c>
      <c r="N1010" s="136" t="s">
        <v>39</v>
      </c>
      <c r="O1010" s="76" t="s">
        <v>11882</v>
      </c>
      <c r="P1010" s="10" t="s">
        <v>13049</v>
      </c>
      <c r="Q1010" s="173" t="s">
        <v>11793</v>
      </c>
      <c r="R1010" s="10" t="s">
        <v>4334</v>
      </c>
      <c r="S1010" s="10" t="s">
        <v>2531</v>
      </c>
      <c r="T1010" s="76" t="s">
        <v>10259</v>
      </c>
      <c r="U1010" s="427" t="s">
        <v>6128</v>
      </c>
      <c r="V1010" s="449"/>
      <c r="W1010" s="56"/>
      <c r="X1010" s="56"/>
      <c r="Y1010" s="56"/>
      <c r="Z1010" s="56"/>
      <c r="AA1010" s="56"/>
    </row>
    <row r="1011" spans="1:27" s="30" customFormat="1" ht="96" outlineLevel="1">
      <c r="A1011" s="10">
        <f t="shared" si="49"/>
        <v>944</v>
      </c>
      <c r="B1011" s="10" t="s">
        <v>8435</v>
      </c>
      <c r="C1011" s="10" t="s">
        <v>701</v>
      </c>
      <c r="D1011" s="172" t="s">
        <v>2532</v>
      </c>
      <c r="E1011" s="10">
        <v>6627008708</v>
      </c>
      <c r="F1011" s="10" t="s">
        <v>13637</v>
      </c>
      <c r="G1011" s="125" t="s">
        <v>2533</v>
      </c>
      <c r="H1011" s="167" t="s">
        <v>151</v>
      </c>
      <c r="I1011" s="10" t="s">
        <v>22</v>
      </c>
      <c r="J1011" s="10" t="s">
        <v>458</v>
      </c>
      <c r="K1011" s="14">
        <v>305</v>
      </c>
      <c r="L1011" s="10" t="s">
        <v>241</v>
      </c>
      <c r="M1011" s="76" t="s">
        <v>11261</v>
      </c>
      <c r="N1011" s="136" t="s">
        <v>39</v>
      </c>
      <c r="O1011" s="76" t="s">
        <v>12017</v>
      </c>
      <c r="P1011" s="10" t="s">
        <v>2534</v>
      </c>
      <c r="Q1011" s="173" t="s">
        <v>11794</v>
      </c>
      <c r="R1011" s="10" t="s">
        <v>12704</v>
      </c>
      <c r="S1011" s="10" t="s">
        <v>2535</v>
      </c>
      <c r="T1011" s="76" t="s">
        <v>10489</v>
      </c>
      <c r="U1011" s="427" t="s">
        <v>9012</v>
      </c>
      <c r="V1011" s="449"/>
      <c r="W1011" s="56"/>
      <c r="X1011" s="56"/>
      <c r="Y1011" s="56"/>
      <c r="Z1011" s="56"/>
      <c r="AA1011" s="56"/>
    </row>
    <row r="1012" spans="1:27" s="30" customFormat="1" ht="83.4" outlineLevel="1">
      <c r="A1012" s="10">
        <f t="shared" si="49"/>
        <v>945</v>
      </c>
      <c r="B1012" s="10" t="s">
        <v>8436</v>
      </c>
      <c r="C1012" s="10" t="s">
        <v>44</v>
      </c>
      <c r="D1012" s="172" t="s">
        <v>2536</v>
      </c>
      <c r="E1012" s="10">
        <v>6627008715</v>
      </c>
      <c r="F1012" s="10" t="s">
        <v>13635</v>
      </c>
      <c r="G1012" s="125" t="s">
        <v>2537</v>
      </c>
      <c r="H1012" s="167" t="s">
        <v>151</v>
      </c>
      <c r="I1012" s="10" t="s">
        <v>22</v>
      </c>
      <c r="J1012" s="10" t="s">
        <v>9276</v>
      </c>
      <c r="K1012" s="14">
        <v>0</v>
      </c>
      <c r="L1012" s="10" t="s">
        <v>241</v>
      </c>
      <c r="M1012" s="76" t="s">
        <v>10907</v>
      </c>
      <c r="N1012" s="136" t="s">
        <v>39</v>
      </c>
      <c r="O1012" s="76" t="s">
        <v>11926</v>
      </c>
      <c r="P1012" s="10" t="s">
        <v>2538</v>
      </c>
      <c r="Q1012" s="33" t="s">
        <v>243</v>
      </c>
      <c r="R1012" s="10" t="s">
        <v>2539</v>
      </c>
      <c r="S1012" s="10" t="s">
        <v>4065</v>
      </c>
      <c r="T1012" s="280" t="s">
        <v>5684</v>
      </c>
      <c r="U1012" s="415" t="s">
        <v>39</v>
      </c>
      <c r="V1012" s="449"/>
      <c r="W1012" s="67"/>
      <c r="X1012" s="56"/>
      <c r="Y1012" s="56"/>
      <c r="Z1012" s="56"/>
      <c r="AA1012" s="56"/>
    </row>
    <row r="1013" spans="1:27" s="30" customFormat="1" ht="37.200000000000003">
      <c r="A1013" s="108" t="str">
        <f>"Режевской МО: " &amp; COUNT(A1014:A1036)</f>
        <v>Режевской МО: 23</v>
      </c>
      <c r="B1013" s="109"/>
      <c r="C1013" s="155"/>
      <c r="D1013" s="109"/>
      <c r="E1013" s="109"/>
      <c r="F1013" s="156"/>
      <c r="G1013" s="156"/>
      <c r="H1013" s="156"/>
      <c r="I1013" s="156"/>
      <c r="J1013" s="156"/>
      <c r="K1013" s="157"/>
      <c r="L1013" s="156"/>
      <c r="M1013" s="158"/>
      <c r="N1013" s="156"/>
      <c r="O1013" s="158"/>
      <c r="P1013" s="110"/>
      <c r="Q1013" s="156"/>
      <c r="R1013" s="156"/>
      <c r="S1013" s="156"/>
      <c r="T1013" s="158"/>
      <c r="U1013" s="416"/>
      <c r="V1013" s="449">
        <v>111</v>
      </c>
      <c r="W1013" s="56"/>
      <c r="X1013" s="56"/>
      <c r="Y1013" s="56"/>
      <c r="Z1013" s="56"/>
      <c r="AA1013" s="56"/>
    </row>
    <row r="1014" spans="1:27" s="30" customFormat="1" ht="84" outlineLevel="1">
      <c r="A1014" s="10">
        <f>A1012+1</f>
        <v>946</v>
      </c>
      <c r="B1014" s="10" t="s">
        <v>8437</v>
      </c>
      <c r="C1014" s="10" t="s">
        <v>341</v>
      </c>
      <c r="D1014" s="172" t="s">
        <v>2543</v>
      </c>
      <c r="E1014" s="10">
        <v>6628008475</v>
      </c>
      <c r="F1014" s="10" t="s">
        <v>13931</v>
      </c>
      <c r="G1014" s="125" t="s">
        <v>2540</v>
      </c>
      <c r="H1014" s="167" t="s">
        <v>151</v>
      </c>
      <c r="I1014" s="10" t="s">
        <v>22</v>
      </c>
      <c r="J1014" s="16" t="s">
        <v>3772</v>
      </c>
      <c r="K1014" s="39" t="s">
        <v>5431</v>
      </c>
      <c r="L1014" s="151" t="s">
        <v>3212</v>
      </c>
      <c r="M1014" s="76" t="s">
        <v>10966</v>
      </c>
      <c r="N1014" s="10" t="s">
        <v>39</v>
      </c>
      <c r="O1014" s="76" t="s">
        <v>12293</v>
      </c>
      <c r="P1014" s="191" t="s">
        <v>12725</v>
      </c>
      <c r="Q1014" s="562" t="s">
        <v>12705</v>
      </c>
      <c r="R1014" s="127" t="s">
        <v>12706</v>
      </c>
      <c r="S1014" s="10" t="s">
        <v>4064</v>
      </c>
      <c r="T1014" s="9" t="s">
        <v>2541</v>
      </c>
      <c r="U1014" s="415" t="s">
        <v>2542</v>
      </c>
      <c r="V1014" s="449"/>
      <c r="W1014" s="56"/>
      <c r="X1014" s="56"/>
      <c r="Y1014" s="56"/>
      <c r="Z1014" s="56"/>
      <c r="AA1014" s="56"/>
    </row>
    <row r="1015" spans="1:27" s="30" customFormat="1" ht="84" outlineLevel="1">
      <c r="A1015" s="10">
        <f t="shared" ref="A1015:A1036" si="50">A1014+1</f>
        <v>947</v>
      </c>
      <c r="B1015" s="10" t="s">
        <v>9159</v>
      </c>
      <c r="C1015" s="10" t="s">
        <v>341</v>
      </c>
      <c r="D1015" s="172" t="s">
        <v>2544</v>
      </c>
      <c r="E1015" s="10">
        <v>6628008475</v>
      </c>
      <c r="F1015" s="10" t="s">
        <v>13932</v>
      </c>
      <c r="G1015" s="125" t="s">
        <v>2540</v>
      </c>
      <c r="H1015" s="167" t="s">
        <v>151</v>
      </c>
      <c r="I1015" s="10" t="s">
        <v>22</v>
      </c>
      <c r="J1015" s="16" t="s">
        <v>3773</v>
      </c>
      <c r="K1015" s="39" t="s">
        <v>5431</v>
      </c>
      <c r="L1015" s="151" t="s">
        <v>3212</v>
      </c>
      <c r="M1015" s="76" t="s">
        <v>10938</v>
      </c>
      <c r="N1015" s="10" t="s">
        <v>39</v>
      </c>
      <c r="O1015" s="76" t="s">
        <v>12166</v>
      </c>
      <c r="P1015" s="191" t="s">
        <v>12724</v>
      </c>
      <c r="Q1015" s="562" t="s">
        <v>9646</v>
      </c>
      <c r="R1015" s="127" t="s">
        <v>12706</v>
      </c>
      <c r="S1015" s="10" t="s">
        <v>12576</v>
      </c>
      <c r="T1015" s="9" t="s">
        <v>2541</v>
      </c>
      <c r="U1015" s="415" t="s">
        <v>2545</v>
      </c>
      <c r="V1015" s="449"/>
      <c r="W1015" s="56"/>
      <c r="X1015" s="56"/>
      <c r="Y1015" s="56"/>
      <c r="Z1015" s="56"/>
      <c r="AA1015" s="56"/>
    </row>
    <row r="1016" spans="1:27" s="30" customFormat="1" ht="84" outlineLevel="1">
      <c r="A1016" s="10">
        <f t="shared" si="50"/>
        <v>948</v>
      </c>
      <c r="B1016" s="10" t="s">
        <v>8438</v>
      </c>
      <c r="C1016" s="10" t="s">
        <v>341</v>
      </c>
      <c r="D1016" s="172" t="s">
        <v>2546</v>
      </c>
      <c r="E1016" s="10">
        <v>6628009038</v>
      </c>
      <c r="F1016" s="10" t="s">
        <v>7436</v>
      </c>
      <c r="G1016" s="125" t="s">
        <v>2547</v>
      </c>
      <c r="H1016" s="167" t="s">
        <v>151</v>
      </c>
      <c r="I1016" s="10" t="s">
        <v>22</v>
      </c>
      <c r="J1016" s="172" t="s">
        <v>4342</v>
      </c>
      <c r="K1016" s="39" t="s">
        <v>5431</v>
      </c>
      <c r="L1016" s="151" t="s">
        <v>3212</v>
      </c>
      <c r="M1016" s="76" t="s">
        <v>10922</v>
      </c>
      <c r="N1016" s="10" t="s">
        <v>39</v>
      </c>
      <c r="O1016" s="76" t="s">
        <v>13212</v>
      </c>
      <c r="P1016" s="10" t="s">
        <v>12726</v>
      </c>
      <c r="Q1016" s="227" t="s">
        <v>9647</v>
      </c>
      <c r="R1016" s="10" t="s">
        <v>12707</v>
      </c>
      <c r="S1016" s="10" t="s">
        <v>2548</v>
      </c>
      <c r="T1016" s="9" t="s">
        <v>2541</v>
      </c>
      <c r="U1016" s="415" t="s">
        <v>5432</v>
      </c>
      <c r="V1016" s="449"/>
      <c r="W1016" s="56"/>
      <c r="X1016" s="56"/>
      <c r="Y1016" s="56"/>
      <c r="Z1016" s="56"/>
      <c r="AA1016" s="56"/>
    </row>
    <row r="1017" spans="1:27" s="30" customFormat="1" ht="84" outlineLevel="1">
      <c r="A1017" s="10">
        <f>A1016+1</f>
        <v>949</v>
      </c>
      <c r="B1017" s="10" t="s">
        <v>8439</v>
      </c>
      <c r="C1017" s="10" t="s">
        <v>341</v>
      </c>
      <c r="D1017" s="172" t="s">
        <v>5428</v>
      </c>
      <c r="E1017" s="10">
        <v>6628009084</v>
      </c>
      <c r="F1017" s="10" t="s">
        <v>7723</v>
      </c>
      <c r="G1017" s="125" t="s">
        <v>2549</v>
      </c>
      <c r="H1017" s="167" t="s">
        <v>151</v>
      </c>
      <c r="I1017" s="10" t="s">
        <v>22</v>
      </c>
      <c r="J1017" s="16" t="s">
        <v>3435</v>
      </c>
      <c r="K1017" s="39" t="s">
        <v>5431</v>
      </c>
      <c r="L1017" s="151" t="s">
        <v>3212</v>
      </c>
      <c r="M1017" s="76" t="s">
        <v>11159</v>
      </c>
      <c r="N1017" s="10" t="s">
        <v>39</v>
      </c>
      <c r="O1017" s="76" t="s">
        <v>12364</v>
      </c>
      <c r="P1017" s="10" t="s">
        <v>12727</v>
      </c>
      <c r="Q1017" s="562" t="s">
        <v>9648</v>
      </c>
      <c r="R1017" s="10" t="s">
        <v>4338</v>
      </c>
      <c r="S1017" s="10" t="s">
        <v>12575</v>
      </c>
      <c r="T1017" s="41" t="s">
        <v>2541</v>
      </c>
      <c r="U1017" s="415" t="s">
        <v>5433</v>
      </c>
      <c r="V1017" s="449"/>
      <c r="W1017" s="56"/>
      <c r="X1017" s="56"/>
      <c r="Y1017" s="56"/>
      <c r="Z1017" s="56"/>
      <c r="AA1017" s="56"/>
    </row>
    <row r="1018" spans="1:27" s="30" customFormat="1" ht="84" outlineLevel="1">
      <c r="A1018" s="10">
        <f t="shared" si="50"/>
        <v>950</v>
      </c>
      <c r="B1018" s="10" t="s">
        <v>5631</v>
      </c>
      <c r="C1018" s="10" t="s">
        <v>341</v>
      </c>
      <c r="D1018" s="172" t="s">
        <v>2550</v>
      </c>
      <c r="E1018" s="10">
        <v>6628009020</v>
      </c>
      <c r="F1018" s="10" t="s">
        <v>9273</v>
      </c>
      <c r="G1018" s="125" t="s">
        <v>2551</v>
      </c>
      <c r="H1018" s="167" t="s">
        <v>151</v>
      </c>
      <c r="I1018" s="10" t="s">
        <v>22</v>
      </c>
      <c r="J1018" s="16" t="s">
        <v>3290</v>
      </c>
      <c r="K1018" s="39" t="s">
        <v>5431</v>
      </c>
      <c r="L1018" s="151" t="s">
        <v>3212</v>
      </c>
      <c r="M1018" s="76" t="s">
        <v>10917</v>
      </c>
      <c r="N1018" s="10" t="s">
        <v>39</v>
      </c>
      <c r="O1018" s="76" t="s">
        <v>11880</v>
      </c>
      <c r="P1018" s="10" t="s">
        <v>12708</v>
      </c>
      <c r="Q1018" s="227" t="s">
        <v>9647</v>
      </c>
      <c r="R1018" s="10" t="s">
        <v>12729</v>
      </c>
      <c r="S1018" s="10" t="s">
        <v>2552</v>
      </c>
      <c r="T1018" s="41" t="s">
        <v>2541</v>
      </c>
      <c r="U1018" s="415" t="s">
        <v>2553</v>
      </c>
      <c r="V1018" s="449"/>
      <c r="W1018" s="56"/>
      <c r="X1018" s="56"/>
      <c r="Y1018" s="56"/>
      <c r="Z1018" s="56"/>
      <c r="AA1018" s="56"/>
    </row>
    <row r="1019" spans="1:27" s="30" customFormat="1" ht="84" outlineLevel="1">
      <c r="A1019" s="10">
        <f t="shared" si="50"/>
        <v>951</v>
      </c>
      <c r="B1019" s="10" t="s">
        <v>8440</v>
      </c>
      <c r="C1019" s="10" t="s">
        <v>341</v>
      </c>
      <c r="D1019" s="172" t="s">
        <v>2554</v>
      </c>
      <c r="E1019" s="10">
        <v>6628009101</v>
      </c>
      <c r="F1019" s="10" t="s">
        <v>7625</v>
      </c>
      <c r="G1019" s="125" t="s">
        <v>2555</v>
      </c>
      <c r="H1019" s="167" t="s">
        <v>151</v>
      </c>
      <c r="I1019" s="10" t="s">
        <v>22</v>
      </c>
      <c r="J1019" s="16" t="s">
        <v>3290</v>
      </c>
      <c r="K1019" s="39" t="s">
        <v>5431</v>
      </c>
      <c r="L1019" s="10" t="s">
        <v>1456</v>
      </c>
      <c r="M1019" s="76" t="s">
        <v>11262</v>
      </c>
      <c r="N1019" s="10" t="s">
        <v>39</v>
      </c>
      <c r="O1019" s="76" t="s">
        <v>12294</v>
      </c>
      <c r="P1019" s="10" t="s">
        <v>12728</v>
      </c>
      <c r="Q1019" s="173" t="s">
        <v>11795</v>
      </c>
      <c r="R1019" s="10" t="s">
        <v>12723</v>
      </c>
      <c r="S1019" s="10" t="s">
        <v>2556</v>
      </c>
      <c r="T1019" s="41" t="s">
        <v>2541</v>
      </c>
      <c r="U1019" s="415" t="s">
        <v>5434</v>
      </c>
      <c r="V1019" s="449"/>
      <c r="W1019" s="56"/>
      <c r="X1019" s="56"/>
      <c r="Y1019" s="56"/>
      <c r="Z1019" s="56"/>
      <c r="AA1019" s="56"/>
    </row>
    <row r="1020" spans="1:27" s="30" customFormat="1" ht="84" outlineLevel="1">
      <c r="A1020" s="10">
        <f t="shared" si="50"/>
        <v>952</v>
      </c>
      <c r="B1020" s="10" t="s">
        <v>8441</v>
      </c>
      <c r="C1020" s="10" t="s">
        <v>341</v>
      </c>
      <c r="D1020" s="172" t="s">
        <v>5429</v>
      </c>
      <c r="E1020" s="10">
        <v>6628009126</v>
      </c>
      <c r="F1020" s="10" t="s">
        <v>7437</v>
      </c>
      <c r="G1020" s="577" t="s">
        <v>2557</v>
      </c>
      <c r="H1020" s="167" t="s">
        <v>151</v>
      </c>
      <c r="I1020" s="10" t="s">
        <v>22</v>
      </c>
      <c r="J1020" s="16" t="s">
        <v>3775</v>
      </c>
      <c r="K1020" s="39" t="s">
        <v>5431</v>
      </c>
      <c r="L1020" s="151" t="s">
        <v>3212</v>
      </c>
      <c r="M1020" s="76" t="s">
        <v>10931</v>
      </c>
      <c r="N1020" s="10" t="s">
        <v>39</v>
      </c>
      <c r="O1020" s="76" t="s">
        <v>12192</v>
      </c>
      <c r="P1020" s="10" t="s">
        <v>12730</v>
      </c>
      <c r="Q1020" s="173" t="s">
        <v>9649</v>
      </c>
      <c r="R1020" s="10" t="s">
        <v>12722</v>
      </c>
      <c r="S1020" s="10" t="s">
        <v>2558</v>
      </c>
      <c r="T1020" s="41" t="s">
        <v>2541</v>
      </c>
      <c r="U1020" s="415" t="s">
        <v>5435</v>
      </c>
      <c r="V1020" s="449"/>
      <c r="W1020" s="56"/>
      <c r="X1020" s="56"/>
      <c r="Y1020" s="56"/>
      <c r="Z1020" s="56"/>
      <c r="AA1020" s="56"/>
    </row>
    <row r="1021" spans="1:27" s="30" customFormat="1" ht="108" outlineLevel="1">
      <c r="A1021" s="10">
        <f t="shared" si="50"/>
        <v>953</v>
      </c>
      <c r="B1021" s="10" t="s">
        <v>8442</v>
      </c>
      <c r="C1021" s="10" t="s">
        <v>44</v>
      </c>
      <c r="D1021" s="172" t="s">
        <v>6361</v>
      </c>
      <c r="E1021" s="10">
        <v>6628008980</v>
      </c>
      <c r="F1021" s="10" t="s">
        <v>8651</v>
      </c>
      <c r="G1021" s="577" t="s">
        <v>2559</v>
      </c>
      <c r="H1021" s="167" t="s">
        <v>151</v>
      </c>
      <c r="I1021" s="10" t="s">
        <v>22</v>
      </c>
      <c r="J1021" s="16" t="s">
        <v>3774</v>
      </c>
      <c r="K1021" s="39" t="s">
        <v>5431</v>
      </c>
      <c r="L1021" s="151" t="s">
        <v>3212</v>
      </c>
      <c r="M1021" s="76" t="s">
        <v>11206</v>
      </c>
      <c r="N1021" s="10" t="s">
        <v>39</v>
      </c>
      <c r="O1021" s="76" t="s">
        <v>12193</v>
      </c>
      <c r="P1021" s="10" t="s">
        <v>12731</v>
      </c>
      <c r="Q1021" s="173" t="s">
        <v>9650</v>
      </c>
      <c r="R1021" s="10" t="s">
        <v>12721</v>
      </c>
      <c r="S1021" s="10" t="s">
        <v>2560</v>
      </c>
      <c r="T1021" s="41" t="s">
        <v>2541</v>
      </c>
      <c r="U1021" s="415" t="s">
        <v>5436</v>
      </c>
      <c r="V1021" s="449"/>
      <c r="W1021" s="56"/>
      <c r="X1021" s="56"/>
      <c r="Y1021" s="56"/>
      <c r="Z1021" s="56"/>
      <c r="AA1021" s="56"/>
    </row>
    <row r="1022" spans="1:27" s="30" customFormat="1" ht="84" outlineLevel="1">
      <c r="A1022" s="10">
        <f t="shared" si="50"/>
        <v>954</v>
      </c>
      <c r="B1022" s="10" t="s">
        <v>9160</v>
      </c>
      <c r="C1022" s="10" t="s">
        <v>341</v>
      </c>
      <c r="D1022" s="172" t="s">
        <v>5430</v>
      </c>
      <c r="E1022" s="10">
        <v>6628009158</v>
      </c>
      <c r="F1022" s="10" t="s">
        <v>7626</v>
      </c>
      <c r="G1022" s="125" t="s">
        <v>2561</v>
      </c>
      <c r="H1022" s="167" t="s">
        <v>151</v>
      </c>
      <c r="I1022" s="10" t="s">
        <v>22</v>
      </c>
      <c r="J1022" s="16" t="s">
        <v>1171</v>
      </c>
      <c r="K1022" s="39" t="s">
        <v>5431</v>
      </c>
      <c r="L1022" s="151" t="s">
        <v>3212</v>
      </c>
      <c r="M1022" s="76" t="s">
        <v>10932</v>
      </c>
      <c r="N1022" s="10" t="s">
        <v>39</v>
      </c>
      <c r="O1022" s="76" t="s">
        <v>11963</v>
      </c>
      <c r="P1022" s="10" t="s">
        <v>2562</v>
      </c>
      <c r="Q1022" s="173" t="s">
        <v>9647</v>
      </c>
      <c r="R1022" s="10" t="s">
        <v>12720</v>
      </c>
      <c r="S1022" s="10" t="s">
        <v>2563</v>
      </c>
      <c r="T1022" s="41" t="s">
        <v>2541</v>
      </c>
      <c r="U1022" s="415" t="s">
        <v>5437</v>
      </c>
      <c r="V1022" s="449"/>
      <c r="W1022" s="56"/>
      <c r="X1022" s="56"/>
      <c r="Y1022" s="56"/>
      <c r="Z1022" s="56"/>
      <c r="AA1022" s="56"/>
    </row>
    <row r="1023" spans="1:27" s="30" customFormat="1" ht="84" outlineLevel="1">
      <c r="A1023" s="10">
        <f t="shared" si="50"/>
        <v>955</v>
      </c>
      <c r="B1023" s="10" t="s">
        <v>9161</v>
      </c>
      <c r="C1023" s="10" t="s">
        <v>341</v>
      </c>
      <c r="D1023" s="172" t="s">
        <v>2564</v>
      </c>
      <c r="E1023" s="113">
        <v>6628009119</v>
      </c>
      <c r="F1023" s="10" t="s">
        <v>13906</v>
      </c>
      <c r="G1023" s="125" t="s">
        <v>2565</v>
      </c>
      <c r="H1023" s="167" t="s">
        <v>151</v>
      </c>
      <c r="I1023" s="10" t="s">
        <v>22</v>
      </c>
      <c r="J1023" s="16" t="s">
        <v>3290</v>
      </c>
      <c r="K1023" s="39" t="s">
        <v>5431</v>
      </c>
      <c r="L1023" s="151" t="s">
        <v>3212</v>
      </c>
      <c r="M1023" s="76" t="s">
        <v>10917</v>
      </c>
      <c r="N1023" s="10" t="s">
        <v>39</v>
      </c>
      <c r="O1023" s="76" t="s">
        <v>11929</v>
      </c>
      <c r="P1023" s="10" t="s">
        <v>12732</v>
      </c>
      <c r="Q1023" s="173" t="s">
        <v>9651</v>
      </c>
      <c r="R1023" s="10" t="s">
        <v>12719</v>
      </c>
      <c r="S1023" s="10" t="s">
        <v>2566</v>
      </c>
      <c r="T1023" s="282" t="s">
        <v>2541</v>
      </c>
      <c r="U1023" s="415" t="s">
        <v>4755</v>
      </c>
      <c r="V1023" s="449"/>
      <c r="W1023" s="56"/>
      <c r="X1023" s="56"/>
      <c r="Y1023" s="56"/>
      <c r="Z1023" s="56"/>
      <c r="AA1023" s="56"/>
    </row>
    <row r="1024" spans="1:27" s="30" customFormat="1" ht="84" outlineLevel="1">
      <c r="A1024" s="10">
        <f t="shared" si="50"/>
        <v>956</v>
      </c>
      <c r="B1024" s="10" t="s">
        <v>9162</v>
      </c>
      <c r="C1024" s="10" t="s">
        <v>341</v>
      </c>
      <c r="D1024" s="172" t="s">
        <v>2567</v>
      </c>
      <c r="E1024" s="10">
        <v>6628009052</v>
      </c>
      <c r="F1024" s="10" t="s">
        <v>7438</v>
      </c>
      <c r="G1024" s="125" t="s">
        <v>2568</v>
      </c>
      <c r="H1024" s="167" t="s">
        <v>151</v>
      </c>
      <c r="I1024" s="10" t="s">
        <v>22</v>
      </c>
      <c r="J1024" s="16" t="s">
        <v>3435</v>
      </c>
      <c r="K1024" s="39" t="s">
        <v>5431</v>
      </c>
      <c r="L1024" s="151" t="s">
        <v>3212</v>
      </c>
      <c r="M1024" s="76" t="s">
        <v>10911</v>
      </c>
      <c r="N1024" s="10" t="s">
        <v>39</v>
      </c>
      <c r="O1024" s="76" t="s">
        <v>12365</v>
      </c>
      <c r="P1024" s="10" t="s">
        <v>2569</v>
      </c>
      <c r="Q1024" s="173" t="s">
        <v>9647</v>
      </c>
      <c r="R1024" s="10" t="s">
        <v>12718</v>
      </c>
      <c r="S1024" s="10" t="s">
        <v>2570</v>
      </c>
      <c r="T1024" s="41" t="s">
        <v>2541</v>
      </c>
      <c r="U1024" s="415" t="s">
        <v>2571</v>
      </c>
      <c r="V1024" s="449"/>
      <c r="W1024" s="56"/>
      <c r="X1024" s="56"/>
      <c r="Y1024" s="56"/>
      <c r="Z1024" s="56"/>
      <c r="AA1024" s="56"/>
    </row>
    <row r="1025" spans="1:27" s="30" customFormat="1" ht="84" outlineLevel="1">
      <c r="A1025" s="10">
        <f t="shared" si="50"/>
        <v>957</v>
      </c>
      <c r="B1025" s="10" t="s">
        <v>8443</v>
      </c>
      <c r="C1025" s="10" t="s">
        <v>341</v>
      </c>
      <c r="D1025" s="172" t="s">
        <v>2572</v>
      </c>
      <c r="E1025" s="10">
        <v>6628009013</v>
      </c>
      <c r="F1025" s="10" t="s">
        <v>7724</v>
      </c>
      <c r="G1025" s="125" t="s">
        <v>2573</v>
      </c>
      <c r="H1025" s="167" t="s">
        <v>151</v>
      </c>
      <c r="I1025" s="10" t="s">
        <v>22</v>
      </c>
      <c r="J1025" s="16" t="s">
        <v>3776</v>
      </c>
      <c r="K1025" s="39" t="s">
        <v>5431</v>
      </c>
      <c r="L1025" s="151" t="s">
        <v>3212</v>
      </c>
      <c r="M1025" s="76" t="s">
        <v>11006</v>
      </c>
      <c r="N1025" s="10" t="s">
        <v>39</v>
      </c>
      <c r="O1025" s="76" t="s">
        <v>11894</v>
      </c>
      <c r="P1025" s="10" t="s">
        <v>2574</v>
      </c>
      <c r="Q1025" s="224" t="s">
        <v>9647</v>
      </c>
      <c r="R1025" s="10" t="s">
        <v>12717</v>
      </c>
      <c r="S1025" s="10" t="s">
        <v>2575</v>
      </c>
      <c r="T1025" s="41" t="s">
        <v>2541</v>
      </c>
      <c r="U1025" s="415" t="s">
        <v>2576</v>
      </c>
      <c r="V1025" s="449"/>
      <c r="W1025" s="56"/>
      <c r="X1025" s="56"/>
      <c r="Y1025" s="56"/>
      <c r="Z1025" s="56"/>
      <c r="AA1025" s="56"/>
    </row>
    <row r="1026" spans="1:27" s="30" customFormat="1" ht="84" outlineLevel="1">
      <c r="A1026" s="10">
        <f t="shared" si="50"/>
        <v>958</v>
      </c>
      <c r="B1026" s="10" t="s">
        <v>9163</v>
      </c>
      <c r="C1026" s="10" t="s">
        <v>44</v>
      </c>
      <c r="D1026" s="172" t="s">
        <v>2577</v>
      </c>
      <c r="E1026" s="10">
        <v>6628009133</v>
      </c>
      <c r="F1026" s="10" t="s">
        <v>7439</v>
      </c>
      <c r="G1026" s="125" t="s">
        <v>2578</v>
      </c>
      <c r="H1026" s="167" t="s">
        <v>151</v>
      </c>
      <c r="I1026" s="10" t="s">
        <v>22</v>
      </c>
      <c r="J1026" s="16" t="s">
        <v>3290</v>
      </c>
      <c r="K1026" s="39" t="s">
        <v>5431</v>
      </c>
      <c r="L1026" s="151" t="s">
        <v>3212</v>
      </c>
      <c r="M1026" s="76" t="s">
        <v>10917</v>
      </c>
      <c r="N1026" s="10" t="s">
        <v>39</v>
      </c>
      <c r="O1026" s="76" t="s">
        <v>12194</v>
      </c>
      <c r="P1026" s="191" t="s">
        <v>12733</v>
      </c>
      <c r="Q1026" s="562" t="s">
        <v>9652</v>
      </c>
      <c r="R1026" s="127" t="s">
        <v>12716</v>
      </c>
      <c r="S1026" s="10" t="s">
        <v>2579</v>
      </c>
      <c r="T1026" s="41" t="s">
        <v>2541</v>
      </c>
      <c r="U1026" s="415" t="s">
        <v>5438</v>
      </c>
      <c r="V1026" s="449"/>
      <c r="W1026" s="56"/>
      <c r="X1026" s="56"/>
      <c r="Y1026" s="56"/>
      <c r="Z1026" s="56"/>
      <c r="AA1026" s="56"/>
    </row>
    <row r="1027" spans="1:27" s="30" customFormat="1" ht="84" outlineLevel="1">
      <c r="A1027" s="10">
        <f t="shared" si="50"/>
        <v>959</v>
      </c>
      <c r="B1027" s="10" t="s">
        <v>9164</v>
      </c>
      <c r="C1027" s="10" t="s">
        <v>341</v>
      </c>
      <c r="D1027" s="172" t="s">
        <v>2580</v>
      </c>
      <c r="E1027" s="113">
        <v>6628009140</v>
      </c>
      <c r="F1027" s="10" t="s">
        <v>13928</v>
      </c>
      <c r="G1027" s="125" t="s">
        <v>2581</v>
      </c>
      <c r="H1027" s="167" t="s">
        <v>151</v>
      </c>
      <c r="I1027" s="10" t="s">
        <v>49</v>
      </c>
      <c r="J1027" s="16" t="s">
        <v>3290</v>
      </c>
      <c r="K1027" s="39" t="s">
        <v>5431</v>
      </c>
      <c r="L1027" s="151" t="s">
        <v>3212</v>
      </c>
      <c r="M1027" s="76" t="s">
        <v>10932</v>
      </c>
      <c r="N1027" s="10" t="s">
        <v>39</v>
      </c>
      <c r="O1027" s="76" t="s">
        <v>12001</v>
      </c>
      <c r="P1027" s="191" t="s">
        <v>12734</v>
      </c>
      <c r="Q1027" s="451" t="s">
        <v>9653</v>
      </c>
      <c r="R1027" s="127" t="s">
        <v>12915</v>
      </c>
      <c r="S1027" s="10" t="s">
        <v>2582</v>
      </c>
      <c r="T1027" s="41" t="s">
        <v>2541</v>
      </c>
      <c r="U1027" s="415" t="s">
        <v>5439</v>
      </c>
      <c r="V1027" s="449"/>
      <c r="W1027" s="56"/>
      <c r="X1027" s="56"/>
      <c r="Y1027" s="56"/>
      <c r="Z1027" s="56"/>
      <c r="AA1027" s="56"/>
    </row>
    <row r="1028" spans="1:27" s="30" customFormat="1" ht="120" outlineLevel="1">
      <c r="A1028" s="10">
        <f t="shared" si="50"/>
        <v>960</v>
      </c>
      <c r="B1028" s="10" t="s">
        <v>8444</v>
      </c>
      <c r="C1028" s="10" t="s">
        <v>44</v>
      </c>
      <c r="D1028" s="172" t="s">
        <v>2583</v>
      </c>
      <c r="E1028" s="10">
        <v>6628009694</v>
      </c>
      <c r="F1028" s="10" t="s">
        <v>7440</v>
      </c>
      <c r="G1028" s="577" t="s">
        <v>2584</v>
      </c>
      <c r="H1028" s="167" t="s">
        <v>151</v>
      </c>
      <c r="I1028" s="10" t="s">
        <v>22</v>
      </c>
      <c r="J1028" s="16" t="s">
        <v>3290</v>
      </c>
      <c r="K1028" s="39">
        <v>440.86</v>
      </c>
      <c r="L1028" s="151" t="s">
        <v>5416</v>
      </c>
      <c r="M1028" s="76" t="s">
        <v>11263</v>
      </c>
      <c r="N1028" s="47" t="s">
        <v>5000</v>
      </c>
      <c r="O1028" s="76" t="s">
        <v>12195</v>
      </c>
      <c r="P1028" s="10" t="s">
        <v>12713</v>
      </c>
      <c r="Q1028" s="562" t="s">
        <v>12714</v>
      </c>
      <c r="R1028" s="127" t="s">
        <v>12715</v>
      </c>
      <c r="S1028" s="10" t="s">
        <v>2585</v>
      </c>
      <c r="T1028" s="41" t="s">
        <v>2541</v>
      </c>
      <c r="U1028" s="415" t="s">
        <v>5440</v>
      </c>
      <c r="V1028" s="449"/>
      <c r="W1028" s="56"/>
      <c r="X1028" s="56"/>
      <c r="Y1028" s="56"/>
      <c r="Z1028" s="56"/>
      <c r="AA1028" s="56"/>
    </row>
    <row r="1029" spans="1:27" s="30" customFormat="1" ht="144" outlineLevel="1">
      <c r="A1029" s="10">
        <f t="shared" si="50"/>
        <v>961</v>
      </c>
      <c r="B1029" s="47" t="s">
        <v>8445</v>
      </c>
      <c r="C1029" s="47" t="s">
        <v>341</v>
      </c>
      <c r="D1029" s="188" t="s">
        <v>2586</v>
      </c>
      <c r="E1029" s="283">
        <v>6628009870</v>
      </c>
      <c r="F1029" s="47" t="s">
        <v>8654</v>
      </c>
      <c r="G1029" s="153" t="s">
        <v>2587</v>
      </c>
      <c r="H1029" s="167" t="s">
        <v>151</v>
      </c>
      <c r="I1029" s="47" t="s">
        <v>22</v>
      </c>
      <c r="J1029" s="16" t="s">
        <v>3290</v>
      </c>
      <c r="K1029" s="39">
        <v>440.86</v>
      </c>
      <c r="L1029" s="151" t="s">
        <v>5416</v>
      </c>
      <c r="M1029" s="76" t="s">
        <v>10911</v>
      </c>
      <c r="N1029" s="10" t="s">
        <v>39</v>
      </c>
      <c r="O1029" s="87" t="s">
        <v>11911</v>
      </c>
      <c r="P1029" s="507" t="s">
        <v>4497</v>
      </c>
      <c r="Q1029" s="379" t="s">
        <v>11796</v>
      </c>
      <c r="R1029" s="265" t="s">
        <v>12710</v>
      </c>
      <c r="S1029" s="47" t="s">
        <v>2588</v>
      </c>
      <c r="T1029" s="266" t="s">
        <v>2541</v>
      </c>
      <c r="U1029" s="415" t="s">
        <v>5441</v>
      </c>
      <c r="V1029" s="449"/>
      <c r="W1029" s="56"/>
      <c r="X1029" s="56"/>
      <c r="Y1029" s="56"/>
      <c r="Z1029" s="56"/>
      <c r="AA1029" s="56"/>
    </row>
    <row r="1030" spans="1:27" s="30" customFormat="1" ht="84" outlineLevel="1">
      <c r="A1030" s="10">
        <f t="shared" si="50"/>
        <v>962</v>
      </c>
      <c r="B1030" s="10" t="s">
        <v>8446</v>
      </c>
      <c r="C1030" s="10" t="s">
        <v>44</v>
      </c>
      <c r="D1030" s="172" t="s">
        <v>2589</v>
      </c>
      <c r="E1030" s="37">
        <v>6628009711</v>
      </c>
      <c r="F1030" s="10" t="s">
        <v>7441</v>
      </c>
      <c r="G1030" s="125" t="s">
        <v>2590</v>
      </c>
      <c r="H1030" s="167" t="s">
        <v>151</v>
      </c>
      <c r="I1030" s="10" t="s">
        <v>22</v>
      </c>
      <c r="J1030" s="16" t="s">
        <v>3290</v>
      </c>
      <c r="K1030" s="39">
        <v>440.86</v>
      </c>
      <c r="L1030" s="151" t="s">
        <v>5416</v>
      </c>
      <c r="M1030" s="76" t="s">
        <v>10932</v>
      </c>
      <c r="N1030" s="10" t="s">
        <v>39</v>
      </c>
      <c r="O1030" s="76" t="s">
        <v>11979</v>
      </c>
      <c r="P1030" s="10" t="s">
        <v>12735</v>
      </c>
      <c r="Q1030" s="284" t="s">
        <v>9647</v>
      </c>
      <c r="R1030" s="10" t="s">
        <v>12709</v>
      </c>
      <c r="S1030" s="10" t="s">
        <v>2591</v>
      </c>
      <c r="T1030" s="41" t="s">
        <v>2541</v>
      </c>
      <c r="U1030" s="415" t="s">
        <v>5442</v>
      </c>
      <c r="V1030" s="449"/>
      <c r="W1030" s="56"/>
      <c r="X1030" s="56"/>
      <c r="Y1030" s="56"/>
      <c r="Z1030" s="56"/>
      <c r="AA1030" s="56"/>
    </row>
    <row r="1031" spans="1:27" s="30" customFormat="1" ht="84" outlineLevel="1">
      <c r="A1031" s="10">
        <f t="shared" si="50"/>
        <v>963</v>
      </c>
      <c r="B1031" s="10" t="s">
        <v>8447</v>
      </c>
      <c r="C1031" s="10" t="s">
        <v>44</v>
      </c>
      <c r="D1031" s="172" t="s">
        <v>2572</v>
      </c>
      <c r="E1031" s="10">
        <v>6628009905</v>
      </c>
      <c r="F1031" s="10" t="s">
        <v>8653</v>
      </c>
      <c r="G1031" s="125" t="s">
        <v>2592</v>
      </c>
      <c r="H1031" s="167" t="s">
        <v>151</v>
      </c>
      <c r="I1031" s="10" t="s">
        <v>22</v>
      </c>
      <c r="J1031" s="16" t="s">
        <v>3290</v>
      </c>
      <c r="K1031" s="39">
        <v>440.86</v>
      </c>
      <c r="L1031" s="151" t="s">
        <v>5416</v>
      </c>
      <c r="M1031" s="76" t="s">
        <v>11264</v>
      </c>
      <c r="N1031" s="10" t="s">
        <v>39</v>
      </c>
      <c r="O1031" s="76" t="s">
        <v>11939</v>
      </c>
      <c r="P1031" s="10" t="s">
        <v>12736</v>
      </c>
      <c r="Q1031" s="562" t="s">
        <v>9654</v>
      </c>
      <c r="R1031" s="10" t="s">
        <v>5535</v>
      </c>
      <c r="S1031" s="191" t="s">
        <v>2593</v>
      </c>
      <c r="T1031" s="234" t="s">
        <v>5008</v>
      </c>
      <c r="U1031" s="415" t="s">
        <v>5443</v>
      </c>
      <c r="V1031" s="449"/>
      <c r="W1031" s="56"/>
      <c r="X1031" s="56"/>
      <c r="Y1031" s="56"/>
      <c r="Z1031" s="56"/>
      <c r="AA1031" s="56"/>
    </row>
    <row r="1032" spans="1:27" s="30" customFormat="1" ht="108" outlineLevel="1">
      <c r="A1032" s="10">
        <f t="shared" si="50"/>
        <v>964</v>
      </c>
      <c r="B1032" s="10" t="s">
        <v>9165</v>
      </c>
      <c r="C1032" s="10" t="s">
        <v>341</v>
      </c>
      <c r="D1032" s="172" t="s">
        <v>2594</v>
      </c>
      <c r="E1032" s="37">
        <v>6628009920</v>
      </c>
      <c r="F1032" s="10" t="s">
        <v>7442</v>
      </c>
      <c r="G1032" s="125" t="s">
        <v>2595</v>
      </c>
      <c r="H1032" s="167" t="s">
        <v>151</v>
      </c>
      <c r="I1032" s="10" t="s">
        <v>22</v>
      </c>
      <c r="J1032" s="16" t="s">
        <v>3290</v>
      </c>
      <c r="K1032" s="39">
        <v>440.86</v>
      </c>
      <c r="L1032" s="151" t="s">
        <v>5416</v>
      </c>
      <c r="M1032" s="76" t="s">
        <v>10923</v>
      </c>
      <c r="N1032" s="10" t="s">
        <v>39</v>
      </c>
      <c r="O1032" s="76" t="s">
        <v>12366</v>
      </c>
      <c r="P1032" s="191" t="s">
        <v>2596</v>
      </c>
      <c r="Q1032" s="562" t="s">
        <v>9655</v>
      </c>
      <c r="R1032" s="127" t="s">
        <v>12916</v>
      </c>
      <c r="S1032" s="10" t="s">
        <v>2597</v>
      </c>
      <c r="T1032" s="41" t="s">
        <v>2598</v>
      </c>
      <c r="U1032" s="415" t="s">
        <v>5444</v>
      </c>
      <c r="V1032" s="449"/>
      <c r="W1032" s="56"/>
      <c r="X1032" s="56"/>
      <c r="Y1032" s="56"/>
      <c r="Z1032" s="56"/>
      <c r="AA1032" s="56"/>
    </row>
    <row r="1033" spans="1:27" s="30" customFormat="1" ht="48" outlineLevel="1">
      <c r="A1033" s="10">
        <f t="shared" si="50"/>
        <v>965</v>
      </c>
      <c r="B1033" s="10" t="s">
        <v>8448</v>
      </c>
      <c r="C1033" s="10" t="s">
        <v>341</v>
      </c>
      <c r="D1033" s="172" t="s">
        <v>2599</v>
      </c>
      <c r="E1033" s="10">
        <v>6628009197</v>
      </c>
      <c r="F1033" s="10" t="s">
        <v>10770</v>
      </c>
      <c r="G1033" s="125" t="s">
        <v>2600</v>
      </c>
      <c r="H1033" s="167" t="s">
        <v>151</v>
      </c>
      <c r="I1033" s="10" t="s">
        <v>22</v>
      </c>
      <c r="J1033" s="16" t="s">
        <v>3777</v>
      </c>
      <c r="K1033" s="39" t="s">
        <v>5431</v>
      </c>
      <c r="L1033" s="151" t="s">
        <v>3212</v>
      </c>
      <c r="M1033" s="76" t="s">
        <v>10911</v>
      </c>
      <c r="N1033" s="10" t="s">
        <v>39</v>
      </c>
      <c r="O1033" s="76" t="s">
        <v>11881</v>
      </c>
      <c r="P1033" s="10" t="s">
        <v>2601</v>
      </c>
      <c r="Q1033" s="284" t="s">
        <v>9489</v>
      </c>
      <c r="R1033" s="10" t="s">
        <v>12711</v>
      </c>
      <c r="S1033" s="10" t="s">
        <v>2602</v>
      </c>
      <c r="T1033" s="41" t="s">
        <v>5002</v>
      </c>
      <c r="U1033" s="415" t="s">
        <v>2603</v>
      </c>
      <c r="V1033" s="449"/>
      <c r="W1033" s="56"/>
      <c r="X1033" s="56"/>
      <c r="Y1033" s="56"/>
      <c r="Z1033" s="56"/>
      <c r="AA1033" s="56"/>
    </row>
    <row r="1034" spans="1:27" s="30" customFormat="1" ht="72" outlineLevel="1">
      <c r="A1034" s="10">
        <f t="shared" si="50"/>
        <v>966</v>
      </c>
      <c r="B1034" s="10" t="s">
        <v>8449</v>
      </c>
      <c r="C1034" s="10" t="s">
        <v>341</v>
      </c>
      <c r="D1034" s="172" t="s">
        <v>2604</v>
      </c>
      <c r="E1034" s="10">
        <v>6628007520</v>
      </c>
      <c r="F1034" s="10" t="s">
        <v>10771</v>
      </c>
      <c r="G1034" s="125" t="s">
        <v>2605</v>
      </c>
      <c r="H1034" s="167" t="s">
        <v>151</v>
      </c>
      <c r="I1034" s="10" t="s">
        <v>22</v>
      </c>
      <c r="J1034" s="16" t="s">
        <v>3778</v>
      </c>
      <c r="K1034" s="39" t="s">
        <v>5431</v>
      </c>
      <c r="L1034" s="151" t="s">
        <v>3212</v>
      </c>
      <c r="M1034" s="76" t="s">
        <v>11243</v>
      </c>
      <c r="N1034" s="10" t="s">
        <v>39</v>
      </c>
      <c r="O1034" s="76" t="s">
        <v>11867</v>
      </c>
      <c r="P1034" s="191" t="s">
        <v>2606</v>
      </c>
      <c r="Q1034" s="562" t="s">
        <v>9656</v>
      </c>
      <c r="R1034" s="126" t="s">
        <v>39</v>
      </c>
      <c r="S1034" s="10" t="s">
        <v>2607</v>
      </c>
      <c r="T1034" s="41" t="s">
        <v>5002</v>
      </c>
      <c r="U1034" s="415" t="s">
        <v>4756</v>
      </c>
      <c r="V1034" s="449"/>
      <c r="W1034" s="56"/>
      <c r="X1034" s="56"/>
      <c r="Y1034" s="56"/>
      <c r="Z1034" s="56"/>
      <c r="AA1034" s="56"/>
    </row>
    <row r="1035" spans="1:27" s="30" customFormat="1" ht="84" outlineLevel="1">
      <c r="A1035" s="10">
        <f t="shared" si="50"/>
        <v>967</v>
      </c>
      <c r="B1035" s="10" t="s">
        <v>8450</v>
      </c>
      <c r="C1035" s="10" t="s">
        <v>341</v>
      </c>
      <c r="D1035" s="172" t="s">
        <v>2608</v>
      </c>
      <c r="E1035" s="10">
        <v>6628009662</v>
      </c>
      <c r="F1035" s="10" t="s">
        <v>7443</v>
      </c>
      <c r="G1035" s="577" t="s">
        <v>2613</v>
      </c>
      <c r="H1035" s="167" t="s">
        <v>151</v>
      </c>
      <c r="I1035" s="10" t="s">
        <v>22</v>
      </c>
      <c r="J1035" s="16" t="s">
        <v>3290</v>
      </c>
      <c r="K1035" s="39" t="s">
        <v>5431</v>
      </c>
      <c r="L1035" s="151" t="s">
        <v>3212</v>
      </c>
      <c r="M1035" s="76" t="s">
        <v>10931</v>
      </c>
      <c r="N1035" s="10" t="s">
        <v>39</v>
      </c>
      <c r="O1035" s="76" t="s">
        <v>12009</v>
      </c>
      <c r="P1035" s="191" t="s">
        <v>2609</v>
      </c>
      <c r="Q1035" s="562" t="s">
        <v>9657</v>
      </c>
      <c r="R1035" s="127" t="s">
        <v>8705</v>
      </c>
      <c r="S1035" s="10" t="s">
        <v>2610</v>
      </c>
      <c r="T1035" s="41" t="s">
        <v>2541</v>
      </c>
      <c r="U1035" s="415" t="s">
        <v>2611</v>
      </c>
      <c r="V1035" s="449"/>
      <c r="W1035" s="56"/>
      <c r="X1035" s="56"/>
      <c r="Y1035" s="56"/>
      <c r="Z1035" s="56"/>
      <c r="AA1035" s="56"/>
    </row>
    <row r="1036" spans="1:27" s="30" customFormat="1" ht="114" outlineLevel="1">
      <c r="A1036" s="10">
        <f t="shared" si="50"/>
        <v>968</v>
      </c>
      <c r="B1036" s="10" t="s">
        <v>8451</v>
      </c>
      <c r="C1036" s="10" t="s">
        <v>341</v>
      </c>
      <c r="D1036" s="172" t="s">
        <v>2612</v>
      </c>
      <c r="E1036" s="10">
        <v>6628009662</v>
      </c>
      <c r="F1036" s="10" t="s">
        <v>7444</v>
      </c>
      <c r="G1036" s="577" t="s">
        <v>2613</v>
      </c>
      <c r="H1036" s="167" t="s">
        <v>151</v>
      </c>
      <c r="I1036" s="10" t="s">
        <v>22</v>
      </c>
      <c r="J1036" s="16" t="s">
        <v>4579</v>
      </c>
      <c r="K1036" s="39" t="s">
        <v>5431</v>
      </c>
      <c r="L1036" s="151" t="s">
        <v>3212</v>
      </c>
      <c r="M1036" s="76" t="s">
        <v>11120</v>
      </c>
      <c r="N1036" s="10" t="s">
        <v>39</v>
      </c>
      <c r="O1036" s="76" t="s">
        <v>12367</v>
      </c>
      <c r="P1036" s="191" t="s">
        <v>12712</v>
      </c>
      <c r="Q1036" s="562" t="s">
        <v>11797</v>
      </c>
      <c r="R1036" s="127" t="s">
        <v>8706</v>
      </c>
      <c r="S1036" s="10" t="s">
        <v>2610</v>
      </c>
      <c r="T1036" s="41" t="s">
        <v>2541</v>
      </c>
      <c r="U1036" s="415" t="s">
        <v>2611</v>
      </c>
      <c r="V1036" s="449"/>
      <c r="W1036" s="67"/>
      <c r="X1036" s="56"/>
      <c r="Y1036" s="56"/>
      <c r="Z1036" s="56"/>
      <c r="AA1036" s="56"/>
    </row>
    <row r="1037" spans="1:27" s="30" customFormat="1" ht="37.200000000000003">
      <c r="A1037" s="108" t="s">
        <v>5402</v>
      </c>
      <c r="B1037" s="109"/>
      <c r="C1037" s="155"/>
      <c r="D1037" s="109"/>
      <c r="E1037" s="109"/>
      <c r="F1037" s="156"/>
      <c r="G1037" s="156"/>
      <c r="H1037" s="156"/>
      <c r="I1037" s="156"/>
      <c r="J1037" s="156"/>
      <c r="K1037" s="157"/>
      <c r="L1037" s="156"/>
      <c r="M1037" s="158"/>
      <c r="N1037" s="156"/>
      <c r="O1037" s="158"/>
      <c r="P1037" s="110"/>
      <c r="Q1037" s="156"/>
      <c r="R1037" s="156"/>
      <c r="S1037" s="156"/>
      <c r="T1037" s="158"/>
      <c r="U1037" s="416"/>
      <c r="V1037" s="449">
        <v>111</v>
      </c>
      <c r="W1037" s="56"/>
      <c r="X1037" s="56"/>
      <c r="Y1037" s="56"/>
      <c r="Z1037" s="56"/>
      <c r="AA1037" s="56"/>
    </row>
    <row r="1038" spans="1:27" s="30" customFormat="1" ht="72" outlineLevel="1">
      <c r="A1038" s="10">
        <f>A1036+1</f>
        <v>969</v>
      </c>
      <c r="B1038" s="10" t="s">
        <v>8452</v>
      </c>
      <c r="C1038" s="10" t="s">
        <v>44</v>
      </c>
      <c r="D1038" s="172" t="s">
        <v>2614</v>
      </c>
      <c r="E1038" s="10">
        <v>6603011490</v>
      </c>
      <c r="F1038" s="10" t="s">
        <v>13960</v>
      </c>
      <c r="G1038" s="125" t="s">
        <v>2615</v>
      </c>
      <c r="H1038" s="167" t="s">
        <v>151</v>
      </c>
      <c r="I1038" s="10" t="s">
        <v>49</v>
      </c>
      <c r="J1038" s="10" t="s">
        <v>2616</v>
      </c>
      <c r="K1038" s="18" t="s">
        <v>2617</v>
      </c>
      <c r="L1038" s="10" t="s">
        <v>261</v>
      </c>
      <c r="M1038" s="76" t="s">
        <v>11072</v>
      </c>
      <c r="N1038" s="10" t="s">
        <v>39</v>
      </c>
      <c r="O1038" s="76" t="s">
        <v>11979</v>
      </c>
      <c r="P1038" s="10" t="s">
        <v>6572</v>
      </c>
      <c r="Q1038" s="33" t="s">
        <v>243</v>
      </c>
      <c r="R1038" s="10" t="s">
        <v>4339</v>
      </c>
      <c r="S1038" s="10" t="s">
        <v>2618</v>
      </c>
      <c r="T1038" s="76" t="s">
        <v>10260</v>
      </c>
      <c r="U1038" s="415" t="s">
        <v>9013</v>
      </c>
      <c r="V1038" s="449"/>
      <c r="W1038" s="56"/>
      <c r="X1038" s="56"/>
      <c r="Y1038" s="56"/>
      <c r="Z1038" s="56"/>
      <c r="AA1038" s="56"/>
    </row>
    <row r="1039" spans="1:27" s="30" customFormat="1" ht="82.8" outlineLevel="1">
      <c r="A1039" s="10">
        <f>A1038+1</f>
        <v>970</v>
      </c>
      <c r="B1039" s="10" t="s">
        <v>8453</v>
      </c>
      <c r="C1039" s="10" t="s">
        <v>44</v>
      </c>
      <c r="D1039" s="172" t="s">
        <v>2619</v>
      </c>
      <c r="E1039" s="10">
        <v>6603011405</v>
      </c>
      <c r="F1039" s="10" t="s">
        <v>13959</v>
      </c>
      <c r="G1039" s="125" t="s">
        <v>2620</v>
      </c>
      <c r="H1039" s="167" t="s">
        <v>151</v>
      </c>
      <c r="I1039" s="10" t="s">
        <v>22</v>
      </c>
      <c r="J1039" s="15" t="s">
        <v>458</v>
      </c>
      <c r="K1039" s="14">
        <v>293.7</v>
      </c>
      <c r="L1039" s="10" t="s">
        <v>2621</v>
      </c>
      <c r="M1039" s="76" t="s">
        <v>10922</v>
      </c>
      <c r="N1039" s="10" t="s">
        <v>39</v>
      </c>
      <c r="O1039" s="76" t="s">
        <v>12368</v>
      </c>
      <c r="P1039" s="285" t="s">
        <v>6573</v>
      </c>
      <c r="Q1039" s="33" t="s">
        <v>243</v>
      </c>
      <c r="R1039" s="10" t="s">
        <v>4340</v>
      </c>
      <c r="S1039" s="10" t="s">
        <v>2622</v>
      </c>
      <c r="T1039" s="76" t="s">
        <v>10462</v>
      </c>
      <c r="U1039" s="415" t="s">
        <v>6574</v>
      </c>
      <c r="V1039" s="449"/>
      <c r="W1039" s="56"/>
      <c r="X1039" s="56"/>
      <c r="Y1039" s="56"/>
      <c r="Z1039" s="56"/>
      <c r="AA1039" s="56"/>
    </row>
    <row r="1040" spans="1:27" s="30" customFormat="1" ht="144" outlineLevel="1">
      <c r="A1040" s="10">
        <f>A1039+1</f>
        <v>971</v>
      </c>
      <c r="B1040" s="16" t="s">
        <v>8454</v>
      </c>
      <c r="C1040" s="10" t="s">
        <v>44</v>
      </c>
      <c r="D1040" s="172" t="s">
        <v>3643</v>
      </c>
      <c r="E1040" s="10">
        <v>6603011388</v>
      </c>
      <c r="F1040" s="10" t="s">
        <v>13956</v>
      </c>
      <c r="G1040" s="125" t="s">
        <v>2623</v>
      </c>
      <c r="H1040" s="167" t="s">
        <v>151</v>
      </c>
      <c r="I1040" s="10" t="s">
        <v>22</v>
      </c>
      <c r="J1040" s="15" t="s">
        <v>3401</v>
      </c>
      <c r="K1040" s="14">
        <v>293.7</v>
      </c>
      <c r="L1040" s="10" t="s">
        <v>2621</v>
      </c>
      <c r="M1040" s="76" t="s">
        <v>10921</v>
      </c>
      <c r="N1040" s="10" t="s">
        <v>39</v>
      </c>
      <c r="O1040" s="76" t="s">
        <v>12196</v>
      </c>
      <c r="P1040" s="10" t="s">
        <v>11679</v>
      </c>
      <c r="Q1040" s="33" t="s">
        <v>243</v>
      </c>
      <c r="R1040" s="10" t="s">
        <v>4341</v>
      </c>
      <c r="S1040" s="10" t="s">
        <v>2624</v>
      </c>
      <c r="T1040" s="76" t="s">
        <v>10490</v>
      </c>
      <c r="U1040" s="415" t="s">
        <v>9322</v>
      </c>
      <c r="V1040" s="449"/>
      <c r="W1040" s="56"/>
      <c r="X1040" s="56"/>
      <c r="Y1040" s="56"/>
      <c r="Z1040" s="56"/>
      <c r="AA1040" s="56"/>
    </row>
    <row r="1041" spans="1:27" s="30" customFormat="1" ht="60" outlineLevel="1">
      <c r="A1041" s="10">
        <f>A1040+1</f>
        <v>972</v>
      </c>
      <c r="B1041" s="10" t="s">
        <v>14049</v>
      </c>
      <c r="C1041" s="10" t="s">
        <v>44</v>
      </c>
      <c r="D1041" s="172" t="s">
        <v>9217</v>
      </c>
      <c r="E1041" s="10">
        <v>6603015801</v>
      </c>
      <c r="F1041" s="10" t="s">
        <v>13957</v>
      </c>
      <c r="G1041" s="125" t="s">
        <v>2625</v>
      </c>
      <c r="H1041" s="167" t="s">
        <v>151</v>
      </c>
      <c r="I1041" s="10" t="s">
        <v>22</v>
      </c>
      <c r="J1041" s="10" t="s">
        <v>3453</v>
      </c>
      <c r="K1041" s="14">
        <v>293.7</v>
      </c>
      <c r="L1041" s="10" t="s">
        <v>2621</v>
      </c>
      <c r="M1041" s="76" t="s">
        <v>11006</v>
      </c>
      <c r="N1041" s="10" t="s">
        <v>39</v>
      </c>
      <c r="O1041" s="76" t="s">
        <v>12197</v>
      </c>
      <c r="P1041" s="286" t="s">
        <v>11680</v>
      </c>
      <c r="Q1041" s="33" t="s">
        <v>243</v>
      </c>
      <c r="R1041" s="10" t="s">
        <v>8814</v>
      </c>
      <c r="S1041" s="10" t="s">
        <v>2626</v>
      </c>
      <c r="T1041" s="76" t="s">
        <v>10491</v>
      </c>
      <c r="U1041" s="415" t="s">
        <v>6575</v>
      </c>
      <c r="V1041" s="449"/>
      <c r="W1041" s="56"/>
      <c r="X1041" s="56"/>
      <c r="Y1041" s="56"/>
      <c r="Z1041" s="56"/>
      <c r="AA1041" s="56"/>
    </row>
    <row r="1042" spans="1:27" s="30" customFormat="1" ht="60" outlineLevel="1">
      <c r="A1042" s="10">
        <f>A1041+1</f>
        <v>973</v>
      </c>
      <c r="B1042" s="10" t="s">
        <v>8455</v>
      </c>
      <c r="C1042" s="10" t="s">
        <v>44</v>
      </c>
      <c r="D1042" s="172" t="s">
        <v>2627</v>
      </c>
      <c r="E1042" s="113">
        <v>6683003090</v>
      </c>
      <c r="F1042" s="10" t="s">
        <v>13642</v>
      </c>
      <c r="G1042" s="125" t="s">
        <v>6576</v>
      </c>
      <c r="H1042" s="167" t="s">
        <v>151</v>
      </c>
      <c r="I1042" s="113" t="s">
        <v>22</v>
      </c>
      <c r="J1042" s="10" t="s">
        <v>3526</v>
      </c>
      <c r="K1042" s="14">
        <v>293.7</v>
      </c>
      <c r="L1042" s="10" t="s">
        <v>2621</v>
      </c>
      <c r="M1042" s="76" t="s">
        <v>11019</v>
      </c>
      <c r="N1042" s="136" t="s">
        <v>39</v>
      </c>
      <c r="O1042" s="76" t="s">
        <v>11907</v>
      </c>
      <c r="P1042" s="10" t="s">
        <v>2628</v>
      </c>
      <c r="Q1042" s="33" t="s">
        <v>67</v>
      </c>
      <c r="R1042" s="10" t="s">
        <v>2629</v>
      </c>
      <c r="S1042" s="10" t="s">
        <v>2630</v>
      </c>
      <c r="T1042" s="76" t="s">
        <v>10261</v>
      </c>
      <c r="U1042" s="415" t="s">
        <v>4757</v>
      </c>
      <c r="V1042" s="449"/>
      <c r="W1042" s="56"/>
      <c r="X1042" s="56"/>
      <c r="Y1042" s="56"/>
      <c r="Z1042" s="56"/>
      <c r="AA1042" s="56"/>
    </row>
    <row r="1043" spans="1:27" s="30" customFormat="1" ht="70.8" outlineLevel="1">
      <c r="A1043" s="10">
        <f>A1042+1</f>
        <v>974</v>
      </c>
      <c r="B1043" s="10" t="s">
        <v>8456</v>
      </c>
      <c r="C1043" s="10" t="s">
        <v>44</v>
      </c>
      <c r="D1043" s="172" t="s">
        <v>2631</v>
      </c>
      <c r="E1043" s="10">
        <v>6603011395</v>
      </c>
      <c r="F1043" s="10" t="s">
        <v>13958</v>
      </c>
      <c r="G1043" s="125" t="s">
        <v>2632</v>
      </c>
      <c r="H1043" s="167" t="s">
        <v>151</v>
      </c>
      <c r="I1043" s="10" t="s">
        <v>22</v>
      </c>
      <c r="J1043" s="10" t="s">
        <v>3454</v>
      </c>
      <c r="K1043" s="14">
        <v>293.7</v>
      </c>
      <c r="L1043" s="10" t="s">
        <v>2621</v>
      </c>
      <c r="M1043" s="76" t="s">
        <v>11212</v>
      </c>
      <c r="N1043" s="136" t="s">
        <v>39</v>
      </c>
      <c r="O1043" s="76" t="s">
        <v>12198</v>
      </c>
      <c r="P1043" s="286" t="s">
        <v>11681</v>
      </c>
      <c r="Q1043" s="33" t="s">
        <v>243</v>
      </c>
      <c r="R1043" s="10" t="s">
        <v>5066</v>
      </c>
      <c r="S1043" s="10" t="s">
        <v>2633</v>
      </c>
      <c r="T1043" s="76" t="s">
        <v>10492</v>
      </c>
      <c r="U1043" s="415" t="s">
        <v>9323</v>
      </c>
      <c r="V1043" s="449"/>
      <c r="W1043" s="67"/>
      <c r="X1043" s="56"/>
      <c r="Y1043" s="56"/>
      <c r="Z1043" s="56"/>
      <c r="AA1043" s="56"/>
    </row>
    <row r="1044" spans="1:27" s="30" customFormat="1" ht="37.200000000000003">
      <c r="A1044" s="108" t="s">
        <v>5403</v>
      </c>
      <c r="B1044" s="109"/>
      <c r="C1044" s="155"/>
      <c r="D1044" s="109"/>
      <c r="E1044" s="109"/>
      <c r="F1044" s="156"/>
      <c r="G1044" s="156"/>
      <c r="H1044" s="156"/>
      <c r="I1044" s="156"/>
      <c r="J1044" s="156"/>
      <c r="K1044" s="157"/>
      <c r="L1044" s="156"/>
      <c r="M1044" s="158"/>
      <c r="N1044" s="156"/>
      <c r="O1044" s="158"/>
      <c r="P1044" s="110"/>
      <c r="Q1044" s="156"/>
      <c r="R1044" s="156"/>
      <c r="S1044" s="156"/>
      <c r="T1044" s="158"/>
      <c r="U1044" s="416"/>
      <c r="V1044" s="449">
        <v>111</v>
      </c>
      <c r="W1044" s="56"/>
      <c r="X1044" s="56"/>
      <c r="Y1044" s="56"/>
      <c r="Z1044" s="56"/>
      <c r="AA1044" s="56"/>
    </row>
    <row r="1045" spans="1:27" s="30" customFormat="1" ht="83.4" outlineLevel="1">
      <c r="A1045" s="10">
        <f>A1043+1</f>
        <v>975</v>
      </c>
      <c r="B1045" s="10" t="s">
        <v>8457</v>
      </c>
      <c r="C1045" s="10" t="s">
        <v>341</v>
      </c>
      <c r="D1045" s="172" t="s">
        <v>2634</v>
      </c>
      <c r="E1045" s="10">
        <v>6607005787</v>
      </c>
      <c r="F1045" s="10" t="s">
        <v>13439</v>
      </c>
      <c r="G1045" s="125" t="s">
        <v>2635</v>
      </c>
      <c r="H1045" s="167" t="s">
        <v>151</v>
      </c>
      <c r="I1045" s="10" t="s">
        <v>22</v>
      </c>
      <c r="J1045" s="16" t="s">
        <v>5716</v>
      </c>
      <c r="K1045" s="39">
        <v>231.94</v>
      </c>
      <c r="L1045" s="16" t="s">
        <v>5717</v>
      </c>
      <c r="M1045" s="76" t="s">
        <v>11265</v>
      </c>
      <c r="N1045" s="136" t="s">
        <v>39</v>
      </c>
      <c r="O1045" s="76" t="s">
        <v>12369</v>
      </c>
      <c r="P1045" s="10" t="s">
        <v>2636</v>
      </c>
      <c r="Q1045" s="33" t="s">
        <v>243</v>
      </c>
      <c r="R1045" s="151" t="s">
        <v>39</v>
      </c>
      <c r="S1045" s="10" t="s">
        <v>2637</v>
      </c>
      <c r="T1045" s="76" t="s">
        <v>4906</v>
      </c>
      <c r="U1045" s="415" t="s">
        <v>4601</v>
      </c>
      <c r="V1045" s="449"/>
      <c r="W1045" s="67"/>
      <c r="X1045" s="56"/>
      <c r="Y1045" s="56"/>
      <c r="Z1045" s="56"/>
      <c r="AA1045" s="56"/>
    </row>
    <row r="1046" spans="1:27" s="30" customFormat="1" ht="37.200000000000003">
      <c r="A1046" s="108" t="s">
        <v>5422</v>
      </c>
      <c r="B1046" s="109"/>
      <c r="C1046" s="155"/>
      <c r="D1046" s="109"/>
      <c r="E1046" s="109"/>
      <c r="F1046" s="156"/>
      <c r="G1046" s="156"/>
      <c r="H1046" s="156"/>
      <c r="I1046" s="156"/>
      <c r="J1046" s="156"/>
      <c r="K1046" s="157"/>
      <c r="L1046" s="156"/>
      <c r="M1046" s="158"/>
      <c r="N1046" s="156"/>
      <c r="O1046" s="158"/>
      <c r="P1046" s="110"/>
      <c r="Q1046" s="156"/>
      <c r="R1046" s="156"/>
      <c r="S1046" s="156"/>
      <c r="T1046" s="158"/>
      <c r="U1046" s="416"/>
      <c r="V1046" s="449">
        <v>111</v>
      </c>
      <c r="W1046" s="56"/>
      <c r="X1046" s="56"/>
      <c r="Y1046" s="56"/>
      <c r="Z1046" s="56"/>
      <c r="AA1046" s="56"/>
    </row>
    <row r="1047" spans="1:27" s="30" customFormat="1" ht="60" outlineLevel="1">
      <c r="A1047" s="10">
        <f>A1045+1</f>
        <v>976</v>
      </c>
      <c r="B1047" s="10" t="s">
        <v>9166</v>
      </c>
      <c r="C1047" s="10" t="s">
        <v>44</v>
      </c>
      <c r="D1047" s="172" t="s">
        <v>2638</v>
      </c>
      <c r="E1047" s="10">
        <v>6631006380</v>
      </c>
      <c r="F1047" s="10" t="s">
        <v>13997</v>
      </c>
      <c r="G1047" s="125" t="s">
        <v>3672</v>
      </c>
      <c r="H1047" s="167" t="s">
        <v>151</v>
      </c>
      <c r="I1047" s="10" t="s">
        <v>22</v>
      </c>
      <c r="J1047" s="10" t="s">
        <v>2507</v>
      </c>
      <c r="K1047" s="18">
        <v>318</v>
      </c>
      <c r="L1047" s="10" t="s">
        <v>241</v>
      </c>
      <c r="M1047" s="76" t="s">
        <v>10968</v>
      </c>
      <c r="N1047" s="10" t="s">
        <v>39</v>
      </c>
      <c r="O1047" s="76" t="s">
        <v>11941</v>
      </c>
      <c r="P1047" s="10" t="s">
        <v>11682</v>
      </c>
      <c r="Q1047" s="173" t="s">
        <v>9428</v>
      </c>
      <c r="R1047" s="10" t="s">
        <v>12624</v>
      </c>
      <c r="S1047" s="10" t="s">
        <v>11835</v>
      </c>
      <c r="T1047" s="76" t="s">
        <v>10494</v>
      </c>
      <c r="U1047" s="415" t="s">
        <v>45</v>
      </c>
      <c r="V1047" s="449"/>
      <c r="W1047" s="67"/>
      <c r="X1047" s="56"/>
      <c r="Y1047" s="56"/>
      <c r="Z1047" s="56"/>
      <c r="AA1047" s="56"/>
    </row>
    <row r="1048" spans="1:27" s="30" customFormat="1" ht="60" outlineLevel="1">
      <c r="A1048" s="10">
        <f t="shared" ref="A1048:A1056" si="51">A1047+1</f>
        <v>977</v>
      </c>
      <c r="B1048" s="10" t="s">
        <v>5187</v>
      </c>
      <c r="C1048" s="10" t="s">
        <v>44</v>
      </c>
      <c r="D1048" s="172" t="s">
        <v>3673</v>
      </c>
      <c r="E1048" s="10">
        <v>6631006044</v>
      </c>
      <c r="F1048" s="10" t="s">
        <v>7627</v>
      </c>
      <c r="G1048" s="125" t="s">
        <v>3674</v>
      </c>
      <c r="H1048" s="167" t="s">
        <v>151</v>
      </c>
      <c r="I1048" s="10" t="s">
        <v>22</v>
      </c>
      <c r="J1048" s="10" t="s">
        <v>444</v>
      </c>
      <c r="K1048" s="18">
        <v>318</v>
      </c>
      <c r="L1048" s="10" t="s">
        <v>241</v>
      </c>
      <c r="M1048" s="76" t="s">
        <v>10967</v>
      </c>
      <c r="N1048" s="10" t="s">
        <v>39</v>
      </c>
      <c r="O1048" s="76" t="s">
        <v>11965</v>
      </c>
      <c r="P1048" s="10" t="s">
        <v>11683</v>
      </c>
      <c r="Q1048" s="173" t="s">
        <v>9428</v>
      </c>
      <c r="R1048" s="10" t="s">
        <v>12623</v>
      </c>
      <c r="S1048" s="10" t="s">
        <v>6359</v>
      </c>
      <c r="T1048" s="76" t="s">
        <v>10493</v>
      </c>
      <c r="U1048" s="421" t="s">
        <v>4758</v>
      </c>
      <c r="V1048" s="449"/>
      <c r="W1048" s="67"/>
      <c r="X1048" s="56"/>
      <c r="Y1048" s="56"/>
      <c r="Z1048" s="56"/>
      <c r="AA1048" s="56"/>
    </row>
    <row r="1049" spans="1:27" s="30" customFormat="1" ht="60" outlineLevel="1">
      <c r="A1049" s="10">
        <f t="shared" si="51"/>
        <v>978</v>
      </c>
      <c r="B1049" s="10" t="s">
        <v>6862</v>
      </c>
      <c r="C1049" s="10" t="s">
        <v>44</v>
      </c>
      <c r="D1049" s="172" t="s">
        <v>3675</v>
      </c>
      <c r="E1049" s="10">
        <v>6631006358</v>
      </c>
      <c r="F1049" s="10" t="s">
        <v>13795</v>
      </c>
      <c r="G1049" s="125" t="s">
        <v>3676</v>
      </c>
      <c r="H1049" s="167" t="s">
        <v>151</v>
      </c>
      <c r="I1049" s="10" t="s">
        <v>22</v>
      </c>
      <c r="J1049" s="10" t="s">
        <v>3677</v>
      </c>
      <c r="K1049" s="18">
        <v>318</v>
      </c>
      <c r="L1049" s="10" t="s">
        <v>241</v>
      </c>
      <c r="M1049" s="76" t="s">
        <v>10986</v>
      </c>
      <c r="N1049" s="10" t="s">
        <v>39</v>
      </c>
      <c r="O1049" s="76" t="s">
        <v>11894</v>
      </c>
      <c r="P1049" s="10" t="s">
        <v>2639</v>
      </c>
      <c r="Q1049" s="173" t="s">
        <v>9428</v>
      </c>
      <c r="R1049" s="10" t="s">
        <v>4088</v>
      </c>
      <c r="S1049" s="10" t="s">
        <v>12591</v>
      </c>
      <c r="T1049" s="76" t="s">
        <v>10262</v>
      </c>
      <c r="U1049" s="421" t="s">
        <v>4759</v>
      </c>
      <c r="V1049" s="449"/>
      <c r="W1049" s="67"/>
      <c r="X1049" s="56"/>
      <c r="Y1049" s="56"/>
      <c r="Z1049" s="56"/>
      <c r="AA1049" s="56"/>
    </row>
    <row r="1050" spans="1:27" s="30" customFormat="1" ht="60" outlineLevel="1">
      <c r="A1050" s="10">
        <f t="shared" si="51"/>
        <v>979</v>
      </c>
      <c r="B1050" s="10" t="s">
        <v>9167</v>
      </c>
      <c r="C1050" s="10" t="s">
        <v>44</v>
      </c>
      <c r="D1050" s="172" t="s">
        <v>2640</v>
      </c>
      <c r="E1050" s="10">
        <v>6631006076</v>
      </c>
      <c r="F1050" s="10" t="s">
        <v>9274</v>
      </c>
      <c r="G1050" s="125" t="s">
        <v>3678</v>
      </c>
      <c r="H1050" s="167" t="s">
        <v>151</v>
      </c>
      <c r="I1050" s="10" t="s">
        <v>22</v>
      </c>
      <c r="J1050" s="10" t="s">
        <v>2507</v>
      </c>
      <c r="K1050" s="18">
        <v>318</v>
      </c>
      <c r="L1050" s="10" t="s">
        <v>241</v>
      </c>
      <c r="M1050" s="76" t="s">
        <v>10968</v>
      </c>
      <c r="N1050" s="10" t="s">
        <v>39</v>
      </c>
      <c r="O1050" s="76" t="s">
        <v>12295</v>
      </c>
      <c r="P1050" s="10" t="s">
        <v>11684</v>
      </c>
      <c r="Q1050" s="173" t="s">
        <v>9428</v>
      </c>
      <c r="R1050" s="10" t="s">
        <v>4088</v>
      </c>
      <c r="S1050" s="10" t="s">
        <v>3679</v>
      </c>
      <c r="T1050" s="76" t="s">
        <v>10263</v>
      </c>
      <c r="U1050" s="415" t="s">
        <v>45</v>
      </c>
      <c r="V1050" s="449"/>
      <c r="W1050" s="67"/>
      <c r="X1050" s="56"/>
      <c r="Y1050" s="56"/>
      <c r="Z1050" s="56"/>
      <c r="AA1050" s="56"/>
    </row>
    <row r="1051" spans="1:27" s="30" customFormat="1" ht="60" outlineLevel="1">
      <c r="A1051" s="10">
        <f t="shared" si="51"/>
        <v>980</v>
      </c>
      <c r="B1051" s="10" t="s">
        <v>5188</v>
      </c>
      <c r="C1051" s="10" t="s">
        <v>44</v>
      </c>
      <c r="D1051" s="172" t="s">
        <v>2641</v>
      </c>
      <c r="E1051" s="10">
        <v>6631006090</v>
      </c>
      <c r="F1051" s="10" t="s">
        <v>7445</v>
      </c>
      <c r="G1051" s="125" t="s">
        <v>3680</v>
      </c>
      <c r="H1051" s="167" t="s">
        <v>151</v>
      </c>
      <c r="I1051" s="16" t="s">
        <v>22</v>
      </c>
      <c r="J1051" s="10" t="s">
        <v>3681</v>
      </c>
      <c r="K1051" s="18">
        <v>318</v>
      </c>
      <c r="L1051" s="10" t="s">
        <v>241</v>
      </c>
      <c r="M1051" s="76" t="s">
        <v>11201</v>
      </c>
      <c r="N1051" s="10" t="s">
        <v>39</v>
      </c>
      <c r="O1051" s="80" t="s">
        <v>11969</v>
      </c>
      <c r="P1051" s="10" t="s">
        <v>2642</v>
      </c>
      <c r="Q1051" s="173" t="s">
        <v>9428</v>
      </c>
      <c r="R1051" s="10" t="s">
        <v>4088</v>
      </c>
      <c r="S1051" s="10" t="s">
        <v>3683</v>
      </c>
      <c r="T1051" s="76" t="s">
        <v>10264</v>
      </c>
      <c r="U1051" s="415" t="s">
        <v>45</v>
      </c>
      <c r="V1051" s="449"/>
      <c r="W1051" s="56"/>
      <c r="X1051" s="56"/>
      <c r="Y1051" s="56"/>
      <c r="Z1051" s="56"/>
      <c r="AA1051" s="56"/>
    </row>
    <row r="1052" spans="1:27" s="30" customFormat="1" ht="72" outlineLevel="1">
      <c r="A1052" s="10">
        <f t="shared" si="51"/>
        <v>981</v>
      </c>
      <c r="B1052" s="10" t="s">
        <v>9168</v>
      </c>
      <c r="C1052" s="10" t="s">
        <v>44</v>
      </c>
      <c r="D1052" s="172" t="s">
        <v>2643</v>
      </c>
      <c r="E1052" s="10">
        <v>6631006020</v>
      </c>
      <c r="F1052" s="10" t="s">
        <v>10772</v>
      </c>
      <c r="G1052" s="125" t="s">
        <v>2644</v>
      </c>
      <c r="H1052" s="167" t="s">
        <v>151</v>
      </c>
      <c r="I1052" s="16" t="s">
        <v>22</v>
      </c>
      <c r="J1052" s="10" t="s">
        <v>3682</v>
      </c>
      <c r="K1052" s="18">
        <v>318</v>
      </c>
      <c r="L1052" s="10" t="s">
        <v>241</v>
      </c>
      <c r="M1052" s="76" t="s">
        <v>11006</v>
      </c>
      <c r="N1052" s="10" t="s">
        <v>39</v>
      </c>
      <c r="O1052" s="80" t="s">
        <v>12199</v>
      </c>
      <c r="P1052" s="65" t="s">
        <v>2645</v>
      </c>
      <c r="Q1052" s="173" t="s">
        <v>9428</v>
      </c>
      <c r="R1052" s="10" t="s">
        <v>5026</v>
      </c>
      <c r="S1052" s="10" t="s">
        <v>3684</v>
      </c>
      <c r="T1052" s="76" t="s">
        <v>10265</v>
      </c>
      <c r="U1052" s="415" t="s">
        <v>45</v>
      </c>
      <c r="V1052" s="449"/>
      <c r="W1052" s="56"/>
      <c r="X1052" s="56"/>
      <c r="Y1052" s="56"/>
      <c r="Z1052" s="56"/>
      <c r="AA1052" s="56"/>
    </row>
    <row r="1053" spans="1:27" s="30" customFormat="1" ht="72" outlineLevel="1">
      <c r="A1053" s="10">
        <f t="shared" si="51"/>
        <v>982</v>
      </c>
      <c r="B1053" s="10" t="s">
        <v>9169</v>
      </c>
      <c r="C1053" s="10" t="s">
        <v>44</v>
      </c>
      <c r="D1053" s="172" t="s">
        <v>3685</v>
      </c>
      <c r="E1053" s="10">
        <v>6631004400</v>
      </c>
      <c r="F1053" s="10" t="s">
        <v>7446</v>
      </c>
      <c r="G1053" s="125" t="s">
        <v>3687</v>
      </c>
      <c r="H1053" s="167" t="s">
        <v>151</v>
      </c>
      <c r="I1053" s="16" t="s">
        <v>22</v>
      </c>
      <c r="J1053" s="10" t="s">
        <v>4572</v>
      </c>
      <c r="K1053" s="18">
        <v>318</v>
      </c>
      <c r="L1053" s="10" t="s">
        <v>241</v>
      </c>
      <c r="M1053" s="76" t="s">
        <v>10972</v>
      </c>
      <c r="N1053" s="10" t="s">
        <v>39</v>
      </c>
      <c r="O1053" s="80" t="s">
        <v>12370</v>
      </c>
      <c r="P1053" s="10" t="s">
        <v>2646</v>
      </c>
      <c r="Q1053" s="173" t="s">
        <v>9428</v>
      </c>
      <c r="R1053" s="10" t="s">
        <v>12917</v>
      </c>
      <c r="S1053" s="10" t="s">
        <v>12588</v>
      </c>
      <c r="T1053" s="76" t="s">
        <v>10495</v>
      </c>
      <c r="U1053" s="415" t="s">
        <v>45</v>
      </c>
      <c r="V1053" s="449"/>
      <c r="W1053" s="56"/>
      <c r="X1053" s="56"/>
      <c r="Y1053" s="56"/>
      <c r="Z1053" s="56"/>
      <c r="AA1053" s="56"/>
    </row>
    <row r="1054" spans="1:27" s="30" customFormat="1" ht="72" outlineLevel="1">
      <c r="A1054" s="10">
        <f t="shared" si="51"/>
        <v>983</v>
      </c>
      <c r="B1054" s="10" t="s">
        <v>9170</v>
      </c>
      <c r="C1054" s="10" t="s">
        <v>44</v>
      </c>
      <c r="D1054" s="172" t="s">
        <v>3686</v>
      </c>
      <c r="E1054" s="10">
        <v>6631006118</v>
      </c>
      <c r="F1054" s="10" t="s">
        <v>7447</v>
      </c>
      <c r="G1054" s="125" t="s">
        <v>3688</v>
      </c>
      <c r="H1054" s="167" t="s">
        <v>151</v>
      </c>
      <c r="I1054" s="16" t="s">
        <v>22</v>
      </c>
      <c r="J1054" s="10" t="s">
        <v>3682</v>
      </c>
      <c r="K1054" s="18">
        <v>318</v>
      </c>
      <c r="L1054" s="10" t="s">
        <v>241</v>
      </c>
      <c r="M1054" s="76" t="s">
        <v>10972</v>
      </c>
      <c r="N1054" s="10" t="s">
        <v>39</v>
      </c>
      <c r="O1054" s="80" t="s">
        <v>12200</v>
      </c>
      <c r="P1054" s="10" t="s">
        <v>2647</v>
      </c>
      <c r="Q1054" s="173" t="s">
        <v>9428</v>
      </c>
      <c r="R1054" s="10" t="s">
        <v>12625</v>
      </c>
      <c r="S1054" s="10" t="s">
        <v>12589</v>
      </c>
      <c r="T1054" s="76" t="s">
        <v>10496</v>
      </c>
      <c r="U1054" s="415" t="s">
        <v>45</v>
      </c>
      <c r="V1054" s="449"/>
      <c r="W1054" s="56"/>
      <c r="X1054" s="56"/>
      <c r="Y1054" s="56"/>
      <c r="Z1054" s="56"/>
      <c r="AA1054" s="56"/>
    </row>
    <row r="1055" spans="1:27" s="30" customFormat="1" ht="72" outlineLevel="1">
      <c r="A1055" s="10">
        <f t="shared" si="51"/>
        <v>984</v>
      </c>
      <c r="B1055" s="10" t="s">
        <v>8458</v>
      </c>
      <c r="C1055" s="10" t="s">
        <v>44</v>
      </c>
      <c r="D1055" s="172" t="s">
        <v>3689</v>
      </c>
      <c r="E1055" s="10">
        <v>6631006164</v>
      </c>
      <c r="F1055" s="10" t="s">
        <v>13982</v>
      </c>
      <c r="G1055" s="125" t="s">
        <v>3690</v>
      </c>
      <c r="H1055" s="167" t="s">
        <v>151</v>
      </c>
      <c r="I1055" s="16" t="s">
        <v>22</v>
      </c>
      <c r="J1055" s="10" t="s">
        <v>4572</v>
      </c>
      <c r="K1055" s="146">
        <v>413</v>
      </c>
      <c r="L1055" s="10" t="s">
        <v>241</v>
      </c>
      <c r="M1055" s="76" t="s">
        <v>11206</v>
      </c>
      <c r="N1055" s="10" t="s">
        <v>39</v>
      </c>
      <c r="O1055" s="80" t="s">
        <v>12371</v>
      </c>
      <c r="P1055" s="10" t="s">
        <v>2648</v>
      </c>
      <c r="Q1055" s="173" t="s">
        <v>9428</v>
      </c>
      <c r="R1055" s="10" t="s">
        <v>5027</v>
      </c>
      <c r="S1055" s="10" t="s">
        <v>12590</v>
      </c>
      <c r="T1055" s="76" t="s">
        <v>10266</v>
      </c>
      <c r="U1055" s="415" t="s">
        <v>45</v>
      </c>
      <c r="V1055" s="449"/>
      <c r="W1055" s="56"/>
      <c r="X1055" s="56"/>
      <c r="Y1055" s="56"/>
      <c r="Z1055" s="56"/>
      <c r="AA1055" s="56"/>
    </row>
    <row r="1056" spans="1:27" s="30" customFormat="1" ht="82.8" outlineLevel="1">
      <c r="A1056" s="10">
        <f t="shared" si="51"/>
        <v>985</v>
      </c>
      <c r="B1056" s="10" t="s">
        <v>8459</v>
      </c>
      <c r="C1056" s="10" t="s">
        <v>44</v>
      </c>
      <c r="D1056" s="172" t="s">
        <v>2649</v>
      </c>
      <c r="E1056" s="10">
        <v>6631006157</v>
      </c>
      <c r="F1056" s="10" t="s">
        <v>7448</v>
      </c>
      <c r="G1056" s="153" t="s">
        <v>2650</v>
      </c>
      <c r="H1056" s="167" t="s">
        <v>151</v>
      </c>
      <c r="I1056" s="16" t="s">
        <v>22</v>
      </c>
      <c r="J1056" s="10" t="s">
        <v>9276</v>
      </c>
      <c r="K1056" s="18">
        <v>0</v>
      </c>
      <c r="L1056" s="10" t="s">
        <v>241</v>
      </c>
      <c r="M1056" s="76" t="s">
        <v>10907</v>
      </c>
      <c r="N1056" s="10" t="s">
        <v>39</v>
      </c>
      <c r="O1056" s="80" t="s">
        <v>12201</v>
      </c>
      <c r="P1056" s="10" t="s">
        <v>13050</v>
      </c>
      <c r="Q1056" s="33" t="s">
        <v>243</v>
      </c>
      <c r="R1056" s="10" t="s">
        <v>5028</v>
      </c>
      <c r="S1056" s="191" t="s">
        <v>2651</v>
      </c>
      <c r="T1056" s="9" t="s">
        <v>5001</v>
      </c>
      <c r="U1056" s="415" t="s">
        <v>39</v>
      </c>
      <c r="V1056" s="449"/>
      <c r="W1056" s="67"/>
      <c r="X1056" s="56"/>
      <c r="Y1056" s="56"/>
      <c r="Z1056" s="56"/>
      <c r="AA1056" s="56"/>
    </row>
    <row r="1057" spans="1:27" s="30" customFormat="1" ht="37.200000000000003">
      <c r="A1057" s="108" t="s">
        <v>5423</v>
      </c>
      <c r="B1057" s="109"/>
      <c r="C1057" s="155"/>
      <c r="D1057" s="109"/>
      <c r="E1057" s="109"/>
      <c r="F1057" s="156"/>
      <c r="G1057" s="156"/>
      <c r="H1057" s="156"/>
      <c r="I1057" s="156"/>
      <c r="J1057" s="156"/>
      <c r="K1057" s="157"/>
      <c r="L1057" s="156"/>
      <c r="M1057" s="158"/>
      <c r="N1057" s="156"/>
      <c r="O1057" s="158"/>
      <c r="P1057" s="110"/>
      <c r="Q1057" s="156"/>
      <c r="R1057" s="156"/>
      <c r="S1057" s="156"/>
      <c r="T1057" s="158"/>
      <c r="U1057" s="416"/>
      <c r="V1057" s="449">
        <v>111</v>
      </c>
      <c r="W1057" s="56"/>
      <c r="X1057" s="56"/>
      <c r="Y1057" s="56"/>
      <c r="Z1057" s="56"/>
      <c r="AA1057" s="56"/>
    </row>
    <row r="1058" spans="1:27" s="30" customFormat="1" ht="387.6" outlineLevel="1">
      <c r="A1058" s="10">
        <f>A1056+1</f>
        <v>986</v>
      </c>
      <c r="B1058" s="10" t="s">
        <v>8460</v>
      </c>
      <c r="C1058" s="10" t="s">
        <v>44</v>
      </c>
      <c r="D1058" s="172" t="s">
        <v>2652</v>
      </c>
      <c r="E1058" s="10">
        <v>6632002765</v>
      </c>
      <c r="F1058" s="10" t="s">
        <v>7449</v>
      </c>
      <c r="G1058" s="623" t="s">
        <v>4963</v>
      </c>
      <c r="H1058" s="167" t="s">
        <v>151</v>
      </c>
      <c r="I1058" s="10" t="s">
        <v>22</v>
      </c>
      <c r="J1058" s="10" t="s">
        <v>2653</v>
      </c>
      <c r="K1058" s="14">
        <v>394.77</v>
      </c>
      <c r="L1058" s="10" t="s">
        <v>241</v>
      </c>
      <c r="M1058" s="76" t="s">
        <v>10917</v>
      </c>
      <c r="N1058" s="10" t="s">
        <v>39</v>
      </c>
      <c r="O1058" s="76" t="s">
        <v>11941</v>
      </c>
      <c r="P1058" s="10" t="s">
        <v>5781</v>
      </c>
      <c r="Q1058" s="624" t="s">
        <v>11798</v>
      </c>
      <c r="R1058" s="10" t="s">
        <v>8707</v>
      </c>
      <c r="S1058" s="10" t="s">
        <v>12587</v>
      </c>
      <c r="T1058" s="624" t="s">
        <v>10267</v>
      </c>
      <c r="U1058" s="428" t="s">
        <v>9014</v>
      </c>
      <c r="V1058" s="449"/>
      <c r="W1058" s="56"/>
      <c r="X1058" s="56"/>
      <c r="Y1058" s="56"/>
      <c r="Z1058" s="56"/>
      <c r="AA1058" s="56"/>
    </row>
    <row r="1059" spans="1:27" s="30" customFormat="1" ht="91.2" outlineLevel="1">
      <c r="A1059" s="10">
        <f t="shared" ref="A1059:A1084" si="52">A1058+1</f>
        <v>987</v>
      </c>
      <c r="B1059" s="10" t="s">
        <v>5181</v>
      </c>
      <c r="C1059" s="10" t="s">
        <v>341</v>
      </c>
      <c r="D1059" s="172" t="s">
        <v>2654</v>
      </c>
      <c r="E1059" s="10">
        <v>6632015482</v>
      </c>
      <c r="F1059" s="10" t="s">
        <v>8633</v>
      </c>
      <c r="G1059" s="623" t="s">
        <v>4964</v>
      </c>
      <c r="H1059" s="167" t="s">
        <v>151</v>
      </c>
      <c r="I1059" s="10" t="s">
        <v>22</v>
      </c>
      <c r="J1059" s="16" t="s">
        <v>284</v>
      </c>
      <c r="K1059" s="14">
        <v>394.77</v>
      </c>
      <c r="L1059" s="16" t="s">
        <v>2206</v>
      </c>
      <c r="M1059" s="76" t="s">
        <v>10931</v>
      </c>
      <c r="N1059" s="10" t="s">
        <v>39</v>
      </c>
      <c r="O1059" s="80" t="s">
        <v>11969</v>
      </c>
      <c r="P1059" s="10" t="s">
        <v>11685</v>
      </c>
      <c r="Q1059" s="625" t="s">
        <v>11799</v>
      </c>
      <c r="R1059" s="10" t="s">
        <v>8707</v>
      </c>
      <c r="S1059" s="225" t="s">
        <v>4929</v>
      </c>
      <c r="T1059" s="624" t="s">
        <v>10268</v>
      </c>
      <c r="U1059" s="429" t="s">
        <v>7046</v>
      </c>
      <c r="V1059" s="449"/>
      <c r="W1059" s="56"/>
      <c r="X1059" s="56"/>
      <c r="Y1059" s="56"/>
      <c r="Z1059" s="56"/>
      <c r="AA1059" s="56"/>
    </row>
    <row r="1060" spans="1:27" s="30" customFormat="1" ht="82.2" outlineLevel="1">
      <c r="A1060" s="10">
        <f t="shared" si="52"/>
        <v>988</v>
      </c>
      <c r="B1060" s="10" t="s">
        <v>4969</v>
      </c>
      <c r="C1060" s="10" t="s">
        <v>341</v>
      </c>
      <c r="D1060" s="172" t="s">
        <v>2655</v>
      </c>
      <c r="E1060" s="10">
        <v>6632015027</v>
      </c>
      <c r="F1060" s="10" t="s">
        <v>7450</v>
      </c>
      <c r="G1060" s="623" t="s">
        <v>4965</v>
      </c>
      <c r="H1060" s="167" t="s">
        <v>151</v>
      </c>
      <c r="I1060" s="10" t="s">
        <v>22</v>
      </c>
      <c r="J1060" s="10" t="s">
        <v>9276</v>
      </c>
      <c r="K1060" s="18" t="s">
        <v>2656</v>
      </c>
      <c r="L1060" s="10" t="s">
        <v>241</v>
      </c>
      <c r="M1060" s="76" t="s">
        <v>10907</v>
      </c>
      <c r="N1060" s="10" t="s">
        <v>39</v>
      </c>
      <c r="O1060" s="76" t="s">
        <v>11944</v>
      </c>
      <c r="P1060" s="10" t="s">
        <v>13051</v>
      </c>
      <c r="Q1060" s="173" t="s">
        <v>9453</v>
      </c>
      <c r="R1060" s="10" t="s">
        <v>8708</v>
      </c>
      <c r="S1060" s="16" t="s">
        <v>12586</v>
      </c>
      <c r="T1060" s="287" t="s">
        <v>10269</v>
      </c>
      <c r="U1060" s="288" t="s">
        <v>4966</v>
      </c>
      <c r="V1060" s="449"/>
      <c r="W1060" s="56"/>
      <c r="X1060" s="56"/>
      <c r="Y1060" s="56"/>
      <c r="Z1060" s="56"/>
      <c r="AA1060" s="56"/>
    </row>
    <row r="1061" spans="1:27" s="30" customFormat="1" ht="96" outlineLevel="1">
      <c r="A1061" s="10">
        <f t="shared" si="52"/>
        <v>989</v>
      </c>
      <c r="B1061" s="10" t="s">
        <v>5182</v>
      </c>
      <c r="C1061" s="10" t="s">
        <v>44</v>
      </c>
      <c r="D1061" s="172" t="s">
        <v>2657</v>
      </c>
      <c r="E1061" s="10">
        <v>6632015475</v>
      </c>
      <c r="F1061" s="10" t="s">
        <v>7451</v>
      </c>
      <c r="G1061" s="623" t="s">
        <v>4970</v>
      </c>
      <c r="H1061" s="167" t="s">
        <v>151</v>
      </c>
      <c r="I1061" s="16" t="s">
        <v>22</v>
      </c>
      <c r="J1061" s="10" t="s">
        <v>174</v>
      </c>
      <c r="K1061" s="14">
        <v>394.77</v>
      </c>
      <c r="L1061" s="10" t="s">
        <v>241</v>
      </c>
      <c r="M1061" s="76" t="s">
        <v>10922</v>
      </c>
      <c r="N1061" s="10" t="s">
        <v>39</v>
      </c>
      <c r="O1061" s="80" t="s">
        <v>12372</v>
      </c>
      <c r="P1061" s="623" t="s">
        <v>4984</v>
      </c>
      <c r="Q1061" s="625" t="s">
        <v>11800</v>
      </c>
      <c r="R1061" s="10" t="s">
        <v>8707</v>
      </c>
      <c r="S1061" s="626" t="s">
        <v>4987</v>
      </c>
      <c r="T1061" s="287" t="s">
        <v>10270</v>
      </c>
      <c r="U1061" s="289" t="s">
        <v>9015</v>
      </c>
      <c r="V1061" s="449"/>
      <c r="W1061" s="56"/>
      <c r="X1061" s="56"/>
      <c r="Y1061" s="56"/>
      <c r="Z1061" s="56"/>
      <c r="AA1061" s="56"/>
    </row>
    <row r="1062" spans="1:27" s="30" customFormat="1" ht="82.2" outlineLevel="1">
      <c r="A1062" s="10">
        <f t="shared" si="52"/>
        <v>990</v>
      </c>
      <c r="B1062" s="10" t="s">
        <v>4968</v>
      </c>
      <c r="C1062" s="10" t="s">
        <v>44</v>
      </c>
      <c r="D1062" s="172" t="s">
        <v>2658</v>
      </c>
      <c r="E1062" s="10">
        <v>6632014954</v>
      </c>
      <c r="F1062" s="10" t="s">
        <v>7452</v>
      </c>
      <c r="G1062" s="623" t="s">
        <v>4971</v>
      </c>
      <c r="H1062" s="167" t="s">
        <v>151</v>
      </c>
      <c r="I1062" s="10" t="s">
        <v>22</v>
      </c>
      <c r="J1062" s="10" t="s">
        <v>2659</v>
      </c>
      <c r="K1062" s="14">
        <v>394.77</v>
      </c>
      <c r="L1062" s="10" t="s">
        <v>241</v>
      </c>
      <c r="M1062" s="76" t="s">
        <v>10922</v>
      </c>
      <c r="N1062" s="10" t="s">
        <v>39</v>
      </c>
      <c r="O1062" s="76" t="s">
        <v>12373</v>
      </c>
      <c r="P1062" s="16" t="s">
        <v>5782</v>
      </c>
      <c r="Q1062" s="287" t="s">
        <v>9658</v>
      </c>
      <c r="R1062" s="10" t="s">
        <v>8707</v>
      </c>
      <c r="S1062" s="10" t="s">
        <v>2660</v>
      </c>
      <c r="T1062" s="624" t="s">
        <v>10271</v>
      </c>
      <c r="U1062" s="430" t="s">
        <v>5788</v>
      </c>
      <c r="V1062" s="449"/>
      <c r="W1062" s="56"/>
      <c r="X1062" s="56"/>
      <c r="Y1062" s="56"/>
      <c r="Z1062" s="56"/>
      <c r="AA1062" s="56"/>
    </row>
    <row r="1063" spans="1:27" s="30" customFormat="1" ht="82.2" outlineLevel="1">
      <c r="A1063" s="10">
        <f t="shared" si="52"/>
        <v>991</v>
      </c>
      <c r="B1063" s="10" t="s">
        <v>8461</v>
      </c>
      <c r="C1063" s="10" t="s">
        <v>44</v>
      </c>
      <c r="D1063" s="172" t="s">
        <v>2661</v>
      </c>
      <c r="E1063" s="10">
        <v>6632015066</v>
      </c>
      <c r="F1063" s="10" t="s">
        <v>7725</v>
      </c>
      <c r="G1063" s="623" t="s">
        <v>4972</v>
      </c>
      <c r="H1063" s="167" t="s">
        <v>151</v>
      </c>
      <c r="I1063" s="10" t="s">
        <v>22</v>
      </c>
      <c r="J1063" s="10" t="s">
        <v>174</v>
      </c>
      <c r="K1063" s="14">
        <v>394.77</v>
      </c>
      <c r="L1063" s="10" t="s">
        <v>241</v>
      </c>
      <c r="M1063" s="76" t="s">
        <v>10966</v>
      </c>
      <c r="N1063" s="10" t="s">
        <v>39</v>
      </c>
      <c r="O1063" s="76" t="s">
        <v>12374</v>
      </c>
      <c r="P1063" s="16" t="s">
        <v>13052</v>
      </c>
      <c r="Q1063" s="287" t="s">
        <v>9658</v>
      </c>
      <c r="R1063" s="10" t="s">
        <v>8707</v>
      </c>
      <c r="S1063" s="10" t="s">
        <v>2662</v>
      </c>
      <c r="T1063" s="624" t="s">
        <v>10272</v>
      </c>
      <c r="U1063" s="431" t="s">
        <v>9324</v>
      </c>
      <c r="V1063" s="449"/>
      <c r="W1063" s="56"/>
      <c r="X1063" s="56"/>
      <c r="Y1063" s="56"/>
      <c r="Z1063" s="56"/>
      <c r="AA1063" s="56"/>
    </row>
    <row r="1064" spans="1:27" s="30" customFormat="1" ht="82.2" outlineLevel="1">
      <c r="A1064" s="10">
        <f t="shared" si="52"/>
        <v>992</v>
      </c>
      <c r="B1064" s="10" t="s">
        <v>4967</v>
      </c>
      <c r="C1064" s="10" t="s">
        <v>341</v>
      </c>
      <c r="D1064" s="172" t="s">
        <v>2663</v>
      </c>
      <c r="E1064" s="10">
        <v>6632015524</v>
      </c>
      <c r="F1064" s="10" t="s">
        <v>2664</v>
      </c>
      <c r="G1064" s="623" t="s">
        <v>4973</v>
      </c>
      <c r="H1064" s="167" t="s">
        <v>151</v>
      </c>
      <c r="I1064" s="10" t="s">
        <v>22</v>
      </c>
      <c r="J1064" s="10" t="s">
        <v>2659</v>
      </c>
      <c r="K1064" s="14">
        <v>394.77</v>
      </c>
      <c r="L1064" s="10" t="s">
        <v>241</v>
      </c>
      <c r="M1064" s="76" t="s">
        <v>10931</v>
      </c>
      <c r="N1064" s="10" t="s">
        <v>39</v>
      </c>
      <c r="O1064" s="76" t="s">
        <v>12375</v>
      </c>
      <c r="P1064" s="10" t="s">
        <v>6373</v>
      </c>
      <c r="Q1064" s="287" t="s">
        <v>9658</v>
      </c>
      <c r="R1064" s="10" t="s">
        <v>8707</v>
      </c>
      <c r="S1064" s="10" t="s">
        <v>2665</v>
      </c>
      <c r="T1064" s="624" t="s">
        <v>10273</v>
      </c>
      <c r="U1064" s="431" t="s">
        <v>4988</v>
      </c>
      <c r="V1064" s="449"/>
      <c r="W1064" s="56"/>
      <c r="X1064" s="56"/>
      <c r="Y1064" s="56"/>
      <c r="Z1064" s="56"/>
      <c r="AA1064" s="56"/>
    </row>
    <row r="1065" spans="1:27" s="30" customFormat="1" ht="72" outlineLevel="1">
      <c r="A1065" s="10">
        <f t="shared" si="52"/>
        <v>993</v>
      </c>
      <c r="B1065" s="10" t="s">
        <v>9171</v>
      </c>
      <c r="C1065" s="10" t="s">
        <v>44</v>
      </c>
      <c r="D1065" s="172" t="s">
        <v>2666</v>
      </c>
      <c r="E1065" s="10">
        <v>6632015838</v>
      </c>
      <c r="F1065" s="10" t="s">
        <v>13463</v>
      </c>
      <c r="G1065" s="623" t="s">
        <v>4974</v>
      </c>
      <c r="H1065" s="167" t="s">
        <v>151</v>
      </c>
      <c r="I1065" s="10" t="s">
        <v>22</v>
      </c>
      <c r="J1065" s="10" t="s">
        <v>174</v>
      </c>
      <c r="K1065" s="14">
        <v>394.77</v>
      </c>
      <c r="L1065" s="10" t="s">
        <v>241</v>
      </c>
      <c r="M1065" s="76" t="s">
        <v>10966</v>
      </c>
      <c r="N1065" s="10" t="s">
        <v>39</v>
      </c>
      <c r="O1065" s="76" t="s">
        <v>12376</v>
      </c>
      <c r="P1065" s="16" t="s">
        <v>5783</v>
      </c>
      <c r="Q1065" s="625" t="s">
        <v>9659</v>
      </c>
      <c r="R1065" s="10" t="s">
        <v>8707</v>
      </c>
      <c r="S1065" s="10" t="s">
        <v>12585</v>
      </c>
      <c r="T1065" s="624" t="s">
        <v>10274</v>
      </c>
      <c r="U1065" s="415" t="s">
        <v>7047</v>
      </c>
      <c r="V1065" s="449"/>
      <c r="W1065" s="56"/>
      <c r="X1065" s="56"/>
      <c r="Y1065" s="56"/>
      <c r="Z1065" s="56"/>
      <c r="AA1065" s="56"/>
    </row>
    <row r="1066" spans="1:27" s="30" customFormat="1" ht="72" outlineLevel="1">
      <c r="A1066" s="10">
        <f t="shared" si="52"/>
        <v>994</v>
      </c>
      <c r="B1066" s="10" t="s">
        <v>9172</v>
      </c>
      <c r="C1066" s="10" t="s">
        <v>44</v>
      </c>
      <c r="D1066" s="172" t="s">
        <v>2667</v>
      </c>
      <c r="E1066" s="10">
        <v>6632015490</v>
      </c>
      <c r="F1066" s="10" t="s">
        <v>7453</v>
      </c>
      <c r="G1066" s="623" t="s">
        <v>4975</v>
      </c>
      <c r="H1066" s="167" t="s">
        <v>151</v>
      </c>
      <c r="I1066" s="10" t="s">
        <v>22</v>
      </c>
      <c r="J1066" s="10" t="s">
        <v>174</v>
      </c>
      <c r="K1066" s="14">
        <v>394.77</v>
      </c>
      <c r="L1066" s="10" t="s">
        <v>241</v>
      </c>
      <c r="M1066" s="76" t="s">
        <v>10966</v>
      </c>
      <c r="N1066" s="10" t="s">
        <v>39</v>
      </c>
      <c r="O1066" s="76" t="s">
        <v>12377</v>
      </c>
      <c r="P1066" s="16" t="s">
        <v>5784</v>
      </c>
      <c r="Q1066" s="287" t="s">
        <v>9658</v>
      </c>
      <c r="R1066" s="10" t="s">
        <v>8707</v>
      </c>
      <c r="S1066" s="10" t="s">
        <v>2668</v>
      </c>
      <c r="T1066" s="624" t="s">
        <v>10275</v>
      </c>
      <c r="U1066" s="431" t="s">
        <v>4989</v>
      </c>
      <c r="V1066" s="449"/>
      <c r="W1066" s="56"/>
      <c r="X1066" s="56"/>
      <c r="Y1066" s="56"/>
      <c r="Z1066" s="56"/>
      <c r="AA1066" s="56"/>
    </row>
    <row r="1067" spans="1:27" s="30" customFormat="1" ht="120" outlineLevel="1">
      <c r="A1067" s="10">
        <f t="shared" si="52"/>
        <v>995</v>
      </c>
      <c r="B1067" s="16" t="s">
        <v>9173</v>
      </c>
      <c r="C1067" s="10" t="s">
        <v>44</v>
      </c>
      <c r="D1067" s="172" t="s">
        <v>2669</v>
      </c>
      <c r="E1067" s="16">
        <v>6632015490</v>
      </c>
      <c r="F1067" s="10" t="s">
        <v>7454</v>
      </c>
      <c r="G1067" s="623" t="s">
        <v>4976</v>
      </c>
      <c r="H1067" s="167" t="s">
        <v>151</v>
      </c>
      <c r="I1067" s="10" t="s">
        <v>22</v>
      </c>
      <c r="J1067" s="10" t="s">
        <v>303</v>
      </c>
      <c r="K1067" s="14">
        <v>394.77</v>
      </c>
      <c r="L1067" s="10" t="s">
        <v>241</v>
      </c>
      <c r="M1067" s="76" t="s">
        <v>10966</v>
      </c>
      <c r="N1067" s="10" t="s">
        <v>39</v>
      </c>
      <c r="O1067" s="76" t="s">
        <v>12053</v>
      </c>
      <c r="P1067" s="16" t="s">
        <v>5785</v>
      </c>
      <c r="Q1067" s="287" t="s">
        <v>9658</v>
      </c>
      <c r="R1067" s="10" t="s">
        <v>8707</v>
      </c>
      <c r="S1067" s="10" t="s">
        <v>2670</v>
      </c>
      <c r="T1067" s="624" t="s">
        <v>10276</v>
      </c>
      <c r="U1067" s="432" t="s">
        <v>4990</v>
      </c>
      <c r="V1067" s="449"/>
      <c r="W1067" s="56"/>
      <c r="X1067" s="56"/>
      <c r="Y1067" s="56"/>
      <c r="Z1067" s="56"/>
      <c r="AA1067" s="56"/>
    </row>
    <row r="1068" spans="1:27" s="30" customFormat="1" ht="96" outlineLevel="1">
      <c r="A1068" s="10">
        <f t="shared" si="52"/>
        <v>996</v>
      </c>
      <c r="B1068" s="10" t="s">
        <v>9174</v>
      </c>
      <c r="C1068" s="10" t="s">
        <v>44</v>
      </c>
      <c r="D1068" s="172" t="s">
        <v>2671</v>
      </c>
      <c r="E1068" s="10">
        <v>6632010653</v>
      </c>
      <c r="F1068" s="10" t="s">
        <v>7455</v>
      </c>
      <c r="G1068" s="623" t="s">
        <v>4977</v>
      </c>
      <c r="H1068" s="167" t="s">
        <v>151</v>
      </c>
      <c r="I1068" s="10" t="s">
        <v>22</v>
      </c>
      <c r="J1068" s="10" t="s">
        <v>9276</v>
      </c>
      <c r="K1068" s="14" t="s">
        <v>2656</v>
      </c>
      <c r="L1068" s="10" t="s">
        <v>241</v>
      </c>
      <c r="M1068" s="76" t="s">
        <v>10907</v>
      </c>
      <c r="N1068" s="10" t="s">
        <v>39</v>
      </c>
      <c r="O1068" s="76" t="s">
        <v>12378</v>
      </c>
      <c r="P1068" s="10" t="s">
        <v>13053</v>
      </c>
      <c r="Q1068" s="173" t="s">
        <v>9453</v>
      </c>
      <c r="R1068" s="10" t="s">
        <v>8709</v>
      </c>
      <c r="S1068" s="10" t="s">
        <v>2672</v>
      </c>
      <c r="T1068" s="624" t="s">
        <v>10272</v>
      </c>
      <c r="U1068" s="415" t="s">
        <v>39</v>
      </c>
      <c r="V1068" s="449"/>
      <c r="W1068" s="56"/>
      <c r="X1068" s="56"/>
      <c r="Y1068" s="56"/>
      <c r="Z1068" s="56"/>
      <c r="AA1068" s="56"/>
    </row>
    <row r="1069" spans="1:27" s="30" customFormat="1" ht="91.2" outlineLevel="1">
      <c r="A1069" s="10">
        <f t="shared" si="52"/>
        <v>997</v>
      </c>
      <c r="B1069" s="10" t="s">
        <v>9175</v>
      </c>
      <c r="C1069" s="10" t="s">
        <v>341</v>
      </c>
      <c r="D1069" s="172" t="s">
        <v>2673</v>
      </c>
      <c r="E1069" s="10">
        <v>6632010639</v>
      </c>
      <c r="F1069" s="10" t="s">
        <v>13453</v>
      </c>
      <c r="G1069" s="623" t="s">
        <v>4978</v>
      </c>
      <c r="H1069" s="167" t="s">
        <v>151</v>
      </c>
      <c r="I1069" s="10" t="s">
        <v>22</v>
      </c>
      <c r="J1069" s="10" t="s">
        <v>303</v>
      </c>
      <c r="K1069" s="14">
        <v>394.77</v>
      </c>
      <c r="L1069" s="15" t="s">
        <v>241</v>
      </c>
      <c r="M1069" s="76" t="s">
        <v>11403</v>
      </c>
      <c r="N1069" s="136" t="s">
        <v>39</v>
      </c>
      <c r="O1069" s="76" t="s">
        <v>12379</v>
      </c>
      <c r="P1069" s="10" t="s">
        <v>13054</v>
      </c>
      <c r="Q1069" s="627" t="s">
        <v>11801</v>
      </c>
      <c r="R1069" s="10" t="s">
        <v>8707</v>
      </c>
      <c r="S1069" s="10" t="s">
        <v>2674</v>
      </c>
      <c r="T1069" s="624" t="s">
        <v>10277</v>
      </c>
      <c r="U1069" s="433" t="s">
        <v>4991</v>
      </c>
      <c r="V1069" s="449"/>
      <c r="W1069" s="56"/>
      <c r="X1069" s="56"/>
      <c r="Y1069" s="56"/>
      <c r="Z1069" s="56"/>
      <c r="AA1069" s="56"/>
    </row>
    <row r="1070" spans="1:27" s="30" customFormat="1" ht="72" outlineLevel="1">
      <c r="A1070" s="10">
        <f t="shared" si="52"/>
        <v>998</v>
      </c>
      <c r="B1070" s="10" t="s">
        <v>9176</v>
      </c>
      <c r="C1070" s="10" t="s">
        <v>341</v>
      </c>
      <c r="D1070" s="172" t="s">
        <v>2675</v>
      </c>
      <c r="E1070" s="10">
        <v>6632015450</v>
      </c>
      <c r="F1070" s="10" t="s">
        <v>7456</v>
      </c>
      <c r="G1070" s="623" t="s">
        <v>4979</v>
      </c>
      <c r="H1070" s="167" t="s">
        <v>151</v>
      </c>
      <c r="I1070" s="10" t="s">
        <v>22</v>
      </c>
      <c r="J1070" s="10" t="s">
        <v>9276</v>
      </c>
      <c r="K1070" s="14" t="s">
        <v>2656</v>
      </c>
      <c r="L1070" s="10" t="s">
        <v>241</v>
      </c>
      <c r="M1070" s="76" t="s">
        <v>10907</v>
      </c>
      <c r="N1070" s="10" t="s">
        <v>39</v>
      </c>
      <c r="O1070" s="76" t="s">
        <v>12380</v>
      </c>
      <c r="P1070" s="10" t="s">
        <v>13055</v>
      </c>
      <c r="Q1070" s="173" t="s">
        <v>9632</v>
      </c>
      <c r="R1070" s="10" t="s">
        <v>8708</v>
      </c>
      <c r="S1070" s="10" t="s">
        <v>2676</v>
      </c>
      <c r="T1070" s="624" t="s">
        <v>10278</v>
      </c>
      <c r="U1070" s="415" t="s">
        <v>39</v>
      </c>
      <c r="V1070" s="449"/>
      <c r="W1070" s="56"/>
      <c r="X1070" s="56"/>
      <c r="Y1070" s="56"/>
      <c r="Z1070" s="56"/>
      <c r="AA1070" s="56"/>
    </row>
    <row r="1071" spans="1:27" s="30" customFormat="1" ht="72" outlineLevel="1">
      <c r="A1071" s="10">
        <f t="shared" si="52"/>
        <v>999</v>
      </c>
      <c r="B1071" s="10" t="s">
        <v>9177</v>
      </c>
      <c r="C1071" s="10" t="s">
        <v>44</v>
      </c>
      <c r="D1071" s="172" t="s">
        <v>2677</v>
      </c>
      <c r="E1071" s="10">
        <v>6632010660</v>
      </c>
      <c r="F1071" s="10" t="s">
        <v>7502</v>
      </c>
      <c r="G1071" s="623" t="s">
        <v>4980</v>
      </c>
      <c r="H1071" s="167" t="s">
        <v>151</v>
      </c>
      <c r="I1071" s="10" t="s">
        <v>22</v>
      </c>
      <c r="J1071" s="10" t="s">
        <v>174</v>
      </c>
      <c r="K1071" s="14">
        <v>394.77</v>
      </c>
      <c r="L1071" s="10" t="s">
        <v>241</v>
      </c>
      <c r="M1071" s="76" t="s">
        <v>10922</v>
      </c>
      <c r="N1071" s="10" t="s">
        <v>39</v>
      </c>
      <c r="O1071" s="76" t="s">
        <v>12381</v>
      </c>
      <c r="P1071" s="16" t="s">
        <v>5786</v>
      </c>
      <c r="Q1071" s="287" t="s">
        <v>9658</v>
      </c>
      <c r="R1071" s="10" t="s">
        <v>8707</v>
      </c>
      <c r="S1071" s="10" t="s">
        <v>2678</v>
      </c>
      <c r="T1071" s="411" t="s">
        <v>10279</v>
      </c>
      <c r="U1071" s="434" t="s">
        <v>4992</v>
      </c>
      <c r="V1071" s="449"/>
      <c r="W1071" s="56"/>
      <c r="X1071" s="56"/>
      <c r="Y1071" s="56"/>
      <c r="Z1071" s="56"/>
      <c r="AA1071" s="56"/>
    </row>
    <row r="1072" spans="1:27" s="30" customFormat="1" ht="82.2" outlineLevel="1">
      <c r="A1072" s="10">
        <f t="shared" si="52"/>
        <v>1000</v>
      </c>
      <c r="B1072" s="10" t="s">
        <v>5183</v>
      </c>
      <c r="C1072" s="10" t="s">
        <v>341</v>
      </c>
      <c r="D1072" s="172" t="s">
        <v>2679</v>
      </c>
      <c r="E1072" s="10">
        <v>6632014746</v>
      </c>
      <c r="F1072" s="10" t="s">
        <v>7628</v>
      </c>
      <c r="G1072" s="623" t="s">
        <v>2680</v>
      </c>
      <c r="H1072" s="167" t="s">
        <v>151</v>
      </c>
      <c r="I1072" s="10" t="s">
        <v>22</v>
      </c>
      <c r="J1072" s="10" t="s">
        <v>9276</v>
      </c>
      <c r="K1072" s="18" t="s">
        <v>2656</v>
      </c>
      <c r="L1072" s="10" t="s">
        <v>241</v>
      </c>
      <c r="M1072" s="76" t="s">
        <v>10907</v>
      </c>
      <c r="N1072" s="10" t="s">
        <v>39</v>
      </c>
      <c r="O1072" s="76" t="s">
        <v>12017</v>
      </c>
      <c r="P1072" s="10" t="s">
        <v>2681</v>
      </c>
      <c r="Q1072" s="287" t="s">
        <v>9658</v>
      </c>
      <c r="R1072" s="10" t="s">
        <v>8710</v>
      </c>
      <c r="S1072" s="191" t="s">
        <v>2682</v>
      </c>
      <c r="T1072" s="413" t="s">
        <v>10280</v>
      </c>
      <c r="U1072" s="384" t="s">
        <v>4993</v>
      </c>
      <c r="V1072" s="449"/>
      <c r="W1072" s="56"/>
      <c r="X1072" s="56"/>
      <c r="Y1072" s="56"/>
      <c r="Z1072" s="56"/>
      <c r="AA1072" s="56"/>
    </row>
    <row r="1073" spans="1:27" s="30" customFormat="1" ht="82.2" outlineLevel="1">
      <c r="A1073" s="10">
        <f t="shared" si="52"/>
        <v>1001</v>
      </c>
      <c r="B1073" s="10" t="s">
        <v>5184</v>
      </c>
      <c r="C1073" s="10" t="s">
        <v>341</v>
      </c>
      <c r="D1073" s="172" t="s">
        <v>2683</v>
      </c>
      <c r="E1073" s="10">
        <v>6632014810</v>
      </c>
      <c r="F1073" s="10" t="s">
        <v>13895</v>
      </c>
      <c r="G1073" s="628" t="s">
        <v>4981</v>
      </c>
      <c r="H1073" s="167" t="s">
        <v>151</v>
      </c>
      <c r="I1073" s="10" t="s">
        <v>22</v>
      </c>
      <c r="J1073" s="10" t="s">
        <v>174</v>
      </c>
      <c r="K1073" s="14">
        <v>394.77</v>
      </c>
      <c r="L1073" s="10" t="s">
        <v>241</v>
      </c>
      <c r="M1073" s="76" t="s">
        <v>10931</v>
      </c>
      <c r="N1073" s="10" t="s">
        <v>39</v>
      </c>
      <c r="O1073" s="76" t="s">
        <v>11979</v>
      </c>
      <c r="P1073" s="10" t="s">
        <v>6374</v>
      </c>
      <c r="Q1073" s="287" t="s">
        <v>9658</v>
      </c>
      <c r="R1073" s="10" t="s">
        <v>8707</v>
      </c>
      <c r="S1073" s="191" t="s">
        <v>2684</v>
      </c>
      <c r="T1073" s="413" t="s">
        <v>10272</v>
      </c>
      <c r="U1073" s="289" t="s">
        <v>4994</v>
      </c>
      <c r="V1073" s="449"/>
      <c r="W1073" s="56"/>
      <c r="X1073" s="56"/>
      <c r="Y1073" s="56"/>
      <c r="Z1073" s="56"/>
      <c r="AA1073" s="56"/>
    </row>
    <row r="1074" spans="1:27" s="30" customFormat="1" ht="84" outlineLevel="1">
      <c r="A1074" s="10">
        <f t="shared" si="52"/>
        <v>1002</v>
      </c>
      <c r="B1074" s="10" t="s">
        <v>4962</v>
      </c>
      <c r="C1074" s="10" t="s">
        <v>341</v>
      </c>
      <c r="D1074" s="172" t="s">
        <v>2685</v>
      </c>
      <c r="E1074" s="10">
        <v>6632008358</v>
      </c>
      <c r="F1074" s="10" t="s">
        <v>13896</v>
      </c>
      <c r="G1074" s="623" t="s">
        <v>4960</v>
      </c>
      <c r="H1074" s="167" t="s">
        <v>151</v>
      </c>
      <c r="I1074" s="10" t="s">
        <v>22</v>
      </c>
      <c r="J1074" s="10" t="s">
        <v>2386</v>
      </c>
      <c r="K1074" s="14">
        <v>394.77</v>
      </c>
      <c r="L1074" s="10" t="s">
        <v>241</v>
      </c>
      <c r="M1074" s="76" t="s">
        <v>10923</v>
      </c>
      <c r="N1074" s="10" t="s">
        <v>39</v>
      </c>
      <c r="O1074" s="76" t="s">
        <v>11884</v>
      </c>
      <c r="P1074" s="16" t="s">
        <v>13056</v>
      </c>
      <c r="Q1074" s="287" t="s">
        <v>9658</v>
      </c>
      <c r="R1074" s="10" t="s">
        <v>8711</v>
      </c>
      <c r="S1074" s="203" t="s">
        <v>5787</v>
      </c>
      <c r="T1074" s="413" t="s">
        <v>10281</v>
      </c>
      <c r="U1074" s="289" t="s">
        <v>4995</v>
      </c>
      <c r="V1074" s="449"/>
      <c r="W1074" s="56"/>
      <c r="X1074" s="56"/>
      <c r="Y1074" s="56"/>
      <c r="Z1074" s="56"/>
      <c r="AA1074" s="56"/>
    </row>
    <row r="1075" spans="1:27" s="30" customFormat="1" ht="108" outlineLevel="1">
      <c r="A1075" s="10">
        <f t="shared" si="52"/>
        <v>1003</v>
      </c>
      <c r="B1075" s="10" t="s">
        <v>9178</v>
      </c>
      <c r="C1075" s="10" t="s">
        <v>341</v>
      </c>
      <c r="D1075" s="172" t="s">
        <v>2686</v>
      </c>
      <c r="E1075" s="10">
        <v>6632016246</v>
      </c>
      <c r="F1075" s="10" t="s">
        <v>7629</v>
      </c>
      <c r="G1075" s="623" t="s">
        <v>4982</v>
      </c>
      <c r="H1075" s="167" t="s">
        <v>151</v>
      </c>
      <c r="I1075" s="10" t="s">
        <v>22</v>
      </c>
      <c r="J1075" s="10" t="s">
        <v>174</v>
      </c>
      <c r="K1075" s="14">
        <v>394.77</v>
      </c>
      <c r="L1075" s="10" t="s">
        <v>241</v>
      </c>
      <c r="M1075" s="76" t="s">
        <v>10923</v>
      </c>
      <c r="N1075" s="10" t="s">
        <v>39</v>
      </c>
      <c r="O1075" s="76" t="s">
        <v>11882</v>
      </c>
      <c r="P1075" s="10" t="s">
        <v>13082</v>
      </c>
      <c r="Q1075" s="625" t="s">
        <v>9660</v>
      </c>
      <c r="R1075" s="10" t="s">
        <v>8712</v>
      </c>
      <c r="S1075" s="10" t="s">
        <v>2687</v>
      </c>
      <c r="T1075" s="412" t="s">
        <v>10277</v>
      </c>
      <c r="U1075" s="435" t="s">
        <v>4996</v>
      </c>
      <c r="V1075" s="449"/>
      <c r="W1075" s="56"/>
      <c r="X1075" s="56"/>
      <c r="Y1075" s="56"/>
      <c r="Z1075" s="56"/>
      <c r="AA1075" s="56"/>
    </row>
    <row r="1076" spans="1:27" s="30" customFormat="1" ht="118.2" outlineLevel="1">
      <c r="A1076" s="10">
        <f t="shared" si="52"/>
        <v>1004</v>
      </c>
      <c r="B1076" s="10" t="s">
        <v>8462</v>
      </c>
      <c r="C1076" s="10" t="s">
        <v>341</v>
      </c>
      <c r="D1076" s="172" t="s">
        <v>2688</v>
      </c>
      <c r="E1076" s="10">
        <v>6632012643</v>
      </c>
      <c r="F1076" s="10" t="s">
        <v>8650</v>
      </c>
      <c r="G1076" s="125" t="s">
        <v>2689</v>
      </c>
      <c r="H1076" s="167" t="s">
        <v>151</v>
      </c>
      <c r="I1076" s="10" t="s">
        <v>22</v>
      </c>
      <c r="J1076" s="10" t="s">
        <v>2690</v>
      </c>
      <c r="K1076" s="14">
        <v>405.91</v>
      </c>
      <c r="L1076" s="10" t="s">
        <v>241</v>
      </c>
      <c r="M1076" s="76" t="s">
        <v>10923</v>
      </c>
      <c r="N1076" s="10" t="s">
        <v>39</v>
      </c>
      <c r="O1076" s="76" t="s">
        <v>11894</v>
      </c>
      <c r="P1076" s="10" t="s">
        <v>6375</v>
      </c>
      <c r="Q1076" s="33" t="s">
        <v>67</v>
      </c>
      <c r="R1076" s="10" t="s">
        <v>8713</v>
      </c>
      <c r="S1076" s="10" t="s">
        <v>2691</v>
      </c>
      <c r="T1076" s="76" t="s">
        <v>6903</v>
      </c>
      <c r="U1076" s="431" t="s">
        <v>4997</v>
      </c>
      <c r="V1076" s="449"/>
      <c r="W1076" s="56"/>
      <c r="X1076" s="56"/>
      <c r="Y1076" s="56"/>
      <c r="Z1076" s="56"/>
      <c r="AA1076" s="56"/>
    </row>
    <row r="1077" spans="1:27" s="30" customFormat="1" ht="117.6" outlineLevel="1">
      <c r="A1077" s="10">
        <f t="shared" si="52"/>
        <v>1005</v>
      </c>
      <c r="B1077" s="10" t="s">
        <v>8463</v>
      </c>
      <c r="C1077" s="10" t="s">
        <v>341</v>
      </c>
      <c r="D1077" s="172" t="s">
        <v>2688</v>
      </c>
      <c r="E1077" s="10">
        <v>6632012643</v>
      </c>
      <c r="F1077" s="10" t="s">
        <v>7457</v>
      </c>
      <c r="G1077" s="125" t="s">
        <v>2692</v>
      </c>
      <c r="H1077" s="167" t="s">
        <v>151</v>
      </c>
      <c r="I1077" s="10" t="s">
        <v>22</v>
      </c>
      <c r="J1077" s="10" t="s">
        <v>3402</v>
      </c>
      <c r="K1077" s="14">
        <v>405.91</v>
      </c>
      <c r="L1077" s="10" t="s">
        <v>241</v>
      </c>
      <c r="M1077" s="76" t="s">
        <v>11266</v>
      </c>
      <c r="N1077" s="10" t="s">
        <v>39</v>
      </c>
      <c r="O1077" s="76" t="s">
        <v>11868</v>
      </c>
      <c r="P1077" s="10" t="s">
        <v>6375</v>
      </c>
      <c r="Q1077" s="625" t="s">
        <v>9658</v>
      </c>
      <c r="R1077" s="10" t="s">
        <v>8713</v>
      </c>
      <c r="S1077" s="10" t="s">
        <v>2691</v>
      </c>
      <c r="T1077" s="76" t="s">
        <v>6903</v>
      </c>
      <c r="U1077" s="431" t="s">
        <v>4997</v>
      </c>
      <c r="V1077" s="449"/>
      <c r="W1077" s="56"/>
      <c r="X1077" s="56"/>
      <c r="Y1077" s="56"/>
      <c r="Z1077" s="56"/>
      <c r="AA1077" s="56"/>
    </row>
    <row r="1078" spans="1:27" s="30" customFormat="1" ht="117.6" outlineLevel="1">
      <c r="A1078" s="10">
        <f t="shared" si="52"/>
        <v>1006</v>
      </c>
      <c r="B1078" s="10" t="s">
        <v>8464</v>
      </c>
      <c r="C1078" s="10" t="s">
        <v>341</v>
      </c>
      <c r="D1078" s="172" t="s">
        <v>2688</v>
      </c>
      <c r="E1078" s="10">
        <v>6632012643</v>
      </c>
      <c r="F1078" s="10" t="s">
        <v>7458</v>
      </c>
      <c r="G1078" s="125" t="s">
        <v>2692</v>
      </c>
      <c r="H1078" s="167" t="s">
        <v>151</v>
      </c>
      <c r="I1078" s="10" t="s">
        <v>22</v>
      </c>
      <c r="J1078" s="10" t="s">
        <v>2690</v>
      </c>
      <c r="K1078" s="14">
        <v>405.91</v>
      </c>
      <c r="L1078" s="10" t="s">
        <v>241</v>
      </c>
      <c r="M1078" s="76" t="s">
        <v>11267</v>
      </c>
      <c r="N1078" s="10" t="s">
        <v>39</v>
      </c>
      <c r="O1078" s="76" t="s">
        <v>11964</v>
      </c>
      <c r="P1078" s="10" t="s">
        <v>6375</v>
      </c>
      <c r="Q1078" s="287" t="s">
        <v>9658</v>
      </c>
      <c r="R1078" s="10" t="s">
        <v>8713</v>
      </c>
      <c r="S1078" s="10" t="s">
        <v>2691</v>
      </c>
      <c r="T1078" s="76" t="s">
        <v>6903</v>
      </c>
      <c r="U1078" s="431" t="s">
        <v>4997</v>
      </c>
      <c r="V1078" s="449"/>
      <c r="W1078" s="56"/>
      <c r="X1078" s="56"/>
      <c r="Y1078" s="56"/>
      <c r="Z1078" s="56"/>
      <c r="AA1078" s="56"/>
    </row>
    <row r="1079" spans="1:27" s="30" customFormat="1" ht="117.6" outlineLevel="1">
      <c r="A1079" s="10">
        <f t="shared" si="52"/>
        <v>1007</v>
      </c>
      <c r="B1079" s="10" t="s">
        <v>8465</v>
      </c>
      <c r="C1079" s="10" t="s">
        <v>341</v>
      </c>
      <c r="D1079" s="172" t="s">
        <v>2688</v>
      </c>
      <c r="E1079" s="10">
        <v>6632012643</v>
      </c>
      <c r="F1079" s="10" t="s">
        <v>7459</v>
      </c>
      <c r="G1079" s="125" t="s">
        <v>2692</v>
      </c>
      <c r="H1079" s="167" t="s">
        <v>151</v>
      </c>
      <c r="I1079" s="10" t="s">
        <v>22</v>
      </c>
      <c r="J1079" s="10" t="s">
        <v>2690</v>
      </c>
      <c r="K1079" s="14">
        <v>405.91</v>
      </c>
      <c r="L1079" s="10" t="s">
        <v>241</v>
      </c>
      <c r="M1079" s="76" t="s">
        <v>10911</v>
      </c>
      <c r="N1079" s="10" t="s">
        <v>39</v>
      </c>
      <c r="O1079" s="76" t="s">
        <v>11983</v>
      </c>
      <c r="P1079" s="10" t="s">
        <v>6375</v>
      </c>
      <c r="Q1079" s="287" t="s">
        <v>9658</v>
      </c>
      <c r="R1079" s="10" t="s">
        <v>8713</v>
      </c>
      <c r="S1079" s="10" t="s">
        <v>2691</v>
      </c>
      <c r="T1079" s="76" t="s">
        <v>6903</v>
      </c>
      <c r="U1079" s="431" t="s">
        <v>4997</v>
      </c>
      <c r="V1079" s="449"/>
      <c r="W1079" s="56"/>
      <c r="X1079" s="56"/>
      <c r="Y1079" s="56"/>
      <c r="Z1079" s="56"/>
      <c r="AA1079" s="56"/>
    </row>
    <row r="1080" spans="1:27" s="30" customFormat="1" ht="108" outlineLevel="1">
      <c r="A1080" s="10">
        <f t="shared" si="52"/>
        <v>1008</v>
      </c>
      <c r="B1080" s="10" t="s">
        <v>9179</v>
      </c>
      <c r="C1080" s="10" t="s">
        <v>341</v>
      </c>
      <c r="D1080" s="172" t="s">
        <v>2688</v>
      </c>
      <c r="E1080" s="10">
        <v>6632012643</v>
      </c>
      <c r="F1080" s="10" t="s">
        <v>7630</v>
      </c>
      <c r="G1080" s="125" t="s">
        <v>2692</v>
      </c>
      <c r="H1080" s="167" t="s">
        <v>151</v>
      </c>
      <c r="I1080" s="10" t="s">
        <v>22</v>
      </c>
      <c r="J1080" s="10" t="s">
        <v>3402</v>
      </c>
      <c r="K1080" s="14">
        <v>405.91</v>
      </c>
      <c r="L1080" s="10" t="s">
        <v>241</v>
      </c>
      <c r="M1080" s="76" t="s">
        <v>11268</v>
      </c>
      <c r="N1080" s="10" t="s">
        <v>39</v>
      </c>
      <c r="O1080" s="76" t="s">
        <v>11959</v>
      </c>
      <c r="P1080" s="10" t="s">
        <v>6375</v>
      </c>
      <c r="Q1080" s="287" t="s">
        <v>9658</v>
      </c>
      <c r="R1080" s="10" t="s">
        <v>8713</v>
      </c>
      <c r="S1080" s="10" t="s">
        <v>2693</v>
      </c>
      <c r="T1080" s="76" t="s">
        <v>6903</v>
      </c>
      <c r="U1080" s="431" t="s">
        <v>4997</v>
      </c>
      <c r="V1080" s="449"/>
      <c r="W1080" s="56"/>
      <c r="X1080" s="56"/>
      <c r="Y1080" s="56"/>
      <c r="Z1080" s="56"/>
      <c r="AA1080" s="56"/>
    </row>
    <row r="1081" spans="1:27" s="30" customFormat="1" ht="117.6" outlineLevel="1">
      <c r="A1081" s="10">
        <f t="shared" si="52"/>
        <v>1009</v>
      </c>
      <c r="B1081" s="10" t="s">
        <v>8466</v>
      </c>
      <c r="C1081" s="10" t="s">
        <v>341</v>
      </c>
      <c r="D1081" s="172" t="s">
        <v>2688</v>
      </c>
      <c r="E1081" s="10">
        <v>6632012643</v>
      </c>
      <c r="F1081" s="10" t="s">
        <v>3644</v>
      </c>
      <c r="G1081" s="125" t="s">
        <v>2694</v>
      </c>
      <c r="H1081" s="167" t="s">
        <v>151</v>
      </c>
      <c r="I1081" s="10" t="s">
        <v>22</v>
      </c>
      <c r="J1081" s="10" t="s">
        <v>9276</v>
      </c>
      <c r="K1081" s="14" t="s">
        <v>2656</v>
      </c>
      <c r="L1081" s="10" t="s">
        <v>241</v>
      </c>
      <c r="M1081" s="76" t="s">
        <v>10907</v>
      </c>
      <c r="N1081" s="10" t="s">
        <v>39</v>
      </c>
      <c r="O1081" s="76" t="s">
        <v>12040</v>
      </c>
      <c r="P1081" s="10" t="s">
        <v>6375</v>
      </c>
      <c r="Q1081" s="33" t="s">
        <v>243</v>
      </c>
      <c r="R1081" s="10" t="s">
        <v>8714</v>
      </c>
      <c r="S1081" s="10" t="s">
        <v>2691</v>
      </c>
      <c r="T1081" s="9" t="s">
        <v>5001</v>
      </c>
      <c r="U1081" s="415" t="s">
        <v>39</v>
      </c>
      <c r="V1081" s="449"/>
      <c r="W1081" s="56"/>
      <c r="X1081" s="56"/>
      <c r="Y1081" s="56"/>
      <c r="Z1081" s="56"/>
      <c r="AA1081" s="56"/>
    </row>
    <row r="1082" spans="1:27" s="30" customFormat="1" ht="117.6" outlineLevel="1">
      <c r="A1082" s="10">
        <f t="shared" si="52"/>
        <v>1010</v>
      </c>
      <c r="B1082" s="10" t="s">
        <v>8467</v>
      </c>
      <c r="C1082" s="10" t="s">
        <v>341</v>
      </c>
      <c r="D1082" s="172" t="s">
        <v>2688</v>
      </c>
      <c r="E1082" s="10">
        <v>6632012643</v>
      </c>
      <c r="F1082" s="10" t="s">
        <v>7631</v>
      </c>
      <c r="G1082" s="567" t="s">
        <v>3994</v>
      </c>
      <c r="H1082" s="167" t="s">
        <v>151</v>
      </c>
      <c r="I1082" s="10" t="s">
        <v>22</v>
      </c>
      <c r="J1082" s="10" t="s">
        <v>9276</v>
      </c>
      <c r="K1082" s="14" t="s">
        <v>2656</v>
      </c>
      <c r="L1082" s="10" t="s">
        <v>241</v>
      </c>
      <c r="M1082" s="76" t="s">
        <v>10907</v>
      </c>
      <c r="N1082" s="10" t="s">
        <v>39</v>
      </c>
      <c r="O1082" s="76" t="s">
        <v>11938</v>
      </c>
      <c r="P1082" s="10" t="s">
        <v>6375</v>
      </c>
      <c r="Q1082" s="33" t="s">
        <v>243</v>
      </c>
      <c r="R1082" s="10" t="s">
        <v>8715</v>
      </c>
      <c r="S1082" s="10" t="s">
        <v>2691</v>
      </c>
      <c r="T1082" s="9" t="s">
        <v>5002</v>
      </c>
      <c r="U1082" s="415" t="s">
        <v>39</v>
      </c>
      <c r="V1082" s="449"/>
      <c r="W1082" s="56"/>
      <c r="X1082" s="56"/>
      <c r="Y1082" s="56"/>
      <c r="Z1082" s="56"/>
      <c r="AA1082" s="56"/>
    </row>
    <row r="1083" spans="1:27" s="30" customFormat="1" ht="108" outlineLevel="1">
      <c r="A1083" s="10">
        <f t="shared" si="52"/>
        <v>1011</v>
      </c>
      <c r="B1083" s="10" t="s">
        <v>9180</v>
      </c>
      <c r="C1083" s="10" t="s">
        <v>341</v>
      </c>
      <c r="D1083" s="172" t="s">
        <v>2688</v>
      </c>
      <c r="E1083" s="10">
        <v>6632012643</v>
      </c>
      <c r="F1083" s="10" t="s">
        <v>7460</v>
      </c>
      <c r="G1083" s="125" t="s">
        <v>2692</v>
      </c>
      <c r="H1083" s="167" t="s">
        <v>151</v>
      </c>
      <c r="I1083" s="10" t="s">
        <v>22</v>
      </c>
      <c r="J1083" s="10" t="s">
        <v>2695</v>
      </c>
      <c r="K1083" s="14">
        <v>405.91</v>
      </c>
      <c r="L1083" s="10" t="s">
        <v>241</v>
      </c>
      <c r="M1083" s="76" t="s">
        <v>10920</v>
      </c>
      <c r="N1083" s="10" t="s">
        <v>39</v>
      </c>
      <c r="O1083" s="76" t="s">
        <v>11939</v>
      </c>
      <c r="P1083" s="10" t="s">
        <v>6375</v>
      </c>
      <c r="Q1083" s="287" t="s">
        <v>9658</v>
      </c>
      <c r="R1083" s="10" t="s">
        <v>8713</v>
      </c>
      <c r="S1083" s="10" t="s">
        <v>2691</v>
      </c>
      <c r="T1083" s="76" t="s">
        <v>6904</v>
      </c>
      <c r="U1083" s="431" t="s">
        <v>4997</v>
      </c>
      <c r="V1083" s="449"/>
      <c r="W1083" s="56"/>
      <c r="X1083" s="56"/>
      <c r="Y1083" s="56"/>
      <c r="Z1083" s="56"/>
      <c r="AA1083" s="56"/>
    </row>
    <row r="1084" spans="1:27" s="30" customFormat="1" ht="82.2" outlineLevel="1">
      <c r="A1084" s="10">
        <f t="shared" si="52"/>
        <v>1012</v>
      </c>
      <c r="B1084" s="10" t="s">
        <v>8468</v>
      </c>
      <c r="C1084" s="10" t="s">
        <v>44</v>
      </c>
      <c r="D1084" s="172" t="s">
        <v>2696</v>
      </c>
      <c r="E1084" s="10">
        <v>6632011343</v>
      </c>
      <c r="F1084" s="10" t="s">
        <v>13454</v>
      </c>
      <c r="G1084" s="125" t="s">
        <v>2697</v>
      </c>
      <c r="H1084" s="167" t="s">
        <v>151</v>
      </c>
      <c r="I1084" s="10" t="s">
        <v>22</v>
      </c>
      <c r="J1084" s="10" t="s">
        <v>3403</v>
      </c>
      <c r="K1084" s="14" t="s">
        <v>4983</v>
      </c>
      <c r="L1084" s="10" t="s">
        <v>241</v>
      </c>
      <c r="M1084" s="76" t="s">
        <v>11054</v>
      </c>
      <c r="N1084" s="10" t="s">
        <v>39</v>
      </c>
      <c r="O1084" s="76" t="s">
        <v>11938</v>
      </c>
      <c r="P1084" s="10" t="s">
        <v>2698</v>
      </c>
      <c r="Q1084" s="287" t="s">
        <v>9658</v>
      </c>
      <c r="R1084" s="10" t="s">
        <v>8713</v>
      </c>
      <c r="S1084" s="10" t="s">
        <v>13123</v>
      </c>
      <c r="T1084" s="624" t="s">
        <v>10277</v>
      </c>
      <c r="U1084" s="431" t="s">
        <v>7048</v>
      </c>
      <c r="V1084" s="449"/>
      <c r="W1084" s="67"/>
      <c r="X1084" s="56"/>
      <c r="Y1084" s="56"/>
      <c r="Z1084" s="56"/>
      <c r="AA1084" s="56"/>
    </row>
    <row r="1085" spans="1:27" s="30" customFormat="1" ht="37.200000000000003">
      <c r="A1085" s="108" t="s">
        <v>5404</v>
      </c>
      <c r="B1085" s="109"/>
      <c r="C1085" s="155"/>
      <c r="D1085" s="109"/>
      <c r="E1085" s="109"/>
      <c r="F1085" s="156"/>
      <c r="G1085" s="156"/>
      <c r="H1085" s="156"/>
      <c r="I1085" s="156"/>
      <c r="J1085" s="156"/>
      <c r="K1085" s="157"/>
      <c r="L1085" s="156"/>
      <c r="M1085" s="158"/>
      <c r="N1085" s="156"/>
      <c r="O1085" s="158"/>
      <c r="P1085" s="110"/>
      <c r="Q1085" s="156"/>
      <c r="R1085" s="156"/>
      <c r="S1085" s="156"/>
      <c r="T1085" s="158"/>
      <c r="U1085" s="416"/>
      <c r="V1085" s="449">
        <v>111</v>
      </c>
      <c r="W1085" s="56"/>
      <c r="X1085" s="56"/>
      <c r="Y1085" s="56"/>
      <c r="Z1085" s="56"/>
      <c r="AA1085" s="56"/>
    </row>
    <row r="1086" spans="1:27" s="30" customFormat="1" ht="72" outlineLevel="1">
      <c r="A1086" s="10">
        <f>A1084+1</f>
        <v>1013</v>
      </c>
      <c r="B1086" s="10" t="s">
        <v>8469</v>
      </c>
      <c r="C1086" s="10" t="s">
        <v>421</v>
      </c>
      <c r="D1086" s="172" t="s">
        <v>2699</v>
      </c>
      <c r="E1086" s="10">
        <v>6656019581</v>
      </c>
      <c r="F1086" s="10" t="s">
        <v>13998</v>
      </c>
      <c r="G1086" s="125" t="s">
        <v>2700</v>
      </c>
      <c r="H1086" s="167" t="s">
        <v>151</v>
      </c>
      <c r="I1086" s="10" t="s">
        <v>22</v>
      </c>
      <c r="J1086" s="10" t="s">
        <v>294</v>
      </c>
      <c r="K1086" s="18" t="s">
        <v>2701</v>
      </c>
      <c r="L1086" s="10" t="s">
        <v>2769</v>
      </c>
      <c r="M1086" s="76" t="s">
        <v>11010</v>
      </c>
      <c r="N1086" s="10" t="s">
        <v>39</v>
      </c>
      <c r="O1086" s="76" t="s">
        <v>12382</v>
      </c>
      <c r="P1086" s="10" t="s">
        <v>5842</v>
      </c>
      <c r="Q1086" s="173" t="s">
        <v>9661</v>
      </c>
      <c r="R1086" s="10" t="s">
        <v>5029</v>
      </c>
      <c r="S1086" s="10" t="s">
        <v>2702</v>
      </c>
      <c r="T1086" s="76" t="s">
        <v>10282</v>
      </c>
      <c r="U1086" s="415" t="s">
        <v>2703</v>
      </c>
      <c r="V1086" s="449"/>
      <c r="W1086" s="56"/>
      <c r="X1086" s="56"/>
      <c r="Y1086" s="56"/>
      <c r="Z1086" s="56"/>
      <c r="AA1086" s="56"/>
    </row>
    <row r="1087" spans="1:27" s="30" customFormat="1" ht="70.8" outlineLevel="1">
      <c r="A1087" s="10">
        <f t="shared" ref="A1087:A1099" si="53">A1086+1</f>
        <v>1014</v>
      </c>
      <c r="B1087" s="10" t="s">
        <v>8470</v>
      </c>
      <c r="C1087" s="10" t="s">
        <v>421</v>
      </c>
      <c r="D1087" s="172" t="s">
        <v>2704</v>
      </c>
      <c r="E1087" s="10">
        <v>6651002753</v>
      </c>
      <c r="F1087" s="10" t="s">
        <v>13452</v>
      </c>
      <c r="G1087" s="125" t="s">
        <v>2705</v>
      </c>
      <c r="H1087" s="167" t="s">
        <v>151</v>
      </c>
      <c r="I1087" s="10" t="s">
        <v>22</v>
      </c>
      <c r="J1087" s="10" t="s">
        <v>458</v>
      </c>
      <c r="K1087" s="18">
        <v>235.56</v>
      </c>
      <c r="L1087" s="10" t="s">
        <v>650</v>
      </c>
      <c r="M1087" s="76" t="s">
        <v>10923</v>
      </c>
      <c r="N1087" s="10" t="s">
        <v>39</v>
      </c>
      <c r="O1087" s="76" t="s">
        <v>12383</v>
      </c>
      <c r="P1087" s="10" t="s">
        <v>5890</v>
      </c>
      <c r="Q1087" s="33" t="s">
        <v>9348</v>
      </c>
      <c r="R1087" s="10" t="s">
        <v>5029</v>
      </c>
      <c r="S1087" s="10" t="s">
        <v>13124</v>
      </c>
      <c r="T1087" s="76" t="s">
        <v>10283</v>
      </c>
      <c r="U1087" s="415" t="s">
        <v>2706</v>
      </c>
      <c r="V1087" s="449"/>
      <c r="W1087" s="56"/>
      <c r="X1087" s="56"/>
      <c r="Y1087" s="56"/>
      <c r="Z1087" s="56"/>
      <c r="AA1087" s="56"/>
    </row>
    <row r="1088" spans="1:27" s="30" customFormat="1" ht="72" outlineLevel="1">
      <c r="A1088" s="10">
        <f t="shared" si="53"/>
        <v>1015</v>
      </c>
      <c r="B1088" s="10" t="s">
        <v>8471</v>
      </c>
      <c r="C1088" s="10" t="s">
        <v>44</v>
      </c>
      <c r="D1088" s="172" t="s">
        <v>2707</v>
      </c>
      <c r="E1088" s="10">
        <v>6651002778</v>
      </c>
      <c r="F1088" s="10" t="s">
        <v>13440</v>
      </c>
      <c r="G1088" s="125" t="s">
        <v>2708</v>
      </c>
      <c r="H1088" s="167" t="s">
        <v>151</v>
      </c>
      <c r="I1088" s="10" t="s">
        <v>22</v>
      </c>
      <c r="J1088" s="10" t="s">
        <v>2367</v>
      </c>
      <c r="K1088" s="18">
        <v>235.56</v>
      </c>
      <c r="L1088" s="10" t="s">
        <v>261</v>
      </c>
      <c r="M1088" s="76" t="s">
        <v>11016</v>
      </c>
      <c r="N1088" s="10" t="s">
        <v>39</v>
      </c>
      <c r="O1088" s="76" t="s">
        <v>12384</v>
      </c>
      <c r="P1088" s="10" t="s">
        <v>5843</v>
      </c>
      <c r="Q1088" s="173" t="s">
        <v>9662</v>
      </c>
      <c r="R1088" s="10" t="s">
        <v>4088</v>
      </c>
      <c r="S1088" s="10" t="s">
        <v>13125</v>
      </c>
      <c r="T1088" s="76" t="s">
        <v>10284</v>
      </c>
      <c r="U1088" s="415" t="s">
        <v>4649</v>
      </c>
      <c r="V1088" s="449"/>
      <c r="W1088" s="56"/>
      <c r="X1088" s="56"/>
      <c r="Y1088" s="56"/>
      <c r="Z1088" s="56"/>
      <c r="AA1088" s="56"/>
    </row>
    <row r="1089" spans="1:27" s="30" customFormat="1" ht="72" outlineLevel="1">
      <c r="A1089" s="10">
        <f t="shared" si="53"/>
        <v>1016</v>
      </c>
      <c r="B1089" s="10" t="s">
        <v>8472</v>
      </c>
      <c r="C1089" s="10" t="s">
        <v>421</v>
      </c>
      <c r="D1089" s="172" t="s">
        <v>2709</v>
      </c>
      <c r="E1089" s="10">
        <v>6651002697</v>
      </c>
      <c r="F1089" s="10" t="s">
        <v>13441</v>
      </c>
      <c r="G1089" s="125" t="s">
        <v>2710</v>
      </c>
      <c r="H1089" s="167" t="s">
        <v>151</v>
      </c>
      <c r="I1089" s="10" t="s">
        <v>22</v>
      </c>
      <c r="J1089" s="10" t="s">
        <v>6102</v>
      </c>
      <c r="K1089" s="18">
        <v>235.56</v>
      </c>
      <c r="L1089" s="10" t="s">
        <v>261</v>
      </c>
      <c r="M1089" s="76" t="s">
        <v>10930</v>
      </c>
      <c r="N1089" s="10" t="s">
        <v>39</v>
      </c>
      <c r="O1089" s="76" t="s">
        <v>12385</v>
      </c>
      <c r="P1089" s="10" t="s">
        <v>5865</v>
      </c>
      <c r="Q1089" s="173" t="s">
        <v>9663</v>
      </c>
      <c r="R1089" s="10" t="s">
        <v>5029</v>
      </c>
      <c r="S1089" s="10" t="s">
        <v>2711</v>
      </c>
      <c r="T1089" s="76" t="s">
        <v>10497</v>
      </c>
      <c r="U1089" s="415" t="s">
        <v>2712</v>
      </c>
      <c r="V1089" s="449"/>
      <c r="W1089" s="56"/>
      <c r="X1089" s="56"/>
      <c r="Y1089" s="56"/>
      <c r="Z1089" s="56"/>
      <c r="AA1089" s="56"/>
    </row>
    <row r="1090" spans="1:27" s="30" customFormat="1" ht="72" outlineLevel="1">
      <c r="A1090" s="10">
        <f t="shared" si="53"/>
        <v>1017</v>
      </c>
      <c r="B1090" s="10" t="s">
        <v>8473</v>
      </c>
      <c r="C1090" s="10" t="s">
        <v>421</v>
      </c>
      <c r="D1090" s="172" t="s">
        <v>2713</v>
      </c>
      <c r="E1090" s="10">
        <v>6651002739</v>
      </c>
      <c r="F1090" s="10" t="s">
        <v>13442</v>
      </c>
      <c r="G1090" s="125" t="s">
        <v>2714</v>
      </c>
      <c r="H1090" s="167" t="s">
        <v>151</v>
      </c>
      <c r="I1090" s="10" t="s">
        <v>22</v>
      </c>
      <c r="J1090" s="10" t="s">
        <v>458</v>
      </c>
      <c r="K1090" s="18">
        <v>235.56</v>
      </c>
      <c r="L1090" s="10" t="s">
        <v>261</v>
      </c>
      <c r="M1090" s="76" t="s">
        <v>11269</v>
      </c>
      <c r="N1090" s="10" t="s">
        <v>39</v>
      </c>
      <c r="O1090" s="76" t="s">
        <v>12386</v>
      </c>
      <c r="P1090" s="10" t="s">
        <v>5844</v>
      </c>
      <c r="Q1090" s="173" t="s">
        <v>9664</v>
      </c>
      <c r="R1090" s="10" t="s">
        <v>5029</v>
      </c>
      <c r="S1090" s="10" t="s">
        <v>2715</v>
      </c>
      <c r="T1090" s="76" t="s">
        <v>10497</v>
      </c>
      <c r="U1090" s="415" t="s">
        <v>5393</v>
      </c>
      <c r="V1090" s="449"/>
      <c r="W1090" s="56"/>
      <c r="X1090" s="56"/>
      <c r="Y1090" s="56"/>
      <c r="Z1090" s="56"/>
      <c r="AA1090" s="56"/>
    </row>
    <row r="1091" spans="1:27" s="30" customFormat="1" ht="72" outlineLevel="1">
      <c r="A1091" s="10">
        <f t="shared" si="53"/>
        <v>1018</v>
      </c>
      <c r="B1091" s="10" t="s">
        <v>8474</v>
      </c>
      <c r="C1091" s="10" t="s">
        <v>421</v>
      </c>
      <c r="D1091" s="172" t="s">
        <v>2716</v>
      </c>
      <c r="E1091" s="10">
        <v>6656019616</v>
      </c>
      <c r="F1091" s="10" t="s">
        <v>13443</v>
      </c>
      <c r="G1091" s="125" t="s">
        <v>2717</v>
      </c>
      <c r="H1091" s="167" t="s">
        <v>151</v>
      </c>
      <c r="I1091" s="10" t="s">
        <v>22</v>
      </c>
      <c r="J1091" s="10" t="s">
        <v>444</v>
      </c>
      <c r="K1091" s="18">
        <v>235.56</v>
      </c>
      <c r="L1091" s="10" t="s">
        <v>261</v>
      </c>
      <c r="M1091" s="76" t="s">
        <v>10936</v>
      </c>
      <c r="N1091" s="10" t="s">
        <v>39</v>
      </c>
      <c r="O1091" s="76" t="s">
        <v>11913</v>
      </c>
      <c r="P1091" s="10" t="s">
        <v>5864</v>
      </c>
      <c r="Q1091" s="173" t="s">
        <v>9665</v>
      </c>
      <c r="R1091" s="10" t="s">
        <v>4088</v>
      </c>
      <c r="S1091" s="10" t="s">
        <v>2718</v>
      </c>
      <c r="T1091" s="76" t="s">
        <v>10498</v>
      </c>
      <c r="U1091" s="421" t="s">
        <v>4760</v>
      </c>
      <c r="V1091" s="449"/>
      <c r="W1091" s="56"/>
      <c r="X1091" s="56"/>
      <c r="Y1091" s="56"/>
      <c r="Z1091" s="56"/>
      <c r="AA1091" s="56"/>
    </row>
    <row r="1092" spans="1:27" s="30" customFormat="1" ht="82.8" outlineLevel="1">
      <c r="A1092" s="10">
        <f t="shared" si="53"/>
        <v>1019</v>
      </c>
      <c r="B1092" s="10" t="s">
        <v>8475</v>
      </c>
      <c r="C1092" s="10" t="s">
        <v>421</v>
      </c>
      <c r="D1092" s="172" t="s">
        <v>2719</v>
      </c>
      <c r="E1092" s="10">
        <v>6651002785</v>
      </c>
      <c r="F1092" s="10" t="s">
        <v>13444</v>
      </c>
      <c r="G1092" s="125" t="s">
        <v>2720</v>
      </c>
      <c r="H1092" s="167" t="s">
        <v>151</v>
      </c>
      <c r="I1092" s="10" t="s">
        <v>22</v>
      </c>
      <c r="J1092" s="10" t="s">
        <v>2367</v>
      </c>
      <c r="K1092" s="18">
        <v>235.56</v>
      </c>
      <c r="L1092" s="10" t="s">
        <v>241</v>
      </c>
      <c r="M1092" s="76" t="s">
        <v>11016</v>
      </c>
      <c r="N1092" s="10" t="s">
        <v>39</v>
      </c>
      <c r="O1092" s="76" t="s">
        <v>11961</v>
      </c>
      <c r="P1092" s="10" t="s">
        <v>5845</v>
      </c>
      <c r="Q1092" s="173" t="s">
        <v>9666</v>
      </c>
      <c r="R1092" s="10" t="s">
        <v>4088</v>
      </c>
      <c r="S1092" s="10" t="s">
        <v>2721</v>
      </c>
      <c r="T1092" s="76" t="s">
        <v>10499</v>
      </c>
      <c r="U1092" s="415" t="s">
        <v>2722</v>
      </c>
      <c r="V1092" s="449"/>
      <c r="W1092" s="56"/>
      <c r="X1092" s="56"/>
      <c r="Y1092" s="56"/>
      <c r="Z1092" s="56"/>
      <c r="AA1092" s="56"/>
    </row>
    <row r="1093" spans="1:27" s="30" customFormat="1" ht="71.400000000000006" outlineLevel="1">
      <c r="A1093" s="10">
        <f t="shared" si="53"/>
        <v>1020</v>
      </c>
      <c r="B1093" s="10" t="s">
        <v>8476</v>
      </c>
      <c r="C1093" s="10" t="s">
        <v>421</v>
      </c>
      <c r="D1093" s="172" t="s">
        <v>2723</v>
      </c>
      <c r="E1093" s="10">
        <v>6651002672</v>
      </c>
      <c r="F1093" s="10" t="s">
        <v>13445</v>
      </c>
      <c r="G1093" s="125" t="s">
        <v>2724</v>
      </c>
      <c r="H1093" s="167" t="s">
        <v>151</v>
      </c>
      <c r="I1093" s="10" t="s">
        <v>22</v>
      </c>
      <c r="J1093" s="10" t="s">
        <v>174</v>
      </c>
      <c r="K1093" s="18">
        <v>235.55</v>
      </c>
      <c r="L1093" s="10" t="s">
        <v>261</v>
      </c>
      <c r="M1093" s="76" t="s">
        <v>10932</v>
      </c>
      <c r="N1093" s="10" t="s">
        <v>39</v>
      </c>
      <c r="O1093" s="76" t="s">
        <v>12387</v>
      </c>
      <c r="P1093" s="10" t="s">
        <v>5846</v>
      </c>
      <c r="Q1093" s="33" t="s">
        <v>9340</v>
      </c>
      <c r="R1093" s="10" t="s">
        <v>5029</v>
      </c>
      <c r="S1093" s="10" t="s">
        <v>2725</v>
      </c>
      <c r="T1093" s="76" t="s">
        <v>10285</v>
      </c>
      <c r="U1093" s="415" t="s">
        <v>2726</v>
      </c>
      <c r="V1093" s="449"/>
      <c r="W1093" s="56"/>
      <c r="X1093" s="56"/>
      <c r="Y1093" s="56"/>
      <c r="Z1093" s="56"/>
      <c r="AA1093" s="56"/>
    </row>
    <row r="1094" spans="1:27" s="30" customFormat="1" ht="82.8" outlineLevel="1">
      <c r="A1094" s="10">
        <f t="shared" si="53"/>
        <v>1021</v>
      </c>
      <c r="B1094" s="10" t="s">
        <v>8477</v>
      </c>
      <c r="C1094" s="10" t="s">
        <v>44</v>
      </c>
      <c r="D1094" s="172" t="s">
        <v>2727</v>
      </c>
      <c r="E1094" s="10">
        <v>6651002680</v>
      </c>
      <c r="F1094" s="10" t="s">
        <v>13446</v>
      </c>
      <c r="G1094" s="125" t="s">
        <v>2728</v>
      </c>
      <c r="H1094" s="167" t="s">
        <v>151</v>
      </c>
      <c r="I1094" s="10" t="s">
        <v>22</v>
      </c>
      <c r="J1094" s="10" t="s">
        <v>444</v>
      </c>
      <c r="K1094" s="18">
        <v>235.56</v>
      </c>
      <c r="L1094" s="10" t="s">
        <v>241</v>
      </c>
      <c r="M1094" s="76" t="s">
        <v>11016</v>
      </c>
      <c r="N1094" s="10" t="s">
        <v>39</v>
      </c>
      <c r="O1094" s="76" t="s">
        <v>11929</v>
      </c>
      <c r="P1094" s="10" t="s">
        <v>5847</v>
      </c>
      <c r="Q1094" s="173" t="s">
        <v>9667</v>
      </c>
      <c r="R1094" s="10" t="s">
        <v>4088</v>
      </c>
      <c r="S1094" s="10" t="s">
        <v>13126</v>
      </c>
      <c r="T1094" s="76" t="s">
        <v>10286</v>
      </c>
      <c r="U1094" s="415" t="s">
        <v>2729</v>
      </c>
      <c r="V1094" s="449"/>
      <c r="W1094" s="56"/>
      <c r="X1094" s="56"/>
      <c r="Y1094" s="56"/>
      <c r="Z1094" s="56"/>
      <c r="AA1094" s="56"/>
    </row>
    <row r="1095" spans="1:27" s="30" customFormat="1" ht="82.8" outlineLevel="1">
      <c r="A1095" s="10">
        <f t="shared" si="53"/>
        <v>1022</v>
      </c>
      <c r="B1095" s="10" t="s">
        <v>8478</v>
      </c>
      <c r="C1095" s="10" t="s">
        <v>421</v>
      </c>
      <c r="D1095" s="172" t="s">
        <v>2730</v>
      </c>
      <c r="E1095" s="10">
        <v>6651002792</v>
      </c>
      <c r="F1095" s="10" t="s">
        <v>13447</v>
      </c>
      <c r="G1095" s="125" t="s">
        <v>6194</v>
      </c>
      <c r="H1095" s="167" t="s">
        <v>151</v>
      </c>
      <c r="I1095" s="10" t="s">
        <v>22</v>
      </c>
      <c r="J1095" s="10" t="s">
        <v>6195</v>
      </c>
      <c r="K1095" s="18">
        <v>235.56</v>
      </c>
      <c r="L1095" s="10" t="s">
        <v>241</v>
      </c>
      <c r="M1095" s="76" t="s">
        <v>11270</v>
      </c>
      <c r="N1095" s="10" t="s">
        <v>39</v>
      </c>
      <c r="O1095" s="76" t="s">
        <v>11881</v>
      </c>
      <c r="P1095" s="10" t="s">
        <v>5848</v>
      </c>
      <c r="Q1095" s="173" t="s">
        <v>9668</v>
      </c>
      <c r="R1095" s="10" t="s">
        <v>4088</v>
      </c>
      <c r="S1095" s="10" t="s">
        <v>2731</v>
      </c>
      <c r="T1095" s="76" t="s">
        <v>10287</v>
      </c>
      <c r="U1095" s="415" t="s">
        <v>2732</v>
      </c>
      <c r="V1095" s="449"/>
      <c r="W1095" s="56"/>
      <c r="X1095" s="56"/>
      <c r="Y1095" s="56"/>
      <c r="Z1095" s="56"/>
      <c r="AA1095" s="56"/>
    </row>
    <row r="1096" spans="1:27" s="30" customFormat="1" ht="82.8" outlineLevel="1">
      <c r="A1096" s="10">
        <f t="shared" si="53"/>
        <v>1023</v>
      </c>
      <c r="B1096" s="10" t="s">
        <v>8479</v>
      </c>
      <c r="C1096" s="10" t="s">
        <v>421</v>
      </c>
      <c r="D1096" s="172" t="s">
        <v>2733</v>
      </c>
      <c r="E1096" s="10">
        <v>6656019599</v>
      </c>
      <c r="F1096" s="10" t="s">
        <v>13448</v>
      </c>
      <c r="G1096" s="125" t="s">
        <v>2734</v>
      </c>
      <c r="H1096" s="167" t="s">
        <v>151</v>
      </c>
      <c r="I1096" s="10" t="s">
        <v>22</v>
      </c>
      <c r="J1096" s="10" t="s">
        <v>294</v>
      </c>
      <c r="K1096" s="18">
        <v>235.56</v>
      </c>
      <c r="L1096" s="10" t="s">
        <v>3212</v>
      </c>
      <c r="M1096" s="76" t="s">
        <v>10930</v>
      </c>
      <c r="N1096" s="10" t="s">
        <v>39</v>
      </c>
      <c r="O1096" s="76" t="s">
        <v>11979</v>
      </c>
      <c r="P1096" s="10" t="s">
        <v>5849</v>
      </c>
      <c r="Q1096" s="173" t="s">
        <v>9669</v>
      </c>
      <c r="R1096" s="10" t="s">
        <v>5029</v>
      </c>
      <c r="S1096" s="10" t="s">
        <v>2735</v>
      </c>
      <c r="T1096" s="76" t="s">
        <v>10288</v>
      </c>
      <c r="U1096" s="415" t="s">
        <v>2736</v>
      </c>
      <c r="V1096" s="449"/>
      <c r="W1096" s="56"/>
      <c r="X1096" s="56"/>
      <c r="Y1096" s="56"/>
      <c r="Z1096" s="56"/>
      <c r="AA1096" s="56"/>
    </row>
    <row r="1097" spans="1:27" s="30" customFormat="1" ht="94.2" outlineLevel="1">
      <c r="A1097" s="10">
        <f t="shared" si="53"/>
        <v>1024</v>
      </c>
      <c r="B1097" s="10" t="s">
        <v>8480</v>
      </c>
      <c r="C1097" s="10" t="s">
        <v>421</v>
      </c>
      <c r="D1097" s="172" t="s">
        <v>2737</v>
      </c>
      <c r="E1097" s="10">
        <v>6651002633</v>
      </c>
      <c r="F1097" s="10" t="s">
        <v>13449</v>
      </c>
      <c r="G1097" s="125" t="s">
        <v>2738</v>
      </c>
      <c r="H1097" s="167" t="s">
        <v>151</v>
      </c>
      <c r="I1097" s="10" t="s">
        <v>22</v>
      </c>
      <c r="J1097" s="10" t="s">
        <v>174</v>
      </c>
      <c r="K1097" s="18">
        <v>235.56</v>
      </c>
      <c r="L1097" s="10" t="s">
        <v>261</v>
      </c>
      <c r="M1097" s="76" t="s">
        <v>11016</v>
      </c>
      <c r="N1097" s="10" t="s">
        <v>39</v>
      </c>
      <c r="O1097" s="76" t="s">
        <v>12388</v>
      </c>
      <c r="P1097" s="10" t="s">
        <v>5948</v>
      </c>
      <c r="Q1097" s="173" t="s">
        <v>9670</v>
      </c>
      <c r="R1097" s="10" t="s">
        <v>5029</v>
      </c>
      <c r="S1097" s="10" t="s">
        <v>2739</v>
      </c>
      <c r="T1097" s="76" t="s">
        <v>10289</v>
      </c>
      <c r="U1097" s="415" t="s">
        <v>2740</v>
      </c>
      <c r="V1097" s="449"/>
      <c r="W1097" s="56"/>
      <c r="X1097" s="56"/>
      <c r="Y1097" s="56"/>
      <c r="Z1097" s="56"/>
      <c r="AA1097" s="56"/>
    </row>
    <row r="1098" spans="1:27" s="30" customFormat="1" ht="72" outlineLevel="1">
      <c r="A1098" s="10">
        <f t="shared" si="53"/>
        <v>1025</v>
      </c>
      <c r="B1098" s="10" t="s">
        <v>8481</v>
      </c>
      <c r="C1098" s="10" t="s">
        <v>421</v>
      </c>
      <c r="D1098" s="172" t="s">
        <v>2741</v>
      </c>
      <c r="E1098" s="10">
        <v>6651002760</v>
      </c>
      <c r="F1098" s="10" t="s">
        <v>13450</v>
      </c>
      <c r="G1098" s="125" t="s">
        <v>2742</v>
      </c>
      <c r="H1098" s="167" t="s">
        <v>151</v>
      </c>
      <c r="I1098" s="10" t="s">
        <v>22</v>
      </c>
      <c r="J1098" s="10" t="s">
        <v>2386</v>
      </c>
      <c r="K1098" s="18">
        <v>235.56</v>
      </c>
      <c r="L1098" s="10" t="s">
        <v>261</v>
      </c>
      <c r="M1098" s="76" t="s">
        <v>10905</v>
      </c>
      <c r="N1098" s="10" t="s">
        <v>39</v>
      </c>
      <c r="O1098" s="76" t="s">
        <v>12389</v>
      </c>
      <c r="P1098" s="10" t="s">
        <v>5850</v>
      </c>
      <c r="Q1098" s="173" t="s">
        <v>9671</v>
      </c>
      <c r="R1098" s="10" t="s">
        <v>5029</v>
      </c>
      <c r="S1098" s="10" t="s">
        <v>2743</v>
      </c>
      <c r="T1098" s="76" t="s">
        <v>10290</v>
      </c>
      <c r="U1098" s="415" t="s">
        <v>2744</v>
      </c>
      <c r="V1098" s="449"/>
      <c r="W1098" s="56"/>
      <c r="X1098" s="56"/>
      <c r="Y1098" s="56"/>
      <c r="Z1098" s="56"/>
      <c r="AA1098" s="56"/>
    </row>
    <row r="1099" spans="1:27" s="30" customFormat="1" ht="72" outlineLevel="1">
      <c r="A1099" s="10">
        <f t="shared" si="53"/>
        <v>1026</v>
      </c>
      <c r="B1099" s="10" t="s">
        <v>8482</v>
      </c>
      <c r="C1099" s="10" t="s">
        <v>44</v>
      </c>
      <c r="D1099" s="172" t="s">
        <v>2745</v>
      </c>
      <c r="E1099" s="10">
        <v>6651001125</v>
      </c>
      <c r="F1099" s="10" t="s">
        <v>13451</v>
      </c>
      <c r="G1099" s="125" t="s">
        <v>2746</v>
      </c>
      <c r="H1099" s="167" t="s">
        <v>151</v>
      </c>
      <c r="I1099" s="10" t="s">
        <v>22</v>
      </c>
      <c r="J1099" s="10" t="s">
        <v>2747</v>
      </c>
      <c r="K1099" s="18">
        <v>235.56</v>
      </c>
      <c r="L1099" s="10" t="s">
        <v>241</v>
      </c>
      <c r="M1099" s="76" t="s">
        <v>10915</v>
      </c>
      <c r="N1099" s="10" t="s">
        <v>39</v>
      </c>
      <c r="O1099" s="76" t="s">
        <v>11938</v>
      </c>
      <c r="P1099" s="10" t="s">
        <v>3662</v>
      </c>
      <c r="Q1099" s="173" t="s">
        <v>9672</v>
      </c>
      <c r="R1099" s="10" t="s">
        <v>5029</v>
      </c>
      <c r="S1099" s="10" t="s">
        <v>2748</v>
      </c>
      <c r="T1099" s="76" t="s">
        <v>10291</v>
      </c>
      <c r="U1099" s="421" t="s">
        <v>4761</v>
      </c>
      <c r="V1099" s="449"/>
      <c r="W1099" s="67"/>
      <c r="X1099" s="56"/>
      <c r="Y1099" s="56"/>
      <c r="Z1099" s="56"/>
      <c r="AA1099" s="56"/>
    </row>
    <row r="1100" spans="1:27" s="30" customFormat="1" ht="37.200000000000003">
      <c r="A1100" s="108" t="s">
        <v>5405</v>
      </c>
      <c r="B1100" s="109"/>
      <c r="C1100" s="155"/>
      <c r="D1100" s="109"/>
      <c r="E1100" s="109"/>
      <c r="F1100" s="156"/>
      <c r="G1100" s="156"/>
      <c r="H1100" s="156"/>
      <c r="I1100" s="156"/>
      <c r="J1100" s="156"/>
      <c r="K1100" s="157"/>
      <c r="L1100" s="156"/>
      <c r="M1100" s="158"/>
      <c r="N1100" s="156"/>
      <c r="O1100" s="158"/>
      <c r="P1100" s="110"/>
      <c r="Q1100" s="156"/>
      <c r="R1100" s="156"/>
      <c r="S1100" s="156"/>
      <c r="T1100" s="158"/>
      <c r="U1100" s="416"/>
      <c r="V1100" s="449">
        <v>111</v>
      </c>
      <c r="W1100" s="56"/>
      <c r="X1100" s="56"/>
      <c r="Y1100" s="56"/>
      <c r="Z1100" s="56"/>
      <c r="AA1100" s="56"/>
    </row>
    <row r="1101" spans="1:27" s="30" customFormat="1" ht="82.8" outlineLevel="1">
      <c r="A1101" s="10">
        <f>A1099+1</f>
        <v>1027</v>
      </c>
      <c r="B1101" s="10" t="s">
        <v>5189</v>
      </c>
      <c r="C1101" s="10" t="s">
        <v>341</v>
      </c>
      <c r="D1101" s="172" t="s">
        <v>2749</v>
      </c>
      <c r="E1101" s="10">
        <v>6632007354</v>
      </c>
      <c r="F1101" s="10" t="s">
        <v>13455</v>
      </c>
      <c r="G1101" s="577" t="s">
        <v>2750</v>
      </c>
      <c r="H1101" s="167" t="s">
        <v>151</v>
      </c>
      <c r="I1101" s="10" t="s">
        <v>22</v>
      </c>
      <c r="J1101" s="10" t="s">
        <v>2751</v>
      </c>
      <c r="K1101" s="18">
        <v>500</v>
      </c>
      <c r="L1101" s="10" t="s">
        <v>2769</v>
      </c>
      <c r="M1101" s="76" t="s">
        <v>11271</v>
      </c>
      <c r="N1101" s="10" t="s">
        <v>39</v>
      </c>
      <c r="O1101" s="76" t="s">
        <v>12390</v>
      </c>
      <c r="P1101" s="10" t="s">
        <v>11686</v>
      </c>
      <c r="Q1101" s="33" t="s">
        <v>67</v>
      </c>
      <c r="R1101" s="10" t="s">
        <v>2753</v>
      </c>
      <c r="S1101" s="10" t="s">
        <v>2754</v>
      </c>
      <c r="T1101" s="76" t="s">
        <v>10500</v>
      </c>
      <c r="U1101" s="415" t="s">
        <v>2755</v>
      </c>
      <c r="V1101" s="449"/>
      <c r="W1101" s="56"/>
      <c r="X1101" s="56"/>
      <c r="Y1101" s="56"/>
      <c r="Z1101" s="56"/>
      <c r="AA1101" s="56"/>
    </row>
    <row r="1102" spans="1:27" s="30" customFormat="1" ht="82.8" outlineLevel="1">
      <c r="A1102" s="10">
        <f t="shared" ref="A1102:A1108" si="54">A1101+1</f>
        <v>1028</v>
      </c>
      <c r="B1102" s="10" t="s">
        <v>5190</v>
      </c>
      <c r="C1102" s="10" t="s">
        <v>341</v>
      </c>
      <c r="D1102" s="172" t="s">
        <v>2756</v>
      </c>
      <c r="E1102" s="10">
        <v>6632007636</v>
      </c>
      <c r="F1102" s="10" t="s">
        <v>13456</v>
      </c>
      <c r="G1102" s="125" t="s">
        <v>2757</v>
      </c>
      <c r="H1102" s="167" t="s">
        <v>151</v>
      </c>
      <c r="I1102" s="10" t="s">
        <v>22</v>
      </c>
      <c r="J1102" s="10" t="s">
        <v>2779</v>
      </c>
      <c r="K1102" s="18">
        <v>500</v>
      </c>
      <c r="L1102" s="10" t="s">
        <v>5368</v>
      </c>
      <c r="M1102" s="76" t="s">
        <v>10942</v>
      </c>
      <c r="N1102" s="10" t="s">
        <v>39</v>
      </c>
      <c r="O1102" s="76" t="s">
        <v>12391</v>
      </c>
      <c r="P1102" s="10" t="s">
        <v>11687</v>
      </c>
      <c r="Q1102" s="33" t="s">
        <v>67</v>
      </c>
      <c r="R1102" s="10" t="s">
        <v>5067</v>
      </c>
      <c r="S1102" s="10" t="s">
        <v>2758</v>
      </c>
      <c r="T1102" s="76" t="s">
        <v>10292</v>
      </c>
      <c r="U1102" s="415" t="s">
        <v>2759</v>
      </c>
      <c r="V1102" s="449"/>
      <c r="W1102" s="56"/>
      <c r="X1102" s="56"/>
      <c r="Y1102" s="56"/>
      <c r="Z1102" s="56"/>
      <c r="AA1102" s="56"/>
    </row>
    <row r="1103" spans="1:27" s="30" customFormat="1" ht="82.8" outlineLevel="1">
      <c r="A1103" s="10">
        <f t="shared" si="54"/>
        <v>1029</v>
      </c>
      <c r="B1103" s="10" t="s">
        <v>10751</v>
      </c>
      <c r="C1103" s="10" t="s">
        <v>341</v>
      </c>
      <c r="D1103" s="172" t="s">
        <v>2760</v>
      </c>
      <c r="E1103" s="10">
        <v>6632014721</v>
      </c>
      <c r="F1103" s="10" t="s">
        <v>13457</v>
      </c>
      <c r="G1103" s="125" t="s">
        <v>2761</v>
      </c>
      <c r="H1103" s="167" t="s">
        <v>151</v>
      </c>
      <c r="I1103" s="10" t="s">
        <v>22</v>
      </c>
      <c r="J1103" s="10" t="s">
        <v>3411</v>
      </c>
      <c r="K1103" s="18">
        <v>500</v>
      </c>
      <c r="L1103" s="10" t="s">
        <v>5370</v>
      </c>
      <c r="M1103" s="76" t="s">
        <v>11271</v>
      </c>
      <c r="N1103" s="10" t="s">
        <v>39</v>
      </c>
      <c r="O1103" s="76" t="s">
        <v>12392</v>
      </c>
      <c r="P1103" s="10" t="s">
        <v>11688</v>
      </c>
      <c r="Q1103" s="33" t="s">
        <v>67</v>
      </c>
      <c r="R1103" s="10" t="s">
        <v>5068</v>
      </c>
      <c r="S1103" s="10" t="s">
        <v>2762</v>
      </c>
      <c r="T1103" s="76" t="s">
        <v>10501</v>
      </c>
      <c r="U1103" s="415" t="s">
        <v>10748</v>
      </c>
      <c r="V1103" s="449"/>
      <c r="W1103" s="56"/>
      <c r="X1103" s="56"/>
      <c r="Y1103" s="56"/>
      <c r="Z1103" s="56"/>
      <c r="AA1103" s="56"/>
    </row>
    <row r="1104" spans="1:27" s="30" customFormat="1" ht="82.8" outlineLevel="1">
      <c r="A1104" s="10">
        <f t="shared" si="54"/>
        <v>1030</v>
      </c>
      <c r="B1104" s="10" t="s">
        <v>5191</v>
      </c>
      <c r="C1104" s="10" t="s">
        <v>341</v>
      </c>
      <c r="D1104" s="172" t="s">
        <v>2763</v>
      </c>
      <c r="E1104" s="10">
        <v>6650000785</v>
      </c>
      <c r="F1104" s="10" t="s">
        <v>13458</v>
      </c>
      <c r="G1104" s="125" t="s">
        <v>2764</v>
      </c>
      <c r="H1104" s="167" t="s">
        <v>151</v>
      </c>
      <c r="I1104" s="10" t="s">
        <v>22</v>
      </c>
      <c r="J1104" s="10" t="s">
        <v>5867</v>
      </c>
      <c r="K1104" s="18" t="s">
        <v>2752</v>
      </c>
      <c r="L1104" s="10" t="s">
        <v>241</v>
      </c>
      <c r="M1104" s="76" t="s">
        <v>11272</v>
      </c>
      <c r="N1104" s="10" t="s">
        <v>39</v>
      </c>
      <c r="O1104" s="76" t="s">
        <v>12393</v>
      </c>
      <c r="P1104" s="10" t="s">
        <v>7683</v>
      </c>
      <c r="Q1104" s="33" t="s">
        <v>67</v>
      </c>
      <c r="R1104" s="10" t="s">
        <v>5069</v>
      </c>
      <c r="S1104" s="10" t="s">
        <v>2765</v>
      </c>
      <c r="T1104" s="76" t="s">
        <v>10293</v>
      </c>
      <c r="U1104" s="415" t="s">
        <v>2766</v>
      </c>
      <c r="V1104" s="449"/>
      <c r="W1104" s="56"/>
      <c r="X1104" s="56"/>
      <c r="Y1104" s="56"/>
      <c r="Z1104" s="56"/>
      <c r="AA1104" s="56"/>
    </row>
    <row r="1105" spans="1:27" s="30" customFormat="1" ht="60" outlineLevel="1">
      <c r="A1105" s="10">
        <f t="shared" si="54"/>
        <v>1031</v>
      </c>
      <c r="B1105" s="10" t="s">
        <v>5185</v>
      </c>
      <c r="C1105" s="10" t="s">
        <v>341</v>
      </c>
      <c r="D1105" s="172" t="s">
        <v>2767</v>
      </c>
      <c r="E1105" s="10">
        <v>6650000295</v>
      </c>
      <c r="F1105" s="10" t="s">
        <v>13459</v>
      </c>
      <c r="G1105" s="125" t="s">
        <v>2768</v>
      </c>
      <c r="H1105" s="167" t="s">
        <v>151</v>
      </c>
      <c r="I1105" s="10" t="s">
        <v>22</v>
      </c>
      <c r="J1105" s="10" t="s">
        <v>6985</v>
      </c>
      <c r="K1105" s="18" t="s">
        <v>2752</v>
      </c>
      <c r="L1105" s="10" t="s">
        <v>2769</v>
      </c>
      <c r="M1105" s="76" t="s">
        <v>11272</v>
      </c>
      <c r="N1105" s="10" t="s">
        <v>39</v>
      </c>
      <c r="O1105" s="76" t="s">
        <v>11894</v>
      </c>
      <c r="P1105" s="10" t="s">
        <v>11689</v>
      </c>
      <c r="Q1105" s="33" t="s">
        <v>67</v>
      </c>
      <c r="R1105" s="10" t="s">
        <v>5070</v>
      </c>
      <c r="S1105" s="10" t="s">
        <v>2770</v>
      </c>
      <c r="T1105" s="76" t="s">
        <v>10294</v>
      </c>
      <c r="U1105" s="415" t="s">
        <v>2771</v>
      </c>
      <c r="V1105" s="449"/>
      <c r="W1105" s="56"/>
      <c r="X1105" s="56"/>
      <c r="Y1105" s="56"/>
      <c r="Z1105" s="56"/>
      <c r="AA1105" s="56"/>
    </row>
    <row r="1106" spans="1:27" s="30" customFormat="1" ht="83.4" outlineLevel="1">
      <c r="A1106" s="10">
        <f t="shared" si="54"/>
        <v>1032</v>
      </c>
      <c r="B1106" s="10" t="s">
        <v>5192</v>
      </c>
      <c r="C1106" s="10" t="s">
        <v>341</v>
      </c>
      <c r="D1106" s="172" t="s">
        <v>2772</v>
      </c>
      <c r="E1106" s="10">
        <v>6650002609</v>
      </c>
      <c r="F1106" s="10" t="s">
        <v>13460</v>
      </c>
      <c r="G1106" s="125" t="s">
        <v>2773</v>
      </c>
      <c r="H1106" s="167" t="s">
        <v>151</v>
      </c>
      <c r="I1106" s="10" t="s">
        <v>22</v>
      </c>
      <c r="J1106" s="10" t="s">
        <v>3411</v>
      </c>
      <c r="K1106" s="18">
        <v>500</v>
      </c>
      <c r="L1106" s="10" t="s">
        <v>803</v>
      </c>
      <c r="M1106" s="76" t="s">
        <v>10942</v>
      </c>
      <c r="N1106" s="10" t="s">
        <v>39</v>
      </c>
      <c r="O1106" s="76" t="s">
        <v>11952</v>
      </c>
      <c r="P1106" s="10" t="s">
        <v>5945</v>
      </c>
      <c r="Q1106" s="33" t="s">
        <v>67</v>
      </c>
      <c r="R1106" s="151" t="s">
        <v>39</v>
      </c>
      <c r="S1106" s="10" t="s">
        <v>12600</v>
      </c>
      <c r="T1106" s="76" t="s">
        <v>10502</v>
      </c>
      <c r="U1106" s="415" t="s">
        <v>2774</v>
      </c>
      <c r="V1106" s="449"/>
      <c r="W1106" s="56"/>
      <c r="X1106" s="56"/>
      <c r="Y1106" s="56"/>
      <c r="Z1106" s="56"/>
      <c r="AA1106" s="56"/>
    </row>
    <row r="1107" spans="1:27" s="30" customFormat="1" ht="72" outlineLevel="1">
      <c r="A1107" s="10">
        <f t="shared" si="54"/>
        <v>1033</v>
      </c>
      <c r="B1107" s="10" t="s">
        <v>10746</v>
      </c>
      <c r="C1107" s="10" t="s">
        <v>341</v>
      </c>
      <c r="D1107" s="172" t="s">
        <v>2775</v>
      </c>
      <c r="E1107" s="10">
        <v>6650001161</v>
      </c>
      <c r="F1107" s="10" t="s">
        <v>13461</v>
      </c>
      <c r="G1107" s="125" t="s">
        <v>2776</v>
      </c>
      <c r="H1107" s="167" t="s">
        <v>151</v>
      </c>
      <c r="I1107" s="10" t="s">
        <v>22</v>
      </c>
      <c r="J1107" s="10" t="s">
        <v>5868</v>
      </c>
      <c r="K1107" s="18">
        <v>500</v>
      </c>
      <c r="L1107" s="10" t="s">
        <v>241</v>
      </c>
      <c r="M1107" s="76" t="s">
        <v>11273</v>
      </c>
      <c r="N1107" s="10" t="s">
        <v>39</v>
      </c>
      <c r="O1107" s="76" t="s">
        <v>12010</v>
      </c>
      <c r="P1107" s="10" t="s">
        <v>11690</v>
      </c>
      <c r="Q1107" s="33" t="s">
        <v>67</v>
      </c>
      <c r="R1107" s="10" t="s">
        <v>5071</v>
      </c>
      <c r="S1107" s="10" t="s">
        <v>2777</v>
      </c>
      <c r="T1107" s="76" t="s">
        <v>10295</v>
      </c>
      <c r="U1107" s="415" t="s">
        <v>10749</v>
      </c>
      <c r="V1107" s="449"/>
      <c r="W1107" s="56"/>
      <c r="X1107" s="56"/>
      <c r="Y1107" s="56"/>
      <c r="Z1107" s="56"/>
      <c r="AA1107" s="56"/>
    </row>
    <row r="1108" spans="1:27" s="30" customFormat="1" ht="96" outlineLevel="1">
      <c r="A1108" s="10">
        <f t="shared" si="54"/>
        <v>1034</v>
      </c>
      <c r="B1108" s="10" t="s">
        <v>10747</v>
      </c>
      <c r="C1108" s="10" t="s">
        <v>341</v>
      </c>
      <c r="D1108" s="172" t="s">
        <v>2778</v>
      </c>
      <c r="E1108" s="10">
        <v>6650001161</v>
      </c>
      <c r="F1108" s="10" t="s">
        <v>13462</v>
      </c>
      <c r="G1108" s="125" t="s">
        <v>2776</v>
      </c>
      <c r="H1108" s="167" t="s">
        <v>151</v>
      </c>
      <c r="I1108" s="10" t="s">
        <v>22</v>
      </c>
      <c r="J1108" s="10" t="s">
        <v>4577</v>
      </c>
      <c r="K1108" s="18">
        <v>500</v>
      </c>
      <c r="L1108" s="10" t="s">
        <v>241</v>
      </c>
      <c r="M1108" s="76" t="s">
        <v>11274</v>
      </c>
      <c r="N1108" s="10" t="s">
        <v>39</v>
      </c>
      <c r="O1108" s="76" t="s">
        <v>11976</v>
      </c>
      <c r="P1108" s="10" t="s">
        <v>11690</v>
      </c>
      <c r="Q1108" s="33" t="s">
        <v>67</v>
      </c>
      <c r="R1108" s="10" t="s">
        <v>5071</v>
      </c>
      <c r="S1108" s="10" t="s">
        <v>2777</v>
      </c>
      <c r="T1108" s="76" t="s">
        <v>10295</v>
      </c>
      <c r="U1108" s="415" t="s">
        <v>10750</v>
      </c>
      <c r="V1108" s="449"/>
      <c r="W1108" s="67"/>
      <c r="X1108" s="56"/>
      <c r="Y1108" s="56"/>
      <c r="Z1108" s="56"/>
      <c r="AA1108" s="56"/>
    </row>
    <row r="1109" spans="1:27" s="30" customFormat="1" ht="37.200000000000003">
      <c r="A1109" s="108" t="s">
        <v>5425</v>
      </c>
      <c r="B1109" s="109"/>
      <c r="C1109" s="155"/>
      <c r="D1109" s="109"/>
      <c r="E1109" s="109"/>
      <c r="F1109" s="156"/>
      <c r="G1109" s="156"/>
      <c r="H1109" s="156"/>
      <c r="I1109" s="156"/>
      <c r="J1109" s="156"/>
      <c r="K1109" s="157"/>
      <c r="L1109" s="156"/>
      <c r="M1109" s="158"/>
      <c r="N1109" s="156"/>
      <c r="O1109" s="158"/>
      <c r="P1109" s="110"/>
      <c r="Q1109" s="156"/>
      <c r="R1109" s="156"/>
      <c r="S1109" s="156"/>
      <c r="T1109" s="158"/>
      <c r="U1109" s="416"/>
      <c r="V1109" s="449">
        <v>111</v>
      </c>
      <c r="W1109" s="56"/>
      <c r="X1109" s="56"/>
      <c r="Y1109" s="56"/>
      <c r="Z1109" s="56"/>
      <c r="AA1109" s="56"/>
    </row>
    <row r="1110" spans="1:27" s="30" customFormat="1" ht="82.8" outlineLevel="1">
      <c r="A1110" s="113">
        <f>A1108+1</f>
        <v>1035</v>
      </c>
      <c r="B1110" s="10" t="s">
        <v>5632</v>
      </c>
      <c r="C1110" s="10" t="s">
        <v>44</v>
      </c>
      <c r="D1110" s="172" t="s">
        <v>2780</v>
      </c>
      <c r="E1110" s="10">
        <v>6606013087</v>
      </c>
      <c r="F1110" s="10" t="s">
        <v>13622</v>
      </c>
      <c r="G1110" s="125" t="s">
        <v>2781</v>
      </c>
      <c r="H1110" s="167" t="s">
        <v>151</v>
      </c>
      <c r="I1110" s="10" t="s">
        <v>22</v>
      </c>
      <c r="J1110" s="10" t="s">
        <v>5481</v>
      </c>
      <c r="K1110" s="14">
        <v>270</v>
      </c>
      <c r="L1110" s="10" t="s">
        <v>241</v>
      </c>
      <c r="M1110" s="76" t="s">
        <v>11113</v>
      </c>
      <c r="N1110" s="10" t="s">
        <v>39</v>
      </c>
      <c r="O1110" s="76" t="s">
        <v>11895</v>
      </c>
      <c r="P1110" s="10" t="s">
        <v>2782</v>
      </c>
      <c r="Q1110" s="33" t="s">
        <v>67</v>
      </c>
      <c r="R1110" s="10" t="s">
        <v>12918</v>
      </c>
      <c r="S1110" s="10" t="s">
        <v>2783</v>
      </c>
      <c r="T1110" s="76" t="s">
        <v>10296</v>
      </c>
      <c r="U1110" s="415" t="s">
        <v>2784</v>
      </c>
      <c r="V1110" s="449"/>
      <c r="W1110" s="56"/>
      <c r="X1110" s="56"/>
      <c r="Y1110" s="56"/>
      <c r="Z1110" s="56"/>
      <c r="AA1110" s="56"/>
    </row>
    <row r="1111" spans="1:27" s="30" customFormat="1" ht="72" outlineLevel="1">
      <c r="A1111" s="113">
        <f>A1110+1</f>
        <v>1036</v>
      </c>
      <c r="B1111" s="10" t="s">
        <v>8483</v>
      </c>
      <c r="C1111" s="10" t="s">
        <v>341</v>
      </c>
      <c r="D1111" s="172" t="s">
        <v>2785</v>
      </c>
      <c r="E1111" s="10">
        <v>6606015060</v>
      </c>
      <c r="F1111" s="10" t="s">
        <v>13623</v>
      </c>
      <c r="G1111" s="125" t="s">
        <v>2786</v>
      </c>
      <c r="H1111" s="167" t="s">
        <v>151</v>
      </c>
      <c r="I1111" s="10" t="s">
        <v>22</v>
      </c>
      <c r="J1111" s="16" t="s">
        <v>3740</v>
      </c>
      <c r="K1111" s="146">
        <v>292.33</v>
      </c>
      <c r="L1111" s="10" t="s">
        <v>241</v>
      </c>
      <c r="M1111" s="76" t="s">
        <v>11275</v>
      </c>
      <c r="N1111" s="10" t="s">
        <v>39</v>
      </c>
      <c r="O1111" s="76" t="s">
        <v>11933</v>
      </c>
      <c r="P1111" s="10" t="s">
        <v>2787</v>
      </c>
      <c r="Q1111" s="173" t="s">
        <v>11802</v>
      </c>
      <c r="R1111" s="10" t="s">
        <v>5072</v>
      </c>
      <c r="S1111" s="10" t="s">
        <v>3741</v>
      </c>
      <c r="T1111" s="76" t="s">
        <v>10297</v>
      </c>
      <c r="U1111" s="415" t="s">
        <v>9325</v>
      </c>
      <c r="V1111" s="449"/>
      <c r="W1111" s="67"/>
      <c r="X1111" s="56"/>
      <c r="Y1111" s="56"/>
      <c r="Z1111" s="56"/>
      <c r="AA1111" s="56"/>
    </row>
    <row r="1112" spans="1:27" s="30" customFormat="1" ht="37.200000000000003">
      <c r="A1112" s="108" t="s">
        <v>5406</v>
      </c>
      <c r="B1112" s="109"/>
      <c r="C1112" s="155"/>
      <c r="D1112" s="109"/>
      <c r="E1112" s="109"/>
      <c r="F1112" s="156"/>
      <c r="G1112" s="156"/>
      <c r="H1112" s="156"/>
      <c r="I1112" s="156"/>
      <c r="J1112" s="156"/>
      <c r="K1112" s="157"/>
      <c r="L1112" s="156"/>
      <c r="M1112" s="158"/>
      <c r="N1112" s="156"/>
      <c r="O1112" s="158"/>
      <c r="P1112" s="110"/>
      <c r="Q1112" s="156"/>
      <c r="R1112" s="156"/>
      <c r="S1112" s="156"/>
      <c r="T1112" s="158"/>
      <c r="U1112" s="416"/>
      <c r="V1112" s="449">
        <v>111</v>
      </c>
      <c r="W1112" s="56"/>
      <c r="X1112" s="56"/>
      <c r="Y1112" s="56"/>
      <c r="Z1112" s="56"/>
      <c r="AA1112" s="56"/>
    </row>
    <row r="1113" spans="1:27" s="30" customFormat="1" ht="96" outlineLevel="1">
      <c r="A1113" s="113">
        <f>A1111+1</f>
        <v>1037</v>
      </c>
      <c r="B1113" s="10" t="s">
        <v>9181</v>
      </c>
      <c r="C1113" s="10" t="s">
        <v>341</v>
      </c>
      <c r="D1113" s="172" t="s">
        <v>2788</v>
      </c>
      <c r="E1113" s="37">
        <v>6657003295</v>
      </c>
      <c r="F1113" s="10" t="s">
        <v>10780</v>
      </c>
      <c r="G1113" s="125" t="s">
        <v>2789</v>
      </c>
      <c r="H1113" s="167" t="s">
        <v>151</v>
      </c>
      <c r="I1113" s="10" t="s">
        <v>22</v>
      </c>
      <c r="J1113" s="10" t="s">
        <v>1561</v>
      </c>
      <c r="K1113" s="18">
        <v>200.38</v>
      </c>
      <c r="L1113" s="10" t="s">
        <v>241</v>
      </c>
      <c r="M1113" s="76" t="s">
        <v>11276</v>
      </c>
      <c r="N1113" s="10" t="s">
        <v>39</v>
      </c>
      <c r="O1113" s="76" t="s">
        <v>12394</v>
      </c>
      <c r="P1113" s="10" t="s">
        <v>11477</v>
      </c>
      <c r="Q1113" s="173" t="s">
        <v>9673</v>
      </c>
      <c r="R1113" s="10" t="s">
        <v>9305</v>
      </c>
      <c r="S1113" s="10" t="s">
        <v>2790</v>
      </c>
      <c r="T1113" s="9" t="s">
        <v>2791</v>
      </c>
      <c r="U1113" s="415" t="s">
        <v>5488</v>
      </c>
      <c r="V1113" s="449"/>
      <c r="W1113" s="67"/>
      <c r="X1113" s="56"/>
      <c r="Y1113" s="56"/>
      <c r="Z1113" s="56"/>
      <c r="AA1113" s="56"/>
    </row>
    <row r="1114" spans="1:27" s="30" customFormat="1" ht="37.200000000000003">
      <c r="A1114" s="108" t="s">
        <v>4396</v>
      </c>
      <c r="B1114" s="109"/>
      <c r="C1114" s="155"/>
      <c r="D1114" s="109"/>
      <c r="E1114" s="109"/>
      <c r="F1114" s="156"/>
      <c r="G1114" s="156"/>
      <c r="H1114" s="156"/>
      <c r="I1114" s="156"/>
      <c r="J1114" s="156"/>
      <c r="K1114" s="157"/>
      <c r="L1114" s="156"/>
      <c r="M1114" s="158"/>
      <c r="N1114" s="156"/>
      <c r="O1114" s="158"/>
      <c r="P1114" s="110"/>
      <c r="Q1114" s="156"/>
      <c r="R1114" s="156"/>
      <c r="S1114" s="156"/>
      <c r="T1114" s="158"/>
      <c r="U1114" s="416"/>
      <c r="V1114" s="449">
        <v>111</v>
      </c>
      <c r="W1114" s="56"/>
      <c r="X1114" s="56"/>
      <c r="Y1114" s="56"/>
      <c r="Z1114" s="56"/>
      <c r="AA1114" s="56"/>
    </row>
    <row r="1115" spans="1:27" s="30" customFormat="1" ht="180" outlineLevel="1">
      <c r="A1115" s="10">
        <f>A1113+1</f>
        <v>1038</v>
      </c>
      <c r="B1115" s="25" t="s">
        <v>8484</v>
      </c>
      <c r="C1115" s="10" t="s">
        <v>44</v>
      </c>
      <c r="D1115" s="565" t="s">
        <v>3843</v>
      </c>
      <c r="E1115" s="10">
        <v>6633006762</v>
      </c>
      <c r="F1115" s="10" t="s">
        <v>13464</v>
      </c>
      <c r="G1115" s="125" t="s">
        <v>2792</v>
      </c>
      <c r="H1115" s="167" t="s">
        <v>151</v>
      </c>
      <c r="I1115" s="10" t="s">
        <v>22</v>
      </c>
      <c r="J1115" s="10" t="s">
        <v>3841</v>
      </c>
      <c r="K1115" s="14">
        <v>314.27999999999997</v>
      </c>
      <c r="L1115" s="10" t="s">
        <v>241</v>
      </c>
      <c r="M1115" s="76" t="s">
        <v>10991</v>
      </c>
      <c r="N1115" s="136" t="s">
        <v>39</v>
      </c>
      <c r="O1115" s="76" t="s">
        <v>12395</v>
      </c>
      <c r="P1115" s="10" t="s">
        <v>11691</v>
      </c>
      <c r="Q1115" s="173" t="s">
        <v>9674</v>
      </c>
      <c r="R1115" s="10" t="s">
        <v>5073</v>
      </c>
      <c r="S1115" s="10" t="s">
        <v>2793</v>
      </c>
      <c r="T1115" s="290" t="s">
        <v>10298</v>
      </c>
      <c r="U1115" s="436" t="s">
        <v>6386</v>
      </c>
      <c r="V1115" s="449"/>
      <c r="W1115" s="56"/>
      <c r="X1115" s="56"/>
      <c r="Y1115" s="56"/>
      <c r="Z1115" s="56"/>
      <c r="AA1115" s="56"/>
    </row>
    <row r="1116" spans="1:27" s="30" customFormat="1" ht="180" outlineLevel="1">
      <c r="A1116" s="10">
        <f t="shared" ref="A1116:A1128" si="55">A1115+1</f>
        <v>1039</v>
      </c>
      <c r="B1116" s="10" t="s">
        <v>8485</v>
      </c>
      <c r="C1116" s="10" t="s">
        <v>44</v>
      </c>
      <c r="D1116" s="565" t="s">
        <v>3844</v>
      </c>
      <c r="E1116" s="291">
        <v>6633006770</v>
      </c>
      <c r="F1116" s="10" t="s">
        <v>13465</v>
      </c>
      <c r="G1116" s="125" t="s">
        <v>2794</v>
      </c>
      <c r="H1116" s="167" t="s">
        <v>151</v>
      </c>
      <c r="I1116" s="10" t="s">
        <v>22</v>
      </c>
      <c r="J1116" s="10" t="s">
        <v>3841</v>
      </c>
      <c r="K1116" s="14">
        <v>314.27999999999997</v>
      </c>
      <c r="L1116" s="15" t="s">
        <v>241</v>
      </c>
      <c r="M1116" s="76" t="s">
        <v>11243</v>
      </c>
      <c r="N1116" s="136" t="s">
        <v>39</v>
      </c>
      <c r="O1116" s="76" t="s">
        <v>12396</v>
      </c>
      <c r="P1116" s="16" t="s">
        <v>11692</v>
      </c>
      <c r="Q1116" s="287" t="s">
        <v>9658</v>
      </c>
      <c r="R1116" s="10" t="s">
        <v>4088</v>
      </c>
      <c r="S1116" s="10" t="s">
        <v>2795</v>
      </c>
      <c r="T1116" s="82" t="s">
        <v>10299</v>
      </c>
      <c r="U1116" s="436" t="s">
        <v>6387</v>
      </c>
      <c r="V1116" s="449"/>
      <c r="W1116" s="56"/>
      <c r="X1116" s="56"/>
      <c r="Y1116" s="56"/>
      <c r="Z1116" s="56"/>
      <c r="AA1116" s="56"/>
    </row>
    <row r="1117" spans="1:27" s="30" customFormat="1" ht="180" outlineLevel="1">
      <c r="A1117" s="10">
        <f t="shared" si="55"/>
        <v>1040</v>
      </c>
      <c r="B1117" s="10" t="s">
        <v>8486</v>
      </c>
      <c r="C1117" s="10" t="s">
        <v>341</v>
      </c>
      <c r="D1117" s="565" t="s">
        <v>6138</v>
      </c>
      <c r="E1117" s="10">
        <v>6633011970</v>
      </c>
      <c r="F1117" s="10" t="s">
        <v>13466</v>
      </c>
      <c r="G1117" s="125" t="s">
        <v>2796</v>
      </c>
      <c r="H1117" s="167" t="s">
        <v>151</v>
      </c>
      <c r="I1117" s="10" t="s">
        <v>22</v>
      </c>
      <c r="J1117" s="10" t="s">
        <v>3841</v>
      </c>
      <c r="K1117" s="14">
        <v>314.27999999999997</v>
      </c>
      <c r="L1117" s="292" t="s">
        <v>241</v>
      </c>
      <c r="M1117" s="76" t="s">
        <v>11277</v>
      </c>
      <c r="N1117" s="293" t="s">
        <v>39</v>
      </c>
      <c r="O1117" s="76" t="s">
        <v>12397</v>
      </c>
      <c r="P1117" s="10" t="s">
        <v>11693</v>
      </c>
      <c r="Q1117" s="287" t="s">
        <v>9658</v>
      </c>
      <c r="R1117" s="10" t="s">
        <v>8815</v>
      </c>
      <c r="S1117" s="10" t="s">
        <v>13127</v>
      </c>
      <c r="T1117" s="290" t="s">
        <v>10300</v>
      </c>
      <c r="U1117" s="436" t="s">
        <v>6388</v>
      </c>
      <c r="V1117" s="449"/>
      <c r="W1117" s="56"/>
      <c r="X1117" s="56"/>
      <c r="Y1117" s="56"/>
      <c r="Z1117" s="56"/>
      <c r="AA1117" s="56"/>
    </row>
    <row r="1118" spans="1:27" s="30" customFormat="1" ht="180" outlineLevel="1">
      <c r="A1118" s="10">
        <f t="shared" si="55"/>
        <v>1041</v>
      </c>
      <c r="B1118" s="10" t="s">
        <v>8487</v>
      </c>
      <c r="C1118" s="10" t="s">
        <v>44</v>
      </c>
      <c r="D1118" s="565" t="s">
        <v>6139</v>
      </c>
      <c r="E1118" s="10">
        <v>6633006723</v>
      </c>
      <c r="F1118" s="10" t="s">
        <v>13467</v>
      </c>
      <c r="G1118" s="125" t="s">
        <v>2797</v>
      </c>
      <c r="H1118" s="167" t="s">
        <v>151</v>
      </c>
      <c r="I1118" s="10" t="s">
        <v>22</v>
      </c>
      <c r="J1118" s="10" t="s">
        <v>3841</v>
      </c>
      <c r="K1118" s="14">
        <v>314.27999999999997</v>
      </c>
      <c r="L1118" s="15" t="s">
        <v>241</v>
      </c>
      <c r="M1118" s="76" t="s">
        <v>11243</v>
      </c>
      <c r="N1118" s="136" t="s">
        <v>39</v>
      </c>
      <c r="O1118" s="76" t="s">
        <v>12398</v>
      </c>
      <c r="P1118" s="10" t="s">
        <v>11694</v>
      </c>
      <c r="Q1118" s="287" t="s">
        <v>9658</v>
      </c>
      <c r="R1118" s="10" t="s">
        <v>5074</v>
      </c>
      <c r="S1118" s="10" t="s">
        <v>2798</v>
      </c>
      <c r="T1118" s="82" t="s">
        <v>10301</v>
      </c>
      <c r="U1118" s="436" t="s">
        <v>6389</v>
      </c>
      <c r="V1118" s="449"/>
      <c r="W1118" s="56"/>
      <c r="X1118" s="56"/>
      <c r="Y1118" s="56"/>
      <c r="Z1118" s="56"/>
      <c r="AA1118" s="56"/>
    </row>
    <row r="1119" spans="1:27" s="30" customFormat="1" ht="180" outlineLevel="1">
      <c r="A1119" s="10">
        <f t="shared" si="55"/>
        <v>1042</v>
      </c>
      <c r="B1119" s="10" t="s">
        <v>8488</v>
      </c>
      <c r="C1119" s="10" t="s">
        <v>44</v>
      </c>
      <c r="D1119" s="565" t="s">
        <v>6140</v>
      </c>
      <c r="E1119" s="10">
        <v>6633006787</v>
      </c>
      <c r="F1119" s="10" t="s">
        <v>13468</v>
      </c>
      <c r="G1119" s="125" t="s">
        <v>2799</v>
      </c>
      <c r="H1119" s="167" t="s">
        <v>151</v>
      </c>
      <c r="I1119" s="10" t="s">
        <v>22</v>
      </c>
      <c r="J1119" s="10" t="s">
        <v>3841</v>
      </c>
      <c r="K1119" s="14">
        <v>314.27999999999997</v>
      </c>
      <c r="L1119" s="15" t="s">
        <v>241</v>
      </c>
      <c r="M1119" s="76" t="s">
        <v>11208</v>
      </c>
      <c r="N1119" s="136" t="s">
        <v>39</v>
      </c>
      <c r="O1119" s="76" t="s">
        <v>12399</v>
      </c>
      <c r="P1119" s="10" t="s">
        <v>11695</v>
      </c>
      <c r="Q1119" s="287" t="s">
        <v>9658</v>
      </c>
      <c r="R1119" s="10" t="s">
        <v>5075</v>
      </c>
      <c r="S1119" s="10" t="s">
        <v>2800</v>
      </c>
      <c r="T1119" s="82" t="s">
        <v>10302</v>
      </c>
      <c r="U1119" s="436" t="s">
        <v>6390</v>
      </c>
      <c r="V1119" s="449"/>
      <c r="W1119" s="56"/>
      <c r="X1119" s="56"/>
      <c r="Y1119" s="56"/>
      <c r="Z1119" s="56"/>
      <c r="AA1119" s="56"/>
    </row>
    <row r="1120" spans="1:27" s="30" customFormat="1" ht="180" outlineLevel="1">
      <c r="A1120" s="10">
        <f t="shared" si="55"/>
        <v>1043</v>
      </c>
      <c r="B1120" s="10" t="s">
        <v>8489</v>
      </c>
      <c r="C1120" s="10" t="s">
        <v>341</v>
      </c>
      <c r="D1120" s="565" t="s">
        <v>6141</v>
      </c>
      <c r="E1120" s="10">
        <v>6633006794</v>
      </c>
      <c r="F1120" s="10" t="s">
        <v>13469</v>
      </c>
      <c r="G1120" s="125" t="s">
        <v>2801</v>
      </c>
      <c r="H1120" s="167" t="s">
        <v>151</v>
      </c>
      <c r="I1120" s="10" t="s">
        <v>22</v>
      </c>
      <c r="J1120" s="10" t="s">
        <v>3841</v>
      </c>
      <c r="K1120" s="14">
        <v>314.27999999999997</v>
      </c>
      <c r="L1120" s="10" t="s">
        <v>241</v>
      </c>
      <c r="M1120" s="76" t="s">
        <v>10894</v>
      </c>
      <c r="N1120" s="10" t="s">
        <v>39</v>
      </c>
      <c r="O1120" s="76" t="s">
        <v>11860</v>
      </c>
      <c r="P1120" s="10" t="s">
        <v>11696</v>
      </c>
      <c r="Q1120" s="287" t="s">
        <v>9658</v>
      </c>
      <c r="R1120" s="10" t="s">
        <v>12919</v>
      </c>
      <c r="S1120" s="10" t="s">
        <v>2802</v>
      </c>
      <c r="T1120" s="82" t="s">
        <v>10303</v>
      </c>
      <c r="U1120" s="436" t="s">
        <v>6391</v>
      </c>
      <c r="V1120" s="449"/>
      <c r="W1120" s="56"/>
      <c r="X1120" s="56"/>
      <c r="Y1120" s="56"/>
      <c r="Z1120" s="56"/>
      <c r="AA1120" s="56"/>
    </row>
    <row r="1121" spans="1:27" s="30" customFormat="1" ht="180" outlineLevel="1">
      <c r="A1121" s="10">
        <f t="shared" si="55"/>
        <v>1044</v>
      </c>
      <c r="B1121" s="10" t="s">
        <v>8490</v>
      </c>
      <c r="C1121" s="10" t="s">
        <v>44</v>
      </c>
      <c r="D1121" s="565" t="s">
        <v>6142</v>
      </c>
      <c r="E1121" s="10">
        <v>6633006804</v>
      </c>
      <c r="F1121" s="10" t="s">
        <v>13470</v>
      </c>
      <c r="G1121" s="125" t="s">
        <v>2803</v>
      </c>
      <c r="H1121" s="167" t="s">
        <v>151</v>
      </c>
      <c r="I1121" s="10" t="s">
        <v>22</v>
      </c>
      <c r="J1121" s="10" t="s">
        <v>3841</v>
      </c>
      <c r="K1121" s="14">
        <v>314.27999999999997</v>
      </c>
      <c r="L1121" s="15" t="s">
        <v>650</v>
      </c>
      <c r="M1121" s="76" t="s">
        <v>11243</v>
      </c>
      <c r="N1121" s="10" t="s">
        <v>39</v>
      </c>
      <c r="O1121" s="76" t="s">
        <v>12400</v>
      </c>
      <c r="P1121" s="10" t="s">
        <v>11697</v>
      </c>
      <c r="Q1121" s="287" t="s">
        <v>9658</v>
      </c>
      <c r="R1121" s="10" t="s">
        <v>5076</v>
      </c>
      <c r="S1121" s="10" t="s">
        <v>2804</v>
      </c>
      <c r="T1121" s="82" t="s">
        <v>10304</v>
      </c>
      <c r="U1121" s="436" t="s">
        <v>6392</v>
      </c>
      <c r="V1121" s="449"/>
      <c r="W1121" s="56"/>
      <c r="X1121" s="56"/>
      <c r="Y1121" s="56"/>
      <c r="Z1121" s="56"/>
      <c r="AA1121" s="56"/>
    </row>
    <row r="1122" spans="1:27" s="30" customFormat="1" ht="180" outlineLevel="1">
      <c r="A1122" s="10">
        <f t="shared" si="55"/>
        <v>1045</v>
      </c>
      <c r="B1122" s="10" t="s">
        <v>8491</v>
      </c>
      <c r="C1122" s="10" t="s">
        <v>341</v>
      </c>
      <c r="D1122" s="565" t="s">
        <v>6143</v>
      </c>
      <c r="E1122" s="10">
        <v>6633006730</v>
      </c>
      <c r="F1122" s="513" t="s">
        <v>13471</v>
      </c>
      <c r="G1122" s="125" t="s">
        <v>2805</v>
      </c>
      <c r="H1122" s="167" t="s">
        <v>151</v>
      </c>
      <c r="I1122" s="10" t="s">
        <v>22</v>
      </c>
      <c r="J1122" s="374" t="s">
        <v>3841</v>
      </c>
      <c r="K1122" s="629">
        <v>314.27999999999997</v>
      </c>
      <c r="L1122" s="10" t="s">
        <v>241</v>
      </c>
      <c r="M1122" s="76" t="s">
        <v>11186</v>
      </c>
      <c r="N1122" s="10" t="s">
        <v>39</v>
      </c>
      <c r="O1122" s="273" t="s">
        <v>12401</v>
      </c>
      <c r="P1122" s="10" t="s">
        <v>11698</v>
      </c>
      <c r="Q1122" s="287" t="s">
        <v>9658</v>
      </c>
      <c r="R1122" s="10" t="s">
        <v>5077</v>
      </c>
      <c r="S1122" s="10" t="s">
        <v>2806</v>
      </c>
      <c r="T1122" s="294" t="s">
        <v>10305</v>
      </c>
      <c r="U1122" s="436" t="s">
        <v>6393</v>
      </c>
      <c r="V1122" s="449"/>
      <c r="W1122" s="56"/>
      <c r="X1122" s="56"/>
      <c r="Y1122" s="56"/>
      <c r="Z1122" s="56"/>
      <c r="AA1122" s="56"/>
    </row>
    <row r="1123" spans="1:27" s="30" customFormat="1" ht="180" outlineLevel="1">
      <c r="A1123" s="10">
        <f t="shared" si="55"/>
        <v>1046</v>
      </c>
      <c r="B1123" s="10" t="s">
        <v>8492</v>
      </c>
      <c r="C1123" s="10" t="s">
        <v>341</v>
      </c>
      <c r="D1123" s="384" t="s">
        <v>6144</v>
      </c>
      <c r="E1123" s="10">
        <v>6633011899</v>
      </c>
      <c r="F1123" s="10" t="s">
        <v>13472</v>
      </c>
      <c r="G1123" s="125" t="s">
        <v>2807</v>
      </c>
      <c r="H1123" s="167" t="s">
        <v>151</v>
      </c>
      <c r="I1123" s="10" t="s">
        <v>22</v>
      </c>
      <c r="J1123" s="385" t="s">
        <v>3841</v>
      </c>
      <c r="K1123" s="630">
        <v>314.27999999999997</v>
      </c>
      <c r="L1123" s="15" t="s">
        <v>241</v>
      </c>
      <c r="M1123" s="76" t="s">
        <v>11203</v>
      </c>
      <c r="N1123" s="136" t="s">
        <v>39</v>
      </c>
      <c r="O1123" s="76" t="s">
        <v>12402</v>
      </c>
      <c r="P1123" s="10" t="s">
        <v>11699</v>
      </c>
      <c r="Q1123" s="287" t="s">
        <v>9658</v>
      </c>
      <c r="R1123" s="10" t="s">
        <v>5078</v>
      </c>
      <c r="S1123" s="10" t="s">
        <v>2808</v>
      </c>
      <c r="T1123" s="294" t="s">
        <v>10306</v>
      </c>
      <c r="U1123" s="436" t="s">
        <v>6394</v>
      </c>
      <c r="V1123" s="449"/>
      <c r="W1123" s="56"/>
      <c r="X1123" s="56"/>
      <c r="Y1123" s="56"/>
      <c r="Z1123" s="56"/>
      <c r="AA1123" s="56"/>
    </row>
    <row r="1124" spans="1:27" s="30" customFormat="1" ht="180" outlineLevel="1">
      <c r="A1124" s="10">
        <f t="shared" si="55"/>
        <v>1047</v>
      </c>
      <c r="B1124" s="25" t="s">
        <v>8493</v>
      </c>
      <c r="C1124" s="10" t="s">
        <v>44</v>
      </c>
      <c r="D1124" s="565" t="s">
        <v>6145</v>
      </c>
      <c r="E1124" s="10">
        <v>6633006699</v>
      </c>
      <c r="F1124" s="25" t="s">
        <v>13473</v>
      </c>
      <c r="G1124" s="125" t="s">
        <v>2809</v>
      </c>
      <c r="H1124" s="167" t="s">
        <v>151</v>
      </c>
      <c r="I1124" s="10" t="s">
        <v>22</v>
      </c>
      <c r="J1124" s="374" t="s">
        <v>3841</v>
      </c>
      <c r="K1124" s="629">
        <v>314.27999999999997</v>
      </c>
      <c r="L1124" s="15" t="s">
        <v>1456</v>
      </c>
      <c r="M1124" s="76" t="s">
        <v>11243</v>
      </c>
      <c r="N1124" s="136" t="s">
        <v>39</v>
      </c>
      <c r="O1124" s="76" t="s">
        <v>12403</v>
      </c>
      <c r="P1124" s="10" t="s">
        <v>11700</v>
      </c>
      <c r="Q1124" s="562" t="s">
        <v>9675</v>
      </c>
      <c r="R1124" s="374" t="s">
        <v>12920</v>
      </c>
      <c r="S1124" s="10" t="s">
        <v>2810</v>
      </c>
      <c r="T1124" s="631" t="s">
        <v>10307</v>
      </c>
      <c r="U1124" s="436" t="s">
        <v>6395</v>
      </c>
      <c r="V1124" s="449"/>
      <c r="W1124" s="56"/>
      <c r="X1124" s="56"/>
      <c r="Y1124" s="56"/>
      <c r="Z1124" s="56"/>
      <c r="AA1124" s="56"/>
    </row>
    <row r="1125" spans="1:27" s="30" customFormat="1" ht="180" outlineLevel="1">
      <c r="A1125" s="10">
        <f t="shared" si="55"/>
        <v>1048</v>
      </c>
      <c r="B1125" s="10" t="s">
        <v>8494</v>
      </c>
      <c r="C1125" s="10" t="s">
        <v>341</v>
      </c>
      <c r="D1125" s="565" t="s">
        <v>6146</v>
      </c>
      <c r="E1125" s="10">
        <v>6633011956</v>
      </c>
      <c r="F1125" s="10" t="s">
        <v>13474</v>
      </c>
      <c r="G1125" s="125" t="s">
        <v>2811</v>
      </c>
      <c r="H1125" s="167" t="s">
        <v>151</v>
      </c>
      <c r="I1125" s="10" t="s">
        <v>22</v>
      </c>
      <c r="J1125" s="374" t="s">
        <v>3841</v>
      </c>
      <c r="K1125" s="629">
        <v>314.27999999999997</v>
      </c>
      <c r="L1125" s="15" t="s">
        <v>261</v>
      </c>
      <c r="M1125" s="76" t="s">
        <v>11277</v>
      </c>
      <c r="N1125" s="136" t="s">
        <v>39</v>
      </c>
      <c r="O1125" s="76" t="s">
        <v>12404</v>
      </c>
      <c r="P1125" s="10" t="s">
        <v>11701</v>
      </c>
      <c r="Q1125" s="562" t="s">
        <v>9676</v>
      </c>
      <c r="R1125" s="374" t="s">
        <v>8816</v>
      </c>
      <c r="S1125" s="10" t="s">
        <v>13128</v>
      </c>
      <c r="T1125" s="631" t="s">
        <v>10308</v>
      </c>
      <c r="U1125" s="436" t="s">
        <v>6396</v>
      </c>
      <c r="V1125" s="449"/>
      <c r="W1125" s="56"/>
      <c r="X1125" s="56"/>
      <c r="Y1125" s="56"/>
      <c r="Z1125" s="56"/>
      <c r="AA1125" s="56"/>
    </row>
    <row r="1126" spans="1:27" s="30" customFormat="1" ht="180" outlineLevel="1">
      <c r="A1126" s="10">
        <f t="shared" si="55"/>
        <v>1049</v>
      </c>
      <c r="B1126" s="10" t="s">
        <v>8495</v>
      </c>
      <c r="C1126" s="10" t="s">
        <v>44</v>
      </c>
      <c r="D1126" s="565" t="s">
        <v>6147</v>
      </c>
      <c r="E1126" s="10">
        <v>6633006748</v>
      </c>
      <c r="F1126" s="10" t="s">
        <v>13475</v>
      </c>
      <c r="G1126" s="125" t="s">
        <v>10656</v>
      </c>
      <c r="H1126" s="167" t="s">
        <v>151</v>
      </c>
      <c r="I1126" s="10" t="s">
        <v>22</v>
      </c>
      <c r="J1126" s="374" t="s">
        <v>3841</v>
      </c>
      <c r="K1126" s="629">
        <v>314.27999999999997</v>
      </c>
      <c r="L1126" s="10" t="s">
        <v>241</v>
      </c>
      <c r="M1126" s="76" t="s">
        <v>11206</v>
      </c>
      <c r="N1126" s="136" t="s">
        <v>39</v>
      </c>
      <c r="O1126" s="76" t="s">
        <v>12405</v>
      </c>
      <c r="P1126" s="10" t="s">
        <v>11702</v>
      </c>
      <c r="Q1126" s="287" t="s">
        <v>9658</v>
      </c>
      <c r="R1126" s="10" t="s">
        <v>12921</v>
      </c>
      <c r="S1126" s="10" t="s">
        <v>2812</v>
      </c>
      <c r="T1126" s="294" t="s">
        <v>10309</v>
      </c>
      <c r="U1126" s="436" t="s">
        <v>6397</v>
      </c>
      <c r="V1126" s="449"/>
      <c r="W1126" s="56"/>
      <c r="X1126" s="56"/>
      <c r="Y1126" s="56"/>
      <c r="Z1126" s="56"/>
      <c r="AA1126" s="56"/>
    </row>
    <row r="1127" spans="1:27" s="30" customFormat="1" ht="192" outlineLevel="1">
      <c r="A1127" s="10">
        <f t="shared" si="55"/>
        <v>1050</v>
      </c>
      <c r="B1127" s="47" t="s">
        <v>8496</v>
      </c>
      <c r="C1127" s="47" t="s">
        <v>44</v>
      </c>
      <c r="D1127" s="188" t="s">
        <v>6148</v>
      </c>
      <c r="E1127" s="47">
        <v>6633005688</v>
      </c>
      <c r="F1127" s="47" t="s">
        <v>13624</v>
      </c>
      <c r="G1127" s="577" t="s">
        <v>2813</v>
      </c>
      <c r="H1127" s="167" t="s">
        <v>151</v>
      </c>
      <c r="I1127" s="47" t="s">
        <v>22</v>
      </c>
      <c r="J1127" s="374" t="s">
        <v>3807</v>
      </c>
      <c r="K1127" s="629">
        <v>314.44</v>
      </c>
      <c r="L1127" s="47" t="s">
        <v>241</v>
      </c>
      <c r="M1127" s="76" t="s">
        <v>11278</v>
      </c>
      <c r="N1127" s="47" t="s">
        <v>117</v>
      </c>
      <c r="O1127" s="87" t="s">
        <v>12406</v>
      </c>
      <c r="P1127" s="47" t="s">
        <v>11703</v>
      </c>
      <c r="Q1127" s="563" t="s">
        <v>9677</v>
      </c>
      <c r="R1127" s="47" t="s">
        <v>12922</v>
      </c>
      <c r="S1127" s="47" t="s">
        <v>2814</v>
      </c>
      <c r="T1127" s="240" t="s">
        <v>10310</v>
      </c>
      <c r="U1127" s="436" t="s">
        <v>6163</v>
      </c>
      <c r="V1127" s="449"/>
      <c r="W1127" s="56"/>
      <c r="X1127" s="56"/>
      <c r="Y1127" s="56"/>
      <c r="Z1127" s="56"/>
      <c r="AA1127" s="56"/>
    </row>
    <row r="1128" spans="1:27" s="30" customFormat="1" ht="180" outlineLevel="1">
      <c r="A1128" s="10">
        <f t="shared" si="55"/>
        <v>1051</v>
      </c>
      <c r="B1128" s="10" t="s">
        <v>5186</v>
      </c>
      <c r="C1128" s="47" t="s">
        <v>44</v>
      </c>
      <c r="D1128" s="172" t="s">
        <v>2815</v>
      </c>
      <c r="E1128" s="10">
        <v>6633003345</v>
      </c>
      <c r="F1128" s="10" t="s">
        <v>13476</v>
      </c>
      <c r="G1128" s="125" t="s">
        <v>2816</v>
      </c>
      <c r="H1128" s="167" t="s">
        <v>151</v>
      </c>
      <c r="I1128" s="10" t="s">
        <v>22</v>
      </c>
      <c r="J1128" s="385" t="s">
        <v>3842</v>
      </c>
      <c r="K1128" s="630">
        <v>314.27999999999997</v>
      </c>
      <c r="L1128" s="10" t="s">
        <v>241</v>
      </c>
      <c r="M1128" s="76" t="s">
        <v>11001</v>
      </c>
      <c r="N1128" s="10" t="s">
        <v>39</v>
      </c>
      <c r="O1128" s="76" t="s">
        <v>12014</v>
      </c>
      <c r="P1128" s="10" t="s">
        <v>11704</v>
      </c>
      <c r="Q1128" s="287" t="s">
        <v>9658</v>
      </c>
      <c r="R1128" s="151" t="s">
        <v>39</v>
      </c>
      <c r="S1128" s="10" t="s">
        <v>13129</v>
      </c>
      <c r="T1128" s="294" t="s">
        <v>10311</v>
      </c>
      <c r="U1128" s="436" t="s">
        <v>6398</v>
      </c>
      <c r="V1128" s="449"/>
      <c r="W1128" s="67"/>
      <c r="X1128" s="56"/>
      <c r="Y1128" s="56"/>
      <c r="Z1128" s="56"/>
      <c r="AA1128" s="56"/>
    </row>
    <row r="1129" spans="1:27" s="30" customFormat="1" ht="37.200000000000003">
      <c r="A1129" s="108" t="s">
        <v>5407</v>
      </c>
      <c r="B1129" s="109"/>
      <c r="C1129" s="155"/>
      <c r="D1129" s="109"/>
      <c r="E1129" s="109"/>
      <c r="F1129" s="156"/>
      <c r="G1129" s="156"/>
      <c r="H1129" s="156"/>
      <c r="I1129" s="156"/>
      <c r="J1129" s="156"/>
      <c r="K1129" s="157"/>
      <c r="L1129" s="156"/>
      <c r="M1129" s="158"/>
      <c r="N1129" s="156"/>
      <c r="O1129" s="158"/>
      <c r="P1129" s="110"/>
      <c r="Q1129" s="156"/>
      <c r="R1129" s="156"/>
      <c r="S1129" s="156"/>
      <c r="T1129" s="158"/>
      <c r="U1129" s="416"/>
      <c r="V1129" s="449">
        <v>111</v>
      </c>
      <c r="W1129" s="56"/>
      <c r="X1129" s="56"/>
      <c r="Y1129" s="56"/>
      <c r="Z1129" s="56"/>
      <c r="AA1129" s="56"/>
    </row>
    <row r="1130" spans="1:27" s="30" customFormat="1" ht="72" outlineLevel="1">
      <c r="A1130" s="10">
        <f>A1128+1</f>
        <v>1052</v>
      </c>
      <c r="B1130" s="10" t="s">
        <v>8497</v>
      </c>
      <c r="C1130" s="10" t="s">
        <v>44</v>
      </c>
      <c r="D1130" s="172" t="s">
        <v>2817</v>
      </c>
      <c r="E1130" s="10">
        <v>6685050392</v>
      </c>
      <c r="F1130" s="10" t="s">
        <v>13480</v>
      </c>
      <c r="G1130" s="125" t="s">
        <v>2818</v>
      </c>
      <c r="H1130" s="167" t="s">
        <v>151</v>
      </c>
      <c r="I1130" s="10" t="s">
        <v>22</v>
      </c>
      <c r="J1130" s="10" t="s">
        <v>174</v>
      </c>
      <c r="K1130" s="14">
        <v>255</v>
      </c>
      <c r="L1130" s="10" t="s">
        <v>241</v>
      </c>
      <c r="M1130" s="76" t="s">
        <v>11279</v>
      </c>
      <c r="N1130" s="10" t="s">
        <v>39</v>
      </c>
      <c r="O1130" s="76" t="s">
        <v>12291</v>
      </c>
      <c r="P1130" s="10" t="s">
        <v>6923</v>
      </c>
      <c r="Q1130" s="33" t="s">
        <v>67</v>
      </c>
      <c r="R1130" s="10" t="s">
        <v>8817</v>
      </c>
      <c r="S1130" s="10" t="s">
        <v>2819</v>
      </c>
      <c r="T1130" s="76" t="s">
        <v>10312</v>
      </c>
      <c r="U1130" s="415" t="s">
        <v>6548</v>
      </c>
      <c r="V1130" s="449"/>
      <c r="W1130" s="56"/>
      <c r="X1130" s="56"/>
      <c r="Y1130" s="56"/>
      <c r="Z1130" s="56"/>
      <c r="AA1130" s="56"/>
    </row>
    <row r="1131" spans="1:27" s="30" customFormat="1" ht="84" outlineLevel="1">
      <c r="A1131" s="10">
        <f t="shared" ref="A1131:A1169" si="56">A1130+1</f>
        <v>1053</v>
      </c>
      <c r="B1131" s="10" t="s">
        <v>8498</v>
      </c>
      <c r="C1131" s="10" t="s">
        <v>44</v>
      </c>
      <c r="D1131" s="172" t="s">
        <v>2820</v>
      </c>
      <c r="E1131" s="10">
        <v>6652011670</v>
      </c>
      <c r="F1131" s="10" t="s">
        <v>13477</v>
      </c>
      <c r="G1131" s="295" t="s">
        <v>2821</v>
      </c>
      <c r="H1131" s="167" t="s">
        <v>151</v>
      </c>
      <c r="I1131" s="10" t="s">
        <v>22</v>
      </c>
      <c r="J1131" s="10" t="s">
        <v>299</v>
      </c>
      <c r="K1131" s="145">
        <v>298</v>
      </c>
      <c r="L1131" s="10" t="s">
        <v>241</v>
      </c>
      <c r="M1131" s="76" t="s">
        <v>11280</v>
      </c>
      <c r="N1131" s="10" t="s">
        <v>39</v>
      </c>
      <c r="O1131" s="76" t="s">
        <v>12923</v>
      </c>
      <c r="P1131" s="10" t="s">
        <v>11410</v>
      </c>
      <c r="Q1131" s="173" t="s">
        <v>9678</v>
      </c>
      <c r="R1131" s="10" t="s">
        <v>5079</v>
      </c>
      <c r="S1131" s="10" t="s">
        <v>2822</v>
      </c>
      <c r="T1131" s="76" t="s">
        <v>10313</v>
      </c>
      <c r="U1131" s="415" t="s">
        <v>9016</v>
      </c>
      <c r="V1131" s="449"/>
      <c r="W1131" s="56"/>
      <c r="X1131" s="56"/>
      <c r="Y1131" s="56"/>
      <c r="Z1131" s="56"/>
      <c r="AA1131" s="56"/>
    </row>
    <row r="1132" spans="1:27" s="30" customFormat="1" ht="84" outlineLevel="1">
      <c r="A1132" s="10">
        <f t="shared" si="56"/>
        <v>1054</v>
      </c>
      <c r="B1132" s="10" t="s">
        <v>8499</v>
      </c>
      <c r="C1132" s="10" t="s">
        <v>44</v>
      </c>
      <c r="D1132" s="172" t="s">
        <v>2823</v>
      </c>
      <c r="E1132" s="10">
        <v>6652011655</v>
      </c>
      <c r="F1132" s="10" t="s">
        <v>13510</v>
      </c>
      <c r="G1132" s="125" t="s">
        <v>2824</v>
      </c>
      <c r="H1132" s="167" t="s">
        <v>151</v>
      </c>
      <c r="I1132" s="10" t="s">
        <v>22</v>
      </c>
      <c r="J1132" s="10" t="s">
        <v>3671</v>
      </c>
      <c r="K1132" s="145">
        <v>298</v>
      </c>
      <c r="L1132" s="10" t="s">
        <v>241</v>
      </c>
      <c r="M1132" s="76" t="s">
        <v>11281</v>
      </c>
      <c r="N1132" s="10" t="s">
        <v>39</v>
      </c>
      <c r="O1132" s="76" t="s">
        <v>11944</v>
      </c>
      <c r="P1132" s="10" t="s">
        <v>6541</v>
      </c>
      <c r="Q1132" s="173" t="s">
        <v>9679</v>
      </c>
      <c r="R1132" s="10" t="s">
        <v>5080</v>
      </c>
      <c r="S1132" s="10" t="s">
        <v>6546</v>
      </c>
      <c r="T1132" s="76" t="s">
        <v>10314</v>
      </c>
      <c r="U1132" s="415" t="s">
        <v>6547</v>
      </c>
      <c r="V1132" s="449"/>
      <c r="W1132" s="56"/>
      <c r="X1132" s="56"/>
      <c r="Y1132" s="56"/>
      <c r="Z1132" s="56"/>
      <c r="AA1132" s="56"/>
    </row>
    <row r="1133" spans="1:27" s="30" customFormat="1" ht="108" outlineLevel="1">
      <c r="A1133" s="10">
        <f t="shared" si="56"/>
        <v>1055</v>
      </c>
      <c r="B1133" s="10" t="s">
        <v>8500</v>
      </c>
      <c r="C1133" s="10" t="s">
        <v>44</v>
      </c>
      <c r="D1133" s="172" t="s">
        <v>2825</v>
      </c>
      <c r="E1133" s="10">
        <v>6652007377</v>
      </c>
      <c r="F1133" s="10" t="s">
        <v>13481</v>
      </c>
      <c r="G1133" s="125" t="s">
        <v>2826</v>
      </c>
      <c r="H1133" s="167" t="s">
        <v>151</v>
      </c>
      <c r="I1133" s="10" t="s">
        <v>22</v>
      </c>
      <c r="J1133" s="10" t="s">
        <v>458</v>
      </c>
      <c r="K1133" s="145">
        <v>308</v>
      </c>
      <c r="L1133" s="10" t="s">
        <v>241</v>
      </c>
      <c r="M1133" s="76" t="s">
        <v>11282</v>
      </c>
      <c r="N1133" s="10" t="s">
        <v>39</v>
      </c>
      <c r="O1133" s="76" t="s">
        <v>12407</v>
      </c>
      <c r="P1133" s="10" t="s">
        <v>7658</v>
      </c>
      <c r="Q1133" s="173" t="s">
        <v>9680</v>
      </c>
      <c r="R1133" s="10" t="s">
        <v>2827</v>
      </c>
      <c r="S1133" s="10" t="s">
        <v>7673</v>
      </c>
      <c r="T1133" s="76" t="s">
        <v>10315</v>
      </c>
      <c r="U1133" s="415" t="s">
        <v>9326</v>
      </c>
      <c r="V1133" s="449"/>
      <c r="W1133" s="56"/>
      <c r="X1133" s="56"/>
      <c r="Y1133" s="56"/>
      <c r="Z1133" s="56"/>
      <c r="AA1133" s="56"/>
    </row>
    <row r="1134" spans="1:27" s="30" customFormat="1" ht="114" outlineLevel="1">
      <c r="A1134" s="10">
        <f t="shared" si="56"/>
        <v>1056</v>
      </c>
      <c r="B1134" s="10" t="s">
        <v>8501</v>
      </c>
      <c r="C1134" s="10" t="s">
        <v>44</v>
      </c>
      <c r="D1134" s="172" t="s">
        <v>2828</v>
      </c>
      <c r="E1134" s="10">
        <v>6652011662</v>
      </c>
      <c r="F1134" s="10" t="s">
        <v>13482</v>
      </c>
      <c r="G1134" s="295" t="s">
        <v>2829</v>
      </c>
      <c r="H1134" s="167" t="s">
        <v>151</v>
      </c>
      <c r="I1134" s="10" t="s">
        <v>22</v>
      </c>
      <c r="J1134" s="16" t="s">
        <v>458</v>
      </c>
      <c r="K1134" s="145">
        <v>298</v>
      </c>
      <c r="L1134" s="10" t="s">
        <v>241</v>
      </c>
      <c r="M1134" s="76" t="s">
        <v>11281</v>
      </c>
      <c r="N1134" s="10" t="s">
        <v>39</v>
      </c>
      <c r="O1134" s="76" t="s">
        <v>12408</v>
      </c>
      <c r="P1134" s="10" t="s">
        <v>2830</v>
      </c>
      <c r="Q1134" s="173" t="s">
        <v>11803</v>
      </c>
      <c r="R1134" s="10" t="s">
        <v>8818</v>
      </c>
      <c r="S1134" s="10" t="s">
        <v>2831</v>
      </c>
      <c r="T1134" s="76" t="s">
        <v>10316</v>
      </c>
      <c r="U1134" s="415" t="s">
        <v>6549</v>
      </c>
      <c r="V1134" s="449"/>
      <c r="W1134" s="56"/>
      <c r="X1134" s="56"/>
      <c r="Y1134" s="56"/>
      <c r="Z1134" s="56"/>
      <c r="AA1134" s="56"/>
    </row>
    <row r="1135" spans="1:27" s="30" customFormat="1" ht="96" outlineLevel="1">
      <c r="A1135" s="10">
        <f t="shared" si="56"/>
        <v>1057</v>
      </c>
      <c r="B1135" s="10" t="s">
        <v>8502</v>
      </c>
      <c r="C1135" s="10" t="s">
        <v>44</v>
      </c>
      <c r="D1135" s="172" t="s">
        <v>5544</v>
      </c>
      <c r="E1135" s="10">
        <v>6652011609</v>
      </c>
      <c r="F1135" s="10" t="s">
        <v>13483</v>
      </c>
      <c r="G1135" s="125" t="s">
        <v>2832</v>
      </c>
      <c r="H1135" s="167" t="s">
        <v>151</v>
      </c>
      <c r="I1135" s="10" t="s">
        <v>22</v>
      </c>
      <c r="J1135" s="16" t="s">
        <v>339</v>
      </c>
      <c r="K1135" s="145">
        <v>308</v>
      </c>
      <c r="L1135" s="10" t="s">
        <v>5545</v>
      </c>
      <c r="M1135" s="76" t="s">
        <v>11283</v>
      </c>
      <c r="N1135" s="10" t="s">
        <v>39</v>
      </c>
      <c r="O1135" s="76" t="s">
        <v>12409</v>
      </c>
      <c r="P1135" s="10" t="s">
        <v>2833</v>
      </c>
      <c r="Q1135" s="173" t="s">
        <v>9681</v>
      </c>
      <c r="R1135" s="10" t="s">
        <v>12924</v>
      </c>
      <c r="S1135" s="10" t="s">
        <v>2834</v>
      </c>
      <c r="T1135" s="76" t="s">
        <v>10317</v>
      </c>
      <c r="U1135" s="415" t="s">
        <v>6550</v>
      </c>
      <c r="V1135" s="449"/>
      <c r="W1135" s="56"/>
      <c r="X1135" s="56"/>
      <c r="Y1135" s="56"/>
      <c r="Z1135" s="56"/>
      <c r="AA1135" s="56"/>
    </row>
    <row r="1136" spans="1:27" s="30" customFormat="1" ht="72" outlineLevel="1">
      <c r="A1136" s="10">
        <f t="shared" si="56"/>
        <v>1058</v>
      </c>
      <c r="B1136" s="10" t="s">
        <v>8503</v>
      </c>
      <c r="C1136" s="10" t="s">
        <v>44</v>
      </c>
      <c r="D1136" s="172" t="s">
        <v>2835</v>
      </c>
      <c r="E1136" s="10">
        <v>6652011817</v>
      </c>
      <c r="F1136" s="10" t="s">
        <v>13484</v>
      </c>
      <c r="G1136" s="125" t="s">
        <v>2836</v>
      </c>
      <c r="H1136" s="167" t="s">
        <v>151</v>
      </c>
      <c r="I1136" s="10" t="s">
        <v>22</v>
      </c>
      <c r="J1136" s="10" t="s">
        <v>2386</v>
      </c>
      <c r="K1136" s="145">
        <v>308</v>
      </c>
      <c r="L1136" s="10" t="s">
        <v>98</v>
      </c>
      <c r="M1136" s="76" t="s">
        <v>11284</v>
      </c>
      <c r="N1136" s="10" t="s">
        <v>39</v>
      </c>
      <c r="O1136" s="76" t="s">
        <v>11993</v>
      </c>
      <c r="P1136" s="10" t="s">
        <v>13057</v>
      </c>
      <c r="Q1136" s="173" t="s">
        <v>9428</v>
      </c>
      <c r="R1136" s="10" t="s">
        <v>8819</v>
      </c>
      <c r="S1136" s="10" t="s">
        <v>13130</v>
      </c>
      <c r="T1136" s="76" t="s">
        <v>10318</v>
      </c>
      <c r="U1136" s="415" t="s">
        <v>6551</v>
      </c>
      <c r="V1136" s="449"/>
      <c r="W1136" s="56"/>
      <c r="X1136" s="56"/>
      <c r="Y1136" s="56"/>
      <c r="Z1136" s="56"/>
      <c r="AA1136" s="56"/>
    </row>
    <row r="1137" spans="1:27" s="30" customFormat="1" ht="72" outlineLevel="1">
      <c r="A1137" s="10">
        <f t="shared" si="56"/>
        <v>1059</v>
      </c>
      <c r="B1137" s="10" t="s">
        <v>8504</v>
      </c>
      <c r="C1137" s="10" t="s">
        <v>44</v>
      </c>
      <c r="D1137" s="172" t="s">
        <v>2837</v>
      </c>
      <c r="E1137" s="10">
        <v>6652011630</v>
      </c>
      <c r="F1137" s="10" t="s">
        <v>13485</v>
      </c>
      <c r="G1137" s="125" t="s">
        <v>2838</v>
      </c>
      <c r="H1137" s="167" t="s">
        <v>151</v>
      </c>
      <c r="I1137" s="10" t="s">
        <v>22</v>
      </c>
      <c r="J1137" s="10" t="s">
        <v>339</v>
      </c>
      <c r="K1137" s="145">
        <v>250</v>
      </c>
      <c r="L1137" s="10" t="s">
        <v>241</v>
      </c>
      <c r="M1137" s="76" t="s">
        <v>11285</v>
      </c>
      <c r="N1137" s="10" t="s">
        <v>39</v>
      </c>
      <c r="O1137" s="76" t="s">
        <v>11962</v>
      </c>
      <c r="P1137" s="10" t="s">
        <v>2839</v>
      </c>
      <c r="Q1137" s="173" t="s">
        <v>9428</v>
      </c>
      <c r="R1137" s="10" t="s">
        <v>5081</v>
      </c>
      <c r="S1137" s="10" t="s">
        <v>2840</v>
      </c>
      <c r="T1137" s="76" t="s">
        <v>10319</v>
      </c>
      <c r="U1137" s="415" t="s">
        <v>9017</v>
      </c>
      <c r="V1137" s="449"/>
      <c r="W1137" s="56"/>
      <c r="X1137" s="56"/>
      <c r="Y1137" s="56"/>
      <c r="Z1137" s="56"/>
      <c r="AA1137" s="56"/>
    </row>
    <row r="1138" spans="1:27" s="30" customFormat="1" ht="91.2" outlineLevel="1">
      <c r="A1138" s="10">
        <f t="shared" si="56"/>
        <v>1060</v>
      </c>
      <c r="B1138" s="10" t="s">
        <v>8505</v>
      </c>
      <c r="C1138" s="10" t="s">
        <v>44</v>
      </c>
      <c r="D1138" s="172" t="s">
        <v>2841</v>
      </c>
      <c r="E1138" s="10">
        <v>6652011623</v>
      </c>
      <c r="F1138" s="10" t="s">
        <v>13486</v>
      </c>
      <c r="G1138" s="125" t="s">
        <v>2842</v>
      </c>
      <c r="H1138" s="167" t="s">
        <v>151</v>
      </c>
      <c r="I1138" s="10" t="s">
        <v>22</v>
      </c>
      <c r="J1138" s="10" t="s">
        <v>458</v>
      </c>
      <c r="K1138" s="145">
        <v>308</v>
      </c>
      <c r="L1138" s="147" t="s">
        <v>241</v>
      </c>
      <c r="M1138" s="76" t="s">
        <v>11285</v>
      </c>
      <c r="N1138" s="10" t="s">
        <v>39</v>
      </c>
      <c r="O1138" s="80" t="s">
        <v>12925</v>
      </c>
      <c r="P1138" s="16" t="s">
        <v>11411</v>
      </c>
      <c r="Q1138" s="173" t="s">
        <v>11804</v>
      </c>
      <c r="R1138" s="10" t="s">
        <v>8716</v>
      </c>
      <c r="S1138" s="10" t="s">
        <v>13131</v>
      </c>
      <c r="T1138" s="76" t="s">
        <v>10320</v>
      </c>
      <c r="U1138" s="415" t="s">
        <v>9018</v>
      </c>
      <c r="V1138" s="449"/>
      <c r="W1138" s="56"/>
      <c r="X1138" s="56"/>
      <c r="Y1138" s="56"/>
      <c r="Z1138" s="56"/>
      <c r="AA1138" s="56"/>
    </row>
    <row r="1139" spans="1:27" s="30" customFormat="1" ht="86.4" outlineLevel="1">
      <c r="A1139" s="10">
        <f t="shared" si="56"/>
        <v>1061</v>
      </c>
      <c r="B1139" s="10" t="s">
        <v>8506</v>
      </c>
      <c r="C1139" s="10" t="s">
        <v>44</v>
      </c>
      <c r="D1139" s="172" t="s">
        <v>2843</v>
      </c>
      <c r="E1139" s="10">
        <v>6652011581</v>
      </c>
      <c r="F1139" s="10" t="s">
        <v>13487</v>
      </c>
      <c r="G1139" s="125" t="s">
        <v>2844</v>
      </c>
      <c r="H1139" s="167" t="s">
        <v>151</v>
      </c>
      <c r="I1139" s="10" t="s">
        <v>22</v>
      </c>
      <c r="J1139" s="10" t="s">
        <v>458</v>
      </c>
      <c r="K1139" s="145">
        <v>308</v>
      </c>
      <c r="L1139" s="10" t="s">
        <v>241</v>
      </c>
      <c r="M1139" s="76" t="s">
        <v>11286</v>
      </c>
      <c r="N1139" s="10" t="s">
        <v>39</v>
      </c>
      <c r="O1139" s="76" t="s">
        <v>12926</v>
      </c>
      <c r="P1139" s="10" t="s">
        <v>11412</v>
      </c>
      <c r="Q1139" s="173" t="s">
        <v>9489</v>
      </c>
      <c r="R1139" s="10" t="s">
        <v>5082</v>
      </c>
      <c r="S1139" s="10" t="s">
        <v>2845</v>
      </c>
      <c r="T1139" s="76" t="s">
        <v>10321</v>
      </c>
      <c r="U1139" s="437" t="s">
        <v>9019</v>
      </c>
      <c r="V1139" s="449"/>
      <c r="W1139" s="56"/>
      <c r="X1139" s="56"/>
      <c r="Y1139" s="56"/>
      <c r="Z1139" s="56"/>
      <c r="AA1139" s="56"/>
    </row>
    <row r="1140" spans="1:27" s="30" customFormat="1" ht="71.400000000000006" outlineLevel="1">
      <c r="A1140" s="10">
        <f t="shared" si="56"/>
        <v>1062</v>
      </c>
      <c r="B1140" s="10" t="s">
        <v>8507</v>
      </c>
      <c r="C1140" s="10" t="s">
        <v>44</v>
      </c>
      <c r="D1140" s="172" t="s">
        <v>2846</v>
      </c>
      <c r="E1140" s="10">
        <v>6652009367</v>
      </c>
      <c r="F1140" s="10" t="s">
        <v>13488</v>
      </c>
      <c r="G1140" s="125" t="s">
        <v>2847</v>
      </c>
      <c r="H1140" s="167" t="s">
        <v>151</v>
      </c>
      <c r="I1140" s="10" t="s">
        <v>22</v>
      </c>
      <c r="J1140" s="10" t="s">
        <v>458</v>
      </c>
      <c r="K1140" s="145">
        <v>368</v>
      </c>
      <c r="L1140" s="10" t="s">
        <v>241</v>
      </c>
      <c r="M1140" s="76" t="s">
        <v>11286</v>
      </c>
      <c r="N1140" s="10" t="s">
        <v>39</v>
      </c>
      <c r="O1140" s="76" t="s">
        <v>12927</v>
      </c>
      <c r="P1140" s="10" t="s">
        <v>11414</v>
      </c>
      <c r="Q1140" s="173" t="s">
        <v>9682</v>
      </c>
      <c r="R1140" s="10" t="s">
        <v>3936</v>
      </c>
      <c r="S1140" s="10" t="s">
        <v>2848</v>
      </c>
      <c r="T1140" s="76" t="s">
        <v>10322</v>
      </c>
      <c r="U1140" s="415" t="s">
        <v>2849</v>
      </c>
      <c r="V1140" s="449"/>
      <c r="W1140" s="56"/>
      <c r="X1140" s="56"/>
      <c r="Y1140" s="56"/>
      <c r="Z1140" s="56"/>
      <c r="AA1140" s="56"/>
    </row>
    <row r="1141" spans="1:27" s="30" customFormat="1" ht="108" outlineLevel="1">
      <c r="A1141" s="10">
        <f t="shared" si="56"/>
        <v>1063</v>
      </c>
      <c r="B1141" s="10" t="s">
        <v>8508</v>
      </c>
      <c r="C1141" s="10" t="s">
        <v>44</v>
      </c>
      <c r="D1141" s="172" t="s">
        <v>2850</v>
      </c>
      <c r="E1141" s="10">
        <v>6652011694</v>
      </c>
      <c r="F1141" s="10" t="s">
        <v>13489</v>
      </c>
      <c r="G1141" s="125" t="s">
        <v>2851</v>
      </c>
      <c r="H1141" s="167" t="s">
        <v>151</v>
      </c>
      <c r="I1141" s="10" t="s">
        <v>22</v>
      </c>
      <c r="J1141" s="16" t="s">
        <v>458</v>
      </c>
      <c r="K1141" s="145">
        <v>298</v>
      </c>
      <c r="L1141" s="10" t="s">
        <v>5375</v>
      </c>
      <c r="M1141" s="76" t="s">
        <v>11287</v>
      </c>
      <c r="N1141" s="10" t="s">
        <v>39</v>
      </c>
      <c r="O1141" s="76" t="s">
        <v>11868</v>
      </c>
      <c r="P1141" s="10" t="s">
        <v>11413</v>
      </c>
      <c r="Q1141" s="173" t="s">
        <v>9683</v>
      </c>
      <c r="R1141" s="10" t="s">
        <v>5083</v>
      </c>
      <c r="S1141" s="10" t="s">
        <v>2852</v>
      </c>
      <c r="T1141" s="76" t="s">
        <v>10323</v>
      </c>
      <c r="U1141" s="415" t="s">
        <v>6552</v>
      </c>
      <c r="V1141" s="449"/>
      <c r="W1141" s="56"/>
      <c r="X1141" s="56"/>
      <c r="Y1141" s="56"/>
      <c r="Z1141" s="56"/>
      <c r="AA1141" s="56"/>
    </row>
    <row r="1142" spans="1:27" s="30" customFormat="1" ht="95.4" outlineLevel="1">
      <c r="A1142" s="10">
        <f t="shared" si="56"/>
        <v>1064</v>
      </c>
      <c r="B1142" s="10" t="s">
        <v>8509</v>
      </c>
      <c r="C1142" s="10" t="s">
        <v>44</v>
      </c>
      <c r="D1142" s="172" t="s">
        <v>2853</v>
      </c>
      <c r="E1142" s="10">
        <v>6652011729</v>
      </c>
      <c r="F1142" s="10" t="s">
        <v>13490</v>
      </c>
      <c r="G1142" s="125" t="s">
        <v>2854</v>
      </c>
      <c r="H1142" s="167" t="s">
        <v>151</v>
      </c>
      <c r="I1142" s="10" t="s">
        <v>22</v>
      </c>
      <c r="J1142" s="10" t="s">
        <v>3368</v>
      </c>
      <c r="K1142" s="145">
        <v>308</v>
      </c>
      <c r="L1142" s="10" t="s">
        <v>5371</v>
      </c>
      <c r="M1142" s="76" t="s">
        <v>11288</v>
      </c>
      <c r="N1142" s="10" t="s">
        <v>39</v>
      </c>
      <c r="O1142" s="76" t="s">
        <v>11884</v>
      </c>
      <c r="P1142" s="10" t="s">
        <v>2855</v>
      </c>
      <c r="Q1142" s="33" t="s">
        <v>9346</v>
      </c>
      <c r="R1142" s="10" t="s">
        <v>5084</v>
      </c>
      <c r="S1142" s="10" t="s">
        <v>2856</v>
      </c>
      <c r="T1142" s="76" t="s">
        <v>10324</v>
      </c>
      <c r="U1142" s="415" t="s">
        <v>2857</v>
      </c>
      <c r="V1142" s="449"/>
      <c r="W1142" s="56"/>
      <c r="X1142" s="56"/>
      <c r="Y1142" s="56"/>
      <c r="Z1142" s="56"/>
      <c r="AA1142" s="56"/>
    </row>
    <row r="1143" spans="1:27" s="30" customFormat="1" ht="72" outlineLevel="1">
      <c r="A1143" s="10">
        <f t="shared" si="56"/>
        <v>1065</v>
      </c>
      <c r="B1143" s="10" t="s">
        <v>8510</v>
      </c>
      <c r="C1143" s="10" t="s">
        <v>44</v>
      </c>
      <c r="D1143" s="172" t="s">
        <v>2858</v>
      </c>
      <c r="E1143" s="10">
        <v>6652011768</v>
      </c>
      <c r="F1143" s="10" t="s">
        <v>13491</v>
      </c>
      <c r="G1143" s="125" t="s">
        <v>2859</v>
      </c>
      <c r="H1143" s="167" t="s">
        <v>151</v>
      </c>
      <c r="I1143" s="10" t="s">
        <v>22</v>
      </c>
      <c r="J1143" s="10" t="s">
        <v>2860</v>
      </c>
      <c r="K1143" s="145">
        <v>298</v>
      </c>
      <c r="L1143" s="10" t="s">
        <v>261</v>
      </c>
      <c r="M1143" s="76" t="s">
        <v>11289</v>
      </c>
      <c r="N1143" s="10" t="s">
        <v>39</v>
      </c>
      <c r="O1143" s="76" t="s">
        <v>12410</v>
      </c>
      <c r="P1143" s="10" t="s">
        <v>11415</v>
      </c>
      <c r="Q1143" s="173" t="s">
        <v>9428</v>
      </c>
      <c r="R1143" s="10" t="s">
        <v>5074</v>
      </c>
      <c r="S1143" s="10" t="s">
        <v>13132</v>
      </c>
      <c r="T1143" s="76" t="s">
        <v>10325</v>
      </c>
      <c r="U1143" s="415" t="s">
        <v>9327</v>
      </c>
      <c r="V1143" s="449"/>
      <c r="W1143" s="56"/>
      <c r="X1143" s="56"/>
      <c r="Y1143" s="56"/>
      <c r="Z1143" s="56"/>
      <c r="AA1143" s="56"/>
    </row>
    <row r="1144" spans="1:27" s="30" customFormat="1" ht="82.8" outlineLevel="1">
      <c r="A1144" s="10">
        <f t="shared" si="56"/>
        <v>1066</v>
      </c>
      <c r="B1144" s="10" t="s">
        <v>8511</v>
      </c>
      <c r="C1144" s="10" t="s">
        <v>44</v>
      </c>
      <c r="D1144" s="172" t="s">
        <v>2861</v>
      </c>
      <c r="E1144" s="10">
        <v>6652011782</v>
      </c>
      <c r="F1144" s="10" t="s">
        <v>13492</v>
      </c>
      <c r="G1144" s="125" t="s">
        <v>2862</v>
      </c>
      <c r="H1144" s="167" t="s">
        <v>151</v>
      </c>
      <c r="I1144" s="10" t="s">
        <v>22</v>
      </c>
      <c r="J1144" s="10" t="s">
        <v>3290</v>
      </c>
      <c r="K1144" s="145">
        <v>368</v>
      </c>
      <c r="L1144" s="10" t="s">
        <v>241</v>
      </c>
      <c r="M1144" s="76" t="s">
        <v>11290</v>
      </c>
      <c r="N1144" s="10" t="s">
        <v>39</v>
      </c>
      <c r="O1144" s="76" t="s">
        <v>12411</v>
      </c>
      <c r="P1144" s="10" t="s">
        <v>13075</v>
      </c>
      <c r="Q1144" s="173" t="s">
        <v>9489</v>
      </c>
      <c r="R1144" s="10" t="s">
        <v>12928</v>
      </c>
      <c r="S1144" s="10" t="s">
        <v>2863</v>
      </c>
      <c r="T1144" s="76" t="s">
        <v>10326</v>
      </c>
      <c r="U1144" s="415" t="s">
        <v>9020</v>
      </c>
      <c r="V1144" s="449"/>
      <c r="W1144" s="56"/>
      <c r="X1144" s="56"/>
      <c r="Y1144" s="56"/>
      <c r="Z1144" s="56"/>
      <c r="AA1144" s="56"/>
    </row>
    <row r="1145" spans="1:27" s="30" customFormat="1" ht="79.8" outlineLevel="1">
      <c r="A1145" s="10">
        <f t="shared" si="56"/>
        <v>1067</v>
      </c>
      <c r="B1145" s="10" t="s">
        <v>8512</v>
      </c>
      <c r="C1145" s="10" t="s">
        <v>44</v>
      </c>
      <c r="D1145" s="172" t="s">
        <v>6540</v>
      </c>
      <c r="E1145" s="10">
        <v>6652011648</v>
      </c>
      <c r="F1145" s="10" t="s">
        <v>13493</v>
      </c>
      <c r="G1145" s="125" t="s">
        <v>2864</v>
      </c>
      <c r="H1145" s="167" t="s">
        <v>151</v>
      </c>
      <c r="I1145" s="10" t="s">
        <v>22</v>
      </c>
      <c r="J1145" s="10" t="s">
        <v>458</v>
      </c>
      <c r="K1145" s="145">
        <v>368</v>
      </c>
      <c r="L1145" s="10" t="s">
        <v>241</v>
      </c>
      <c r="M1145" s="76" t="s">
        <v>11291</v>
      </c>
      <c r="N1145" s="10" t="s">
        <v>39</v>
      </c>
      <c r="O1145" s="76" t="s">
        <v>12412</v>
      </c>
      <c r="P1145" s="10" t="s">
        <v>13076</v>
      </c>
      <c r="Q1145" s="173" t="s">
        <v>11805</v>
      </c>
      <c r="R1145" s="10" t="s">
        <v>12929</v>
      </c>
      <c r="S1145" s="10" t="s">
        <v>2865</v>
      </c>
      <c r="T1145" s="76" t="s">
        <v>10327</v>
      </c>
      <c r="U1145" s="421" t="s">
        <v>6553</v>
      </c>
      <c r="V1145" s="449"/>
      <c r="W1145" s="56"/>
      <c r="X1145" s="56"/>
      <c r="Y1145" s="56"/>
      <c r="Z1145" s="56"/>
      <c r="AA1145" s="56"/>
    </row>
    <row r="1146" spans="1:27" s="30" customFormat="1" ht="72" outlineLevel="1">
      <c r="A1146" s="10">
        <f t="shared" si="56"/>
        <v>1068</v>
      </c>
      <c r="B1146" s="10" t="s">
        <v>8513</v>
      </c>
      <c r="C1146" s="10" t="s">
        <v>44</v>
      </c>
      <c r="D1146" s="172" t="s">
        <v>2866</v>
      </c>
      <c r="E1146" s="10">
        <v>6652011616</v>
      </c>
      <c r="F1146" s="10" t="s">
        <v>13478</v>
      </c>
      <c r="G1146" s="125" t="s">
        <v>2867</v>
      </c>
      <c r="H1146" s="167" t="s">
        <v>151</v>
      </c>
      <c r="I1146" s="10" t="s">
        <v>22</v>
      </c>
      <c r="J1146" s="10" t="s">
        <v>2868</v>
      </c>
      <c r="K1146" s="145">
        <v>368</v>
      </c>
      <c r="L1146" s="10" t="s">
        <v>241</v>
      </c>
      <c r="M1146" s="76" t="s">
        <v>11292</v>
      </c>
      <c r="N1146" s="10" t="s">
        <v>39</v>
      </c>
      <c r="O1146" s="76" t="s">
        <v>11895</v>
      </c>
      <c r="P1146" s="10" t="s">
        <v>13077</v>
      </c>
      <c r="Q1146" s="173" t="s">
        <v>9684</v>
      </c>
      <c r="R1146" s="10" t="s">
        <v>5074</v>
      </c>
      <c r="S1146" s="10" t="s">
        <v>2869</v>
      </c>
      <c r="T1146" s="76" t="s">
        <v>10328</v>
      </c>
      <c r="U1146" s="437" t="s">
        <v>9021</v>
      </c>
      <c r="V1146" s="449"/>
      <c r="W1146" s="56"/>
      <c r="X1146" s="56"/>
      <c r="Y1146" s="56"/>
      <c r="Z1146" s="56"/>
      <c r="AA1146" s="56"/>
    </row>
    <row r="1147" spans="1:27" s="30" customFormat="1" ht="84" outlineLevel="1">
      <c r="A1147" s="10">
        <f t="shared" si="56"/>
        <v>1069</v>
      </c>
      <c r="B1147" s="10" t="s">
        <v>8514</v>
      </c>
      <c r="C1147" s="10" t="s">
        <v>44</v>
      </c>
      <c r="D1147" s="172" t="s">
        <v>2870</v>
      </c>
      <c r="E1147" s="10">
        <v>6652011800</v>
      </c>
      <c r="F1147" s="10" t="s">
        <v>13494</v>
      </c>
      <c r="G1147" s="125" t="s">
        <v>2871</v>
      </c>
      <c r="H1147" s="167" t="s">
        <v>151</v>
      </c>
      <c r="I1147" s="10" t="s">
        <v>22</v>
      </c>
      <c r="J1147" s="10" t="s">
        <v>458</v>
      </c>
      <c r="K1147" s="145">
        <v>368</v>
      </c>
      <c r="L1147" s="10" t="s">
        <v>241</v>
      </c>
      <c r="M1147" s="76" t="s">
        <v>11293</v>
      </c>
      <c r="N1147" s="10" t="s">
        <v>39</v>
      </c>
      <c r="O1147" s="76" t="s">
        <v>11911</v>
      </c>
      <c r="P1147" s="10" t="s">
        <v>11705</v>
      </c>
      <c r="Q1147" s="173" t="s">
        <v>9685</v>
      </c>
      <c r="R1147" s="10" t="s">
        <v>12930</v>
      </c>
      <c r="S1147" s="10" t="s">
        <v>13133</v>
      </c>
      <c r="T1147" s="76" t="s">
        <v>10329</v>
      </c>
      <c r="U1147" s="415" t="s">
        <v>9328</v>
      </c>
      <c r="V1147" s="449"/>
      <c r="W1147" s="56"/>
      <c r="X1147" s="56"/>
      <c r="Y1147" s="56"/>
      <c r="Z1147" s="56"/>
      <c r="AA1147" s="56"/>
    </row>
    <row r="1148" spans="1:27" s="30" customFormat="1" ht="144" outlineLevel="1">
      <c r="A1148" s="10">
        <f t="shared" si="56"/>
        <v>1070</v>
      </c>
      <c r="B1148" s="10" t="s">
        <v>14032</v>
      </c>
      <c r="C1148" s="10" t="s">
        <v>44</v>
      </c>
      <c r="D1148" s="172" t="s">
        <v>2872</v>
      </c>
      <c r="E1148" s="10">
        <v>6652011599</v>
      </c>
      <c r="F1148" s="10" t="s">
        <v>13495</v>
      </c>
      <c r="G1148" s="125" t="s">
        <v>2873</v>
      </c>
      <c r="H1148" s="167" t="s">
        <v>151</v>
      </c>
      <c r="I1148" s="10" t="s">
        <v>22</v>
      </c>
      <c r="J1148" s="10" t="s">
        <v>2874</v>
      </c>
      <c r="K1148" s="145">
        <v>368</v>
      </c>
      <c r="L1148" s="10" t="s">
        <v>241</v>
      </c>
      <c r="M1148" s="76" t="s">
        <v>11294</v>
      </c>
      <c r="N1148" s="10" t="s">
        <v>39</v>
      </c>
      <c r="O1148" s="76" t="s">
        <v>12413</v>
      </c>
      <c r="P1148" s="10" t="s">
        <v>2875</v>
      </c>
      <c r="Q1148" s="173" t="s">
        <v>9686</v>
      </c>
      <c r="R1148" s="10" t="s">
        <v>3936</v>
      </c>
      <c r="S1148" s="10" t="s">
        <v>2876</v>
      </c>
      <c r="T1148" s="76" t="s">
        <v>10330</v>
      </c>
      <c r="U1148" s="415" t="s">
        <v>6554</v>
      </c>
      <c r="V1148" s="449"/>
      <c r="W1148" s="56"/>
      <c r="X1148" s="56"/>
      <c r="Y1148" s="56"/>
      <c r="Z1148" s="56"/>
      <c r="AA1148" s="56"/>
    </row>
    <row r="1149" spans="1:27" s="30" customFormat="1" ht="72" outlineLevel="1">
      <c r="A1149" s="10">
        <f t="shared" si="56"/>
        <v>1071</v>
      </c>
      <c r="B1149" s="10" t="s">
        <v>8515</v>
      </c>
      <c r="C1149" s="10" t="s">
        <v>44</v>
      </c>
      <c r="D1149" s="172" t="s">
        <v>2877</v>
      </c>
      <c r="E1149" s="10">
        <v>6652011775</v>
      </c>
      <c r="F1149" s="10" t="s">
        <v>13496</v>
      </c>
      <c r="G1149" s="125" t="s">
        <v>2878</v>
      </c>
      <c r="H1149" s="167" t="s">
        <v>151</v>
      </c>
      <c r="I1149" s="10" t="s">
        <v>22</v>
      </c>
      <c r="J1149" s="10" t="s">
        <v>3933</v>
      </c>
      <c r="K1149" s="145">
        <v>368</v>
      </c>
      <c r="L1149" s="10" t="s">
        <v>1456</v>
      </c>
      <c r="M1149" s="76" t="s">
        <v>11295</v>
      </c>
      <c r="N1149" s="10" t="s">
        <v>39</v>
      </c>
      <c r="O1149" s="76" t="s">
        <v>12414</v>
      </c>
      <c r="P1149" s="10" t="s">
        <v>2879</v>
      </c>
      <c r="Q1149" s="33" t="s">
        <v>67</v>
      </c>
      <c r="R1149" s="10" t="s">
        <v>3936</v>
      </c>
      <c r="S1149" s="10" t="s">
        <v>2880</v>
      </c>
      <c r="T1149" s="76" t="s">
        <v>10331</v>
      </c>
      <c r="U1149" s="415" t="s">
        <v>9022</v>
      </c>
      <c r="V1149" s="449"/>
      <c r="W1149" s="56"/>
      <c r="X1149" s="56"/>
      <c r="Y1149" s="56"/>
      <c r="Z1149" s="56"/>
      <c r="AA1149" s="56"/>
    </row>
    <row r="1150" spans="1:27" s="30" customFormat="1" ht="72" outlineLevel="1">
      <c r="A1150" s="10">
        <f t="shared" si="56"/>
        <v>1072</v>
      </c>
      <c r="B1150" s="10" t="s">
        <v>8516</v>
      </c>
      <c r="C1150" s="10" t="s">
        <v>44</v>
      </c>
      <c r="D1150" s="172" t="s">
        <v>2881</v>
      </c>
      <c r="E1150" s="10">
        <v>6652011743</v>
      </c>
      <c r="F1150" s="10" t="s">
        <v>13497</v>
      </c>
      <c r="G1150" s="125" t="s">
        <v>2882</v>
      </c>
      <c r="H1150" s="167" t="s">
        <v>151</v>
      </c>
      <c r="I1150" s="10" t="s">
        <v>22</v>
      </c>
      <c r="J1150" s="10" t="s">
        <v>458</v>
      </c>
      <c r="K1150" s="145">
        <v>368</v>
      </c>
      <c r="L1150" s="10" t="s">
        <v>5370</v>
      </c>
      <c r="M1150" s="76" t="s">
        <v>11296</v>
      </c>
      <c r="N1150" s="10" t="s">
        <v>39</v>
      </c>
      <c r="O1150" s="76" t="s">
        <v>12415</v>
      </c>
      <c r="P1150" s="10" t="s">
        <v>11416</v>
      </c>
      <c r="Q1150" s="33" t="s">
        <v>11806</v>
      </c>
      <c r="R1150" s="10" t="s">
        <v>8818</v>
      </c>
      <c r="S1150" s="10" t="s">
        <v>2883</v>
      </c>
      <c r="T1150" s="76" t="s">
        <v>10332</v>
      </c>
      <c r="U1150" s="437" t="s">
        <v>9329</v>
      </c>
      <c r="V1150" s="449"/>
      <c r="W1150" s="56"/>
      <c r="X1150" s="56"/>
      <c r="Y1150" s="56"/>
      <c r="Z1150" s="56"/>
      <c r="AA1150" s="56"/>
    </row>
    <row r="1151" spans="1:27" s="30" customFormat="1" ht="84" outlineLevel="1">
      <c r="A1151" s="10">
        <f t="shared" si="56"/>
        <v>1073</v>
      </c>
      <c r="B1151" s="10" t="s">
        <v>8517</v>
      </c>
      <c r="C1151" s="10" t="s">
        <v>44</v>
      </c>
      <c r="D1151" s="172" t="s">
        <v>3934</v>
      </c>
      <c r="E1151" s="10">
        <v>6652021879</v>
      </c>
      <c r="F1151" s="10" t="s">
        <v>13498</v>
      </c>
      <c r="G1151" s="125" t="s">
        <v>2884</v>
      </c>
      <c r="H1151" s="167" t="s">
        <v>151</v>
      </c>
      <c r="I1151" s="10" t="s">
        <v>22</v>
      </c>
      <c r="J1151" s="10" t="s">
        <v>3477</v>
      </c>
      <c r="K1151" s="145">
        <v>368</v>
      </c>
      <c r="L1151" s="10" t="s">
        <v>803</v>
      </c>
      <c r="M1151" s="76" t="s">
        <v>11297</v>
      </c>
      <c r="N1151" s="10" t="s">
        <v>39</v>
      </c>
      <c r="O1151" s="76" t="s">
        <v>11930</v>
      </c>
      <c r="P1151" s="10" t="s">
        <v>11417</v>
      </c>
      <c r="Q1151" s="33" t="s">
        <v>11807</v>
      </c>
      <c r="R1151" s="10" t="s">
        <v>3936</v>
      </c>
      <c r="S1151" s="10" t="s">
        <v>2885</v>
      </c>
      <c r="T1151" s="9" t="s">
        <v>10333</v>
      </c>
      <c r="U1151" s="415" t="s">
        <v>6555</v>
      </c>
      <c r="V1151" s="449"/>
      <c r="W1151" s="56"/>
      <c r="X1151" s="56"/>
      <c r="Y1151" s="56"/>
      <c r="Z1151" s="56"/>
      <c r="AA1151" s="56"/>
    </row>
    <row r="1152" spans="1:27" s="30" customFormat="1" ht="70.8" outlineLevel="1">
      <c r="A1152" s="10">
        <f t="shared" si="56"/>
        <v>1074</v>
      </c>
      <c r="B1152" s="10" t="s">
        <v>8518</v>
      </c>
      <c r="C1152" s="10" t="s">
        <v>44</v>
      </c>
      <c r="D1152" s="172" t="s">
        <v>2886</v>
      </c>
      <c r="E1152" s="10">
        <v>6652012497</v>
      </c>
      <c r="F1152" s="10" t="s">
        <v>13999</v>
      </c>
      <c r="G1152" s="125" t="s">
        <v>3935</v>
      </c>
      <c r="H1152" s="167" t="s">
        <v>151</v>
      </c>
      <c r="I1152" s="10" t="s">
        <v>22</v>
      </c>
      <c r="J1152" s="10" t="s">
        <v>3455</v>
      </c>
      <c r="K1152" s="145">
        <v>368</v>
      </c>
      <c r="L1152" s="10" t="s">
        <v>241</v>
      </c>
      <c r="M1152" s="76" t="s">
        <v>11298</v>
      </c>
      <c r="N1152" s="10" t="s">
        <v>39</v>
      </c>
      <c r="O1152" s="76" t="s">
        <v>12008</v>
      </c>
      <c r="P1152" s="10" t="s">
        <v>6542</v>
      </c>
      <c r="Q1152" s="173" t="s">
        <v>9687</v>
      </c>
      <c r="R1152" s="10" t="s">
        <v>39</v>
      </c>
      <c r="S1152" s="10" t="s">
        <v>13134</v>
      </c>
      <c r="T1152" s="76" t="s">
        <v>10334</v>
      </c>
      <c r="U1152" s="415" t="s">
        <v>2887</v>
      </c>
      <c r="V1152" s="449"/>
      <c r="W1152" s="56"/>
      <c r="X1152" s="56"/>
      <c r="Y1152" s="56"/>
      <c r="Z1152" s="56"/>
      <c r="AA1152" s="56"/>
    </row>
    <row r="1153" spans="1:27" s="30" customFormat="1" ht="156" outlineLevel="1">
      <c r="A1153" s="10">
        <f t="shared" si="56"/>
        <v>1075</v>
      </c>
      <c r="B1153" s="10" t="s">
        <v>8519</v>
      </c>
      <c r="C1153" s="10" t="s">
        <v>341</v>
      </c>
      <c r="D1153" s="172" t="s">
        <v>796</v>
      </c>
      <c r="E1153" s="10">
        <v>6652004471</v>
      </c>
      <c r="F1153" s="10" t="s">
        <v>13499</v>
      </c>
      <c r="G1153" s="125" t="s">
        <v>2888</v>
      </c>
      <c r="H1153" s="167" t="s">
        <v>151</v>
      </c>
      <c r="I1153" s="10" t="s">
        <v>22</v>
      </c>
      <c r="J1153" s="10" t="s">
        <v>3412</v>
      </c>
      <c r="K1153" s="145">
        <v>368</v>
      </c>
      <c r="L1153" s="10" t="s">
        <v>241</v>
      </c>
      <c r="M1153" s="76" t="s">
        <v>11229</v>
      </c>
      <c r="N1153" s="10" t="s">
        <v>39</v>
      </c>
      <c r="O1153" s="76" t="s">
        <v>12416</v>
      </c>
      <c r="P1153" s="10" t="s">
        <v>13058</v>
      </c>
      <c r="Q1153" s="173" t="s">
        <v>9688</v>
      </c>
      <c r="R1153" s="10" t="s">
        <v>6545</v>
      </c>
      <c r="S1153" s="10" t="s">
        <v>13135</v>
      </c>
      <c r="T1153" s="76" t="s">
        <v>10335</v>
      </c>
      <c r="U1153" s="415" t="s">
        <v>9023</v>
      </c>
      <c r="V1153" s="449"/>
      <c r="W1153" s="56"/>
      <c r="X1153" s="56"/>
      <c r="Y1153" s="56"/>
      <c r="Z1153" s="56"/>
      <c r="AA1153" s="56"/>
    </row>
    <row r="1154" spans="1:27" s="30" customFormat="1" ht="72" outlineLevel="1">
      <c r="A1154" s="10">
        <f t="shared" si="56"/>
        <v>1076</v>
      </c>
      <c r="B1154" s="10" t="s">
        <v>8520</v>
      </c>
      <c r="C1154" s="10" t="s">
        <v>44</v>
      </c>
      <c r="D1154" s="172" t="s">
        <v>2889</v>
      </c>
      <c r="E1154" s="10">
        <v>6652012225</v>
      </c>
      <c r="F1154" s="10" t="s">
        <v>13500</v>
      </c>
      <c r="G1154" s="125" t="s">
        <v>2890</v>
      </c>
      <c r="H1154" s="167" t="s">
        <v>151</v>
      </c>
      <c r="I1154" s="10" t="s">
        <v>22</v>
      </c>
      <c r="J1154" s="10" t="s">
        <v>458</v>
      </c>
      <c r="K1154" s="145">
        <v>258</v>
      </c>
      <c r="L1154" s="10" t="s">
        <v>2891</v>
      </c>
      <c r="M1154" s="76" t="s">
        <v>11272</v>
      </c>
      <c r="N1154" s="10" t="s">
        <v>39</v>
      </c>
      <c r="O1154" s="76" t="s">
        <v>11984</v>
      </c>
      <c r="P1154" s="10" t="s">
        <v>13078</v>
      </c>
      <c r="Q1154" s="173" t="s">
        <v>9689</v>
      </c>
      <c r="R1154" s="10" t="s">
        <v>8820</v>
      </c>
      <c r="S1154" s="10" t="s">
        <v>2892</v>
      </c>
      <c r="T1154" s="76" t="s">
        <v>10336</v>
      </c>
      <c r="U1154" s="415" t="s">
        <v>9024</v>
      </c>
      <c r="V1154" s="449"/>
      <c r="W1154" s="56"/>
      <c r="X1154" s="56"/>
      <c r="Y1154" s="56"/>
      <c r="Z1154" s="56"/>
      <c r="AA1154" s="56"/>
    </row>
    <row r="1155" spans="1:27" s="30" customFormat="1" ht="72" outlineLevel="1">
      <c r="A1155" s="10">
        <f t="shared" si="56"/>
        <v>1077</v>
      </c>
      <c r="B1155" s="10" t="s">
        <v>8521</v>
      </c>
      <c r="C1155" s="10" t="s">
        <v>44</v>
      </c>
      <c r="D1155" s="172" t="s">
        <v>2893</v>
      </c>
      <c r="E1155" s="10">
        <v>6685047520</v>
      </c>
      <c r="F1155" s="10" t="s">
        <v>13501</v>
      </c>
      <c r="G1155" s="125" t="s">
        <v>2894</v>
      </c>
      <c r="H1155" s="167" t="s">
        <v>151</v>
      </c>
      <c r="I1155" s="10" t="s">
        <v>22</v>
      </c>
      <c r="J1155" s="10" t="s">
        <v>458</v>
      </c>
      <c r="K1155" s="145">
        <v>258</v>
      </c>
      <c r="L1155" s="10" t="s">
        <v>2891</v>
      </c>
      <c r="M1155" s="76" t="s">
        <v>11122</v>
      </c>
      <c r="N1155" s="10" t="s">
        <v>39</v>
      </c>
      <c r="O1155" s="76" t="s">
        <v>11986</v>
      </c>
      <c r="P1155" s="10" t="s">
        <v>11418</v>
      </c>
      <c r="Q1155" s="173" t="s">
        <v>9690</v>
      </c>
      <c r="R1155" s="10" t="s">
        <v>12931</v>
      </c>
      <c r="S1155" s="10" t="s">
        <v>2895</v>
      </c>
      <c r="T1155" s="76" t="s">
        <v>10337</v>
      </c>
      <c r="U1155" s="415" t="s">
        <v>11836</v>
      </c>
      <c r="V1155" s="449"/>
      <c r="W1155" s="56"/>
      <c r="X1155" s="56"/>
      <c r="Y1155" s="56"/>
      <c r="Z1155" s="56"/>
      <c r="AA1155" s="56"/>
    </row>
    <row r="1156" spans="1:27" s="30" customFormat="1" ht="125.4" outlineLevel="1">
      <c r="A1156" s="10">
        <f t="shared" si="56"/>
        <v>1078</v>
      </c>
      <c r="B1156" s="10" t="s">
        <v>9182</v>
      </c>
      <c r="C1156" s="10" t="s">
        <v>44</v>
      </c>
      <c r="D1156" s="172" t="s">
        <v>2896</v>
      </c>
      <c r="E1156" s="10">
        <v>6652011687</v>
      </c>
      <c r="F1156" s="10" t="s">
        <v>13479</v>
      </c>
      <c r="G1156" s="125" t="s">
        <v>3937</v>
      </c>
      <c r="H1156" s="167" t="s">
        <v>151</v>
      </c>
      <c r="I1156" s="10" t="s">
        <v>22</v>
      </c>
      <c r="J1156" s="10" t="s">
        <v>458</v>
      </c>
      <c r="K1156" s="145">
        <v>258</v>
      </c>
      <c r="L1156" s="10" t="s">
        <v>1054</v>
      </c>
      <c r="M1156" s="76" t="s">
        <v>11274</v>
      </c>
      <c r="N1156" s="10" t="s">
        <v>39</v>
      </c>
      <c r="O1156" s="76" t="s">
        <v>12933</v>
      </c>
      <c r="P1156" s="10" t="s">
        <v>11706</v>
      </c>
      <c r="Q1156" s="173" t="s">
        <v>11808</v>
      </c>
      <c r="R1156" s="10" t="s">
        <v>12932</v>
      </c>
      <c r="S1156" s="10" t="s">
        <v>2897</v>
      </c>
      <c r="T1156" s="76" t="s">
        <v>10338</v>
      </c>
      <c r="U1156" s="415" t="s">
        <v>8663</v>
      </c>
      <c r="V1156" s="449"/>
      <c r="W1156" s="56"/>
      <c r="X1156" s="56"/>
      <c r="Y1156" s="56"/>
      <c r="Z1156" s="56"/>
      <c r="AA1156" s="56"/>
    </row>
    <row r="1157" spans="1:27" s="30" customFormat="1" ht="60" outlineLevel="1">
      <c r="A1157" s="10">
        <f t="shared" si="56"/>
        <v>1079</v>
      </c>
      <c r="B1157" s="10" t="s">
        <v>8522</v>
      </c>
      <c r="C1157" s="10" t="s">
        <v>44</v>
      </c>
      <c r="D1157" s="172" t="s">
        <v>2898</v>
      </c>
      <c r="E1157" s="10">
        <v>6652012384</v>
      </c>
      <c r="F1157" s="10" t="s">
        <v>13981</v>
      </c>
      <c r="G1157" s="576" t="s">
        <v>2899</v>
      </c>
      <c r="H1157" s="167" t="s">
        <v>151</v>
      </c>
      <c r="I1157" s="10" t="s">
        <v>22</v>
      </c>
      <c r="J1157" s="10" t="s">
        <v>458</v>
      </c>
      <c r="K1157" s="14">
        <v>258</v>
      </c>
      <c r="L1157" s="10" t="s">
        <v>2891</v>
      </c>
      <c r="M1157" s="76" t="s">
        <v>10877</v>
      </c>
      <c r="N1157" s="10" t="s">
        <v>39</v>
      </c>
      <c r="O1157" s="76" t="s">
        <v>11908</v>
      </c>
      <c r="P1157" s="10" t="s">
        <v>11419</v>
      </c>
      <c r="Q1157" s="173" t="s">
        <v>9691</v>
      </c>
      <c r="R1157" s="10" t="s">
        <v>8821</v>
      </c>
      <c r="S1157" s="10" t="s">
        <v>8746</v>
      </c>
      <c r="T1157" s="76" t="s">
        <v>10339</v>
      </c>
      <c r="U1157" s="415" t="s">
        <v>6556</v>
      </c>
      <c r="V1157" s="449"/>
      <c r="W1157" s="56"/>
      <c r="X1157" s="56"/>
      <c r="Y1157" s="56"/>
      <c r="Z1157" s="56"/>
      <c r="AA1157" s="56"/>
    </row>
    <row r="1158" spans="1:27" s="30" customFormat="1" ht="70.8" outlineLevel="1">
      <c r="A1158" s="10">
        <f t="shared" si="56"/>
        <v>1080</v>
      </c>
      <c r="B1158" s="10" t="s">
        <v>8523</v>
      </c>
      <c r="C1158" s="10" t="s">
        <v>44</v>
      </c>
      <c r="D1158" s="172" t="s">
        <v>6563</v>
      </c>
      <c r="E1158" s="10">
        <v>6652012377</v>
      </c>
      <c r="F1158" s="10" t="s">
        <v>9275</v>
      </c>
      <c r="G1158" s="125" t="s">
        <v>2900</v>
      </c>
      <c r="H1158" s="167" t="s">
        <v>151</v>
      </c>
      <c r="I1158" s="10" t="s">
        <v>22</v>
      </c>
      <c r="J1158" s="16" t="s">
        <v>458</v>
      </c>
      <c r="K1158" s="145">
        <v>258</v>
      </c>
      <c r="L1158" s="10" t="s">
        <v>1054</v>
      </c>
      <c r="M1158" s="76" t="s">
        <v>11274</v>
      </c>
      <c r="N1158" s="10" t="s">
        <v>39</v>
      </c>
      <c r="O1158" s="76" t="s">
        <v>11920</v>
      </c>
      <c r="P1158" s="10" t="s">
        <v>2901</v>
      </c>
      <c r="Q1158" s="173" t="s">
        <v>9428</v>
      </c>
      <c r="R1158" s="10" t="s">
        <v>3936</v>
      </c>
      <c r="S1158" s="10" t="s">
        <v>2902</v>
      </c>
      <c r="T1158" s="76" t="s">
        <v>10340</v>
      </c>
      <c r="U1158" s="415" t="s">
        <v>6557</v>
      </c>
      <c r="V1158" s="449"/>
      <c r="W1158" s="56"/>
      <c r="X1158" s="56"/>
      <c r="Y1158" s="56"/>
      <c r="Z1158" s="56"/>
      <c r="AA1158" s="56"/>
    </row>
    <row r="1159" spans="1:27" s="30" customFormat="1" ht="72" outlineLevel="1">
      <c r="A1159" s="10">
        <f t="shared" si="56"/>
        <v>1081</v>
      </c>
      <c r="B1159" s="10" t="s">
        <v>8524</v>
      </c>
      <c r="C1159" s="10" t="s">
        <v>44</v>
      </c>
      <c r="D1159" s="172" t="s">
        <v>6564</v>
      </c>
      <c r="E1159" s="10">
        <v>6652014977</v>
      </c>
      <c r="F1159" s="10" t="s">
        <v>13502</v>
      </c>
      <c r="G1159" s="125" t="s">
        <v>2903</v>
      </c>
      <c r="H1159" s="167" t="s">
        <v>151</v>
      </c>
      <c r="I1159" s="10" t="s">
        <v>22</v>
      </c>
      <c r="J1159" s="16" t="s">
        <v>458</v>
      </c>
      <c r="K1159" s="14">
        <v>258</v>
      </c>
      <c r="L1159" s="15" t="s">
        <v>1054</v>
      </c>
      <c r="M1159" s="76" t="s">
        <v>11299</v>
      </c>
      <c r="N1159" s="10" t="s">
        <v>39</v>
      </c>
      <c r="O1159" s="76" t="s">
        <v>11986</v>
      </c>
      <c r="P1159" s="10" t="s">
        <v>11420</v>
      </c>
      <c r="Q1159" s="173" t="s">
        <v>9692</v>
      </c>
      <c r="R1159" s="10" t="s">
        <v>9306</v>
      </c>
      <c r="S1159" s="10" t="s">
        <v>13136</v>
      </c>
      <c r="T1159" s="76" t="s">
        <v>10341</v>
      </c>
      <c r="U1159" s="415" t="s">
        <v>6558</v>
      </c>
      <c r="V1159" s="449"/>
      <c r="W1159" s="56"/>
      <c r="X1159" s="56"/>
      <c r="Y1159" s="56"/>
      <c r="Z1159" s="56"/>
      <c r="AA1159" s="56"/>
    </row>
    <row r="1160" spans="1:27" s="30" customFormat="1" ht="60" outlineLevel="1">
      <c r="A1160" s="10">
        <f t="shared" si="56"/>
        <v>1082</v>
      </c>
      <c r="B1160" s="10" t="s">
        <v>8525</v>
      </c>
      <c r="C1160" s="10" t="s">
        <v>44</v>
      </c>
      <c r="D1160" s="172" t="s">
        <v>2904</v>
      </c>
      <c r="E1160" s="10">
        <v>6652020321</v>
      </c>
      <c r="F1160" s="10" t="s">
        <v>13503</v>
      </c>
      <c r="G1160" s="587" t="s">
        <v>3938</v>
      </c>
      <c r="H1160" s="167" t="s">
        <v>151</v>
      </c>
      <c r="I1160" s="10" t="s">
        <v>22</v>
      </c>
      <c r="J1160" s="10" t="s">
        <v>458</v>
      </c>
      <c r="K1160" s="145">
        <v>258</v>
      </c>
      <c r="L1160" s="10" t="s">
        <v>2891</v>
      </c>
      <c r="M1160" s="76" t="s">
        <v>11405</v>
      </c>
      <c r="N1160" s="10" t="s">
        <v>39</v>
      </c>
      <c r="O1160" s="76" t="s">
        <v>12934</v>
      </c>
      <c r="P1160" s="10" t="s">
        <v>11421</v>
      </c>
      <c r="Q1160" s="173" t="s">
        <v>9693</v>
      </c>
      <c r="R1160" s="10" t="s">
        <v>12935</v>
      </c>
      <c r="S1160" s="10" t="s">
        <v>3939</v>
      </c>
      <c r="T1160" s="76" t="s">
        <v>10503</v>
      </c>
      <c r="U1160" s="415" t="s">
        <v>9025</v>
      </c>
      <c r="V1160" s="449"/>
      <c r="W1160" s="56"/>
      <c r="X1160" s="56"/>
      <c r="Y1160" s="56"/>
      <c r="Z1160" s="56"/>
      <c r="AA1160" s="56"/>
    </row>
    <row r="1161" spans="1:27" s="30" customFormat="1" ht="60" outlineLevel="1">
      <c r="A1161" s="10">
        <f t="shared" si="56"/>
        <v>1083</v>
      </c>
      <c r="B1161" s="10" t="s">
        <v>8526</v>
      </c>
      <c r="C1161" s="10" t="s">
        <v>44</v>
      </c>
      <c r="D1161" s="172" t="s">
        <v>6562</v>
      </c>
      <c r="E1161" s="10">
        <v>6652005130</v>
      </c>
      <c r="F1161" s="10" t="s">
        <v>13504</v>
      </c>
      <c r="G1161" s="125" t="s">
        <v>2905</v>
      </c>
      <c r="H1161" s="167" t="s">
        <v>151</v>
      </c>
      <c r="I1161" s="10" t="s">
        <v>22</v>
      </c>
      <c r="J1161" s="10" t="s">
        <v>3940</v>
      </c>
      <c r="K1161" s="145">
        <v>258</v>
      </c>
      <c r="L1161" s="10" t="s">
        <v>1054</v>
      </c>
      <c r="M1161" s="76" t="s">
        <v>11300</v>
      </c>
      <c r="N1161" s="10" t="s">
        <v>39</v>
      </c>
      <c r="O1161" s="76" t="s">
        <v>11962</v>
      </c>
      <c r="P1161" s="10" t="s">
        <v>12969</v>
      </c>
      <c r="Q1161" s="33" t="s">
        <v>6543</v>
      </c>
      <c r="R1161" s="10" t="s">
        <v>9306</v>
      </c>
      <c r="S1161" s="10" t="s">
        <v>2906</v>
      </c>
      <c r="T1161" s="76" t="s">
        <v>10342</v>
      </c>
      <c r="U1161" s="415" t="s">
        <v>9026</v>
      </c>
      <c r="V1161" s="449"/>
      <c r="W1161" s="56"/>
      <c r="X1161" s="56"/>
      <c r="Y1161" s="56"/>
      <c r="Z1161" s="56"/>
      <c r="AA1161" s="56"/>
    </row>
    <row r="1162" spans="1:27" s="30" customFormat="1" ht="72" outlineLevel="1">
      <c r="A1162" s="10">
        <f t="shared" si="56"/>
        <v>1084</v>
      </c>
      <c r="B1162" s="10" t="s">
        <v>8527</v>
      </c>
      <c r="C1162" s="10" t="s">
        <v>44</v>
      </c>
      <c r="D1162" s="172" t="s">
        <v>2907</v>
      </c>
      <c r="E1162" s="10">
        <v>6652012313</v>
      </c>
      <c r="F1162" s="10" t="s">
        <v>14042</v>
      </c>
      <c r="G1162" s="567" t="s">
        <v>3941</v>
      </c>
      <c r="H1162" s="167" t="s">
        <v>151</v>
      </c>
      <c r="I1162" s="10" t="s">
        <v>22</v>
      </c>
      <c r="J1162" s="10" t="s">
        <v>458</v>
      </c>
      <c r="K1162" s="145">
        <v>258</v>
      </c>
      <c r="L1162" s="10" t="s">
        <v>1054</v>
      </c>
      <c r="M1162" s="76" t="s">
        <v>11272</v>
      </c>
      <c r="N1162" s="10" t="s">
        <v>39</v>
      </c>
      <c r="O1162" s="76" t="s">
        <v>12417</v>
      </c>
      <c r="P1162" s="16" t="s">
        <v>13083</v>
      </c>
      <c r="Q1162" s="189" t="s">
        <v>9694</v>
      </c>
      <c r="R1162" s="10" t="s">
        <v>4088</v>
      </c>
      <c r="S1162" s="10" t="s">
        <v>2908</v>
      </c>
      <c r="T1162" s="76" t="s">
        <v>10504</v>
      </c>
      <c r="U1162" s="415" t="s">
        <v>9330</v>
      </c>
      <c r="V1162" s="449"/>
      <c r="W1162" s="56"/>
      <c r="X1162" s="56"/>
      <c r="Y1162" s="56"/>
      <c r="Z1162" s="56"/>
      <c r="AA1162" s="56"/>
    </row>
    <row r="1163" spans="1:27" s="30" customFormat="1" ht="83.4" outlineLevel="1">
      <c r="A1163" s="10">
        <f t="shared" si="56"/>
        <v>1085</v>
      </c>
      <c r="B1163" s="10" t="s">
        <v>8528</v>
      </c>
      <c r="C1163" s="10" t="s">
        <v>44</v>
      </c>
      <c r="D1163" s="172" t="s">
        <v>2909</v>
      </c>
      <c r="E1163" s="10">
        <v>6652012401</v>
      </c>
      <c r="F1163" s="10" t="s">
        <v>13505</v>
      </c>
      <c r="G1163" s="125" t="s">
        <v>3942</v>
      </c>
      <c r="H1163" s="167" t="s">
        <v>151</v>
      </c>
      <c r="I1163" s="10" t="s">
        <v>22</v>
      </c>
      <c r="J1163" s="10" t="s">
        <v>458</v>
      </c>
      <c r="K1163" s="145">
        <v>258</v>
      </c>
      <c r="L1163" s="10" t="s">
        <v>1054</v>
      </c>
      <c r="M1163" s="76" t="s">
        <v>11122</v>
      </c>
      <c r="N1163" s="10" t="s">
        <v>39</v>
      </c>
      <c r="O1163" s="76" t="s">
        <v>12014</v>
      </c>
      <c r="P1163" s="10" t="s">
        <v>895</v>
      </c>
      <c r="Q1163" s="33" t="s">
        <v>243</v>
      </c>
      <c r="R1163" s="10" t="s">
        <v>4088</v>
      </c>
      <c r="S1163" s="10" t="s">
        <v>2910</v>
      </c>
      <c r="T1163" s="76" t="s">
        <v>10343</v>
      </c>
      <c r="U1163" s="415" t="s">
        <v>6559</v>
      </c>
      <c r="V1163" s="449"/>
      <c r="W1163" s="56"/>
      <c r="X1163" s="56"/>
      <c r="Y1163" s="56"/>
      <c r="Z1163" s="56"/>
      <c r="AA1163" s="56"/>
    </row>
    <row r="1164" spans="1:27" s="30" customFormat="1" ht="70.8" outlineLevel="1">
      <c r="A1164" s="10">
        <f t="shared" si="56"/>
        <v>1086</v>
      </c>
      <c r="B1164" s="10" t="s">
        <v>8529</v>
      </c>
      <c r="C1164" s="10" t="s">
        <v>44</v>
      </c>
      <c r="D1164" s="172" t="s">
        <v>2911</v>
      </c>
      <c r="E1164" s="10">
        <v>6652012240</v>
      </c>
      <c r="F1164" s="10" t="s">
        <v>13506</v>
      </c>
      <c r="G1164" s="567" t="s">
        <v>4014</v>
      </c>
      <c r="H1164" s="167" t="s">
        <v>151</v>
      </c>
      <c r="I1164" s="10" t="s">
        <v>22</v>
      </c>
      <c r="J1164" s="16" t="s">
        <v>3456</v>
      </c>
      <c r="K1164" s="146">
        <v>258</v>
      </c>
      <c r="L1164" s="10" t="s">
        <v>3771</v>
      </c>
      <c r="M1164" s="76" t="s">
        <v>11301</v>
      </c>
      <c r="N1164" s="10" t="s">
        <v>39</v>
      </c>
      <c r="O1164" s="76" t="s">
        <v>12418</v>
      </c>
      <c r="P1164" s="10" t="s">
        <v>6544</v>
      </c>
      <c r="Q1164" s="189" t="s">
        <v>9695</v>
      </c>
      <c r="R1164" s="10" t="s">
        <v>4088</v>
      </c>
      <c r="S1164" s="10" t="s">
        <v>3661</v>
      </c>
      <c r="T1164" s="76" t="s">
        <v>10344</v>
      </c>
      <c r="U1164" s="415" t="s">
        <v>9027</v>
      </c>
      <c r="V1164" s="449"/>
      <c r="W1164" s="56"/>
      <c r="X1164" s="56"/>
      <c r="Y1164" s="56"/>
      <c r="Z1164" s="56"/>
      <c r="AA1164" s="56"/>
    </row>
    <row r="1165" spans="1:27" s="30" customFormat="1" ht="72" outlineLevel="1">
      <c r="A1165" s="10">
        <f t="shared" si="56"/>
        <v>1087</v>
      </c>
      <c r="B1165" s="10" t="s">
        <v>8530</v>
      </c>
      <c r="C1165" s="10" t="s">
        <v>44</v>
      </c>
      <c r="D1165" s="172" t="s">
        <v>2912</v>
      </c>
      <c r="E1165" s="10">
        <v>6652016861</v>
      </c>
      <c r="F1165" s="10" t="s">
        <v>13507</v>
      </c>
      <c r="G1165" s="125" t="s">
        <v>2913</v>
      </c>
      <c r="H1165" s="167" t="s">
        <v>151</v>
      </c>
      <c r="I1165" s="10" t="s">
        <v>22</v>
      </c>
      <c r="J1165" s="10" t="s">
        <v>458</v>
      </c>
      <c r="K1165" s="145">
        <v>258</v>
      </c>
      <c r="L1165" s="10" t="s">
        <v>2891</v>
      </c>
      <c r="M1165" s="76" t="s">
        <v>11272</v>
      </c>
      <c r="N1165" s="10" t="s">
        <v>39</v>
      </c>
      <c r="O1165" s="76" t="s">
        <v>11926</v>
      </c>
      <c r="P1165" s="10" t="s">
        <v>11423</v>
      </c>
      <c r="Q1165" s="33" t="s">
        <v>243</v>
      </c>
      <c r="R1165" s="10" t="s">
        <v>4088</v>
      </c>
      <c r="S1165" s="10" t="s">
        <v>2914</v>
      </c>
      <c r="T1165" s="76" t="s">
        <v>10332</v>
      </c>
      <c r="U1165" s="415" t="s">
        <v>6560</v>
      </c>
      <c r="V1165" s="449"/>
      <c r="W1165" s="56"/>
      <c r="X1165" s="56"/>
      <c r="Y1165" s="56"/>
      <c r="Z1165" s="56"/>
      <c r="AA1165" s="56"/>
    </row>
    <row r="1166" spans="1:27" s="30" customFormat="1" ht="71.400000000000006" outlineLevel="1">
      <c r="A1166" s="10">
        <f t="shared" si="56"/>
        <v>1088</v>
      </c>
      <c r="B1166" s="10" t="s">
        <v>8531</v>
      </c>
      <c r="C1166" s="10" t="s">
        <v>44</v>
      </c>
      <c r="D1166" s="172" t="s">
        <v>2915</v>
      </c>
      <c r="E1166" s="10">
        <v>6652012426</v>
      </c>
      <c r="F1166" s="10" t="s">
        <v>13508</v>
      </c>
      <c r="G1166" s="125" t="s">
        <v>2916</v>
      </c>
      <c r="H1166" s="167" t="s">
        <v>151</v>
      </c>
      <c r="I1166" s="10" t="s">
        <v>22</v>
      </c>
      <c r="J1166" s="10" t="s">
        <v>3943</v>
      </c>
      <c r="K1166" s="145">
        <v>258</v>
      </c>
      <c r="L1166" s="10" t="s">
        <v>1054</v>
      </c>
      <c r="M1166" s="76" t="s">
        <v>11274</v>
      </c>
      <c r="N1166" s="10" t="s">
        <v>39</v>
      </c>
      <c r="O1166" s="76" t="s">
        <v>11979</v>
      </c>
      <c r="P1166" s="10" t="s">
        <v>2917</v>
      </c>
      <c r="Q1166" s="173" t="s">
        <v>9696</v>
      </c>
      <c r="R1166" s="10" t="s">
        <v>3936</v>
      </c>
      <c r="S1166" s="10" t="s">
        <v>2918</v>
      </c>
      <c r="T1166" s="76" t="s">
        <v>10341</v>
      </c>
      <c r="U1166" s="415" t="s">
        <v>2919</v>
      </c>
      <c r="V1166" s="449"/>
      <c r="W1166" s="56"/>
      <c r="X1166" s="56"/>
      <c r="Y1166" s="56"/>
      <c r="Z1166" s="56"/>
      <c r="AA1166" s="56"/>
    </row>
    <row r="1167" spans="1:27" s="30" customFormat="1" ht="71.400000000000006" outlineLevel="1">
      <c r="A1167" s="10">
        <f t="shared" si="56"/>
        <v>1089</v>
      </c>
      <c r="B1167" s="10" t="s">
        <v>8532</v>
      </c>
      <c r="C1167" s="19" t="s">
        <v>44</v>
      </c>
      <c r="D1167" s="172" t="s">
        <v>2920</v>
      </c>
      <c r="E1167" s="10">
        <v>6652012338</v>
      </c>
      <c r="F1167" s="10" t="s">
        <v>7701</v>
      </c>
      <c r="G1167" s="125" t="s">
        <v>2921</v>
      </c>
      <c r="H1167" s="167" t="s">
        <v>151</v>
      </c>
      <c r="I1167" s="10" t="s">
        <v>22</v>
      </c>
      <c r="J1167" s="10" t="s">
        <v>2367</v>
      </c>
      <c r="K1167" s="145">
        <v>258</v>
      </c>
      <c r="L1167" s="10" t="s">
        <v>1054</v>
      </c>
      <c r="M1167" s="76" t="s">
        <v>11302</v>
      </c>
      <c r="N1167" s="10" t="s">
        <v>39</v>
      </c>
      <c r="O1167" s="76" t="s">
        <v>11897</v>
      </c>
      <c r="P1167" s="10" t="s">
        <v>2922</v>
      </c>
      <c r="Q1167" s="173" t="s">
        <v>9697</v>
      </c>
      <c r="R1167" s="10" t="s">
        <v>3936</v>
      </c>
      <c r="S1167" s="10" t="s">
        <v>2923</v>
      </c>
      <c r="T1167" s="76" t="s">
        <v>10345</v>
      </c>
      <c r="U1167" s="415" t="s">
        <v>9028</v>
      </c>
      <c r="V1167" s="449"/>
      <c r="W1167" s="56"/>
      <c r="X1167" s="56"/>
      <c r="Y1167" s="56"/>
      <c r="Z1167" s="56"/>
      <c r="AA1167" s="56"/>
    </row>
    <row r="1168" spans="1:27" s="30" customFormat="1" ht="72" outlineLevel="1">
      <c r="A1168" s="10">
        <f t="shared" si="56"/>
        <v>1090</v>
      </c>
      <c r="B1168" s="10" t="s">
        <v>8533</v>
      </c>
      <c r="C1168" s="10" t="s">
        <v>44</v>
      </c>
      <c r="D1168" s="172" t="s">
        <v>2924</v>
      </c>
      <c r="E1168" s="10">
        <v>6652012480</v>
      </c>
      <c r="F1168" s="10" t="s">
        <v>13509</v>
      </c>
      <c r="G1168" s="567" t="s">
        <v>4015</v>
      </c>
      <c r="H1168" s="167" t="s">
        <v>151</v>
      </c>
      <c r="I1168" s="10" t="s">
        <v>22</v>
      </c>
      <c r="J1168" s="10" t="s">
        <v>458</v>
      </c>
      <c r="K1168" s="145">
        <v>258</v>
      </c>
      <c r="L1168" s="10" t="s">
        <v>1054</v>
      </c>
      <c r="M1168" s="76" t="s">
        <v>11274</v>
      </c>
      <c r="N1168" s="10" t="s">
        <v>39</v>
      </c>
      <c r="O1168" s="76" t="s">
        <v>12936</v>
      </c>
      <c r="P1168" s="10" t="s">
        <v>11424</v>
      </c>
      <c r="Q1168" s="173" t="s">
        <v>9698</v>
      </c>
      <c r="R1168" s="10" t="s">
        <v>5085</v>
      </c>
      <c r="S1168" s="10" t="s">
        <v>2925</v>
      </c>
      <c r="T1168" s="76" t="s">
        <v>10341</v>
      </c>
      <c r="U1168" s="415" t="s">
        <v>2926</v>
      </c>
      <c r="V1168" s="449"/>
      <c r="W1168" s="56"/>
      <c r="X1168" s="56"/>
      <c r="Y1168" s="56"/>
      <c r="Z1168" s="56"/>
      <c r="AA1168" s="56"/>
    </row>
    <row r="1169" spans="1:27" s="30" customFormat="1" ht="108" outlineLevel="1">
      <c r="A1169" s="10">
        <f t="shared" si="56"/>
        <v>1091</v>
      </c>
      <c r="B1169" s="10" t="s">
        <v>8534</v>
      </c>
      <c r="C1169" s="10" t="s">
        <v>44</v>
      </c>
      <c r="D1169" s="172" t="s">
        <v>6561</v>
      </c>
      <c r="E1169" s="10">
        <v>6652016639</v>
      </c>
      <c r="F1169" s="10" t="s">
        <v>13934</v>
      </c>
      <c r="G1169" s="125" t="s">
        <v>2927</v>
      </c>
      <c r="H1169" s="167" t="s">
        <v>151</v>
      </c>
      <c r="I1169" s="10" t="s">
        <v>22</v>
      </c>
      <c r="J1169" s="10" t="s">
        <v>458</v>
      </c>
      <c r="K1169" s="145">
        <v>258</v>
      </c>
      <c r="L1169" s="10" t="s">
        <v>1054</v>
      </c>
      <c r="M1169" s="76" t="s">
        <v>11272</v>
      </c>
      <c r="N1169" s="10" t="s">
        <v>39</v>
      </c>
      <c r="O1169" s="76" t="s">
        <v>12937</v>
      </c>
      <c r="P1169" s="10" t="s">
        <v>11422</v>
      </c>
      <c r="Q1169" s="173" t="s">
        <v>9699</v>
      </c>
      <c r="R1169" s="10" t="s">
        <v>4088</v>
      </c>
      <c r="S1169" s="10" t="s">
        <v>4063</v>
      </c>
      <c r="T1169" s="76" t="s">
        <v>10346</v>
      </c>
      <c r="U1169" s="415" t="s">
        <v>9029</v>
      </c>
      <c r="V1169" s="449"/>
      <c r="W1169" s="67"/>
      <c r="X1169" s="56"/>
      <c r="Y1169" s="56"/>
      <c r="Z1169" s="56"/>
      <c r="AA1169" s="56"/>
    </row>
    <row r="1170" spans="1:27" s="30" customFormat="1" ht="37.200000000000003">
      <c r="A1170" s="108" t="s">
        <v>5408</v>
      </c>
      <c r="B1170" s="109"/>
      <c r="C1170" s="155"/>
      <c r="D1170" s="109"/>
      <c r="E1170" s="109"/>
      <c r="F1170" s="156"/>
      <c r="G1170" s="156"/>
      <c r="H1170" s="156"/>
      <c r="I1170" s="156"/>
      <c r="J1170" s="156"/>
      <c r="K1170" s="157"/>
      <c r="L1170" s="156"/>
      <c r="M1170" s="158"/>
      <c r="N1170" s="156"/>
      <c r="O1170" s="158"/>
      <c r="P1170" s="110"/>
      <c r="Q1170" s="156"/>
      <c r="R1170" s="156"/>
      <c r="S1170" s="156"/>
      <c r="T1170" s="158"/>
      <c r="U1170" s="416"/>
      <c r="V1170" s="449">
        <v>111</v>
      </c>
      <c r="W1170" s="56"/>
      <c r="X1170" s="56"/>
      <c r="Y1170" s="56"/>
      <c r="Z1170" s="56"/>
      <c r="AA1170" s="56"/>
    </row>
    <row r="1171" spans="1:27" s="30" customFormat="1" ht="82.8" outlineLevel="1">
      <c r="A1171" s="10">
        <f>A1169+1</f>
        <v>1092</v>
      </c>
      <c r="B1171" s="10" t="s">
        <v>9183</v>
      </c>
      <c r="C1171" s="10" t="s">
        <v>421</v>
      </c>
      <c r="D1171" s="172" t="s">
        <v>3823</v>
      </c>
      <c r="E1171" s="10">
        <v>6653001931</v>
      </c>
      <c r="F1171" s="10" t="s">
        <v>13673</v>
      </c>
      <c r="G1171" s="125" t="s">
        <v>2928</v>
      </c>
      <c r="H1171" s="167" t="s">
        <v>151</v>
      </c>
      <c r="I1171" s="10" t="s">
        <v>22</v>
      </c>
      <c r="J1171" s="10" t="s">
        <v>2868</v>
      </c>
      <c r="K1171" s="18">
        <v>300</v>
      </c>
      <c r="L1171" s="10" t="s">
        <v>241</v>
      </c>
      <c r="M1171" s="76" t="s">
        <v>11303</v>
      </c>
      <c r="N1171" s="10" t="s">
        <v>39</v>
      </c>
      <c r="O1171" s="76" t="s">
        <v>12938</v>
      </c>
      <c r="P1171" s="10" t="s">
        <v>11707</v>
      </c>
      <c r="Q1171" s="33" t="s">
        <v>67</v>
      </c>
      <c r="R1171" s="10" t="s">
        <v>8717</v>
      </c>
      <c r="S1171" s="10" t="s">
        <v>2938</v>
      </c>
      <c r="T1171" s="76" t="s">
        <v>10347</v>
      </c>
      <c r="U1171" s="415" t="s">
        <v>2929</v>
      </c>
      <c r="V1171" s="449"/>
      <c r="W1171" s="56"/>
      <c r="X1171" s="56"/>
      <c r="Y1171" s="56"/>
      <c r="Z1171" s="56"/>
      <c r="AA1171" s="56"/>
    </row>
    <row r="1172" spans="1:27" s="30" customFormat="1" ht="82.8" outlineLevel="1">
      <c r="A1172" s="10">
        <f>A1171+1</f>
        <v>1093</v>
      </c>
      <c r="B1172" s="10" t="s">
        <v>9184</v>
      </c>
      <c r="C1172" s="10" t="s">
        <v>421</v>
      </c>
      <c r="D1172" s="172" t="s">
        <v>2930</v>
      </c>
      <c r="E1172" s="10">
        <v>6653001949</v>
      </c>
      <c r="F1172" s="10" t="s">
        <v>13674</v>
      </c>
      <c r="G1172" s="125" t="s">
        <v>2931</v>
      </c>
      <c r="H1172" s="167" t="s">
        <v>151</v>
      </c>
      <c r="I1172" s="10" t="s">
        <v>22</v>
      </c>
      <c r="J1172" s="10" t="s">
        <v>444</v>
      </c>
      <c r="K1172" s="18">
        <v>300</v>
      </c>
      <c r="L1172" s="10" t="s">
        <v>241</v>
      </c>
      <c r="M1172" s="76" t="s">
        <v>11276</v>
      </c>
      <c r="N1172" s="10" t="s">
        <v>39</v>
      </c>
      <c r="O1172" s="76" t="s">
        <v>12939</v>
      </c>
      <c r="P1172" s="10" t="s">
        <v>11708</v>
      </c>
      <c r="Q1172" s="33" t="s">
        <v>67</v>
      </c>
      <c r="R1172" s="10" t="s">
        <v>5032</v>
      </c>
      <c r="S1172" s="10" t="s">
        <v>4062</v>
      </c>
      <c r="T1172" s="76" t="s">
        <v>10348</v>
      </c>
      <c r="U1172" s="415" t="s">
        <v>2932</v>
      </c>
      <c r="V1172" s="449"/>
      <c r="W1172" s="56"/>
      <c r="X1172" s="56"/>
      <c r="Y1172" s="56"/>
      <c r="Z1172" s="56"/>
      <c r="AA1172" s="56"/>
    </row>
    <row r="1173" spans="1:27" s="30" customFormat="1" ht="82.8" outlineLevel="1">
      <c r="A1173" s="10">
        <f>A1172+1</f>
        <v>1094</v>
      </c>
      <c r="B1173" s="10" t="s">
        <v>9185</v>
      </c>
      <c r="C1173" s="10" t="s">
        <v>421</v>
      </c>
      <c r="D1173" s="172" t="s">
        <v>3824</v>
      </c>
      <c r="E1173" s="10">
        <v>6653002050</v>
      </c>
      <c r="F1173" s="10" t="s">
        <v>13675</v>
      </c>
      <c r="G1173" s="125" t="s">
        <v>2933</v>
      </c>
      <c r="H1173" s="167" t="s">
        <v>151</v>
      </c>
      <c r="I1173" s="10" t="s">
        <v>22</v>
      </c>
      <c r="J1173" s="10" t="s">
        <v>6040</v>
      </c>
      <c r="K1173" s="18">
        <v>300</v>
      </c>
      <c r="L1173" s="10" t="s">
        <v>241</v>
      </c>
      <c r="M1173" s="76" t="s">
        <v>11229</v>
      </c>
      <c r="N1173" s="10" t="s">
        <v>39</v>
      </c>
      <c r="O1173" s="76" t="s">
        <v>12941</v>
      </c>
      <c r="P1173" s="10" t="s">
        <v>11709</v>
      </c>
      <c r="Q1173" s="33" t="s">
        <v>67</v>
      </c>
      <c r="R1173" s="10" t="s">
        <v>5033</v>
      </c>
      <c r="S1173" s="10" t="s">
        <v>2934</v>
      </c>
      <c r="T1173" s="76" t="s">
        <v>10349</v>
      </c>
      <c r="U1173" s="415" t="s">
        <v>2935</v>
      </c>
      <c r="V1173" s="449"/>
      <c r="W1173" s="56"/>
      <c r="X1173" s="56"/>
      <c r="Y1173" s="56"/>
      <c r="Z1173" s="56"/>
      <c r="AA1173" s="56"/>
    </row>
    <row r="1174" spans="1:27" s="30" customFormat="1" ht="82.8" outlineLevel="1">
      <c r="A1174" s="10">
        <f>A1173+1</f>
        <v>1095</v>
      </c>
      <c r="B1174" s="10" t="s">
        <v>9186</v>
      </c>
      <c r="C1174" s="10" t="s">
        <v>421</v>
      </c>
      <c r="D1174" s="172" t="s">
        <v>2936</v>
      </c>
      <c r="E1174" s="10">
        <v>6653002011</v>
      </c>
      <c r="F1174" s="10" t="s">
        <v>13676</v>
      </c>
      <c r="G1174" s="125" t="s">
        <v>2937</v>
      </c>
      <c r="H1174" s="167" t="s">
        <v>151</v>
      </c>
      <c r="I1174" s="10" t="s">
        <v>22</v>
      </c>
      <c r="J1174" s="10" t="s">
        <v>444</v>
      </c>
      <c r="K1174" s="18">
        <v>300</v>
      </c>
      <c r="L1174" s="10" t="s">
        <v>241</v>
      </c>
      <c r="M1174" s="76" t="s">
        <v>11304</v>
      </c>
      <c r="N1174" s="10" t="s">
        <v>39</v>
      </c>
      <c r="O1174" s="76" t="s">
        <v>12940</v>
      </c>
      <c r="P1174" s="10" t="s">
        <v>11710</v>
      </c>
      <c r="Q1174" s="33" t="s">
        <v>67</v>
      </c>
      <c r="R1174" s="10" t="s">
        <v>5034</v>
      </c>
      <c r="S1174" s="10" t="s">
        <v>2938</v>
      </c>
      <c r="T1174" s="76" t="s">
        <v>10350</v>
      </c>
      <c r="U1174" s="415" t="s">
        <v>2939</v>
      </c>
      <c r="V1174" s="449"/>
      <c r="W1174" s="56"/>
      <c r="X1174" s="56"/>
      <c r="Y1174" s="56"/>
      <c r="Z1174" s="56"/>
      <c r="AA1174" s="56"/>
    </row>
    <row r="1175" spans="1:27" s="30" customFormat="1" ht="82.8" outlineLevel="1">
      <c r="A1175" s="10">
        <f>A1174+1</f>
        <v>1096</v>
      </c>
      <c r="B1175" s="10" t="s">
        <v>9187</v>
      </c>
      <c r="C1175" s="10" t="s">
        <v>421</v>
      </c>
      <c r="D1175" s="172" t="s">
        <v>2940</v>
      </c>
      <c r="E1175" s="10">
        <v>6653001770</v>
      </c>
      <c r="F1175" s="10" t="s">
        <v>13677</v>
      </c>
      <c r="G1175" s="125" t="s">
        <v>2941</v>
      </c>
      <c r="H1175" s="167" t="s">
        <v>151</v>
      </c>
      <c r="I1175" s="10" t="s">
        <v>22</v>
      </c>
      <c r="J1175" s="10" t="s">
        <v>3172</v>
      </c>
      <c r="K1175" s="18">
        <v>300</v>
      </c>
      <c r="L1175" s="10" t="s">
        <v>241</v>
      </c>
      <c r="M1175" s="76" t="s">
        <v>11305</v>
      </c>
      <c r="N1175" s="10" t="s">
        <v>39</v>
      </c>
      <c r="O1175" s="76" t="s">
        <v>12942</v>
      </c>
      <c r="P1175" s="10" t="s">
        <v>11711</v>
      </c>
      <c r="Q1175" s="33" t="s">
        <v>67</v>
      </c>
      <c r="R1175" s="10" t="s">
        <v>5035</v>
      </c>
      <c r="S1175" s="10" t="s">
        <v>4061</v>
      </c>
      <c r="T1175" s="76" t="s">
        <v>10351</v>
      </c>
      <c r="U1175" s="415" t="s">
        <v>2942</v>
      </c>
      <c r="V1175" s="449"/>
      <c r="W1175" s="67"/>
      <c r="X1175" s="56"/>
      <c r="Y1175" s="56"/>
      <c r="Z1175" s="56"/>
      <c r="AA1175" s="56"/>
    </row>
    <row r="1176" spans="1:27" s="30" customFormat="1" ht="37.200000000000003">
      <c r="A1176" s="108" t="s">
        <v>14111</v>
      </c>
      <c r="B1176" s="109"/>
      <c r="C1176" s="155"/>
      <c r="D1176" s="109"/>
      <c r="E1176" s="109"/>
      <c r="F1176" s="156"/>
      <c r="G1176" s="156"/>
      <c r="H1176" s="156"/>
      <c r="I1176" s="156"/>
      <c r="J1176" s="156"/>
      <c r="K1176" s="157"/>
      <c r="L1176" s="156"/>
      <c r="M1176" s="158"/>
      <c r="N1176" s="156"/>
      <c r="O1176" s="158"/>
      <c r="P1176" s="110"/>
      <c r="Q1176" s="156"/>
      <c r="R1176" s="156"/>
      <c r="S1176" s="156"/>
      <c r="T1176" s="158"/>
      <c r="U1176" s="416"/>
      <c r="V1176" s="449">
        <v>111</v>
      </c>
      <c r="W1176" s="56"/>
      <c r="X1176" s="56"/>
      <c r="Y1176" s="56"/>
      <c r="Z1176" s="56"/>
      <c r="AA1176" s="56"/>
    </row>
    <row r="1177" spans="1:27" s="30" customFormat="1" ht="82.8" outlineLevel="1">
      <c r="A1177" s="10">
        <f>A1175+1</f>
        <v>1097</v>
      </c>
      <c r="B1177" s="10" t="s">
        <v>9188</v>
      </c>
      <c r="C1177" s="10" t="s">
        <v>421</v>
      </c>
      <c r="D1177" s="172" t="s">
        <v>2943</v>
      </c>
      <c r="E1177" s="10">
        <v>6634007511</v>
      </c>
      <c r="F1177" s="10" t="s">
        <v>13524</v>
      </c>
      <c r="G1177" s="125" t="s">
        <v>2944</v>
      </c>
      <c r="H1177" s="167" t="s">
        <v>151</v>
      </c>
      <c r="I1177" s="10" t="s">
        <v>22</v>
      </c>
      <c r="J1177" s="10" t="s">
        <v>3457</v>
      </c>
      <c r="K1177" s="18">
        <v>263</v>
      </c>
      <c r="L1177" s="10" t="s">
        <v>241</v>
      </c>
      <c r="M1177" s="76" t="s">
        <v>11121</v>
      </c>
      <c r="N1177" s="10" t="s">
        <v>39</v>
      </c>
      <c r="O1177" s="488" t="s">
        <v>12419</v>
      </c>
      <c r="P1177" s="47" t="s">
        <v>8761</v>
      </c>
      <c r="Q1177" s="173" t="s">
        <v>11809</v>
      </c>
      <c r="R1177" s="10" t="s">
        <v>5036</v>
      </c>
      <c r="S1177" s="10" t="s">
        <v>13137</v>
      </c>
      <c r="T1177" s="76" t="s">
        <v>10352</v>
      </c>
      <c r="U1177" s="415" t="s">
        <v>5971</v>
      </c>
      <c r="V1177" s="449"/>
      <c r="W1177" s="56"/>
      <c r="X1177" s="56"/>
      <c r="Y1177" s="56"/>
      <c r="Z1177" s="56"/>
      <c r="AA1177" s="56"/>
    </row>
    <row r="1178" spans="1:27" s="30" customFormat="1" ht="82.8" outlineLevel="1">
      <c r="A1178" s="10">
        <f t="shared" ref="A1178:A1192" si="57">A1177+1</f>
        <v>1098</v>
      </c>
      <c r="B1178" s="10" t="s">
        <v>5633</v>
      </c>
      <c r="C1178" s="10" t="s">
        <v>421</v>
      </c>
      <c r="D1178" s="172" t="s">
        <v>2945</v>
      </c>
      <c r="E1178" s="10">
        <v>6634007688</v>
      </c>
      <c r="F1178" s="10" t="s">
        <v>13511</v>
      </c>
      <c r="G1178" s="125" t="s">
        <v>2946</v>
      </c>
      <c r="H1178" s="167" t="s">
        <v>151</v>
      </c>
      <c r="I1178" s="10" t="s">
        <v>22</v>
      </c>
      <c r="J1178" s="10" t="s">
        <v>3458</v>
      </c>
      <c r="K1178" s="18">
        <v>263</v>
      </c>
      <c r="L1178" s="10" t="s">
        <v>241</v>
      </c>
      <c r="M1178" s="76" t="s">
        <v>11001</v>
      </c>
      <c r="N1178" s="191" t="s">
        <v>39</v>
      </c>
      <c r="O1178" s="488" t="s">
        <v>12420</v>
      </c>
      <c r="P1178" s="265" t="s">
        <v>5974</v>
      </c>
      <c r="Q1178" s="173" t="s">
        <v>11810</v>
      </c>
      <c r="R1178" s="10" t="s">
        <v>5037</v>
      </c>
      <c r="S1178" s="10" t="s">
        <v>13138</v>
      </c>
      <c r="T1178" s="76" t="s">
        <v>10353</v>
      </c>
      <c r="U1178" s="415" t="s">
        <v>5972</v>
      </c>
      <c r="V1178" s="449"/>
      <c r="W1178" s="56"/>
      <c r="X1178" s="56"/>
      <c r="Y1178" s="56"/>
      <c r="Z1178" s="56"/>
      <c r="AA1178" s="56"/>
    </row>
    <row r="1179" spans="1:27" s="30" customFormat="1" ht="82.8" outlineLevel="1">
      <c r="A1179" s="10">
        <f t="shared" si="57"/>
        <v>1099</v>
      </c>
      <c r="B1179" s="10" t="s">
        <v>9189</v>
      </c>
      <c r="C1179" s="10" t="s">
        <v>421</v>
      </c>
      <c r="D1179" s="172" t="s">
        <v>2947</v>
      </c>
      <c r="E1179" s="10">
        <v>6634007656</v>
      </c>
      <c r="F1179" s="10" t="s">
        <v>13512</v>
      </c>
      <c r="G1179" s="125" t="s">
        <v>2948</v>
      </c>
      <c r="H1179" s="167" t="s">
        <v>151</v>
      </c>
      <c r="I1179" s="10" t="s">
        <v>22</v>
      </c>
      <c r="J1179" s="10" t="s">
        <v>3459</v>
      </c>
      <c r="K1179" s="18">
        <v>263</v>
      </c>
      <c r="L1179" s="10" t="s">
        <v>241</v>
      </c>
      <c r="M1179" s="76" t="s">
        <v>11243</v>
      </c>
      <c r="N1179" s="191" t="s">
        <v>39</v>
      </c>
      <c r="O1179" s="488" t="s">
        <v>12421</v>
      </c>
      <c r="P1179" s="127" t="s">
        <v>2949</v>
      </c>
      <c r="Q1179" s="173" t="s">
        <v>11811</v>
      </c>
      <c r="R1179" s="10" t="s">
        <v>5038</v>
      </c>
      <c r="S1179" s="10" t="s">
        <v>13139</v>
      </c>
      <c r="T1179" s="76" t="s">
        <v>10354</v>
      </c>
      <c r="U1179" s="415" t="s">
        <v>5973</v>
      </c>
      <c r="V1179" s="449"/>
      <c r="W1179" s="56"/>
      <c r="X1179" s="56"/>
      <c r="Y1179" s="56"/>
      <c r="Z1179" s="56"/>
      <c r="AA1179" s="56"/>
    </row>
    <row r="1180" spans="1:27" s="30" customFormat="1" ht="82.8" outlineLevel="1">
      <c r="A1180" s="10">
        <f t="shared" si="57"/>
        <v>1100</v>
      </c>
      <c r="B1180" s="10" t="s">
        <v>6348</v>
      </c>
      <c r="C1180" s="10" t="s">
        <v>421</v>
      </c>
      <c r="D1180" s="172" t="s">
        <v>2950</v>
      </c>
      <c r="E1180" s="10">
        <v>6634007590</v>
      </c>
      <c r="F1180" s="10" t="s">
        <v>13513</v>
      </c>
      <c r="G1180" s="125" t="s">
        <v>2951</v>
      </c>
      <c r="H1180" s="167" t="s">
        <v>151</v>
      </c>
      <c r="I1180" s="10" t="s">
        <v>22</v>
      </c>
      <c r="J1180" s="10" t="s">
        <v>3460</v>
      </c>
      <c r="K1180" s="18">
        <v>263</v>
      </c>
      <c r="L1180" s="10" t="s">
        <v>241</v>
      </c>
      <c r="M1180" s="76" t="s">
        <v>11186</v>
      </c>
      <c r="N1180" s="10" t="s">
        <v>39</v>
      </c>
      <c r="O1180" s="488" t="s">
        <v>12422</v>
      </c>
      <c r="P1180" s="10" t="s">
        <v>5943</v>
      </c>
      <c r="Q1180" s="173" t="s">
        <v>9700</v>
      </c>
      <c r="R1180" s="10" t="s">
        <v>5039</v>
      </c>
      <c r="S1180" s="10" t="s">
        <v>13140</v>
      </c>
      <c r="T1180" s="76" t="s">
        <v>10353</v>
      </c>
      <c r="U1180" s="415" t="s">
        <v>5975</v>
      </c>
      <c r="V1180" s="449"/>
      <c r="W1180" s="56"/>
      <c r="X1180" s="56"/>
      <c r="Y1180" s="56"/>
      <c r="Z1180" s="56"/>
      <c r="AA1180" s="56"/>
    </row>
    <row r="1181" spans="1:27" s="30" customFormat="1" ht="82.8" outlineLevel="1">
      <c r="A1181" s="10">
        <f t="shared" si="57"/>
        <v>1101</v>
      </c>
      <c r="B1181" s="10" t="s">
        <v>6349</v>
      </c>
      <c r="C1181" s="10" t="s">
        <v>421</v>
      </c>
      <c r="D1181" s="172" t="s">
        <v>2952</v>
      </c>
      <c r="E1181" s="10">
        <v>6634007470</v>
      </c>
      <c r="F1181" s="10" t="s">
        <v>13514</v>
      </c>
      <c r="G1181" s="125" t="s">
        <v>2953</v>
      </c>
      <c r="H1181" s="167" t="s">
        <v>151</v>
      </c>
      <c r="I1181" s="10" t="s">
        <v>22</v>
      </c>
      <c r="J1181" s="10" t="s">
        <v>3461</v>
      </c>
      <c r="K1181" s="154">
        <v>263</v>
      </c>
      <c r="L1181" s="10" t="s">
        <v>241</v>
      </c>
      <c r="M1181" s="76" t="s">
        <v>11243</v>
      </c>
      <c r="N1181" s="10" t="s">
        <v>39</v>
      </c>
      <c r="O1181" s="76" t="s">
        <v>12423</v>
      </c>
      <c r="P1181" s="10" t="s">
        <v>6170</v>
      </c>
      <c r="Q1181" s="173" t="s">
        <v>11812</v>
      </c>
      <c r="R1181" s="10" t="s">
        <v>6521</v>
      </c>
      <c r="S1181" s="10" t="s">
        <v>13141</v>
      </c>
      <c r="T1181" s="76" t="s">
        <v>10352</v>
      </c>
      <c r="U1181" s="415" t="s">
        <v>5976</v>
      </c>
      <c r="V1181" s="449"/>
      <c r="W1181" s="56"/>
      <c r="X1181" s="56"/>
      <c r="Y1181" s="56"/>
      <c r="Z1181" s="56"/>
      <c r="AA1181" s="56"/>
    </row>
    <row r="1182" spans="1:27" s="30" customFormat="1" ht="82.8" outlineLevel="1">
      <c r="A1182" s="10">
        <f t="shared" si="57"/>
        <v>1102</v>
      </c>
      <c r="B1182" s="10" t="s">
        <v>5766</v>
      </c>
      <c r="C1182" s="10" t="s">
        <v>421</v>
      </c>
      <c r="D1182" s="172" t="s">
        <v>2954</v>
      </c>
      <c r="E1182" s="10">
        <v>6634007342</v>
      </c>
      <c r="F1182" s="10" t="s">
        <v>13515</v>
      </c>
      <c r="G1182" s="125" t="s">
        <v>2955</v>
      </c>
      <c r="H1182" s="167" t="s">
        <v>151</v>
      </c>
      <c r="I1182" s="10" t="s">
        <v>22</v>
      </c>
      <c r="J1182" s="191" t="s">
        <v>3462</v>
      </c>
      <c r="K1182" s="632">
        <v>263</v>
      </c>
      <c r="L1182" s="127" t="s">
        <v>241</v>
      </c>
      <c r="M1182" s="76" t="s">
        <v>11243</v>
      </c>
      <c r="N1182" s="10" t="s">
        <v>39</v>
      </c>
      <c r="O1182" s="76" t="s">
        <v>12424</v>
      </c>
      <c r="P1182" s="10" t="s">
        <v>5894</v>
      </c>
      <c r="Q1182" s="173" t="s">
        <v>11813</v>
      </c>
      <c r="R1182" s="10" t="s">
        <v>5040</v>
      </c>
      <c r="S1182" s="10" t="s">
        <v>13142</v>
      </c>
      <c r="T1182" s="76" t="s">
        <v>10353</v>
      </c>
      <c r="U1182" s="415" t="s">
        <v>5977</v>
      </c>
      <c r="V1182" s="449"/>
      <c r="W1182" s="56"/>
      <c r="X1182" s="56"/>
      <c r="Y1182" s="56"/>
      <c r="Z1182" s="56"/>
      <c r="AA1182" s="56"/>
    </row>
    <row r="1183" spans="1:27" s="30" customFormat="1" ht="82.8" outlineLevel="1">
      <c r="A1183" s="10">
        <f t="shared" si="57"/>
        <v>1103</v>
      </c>
      <c r="B1183" s="10" t="s">
        <v>9190</v>
      </c>
      <c r="C1183" s="10" t="s">
        <v>421</v>
      </c>
      <c r="D1183" s="172" t="s">
        <v>2956</v>
      </c>
      <c r="E1183" s="10">
        <v>6634007254</v>
      </c>
      <c r="F1183" s="10" t="s">
        <v>13516</v>
      </c>
      <c r="G1183" s="125" t="s">
        <v>2957</v>
      </c>
      <c r="H1183" s="167" t="s">
        <v>151</v>
      </c>
      <c r="I1183" s="10" t="s">
        <v>22</v>
      </c>
      <c r="J1183" s="191" t="s">
        <v>3463</v>
      </c>
      <c r="K1183" s="632">
        <v>263</v>
      </c>
      <c r="L1183" s="127" t="s">
        <v>241</v>
      </c>
      <c r="M1183" s="76" t="s">
        <v>11117</v>
      </c>
      <c r="N1183" s="10" t="s">
        <v>39</v>
      </c>
      <c r="O1183" s="76" t="s">
        <v>11866</v>
      </c>
      <c r="P1183" s="10" t="s">
        <v>5765</v>
      </c>
      <c r="Q1183" s="173" t="s">
        <v>11814</v>
      </c>
      <c r="R1183" s="10" t="s">
        <v>6522</v>
      </c>
      <c r="S1183" s="10" t="s">
        <v>13143</v>
      </c>
      <c r="T1183" s="76" t="s">
        <v>10353</v>
      </c>
      <c r="U1183" s="415" t="s">
        <v>9030</v>
      </c>
      <c r="V1183" s="449"/>
      <c r="W1183" s="56"/>
      <c r="X1183" s="56"/>
      <c r="Y1183" s="56"/>
      <c r="Z1183" s="56"/>
      <c r="AA1183" s="56"/>
    </row>
    <row r="1184" spans="1:27" s="30" customFormat="1" ht="82.8" outlineLevel="1">
      <c r="A1184" s="10">
        <f t="shared" si="57"/>
        <v>1104</v>
      </c>
      <c r="B1184" s="10" t="s">
        <v>6350</v>
      </c>
      <c r="C1184" s="10" t="s">
        <v>421</v>
      </c>
      <c r="D1184" s="172" t="s">
        <v>2958</v>
      </c>
      <c r="E1184" s="10">
        <v>6634007504</v>
      </c>
      <c r="F1184" s="10" t="s">
        <v>13517</v>
      </c>
      <c r="G1184" s="125" t="s">
        <v>2959</v>
      </c>
      <c r="H1184" s="167" t="s">
        <v>151</v>
      </c>
      <c r="I1184" s="10" t="s">
        <v>22</v>
      </c>
      <c r="J1184" s="191" t="s">
        <v>3464</v>
      </c>
      <c r="K1184" s="632">
        <v>263</v>
      </c>
      <c r="L1184" s="127" t="s">
        <v>241</v>
      </c>
      <c r="M1184" s="76" t="s">
        <v>11160</v>
      </c>
      <c r="N1184" s="10" t="s">
        <v>39</v>
      </c>
      <c r="O1184" s="488" t="s">
        <v>12425</v>
      </c>
      <c r="P1184" s="10" t="s">
        <v>3951</v>
      </c>
      <c r="Q1184" s="173" t="s">
        <v>11815</v>
      </c>
      <c r="R1184" s="10" t="s">
        <v>5041</v>
      </c>
      <c r="S1184" s="10" t="s">
        <v>13144</v>
      </c>
      <c r="T1184" s="76" t="s">
        <v>10353</v>
      </c>
      <c r="U1184" s="415" t="s">
        <v>5978</v>
      </c>
      <c r="V1184" s="449"/>
      <c r="W1184" s="56"/>
      <c r="X1184" s="56"/>
      <c r="Y1184" s="56"/>
      <c r="Z1184" s="56"/>
      <c r="AA1184" s="56"/>
    </row>
    <row r="1185" spans="1:27" s="30" customFormat="1" ht="82.8" outlineLevel="1">
      <c r="A1185" s="10">
        <f t="shared" si="57"/>
        <v>1105</v>
      </c>
      <c r="B1185" s="10" t="s">
        <v>5893</v>
      </c>
      <c r="C1185" s="10" t="s">
        <v>421</v>
      </c>
      <c r="D1185" s="172" t="s">
        <v>2960</v>
      </c>
      <c r="E1185" s="10">
        <v>6634007455</v>
      </c>
      <c r="F1185" s="10" t="s">
        <v>13518</v>
      </c>
      <c r="G1185" s="125" t="s">
        <v>2961</v>
      </c>
      <c r="H1185" s="167" t="s">
        <v>151</v>
      </c>
      <c r="I1185" s="10" t="s">
        <v>22</v>
      </c>
      <c r="J1185" s="191" t="s">
        <v>3457</v>
      </c>
      <c r="K1185" s="632">
        <v>263</v>
      </c>
      <c r="L1185" s="127" t="s">
        <v>241</v>
      </c>
      <c r="M1185" s="76" t="s">
        <v>11160</v>
      </c>
      <c r="N1185" s="10" t="s">
        <v>39</v>
      </c>
      <c r="O1185" s="497" t="s">
        <v>12426</v>
      </c>
      <c r="P1185" s="10" t="s">
        <v>5895</v>
      </c>
      <c r="Q1185" s="173" t="s">
        <v>11815</v>
      </c>
      <c r="R1185" s="10" t="s">
        <v>5042</v>
      </c>
      <c r="S1185" s="10" t="s">
        <v>13145</v>
      </c>
      <c r="T1185" s="76" t="s">
        <v>10355</v>
      </c>
      <c r="U1185" s="415" t="s">
        <v>5979</v>
      </c>
      <c r="V1185" s="449"/>
      <c r="W1185" s="56"/>
      <c r="X1185" s="56"/>
      <c r="Y1185" s="56"/>
      <c r="Z1185" s="56"/>
      <c r="AA1185" s="56"/>
    </row>
    <row r="1186" spans="1:27" s="30" customFormat="1" ht="82.8" outlineLevel="1">
      <c r="A1186" s="10">
        <f t="shared" si="57"/>
        <v>1106</v>
      </c>
      <c r="B1186" s="10" t="s">
        <v>9191</v>
      </c>
      <c r="C1186" s="47" t="s">
        <v>44</v>
      </c>
      <c r="D1186" s="172" t="s">
        <v>2962</v>
      </c>
      <c r="E1186" s="10">
        <v>6634007818</v>
      </c>
      <c r="F1186" s="10" t="s">
        <v>13519</v>
      </c>
      <c r="G1186" s="125" t="s">
        <v>2963</v>
      </c>
      <c r="H1186" s="167" t="s">
        <v>151</v>
      </c>
      <c r="I1186" s="10" t="s">
        <v>22</v>
      </c>
      <c r="J1186" s="191" t="s">
        <v>3462</v>
      </c>
      <c r="K1186" s="633">
        <v>263</v>
      </c>
      <c r="L1186" s="127" t="s">
        <v>241</v>
      </c>
      <c r="M1186" s="76" t="s">
        <v>11306</v>
      </c>
      <c r="N1186" s="10" t="s">
        <v>39</v>
      </c>
      <c r="O1186" s="76" t="s">
        <v>11922</v>
      </c>
      <c r="P1186" s="10" t="s">
        <v>3600</v>
      </c>
      <c r="Q1186" s="173" t="s">
        <v>9701</v>
      </c>
      <c r="R1186" s="10" t="s">
        <v>5043</v>
      </c>
      <c r="S1186" s="10" t="s">
        <v>13146</v>
      </c>
      <c r="T1186" s="76" t="s">
        <v>10356</v>
      </c>
      <c r="U1186" s="415" t="s">
        <v>5980</v>
      </c>
      <c r="V1186" s="449"/>
      <c r="W1186" s="56"/>
      <c r="X1186" s="56"/>
      <c r="Y1186" s="56"/>
      <c r="Z1186" s="56"/>
      <c r="AA1186" s="56"/>
    </row>
    <row r="1187" spans="1:27" s="30" customFormat="1" ht="82.8" outlineLevel="1">
      <c r="A1187" s="10">
        <f t="shared" si="57"/>
        <v>1107</v>
      </c>
      <c r="B1187" s="10" t="s">
        <v>5767</v>
      </c>
      <c r="C1187" s="10" t="s">
        <v>421</v>
      </c>
      <c r="D1187" s="172" t="s">
        <v>2964</v>
      </c>
      <c r="E1187" s="10">
        <v>6634007487</v>
      </c>
      <c r="F1187" s="10" t="s">
        <v>13520</v>
      </c>
      <c r="G1187" s="125" t="s">
        <v>2965</v>
      </c>
      <c r="H1187" s="167" t="s">
        <v>151</v>
      </c>
      <c r="I1187" s="10" t="s">
        <v>22</v>
      </c>
      <c r="J1187" s="191" t="s">
        <v>1988</v>
      </c>
      <c r="K1187" s="632">
        <v>263</v>
      </c>
      <c r="L1187" s="127" t="s">
        <v>241</v>
      </c>
      <c r="M1187" s="76" t="s">
        <v>11208</v>
      </c>
      <c r="N1187" s="10" t="s">
        <v>39</v>
      </c>
      <c r="O1187" s="76" t="s">
        <v>12427</v>
      </c>
      <c r="P1187" s="10" t="s">
        <v>5896</v>
      </c>
      <c r="Q1187" s="33" t="s">
        <v>67</v>
      </c>
      <c r="R1187" s="10" t="s">
        <v>5033</v>
      </c>
      <c r="S1187" s="10" t="s">
        <v>13147</v>
      </c>
      <c r="T1187" s="76" t="s">
        <v>10357</v>
      </c>
      <c r="U1187" s="415" t="s">
        <v>5981</v>
      </c>
      <c r="V1187" s="449"/>
      <c r="W1187" s="56"/>
      <c r="X1187" s="56"/>
      <c r="Y1187" s="56"/>
      <c r="Z1187" s="56"/>
      <c r="AA1187" s="56"/>
    </row>
    <row r="1188" spans="1:27" s="30" customFormat="1" ht="82.8" outlineLevel="1">
      <c r="A1188" s="10">
        <f t="shared" si="57"/>
        <v>1108</v>
      </c>
      <c r="B1188" s="10" t="s">
        <v>5768</v>
      </c>
      <c r="C1188" s="10" t="s">
        <v>421</v>
      </c>
      <c r="D1188" s="172" t="s">
        <v>2966</v>
      </c>
      <c r="E1188" s="10">
        <v>6634007617</v>
      </c>
      <c r="F1188" s="10" t="s">
        <v>13521</v>
      </c>
      <c r="G1188" s="125" t="s">
        <v>2967</v>
      </c>
      <c r="H1188" s="167" t="s">
        <v>151</v>
      </c>
      <c r="I1188" s="10" t="s">
        <v>22</v>
      </c>
      <c r="J1188" s="191" t="s">
        <v>1988</v>
      </c>
      <c r="K1188" s="633">
        <v>263</v>
      </c>
      <c r="L1188" s="127" t="s">
        <v>241</v>
      </c>
      <c r="M1188" s="76" t="s">
        <v>11208</v>
      </c>
      <c r="N1188" s="10" t="s">
        <v>39</v>
      </c>
      <c r="O1188" s="76" t="s">
        <v>12428</v>
      </c>
      <c r="P1188" s="10" t="s">
        <v>6171</v>
      </c>
      <c r="Q1188" s="173" t="s">
        <v>9702</v>
      </c>
      <c r="R1188" s="10" t="s">
        <v>5044</v>
      </c>
      <c r="S1188" s="10" t="s">
        <v>13148</v>
      </c>
      <c r="T1188" s="76" t="s">
        <v>10358</v>
      </c>
      <c r="U1188" s="415" t="s">
        <v>5982</v>
      </c>
      <c r="V1188" s="449"/>
      <c r="W1188" s="56"/>
      <c r="X1188" s="56"/>
      <c r="Y1188" s="56"/>
      <c r="Z1188" s="56"/>
      <c r="AA1188" s="56"/>
    </row>
    <row r="1189" spans="1:27" s="30" customFormat="1" ht="82.8" outlineLevel="1">
      <c r="A1189" s="10">
        <f t="shared" si="57"/>
        <v>1109</v>
      </c>
      <c r="B1189" s="10" t="s">
        <v>9192</v>
      </c>
      <c r="C1189" s="10" t="s">
        <v>421</v>
      </c>
      <c r="D1189" s="172" t="s">
        <v>2968</v>
      </c>
      <c r="E1189" s="10">
        <v>6634007790</v>
      </c>
      <c r="F1189" s="10" t="s">
        <v>13833</v>
      </c>
      <c r="G1189" s="125" t="s">
        <v>2969</v>
      </c>
      <c r="H1189" s="167" t="s">
        <v>151</v>
      </c>
      <c r="I1189" s="10" t="s">
        <v>22</v>
      </c>
      <c r="J1189" s="191" t="s">
        <v>1984</v>
      </c>
      <c r="K1189" s="633">
        <v>263</v>
      </c>
      <c r="L1189" s="127" t="s">
        <v>2970</v>
      </c>
      <c r="M1189" s="76" t="s">
        <v>10897</v>
      </c>
      <c r="N1189" s="10" t="s">
        <v>39</v>
      </c>
      <c r="O1189" s="76" t="s">
        <v>12338</v>
      </c>
      <c r="P1189" s="10" t="s">
        <v>6129</v>
      </c>
      <c r="Q1189" s="173" t="s">
        <v>9703</v>
      </c>
      <c r="R1189" s="10" t="s">
        <v>6524</v>
      </c>
      <c r="S1189" s="10" t="s">
        <v>13149</v>
      </c>
      <c r="T1189" s="76" t="s">
        <v>10354</v>
      </c>
      <c r="U1189" s="415" t="s">
        <v>5983</v>
      </c>
      <c r="V1189" s="449"/>
      <c r="W1189" s="56"/>
      <c r="X1189" s="56"/>
      <c r="Y1189" s="56"/>
      <c r="Z1189" s="56"/>
      <c r="AA1189" s="56"/>
    </row>
    <row r="1190" spans="1:27" s="30" customFormat="1" ht="82.8" outlineLevel="1">
      <c r="A1190" s="10">
        <f t="shared" si="57"/>
        <v>1110</v>
      </c>
      <c r="B1190" s="10" t="s">
        <v>9193</v>
      </c>
      <c r="C1190" s="10" t="s">
        <v>421</v>
      </c>
      <c r="D1190" s="172" t="s">
        <v>2971</v>
      </c>
      <c r="E1190" s="10">
        <v>6634007550</v>
      </c>
      <c r="F1190" s="10" t="s">
        <v>7702</v>
      </c>
      <c r="G1190" s="125" t="s">
        <v>2972</v>
      </c>
      <c r="H1190" s="167" t="s">
        <v>151</v>
      </c>
      <c r="I1190" s="10" t="s">
        <v>22</v>
      </c>
      <c r="J1190" s="191" t="s">
        <v>6523</v>
      </c>
      <c r="K1190" s="633">
        <v>263</v>
      </c>
      <c r="L1190" s="127" t="s">
        <v>241</v>
      </c>
      <c r="M1190" s="76" t="s">
        <v>10897</v>
      </c>
      <c r="N1190" s="10" t="s">
        <v>39</v>
      </c>
      <c r="O1190" s="76" t="s">
        <v>12429</v>
      </c>
      <c r="P1190" s="10" t="s">
        <v>5897</v>
      </c>
      <c r="Q1190" s="173" t="s">
        <v>9704</v>
      </c>
      <c r="R1190" s="10" t="s">
        <v>5045</v>
      </c>
      <c r="S1190" s="10" t="s">
        <v>13150</v>
      </c>
      <c r="T1190" s="76" t="s">
        <v>10355</v>
      </c>
      <c r="U1190" s="415" t="s">
        <v>9031</v>
      </c>
      <c r="V1190" s="449"/>
      <c r="W1190" s="56"/>
      <c r="X1190" s="56"/>
      <c r="Y1190" s="56"/>
      <c r="Z1190" s="56"/>
      <c r="AA1190" s="56"/>
    </row>
    <row r="1191" spans="1:27" s="30" customFormat="1" ht="82.8" outlineLevel="1">
      <c r="A1191" s="10">
        <f t="shared" si="57"/>
        <v>1111</v>
      </c>
      <c r="B1191" s="10" t="s">
        <v>8535</v>
      </c>
      <c r="C1191" s="10" t="s">
        <v>44</v>
      </c>
      <c r="D1191" s="172" t="s">
        <v>2973</v>
      </c>
      <c r="E1191" s="10">
        <v>6634007800</v>
      </c>
      <c r="F1191" s="10" t="s">
        <v>13522</v>
      </c>
      <c r="G1191" s="125" t="s">
        <v>2974</v>
      </c>
      <c r="H1191" s="167" t="s">
        <v>151</v>
      </c>
      <c r="I1191" s="10" t="s">
        <v>22</v>
      </c>
      <c r="J1191" s="191" t="s">
        <v>458</v>
      </c>
      <c r="K1191" s="633">
        <v>263</v>
      </c>
      <c r="L1191" s="127" t="s">
        <v>241</v>
      </c>
      <c r="M1191" s="76" t="s">
        <v>10968</v>
      </c>
      <c r="N1191" s="10" t="s">
        <v>39</v>
      </c>
      <c r="O1191" s="76" t="s">
        <v>12458</v>
      </c>
      <c r="P1191" s="10" t="s">
        <v>5898</v>
      </c>
      <c r="Q1191" s="173" t="s">
        <v>11816</v>
      </c>
      <c r="R1191" s="151" t="s">
        <v>39</v>
      </c>
      <c r="S1191" s="10" t="s">
        <v>13151</v>
      </c>
      <c r="T1191" s="76" t="s">
        <v>10359</v>
      </c>
      <c r="U1191" s="415" t="s">
        <v>5984</v>
      </c>
      <c r="V1191" s="449"/>
      <c r="W1191" s="56"/>
      <c r="X1191" s="56"/>
      <c r="Y1191" s="56"/>
      <c r="Z1191" s="56"/>
      <c r="AA1191" s="56"/>
    </row>
    <row r="1192" spans="1:27" s="30" customFormat="1" ht="96" outlineLevel="1">
      <c r="A1192" s="10">
        <f t="shared" si="57"/>
        <v>1112</v>
      </c>
      <c r="B1192" s="10" t="s">
        <v>9194</v>
      </c>
      <c r="C1192" s="10" t="s">
        <v>44</v>
      </c>
      <c r="D1192" s="172" t="s">
        <v>2975</v>
      </c>
      <c r="E1192" s="10">
        <v>6634007367</v>
      </c>
      <c r="F1192" s="10" t="s">
        <v>13523</v>
      </c>
      <c r="G1192" s="125" t="s">
        <v>2976</v>
      </c>
      <c r="H1192" s="167" t="s">
        <v>151</v>
      </c>
      <c r="I1192" s="10" t="s">
        <v>22</v>
      </c>
      <c r="J1192" s="191" t="s">
        <v>3461</v>
      </c>
      <c r="K1192" s="633">
        <v>263</v>
      </c>
      <c r="L1192" s="127" t="s">
        <v>241</v>
      </c>
      <c r="M1192" s="76" t="s">
        <v>11058</v>
      </c>
      <c r="N1192" s="10" t="s">
        <v>39</v>
      </c>
      <c r="O1192" s="488" t="s">
        <v>12430</v>
      </c>
      <c r="P1192" s="10" t="s">
        <v>6130</v>
      </c>
      <c r="Q1192" s="173" t="s">
        <v>9705</v>
      </c>
      <c r="R1192" s="151" t="s">
        <v>39</v>
      </c>
      <c r="S1192" s="10" t="s">
        <v>13152</v>
      </c>
      <c r="T1192" s="76" t="s">
        <v>10355</v>
      </c>
      <c r="U1192" s="415" t="s">
        <v>5985</v>
      </c>
      <c r="V1192" s="449"/>
      <c r="W1192" s="67"/>
      <c r="X1192" s="56"/>
      <c r="Y1192" s="56"/>
      <c r="Z1192" s="56"/>
      <c r="AA1192" s="56"/>
    </row>
    <row r="1193" spans="1:27" s="30" customFormat="1" ht="37.200000000000003">
      <c r="A1193" s="108" t="s">
        <v>5409</v>
      </c>
      <c r="B1193" s="109"/>
      <c r="C1193" s="155"/>
      <c r="D1193" s="109"/>
      <c r="E1193" s="109"/>
      <c r="F1193" s="156"/>
      <c r="G1193" s="156"/>
      <c r="H1193" s="156"/>
      <c r="I1193" s="156"/>
      <c r="J1193" s="156"/>
      <c r="K1193" s="157"/>
      <c r="L1193" s="156"/>
      <c r="M1193" s="158"/>
      <c r="N1193" s="156"/>
      <c r="O1193" s="158"/>
      <c r="P1193" s="110"/>
      <c r="Q1193" s="156"/>
      <c r="R1193" s="156"/>
      <c r="S1193" s="156"/>
      <c r="T1193" s="158"/>
      <c r="U1193" s="416"/>
      <c r="V1193" s="449">
        <v>111</v>
      </c>
      <c r="W1193" s="56"/>
      <c r="X1193" s="56"/>
      <c r="Y1193" s="56"/>
      <c r="Z1193" s="56"/>
      <c r="AA1193" s="56"/>
    </row>
    <row r="1194" spans="1:27" s="30" customFormat="1" ht="82.8" outlineLevel="1">
      <c r="A1194" s="10">
        <f>A1192+1</f>
        <v>1113</v>
      </c>
      <c r="B1194" s="10" t="s">
        <v>8536</v>
      </c>
      <c r="C1194" s="10" t="s">
        <v>421</v>
      </c>
      <c r="D1194" s="172" t="s">
        <v>2977</v>
      </c>
      <c r="E1194" s="10">
        <v>6654003353</v>
      </c>
      <c r="F1194" s="10" t="s">
        <v>7461</v>
      </c>
      <c r="G1194" s="125" t="s">
        <v>2978</v>
      </c>
      <c r="H1194" s="167" t="s">
        <v>151</v>
      </c>
      <c r="I1194" s="151" t="s">
        <v>22</v>
      </c>
      <c r="J1194" s="16" t="s">
        <v>2979</v>
      </c>
      <c r="K1194" s="296">
        <v>239.19</v>
      </c>
      <c r="L1194" s="297" t="s">
        <v>261</v>
      </c>
      <c r="M1194" s="80" t="s">
        <v>11307</v>
      </c>
      <c r="N1194" s="10" t="s">
        <v>344</v>
      </c>
      <c r="O1194" s="80" t="s">
        <v>12035</v>
      </c>
      <c r="P1194" s="16" t="s">
        <v>2980</v>
      </c>
      <c r="Q1194" s="33" t="s">
        <v>243</v>
      </c>
      <c r="R1194" s="16" t="s">
        <v>5046</v>
      </c>
      <c r="S1194" s="191" t="s">
        <v>2981</v>
      </c>
      <c r="T1194" s="76" t="s">
        <v>5685</v>
      </c>
      <c r="U1194" s="415" t="s">
        <v>4762</v>
      </c>
      <c r="V1194" s="449"/>
      <c r="W1194" s="56"/>
      <c r="X1194" s="56"/>
      <c r="Y1194" s="56"/>
      <c r="Z1194" s="56"/>
      <c r="AA1194" s="56"/>
    </row>
    <row r="1195" spans="1:27" s="30" customFormat="1" ht="102.6" outlineLevel="1">
      <c r="A1195" s="10">
        <f t="shared" ref="A1195:A1211" si="58">A1194+1</f>
        <v>1114</v>
      </c>
      <c r="B1195" s="10" t="s">
        <v>9195</v>
      </c>
      <c r="C1195" s="10" t="s">
        <v>421</v>
      </c>
      <c r="D1195" s="172" t="s">
        <v>2982</v>
      </c>
      <c r="E1195" s="10">
        <v>6654007654</v>
      </c>
      <c r="F1195" s="10" t="s">
        <v>7462</v>
      </c>
      <c r="G1195" s="125" t="s">
        <v>2983</v>
      </c>
      <c r="H1195" s="167" t="s">
        <v>151</v>
      </c>
      <c r="I1195" s="151" t="s">
        <v>22</v>
      </c>
      <c r="J1195" s="16" t="s">
        <v>2979</v>
      </c>
      <c r="K1195" s="296">
        <v>239.19</v>
      </c>
      <c r="L1195" s="297" t="s">
        <v>261</v>
      </c>
      <c r="M1195" s="80" t="s">
        <v>11191</v>
      </c>
      <c r="N1195" s="10" t="s">
        <v>344</v>
      </c>
      <c r="O1195" s="80" t="s">
        <v>12431</v>
      </c>
      <c r="P1195" s="16" t="s">
        <v>2984</v>
      </c>
      <c r="Q1195" s="189" t="s">
        <v>11817</v>
      </c>
      <c r="R1195" s="16" t="s">
        <v>8718</v>
      </c>
      <c r="S1195" s="191" t="s">
        <v>2985</v>
      </c>
      <c r="T1195" s="76" t="s">
        <v>5686</v>
      </c>
      <c r="U1195" s="415" t="s">
        <v>4763</v>
      </c>
      <c r="V1195" s="449"/>
      <c r="W1195" s="56"/>
      <c r="X1195" s="56"/>
      <c r="Y1195" s="56"/>
      <c r="Z1195" s="56"/>
      <c r="AA1195" s="56"/>
    </row>
    <row r="1196" spans="1:27" s="30" customFormat="1" ht="84" outlineLevel="1">
      <c r="A1196" s="10">
        <f t="shared" si="58"/>
        <v>1115</v>
      </c>
      <c r="B1196" s="10" t="s">
        <v>9196</v>
      </c>
      <c r="C1196" s="10" t="s">
        <v>421</v>
      </c>
      <c r="D1196" s="172" t="s">
        <v>2986</v>
      </c>
      <c r="E1196" s="10">
        <v>6654008231</v>
      </c>
      <c r="F1196" s="10" t="s">
        <v>7703</v>
      </c>
      <c r="G1196" s="577" t="s">
        <v>2987</v>
      </c>
      <c r="H1196" s="167" t="s">
        <v>151</v>
      </c>
      <c r="I1196" s="151" t="s">
        <v>22</v>
      </c>
      <c r="J1196" s="16" t="s">
        <v>5719</v>
      </c>
      <c r="K1196" s="296">
        <v>239.19</v>
      </c>
      <c r="L1196" s="297" t="s">
        <v>261</v>
      </c>
      <c r="M1196" s="80" t="s">
        <v>11129</v>
      </c>
      <c r="N1196" s="10" t="s">
        <v>344</v>
      </c>
      <c r="O1196" s="80" t="s">
        <v>11950</v>
      </c>
      <c r="P1196" s="16" t="s">
        <v>5907</v>
      </c>
      <c r="Q1196" s="33" t="s">
        <v>243</v>
      </c>
      <c r="R1196" s="10" t="s">
        <v>5047</v>
      </c>
      <c r="S1196" s="191" t="s">
        <v>2988</v>
      </c>
      <c r="T1196" s="76" t="s">
        <v>5687</v>
      </c>
      <c r="U1196" s="415" t="s">
        <v>4764</v>
      </c>
      <c r="V1196" s="449"/>
      <c r="W1196" s="56"/>
      <c r="X1196" s="56"/>
      <c r="Y1196" s="56"/>
      <c r="Z1196" s="56"/>
      <c r="AA1196" s="56"/>
    </row>
    <row r="1197" spans="1:27" s="30" customFormat="1" ht="60" outlineLevel="1">
      <c r="A1197" s="10">
        <f t="shared" si="58"/>
        <v>1116</v>
      </c>
      <c r="B1197" s="10" t="s">
        <v>8537</v>
      </c>
      <c r="C1197" s="10" t="s">
        <v>421</v>
      </c>
      <c r="D1197" s="172" t="s">
        <v>2989</v>
      </c>
      <c r="E1197" s="31">
        <v>6654008224</v>
      </c>
      <c r="F1197" s="10" t="s">
        <v>14020</v>
      </c>
      <c r="G1197" s="577" t="s">
        <v>2990</v>
      </c>
      <c r="H1197" s="167" t="s">
        <v>151</v>
      </c>
      <c r="I1197" s="298" t="s">
        <v>22</v>
      </c>
      <c r="J1197" s="10" t="s">
        <v>2979</v>
      </c>
      <c r="K1197" s="296">
        <v>239.19</v>
      </c>
      <c r="L1197" s="31" t="s">
        <v>261</v>
      </c>
      <c r="M1197" s="76" t="s">
        <v>10931</v>
      </c>
      <c r="N1197" s="31" t="s">
        <v>344</v>
      </c>
      <c r="O1197" s="381" t="s">
        <v>12943</v>
      </c>
      <c r="P1197" s="16" t="s">
        <v>2991</v>
      </c>
      <c r="Q1197" s="33" t="s">
        <v>243</v>
      </c>
      <c r="R1197" s="16" t="s">
        <v>5048</v>
      </c>
      <c r="S1197" s="127" t="s">
        <v>2992</v>
      </c>
      <c r="T1197" s="76" t="s">
        <v>5688</v>
      </c>
      <c r="U1197" s="415" t="s">
        <v>4765</v>
      </c>
      <c r="V1197" s="449"/>
      <c r="W1197" s="56"/>
      <c r="X1197" s="56"/>
      <c r="Y1197" s="56"/>
      <c r="Z1197" s="56"/>
      <c r="AA1197" s="56"/>
    </row>
    <row r="1198" spans="1:27" s="30" customFormat="1" ht="82.8" outlineLevel="1">
      <c r="A1198" s="10">
        <f t="shared" si="58"/>
        <v>1117</v>
      </c>
      <c r="B1198" s="10" t="s">
        <v>8538</v>
      </c>
      <c r="C1198" s="10" t="s">
        <v>421</v>
      </c>
      <c r="D1198" s="172" t="s">
        <v>2993</v>
      </c>
      <c r="E1198" s="10">
        <v>6654008249</v>
      </c>
      <c r="F1198" s="10" t="s">
        <v>7463</v>
      </c>
      <c r="G1198" s="577" t="s">
        <v>2994</v>
      </c>
      <c r="H1198" s="167" t="s">
        <v>151</v>
      </c>
      <c r="I1198" s="151" t="s">
        <v>22</v>
      </c>
      <c r="J1198" s="10" t="s">
        <v>303</v>
      </c>
      <c r="K1198" s="296">
        <v>239.19</v>
      </c>
      <c r="L1198" s="293" t="s">
        <v>261</v>
      </c>
      <c r="M1198" s="76" t="s">
        <v>10972</v>
      </c>
      <c r="N1198" s="10" t="s">
        <v>344</v>
      </c>
      <c r="O1198" s="76" t="s">
        <v>11913</v>
      </c>
      <c r="P1198" s="10" t="s">
        <v>5908</v>
      </c>
      <c r="Q1198" s="33" t="s">
        <v>243</v>
      </c>
      <c r="R1198" s="10" t="s">
        <v>5049</v>
      </c>
      <c r="S1198" s="191" t="s">
        <v>2995</v>
      </c>
      <c r="T1198" s="76" t="s">
        <v>5688</v>
      </c>
      <c r="U1198" s="415" t="s">
        <v>4766</v>
      </c>
      <c r="V1198" s="449"/>
      <c r="W1198" s="56"/>
      <c r="X1198" s="56"/>
      <c r="Y1198" s="56"/>
      <c r="Z1198" s="56"/>
      <c r="AA1198" s="56"/>
    </row>
    <row r="1199" spans="1:27" s="30" customFormat="1" ht="84" outlineLevel="1">
      <c r="A1199" s="10">
        <f t="shared" si="58"/>
        <v>1118</v>
      </c>
      <c r="B1199" s="10" t="s">
        <v>9197</v>
      </c>
      <c r="C1199" s="10" t="s">
        <v>421</v>
      </c>
      <c r="D1199" s="172" t="s">
        <v>2996</v>
      </c>
      <c r="E1199" s="10">
        <v>6654013231</v>
      </c>
      <c r="F1199" s="10" t="s">
        <v>7464</v>
      </c>
      <c r="G1199" s="577" t="s">
        <v>6173</v>
      </c>
      <c r="H1199" s="167" t="s">
        <v>151</v>
      </c>
      <c r="I1199" s="151" t="s">
        <v>22</v>
      </c>
      <c r="J1199" s="10" t="s">
        <v>3404</v>
      </c>
      <c r="K1199" s="296">
        <v>239.19</v>
      </c>
      <c r="L1199" s="293" t="s">
        <v>261</v>
      </c>
      <c r="M1199" s="76" t="s">
        <v>11308</v>
      </c>
      <c r="N1199" s="10" t="s">
        <v>344</v>
      </c>
      <c r="O1199" s="76" t="s">
        <v>12459</v>
      </c>
      <c r="P1199" s="16" t="s">
        <v>6174</v>
      </c>
      <c r="Q1199" s="33" t="s">
        <v>243</v>
      </c>
      <c r="R1199" s="16" t="s">
        <v>5050</v>
      </c>
      <c r="S1199" s="191" t="s">
        <v>2997</v>
      </c>
      <c r="T1199" s="76" t="s">
        <v>5688</v>
      </c>
      <c r="U1199" s="415" t="s">
        <v>4767</v>
      </c>
      <c r="V1199" s="449"/>
      <c r="W1199" s="56"/>
      <c r="X1199" s="56"/>
      <c r="Y1199" s="56"/>
      <c r="Z1199" s="56"/>
      <c r="AA1199" s="56"/>
    </row>
    <row r="1200" spans="1:27" s="30" customFormat="1" ht="82.8" outlineLevel="1">
      <c r="A1200" s="10">
        <f t="shared" si="58"/>
        <v>1119</v>
      </c>
      <c r="B1200" s="10" t="s">
        <v>8539</v>
      </c>
      <c r="C1200" s="10" t="s">
        <v>421</v>
      </c>
      <c r="D1200" s="172" t="s">
        <v>2998</v>
      </c>
      <c r="E1200" s="10">
        <v>6654008288</v>
      </c>
      <c r="F1200" s="10" t="s">
        <v>7632</v>
      </c>
      <c r="G1200" s="577" t="s">
        <v>2999</v>
      </c>
      <c r="H1200" s="167" t="s">
        <v>151</v>
      </c>
      <c r="I1200" s="151" t="s">
        <v>22</v>
      </c>
      <c r="J1200" s="10" t="s">
        <v>2979</v>
      </c>
      <c r="K1200" s="296">
        <v>239.19</v>
      </c>
      <c r="L1200" s="293" t="s">
        <v>261</v>
      </c>
      <c r="M1200" s="76" t="s">
        <v>10930</v>
      </c>
      <c r="N1200" s="10" t="s">
        <v>344</v>
      </c>
      <c r="O1200" s="76" t="s">
        <v>12432</v>
      </c>
      <c r="P1200" s="10" t="s">
        <v>3000</v>
      </c>
      <c r="Q1200" s="267" t="s">
        <v>11818</v>
      </c>
      <c r="R1200" s="16" t="s">
        <v>5051</v>
      </c>
      <c r="S1200" s="191" t="s">
        <v>3001</v>
      </c>
      <c r="T1200" s="76" t="s">
        <v>5687</v>
      </c>
      <c r="U1200" s="415" t="s">
        <v>4768</v>
      </c>
      <c r="V1200" s="449"/>
      <c r="W1200" s="56"/>
      <c r="X1200" s="56"/>
      <c r="Y1200" s="56"/>
      <c r="Z1200" s="56"/>
      <c r="AA1200" s="56"/>
    </row>
    <row r="1201" spans="1:27" s="30" customFormat="1" ht="82.8" outlineLevel="1">
      <c r="A1201" s="10">
        <f t="shared" si="58"/>
        <v>1120</v>
      </c>
      <c r="B1201" s="10" t="s">
        <v>8540</v>
      </c>
      <c r="C1201" s="10" t="s">
        <v>421</v>
      </c>
      <c r="D1201" s="172" t="s">
        <v>3002</v>
      </c>
      <c r="E1201" s="10">
        <v>6654008150</v>
      </c>
      <c r="F1201" s="10" t="s">
        <v>7704</v>
      </c>
      <c r="G1201" s="577" t="s">
        <v>3003</v>
      </c>
      <c r="H1201" s="167" t="s">
        <v>151</v>
      </c>
      <c r="I1201" s="151" t="s">
        <v>22</v>
      </c>
      <c r="J1201" s="10" t="s">
        <v>2979</v>
      </c>
      <c r="K1201" s="296">
        <v>239.19</v>
      </c>
      <c r="L1201" s="297" t="s">
        <v>261</v>
      </c>
      <c r="M1201" s="80" t="s">
        <v>11238</v>
      </c>
      <c r="N1201" s="10" t="s">
        <v>344</v>
      </c>
      <c r="O1201" s="80" t="s">
        <v>12460</v>
      </c>
      <c r="P1201" s="16" t="s">
        <v>3004</v>
      </c>
      <c r="Q1201" s="33" t="s">
        <v>243</v>
      </c>
      <c r="R1201" s="16" t="s">
        <v>5052</v>
      </c>
      <c r="S1201" s="191" t="s">
        <v>3005</v>
      </c>
      <c r="T1201" s="76" t="s">
        <v>5689</v>
      </c>
      <c r="U1201" s="415" t="s">
        <v>4769</v>
      </c>
      <c r="V1201" s="449"/>
      <c r="W1201" s="56"/>
      <c r="X1201" s="56"/>
      <c r="Y1201" s="56"/>
      <c r="Z1201" s="56"/>
      <c r="AA1201" s="56"/>
    </row>
    <row r="1202" spans="1:27" s="30" customFormat="1" ht="82.8" outlineLevel="1">
      <c r="A1202" s="10">
        <f t="shared" si="58"/>
        <v>1121</v>
      </c>
      <c r="B1202" s="10" t="s">
        <v>8541</v>
      </c>
      <c r="C1202" s="10" t="s">
        <v>421</v>
      </c>
      <c r="D1202" s="172" t="s">
        <v>3006</v>
      </c>
      <c r="E1202" s="10">
        <v>6654008351</v>
      </c>
      <c r="F1202" s="10" t="s">
        <v>7465</v>
      </c>
      <c r="G1202" s="299" t="s">
        <v>3007</v>
      </c>
      <c r="H1202" s="167" t="s">
        <v>151</v>
      </c>
      <c r="I1202" s="151" t="s">
        <v>22</v>
      </c>
      <c r="J1202" s="10" t="s">
        <v>9276</v>
      </c>
      <c r="K1202" s="296">
        <v>0</v>
      </c>
      <c r="L1202" s="297" t="s">
        <v>261</v>
      </c>
      <c r="M1202" s="80" t="s">
        <v>11134</v>
      </c>
      <c r="N1202" s="10" t="s">
        <v>344</v>
      </c>
      <c r="O1202" s="80" t="s">
        <v>12433</v>
      </c>
      <c r="P1202" s="16" t="s">
        <v>13059</v>
      </c>
      <c r="Q1202" s="267" t="s">
        <v>12944</v>
      </c>
      <c r="R1202" s="16" t="s">
        <v>5053</v>
      </c>
      <c r="S1202" s="191" t="s">
        <v>3008</v>
      </c>
      <c r="T1202" s="76" t="s">
        <v>5687</v>
      </c>
      <c r="U1202" s="415" t="s">
        <v>4770</v>
      </c>
      <c r="V1202" s="449"/>
      <c r="W1202" s="56"/>
      <c r="X1202" s="56"/>
      <c r="Y1202" s="56"/>
      <c r="Z1202" s="56"/>
      <c r="AA1202" s="56"/>
    </row>
    <row r="1203" spans="1:27" s="30" customFormat="1" ht="82.8" outlineLevel="1">
      <c r="A1203" s="10">
        <f t="shared" si="58"/>
        <v>1122</v>
      </c>
      <c r="B1203" s="10" t="s">
        <v>8542</v>
      </c>
      <c r="C1203" s="10" t="s">
        <v>421</v>
      </c>
      <c r="D1203" s="172" t="s">
        <v>3009</v>
      </c>
      <c r="E1203" s="10">
        <v>6654008337</v>
      </c>
      <c r="F1203" s="10" t="s">
        <v>7466</v>
      </c>
      <c r="G1203" s="577" t="s">
        <v>3010</v>
      </c>
      <c r="H1203" s="167" t="s">
        <v>151</v>
      </c>
      <c r="I1203" s="151" t="s">
        <v>22</v>
      </c>
      <c r="J1203" s="147" t="s">
        <v>2979</v>
      </c>
      <c r="K1203" s="296">
        <v>239.19</v>
      </c>
      <c r="L1203" s="297" t="s">
        <v>261</v>
      </c>
      <c r="M1203" s="80" t="s">
        <v>10949</v>
      </c>
      <c r="N1203" s="10" t="s">
        <v>344</v>
      </c>
      <c r="O1203" s="80" t="s">
        <v>12434</v>
      </c>
      <c r="P1203" s="10" t="s">
        <v>3011</v>
      </c>
      <c r="Q1203" s="33" t="s">
        <v>243</v>
      </c>
      <c r="R1203" s="16" t="s">
        <v>5054</v>
      </c>
      <c r="S1203" s="191" t="s">
        <v>3012</v>
      </c>
      <c r="T1203" s="76" t="s">
        <v>5690</v>
      </c>
      <c r="U1203" s="415" t="s">
        <v>4771</v>
      </c>
      <c r="V1203" s="449"/>
      <c r="W1203" s="56"/>
      <c r="X1203" s="56"/>
      <c r="Y1203" s="56"/>
      <c r="Z1203" s="56"/>
      <c r="AA1203" s="56"/>
    </row>
    <row r="1204" spans="1:27" s="30" customFormat="1" ht="82.8" outlineLevel="1">
      <c r="A1204" s="10">
        <f t="shared" si="58"/>
        <v>1123</v>
      </c>
      <c r="B1204" s="10" t="s">
        <v>8543</v>
      </c>
      <c r="C1204" s="10" t="s">
        <v>421</v>
      </c>
      <c r="D1204" s="172" t="s">
        <v>3013</v>
      </c>
      <c r="E1204" s="10">
        <v>6654008129</v>
      </c>
      <c r="F1204" s="10" t="s">
        <v>7467</v>
      </c>
      <c r="G1204" s="577" t="s">
        <v>3014</v>
      </c>
      <c r="H1204" s="167" t="s">
        <v>151</v>
      </c>
      <c r="I1204" s="151" t="s">
        <v>22</v>
      </c>
      <c r="J1204" s="10" t="s">
        <v>2979</v>
      </c>
      <c r="K1204" s="296">
        <v>239.19</v>
      </c>
      <c r="L1204" s="297" t="s">
        <v>261</v>
      </c>
      <c r="M1204" s="76" t="s">
        <v>10923</v>
      </c>
      <c r="N1204" s="10" t="s">
        <v>344</v>
      </c>
      <c r="O1204" s="80" t="s">
        <v>12461</v>
      </c>
      <c r="P1204" s="16" t="s">
        <v>3015</v>
      </c>
      <c r="Q1204" s="267" t="s">
        <v>11819</v>
      </c>
      <c r="R1204" s="16" t="s">
        <v>5055</v>
      </c>
      <c r="S1204" s="191" t="s">
        <v>3016</v>
      </c>
      <c r="T1204" s="76" t="s">
        <v>6905</v>
      </c>
      <c r="U1204" s="415" t="s">
        <v>4772</v>
      </c>
      <c r="V1204" s="449"/>
      <c r="W1204" s="56"/>
      <c r="X1204" s="56"/>
      <c r="Y1204" s="56"/>
      <c r="Z1204" s="56"/>
      <c r="AA1204" s="56"/>
    </row>
    <row r="1205" spans="1:27" s="30" customFormat="1" ht="82.8" outlineLevel="1">
      <c r="A1205" s="10">
        <f t="shared" si="58"/>
        <v>1124</v>
      </c>
      <c r="B1205" s="10" t="s">
        <v>8544</v>
      </c>
      <c r="C1205" s="10" t="s">
        <v>421</v>
      </c>
      <c r="D1205" s="172" t="s">
        <v>3017</v>
      </c>
      <c r="E1205" s="16">
        <v>6654008295</v>
      </c>
      <c r="F1205" s="10" t="s">
        <v>7468</v>
      </c>
      <c r="G1205" s="577" t="s">
        <v>3018</v>
      </c>
      <c r="H1205" s="167" t="s">
        <v>151</v>
      </c>
      <c r="I1205" s="298" t="s">
        <v>22</v>
      </c>
      <c r="J1205" s="10" t="s">
        <v>9276</v>
      </c>
      <c r="K1205" s="296">
        <v>0</v>
      </c>
      <c r="L1205" s="297" t="s">
        <v>261</v>
      </c>
      <c r="M1205" s="80" t="s">
        <v>11134</v>
      </c>
      <c r="N1205" s="10" t="s">
        <v>344</v>
      </c>
      <c r="O1205" s="80" t="s">
        <v>12435</v>
      </c>
      <c r="P1205" s="16" t="s">
        <v>13060</v>
      </c>
      <c r="Q1205" s="33" t="s">
        <v>243</v>
      </c>
      <c r="R1205" s="16" t="s">
        <v>12945</v>
      </c>
      <c r="S1205" s="191" t="s">
        <v>3019</v>
      </c>
      <c r="T1205" s="76" t="s">
        <v>5691</v>
      </c>
      <c r="U1205" s="415" t="s">
        <v>4773</v>
      </c>
      <c r="V1205" s="449"/>
      <c r="W1205" s="56"/>
      <c r="X1205" s="56"/>
      <c r="Y1205" s="56"/>
      <c r="Z1205" s="56"/>
      <c r="AA1205" s="56"/>
    </row>
    <row r="1206" spans="1:27" s="30" customFormat="1" ht="84" outlineLevel="1">
      <c r="A1206" s="10">
        <f t="shared" si="58"/>
        <v>1125</v>
      </c>
      <c r="B1206" s="10" t="s">
        <v>9198</v>
      </c>
      <c r="C1206" s="10" t="s">
        <v>421</v>
      </c>
      <c r="D1206" s="172" t="s">
        <v>3020</v>
      </c>
      <c r="E1206" s="10">
        <v>6654008104</v>
      </c>
      <c r="F1206" s="10" t="s">
        <v>7469</v>
      </c>
      <c r="G1206" s="577" t="s">
        <v>3021</v>
      </c>
      <c r="H1206" s="167" t="s">
        <v>151</v>
      </c>
      <c r="I1206" s="151" t="s">
        <v>22</v>
      </c>
      <c r="J1206" s="10" t="s">
        <v>2979</v>
      </c>
      <c r="K1206" s="296">
        <v>239.19</v>
      </c>
      <c r="L1206" s="293" t="s">
        <v>261</v>
      </c>
      <c r="M1206" s="76" t="s">
        <v>10938</v>
      </c>
      <c r="N1206" s="10" t="s">
        <v>344</v>
      </c>
      <c r="O1206" s="76" t="s">
        <v>12436</v>
      </c>
      <c r="P1206" s="10" t="s">
        <v>3022</v>
      </c>
      <c r="Q1206" s="173" t="s">
        <v>9706</v>
      </c>
      <c r="R1206" s="10" t="s">
        <v>5056</v>
      </c>
      <c r="S1206" s="191" t="s">
        <v>3023</v>
      </c>
      <c r="T1206" s="76" t="s">
        <v>5692</v>
      </c>
      <c r="U1206" s="415" t="s">
        <v>4774</v>
      </c>
      <c r="V1206" s="449"/>
      <c r="W1206" s="56"/>
      <c r="X1206" s="56"/>
      <c r="Y1206" s="56"/>
      <c r="Z1206" s="56"/>
      <c r="AA1206" s="56"/>
    </row>
    <row r="1207" spans="1:27" s="30" customFormat="1" ht="82.8" outlineLevel="1">
      <c r="A1207" s="10">
        <f t="shared" si="58"/>
        <v>1126</v>
      </c>
      <c r="B1207" s="10" t="s">
        <v>8545</v>
      </c>
      <c r="C1207" s="10" t="s">
        <v>421</v>
      </c>
      <c r="D1207" s="172" t="s">
        <v>3024</v>
      </c>
      <c r="E1207" s="16">
        <v>6654008030</v>
      </c>
      <c r="F1207" s="10" t="s">
        <v>7470</v>
      </c>
      <c r="G1207" s="577" t="s">
        <v>3025</v>
      </c>
      <c r="H1207" s="167" t="s">
        <v>151</v>
      </c>
      <c r="I1207" s="298" t="s">
        <v>22</v>
      </c>
      <c r="J1207" s="10" t="s">
        <v>2979</v>
      </c>
      <c r="K1207" s="296">
        <v>239.19</v>
      </c>
      <c r="L1207" s="297" t="s">
        <v>261</v>
      </c>
      <c r="M1207" s="80" t="s">
        <v>10955</v>
      </c>
      <c r="N1207" s="10" t="s">
        <v>344</v>
      </c>
      <c r="O1207" s="80" t="s">
        <v>12437</v>
      </c>
      <c r="P1207" s="16" t="s">
        <v>3026</v>
      </c>
      <c r="Q1207" s="33" t="s">
        <v>243</v>
      </c>
      <c r="R1207" s="16" t="s">
        <v>5057</v>
      </c>
      <c r="S1207" s="191" t="s">
        <v>3027</v>
      </c>
      <c r="T1207" s="76" t="s">
        <v>6906</v>
      </c>
      <c r="U1207" s="415" t="s">
        <v>4775</v>
      </c>
      <c r="V1207" s="449"/>
      <c r="W1207" s="56"/>
      <c r="X1207" s="56"/>
      <c r="Y1207" s="56"/>
      <c r="Z1207" s="56"/>
      <c r="AA1207" s="56"/>
    </row>
    <row r="1208" spans="1:27" s="30" customFormat="1" ht="96" outlineLevel="1">
      <c r="A1208" s="10">
        <f t="shared" si="58"/>
        <v>1127</v>
      </c>
      <c r="B1208" s="10" t="s">
        <v>9199</v>
      </c>
      <c r="C1208" s="10" t="s">
        <v>421</v>
      </c>
      <c r="D1208" s="172" t="s">
        <v>3028</v>
      </c>
      <c r="E1208" s="10">
        <v>6654008143</v>
      </c>
      <c r="F1208" s="10" t="s">
        <v>7633</v>
      </c>
      <c r="G1208" s="577" t="s">
        <v>3029</v>
      </c>
      <c r="H1208" s="167" t="s">
        <v>151</v>
      </c>
      <c r="I1208" s="151" t="s">
        <v>22</v>
      </c>
      <c r="J1208" s="10" t="s">
        <v>2979</v>
      </c>
      <c r="K1208" s="296">
        <v>239.19</v>
      </c>
      <c r="L1208" s="297" t="s">
        <v>261</v>
      </c>
      <c r="M1208" s="80" t="s">
        <v>10949</v>
      </c>
      <c r="N1208" s="10" t="s">
        <v>344</v>
      </c>
      <c r="O1208" s="80" t="s">
        <v>12438</v>
      </c>
      <c r="P1208" s="16" t="s">
        <v>3030</v>
      </c>
      <c r="Q1208" s="189" t="s">
        <v>9707</v>
      </c>
      <c r="R1208" s="16" t="s">
        <v>12946</v>
      </c>
      <c r="S1208" s="191" t="s">
        <v>3031</v>
      </c>
      <c r="T1208" s="76" t="s">
        <v>5686</v>
      </c>
      <c r="U1208" s="415" t="s">
        <v>4776</v>
      </c>
      <c r="V1208" s="449"/>
      <c r="W1208" s="56"/>
      <c r="X1208" s="56"/>
      <c r="Y1208" s="56"/>
      <c r="Z1208" s="56"/>
      <c r="AA1208" s="56"/>
    </row>
    <row r="1209" spans="1:27" s="30" customFormat="1" ht="82.8" outlineLevel="1">
      <c r="A1209" s="10">
        <f t="shared" si="58"/>
        <v>1128</v>
      </c>
      <c r="B1209" s="10" t="s">
        <v>8546</v>
      </c>
      <c r="C1209" s="10" t="s">
        <v>421</v>
      </c>
      <c r="D1209" s="172" t="s">
        <v>3032</v>
      </c>
      <c r="E1209" s="10">
        <v>6654008111</v>
      </c>
      <c r="F1209" s="10" t="s">
        <v>7634</v>
      </c>
      <c r="G1209" s="125" t="s">
        <v>3033</v>
      </c>
      <c r="H1209" s="167" t="s">
        <v>151</v>
      </c>
      <c r="I1209" s="151" t="s">
        <v>22</v>
      </c>
      <c r="J1209" s="10" t="s">
        <v>2979</v>
      </c>
      <c r="K1209" s="296">
        <v>239.19</v>
      </c>
      <c r="L1209" s="297" t="s">
        <v>261</v>
      </c>
      <c r="M1209" s="80" t="s">
        <v>11226</v>
      </c>
      <c r="N1209" s="10" t="s">
        <v>344</v>
      </c>
      <c r="O1209" s="80" t="s">
        <v>12439</v>
      </c>
      <c r="P1209" s="16" t="s">
        <v>13061</v>
      </c>
      <c r="Q1209" s="33" t="s">
        <v>243</v>
      </c>
      <c r="R1209" s="16" t="s">
        <v>5058</v>
      </c>
      <c r="S1209" s="191" t="s">
        <v>3034</v>
      </c>
      <c r="T1209" s="76" t="s">
        <v>5688</v>
      </c>
      <c r="U1209" s="415" t="s">
        <v>4777</v>
      </c>
      <c r="V1209" s="449"/>
      <c r="W1209" s="56"/>
      <c r="X1209" s="56"/>
      <c r="Y1209" s="56"/>
      <c r="Z1209" s="56"/>
      <c r="AA1209" s="56"/>
    </row>
    <row r="1210" spans="1:27" s="30" customFormat="1" ht="82.8" outlineLevel="1">
      <c r="A1210" s="10">
        <f t="shared" si="58"/>
        <v>1129</v>
      </c>
      <c r="B1210" s="10" t="s">
        <v>6351</v>
      </c>
      <c r="C1210" s="10" t="s">
        <v>421</v>
      </c>
      <c r="D1210" s="172" t="s">
        <v>3035</v>
      </c>
      <c r="E1210" s="10">
        <v>6654008217</v>
      </c>
      <c r="F1210" s="10" t="s">
        <v>7471</v>
      </c>
      <c r="G1210" s="125" t="s">
        <v>3036</v>
      </c>
      <c r="H1210" s="167" t="s">
        <v>151</v>
      </c>
      <c r="I1210" s="151" t="s">
        <v>22</v>
      </c>
      <c r="J1210" s="10" t="s">
        <v>9276</v>
      </c>
      <c r="K1210" s="296">
        <v>0</v>
      </c>
      <c r="L1210" s="297" t="s">
        <v>261</v>
      </c>
      <c r="M1210" s="80" t="s">
        <v>11134</v>
      </c>
      <c r="N1210" s="10" t="s">
        <v>344</v>
      </c>
      <c r="O1210" s="80" t="s">
        <v>12440</v>
      </c>
      <c r="P1210" s="16" t="s">
        <v>3037</v>
      </c>
      <c r="Q1210" s="189" t="s">
        <v>11820</v>
      </c>
      <c r="R1210" s="16" t="s">
        <v>5059</v>
      </c>
      <c r="S1210" s="191" t="s">
        <v>3038</v>
      </c>
      <c r="T1210" s="76" t="s">
        <v>5687</v>
      </c>
      <c r="U1210" s="415" t="s">
        <v>4778</v>
      </c>
      <c r="V1210" s="449"/>
      <c r="W1210" s="56"/>
      <c r="X1210" s="56"/>
      <c r="Y1210" s="56"/>
      <c r="Z1210" s="56"/>
      <c r="AA1210" s="56"/>
    </row>
    <row r="1211" spans="1:27" s="30" customFormat="1" ht="94.2" outlineLevel="1">
      <c r="A1211" s="10">
        <f t="shared" si="58"/>
        <v>1130</v>
      </c>
      <c r="B1211" s="10" t="s">
        <v>8547</v>
      </c>
      <c r="C1211" s="10" t="s">
        <v>341</v>
      </c>
      <c r="D1211" s="172" t="s">
        <v>3039</v>
      </c>
      <c r="E1211" s="16">
        <v>6654009193</v>
      </c>
      <c r="F1211" s="10" t="s">
        <v>10773</v>
      </c>
      <c r="G1211" s="577" t="s">
        <v>3040</v>
      </c>
      <c r="H1211" s="167" t="s">
        <v>151</v>
      </c>
      <c r="I1211" s="298" t="s">
        <v>22</v>
      </c>
      <c r="J1211" s="10" t="s">
        <v>5771</v>
      </c>
      <c r="K1211" s="296">
        <v>239.19</v>
      </c>
      <c r="L1211" s="297" t="s">
        <v>261</v>
      </c>
      <c r="M1211" s="80" t="s">
        <v>11145</v>
      </c>
      <c r="N1211" s="10" t="s">
        <v>344</v>
      </c>
      <c r="O1211" s="80" t="s">
        <v>12441</v>
      </c>
      <c r="P1211" s="16" t="s">
        <v>5838</v>
      </c>
      <c r="Q1211" s="189" t="s">
        <v>11821</v>
      </c>
      <c r="R1211" s="16" t="s">
        <v>5060</v>
      </c>
      <c r="S1211" s="191" t="s">
        <v>3042</v>
      </c>
      <c r="T1211" s="76" t="s">
        <v>5693</v>
      </c>
      <c r="U1211" s="415" t="s">
        <v>4779</v>
      </c>
      <c r="V1211" s="449"/>
      <c r="W1211" s="67"/>
      <c r="X1211" s="56"/>
      <c r="Y1211" s="56"/>
      <c r="Z1211" s="56"/>
      <c r="AA1211" s="56"/>
    </row>
    <row r="1212" spans="1:27" s="30" customFormat="1" ht="37.200000000000003">
      <c r="A1212" s="108" t="s">
        <v>5410</v>
      </c>
      <c r="B1212" s="109"/>
      <c r="C1212" s="155"/>
      <c r="D1212" s="109"/>
      <c r="E1212" s="109"/>
      <c r="F1212" s="156"/>
      <c r="G1212" s="156"/>
      <c r="H1212" s="156"/>
      <c r="I1212" s="156"/>
      <c r="J1212" s="156"/>
      <c r="K1212" s="157"/>
      <c r="L1212" s="156"/>
      <c r="M1212" s="158"/>
      <c r="N1212" s="156"/>
      <c r="O1212" s="158"/>
      <c r="P1212" s="110"/>
      <c r="Q1212" s="156"/>
      <c r="R1212" s="156"/>
      <c r="S1212" s="156"/>
      <c r="T1212" s="158"/>
      <c r="U1212" s="416"/>
      <c r="V1212" s="449">
        <v>111</v>
      </c>
      <c r="W1212" s="56"/>
      <c r="X1212" s="56"/>
      <c r="Y1212" s="56"/>
      <c r="Z1212" s="56"/>
      <c r="AA1212" s="56"/>
    </row>
    <row r="1213" spans="1:27" s="30" customFormat="1" ht="82.8" outlineLevel="1">
      <c r="A1213" s="10">
        <f>A1211+1</f>
        <v>1131</v>
      </c>
      <c r="B1213" s="215" t="s">
        <v>8548</v>
      </c>
      <c r="C1213" s="10" t="s">
        <v>341</v>
      </c>
      <c r="D1213" s="172" t="s">
        <v>3043</v>
      </c>
      <c r="E1213" s="10">
        <v>6655003412</v>
      </c>
      <c r="F1213" s="10" t="s">
        <v>7635</v>
      </c>
      <c r="G1213" s="585" t="s">
        <v>4363</v>
      </c>
      <c r="H1213" s="167" t="s">
        <v>151</v>
      </c>
      <c r="I1213" s="151" t="s">
        <v>22</v>
      </c>
      <c r="J1213" s="215" t="s">
        <v>299</v>
      </c>
      <c r="K1213" s="217">
        <v>208.8</v>
      </c>
      <c r="L1213" s="10" t="s">
        <v>241</v>
      </c>
      <c r="M1213" s="480" t="s">
        <v>11309</v>
      </c>
      <c r="N1213" s="10" t="s">
        <v>344</v>
      </c>
      <c r="O1213" s="480" t="s">
        <v>12462</v>
      </c>
      <c r="P1213" s="10" t="s">
        <v>3041</v>
      </c>
      <c r="Q1213" s="300" t="s">
        <v>9637</v>
      </c>
      <c r="R1213" s="10" t="s">
        <v>12947</v>
      </c>
      <c r="S1213" s="10" t="s">
        <v>3044</v>
      </c>
      <c r="T1213" s="9" t="s">
        <v>344</v>
      </c>
      <c r="U1213" s="415" t="s">
        <v>9032</v>
      </c>
      <c r="V1213" s="449"/>
      <c r="W1213" s="56"/>
      <c r="X1213" s="56"/>
      <c r="Y1213" s="56"/>
      <c r="Z1213" s="56"/>
      <c r="AA1213" s="56"/>
    </row>
    <row r="1214" spans="1:27" s="30" customFormat="1" ht="82.8" outlineLevel="1">
      <c r="A1214" s="10">
        <f t="shared" ref="A1214:A1223" si="59">A1213+1</f>
        <v>1132</v>
      </c>
      <c r="B1214" s="215" t="s">
        <v>8549</v>
      </c>
      <c r="C1214" s="10" t="s">
        <v>341</v>
      </c>
      <c r="D1214" s="172" t="s">
        <v>3045</v>
      </c>
      <c r="E1214" s="10">
        <v>6655003839</v>
      </c>
      <c r="F1214" s="10" t="s">
        <v>7472</v>
      </c>
      <c r="G1214" s="585" t="s">
        <v>4364</v>
      </c>
      <c r="H1214" s="167" t="s">
        <v>151</v>
      </c>
      <c r="I1214" s="151" t="s">
        <v>22</v>
      </c>
      <c r="J1214" s="215" t="s">
        <v>3409</v>
      </c>
      <c r="K1214" s="217">
        <v>208.8</v>
      </c>
      <c r="L1214" s="10" t="s">
        <v>241</v>
      </c>
      <c r="M1214" s="480" t="s">
        <v>11310</v>
      </c>
      <c r="N1214" s="10" t="s">
        <v>344</v>
      </c>
      <c r="O1214" s="480" t="s">
        <v>12442</v>
      </c>
      <c r="P1214" s="10" t="s">
        <v>3046</v>
      </c>
      <c r="Q1214" s="300" t="s">
        <v>9637</v>
      </c>
      <c r="R1214" s="10" t="s">
        <v>5030</v>
      </c>
      <c r="S1214" s="10" t="s">
        <v>3047</v>
      </c>
      <c r="T1214" s="9" t="s">
        <v>14053</v>
      </c>
      <c r="U1214" s="415" t="s">
        <v>4780</v>
      </c>
      <c r="V1214" s="449"/>
      <c r="W1214" s="56"/>
      <c r="X1214" s="56"/>
      <c r="Y1214" s="56"/>
      <c r="Z1214" s="56"/>
      <c r="AA1214" s="56"/>
    </row>
    <row r="1215" spans="1:27" s="30" customFormat="1" ht="96" outlineLevel="1">
      <c r="A1215" s="10">
        <f t="shared" si="59"/>
        <v>1133</v>
      </c>
      <c r="B1215" s="615" t="s">
        <v>9200</v>
      </c>
      <c r="C1215" s="10" t="s">
        <v>341</v>
      </c>
      <c r="D1215" s="172" t="s">
        <v>3048</v>
      </c>
      <c r="E1215" s="10">
        <v>6655003540</v>
      </c>
      <c r="F1215" s="10" t="s">
        <v>7636</v>
      </c>
      <c r="G1215" s="634" t="s">
        <v>4365</v>
      </c>
      <c r="H1215" s="167" t="s">
        <v>151</v>
      </c>
      <c r="I1215" s="151" t="s">
        <v>22</v>
      </c>
      <c r="J1215" s="615" t="s">
        <v>9276</v>
      </c>
      <c r="K1215" s="635">
        <v>208.8</v>
      </c>
      <c r="L1215" s="10" t="s">
        <v>241</v>
      </c>
      <c r="M1215" s="605" t="s">
        <v>11311</v>
      </c>
      <c r="N1215" s="10" t="s">
        <v>344</v>
      </c>
      <c r="O1215" s="605" t="s">
        <v>12463</v>
      </c>
      <c r="P1215" s="10" t="s">
        <v>13062</v>
      </c>
      <c r="Q1215" s="451" t="s">
        <v>9581</v>
      </c>
      <c r="R1215" s="10" t="s">
        <v>5030</v>
      </c>
      <c r="S1215" s="10" t="s">
        <v>3049</v>
      </c>
      <c r="T1215" s="9" t="s">
        <v>344</v>
      </c>
      <c r="U1215" s="415" t="s">
        <v>4817</v>
      </c>
      <c r="V1215" s="449"/>
      <c r="W1215" s="56"/>
      <c r="X1215" s="56"/>
      <c r="Y1215" s="56"/>
      <c r="Z1215" s="56"/>
      <c r="AA1215" s="56"/>
    </row>
    <row r="1216" spans="1:27" s="30" customFormat="1" ht="84" outlineLevel="1">
      <c r="A1216" s="10">
        <f t="shared" si="59"/>
        <v>1134</v>
      </c>
      <c r="B1216" s="615" t="s">
        <v>9201</v>
      </c>
      <c r="C1216" s="10" t="s">
        <v>44</v>
      </c>
      <c r="D1216" s="172" t="s">
        <v>3050</v>
      </c>
      <c r="E1216" s="10">
        <v>6655003525</v>
      </c>
      <c r="F1216" s="10" t="s">
        <v>9224</v>
      </c>
      <c r="G1216" s="634" t="s">
        <v>4366</v>
      </c>
      <c r="H1216" s="167" t="s">
        <v>151</v>
      </c>
      <c r="I1216" s="151" t="s">
        <v>22</v>
      </c>
      <c r="J1216" s="615" t="s">
        <v>174</v>
      </c>
      <c r="K1216" s="635">
        <v>208.8</v>
      </c>
      <c r="L1216" s="10" t="s">
        <v>241</v>
      </c>
      <c r="M1216" s="605" t="s">
        <v>11312</v>
      </c>
      <c r="N1216" s="10" t="s">
        <v>344</v>
      </c>
      <c r="O1216" s="605" t="s">
        <v>11878</v>
      </c>
      <c r="P1216" s="10" t="s">
        <v>3051</v>
      </c>
      <c r="Q1216" s="451" t="s">
        <v>11822</v>
      </c>
      <c r="R1216" s="10" t="s">
        <v>5030</v>
      </c>
      <c r="S1216" s="10" t="s">
        <v>3052</v>
      </c>
      <c r="T1216" s="9" t="s">
        <v>3053</v>
      </c>
      <c r="U1216" s="415" t="s">
        <v>9033</v>
      </c>
      <c r="V1216" s="449"/>
      <c r="W1216" s="56"/>
      <c r="X1216" s="56"/>
      <c r="Y1216" s="56"/>
      <c r="Z1216" s="56"/>
      <c r="AA1216" s="56"/>
    </row>
    <row r="1217" spans="1:27" s="30" customFormat="1" ht="84" outlineLevel="1">
      <c r="A1217" s="10">
        <f t="shared" si="59"/>
        <v>1135</v>
      </c>
      <c r="B1217" s="615" t="s">
        <v>7716</v>
      </c>
      <c r="C1217" s="10" t="s">
        <v>341</v>
      </c>
      <c r="D1217" s="172" t="s">
        <v>3054</v>
      </c>
      <c r="E1217" s="10">
        <v>6655003557</v>
      </c>
      <c r="F1217" s="10" t="s">
        <v>7473</v>
      </c>
      <c r="G1217" s="634" t="s">
        <v>3055</v>
      </c>
      <c r="H1217" s="167" t="s">
        <v>151</v>
      </c>
      <c r="I1217" s="151" t="s">
        <v>22</v>
      </c>
      <c r="J1217" s="615" t="s">
        <v>2868</v>
      </c>
      <c r="K1217" s="635">
        <v>208.8</v>
      </c>
      <c r="L1217" s="10" t="s">
        <v>241</v>
      </c>
      <c r="M1217" s="605" t="s">
        <v>11313</v>
      </c>
      <c r="N1217" s="10" t="s">
        <v>344</v>
      </c>
      <c r="O1217" s="605" t="s">
        <v>12443</v>
      </c>
      <c r="P1217" s="10" t="s">
        <v>13063</v>
      </c>
      <c r="Q1217" s="451" t="s">
        <v>9581</v>
      </c>
      <c r="R1217" s="10" t="s">
        <v>5030</v>
      </c>
      <c r="S1217" s="10" t="s">
        <v>3056</v>
      </c>
      <c r="T1217" s="9" t="s">
        <v>3057</v>
      </c>
      <c r="U1217" s="415" t="s">
        <v>9034</v>
      </c>
      <c r="V1217" s="449"/>
      <c r="W1217" s="56"/>
      <c r="X1217" s="56"/>
      <c r="Y1217" s="56"/>
      <c r="Z1217" s="56"/>
      <c r="AA1217" s="56"/>
    </row>
    <row r="1218" spans="1:27" s="30" customFormat="1" ht="84" outlineLevel="1">
      <c r="A1218" s="10">
        <f t="shared" si="59"/>
        <v>1136</v>
      </c>
      <c r="B1218" s="615" t="s">
        <v>9202</v>
      </c>
      <c r="C1218" s="10" t="s">
        <v>44</v>
      </c>
      <c r="D1218" s="172" t="s">
        <v>3058</v>
      </c>
      <c r="E1218" s="10">
        <v>6655003532</v>
      </c>
      <c r="F1218" s="10" t="s">
        <v>13802</v>
      </c>
      <c r="G1218" s="634" t="s">
        <v>3059</v>
      </c>
      <c r="H1218" s="167" t="s">
        <v>151</v>
      </c>
      <c r="I1218" s="151" t="s">
        <v>22</v>
      </c>
      <c r="J1218" s="615" t="s">
        <v>3410</v>
      </c>
      <c r="K1218" s="635">
        <v>208.8</v>
      </c>
      <c r="L1218" s="10" t="s">
        <v>241</v>
      </c>
      <c r="M1218" s="605" t="s">
        <v>11314</v>
      </c>
      <c r="N1218" s="10" t="s">
        <v>344</v>
      </c>
      <c r="O1218" s="605" t="s">
        <v>12199</v>
      </c>
      <c r="P1218" s="10" t="s">
        <v>3060</v>
      </c>
      <c r="Q1218" s="451" t="s">
        <v>11823</v>
      </c>
      <c r="R1218" s="10" t="s">
        <v>5030</v>
      </c>
      <c r="S1218" s="10" t="s">
        <v>3061</v>
      </c>
      <c r="T1218" s="9" t="s">
        <v>344</v>
      </c>
      <c r="U1218" s="415" t="s">
        <v>4373</v>
      </c>
      <c r="V1218" s="449"/>
      <c r="W1218" s="56"/>
      <c r="X1218" s="56"/>
      <c r="Y1218" s="56"/>
      <c r="Z1218" s="56"/>
      <c r="AA1218" s="56"/>
    </row>
    <row r="1219" spans="1:27" s="30" customFormat="1" ht="84" outlineLevel="1">
      <c r="A1219" s="10">
        <f t="shared" si="59"/>
        <v>1137</v>
      </c>
      <c r="B1219" s="615" t="s">
        <v>9203</v>
      </c>
      <c r="C1219" s="10" t="s">
        <v>341</v>
      </c>
      <c r="D1219" s="172" t="s">
        <v>3062</v>
      </c>
      <c r="E1219" s="10">
        <v>6655003846</v>
      </c>
      <c r="F1219" s="10" t="s">
        <v>7474</v>
      </c>
      <c r="G1219" s="634" t="s">
        <v>4367</v>
      </c>
      <c r="H1219" s="167" t="s">
        <v>151</v>
      </c>
      <c r="I1219" s="151" t="s">
        <v>22</v>
      </c>
      <c r="J1219" s="615" t="s">
        <v>299</v>
      </c>
      <c r="K1219" s="635">
        <v>208.8</v>
      </c>
      <c r="L1219" s="10" t="s">
        <v>241</v>
      </c>
      <c r="M1219" s="605" t="s">
        <v>11314</v>
      </c>
      <c r="N1219" s="10" t="s">
        <v>344</v>
      </c>
      <c r="O1219" s="605" t="s">
        <v>12444</v>
      </c>
      <c r="P1219" s="10" t="s">
        <v>13064</v>
      </c>
      <c r="Q1219" s="580" t="s">
        <v>9342</v>
      </c>
      <c r="R1219" s="10" t="s">
        <v>5030</v>
      </c>
      <c r="S1219" s="10" t="s">
        <v>3063</v>
      </c>
      <c r="T1219" s="9" t="s">
        <v>344</v>
      </c>
      <c r="U1219" s="415" t="s">
        <v>9331</v>
      </c>
      <c r="V1219" s="449"/>
      <c r="W1219" s="56"/>
      <c r="X1219" s="56"/>
      <c r="Y1219" s="56"/>
      <c r="Z1219" s="56"/>
      <c r="AA1219" s="56"/>
    </row>
    <row r="1220" spans="1:27" s="30" customFormat="1" ht="82.8" outlineLevel="1">
      <c r="A1220" s="10">
        <f t="shared" si="59"/>
        <v>1138</v>
      </c>
      <c r="B1220" s="385" t="s">
        <v>8550</v>
      </c>
      <c r="C1220" s="10" t="s">
        <v>341</v>
      </c>
      <c r="D1220" s="172" t="s">
        <v>3064</v>
      </c>
      <c r="E1220" s="10">
        <v>6655003821</v>
      </c>
      <c r="F1220" s="10" t="s">
        <v>7705</v>
      </c>
      <c r="G1220" s="387" t="s">
        <v>4368</v>
      </c>
      <c r="H1220" s="167" t="s">
        <v>151</v>
      </c>
      <c r="I1220" s="151" t="s">
        <v>22</v>
      </c>
      <c r="J1220" s="385" t="s">
        <v>294</v>
      </c>
      <c r="K1220" s="399">
        <v>208.8</v>
      </c>
      <c r="L1220" s="10" t="s">
        <v>241</v>
      </c>
      <c r="M1220" s="235" t="s">
        <v>11315</v>
      </c>
      <c r="N1220" s="10" t="s">
        <v>344</v>
      </c>
      <c r="O1220" s="235" t="s">
        <v>12464</v>
      </c>
      <c r="P1220" s="10" t="s">
        <v>3065</v>
      </c>
      <c r="Q1220" s="402" t="s">
        <v>11824</v>
      </c>
      <c r="R1220" s="10" t="s">
        <v>5031</v>
      </c>
      <c r="S1220" s="10" t="s">
        <v>3066</v>
      </c>
      <c r="T1220" s="9" t="s">
        <v>3067</v>
      </c>
      <c r="U1220" s="415" t="s">
        <v>4374</v>
      </c>
      <c r="V1220" s="449"/>
      <c r="W1220" s="56"/>
      <c r="X1220" s="56"/>
      <c r="Y1220" s="56"/>
      <c r="Z1220" s="56"/>
      <c r="AA1220" s="56"/>
    </row>
    <row r="1221" spans="1:27" s="30" customFormat="1" ht="106.2" outlineLevel="1">
      <c r="A1221" s="10">
        <f t="shared" si="59"/>
        <v>1139</v>
      </c>
      <c r="B1221" s="615" t="s">
        <v>8551</v>
      </c>
      <c r="C1221" s="10" t="s">
        <v>44</v>
      </c>
      <c r="D1221" s="172" t="s">
        <v>3068</v>
      </c>
      <c r="E1221" s="10">
        <v>6655002024</v>
      </c>
      <c r="F1221" s="10" t="s">
        <v>13803</v>
      </c>
      <c r="G1221" s="634" t="s">
        <v>4369</v>
      </c>
      <c r="H1221" s="167" t="s">
        <v>151</v>
      </c>
      <c r="I1221" s="151" t="s">
        <v>22</v>
      </c>
      <c r="J1221" s="615" t="s">
        <v>299</v>
      </c>
      <c r="K1221" s="635">
        <v>208.8</v>
      </c>
      <c r="L1221" s="10" t="s">
        <v>241</v>
      </c>
      <c r="M1221" s="605" t="s">
        <v>11316</v>
      </c>
      <c r="N1221" s="10" t="s">
        <v>344</v>
      </c>
      <c r="O1221" s="605" t="s">
        <v>12455</v>
      </c>
      <c r="P1221" s="10" t="s">
        <v>3069</v>
      </c>
      <c r="Q1221" s="451" t="s">
        <v>11825</v>
      </c>
      <c r="R1221" s="10" t="s">
        <v>5030</v>
      </c>
      <c r="S1221" s="10" t="s">
        <v>3070</v>
      </c>
      <c r="T1221" s="9" t="s">
        <v>3071</v>
      </c>
      <c r="U1221" s="415" t="s">
        <v>9035</v>
      </c>
      <c r="V1221" s="449"/>
      <c r="W1221" s="56"/>
      <c r="X1221" s="56"/>
      <c r="Y1221" s="56"/>
      <c r="Z1221" s="56"/>
      <c r="AA1221" s="56"/>
    </row>
    <row r="1222" spans="1:27" s="30" customFormat="1" ht="82.8" outlineLevel="1">
      <c r="A1222" s="10">
        <f t="shared" si="59"/>
        <v>1140</v>
      </c>
      <c r="B1222" s="615" t="s">
        <v>8552</v>
      </c>
      <c r="C1222" s="10" t="s">
        <v>341</v>
      </c>
      <c r="D1222" s="172" t="s">
        <v>3072</v>
      </c>
      <c r="E1222" s="10">
        <v>6655003395</v>
      </c>
      <c r="F1222" s="10" t="s">
        <v>13804</v>
      </c>
      <c r="G1222" s="634" t="s">
        <v>4370</v>
      </c>
      <c r="H1222" s="167" t="s">
        <v>151</v>
      </c>
      <c r="I1222" s="151" t="s">
        <v>22</v>
      </c>
      <c r="J1222" s="615" t="s">
        <v>299</v>
      </c>
      <c r="K1222" s="635">
        <v>208.8</v>
      </c>
      <c r="L1222" s="10" t="s">
        <v>241</v>
      </c>
      <c r="M1222" s="605" t="s">
        <v>11317</v>
      </c>
      <c r="N1222" s="10" t="s">
        <v>344</v>
      </c>
      <c r="O1222" s="605" t="s">
        <v>12199</v>
      </c>
      <c r="P1222" s="10" t="s">
        <v>3073</v>
      </c>
      <c r="Q1222" s="451" t="s">
        <v>11826</v>
      </c>
      <c r="R1222" s="10" t="s">
        <v>5030</v>
      </c>
      <c r="S1222" s="10" t="s">
        <v>3074</v>
      </c>
      <c r="T1222" s="9" t="s">
        <v>344</v>
      </c>
      <c r="U1222" s="415" t="s">
        <v>4372</v>
      </c>
      <c r="V1222" s="449"/>
      <c r="W1222" s="56"/>
      <c r="X1222" s="56"/>
      <c r="Y1222" s="56"/>
      <c r="Z1222" s="56"/>
      <c r="AA1222" s="56"/>
    </row>
    <row r="1223" spans="1:27" s="30" customFormat="1" ht="82.8" outlineLevel="1">
      <c r="A1223" s="10">
        <f t="shared" si="59"/>
        <v>1141</v>
      </c>
      <c r="B1223" s="385" t="s">
        <v>8553</v>
      </c>
      <c r="C1223" s="10" t="s">
        <v>44</v>
      </c>
      <c r="D1223" s="172" t="s">
        <v>3075</v>
      </c>
      <c r="E1223" s="10">
        <v>6655003405</v>
      </c>
      <c r="F1223" s="10" t="s">
        <v>13805</v>
      </c>
      <c r="G1223" s="387" t="s">
        <v>4371</v>
      </c>
      <c r="H1223" s="167" t="s">
        <v>151</v>
      </c>
      <c r="I1223" s="151" t="s">
        <v>22</v>
      </c>
      <c r="J1223" s="385" t="s">
        <v>4362</v>
      </c>
      <c r="K1223" s="399">
        <v>208.8</v>
      </c>
      <c r="L1223" s="10" t="s">
        <v>241</v>
      </c>
      <c r="M1223" s="235" t="s">
        <v>11318</v>
      </c>
      <c r="N1223" s="10" t="s">
        <v>344</v>
      </c>
      <c r="O1223" s="235" t="s">
        <v>12445</v>
      </c>
      <c r="P1223" s="10" t="s">
        <v>13065</v>
      </c>
      <c r="Q1223" s="402" t="s">
        <v>9708</v>
      </c>
      <c r="R1223" s="10" t="s">
        <v>5030</v>
      </c>
      <c r="S1223" s="10" t="s">
        <v>3076</v>
      </c>
      <c r="T1223" s="9" t="s">
        <v>344</v>
      </c>
      <c r="U1223" s="415" t="s">
        <v>9036</v>
      </c>
      <c r="V1223" s="449"/>
      <c r="W1223" s="67"/>
      <c r="X1223" s="56"/>
      <c r="Y1223" s="56"/>
      <c r="Z1223" s="56"/>
      <c r="AA1223" s="56"/>
    </row>
    <row r="1224" spans="1:27" s="30" customFormat="1" ht="37.200000000000003">
      <c r="A1224" s="108" t="s">
        <v>5411</v>
      </c>
      <c r="B1224" s="109"/>
      <c r="C1224" s="155"/>
      <c r="D1224" s="109"/>
      <c r="E1224" s="109"/>
      <c r="F1224" s="156"/>
      <c r="G1224" s="156"/>
      <c r="H1224" s="156"/>
      <c r="I1224" s="156"/>
      <c r="J1224" s="156"/>
      <c r="K1224" s="157"/>
      <c r="L1224" s="156"/>
      <c r="M1224" s="158"/>
      <c r="N1224" s="156"/>
      <c r="O1224" s="158"/>
      <c r="P1224" s="110"/>
      <c r="Q1224" s="156"/>
      <c r="R1224" s="156"/>
      <c r="S1224" s="156"/>
      <c r="T1224" s="158"/>
      <c r="U1224" s="416"/>
      <c r="V1224" s="449">
        <v>111</v>
      </c>
      <c r="W1224" s="56"/>
      <c r="X1224" s="56"/>
      <c r="Y1224" s="56"/>
      <c r="Z1224" s="56"/>
      <c r="AA1224" s="56"/>
    </row>
    <row r="1225" spans="1:27" s="30" customFormat="1" ht="72" outlineLevel="1">
      <c r="A1225" s="10">
        <f>A1223+1</f>
        <v>1142</v>
      </c>
      <c r="B1225" s="16" t="s">
        <v>5634</v>
      </c>
      <c r="C1225" s="10" t="s">
        <v>44</v>
      </c>
      <c r="D1225" s="172" t="s">
        <v>7095</v>
      </c>
      <c r="E1225" s="10">
        <v>6656004218</v>
      </c>
      <c r="F1225" s="10" t="s">
        <v>7475</v>
      </c>
      <c r="G1225" s="125" t="s">
        <v>3077</v>
      </c>
      <c r="H1225" s="167" t="s">
        <v>151</v>
      </c>
      <c r="I1225" s="10" t="s">
        <v>22</v>
      </c>
      <c r="J1225" s="10" t="s">
        <v>6616</v>
      </c>
      <c r="K1225" s="18">
        <v>341</v>
      </c>
      <c r="L1225" s="10" t="s">
        <v>241</v>
      </c>
      <c r="M1225" s="76" t="s">
        <v>11319</v>
      </c>
      <c r="N1225" s="10" t="s">
        <v>344</v>
      </c>
      <c r="O1225" s="80" t="s">
        <v>12446</v>
      </c>
      <c r="P1225" s="10" t="s">
        <v>6810</v>
      </c>
      <c r="Q1225" s="580" t="s">
        <v>9342</v>
      </c>
      <c r="R1225" s="10" t="s">
        <v>7096</v>
      </c>
      <c r="S1225" s="10" t="s">
        <v>13153</v>
      </c>
      <c r="T1225" s="76" t="s">
        <v>10360</v>
      </c>
      <c r="U1225" s="415" t="s">
        <v>4821</v>
      </c>
      <c r="V1225" s="449"/>
      <c r="W1225" s="56"/>
      <c r="X1225" s="56"/>
      <c r="Y1225" s="56"/>
      <c r="Z1225" s="56"/>
      <c r="AA1225" s="56"/>
    </row>
    <row r="1226" spans="1:27" s="30" customFormat="1" ht="72" outlineLevel="1">
      <c r="A1226" s="10">
        <f t="shared" ref="A1226:A1240" si="60">A1225+1</f>
        <v>1143</v>
      </c>
      <c r="B1226" s="10" t="s">
        <v>6352</v>
      </c>
      <c r="C1226" s="10" t="s">
        <v>44</v>
      </c>
      <c r="D1226" s="172" t="s">
        <v>6813</v>
      </c>
      <c r="E1226" s="10">
        <v>6656003895</v>
      </c>
      <c r="F1226" s="10" t="s">
        <v>7476</v>
      </c>
      <c r="G1226" s="576" t="s">
        <v>6505</v>
      </c>
      <c r="H1226" s="167" t="s">
        <v>151</v>
      </c>
      <c r="I1226" s="10" t="s">
        <v>22</v>
      </c>
      <c r="J1226" s="10" t="s">
        <v>6616</v>
      </c>
      <c r="K1226" s="18">
        <v>341</v>
      </c>
      <c r="L1226" s="10" t="s">
        <v>241</v>
      </c>
      <c r="M1226" s="76" t="s">
        <v>11320</v>
      </c>
      <c r="N1226" s="10" t="s">
        <v>344</v>
      </c>
      <c r="O1226" s="76" t="s">
        <v>12447</v>
      </c>
      <c r="P1226" s="10" t="s">
        <v>6622</v>
      </c>
      <c r="Q1226" s="580" t="s">
        <v>9342</v>
      </c>
      <c r="R1226" s="10" t="s">
        <v>7096</v>
      </c>
      <c r="S1226" s="10" t="s">
        <v>13154</v>
      </c>
      <c r="T1226" s="636" t="s">
        <v>10361</v>
      </c>
      <c r="U1226" s="415" t="s">
        <v>4781</v>
      </c>
      <c r="V1226" s="449"/>
      <c r="W1226" s="56"/>
      <c r="X1226" s="56"/>
      <c r="Y1226" s="56"/>
      <c r="Z1226" s="56"/>
      <c r="AA1226" s="56"/>
    </row>
    <row r="1227" spans="1:27" s="30" customFormat="1" ht="72" outlineLevel="1">
      <c r="A1227" s="10">
        <f t="shared" si="60"/>
        <v>1144</v>
      </c>
      <c r="B1227" s="10" t="s">
        <v>9204</v>
      </c>
      <c r="C1227" s="10" t="s">
        <v>44</v>
      </c>
      <c r="D1227" s="172" t="s">
        <v>3078</v>
      </c>
      <c r="E1227" s="10">
        <v>6656004095</v>
      </c>
      <c r="F1227" s="10" t="s">
        <v>7477</v>
      </c>
      <c r="G1227" s="576" t="s">
        <v>6506</v>
      </c>
      <c r="H1227" s="167" t="s">
        <v>151</v>
      </c>
      <c r="I1227" s="10" t="s">
        <v>22</v>
      </c>
      <c r="J1227" s="10" t="s">
        <v>6617</v>
      </c>
      <c r="K1227" s="18">
        <v>341</v>
      </c>
      <c r="L1227" s="10" t="s">
        <v>241</v>
      </c>
      <c r="M1227" s="76" t="s">
        <v>11321</v>
      </c>
      <c r="N1227" s="10" t="s">
        <v>344</v>
      </c>
      <c r="O1227" s="76" t="s">
        <v>12448</v>
      </c>
      <c r="P1227" s="10" t="s">
        <v>6621</v>
      </c>
      <c r="Q1227" s="580" t="s">
        <v>9342</v>
      </c>
      <c r="R1227" s="10" t="s">
        <v>7096</v>
      </c>
      <c r="S1227" s="10" t="s">
        <v>13155</v>
      </c>
      <c r="T1227" s="636" t="s">
        <v>10362</v>
      </c>
      <c r="U1227" s="415" t="s">
        <v>4782</v>
      </c>
      <c r="V1227" s="449"/>
      <c r="W1227" s="56"/>
      <c r="X1227" s="56"/>
      <c r="Y1227" s="56"/>
      <c r="Z1227" s="56"/>
      <c r="AA1227" s="56"/>
    </row>
    <row r="1228" spans="1:27" s="30" customFormat="1" ht="72" outlineLevel="1">
      <c r="A1228" s="10">
        <f t="shared" si="60"/>
        <v>1145</v>
      </c>
      <c r="B1228" s="10" t="s">
        <v>9205</v>
      </c>
      <c r="C1228" s="10" t="s">
        <v>44</v>
      </c>
      <c r="D1228" s="172" t="s">
        <v>6812</v>
      </c>
      <c r="E1228" s="10">
        <v>6656003937</v>
      </c>
      <c r="F1228" s="10" t="s">
        <v>7478</v>
      </c>
      <c r="G1228" s="576" t="s">
        <v>3700</v>
      </c>
      <c r="H1228" s="167" t="s">
        <v>151</v>
      </c>
      <c r="I1228" s="10" t="s">
        <v>22</v>
      </c>
      <c r="J1228" s="10" t="s">
        <v>6616</v>
      </c>
      <c r="K1228" s="18">
        <v>341</v>
      </c>
      <c r="L1228" s="10" t="s">
        <v>241</v>
      </c>
      <c r="M1228" s="76" t="s">
        <v>11322</v>
      </c>
      <c r="N1228" s="10" t="s">
        <v>344</v>
      </c>
      <c r="O1228" s="76" t="s">
        <v>12017</v>
      </c>
      <c r="P1228" s="10" t="s">
        <v>4398</v>
      </c>
      <c r="Q1228" s="580" t="s">
        <v>9342</v>
      </c>
      <c r="R1228" s="10" t="s">
        <v>7096</v>
      </c>
      <c r="S1228" s="10" t="s">
        <v>13156</v>
      </c>
      <c r="T1228" s="636" t="s">
        <v>10363</v>
      </c>
      <c r="U1228" s="415" t="s">
        <v>4783</v>
      </c>
      <c r="V1228" s="449"/>
      <c r="W1228" s="56"/>
      <c r="X1228" s="56"/>
      <c r="Y1228" s="56"/>
      <c r="Z1228" s="56"/>
      <c r="AA1228" s="56"/>
    </row>
    <row r="1229" spans="1:27" s="30" customFormat="1" ht="72" outlineLevel="1">
      <c r="A1229" s="10">
        <f t="shared" si="60"/>
        <v>1146</v>
      </c>
      <c r="B1229" s="10" t="s">
        <v>9206</v>
      </c>
      <c r="C1229" s="10" t="s">
        <v>44</v>
      </c>
      <c r="D1229" s="172" t="s">
        <v>3079</v>
      </c>
      <c r="E1229" s="10">
        <v>6656003888</v>
      </c>
      <c r="F1229" s="10" t="s">
        <v>7637</v>
      </c>
      <c r="G1229" s="576" t="s">
        <v>6507</v>
      </c>
      <c r="H1229" s="167" t="s">
        <v>151</v>
      </c>
      <c r="I1229" s="10" t="s">
        <v>22</v>
      </c>
      <c r="J1229" s="10" t="s">
        <v>6614</v>
      </c>
      <c r="K1229" s="18">
        <v>341</v>
      </c>
      <c r="L1229" s="10" t="s">
        <v>241</v>
      </c>
      <c r="M1229" s="76" t="s">
        <v>11323</v>
      </c>
      <c r="N1229" s="10" t="s">
        <v>344</v>
      </c>
      <c r="O1229" s="76" t="s">
        <v>12449</v>
      </c>
      <c r="P1229" s="10" t="s">
        <v>6623</v>
      </c>
      <c r="Q1229" s="580" t="s">
        <v>9342</v>
      </c>
      <c r="R1229" s="10" t="s">
        <v>7096</v>
      </c>
      <c r="S1229" s="10" t="s">
        <v>13157</v>
      </c>
      <c r="T1229" s="636" t="s">
        <v>10364</v>
      </c>
      <c r="U1229" s="415" t="s">
        <v>4784</v>
      </c>
      <c r="V1229" s="449"/>
      <c r="W1229" s="56"/>
      <c r="X1229" s="56"/>
      <c r="Y1229" s="56"/>
      <c r="Z1229" s="56"/>
      <c r="AA1229" s="56"/>
    </row>
    <row r="1230" spans="1:27" s="30" customFormat="1" ht="72" outlineLevel="1">
      <c r="A1230" s="10">
        <f t="shared" si="60"/>
        <v>1147</v>
      </c>
      <c r="B1230" s="10" t="s">
        <v>6353</v>
      </c>
      <c r="C1230" s="10" t="s">
        <v>44</v>
      </c>
      <c r="D1230" s="172" t="s">
        <v>3080</v>
      </c>
      <c r="E1230" s="10">
        <v>6656004017</v>
      </c>
      <c r="F1230" s="10" t="s">
        <v>10774</v>
      </c>
      <c r="G1230" s="576" t="s">
        <v>6508</v>
      </c>
      <c r="H1230" s="167" t="s">
        <v>151</v>
      </c>
      <c r="I1230" s="10" t="s">
        <v>22</v>
      </c>
      <c r="J1230" s="10" t="s">
        <v>6614</v>
      </c>
      <c r="K1230" s="18">
        <v>341</v>
      </c>
      <c r="L1230" s="10" t="s">
        <v>241</v>
      </c>
      <c r="M1230" s="76" t="s">
        <v>11323</v>
      </c>
      <c r="N1230" s="10" t="s">
        <v>344</v>
      </c>
      <c r="O1230" s="76" t="s">
        <v>12450</v>
      </c>
      <c r="P1230" s="10" t="s">
        <v>6624</v>
      </c>
      <c r="Q1230" s="580" t="s">
        <v>9342</v>
      </c>
      <c r="R1230" s="10" t="s">
        <v>7110</v>
      </c>
      <c r="S1230" s="10" t="s">
        <v>13159</v>
      </c>
      <c r="T1230" s="636" t="s">
        <v>10365</v>
      </c>
      <c r="U1230" s="415" t="s">
        <v>7097</v>
      </c>
      <c r="V1230" s="449"/>
      <c r="W1230" s="56"/>
      <c r="X1230" s="56"/>
      <c r="Y1230" s="56"/>
      <c r="Z1230" s="56"/>
      <c r="AA1230" s="56"/>
    </row>
    <row r="1231" spans="1:27" s="30" customFormat="1" ht="91.2" outlineLevel="1">
      <c r="A1231" s="10">
        <f t="shared" si="60"/>
        <v>1148</v>
      </c>
      <c r="B1231" s="10" t="s">
        <v>9207</v>
      </c>
      <c r="C1231" s="10" t="s">
        <v>44</v>
      </c>
      <c r="D1231" s="172" t="s">
        <v>7098</v>
      </c>
      <c r="E1231" s="10">
        <v>6656004063</v>
      </c>
      <c r="F1231" s="10" t="s">
        <v>8648</v>
      </c>
      <c r="G1231" s="576" t="s">
        <v>7104</v>
      </c>
      <c r="H1231" s="167" t="s">
        <v>151</v>
      </c>
      <c r="I1231" s="10" t="s">
        <v>22</v>
      </c>
      <c r="J1231" s="10" t="s">
        <v>174</v>
      </c>
      <c r="K1231" s="18">
        <v>341</v>
      </c>
      <c r="L1231" s="10" t="s">
        <v>241</v>
      </c>
      <c r="M1231" s="76" t="s">
        <v>11324</v>
      </c>
      <c r="N1231" s="10" t="s">
        <v>344</v>
      </c>
      <c r="O1231" s="76" t="s">
        <v>12451</v>
      </c>
      <c r="P1231" s="10" t="s">
        <v>4399</v>
      </c>
      <c r="Q1231" s="173" t="s">
        <v>11827</v>
      </c>
      <c r="R1231" s="10" t="s">
        <v>7099</v>
      </c>
      <c r="S1231" s="10" t="s">
        <v>13158</v>
      </c>
      <c r="T1231" s="636" t="s">
        <v>10366</v>
      </c>
      <c r="U1231" s="415" t="s">
        <v>4785</v>
      </c>
      <c r="V1231" s="449"/>
      <c r="W1231" s="56"/>
      <c r="X1231" s="56"/>
      <c r="Y1231" s="56"/>
      <c r="Z1231" s="56"/>
      <c r="AA1231" s="56"/>
    </row>
    <row r="1232" spans="1:27" s="30" customFormat="1" ht="72" outlineLevel="1">
      <c r="A1232" s="10">
        <f t="shared" si="60"/>
        <v>1149</v>
      </c>
      <c r="B1232" s="10" t="s">
        <v>9208</v>
      </c>
      <c r="C1232" s="10" t="s">
        <v>44</v>
      </c>
      <c r="D1232" s="172" t="s">
        <v>3081</v>
      </c>
      <c r="E1232" s="10">
        <v>6656003905</v>
      </c>
      <c r="F1232" s="10" t="s">
        <v>7479</v>
      </c>
      <c r="G1232" s="576" t="s">
        <v>7100</v>
      </c>
      <c r="H1232" s="167" t="s">
        <v>151</v>
      </c>
      <c r="I1232" s="10" t="s">
        <v>22</v>
      </c>
      <c r="J1232" s="10" t="s">
        <v>174</v>
      </c>
      <c r="K1232" s="18">
        <v>341</v>
      </c>
      <c r="L1232" s="10" t="s">
        <v>241</v>
      </c>
      <c r="M1232" s="76" t="s">
        <v>11325</v>
      </c>
      <c r="N1232" s="10" t="s">
        <v>344</v>
      </c>
      <c r="O1232" s="76" t="s">
        <v>12452</v>
      </c>
      <c r="P1232" s="10" t="s">
        <v>6625</v>
      </c>
      <c r="Q1232" s="580" t="s">
        <v>9342</v>
      </c>
      <c r="R1232" s="10" t="s">
        <v>8822</v>
      </c>
      <c r="S1232" s="10" t="s">
        <v>13160</v>
      </c>
      <c r="T1232" s="636" t="s">
        <v>10368</v>
      </c>
      <c r="U1232" s="415" t="s">
        <v>4786</v>
      </c>
      <c r="V1232" s="449"/>
      <c r="W1232" s="56"/>
      <c r="X1232" s="56"/>
      <c r="Y1232" s="56"/>
      <c r="Z1232" s="56"/>
      <c r="AA1232" s="56"/>
    </row>
    <row r="1233" spans="1:27" s="30" customFormat="1" ht="72" outlineLevel="1">
      <c r="A1233" s="10">
        <f t="shared" si="60"/>
        <v>1150</v>
      </c>
      <c r="B1233" s="10" t="s">
        <v>9209</v>
      </c>
      <c r="C1233" s="10" t="s">
        <v>44</v>
      </c>
      <c r="D1233" s="172" t="s">
        <v>3082</v>
      </c>
      <c r="E1233" s="10">
        <v>6656003944</v>
      </c>
      <c r="F1233" s="10" t="s">
        <v>7480</v>
      </c>
      <c r="G1233" s="576" t="s">
        <v>6509</v>
      </c>
      <c r="H1233" s="167" t="s">
        <v>151</v>
      </c>
      <c r="I1233" s="10" t="s">
        <v>22</v>
      </c>
      <c r="J1233" s="10" t="s">
        <v>174</v>
      </c>
      <c r="K1233" s="18">
        <v>341</v>
      </c>
      <c r="L1233" s="10" t="s">
        <v>241</v>
      </c>
      <c r="M1233" s="76" t="s">
        <v>11326</v>
      </c>
      <c r="N1233" s="10" t="s">
        <v>344</v>
      </c>
      <c r="O1233" s="76" t="s">
        <v>12453</v>
      </c>
      <c r="P1233" s="10" t="s">
        <v>6626</v>
      </c>
      <c r="Q1233" s="580" t="s">
        <v>9342</v>
      </c>
      <c r="R1233" s="10" t="s">
        <v>7108</v>
      </c>
      <c r="S1233" s="10" t="s">
        <v>13161</v>
      </c>
      <c r="T1233" s="636" t="s">
        <v>10369</v>
      </c>
      <c r="U1233" s="415" t="s">
        <v>4787</v>
      </c>
      <c r="V1233" s="449"/>
      <c r="W1233" s="56"/>
      <c r="X1233" s="56"/>
      <c r="Y1233" s="56"/>
      <c r="Z1233" s="56"/>
      <c r="AA1233" s="56"/>
    </row>
    <row r="1234" spans="1:27" s="30" customFormat="1" ht="72" outlineLevel="1">
      <c r="A1234" s="10">
        <f t="shared" si="60"/>
        <v>1151</v>
      </c>
      <c r="B1234" s="10" t="s">
        <v>9210</v>
      </c>
      <c r="C1234" s="10" t="s">
        <v>44</v>
      </c>
      <c r="D1234" s="172" t="s">
        <v>6504</v>
      </c>
      <c r="E1234" s="10">
        <v>6656004497</v>
      </c>
      <c r="F1234" s="10" t="s">
        <v>7481</v>
      </c>
      <c r="G1234" s="125" t="s">
        <v>3705</v>
      </c>
      <c r="H1234" s="167" t="s">
        <v>151</v>
      </c>
      <c r="I1234" s="10" t="s">
        <v>22</v>
      </c>
      <c r="J1234" s="10" t="s">
        <v>174</v>
      </c>
      <c r="K1234" s="18">
        <v>341</v>
      </c>
      <c r="L1234" s="10" t="s">
        <v>241</v>
      </c>
      <c r="M1234" s="76" t="s">
        <v>11324</v>
      </c>
      <c r="N1234" s="10" t="s">
        <v>344</v>
      </c>
      <c r="O1234" s="76" t="s">
        <v>12145</v>
      </c>
      <c r="P1234" s="10" t="s">
        <v>6627</v>
      </c>
      <c r="Q1234" s="580" t="s">
        <v>9342</v>
      </c>
      <c r="R1234" s="10" t="s">
        <v>7108</v>
      </c>
      <c r="S1234" s="10" t="s">
        <v>13162</v>
      </c>
      <c r="T1234" s="636" t="s">
        <v>10370</v>
      </c>
      <c r="U1234" s="415" t="s">
        <v>4788</v>
      </c>
      <c r="V1234" s="449"/>
      <c r="W1234" s="56"/>
      <c r="X1234" s="56"/>
      <c r="Y1234" s="56"/>
      <c r="Z1234" s="56"/>
      <c r="AA1234" s="56"/>
    </row>
    <row r="1235" spans="1:27" s="30" customFormat="1" ht="84" outlineLevel="1">
      <c r="A1235" s="10">
        <f t="shared" si="60"/>
        <v>1152</v>
      </c>
      <c r="B1235" s="10" t="s">
        <v>8554</v>
      </c>
      <c r="C1235" s="10" t="s">
        <v>701</v>
      </c>
      <c r="D1235" s="172" t="s">
        <v>3083</v>
      </c>
      <c r="E1235" s="10">
        <v>6656004088</v>
      </c>
      <c r="F1235" s="10" t="s">
        <v>7482</v>
      </c>
      <c r="G1235" s="125" t="s">
        <v>3084</v>
      </c>
      <c r="H1235" s="167" t="s">
        <v>151</v>
      </c>
      <c r="I1235" s="10" t="s">
        <v>22</v>
      </c>
      <c r="J1235" s="10" t="s">
        <v>9276</v>
      </c>
      <c r="K1235" s="18" t="s">
        <v>5415</v>
      </c>
      <c r="L1235" s="10" t="s">
        <v>241</v>
      </c>
      <c r="M1235" s="76" t="s">
        <v>10907</v>
      </c>
      <c r="N1235" s="10" t="s">
        <v>344</v>
      </c>
      <c r="O1235" s="76" t="s">
        <v>12465</v>
      </c>
      <c r="P1235" s="10" t="s">
        <v>3085</v>
      </c>
      <c r="Q1235" s="173" t="s">
        <v>9709</v>
      </c>
      <c r="R1235" s="10" t="s">
        <v>8719</v>
      </c>
      <c r="S1235" s="10" t="s">
        <v>3086</v>
      </c>
      <c r="T1235" s="9" t="s">
        <v>5005</v>
      </c>
      <c r="U1235" s="415"/>
      <c r="V1235" s="449"/>
      <c r="W1235" s="56"/>
      <c r="X1235" s="56"/>
      <c r="Y1235" s="56"/>
      <c r="Z1235" s="56"/>
      <c r="AA1235" s="56"/>
    </row>
    <row r="1236" spans="1:27" s="30" customFormat="1" ht="72" outlineLevel="1">
      <c r="A1236" s="10">
        <f t="shared" si="60"/>
        <v>1153</v>
      </c>
      <c r="B1236" s="10" t="s">
        <v>9211</v>
      </c>
      <c r="C1236" s="10" t="s">
        <v>44</v>
      </c>
      <c r="D1236" s="172" t="s">
        <v>3087</v>
      </c>
      <c r="E1236" s="10">
        <v>6656004151</v>
      </c>
      <c r="F1236" s="10" t="s">
        <v>7483</v>
      </c>
      <c r="G1236" s="125" t="s">
        <v>7103</v>
      </c>
      <c r="H1236" s="167" t="s">
        <v>151</v>
      </c>
      <c r="I1236" s="10" t="s">
        <v>22</v>
      </c>
      <c r="J1236" s="10" t="s">
        <v>6614</v>
      </c>
      <c r="K1236" s="18">
        <v>341</v>
      </c>
      <c r="L1236" s="10" t="s">
        <v>241</v>
      </c>
      <c r="M1236" s="76" t="s">
        <v>11323</v>
      </c>
      <c r="N1236" s="10" t="s">
        <v>344</v>
      </c>
      <c r="O1236" s="76" t="s">
        <v>12456</v>
      </c>
      <c r="P1236" s="10" t="s">
        <v>4400</v>
      </c>
      <c r="Q1236" s="580" t="s">
        <v>9342</v>
      </c>
      <c r="R1236" s="10" t="s">
        <v>7109</v>
      </c>
      <c r="S1236" s="10" t="s">
        <v>13163</v>
      </c>
      <c r="T1236" s="636" t="s">
        <v>10371</v>
      </c>
      <c r="U1236" s="415" t="s">
        <v>3088</v>
      </c>
      <c r="V1236" s="449"/>
      <c r="W1236" s="56"/>
      <c r="X1236" s="56"/>
      <c r="Y1236" s="56"/>
      <c r="Z1236" s="56"/>
      <c r="AA1236" s="56"/>
    </row>
    <row r="1237" spans="1:27" s="30" customFormat="1" ht="72" outlineLevel="1">
      <c r="A1237" s="10">
        <f t="shared" si="60"/>
        <v>1154</v>
      </c>
      <c r="B1237" s="10" t="s">
        <v>9212</v>
      </c>
      <c r="C1237" s="10" t="s">
        <v>44</v>
      </c>
      <c r="D1237" s="172" t="s">
        <v>3697</v>
      </c>
      <c r="E1237" s="10">
        <v>6656004176</v>
      </c>
      <c r="F1237" s="10" t="s">
        <v>7484</v>
      </c>
      <c r="G1237" s="125" t="s">
        <v>6510</v>
      </c>
      <c r="H1237" s="167" t="s">
        <v>151</v>
      </c>
      <c r="I1237" s="10" t="s">
        <v>22</v>
      </c>
      <c r="J1237" s="10" t="s">
        <v>6615</v>
      </c>
      <c r="K1237" s="18">
        <v>341</v>
      </c>
      <c r="L1237" s="10" t="s">
        <v>241</v>
      </c>
      <c r="M1237" s="76" t="s">
        <v>11327</v>
      </c>
      <c r="N1237" s="10" t="s">
        <v>344</v>
      </c>
      <c r="O1237" s="76" t="s">
        <v>12466</v>
      </c>
      <c r="P1237" s="10" t="s">
        <v>6628</v>
      </c>
      <c r="Q1237" s="580" t="s">
        <v>9342</v>
      </c>
      <c r="R1237" s="10" t="s">
        <v>7108</v>
      </c>
      <c r="S1237" s="10" t="s">
        <v>13164</v>
      </c>
      <c r="T1237" s="636" t="s">
        <v>10372</v>
      </c>
      <c r="U1237" s="415" t="s">
        <v>4789</v>
      </c>
      <c r="V1237" s="449"/>
      <c r="W1237" s="56"/>
      <c r="X1237" s="56"/>
      <c r="Y1237" s="56"/>
      <c r="Z1237" s="56"/>
      <c r="AA1237" s="56"/>
    </row>
    <row r="1238" spans="1:27" s="30" customFormat="1" ht="72" outlineLevel="1">
      <c r="A1238" s="10">
        <f t="shared" si="60"/>
        <v>1155</v>
      </c>
      <c r="B1238" s="10" t="s">
        <v>9213</v>
      </c>
      <c r="C1238" s="10" t="s">
        <v>44</v>
      </c>
      <c r="D1238" s="172" t="s">
        <v>3089</v>
      </c>
      <c r="E1238" s="10">
        <v>6656005229</v>
      </c>
      <c r="F1238" s="10" t="s">
        <v>7485</v>
      </c>
      <c r="G1238" s="576" t="s">
        <v>6511</v>
      </c>
      <c r="H1238" s="167" t="s">
        <v>151</v>
      </c>
      <c r="I1238" s="10" t="s">
        <v>22</v>
      </c>
      <c r="J1238" s="10" t="s">
        <v>6614</v>
      </c>
      <c r="K1238" s="18">
        <v>341</v>
      </c>
      <c r="L1238" s="10" t="s">
        <v>241</v>
      </c>
      <c r="M1238" s="76" t="s">
        <v>11328</v>
      </c>
      <c r="N1238" s="10" t="s">
        <v>344</v>
      </c>
      <c r="O1238" s="76" t="s">
        <v>12467</v>
      </c>
      <c r="P1238" s="10" t="s">
        <v>6629</v>
      </c>
      <c r="Q1238" s="580" t="s">
        <v>9342</v>
      </c>
      <c r="R1238" s="10" t="s">
        <v>7099</v>
      </c>
      <c r="S1238" s="10" t="s">
        <v>13165</v>
      </c>
      <c r="T1238" s="636" t="s">
        <v>10373</v>
      </c>
      <c r="U1238" s="415" t="s">
        <v>4790</v>
      </c>
      <c r="V1238" s="449"/>
      <c r="W1238" s="56"/>
      <c r="X1238" s="56"/>
      <c r="Y1238" s="56"/>
      <c r="Z1238" s="56"/>
      <c r="AA1238" s="56"/>
    </row>
    <row r="1239" spans="1:27" s="30" customFormat="1" ht="72" outlineLevel="1">
      <c r="A1239" s="10">
        <f t="shared" si="60"/>
        <v>1156</v>
      </c>
      <c r="B1239" s="10" t="s">
        <v>9214</v>
      </c>
      <c r="C1239" s="10" t="s">
        <v>44</v>
      </c>
      <c r="D1239" s="172" t="s">
        <v>6613</v>
      </c>
      <c r="E1239" s="10">
        <v>6656004169</v>
      </c>
      <c r="F1239" s="10" t="s">
        <v>7486</v>
      </c>
      <c r="G1239" s="576" t="s">
        <v>7102</v>
      </c>
      <c r="H1239" s="167" t="s">
        <v>151</v>
      </c>
      <c r="I1239" s="10" t="s">
        <v>22</v>
      </c>
      <c r="J1239" s="10" t="s">
        <v>174</v>
      </c>
      <c r="K1239" s="18">
        <v>341</v>
      </c>
      <c r="L1239" s="10" t="s">
        <v>241</v>
      </c>
      <c r="M1239" s="76" t="s">
        <v>11329</v>
      </c>
      <c r="N1239" s="10" t="s">
        <v>39</v>
      </c>
      <c r="O1239" s="76" t="s">
        <v>12454</v>
      </c>
      <c r="P1239" s="10" t="s">
        <v>6618</v>
      </c>
      <c r="Q1239" s="580" t="s">
        <v>9342</v>
      </c>
      <c r="R1239" s="10" t="s">
        <v>7107</v>
      </c>
      <c r="S1239" s="10" t="s">
        <v>13166</v>
      </c>
      <c r="T1239" s="636" t="s">
        <v>10374</v>
      </c>
      <c r="U1239" s="415" t="s">
        <v>4791</v>
      </c>
      <c r="V1239" s="449"/>
      <c r="W1239" s="56"/>
      <c r="X1239" s="56"/>
      <c r="Y1239" s="56"/>
      <c r="Z1239" s="56"/>
      <c r="AA1239" s="56"/>
    </row>
    <row r="1240" spans="1:27" s="30" customFormat="1" ht="84" outlineLevel="1">
      <c r="A1240" s="10">
        <f t="shared" si="60"/>
        <v>1157</v>
      </c>
      <c r="B1240" s="10" t="s">
        <v>8555</v>
      </c>
      <c r="C1240" s="10" t="s">
        <v>44</v>
      </c>
      <c r="D1240" s="172" t="s">
        <v>7101</v>
      </c>
      <c r="E1240" s="10">
        <v>6656019278</v>
      </c>
      <c r="F1240" s="10" t="s">
        <v>10775</v>
      </c>
      <c r="G1240" s="576" t="s">
        <v>3090</v>
      </c>
      <c r="H1240" s="167" t="s">
        <v>151</v>
      </c>
      <c r="I1240" s="10" t="s">
        <v>22</v>
      </c>
      <c r="J1240" s="10" t="s">
        <v>7105</v>
      </c>
      <c r="K1240" s="18">
        <v>341</v>
      </c>
      <c r="L1240" s="10" t="s">
        <v>241</v>
      </c>
      <c r="M1240" s="76" t="s">
        <v>11330</v>
      </c>
      <c r="N1240" s="10" t="s">
        <v>39</v>
      </c>
      <c r="O1240" s="76" t="s">
        <v>12948</v>
      </c>
      <c r="P1240" s="10" t="s">
        <v>7106</v>
      </c>
      <c r="Q1240" s="33" t="s">
        <v>11828</v>
      </c>
      <c r="R1240" s="10" t="s">
        <v>7109</v>
      </c>
      <c r="S1240" s="10" t="s">
        <v>13167</v>
      </c>
      <c r="T1240" s="636" t="s">
        <v>10375</v>
      </c>
      <c r="U1240" s="415" t="s">
        <v>4792</v>
      </c>
      <c r="V1240" s="449"/>
      <c r="W1240" s="67"/>
      <c r="X1240" s="56"/>
      <c r="Y1240" s="56"/>
      <c r="Z1240" s="56"/>
      <c r="AA1240" s="56"/>
    </row>
    <row r="1241" spans="1:27" s="30" customFormat="1" ht="37.200000000000003">
      <c r="A1241" s="108" t="s">
        <v>5426</v>
      </c>
      <c r="B1241" s="109"/>
      <c r="C1241" s="155"/>
      <c r="D1241" s="109"/>
      <c r="E1241" s="109"/>
      <c r="F1241" s="156"/>
      <c r="G1241" s="156"/>
      <c r="H1241" s="156"/>
      <c r="I1241" s="156"/>
      <c r="J1241" s="156"/>
      <c r="K1241" s="157"/>
      <c r="L1241" s="156"/>
      <c r="M1241" s="158"/>
      <c r="N1241" s="156"/>
      <c r="O1241" s="158"/>
      <c r="P1241" s="110"/>
      <c r="Q1241" s="156"/>
      <c r="R1241" s="156"/>
      <c r="S1241" s="156"/>
      <c r="T1241" s="158"/>
      <c r="U1241" s="416"/>
      <c r="V1241" s="449">
        <v>111</v>
      </c>
      <c r="W1241" s="56"/>
      <c r="X1241" s="56"/>
      <c r="Y1241" s="56"/>
      <c r="Z1241" s="56"/>
      <c r="AA1241" s="56"/>
    </row>
    <row r="1242" spans="1:27" s="30" customFormat="1" ht="72" outlineLevel="1">
      <c r="A1242" s="10">
        <f>A1240+1</f>
        <v>1158</v>
      </c>
      <c r="B1242" s="10" t="s">
        <v>8556</v>
      </c>
      <c r="C1242" s="10" t="s">
        <v>44</v>
      </c>
      <c r="D1242" s="172" t="s">
        <v>3091</v>
      </c>
      <c r="E1242" s="10">
        <v>6639008068</v>
      </c>
      <c r="F1242" s="10" t="s">
        <v>13376</v>
      </c>
      <c r="G1242" s="125" t="s">
        <v>3092</v>
      </c>
      <c r="H1242" s="167" t="s">
        <v>151</v>
      </c>
      <c r="I1242" s="10" t="s">
        <v>22</v>
      </c>
      <c r="J1242" s="10" t="s">
        <v>3410</v>
      </c>
      <c r="K1242" s="18">
        <v>411.11</v>
      </c>
      <c r="L1242" s="10" t="s">
        <v>803</v>
      </c>
      <c r="M1242" s="76" t="s">
        <v>11229</v>
      </c>
      <c r="N1242" s="10" t="s">
        <v>39</v>
      </c>
      <c r="O1242" s="76" t="s">
        <v>12468</v>
      </c>
      <c r="P1242" s="10" t="s">
        <v>3952</v>
      </c>
      <c r="Q1242" s="173" t="s">
        <v>5171</v>
      </c>
      <c r="R1242" s="10" t="s">
        <v>4418</v>
      </c>
      <c r="S1242" s="10" t="s">
        <v>3093</v>
      </c>
      <c r="T1242" s="76" t="s">
        <v>10463</v>
      </c>
      <c r="U1242" s="581" t="s">
        <v>5851</v>
      </c>
      <c r="V1242" s="449"/>
      <c r="W1242" s="67"/>
      <c r="X1242" s="56"/>
      <c r="Y1242" s="56"/>
      <c r="Z1242" s="56"/>
      <c r="AA1242" s="56"/>
    </row>
    <row r="1243" spans="1:27" s="30" customFormat="1" ht="37.200000000000003">
      <c r="A1243" s="108" t="s">
        <v>5427</v>
      </c>
      <c r="B1243" s="109"/>
      <c r="C1243" s="155"/>
      <c r="D1243" s="109"/>
      <c r="E1243" s="109"/>
      <c r="F1243" s="156"/>
      <c r="G1243" s="156"/>
      <c r="H1243" s="156"/>
      <c r="I1243" s="156"/>
      <c r="J1243" s="156"/>
      <c r="K1243" s="157"/>
      <c r="L1243" s="156"/>
      <c r="M1243" s="158"/>
      <c r="N1243" s="156"/>
      <c r="O1243" s="158"/>
      <c r="P1243" s="110"/>
      <c r="Q1243" s="156"/>
      <c r="R1243" s="156"/>
      <c r="S1243" s="156"/>
      <c r="T1243" s="158"/>
      <c r="U1243" s="416"/>
      <c r="V1243" s="449">
        <v>111</v>
      </c>
      <c r="W1243" s="56"/>
      <c r="X1243" s="56"/>
      <c r="Y1243" s="56"/>
      <c r="Z1243" s="56"/>
      <c r="AA1243" s="56"/>
    </row>
    <row r="1244" spans="1:27" s="30" customFormat="1" ht="84" outlineLevel="1">
      <c r="A1244" s="10">
        <f>A1242+1</f>
        <v>1159</v>
      </c>
      <c r="B1244" s="10" t="s">
        <v>9215</v>
      </c>
      <c r="C1244" s="10" t="s">
        <v>341</v>
      </c>
      <c r="D1244" s="172" t="s">
        <v>3094</v>
      </c>
      <c r="E1244" s="10">
        <v>6657003400</v>
      </c>
      <c r="F1244" s="10" t="s">
        <v>13904</v>
      </c>
      <c r="G1244" s="125" t="s">
        <v>3095</v>
      </c>
      <c r="H1244" s="167" t="s">
        <v>151</v>
      </c>
      <c r="I1244" s="10" t="s">
        <v>22</v>
      </c>
      <c r="J1244" s="10" t="s">
        <v>299</v>
      </c>
      <c r="K1244" s="14">
        <v>190.48</v>
      </c>
      <c r="L1244" s="10" t="s">
        <v>1000</v>
      </c>
      <c r="M1244" s="76" t="s">
        <v>10932</v>
      </c>
      <c r="N1244" s="10" t="s">
        <v>39</v>
      </c>
      <c r="O1244" s="76" t="s">
        <v>11868</v>
      </c>
      <c r="P1244" s="10" t="s">
        <v>3096</v>
      </c>
      <c r="Q1244" s="173" t="s">
        <v>9541</v>
      </c>
      <c r="R1244" s="10" t="s">
        <v>5061</v>
      </c>
      <c r="S1244" s="10" t="s">
        <v>3097</v>
      </c>
      <c r="T1244" s="76" t="s">
        <v>5694</v>
      </c>
      <c r="U1244" s="415" t="s">
        <v>4793</v>
      </c>
      <c r="V1244" s="449"/>
      <c r="W1244" s="56"/>
      <c r="X1244" s="56"/>
      <c r="Y1244" s="56"/>
      <c r="Z1244" s="56"/>
      <c r="AA1244" s="56"/>
    </row>
    <row r="1245" spans="1:27" s="30" customFormat="1" ht="83.4" outlineLevel="1">
      <c r="A1245" s="10">
        <f t="shared" ref="A1245:A1255" si="61">A1244+1</f>
        <v>1160</v>
      </c>
      <c r="B1245" s="10" t="s">
        <v>8557</v>
      </c>
      <c r="C1245" s="10" t="s">
        <v>341</v>
      </c>
      <c r="D1245" s="172" t="s">
        <v>3098</v>
      </c>
      <c r="E1245" s="10">
        <v>6657003425</v>
      </c>
      <c r="F1245" s="10" t="s">
        <v>10776</v>
      </c>
      <c r="G1245" s="125" t="s">
        <v>3099</v>
      </c>
      <c r="H1245" s="167" t="s">
        <v>151</v>
      </c>
      <c r="I1245" s="10" t="s">
        <v>22</v>
      </c>
      <c r="J1245" s="10" t="s">
        <v>299</v>
      </c>
      <c r="K1245" s="18">
        <v>190.48</v>
      </c>
      <c r="L1245" s="10" t="s">
        <v>1000</v>
      </c>
      <c r="M1245" s="76" t="s">
        <v>10966</v>
      </c>
      <c r="N1245" s="10" t="s">
        <v>39</v>
      </c>
      <c r="O1245" s="76" t="s">
        <v>12457</v>
      </c>
      <c r="P1245" s="10" t="s">
        <v>4401</v>
      </c>
      <c r="Q1245" s="173" t="s">
        <v>11829</v>
      </c>
      <c r="R1245" s="10" t="s">
        <v>5061</v>
      </c>
      <c r="S1245" s="10" t="s">
        <v>13168</v>
      </c>
      <c r="T1245" s="76" t="s">
        <v>5695</v>
      </c>
      <c r="U1245" s="415" t="s">
        <v>4794</v>
      </c>
      <c r="V1245" s="449"/>
      <c r="W1245" s="56"/>
      <c r="X1245" s="56"/>
      <c r="Y1245" s="56"/>
      <c r="Z1245" s="56"/>
      <c r="AA1245" s="56"/>
    </row>
    <row r="1246" spans="1:27" s="30" customFormat="1" ht="107.4" outlineLevel="1">
      <c r="A1246" s="10">
        <f t="shared" si="61"/>
        <v>1161</v>
      </c>
      <c r="B1246" s="10" t="s">
        <v>8558</v>
      </c>
      <c r="C1246" s="10" t="s">
        <v>341</v>
      </c>
      <c r="D1246" s="172" t="s">
        <v>3305</v>
      </c>
      <c r="E1246" s="10">
        <v>6657003425</v>
      </c>
      <c r="F1246" s="10" t="s">
        <v>7487</v>
      </c>
      <c r="G1246" s="125" t="s">
        <v>3099</v>
      </c>
      <c r="H1246" s="167" t="s">
        <v>151</v>
      </c>
      <c r="I1246" s="10" t="s">
        <v>22</v>
      </c>
      <c r="J1246" s="10" t="s">
        <v>299</v>
      </c>
      <c r="K1246" s="18">
        <v>190.48</v>
      </c>
      <c r="L1246" s="10" t="s">
        <v>1000</v>
      </c>
      <c r="M1246" s="76" t="s">
        <v>11011</v>
      </c>
      <c r="N1246" s="10" t="s">
        <v>39</v>
      </c>
      <c r="O1246" s="76" t="s">
        <v>11897</v>
      </c>
      <c r="P1246" s="10" t="s">
        <v>4401</v>
      </c>
      <c r="Q1246" s="173" t="s">
        <v>11829</v>
      </c>
      <c r="R1246" s="10" t="s">
        <v>5061</v>
      </c>
      <c r="S1246" s="10" t="s">
        <v>3100</v>
      </c>
      <c r="T1246" s="76" t="s">
        <v>5696</v>
      </c>
      <c r="U1246" s="415" t="s">
        <v>4794</v>
      </c>
      <c r="V1246" s="449"/>
      <c r="W1246" s="56"/>
      <c r="X1246" s="56"/>
      <c r="Y1246" s="56"/>
      <c r="Z1246" s="56"/>
      <c r="AA1246" s="56"/>
    </row>
    <row r="1247" spans="1:27" s="30" customFormat="1" ht="107.4" outlineLevel="1">
      <c r="A1247" s="10">
        <f t="shared" si="61"/>
        <v>1162</v>
      </c>
      <c r="B1247" s="10" t="s">
        <v>8559</v>
      </c>
      <c r="C1247" s="10" t="s">
        <v>341</v>
      </c>
      <c r="D1247" s="172" t="s">
        <v>3107</v>
      </c>
      <c r="E1247" s="10">
        <v>6657003425</v>
      </c>
      <c r="F1247" s="10" t="s">
        <v>10777</v>
      </c>
      <c r="G1247" s="125" t="s">
        <v>3099</v>
      </c>
      <c r="H1247" s="167" t="s">
        <v>151</v>
      </c>
      <c r="I1247" s="10" t="s">
        <v>22</v>
      </c>
      <c r="J1247" s="10" t="s">
        <v>299</v>
      </c>
      <c r="K1247" s="14">
        <v>190.48</v>
      </c>
      <c r="L1247" s="10" t="s">
        <v>1000</v>
      </c>
      <c r="M1247" s="76" t="s">
        <v>10938</v>
      </c>
      <c r="N1247" s="10" t="s">
        <v>39</v>
      </c>
      <c r="O1247" s="76" t="s">
        <v>11939</v>
      </c>
      <c r="P1247" s="10" t="s">
        <v>4401</v>
      </c>
      <c r="Q1247" s="304" t="s">
        <v>11829</v>
      </c>
      <c r="R1247" s="10" t="s">
        <v>5061</v>
      </c>
      <c r="S1247" s="10" t="s">
        <v>3100</v>
      </c>
      <c r="T1247" s="76" t="s">
        <v>5697</v>
      </c>
      <c r="U1247" s="415" t="s">
        <v>4794</v>
      </c>
      <c r="V1247" s="449"/>
      <c r="W1247" s="56"/>
      <c r="X1247" s="56"/>
      <c r="Y1247" s="56"/>
      <c r="Z1247" s="56"/>
      <c r="AA1247" s="56"/>
    </row>
    <row r="1248" spans="1:27" s="30" customFormat="1" ht="107.4" outlineLevel="1">
      <c r="A1248" s="10">
        <f t="shared" si="61"/>
        <v>1163</v>
      </c>
      <c r="B1248" s="10" t="s">
        <v>8560</v>
      </c>
      <c r="C1248" s="10" t="s">
        <v>341</v>
      </c>
      <c r="D1248" s="172" t="s">
        <v>3307</v>
      </c>
      <c r="E1248" s="10">
        <v>6657003425</v>
      </c>
      <c r="F1248" s="10" t="s">
        <v>3645</v>
      </c>
      <c r="G1248" s="125" t="s">
        <v>3099</v>
      </c>
      <c r="H1248" s="167" t="s">
        <v>151</v>
      </c>
      <c r="I1248" s="10" t="s">
        <v>22</v>
      </c>
      <c r="J1248" s="10" t="s">
        <v>299</v>
      </c>
      <c r="K1248" s="18">
        <v>190.48</v>
      </c>
      <c r="L1248" s="10" t="s">
        <v>1000</v>
      </c>
      <c r="M1248" s="76" t="s">
        <v>10911</v>
      </c>
      <c r="N1248" s="10" t="s">
        <v>39</v>
      </c>
      <c r="O1248" s="76" t="s">
        <v>12291</v>
      </c>
      <c r="P1248" s="10" t="s">
        <v>4401</v>
      </c>
      <c r="Q1248" s="33" t="s">
        <v>11829</v>
      </c>
      <c r="R1248" s="10" t="s">
        <v>5061</v>
      </c>
      <c r="S1248" s="10" t="s">
        <v>3100</v>
      </c>
      <c r="T1248" s="76" t="s">
        <v>5697</v>
      </c>
      <c r="U1248" s="415" t="s">
        <v>4794</v>
      </c>
      <c r="V1248" s="449"/>
      <c r="W1248" s="56"/>
      <c r="X1248" s="56"/>
      <c r="Y1248" s="56"/>
      <c r="Z1248" s="56"/>
      <c r="AA1248" s="56"/>
    </row>
    <row r="1249" spans="1:27" s="30" customFormat="1" ht="82.8" outlineLevel="1">
      <c r="A1249" s="10">
        <f t="shared" si="61"/>
        <v>1164</v>
      </c>
      <c r="B1249" s="10" t="s">
        <v>8561</v>
      </c>
      <c r="C1249" s="10" t="s">
        <v>341</v>
      </c>
      <c r="D1249" s="172" t="s">
        <v>3303</v>
      </c>
      <c r="E1249" s="10">
        <v>6657003464</v>
      </c>
      <c r="F1249" s="10" t="s">
        <v>7488</v>
      </c>
      <c r="G1249" s="125" t="s">
        <v>3101</v>
      </c>
      <c r="H1249" s="167" t="s">
        <v>151</v>
      </c>
      <c r="I1249" s="10" t="s">
        <v>22</v>
      </c>
      <c r="J1249" s="10" t="s">
        <v>299</v>
      </c>
      <c r="K1249" s="18">
        <v>190.48</v>
      </c>
      <c r="L1249" s="10" t="s">
        <v>1000</v>
      </c>
      <c r="M1249" s="76" t="s">
        <v>10931</v>
      </c>
      <c r="N1249" s="10" t="s">
        <v>39</v>
      </c>
      <c r="O1249" s="76" t="s">
        <v>12166</v>
      </c>
      <c r="P1249" s="10" t="s">
        <v>3102</v>
      </c>
      <c r="Q1249" s="173" t="s">
        <v>11830</v>
      </c>
      <c r="R1249" s="10" t="s">
        <v>5061</v>
      </c>
      <c r="S1249" s="10" t="s">
        <v>13169</v>
      </c>
      <c r="T1249" s="76" t="s">
        <v>5698</v>
      </c>
      <c r="U1249" s="415" t="s">
        <v>4795</v>
      </c>
      <c r="V1249" s="449"/>
      <c r="W1249" s="56"/>
      <c r="X1249" s="56"/>
      <c r="Y1249" s="56"/>
      <c r="Z1249" s="56"/>
      <c r="AA1249" s="56"/>
    </row>
    <row r="1250" spans="1:27" s="30" customFormat="1" ht="106.8" outlineLevel="1">
      <c r="A1250" s="10">
        <f t="shared" si="61"/>
        <v>1165</v>
      </c>
      <c r="B1250" s="10" t="s">
        <v>8562</v>
      </c>
      <c r="C1250" s="10" t="s">
        <v>341</v>
      </c>
      <c r="D1250" s="172" t="s">
        <v>3308</v>
      </c>
      <c r="E1250" s="10">
        <v>6657003464</v>
      </c>
      <c r="F1250" s="10" t="s">
        <v>7706</v>
      </c>
      <c r="G1250" s="125" t="s">
        <v>3101</v>
      </c>
      <c r="H1250" s="167" t="s">
        <v>151</v>
      </c>
      <c r="I1250" s="10" t="s">
        <v>22</v>
      </c>
      <c r="J1250" s="10" t="s">
        <v>299</v>
      </c>
      <c r="K1250" s="18">
        <v>190.48</v>
      </c>
      <c r="L1250" s="10" t="s">
        <v>1000</v>
      </c>
      <c r="M1250" s="76" t="s">
        <v>10985</v>
      </c>
      <c r="N1250" s="10" t="s">
        <v>39</v>
      </c>
      <c r="O1250" s="76" t="s">
        <v>12166</v>
      </c>
      <c r="P1250" s="10" t="s">
        <v>3102</v>
      </c>
      <c r="Q1250" s="173" t="s">
        <v>11831</v>
      </c>
      <c r="R1250" s="10" t="s">
        <v>5061</v>
      </c>
      <c r="S1250" s="10" t="s">
        <v>3103</v>
      </c>
      <c r="T1250" s="76" t="s">
        <v>5699</v>
      </c>
      <c r="U1250" s="415" t="s">
        <v>4795</v>
      </c>
      <c r="V1250" s="449"/>
      <c r="W1250" s="56"/>
      <c r="X1250" s="56"/>
      <c r="Y1250" s="56"/>
      <c r="Z1250" s="56"/>
      <c r="AA1250" s="56"/>
    </row>
    <row r="1251" spans="1:27" s="30" customFormat="1" ht="106.8" outlineLevel="1">
      <c r="A1251" s="10">
        <f t="shared" si="61"/>
        <v>1166</v>
      </c>
      <c r="B1251" s="10" t="s">
        <v>8563</v>
      </c>
      <c r="C1251" s="10" t="s">
        <v>341</v>
      </c>
      <c r="D1251" s="172" t="s">
        <v>3309</v>
      </c>
      <c r="E1251" s="10">
        <v>6657003464</v>
      </c>
      <c r="F1251" s="10" t="s">
        <v>7489</v>
      </c>
      <c r="G1251" s="125" t="s">
        <v>3101</v>
      </c>
      <c r="H1251" s="167" t="s">
        <v>151</v>
      </c>
      <c r="I1251" s="10" t="s">
        <v>22</v>
      </c>
      <c r="J1251" s="10" t="s">
        <v>299</v>
      </c>
      <c r="K1251" s="18">
        <v>190.48</v>
      </c>
      <c r="L1251" s="10" t="s">
        <v>1000</v>
      </c>
      <c r="M1251" s="76" t="s">
        <v>10932</v>
      </c>
      <c r="N1251" s="10" t="s">
        <v>39</v>
      </c>
      <c r="O1251" s="76" t="s">
        <v>11860</v>
      </c>
      <c r="P1251" s="10" t="s">
        <v>3102</v>
      </c>
      <c r="Q1251" s="173" t="s">
        <v>11830</v>
      </c>
      <c r="R1251" s="10" t="s">
        <v>5061</v>
      </c>
      <c r="S1251" s="10" t="s">
        <v>3103</v>
      </c>
      <c r="T1251" s="76" t="s">
        <v>5697</v>
      </c>
      <c r="U1251" s="415" t="s">
        <v>4795</v>
      </c>
      <c r="V1251" s="449"/>
      <c r="W1251" s="56"/>
      <c r="X1251" s="56"/>
      <c r="Y1251" s="56"/>
      <c r="Z1251" s="56"/>
      <c r="AA1251" s="56"/>
    </row>
    <row r="1252" spans="1:27" s="30" customFormat="1" ht="106.8" outlineLevel="1">
      <c r="A1252" s="10">
        <f t="shared" si="61"/>
        <v>1167</v>
      </c>
      <c r="B1252" s="10" t="s">
        <v>8564</v>
      </c>
      <c r="C1252" s="10" t="s">
        <v>341</v>
      </c>
      <c r="D1252" s="172" t="s">
        <v>3310</v>
      </c>
      <c r="E1252" s="10">
        <v>6657003464</v>
      </c>
      <c r="F1252" s="10" t="s">
        <v>7490</v>
      </c>
      <c r="G1252" s="125" t="s">
        <v>3101</v>
      </c>
      <c r="H1252" s="167" t="s">
        <v>151</v>
      </c>
      <c r="I1252" s="10" t="s">
        <v>22</v>
      </c>
      <c r="J1252" s="10" t="s">
        <v>299</v>
      </c>
      <c r="K1252" s="18">
        <v>190.48</v>
      </c>
      <c r="L1252" s="10" t="s">
        <v>1000</v>
      </c>
      <c r="M1252" s="76" t="s">
        <v>10911</v>
      </c>
      <c r="N1252" s="10" t="s">
        <v>39</v>
      </c>
      <c r="O1252" s="76" t="s">
        <v>12003</v>
      </c>
      <c r="P1252" s="10" t="s">
        <v>3102</v>
      </c>
      <c r="Q1252" s="173" t="s">
        <v>11831</v>
      </c>
      <c r="R1252" s="10" t="s">
        <v>5061</v>
      </c>
      <c r="S1252" s="10" t="s">
        <v>3103</v>
      </c>
      <c r="T1252" s="76" t="s">
        <v>5700</v>
      </c>
      <c r="U1252" s="415" t="s">
        <v>4795</v>
      </c>
      <c r="V1252" s="449"/>
      <c r="W1252" s="56"/>
      <c r="X1252" s="56"/>
      <c r="Y1252" s="56"/>
      <c r="Z1252" s="56"/>
      <c r="AA1252" s="56"/>
    </row>
    <row r="1253" spans="1:27" s="30" customFormat="1" ht="94.8" outlineLevel="1">
      <c r="A1253" s="10">
        <f t="shared" si="61"/>
        <v>1168</v>
      </c>
      <c r="B1253" s="10" t="s">
        <v>8565</v>
      </c>
      <c r="C1253" s="10" t="s">
        <v>341</v>
      </c>
      <c r="D1253" s="172" t="s">
        <v>3302</v>
      </c>
      <c r="E1253" s="10">
        <v>6657003030</v>
      </c>
      <c r="F1253" s="10" t="s">
        <v>13525</v>
      </c>
      <c r="G1253" s="125" t="s">
        <v>3104</v>
      </c>
      <c r="H1253" s="167" t="s">
        <v>151</v>
      </c>
      <c r="I1253" s="10" t="s">
        <v>22</v>
      </c>
      <c r="J1253" s="10" t="s">
        <v>299</v>
      </c>
      <c r="K1253" s="18">
        <v>190.48</v>
      </c>
      <c r="L1253" s="10" t="s">
        <v>261</v>
      </c>
      <c r="M1253" s="76" t="s">
        <v>10931</v>
      </c>
      <c r="N1253" s="10" t="s">
        <v>39</v>
      </c>
      <c r="O1253" s="76" t="s">
        <v>11884</v>
      </c>
      <c r="P1253" s="10" t="s">
        <v>3105</v>
      </c>
      <c r="Q1253" s="173" t="s">
        <v>9710</v>
      </c>
      <c r="R1253" s="10" t="s">
        <v>5061</v>
      </c>
      <c r="S1253" s="10" t="s">
        <v>3106</v>
      </c>
      <c r="T1253" s="76" t="s">
        <v>5701</v>
      </c>
      <c r="U1253" s="415" t="s">
        <v>4796</v>
      </c>
      <c r="V1253" s="449"/>
      <c r="W1253" s="56"/>
      <c r="X1253" s="56"/>
      <c r="Y1253" s="56"/>
      <c r="Z1253" s="56"/>
      <c r="AA1253" s="56"/>
    </row>
    <row r="1254" spans="1:27" s="30" customFormat="1" ht="106.8" outlineLevel="1">
      <c r="A1254" s="10">
        <f t="shared" si="61"/>
        <v>1169</v>
      </c>
      <c r="B1254" s="10" t="s">
        <v>8566</v>
      </c>
      <c r="C1254" s="10" t="s">
        <v>341</v>
      </c>
      <c r="D1254" s="172" t="s">
        <v>3304</v>
      </c>
      <c r="E1254" s="10">
        <v>6657003030</v>
      </c>
      <c r="F1254" s="10" t="s">
        <v>10794</v>
      </c>
      <c r="G1254" s="125" t="s">
        <v>3099</v>
      </c>
      <c r="H1254" s="167" t="s">
        <v>151</v>
      </c>
      <c r="I1254" s="10" t="s">
        <v>22</v>
      </c>
      <c r="J1254" s="10" t="s">
        <v>299</v>
      </c>
      <c r="K1254" s="18">
        <v>190.48</v>
      </c>
      <c r="L1254" s="10" t="s">
        <v>1000</v>
      </c>
      <c r="M1254" s="76" t="s">
        <v>10905</v>
      </c>
      <c r="N1254" s="10" t="s">
        <v>39</v>
      </c>
      <c r="O1254" s="76" t="s">
        <v>11952</v>
      </c>
      <c r="P1254" s="10" t="s">
        <v>3105</v>
      </c>
      <c r="Q1254" s="173" t="s">
        <v>9710</v>
      </c>
      <c r="R1254" s="10" t="s">
        <v>5061</v>
      </c>
      <c r="S1254" s="10" t="s">
        <v>3106</v>
      </c>
      <c r="T1254" s="76" t="s">
        <v>5701</v>
      </c>
      <c r="U1254" s="415" t="s">
        <v>4796</v>
      </c>
      <c r="V1254" s="449"/>
      <c r="W1254" s="56"/>
      <c r="X1254" s="56"/>
      <c r="Y1254" s="56"/>
      <c r="Z1254" s="56"/>
      <c r="AA1254" s="56"/>
    </row>
    <row r="1255" spans="1:27" s="30" customFormat="1" ht="106.8" outlineLevel="1">
      <c r="A1255" s="305">
        <f t="shared" si="61"/>
        <v>1170</v>
      </c>
      <c r="B1255" s="305" t="s">
        <v>8567</v>
      </c>
      <c r="C1255" s="305" t="s">
        <v>341</v>
      </c>
      <c r="D1255" s="306" t="s">
        <v>3306</v>
      </c>
      <c r="E1255" s="305">
        <v>6657003030</v>
      </c>
      <c r="F1255" s="305" t="s">
        <v>7638</v>
      </c>
      <c r="G1255" s="307" t="s">
        <v>3104</v>
      </c>
      <c r="H1255" s="308" t="s">
        <v>151</v>
      </c>
      <c r="I1255" s="305" t="s">
        <v>22</v>
      </c>
      <c r="J1255" s="305" t="s">
        <v>299</v>
      </c>
      <c r="K1255" s="309">
        <v>190.48</v>
      </c>
      <c r="L1255" s="305" t="s">
        <v>1000</v>
      </c>
      <c r="M1255" s="312" t="s">
        <v>10935</v>
      </c>
      <c r="N1255" s="305" t="s">
        <v>39</v>
      </c>
      <c r="O1255" s="312" t="s">
        <v>12021</v>
      </c>
      <c r="P1255" s="305" t="s">
        <v>3105</v>
      </c>
      <c r="Q1255" s="311" t="s">
        <v>9710</v>
      </c>
      <c r="R1255" s="305" t="s">
        <v>5061</v>
      </c>
      <c r="S1255" s="305" t="s">
        <v>3106</v>
      </c>
      <c r="T1255" s="312" t="s">
        <v>5702</v>
      </c>
      <c r="U1255" s="438" t="s">
        <v>4796</v>
      </c>
      <c r="V1255" s="449"/>
      <c r="W1255" s="56"/>
      <c r="X1255" s="56"/>
      <c r="Y1255" s="56"/>
      <c r="Z1255" s="56"/>
      <c r="AA1255" s="56"/>
    </row>
    <row r="1256" spans="1:27">
      <c r="V1256" s="56"/>
      <c r="W1256" s="56"/>
      <c r="X1256" s="56"/>
    </row>
    <row r="1260" spans="1:27" ht="14.4">
      <c r="O1260" s="508"/>
    </row>
  </sheetData>
  <mergeCells count="17">
    <mergeCell ref="A1:U1"/>
    <mergeCell ref="A2:A3"/>
    <mergeCell ref="B2:B3"/>
    <mergeCell ref="C2:C3"/>
    <mergeCell ref="D2:D3"/>
    <mergeCell ref="E2:E3"/>
    <mergeCell ref="Q2:Q3"/>
    <mergeCell ref="R2:R3"/>
    <mergeCell ref="S2:S3"/>
    <mergeCell ref="T2:T3"/>
    <mergeCell ref="U2:U3"/>
    <mergeCell ref="G2:G3"/>
    <mergeCell ref="H2:H3"/>
    <mergeCell ref="I2:N2"/>
    <mergeCell ref="O2:O3"/>
    <mergeCell ref="P2:P3"/>
    <mergeCell ref="F2:F3"/>
  </mergeCells>
  <phoneticPr fontId="31" type="noConversion"/>
  <conditionalFormatting sqref="A5:U5">
    <cfRule type="expression" dxfId="191" priority="175">
      <formula>ISTEXT($A$5)</formula>
    </cfRule>
  </conditionalFormatting>
  <conditionalFormatting sqref="A522:U522">
    <cfRule type="expression" dxfId="190" priority="123">
      <formula>ISTEXT($A$5)</formula>
    </cfRule>
  </conditionalFormatting>
  <conditionalFormatting sqref="A517:U517">
    <cfRule type="expression" dxfId="189" priority="125">
      <formula>ISTEXT($A$5)</formula>
    </cfRule>
  </conditionalFormatting>
  <conditionalFormatting sqref="A505:U505">
    <cfRule type="expression" dxfId="188" priority="127">
      <formula>ISTEXT($A$5)</formula>
    </cfRule>
  </conditionalFormatting>
  <conditionalFormatting sqref="A290:U290">
    <cfRule type="expression" dxfId="187" priority="129">
      <formula>ISTEXT($A$5)</formula>
    </cfRule>
  </conditionalFormatting>
  <conditionalFormatting sqref="A286:U286">
    <cfRule type="expression" dxfId="186" priority="131">
      <formula>ISTEXT($A$5)</formula>
    </cfRule>
  </conditionalFormatting>
  <conditionalFormatting sqref="A270:U270">
    <cfRule type="expression" dxfId="185" priority="133">
      <formula>ISTEXT($A$5)</formula>
    </cfRule>
  </conditionalFormatting>
  <conditionalFormatting sqref="A268:U268">
    <cfRule type="expression" dxfId="184" priority="135">
      <formula>ISTEXT($A$5)</formula>
    </cfRule>
  </conditionalFormatting>
  <conditionalFormatting sqref="A264:U264">
    <cfRule type="expression" dxfId="183" priority="137">
      <formula>ISTEXT($A$5)</formula>
    </cfRule>
  </conditionalFormatting>
  <conditionalFormatting sqref="A248:U248">
    <cfRule type="expression" dxfId="182" priority="139">
      <formula>ISTEXT($A$5)</formula>
    </cfRule>
  </conditionalFormatting>
  <conditionalFormatting sqref="A242:U242">
    <cfRule type="expression" dxfId="181" priority="141">
      <formula>ISTEXT($A$5)</formula>
    </cfRule>
  </conditionalFormatting>
  <conditionalFormatting sqref="A220:U220">
    <cfRule type="expression" dxfId="180" priority="143">
      <formula>ISTEXT($A$5)</formula>
    </cfRule>
  </conditionalFormatting>
  <conditionalFormatting sqref="A214:U214">
    <cfRule type="expression" dxfId="179" priority="145">
      <formula>ISTEXT($A$5)</formula>
    </cfRule>
  </conditionalFormatting>
  <conditionalFormatting sqref="A203:U203">
    <cfRule type="expression" dxfId="178" priority="147">
      <formula>ISTEXT($A$5)</formula>
    </cfRule>
  </conditionalFormatting>
  <conditionalFormatting sqref="A201:U201">
    <cfRule type="expression" dxfId="177" priority="149">
      <formula>ISTEXT($A$5)</formula>
    </cfRule>
  </conditionalFormatting>
  <conditionalFormatting sqref="A176:U176">
    <cfRule type="expression" dxfId="176" priority="153">
      <formula>ISTEXT($A$5)</formula>
    </cfRule>
  </conditionalFormatting>
  <conditionalFormatting sqref="A171:U171">
    <cfRule type="expression" dxfId="175" priority="155">
      <formula>ISTEXT($A$5)</formula>
    </cfRule>
  </conditionalFormatting>
  <conditionalFormatting sqref="A148:U148">
    <cfRule type="expression" dxfId="174" priority="157">
      <formula>ISTEXT($A$5)</formula>
    </cfRule>
  </conditionalFormatting>
  <conditionalFormatting sqref="A133:U133">
    <cfRule type="expression" dxfId="173" priority="159">
      <formula>ISTEXT($A$5)</formula>
    </cfRule>
  </conditionalFormatting>
  <conditionalFormatting sqref="A121:U121">
    <cfRule type="expression" dxfId="172" priority="161">
      <formula>ISTEXT($A$5)</formula>
    </cfRule>
  </conditionalFormatting>
  <conditionalFormatting sqref="A108:U108">
    <cfRule type="expression" dxfId="171" priority="163">
      <formula>ISTEXT($A$5)</formula>
    </cfRule>
  </conditionalFormatting>
  <conditionalFormatting sqref="A91:U91">
    <cfRule type="expression" dxfId="170" priority="165">
      <formula>ISTEXT($A$5)</formula>
    </cfRule>
  </conditionalFormatting>
  <conditionalFormatting sqref="A45:U45">
    <cfRule type="expression" dxfId="169" priority="169">
      <formula>ISTEXT($A$5)</formula>
    </cfRule>
  </conditionalFormatting>
  <conditionalFormatting sqref="A37:U37">
    <cfRule type="expression" dxfId="168" priority="171">
      <formula>ISTEXT($A$5)</formula>
    </cfRule>
  </conditionalFormatting>
  <conditionalFormatting sqref="A19:U19 BC19:BW19 CO19:DI19 FM19:GG19 GY19:HS19 IK19:JE19 JW19:KQ19 LI19:MC19 MU19:NO19 OG19:PA19 PS19:QM19 RE19:RY19 SQ19:TK19 UC19:UW19 VO19:WI19 XA19:XU19 YM19:ZG19 ZY19:AAS19 ABK19:ACE19 ACW19:ADQ19 AEI19:AFC19 AFU19:AGO19 AHG19:AIA19 AIS19:AJM19 AKE19:AKY19 ALQ19:AMK19 ANC19:ANW19 AOO19:API19 AQA19:AQU19 ARM19:ASG19 ASY19:ATS19 AUK19:AVE19 AVW19:AWQ19 AXI19:AYC19 AYU19:AZO19 BAG19:BBA19 BBS19:BCM19 BDE19:BDY19 BEQ19:BFK19 BGC19:BGW19 BHO19:BII19 BJA19:BJU19 BKM19:BLG19 BLY19:BMS19 BNK19:BOE19 BOW19:BPQ19 BQI19:BRC19 BRU19:BSO19 BTG19:BUA19 BUS19:BVM19 BWE19:BWY19 BXQ19:BYK19 BZC19:BZW19 CAO19:CBI19 CCA19:CCU19 CDM19:CEG19 CEY19:CFS19 CGK19:CHE19 CHW19:CIQ19 CJI19:CKC19 CKU19:CLO19 CMG19:CNA19 CNS19:COM19 CPE19:CPY19 CQQ19:CRK19 CSC19:CSW19 CTO19:CUI19 CVA19:CVU19 CWM19:CXG19 CXY19:CYS19 CZK19:DAE19 DAW19:DBQ19 DCI19:DDC19 DDU19:DEO19 DFG19:DGA19 DGS19:DHM19 DIE19:DIY19 DJQ19:DKK19 DLC19:DLW19 DMO19:DNI19 DOA19:DOU19 DPM19:DQG19 DQY19:DRS19 DSK19:DTE19 DTW19:DUQ19 DVI19:DWC19 DWU19:DXO19 DYG19:DZA19 DZS19:EAM19 EBE19:EBY19 ECQ19:EDK19 EEC19:EEW19 EFO19:EGI19 EHA19:EHU19 EIM19:EJG19 EJY19:EKS19 ELK19:EME19 EMW19:ENQ19 EOI19:EPC19 EPU19:EQO19 ERG19:ESA19 ESS19:ETM19 EUE19:EUY19 EVQ19:EWK19 EXC19:EXW19 EYO19:EZI19 FAA19:FAU19 FBM19:FCG19 FCY19:FDS19 FEK19:FFE19 FFW19:FGQ19 FHI19:FIC19 FIU19:FJO19 FKG19:FLA19 FLS19:FMM19 FNE19:FNY19 FOQ19:FPK19 FQC19:FQW19 FRO19:FSI19 FTA19:FTU19 FUM19:FVG19 FVY19:FWS19 FXK19:FYE19 FYW19:FZQ19 GAI19:GBC19 GBU19:GCO19 GDG19:GEA19 GES19:GFM19 GGE19:GGY19 GHQ19:GIK19 GJC19:GJW19 GKO19:GLI19 GMA19:GMU19 GNM19:GOG19 GOY19:GPS19 GQK19:GRE19 GRW19:GSQ19 GTI19:GUC19 GUU19:GVO19 GWG19:GXA19 GXS19:GYM19 GZE19:GZY19 HAQ19:HBK19 HCC19:HCW19 HDO19:HEI19 HFA19:HFU19 HGM19:HHG19 HHY19:HIS19 HJK19:HKE19 HKW19:HLQ19 HMI19:HNC19 HNU19:HOO19 HPG19:HQA19 HQS19:HRM19 HSE19:HSY19 HTQ19:HUK19 HVC19:HVW19 HWO19:HXI19 HYA19:HYU19 HZM19:IAG19 IAY19:IBS19 ICK19:IDE19 IDW19:IEQ19 IFI19:IGC19 IGU19:IHO19 IIG19:IJA19 IJS19:IKM19 ILE19:ILY19 IMQ19:INK19 IOC19:IOW19 IPO19:IQI19 IRA19:IRU19 ISM19:ITG19 ITY19:IUS19 IVK19:IWE19 IWW19:IXQ19 IYI19:IZC19 IZU19:JAO19 JBG19:JCA19 JCS19:JDM19 JEE19:JEY19 JFQ19:JGK19 JHC19:JHW19 JIO19:JJI19 JKA19:JKU19 JLM19:JMG19 JMY19:JNS19 JOK19:JPE19 JPW19:JQQ19 JRI19:JSC19 JSU19:JTO19 JUG19:JVA19 JVS19:JWM19 JXE19:JXY19 JYQ19:JZK19 KAC19:KAW19 KBO19:KCI19 KDA19:KDU19 KEM19:KFG19 KFY19:KGS19 KHK19:KIE19 KIW19:KJQ19 KKI19:KLC19 KLU19:KMO19 KNG19:KOA19 KOS19:KPM19 KQE19:KQY19 KRQ19:KSK19 KTC19:KTW19 KUO19:KVI19 KWA19:KWU19 KXM19:KYG19 KYY19:KZS19 LAK19:LBE19 LBW19:LCQ19 LDI19:LEC19 LEU19:LFO19 LGG19:LHA19 LHS19:LIM19 LJE19:LJY19 LKQ19:LLK19 LMC19:LMW19 LNO19:LOI19 LPA19:LPU19 LQM19:LRG19 LRY19:LSS19 LTK19:LUE19 LUW19:LVQ19 LWI19:LXC19 LXU19:LYO19 LZG19:MAA19 MAS19:MBM19 MCE19:MCY19 MDQ19:MEK19 MFC19:MFW19 MGO19:MHI19 MIA19:MIU19 MJM19:MKG19 MKY19:MLS19 MMK19:MNE19 MNW19:MOQ19 MPI19:MQC19 MQU19:MRO19 MSG19:MTA19 MTS19:MUM19 MVE19:MVY19 MWQ19:MXK19 MYC19:MYW19 MZO19:NAI19 NBA19:NBU19 NCM19:NDG19 NDY19:NES19 NFK19:NGE19 NGW19:NHQ19 NII19:NJC19 NJU19:NKO19 NLG19:NMA19 NMS19:NNM19 NOE19:NOY19 NPQ19:NQK19 NRC19:NRW19 NSO19:NTI19 NUA19:NUU19 NVM19:NWG19 NWY19:NXS19 NYK19:NZE19 NZW19:OAQ19 OBI19:OCC19 OCU19:ODO19 OEG19:OFA19 OFS19:OGM19 OHE19:OHY19 OIQ19:OJK19 OKC19:OKW19 OLO19:OMI19 ONA19:ONU19 OOM19:OPG19 OPY19:OQS19 ORK19:OSE19 OSW19:OTQ19 OUI19:OVC19 OVU19:OWO19 OXG19:OYA19 OYS19:OZM19 PAE19:PAY19 PBQ19:PCK19 PDC19:PDW19 PEO19:PFI19 PGA19:PGU19 PHM19:PIG19 PIY19:PJS19 PKK19:PLE19 PLW19:PMQ19 PNI19:POC19 POU19:PPO19 PQG19:PRA19 PRS19:PSM19 PTE19:PTY19 PUQ19:PVK19 PWC19:PWW19 PXO19:PYI19 PZA19:PZU19 QAM19:QBG19 QBY19:QCS19 QDK19:QEE19 QEW19:QFQ19 QGI19:QHC19 QHU19:QIO19 QJG19:QKA19 QKS19:QLM19 QME19:QMY19 QNQ19:QOK19 QPC19:QPW19 QQO19:QRI19 QSA19:QSU19 QTM19:QUG19 QUY19:QVS19 QWK19:QXE19 QXW19:QYQ19 QZI19:RAC19 RAU19:RBO19 RCG19:RDA19 RDS19:REM19 RFE19:RFY19 RGQ19:RHK19 RIC19:RIW19 RJO19:RKI19 RLA19:RLU19 RMM19:RNG19 RNY19:ROS19 RPK19:RQE19 RQW19:RRQ19 RSI19:RTC19 RTU19:RUO19 RVG19:RWA19 RWS19:RXM19 RYE19:RYY19 RZQ19:SAK19 SBC19:SBW19 SCO19:SDI19 SEA19:SEU19 SFM19:SGG19 SGY19:SHS19 SIK19:SJE19 SJW19:SKQ19 SLI19:SMC19 SMU19:SNO19 SOG19:SPA19 SPS19:SQM19 SRE19:SRY19 SSQ19:STK19 SUC19:SUW19 SVO19:SWI19 SXA19:SXU19 SYM19:SZG19 SZY19:TAS19 TBK19:TCE19 TCW19:TDQ19 TEI19:TFC19 TFU19:TGO19 THG19:TIA19 TIS19:TJM19 TKE19:TKY19 TLQ19:TMK19 TNC19:TNW19 TOO19:TPI19 TQA19:TQU19 TRM19:TSG19 TSY19:TTS19 TUK19:TVE19 TVW19:TWQ19 TXI19:TYC19 TYU19:TZO19 UAG19:UBA19 UBS19:UCM19 UDE19:UDY19 UEQ19:UFK19 UGC19:UGW19 UHO19:UII19 UJA19:UJU19 UKM19:ULG19 ULY19:UMS19 UNK19:UOE19 UOW19:UPQ19 UQI19:URC19 URU19:USO19 UTG19:UUA19 UUS19:UVM19 UWE19:UWY19 UXQ19:UYK19 UZC19:UZW19 VAO19:VBI19 VCA19:VCU19 VDM19:VEG19 VEY19:VFS19 VGK19:VHE19 VHW19:VIQ19 VJI19:VKC19 VKU19:VLO19 VMG19:VNA19 VNS19:VOM19 VPE19:VPY19 VQQ19:VRK19 VSC19:VSW19 VTO19:VUI19 VVA19:VVU19 VWM19:VXG19 VXY19:VYS19 VZK19:WAE19 WAW19:WBQ19 WCI19:WDC19 WDU19:WEO19 WFG19:WGA19 WGS19:WHM19 WIE19:WIY19 WJQ19:WKK19 WLC19:WLW19 WMO19:WNI19 WOA19:WOU19 WPM19:WQG19 WQY19:WRS19 WSK19:WTE19 WTW19:WUQ19 WVI19:WWC19 WWU19:WXO19 WYG19:WZA19 WZS19:XAM19 XBE19:XBY19 XCQ19:XDK19 XEC19:XFD19">
    <cfRule type="expression" dxfId="167" priority="173">
      <formula>ISTEXT($A$5)</formula>
    </cfRule>
  </conditionalFormatting>
  <conditionalFormatting sqref="P5:P18 P38:P44 P46:P68 P92:P107 P122:P132 P134:P147 P149:P170 P172:P175 P177:P198 P200 P202 P204:P213 P215:P219 P221:P241 P243:P247 P265:P267 P269 P291:P294 P506:P516 P518:P521 P523:P533 P535:P559 P561:P573 P575:P604 P617:P628 P606:P615 P630:P638 P640:P649 P651:P658 P660:P672 P674:P679 P683:P691 P693:P711 P713:P721 P723:P730 P732:P734 P736:P739 P741:P757 P759:P784 P786:P797 P888:P892 P894:P902 P904:P922 P924 P965:P983 P985:P998 P1000:P1012 P1038:P1043 P1045 P1047:P1056 P1058:P1084 P1086:P1099 P1101:P1108 P1110:P1111 P1113 P1115:P1128 P1130:P1169 P1171:P1175 P1177:P1192 P1194:P1211 P1213:P1223 P1225:P1240 P1242 P1244:P1255 P20:P36 P70:P90 P109:P120 P296:P304 P306:P339 P341:P358 P379:P399 P401:P421 P445:P477 P479:P504 P276:P285 P799:P820 P1014:P1036 P822:P886 P360:P376 P271:P274 P249:P263 P926:P963 P423:P443">
    <cfRule type="containsText" dxfId="166" priority="174" operator="containsText" text=".2025">
      <formula>NOT(ISERROR(SEARCH(".2025",P5)))</formula>
    </cfRule>
  </conditionalFormatting>
  <conditionalFormatting sqref="P19 BR19 DD19 GB19 HN19 IZ19 KL19 LX19 NJ19 OV19 QH19 RT19 TF19 UR19 WD19 XP19 ZB19 AAN19 ABZ19 ADL19 AEX19 AGJ19 AHV19 AJH19 AKT19 AMF19 ANR19 APD19 AQP19 ASB19 ATN19 AUZ19 AWL19 AXX19 AZJ19 BAV19 BCH19 BDT19 BFF19 BGR19 BID19 BJP19 BLB19 BMN19 BNZ19 BPL19 BQX19 BSJ19 BTV19 BVH19 BWT19 BYF19 BZR19 CBD19 CCP19 CEB19 CFN19 CGZ19 CIL19 CJX19 CLJ19 CMV19 COH19 CPT19 CRF19 CSR19 CUD19 CVP19 CXB19 CYN19 CZZ19 DBL19 DCX19 DEJ19 DFV19 DHH19 DIT19 DKF19 DLR19 DND19 DOP19 DQB19 DRN19 DSZ19 DUL19 DVX19 DXJ19 DYV19 EAH19 EBT19 EDF19 EER19 EGD19 EHP19 EJB19 EKN19 ELZ19 ENL19 EOX19 EQJ19 ERV19 ETH19 EUT19 EWF19 EXR19 EZD19 FAP19 FCB19 FDN19 FEZ19 FGL19 FHX19 FJJ19 FKV19 FMH19 FNT19 FPF19 FQR19 FSD19 FTP19 FVB19 FWN19 FXZ19 FZL19 GAX19 GCJ19 GDV19 GFH19 GGT19 GIF19 GJR19 GLD19 GMP19 GOB19 GPN19 GQZ19 GSL19 GTX19 GVJ19 GWV19 GYH19 GZT19 HBF19 HCR19 HED19 HFP19 HHB19 HIN19 HJZ19 HLL19 HMX19 HOJ19 HPV19 HRH19 HST19 HUF19 HVR19 HXD19 HYP19 IAB19 IBN19 ICZ19 IEL19 IFX19 IHJ19 IIV19 IKH19 ILT19 INF19 IOR19 IQD19 IRP19 ITB19 IUN19 IVZ19 IXL19 IYX19 JAJ19 JBV19 JDH19 JET19 JGF19 JHR19 JJD19 JKP19 JMB19 JNN19 JOZ19 JQL19 JRX19 JTJ19 JUV19 JWH19 JXT19 JZF19 KAR19 KCD19 KDP19 KFB19 KGN19 KHZ19 KJL19 KKX19 KMJ19 KNV19 KPH19 KQT19 KSF19 KTR19 KVD19 KWP19 KYB19 KZN19 LAZ19 LCL19 LDX19 LFJ19 LGV19 LIH19 LJT19 LLF19 LMR19 LOD19 LPP19 LRB19 LSN19 LTZ19 LVL19 LWX19 LYJ19 LZV19 MBH19 MCT19 MEF19 MFR19 MHD19 MIP19 MKB19 MLN19 MMZ19 MOL19 MPX19 MRJ19 MSV19 MUH19 MVT19 MXF19 MYR19 NAD19 NBP19 NDB19 NEN19 NFZ19 NHL19 NIX19 NKJ19 NLV19 NNH19 NOT19 NQF19 NRR19 NTD19 NUP19 NWB19 NXN19 NYZ19 OAL19 OBX19 ODJ19 OEV19 OGH19 OHT19 OJF19 OKR19 OMD19 ONP19 OPB19 OQN19 ORZ19 OTL19 OUX19 OWJ19 OXV19 OZH19 PAT19 PCF19 PDR19 PFD19 PGP19 PIB19 PJN19 PKZ19 PML19 PNX19 PPJ19 PQV19 PSH19 PTT19 PVF19 PWR19 PYD19 PZP19 QBB19 QCN19 QDZ19 QFL19 QGX19 QIJ19 QJV19 QLH19 QMT19 QOF19 QPR19 QRD19 QSP19 QUB19 QVN19 QWZ19 QYL19 QZX19 RBJ19 RCV19 REH19 RFT19 RHF19 RIR19 RKD19 RLP19 RNB19 RON19 RPZ19 RRL19 RSX19 RUJ19 RVV19 RXH19 RYT19 SAF19 SBR19 SDD19 SEP19 SGB19 SHN19 SIZ19 SKL19 SLX19 SNJ19 SOV19 SQH19 SRT19 STF19 SUR19 SWD19 SXP19 SZB19 TAN19 TBZ19 TDL19 TEX19 TGJ19 THV19 TJH19 TKT19 TMF19 TNR19 TPD19 TQP19 TSB19 TTN19 TUZ19 TWL19 TXX19 TZJ19 UAV19 UCH19 UDT19 UFF19 UGR19 UID19 UJP19 ULB19 UMN19 UNZ19 UPL19 UQX19 USJ19 UTV19 UVH19 UWT19 UYF19 UZR19 VBD19 VCP19 VEB19 VFN19 VGZ19 VIL19 VJX19 VLJ19 VMV19 VOH19 VPT19 VRF19 VSR19 VUD19 VVP19 VXB19 VYN19 VZZ19 WBL19 WCX19 WEJ19 WFV19 WHH19 WIT19 WKF19 WLR19 WND19 WOP19 WQB19 WRN19 WSZ19 WUL19 WVX19 WXJ19 WYV19 XAH19 XBT19 XDF19">
    <cfRule type="containsText" dxfId="165" priority="172" operator="containsText" text=".2025">
      <formula>NOT(ISERROR(SEARCH(".2025",P19)))</formula>
    </cfRule>
  </conditionalFormatting>
  <conditionalFormatting sqref="P37">
    <cfRule type="containsText" dxfId="164" priority="170" operator="containsText" text=".2025">
      <formula>NOT(ISERROR(SEARCH(".2025",P37)))</formula>
    </cfRule>
  </conditionalFormatting>
  <conditionalFormatting sqref="P45">
    <cfRule type="containsText" dxfId="163" priority="168" operator="containsText" text=".2025">
      <formula>NOT(ISERROR(SEARCH(".2025",P45)))</formula>
    </cfRule>
  </conditionalFormatting>
  <conditionalFormatting sqref="A69:U69">
    <cfRule type="expression" dxfId="162" priority="167">
      <formula>ISTEXT($A$5)</formula>
    </cfRule>
  </conditionalFormatting>
  <conditionalFormatting sqref="P69">
    <cfRule type="containsText" dxfId="161" priority="166" operator="containsText" text=".2025">
      <formula>NOT(ISERROR(SEARCH(".2025",P69)))</formula>
    </cfRule>
  </conditionalFormatting>
  <conditionalFormatting sqref="P91">
    <cfRule type="containsText" dxfId="160" priority="164" operator="containsText" text=".2025">
      <formula>NOT(ISERROR(SEARCH(".2025",P91)))</formula>
    </cfRule>
  </conditionalFormatting>
  <conditionalFormatting sqref="P108">
    <cfRule type="containsText" dxfId="159" priority="162" operator="containsText" text=".2025">
      <formula>NOT(ISERROR(SEARCH(".2025",P108)))</formula>
    </cfRule>
  </conditionalFormatting>
  <conditionalFormatting sqref="P121">
    <cfRule type="containsText" dxfId="158" priority="160" operator="containsText" text=".2025">
      <formula>NOT(ISERROR(SEARCH(".2025",P121)))</formula>
    </cfRule>
  </conditionalFormatting>
  <conditionalFormatting sqref="P133">
    <cfRule type="containsText" dxfId="157" priority="158" operator="containsText" text=".2025">
      <formula>NOT(ISERROR(SEARCH(".2025",P133)))</formula>
    </cfRule>
  </conditionalFormatting>
  <conditionalFormatting sqref="P148">
    <cfRule type="containsText" dxfId="156" priority="156" operator="containsText" text=".2025">
      <formula>NOT(ISERROR(SEARCH(".2025",P148)))</formula>
    </cfRule>
  </conditionalFormatting>
  <conditionalFormatting sqref="P171">
    <cfRule type="containsText" dxfId="155" priority="154" operator="containsText" text=".2025">
      <formula>NOT(ISERROR(SEARCH(".2025",P171)))</formula>
    </cfRule>
  </conditionalFormatting>
  <conditionalFormatting sqref="P176">
    <cfRule type="containsText" dxfId="154" priority="152" operator="containsText" text=".2025">
      <formula>NOT(ISERROR(SEARCH(".2025",P176)))</formula>
    </cfRule>
  </conditionalFormatting>
  <conditionalFormatting sqref="A199:U199">
    <cfRule type="expression" dxfId="153" priority="151">
      <formula>ISTEXT($A$5)</formula>
    </cfRule>
  </conditionalFormatting>
  <conditionalFormatting sqref="P199">
    <cfRule type="containsText" dxfId="152" priority="150" operator="containsText" text=".2025">
      <formula>NOT(ISERROR(SEARCH(".2025",P199)))</formula>
    </cfRule>
  </conditionalFormatting>
  <conditionalFormatting sqref="P201">
    <cfRule type="containsText" dxfId="151" priority="148" operator="containsText" text=".2025">
      <formula>NOT(ISERROR(SEARCH(".2025",P201)))</formula>
    </cfRule>
  </conditionalFormatting>
  <conditionalFormatting sqref="P203">
    <cfRule type="containsText" dxfId="150" priority="146" operator="containsText" text=".2025">
      <formula>NOT(ISERROR(SEARCH(".2025",P203)))</formula>
    </cfRule>
  </conditionalFormatting>
  <conditionalFormatting sqref="P214">
    <cfRule type="containsText" dxfId="149" priority="144" operator="containsText" text=".2025">
      <formula>NOT(ISERROR(SEARCH(".2025",P214)))</formula>
    </cfRule>
  </conditionalFormatting>
  <conditionalFormatting sqref="P220">
    <cfRule type="containsText" dxfId="148" priority="142" operator="containsText" text=".2025">
      <formula>NOT(ISERROR(SEARCH(".2025",P220)))</formula>
    </cfRule>
  </conditionalFormatting>
  <conditionalFormatting sqref="P242">
    <cfRule type="containsText" dxfId="147" priority="140" operator="containsText" text=".2025">
      <formula>NOT(ISERROR(SEARCH(".2025",P242)))</formula>
    </cfRule>
  </conditionalFormatting>
  <conditionalFormatting sqref="P248">
    <cfRule type="containsText" dxfId="146" priority="138" operator="containsText" text=".2025">
      <formula>NOT(ISERROR(SEARCH(".2025",P248)))</formula>
    </cfRule>
  </conditionalFormatting>
  <conditionalFormatting sqref="P264">
    <cfRule type="containsText" dxfId="145" priority="136" operator="containsText" text=".2025">
      <formula>NOT(ISERROR(SEARCH(".2025",P264)))</formula>
    </cfRule>
  </conditionalFormatting>
  <conditionalFormatting sqref="P268">
    <cfRule type="containsText" dxfId="144" priority="134" operator="containsText" text=".2025">
      <formula>NOT(ISERROR(SEARCH(".2025",P268)))</formula>
    </cfRule>
  </conditionalFormatting>
  <conditionalFormatting sqref="P270">
    <cfRule type="containsText" dxfId="143" priority="132" operator="containsText" text=".2025">
      <formula>NOT(ISERROR(SEARCH(".2025",P270)))</formula>
    </cfRule>
  </conditionalFormatting>
  <conditionalFormatting sqref="P286">
    <cfRule type="containsText" dxfId="142" priority="130" operator="containsText" text=".2025">
      <formula>NOT(ISERROR(SEARCH(".2025",P286)))</formula>
    </cfRule>
  </conditionalFormatting>
  <conditionalFormatting sqref="P290">
    <cfRule type="containsText" dxfId="141" priority="128" operator="containsText" text=".2025">
      <formula>NOT(ISERROR(SEARCH(".2025",P290)))</formula>
    </cfRule>
  </conditionalFormatting>
  <conditionalFormatting sqref="P505">
    <cfRule type="containsText" dxfId="140" priority="126" operator="containsText" text=".2025">
      <formula>NOT(ISERROR(SEARCH(".2025",P505)))</formula>
    </cfRule>
  </conditionalFormatting>
  <conditionalFormatting sqref="P517">
    <cfRule type="containsText" dxfId="139" priority="124" operator="containsText" text=".2025">
      <formula>NOT(ISERROR(SEARCH(".2025",P517)))</formula>
    </cfRule>
  </conditionalFormatting>
  <conditionalFormatting sqref="P522">
    <cfRule type="containsText" dxfId="138" priority="122" operator="containsText" text=".2025">
      <formula>NOT(ISERROR(SEARCH(".2025",P522)))</formula>
    </cfRule>
  </conditionalFormatting>
  <conditionalFormatting sqref="A534:U534">
    <cfRule type="expression" dxfId="137" priority="121">
      <formula>ISTEXT($A$5)</formula>
    </cfRule>
  </conditionalFormatting>
  <conditionalFormatting sqref="P534">
    <cfRule type="containsText" dxfId="136" priority="120" operator="containsText" text=".2025">
      <formula>NOT(ISERROR(SEARCH(".2025",P534)))</formula>
    </cfRule>
  </conditionalFormatting>
  <conditionalFormatting sqref="A560:U560">
    <cfRule type="expression" dxfId="135" priority="119">
      <formula>ISTEXT($A$5)</formula>
    </cfRule>
  </conditionalFormatting>
  <conditionalFormatting sqref="P560">
    <cfRule type="containsText" dxfId="134" priority="118" operator="containsText" text=".2025">
      <formula>NOT(ISERROR(SEARCH(".2025",P560)))</formula>
    </cfRule>
  </conditionalFormatting>
  <conditionalFormatting sqref="A574:U574">
    <cfRule type="expression" dxfId="133" priority="117">
      <formula>ISTEXT($A$5)</formula>
    </cfRule>
  </conditionalFormatting>
  <conditionalFormatting sqref="P574">
    <cfRule type="containsText" dxfId="132" priority="116" operator="containsText" text=".2025">
      <formula>NOT(ISERROR(SEARCH(".2025",P574)))</formula>
    </cfRule>
  </conditionalFormatting>
  <conditionalFormatting sqref="A616:U616">
    <cfRule type="expression" dxfId="131" priority="115">
      <formula>ISTEXT($A$5)</formula>
    </cfRule>
  </conditionalFormatting>
  <conditionalFormatting sqref="P616">
    <cfRule type="containsText" dxfId="130" priority="114" operator="containsText" text=".2025">
      <formula>NOT(ISERROR(SEARCH(".2025",P616)))</formula>
    </cfRule>
  </conditionalFormatting>
  <conditionalFormatting sqref="A605:U605">
    <cfRule type="expression" dxfId="129" priority="113">
      <formula>ISTEXT($A$5)</formula>
    </cfRule>
  </conditionalFormatting>
  <conditionalFormatting sqref="P605">
    <cfRule type="containsText" dxfId="128" priority="112" operator="containsText" text=".2025">
      <formula>NOT(ISERROR(SEARCH(".2025",P605)))</formula>
    </cfRule>
  </conditionalFormatting>
  <conditionalFormatting sqref="A629:U629">
    <cfRule type="expression" dxfId="127" priority="111">
      <formula>ISTEXT($A$5)</formula>
    </cfRule>
  </conditionalFormatting>
  <conditionalFormatting sqref="P629">
    <cfRule type="containsText" dxfId="126" priority="110" operator="containsText" text=".2025">
      <formula>NOT(ISERROR(SEARCH(".2025",P629)))</formula>
    </cfRule>
  </conditionalFormatting>
  <conditionalFormatting sqref="A639:U639">
    <cfRule type="expression" dxfId="125" priority="109">
      <formula>ISTEXT($A$5)</formula>
    </cfRule>
  </conditionalFormatting>
  <conditionalFormatting sqref="P639">
    <cfRule type="containsText" dxfId="124" priority="108" operator="containsText" text=".2025">
      <formula>NOT(ISERROR(SEARCH(".2025",P639)))</formula>
    </cfRule>
  </conditionalFormatting>
  <conditionalFormatting sqref="A650:U650">
    <cfRule type="expression" dxfId="123" priority="107">
      <formula>ISTEXT($A$5)</formula>
    </cfRule>
  </conditionalFormatting>
  <conditionalFormatting sqref="P650">
    <cfRule type="containsText" dxfId="122" priority="106" operator="containsText" text=".2025">
      <formula>NOT(ISERROR(SEARCH(".2025",P650)))</formula>
    </cfRule>
  </conditionalFormatting>
  <conditionalFormatting sqref="A659:U659">
    <cfRule type="expression" dxfId="121" priority="105">
      <formula>ISTEXT($A$5)</formula>
    </cfRule>
  </conditionalFormatting>
  <conditionalFormatting sqref="P659">
    <cfRule type="containsText" dxfId="120" priority="104" operator="containsText" text=".2025">
      <formula>NOT(ISERROR(SEARCH(".2025",P659)))</formula>
    </cfRule>
  </conditionalFormatting>
  <conditionalFormatting sqref="A673:U673">
    <cfRule type="expression" dxfId="119" priority="103">
      <formula>ISTEXT($A$5)</formula>
    </cfRule>
  </conditionalFormatting>
  <conditionalFormatting sqref="P673">
    <cfRule type="containsText" dxfId="118" priority="102" operator="containsText" text=".2025">
      <formula>NOT(ISERROR(SEARCH(".2025",P673)))</formula>
    </cfRule>
  </conditionalFormatting>
  <conditionalFormatting sqref="A682:U682">
    <cfRule type="expression" dxfId="117" priority="101">
      <formula>ISTEXT($A$5)</formula>
    </cfRule>
  </conditionalFormatting>
  <conditionalFormatting sqref="P682">
    <cfRule type="containsText" dxfId="116" priority="100" operator="containsText" text=".2025">
      <formula>NOT(ISERROR(SEARCH(".2025",P682)))</formula>
    </cfRule>
  </conditionalFormatting>
  <conditionalFormatting sqref="A692:U692">
    <cfRule type="expression" dxfId="115" priority="99">
      <formula>ISTEXT($A$5)</formula>
    </cfRule>
  </conditionalFormatting>
  <conditionalFormatting sqref="P692">
    <cfRule type="containsText" dxfId="114" priority="98" operator="containsText" text=".2025">
      <formula>NOT(ISERROR(SEARCH(".2025",P692)))</formula>
    </cfRule>
  </conditionalFormatting>
  <conditionalFormatting sqref="A712:U712">
    <cfRule type="expression" dxfId="113" priority="97">
      <formula>ISTEXT($A$5)</formula>
    </cfRule>
  </conditionalFormatting>
  <conditionalFormatting sqref="P712">
    <cfRule type="containsText" dxfId="112" priority="96" operator="containsText" text=".2025">
      <formula>NOT(ISERROR(SEARCH(".2025",P712)))</formula>
    </cfRule>
  </conditionalFormatting>
  <conditionalFormatting sqref="A722:U722">
    <cfRule type="expression" dxfId="111" priority="95">
      <formula>ISTEXT($A$5)</formula>
    </cfRule>
  </conditionalFormatting>
  <conditionalFormatting sqref="P722">
    <cfRule type="containsText" dxfId="110" priority="94" operator="containsText" text=".2025">
      <formula>NOT(ISERROR(SEARCH(".2025",P722)))</formula>
    </cfRule>
  </conditionalFormatting>
  <conditionalFormatting sqref="A731:U731">
    <cfRule type="expression" dxfId="109" priority="93">
      <formula>ISTEXT($A$5)</formula>
    </cfRule>
  </conditionalFormatting>
  <conditionalFormatting sqref="P731">
    <cfRule type="containsText" dxfId="108" priority="92" operator="containsText" text=".2025">
      <formula>NOT(ISERROR(SEARCH(".2025",P731)))</formula>
    </cfRule>
  </conditionalFormatting>
  <conditionalFormatting sqref="A735:U735">
    <cfRule type="expression" dxfId="107" priority="91">
      <formula>ISTEXT($A$5)</formula>
    </cfRule>
  </conditionalFormatting>
  <conditionalFormatting sqref="P735">
    <cfRule type="containsText" dxfId="106" priority="90" operator="containsText" text=".2025">
      <formula>NOT(ISERROR(SEARCH(".2025",P735)))</formula>
    </cfRule>
  </conditionalFormatting>
  <conditionalFormatting sqref="A740:U740">
    <cfRule type="expression" dxfId="105" priority="89">
      <formula>ISTEXT($A$5)</formula>
    </cfRule>
  </conditionalFormatting>
  <conditionalFormatting sqref="P740">
    <cfRule type="containsText" dxfId="104" priority="88" operator="containsText" text=".2025">
      <formula>NOT(ISERROR(SEARCH(".2025",P740)))</formula>
    </cfRule>
  </conditionalFormatting>
  <conditionalFormatting sqref="A758:U758">
    <cfRule type="expression" dxfId="103" priority="87">
      <formula>ISTEXT($A$5)</formula>
    </cfRule>
  </conditionalFormatting>
  <conditionalFormatting sqref="P758">
    <cfRule type="containsText" dxfId="102" priority="86" operator="containsText" text=".2025">
      <formula>NOT(ISERROR(SEARCH(".2025",P758)))</formula>
    </cfRule>
  </conditionalFormatting>
  <conditionalFormatting sqref="A785:U785">
    <cfRule type="expression" dxfId="101" priority="85">
      <formula>ISTEXT($A$5)</formula>
    </cfRule>
  </conditionalFormatting>
  <conditionalFormatting sqref="P785">
    <cfRule type="containsText" dxfId="100" priority="84" operator="containsText" text=".2025">
      <formula>NOT(ISERROR(SEARCH(".2025",P785)))</formula>
    </cfRule>
  </conditionalFormatting>
  <conditionalFormatting sqref="A798:U798">
    <cfRule type="expression" dxfId="99" priority="83">
      <formula>ISTEXT($A$5)</formula>
    </cfRule>
  </conditionalFormatting>
  <conditionalFormatting sqref="P798">
    <cfRule type="containsText" dxfId="98" priority="82" operator="containsText" text=".2025">
      <formula>NOT(ISERROR(SEARCH(".2025",P798)))</formula>
    </cfRule>
  </conditionalFormatting>
  <conditionalFormatting sqref="A887:U887">
    <cfRule type="expression" dxfId="97" priority="81">
      <formula>ISTEXT($A$5)</formula>
    </cfRule>
  </conditionalFormatting>
  <conditionalFormatting sqref="P887">
    <cfRule type="containsText" dxfId="96" priority="80" operator="containsText" text=".2025">
      <formula>NOT(ISERROR(SEARCH(".2025",P887)))</formula>
    </cfRule>
  </conditionalFormatting>
  <conditionalFormatting sqref="A893:U893">
    <cfRule type="expression" dxfId="95" priority="79">
      <formula>ISTEXT($A$5)</formula>
    </cfRule>
  </conditionalFormatting>
  <conditionalFormatting sqref="P893">
    <cfRule type="containsText" dxfId="94" priority="78" operator="containsText" text=".2025">
      <formula>NOT(ISERROR(SEARCH(".2025",P893)))</formula>
    </cfRule>
  </conditionalFormatting>
  <conditionalFormatting sqref="A903:U903">
    <cfRule type="expression" dxfId="93" priority="77">
      <formula>ISTEXT($A$5)</formula>
    </cfRule>
  </conditionalFormatting>
  <conditionalFormatting sqref="P903">
    <cfRule type="containsText" dxfId="92" priority="76" operator="containsText" text=".2025">
      <formula>NOT(ISERROR(SEARCH(".2025",P903)))</formula>
    </cfRule>
  </conditionalFormatting>
  <conditionalFormatting sqref="A923:U923">
    <cfRule type="expression" dxfId="91" priority="75">
      <formula>ISTEXT($A$5)</formula>
    </cfRule>
  </conditionalFormatting>
  <conditionalFormatting sqref="P923">
    <cfRule type="containsText" dxfId="90" priority="74" operator="containsText" text=".2025">
      <formula>NOT(ISERROR(SEARCH(".2025",P923)))</formula>
    </cfRule>
  </conditionalFormatting>
  <conditionalFormatting sqref="A925:U925">
    <cfRule type="expression" dxfId="89" priority="73">
      <formula>ISTEXT($A$5)</formula>
    </cfRule>
  </conditionalFormatting>
  <conditionalFormatting sqref="P925">
    <cfRule type="containsText" dxfId="88" priority="72" operator="containsText" text=".2025">
      <formula>NOT(ISERROR(SEARCH(".2025",P925)))</formula>
    </cfRule>
  </conditionalFormatting>
  <conditionalFormatting sqref="A964:U964">
    <cfRule type="expression" dxfId="87" priority="71">
      <formula>ISTEXT($A$5)</formula>
    </cfRule>
  </conditionalFormatting>
  <conditionalFormatting sqref="P964">
    <cfRule type="containsText" dxfId="86" priority="70" operator="containsText" text=".2025">
      <formula>NOT(ISERROR(SEARCH(".2025",P964)))</formula>
    </cfRule>
  </conditionalFormatting>
  <conditionalFormatting sqref="A984:U984">
    <cfRule type="expression" dxfId="85" priority="69">
      <formula>ISTEXT($A$5)</formula>
    </cfRule>
  </conditionalFormatting>
  <conditionalFormatting sqref="P984">
    <cfRule type="containsText" dxfId="84" priority="68" operator="containsText" text=".2025">
      <formula>NOT(ISERROR(SEARCH(".2025",P984)))</formula>
    </cfRule>
  </conditionalFormatting>
  <conditionalFormatting sqref="A999:U999">
    <cfRule type="expression" dxfId="83" priority="67">
      <formula>ISTEXT($A$5)</formula>
    </cfRule>
  </conditionalFormatting>
  <conditionalFormatting sqref="P999">
    <cfRule type="containsText" dxfId="82" priority="66" operator="containsText" text=".2025">
      <formula>NOT(ISERROR(SEARCH(".2025",P999)))</formula>
    </cfRule>
  </conditionalFormatting>
  <conditionalFormatting sqref="A1013:U1013">
    <cfRule type="expression" dxfId="81" priority="65">
      <formula>ISTEXT($A$5)</formula>
    </cfRule>
  </conditionalFormatting>
  <conditionalFormatting sqref="P1013">
    <cfRule type="containsText" dxfId="80" priority="64" operator="containsText" text=".2025">
      <formula>NOT(ISERROR(SEARCH(".2025",P1013)))</formula>
    </cfRule>
  </conditionalFormatting>
  <conditionalFormatting sqref="A1037:U1037">
    <cfRule type="expression" dxfId="79" priority="63">
      <formula>ISTEXT($A$5)</formula>
    </cfRule>
  </conditionalFormatting>
  <conditionalFormatting sqref="P1037">
    <cfRule type="containsText" dxfId="78" priority="62" operator="containsText" text=".2025">
      <formula>NOT(ISERROR(SEARCH(".2025",P1037)))</formula>
    </cfRule>
  </conditionalFormatting>
  <conditionalFormatting sqref="A1044:U1044">
    <cfRule type="expression" dxfId="77" priority="61">
      <formula>ISTEXT($A$5)</formula>
    </cfRule>
  </conditionalFormatting>
  <conditionalFormatting sqref="P1044">
    <cfRule type="containsText" dxfId="76" priority="60" operator="containsText" text=".2025">
      <formula>NOT(ISERROR(SEARCH(".2025",P1044)))</formula>
    </cfRule>
  </conditionalFormatting>
  <conditionalFormatting sqref="A1046:U1046">
    <cfRule type="expression" dxfId="75" priority="59">
      <formula>ISTEXT($A$5)</formula>
    </cfRule>
  </conditionalFormatting>
  <conditionalFormatting sqref="P1046">
    <cfRule type="containsText" dxfId="74" priority="58" operator="containsText" text=".2025">
      <formula>NOT(ISERROR(SEARCH(".2025",P1046)))</formula>
    </cfRule>
  </conditionalFormatting>
  <conditionalFormatting sqref="A1057:U1057">
    <cfRule type="expression" dxfId="73" priority="57">
      <formula>ISTEXT($A$5)</formula>
    </cfRule>
  </conditionalFormatting>
  <conditionalFormatting sqref="P1057">
    <cfRule type="containsText" dxfId="72" priority="56" operator="containsText" text=".2025">
      <formula>NOT(ISERROR(SEARCH(".2025",P1057)))</formula>
    </cfRule>
  </conditionalFormatting>
  <conditionalFormatting sqref="A1085:U1085">
    <cfRule type="expression" dxfId="71" priority="55">
      <formula>ISTEXT($A$5)</formula>
    </cfRule>
  </conditionalFormatting>
  <conditionalFormatting sqref="P1085">
    <cfRule type="containsText" dxfId="70" priority="54" operator="containsText" text=".2025">
      <formula>NOT(ISERROR(SEARCH(".2025",P1085)))</formula>
    </cfRule>
  </conditionalFormatting>
  <conditionalFormatting sqref="A1100:U1100">
    <cfRule type="expression" dxfId="69" priority="53">
      <formula>ISTEXT($A$5)</formula>
    </cfRule>
  </conditionalFormatting>
  <conditionalFormatting sqref="P1100">
    <cfRule type="containsText" dxfId="68" priority="52" operator="containsText" text=".2025">
      <formula>NOT(ISERROR(SEARCH(".2025",P1100)))</formula>
    </cfRule>
  </conditionalFormatting>
  <conditionalFormatting sqref="A1109:U1109">
    <cfRule type="expression" dxfId="67" priority="51">
      <formula>ISTEXT($A$5)</formula>
    </cfRule>
  </conditionalFormatting>
  <conditionalFormatting sqref="P1109">
    <cfRule type="containsText" dxfId="66" priority="50" operator="containsText" text=".2025">
      <formula>NOT(ISERROR(SEARCH(".2025",P1109)))</formula>
    </cfRule>
  </conditionalFormatting>
  <conditionalFormatting sqref="A1112:U1112">
    <cfRule type="expression" dxfId="65" priority="49">
      <formula>ISTEXT($A$5)</formula>
    </cfRule>
  </conditionalFormatting>
  <conditionalFormatting sqref="P1112">
    <cfRule type="containsText" dxfId="64" priority="48" operator="containsText" text=".2025">
      <formula>NOT(ISERROR(SEARCH(".2025",P1112)))</formula>
    </cfRule>
  </conditionalFormatting>
  <conditionalFormatting sqref="A1114:U1114">
    <cfRule type="expression" dxfId="63" priority="47">
      <formula>ISTEXT($A$5)</formula>
    </cfRule>
  </conditionalFormatting>
  <conditionalFormatting sqref="P1114">
    <cfRule type="containsText" dxfId="62" priority="46" operator="containsText" text=".2025">
      <formula>NOT(ISERROR(SEARCH(".2025",P1114)))</formula>
    </cfRule>
  </conditionalFormatting>
  <conditionalFormatting sqref="A1129:U1129">
    <cfRule type="expression" dxfId="61" priority="45">
      <formula>ISTEXT($A$5)</formula>
    </cfRule>
  </conditionalFormatting>
  <conditionalFormatting sqref="P1129">
    <cfRule type="containsText" dxfId="60" priority="44" operator="containsText" text=".2025">
      <formula>NOT(ISERROR(SEARCH(".2025",P1129)))</formula>
    </cfRule>
  </conditionalFormatting>
  <conditionalFormatting sqref="A1170:U1170">
    <cfRule type="expression" dxfId="59" priority="43">
      <formula>ISTEXT($A$5)</formula>
    </cfRule>
  </conditionalFormatting>
  <conditionalFormatting sqref="P1170">
    <cfRule type="containsText" dxfId="58" priority="42" operator="containsText" text=".2025">
      <formula>NOT(ISERROR(SEARCH(".2025",P1170)))</formula>
    </cfRule>
  </conditionalFormatting>
  <conditionalFormatting sqref="A1176:U1176">
    <cfRule type="expression" dxfId="57" priority="41">
      <formula>ISTEXT($A$5)</formula>
    </cfRule>
  </conditionalFormatting>
  <conditionalFormatting sqref="P1176">
    <cfRule type="containsText" dxfId="56" priority="40" operator="containsText" text=".2025">
      <formula>NOT(ISERROR(SEARCH(".2025",P1176)))</formula>
    </cfRule>
  </conditionalFormatting>
  <conditionalFormatting sqref="A1193:U1193">
    <cfRule type="expression" dxfId="55" priority="39">
      <formula>ISTEXT($A$5)</formula>
    </cfRule>
  </conditionalFormatting>
  <conditionalFormatting sqref="P1193">
    <cfRule type="containsText" dxfId="54" priority="38" operator="containsText" text=".2025">
      <formula>NOT(ISERROR(SEARCH(".2025",P1193)))</formula>
    </cfRule>
  </conditionalFormatting>
  <conditionalFormatting sqref="A1212:U1212">
    <cfRule type="expression" dxfId="53" priority="37">
      <formula>ISTEXT($A$5)</formula>
    </cfRule>
  </conditionalFormatting>
  <conditionalFormatting sqref="P1212">
    <cfRule type="containsText" dxfId="52" priority="36" operator="containsText" text=".2025">
      <formula>NOT(ISERROR(SEARCH(".2025",P1212)))</formula>
    </cfRule>
  </conditionalFormatting>
  <conditionalFormatting sqref="A1224:U1224">
    <cfRule type="expression" dxfId="51" priority="35">
      <formula>ISTEXT($A$5)</formula>
    </cfRule>
  </conditionalFormatting>
  <conditionalFormatting sqref="P1224">
    <cfRule type="containsText" dxfId="50" priority="34" operator="containsText" text=".2025">
      <formula>NOT(ISERROR(SEARCH(".2025",P1224)))</formula>
    </cfRule>
  </conditionalFormatting>
  <conditionalFormatting sqref="A1241:U1241">
    <cfRule type="expression" dxfId="49" priority="33">
      <formula>ISTEXT($A$5)</formula>
    </cfRule>
  </conditionalFormatting>
  <conditionalFormatting sqref="P1241">
    <cfRule type="containsText" dxfId="48" priority="32" operator="containsText" text=".2025">
      <formula>NOT(ISERROR(SEARCH(".2025",P1241)))</formula>
    </cfRule>
  </conditionalFormatting>
  <conditionalFormatting sqref="A1243:U1243">
    <cfRule type="expression" dxfId="47" priority="31">
      <formula>ISTEXT($A$5)</formula>
    </cfRule>
  </conditionalFormatting>
  <conditionalFormatting sqref="P1243">
    <cfRule type="containsText" dxfId="46" priority="30" operator="containsText" text=".2025">
      <formula>NOT(ISERROR(SEARCH(".2025",P1243)))</formula>
    </cfRule>
  </conditionalFormatting>
  <conditionalFormatting sqref="G5:G294 G296:G304 G306:G339 G379:G399 G401:G421 G445:G477 G341:G377 G479:G1255 G423:G443">
    <cfRule type="expression" dxfId="45" priority="29">
      <formula>LEFT(G5,4)="http"</formula>
    </cfRule>
  </conditionalFormatting>
  <conditionalFormatting sqref="A295:U295">
    <cfRule type="expression" dxfId="44" priority="28">
      <formula>ISTEXT($A$5)</formula>
    </cfRule>
  </conditionalFormatting>
  <conditionalFormatting sqref="P295">
    <cfRule type="containsText" dxfId="43" priority="27" operator="containsText" text=".2025">
      <formula>NOT(ISERROR(SEARCH(".2025",P295)))</formula>
    </cfRule>
  </conditionalFormatting>
  <conditionalFormatting sqref="G295">
    <cfRule type="expression" dxfId="42" priority="26">
      <formula>LEFT(G295,4)="http"</formula>
    </cfRule>
  </conditionalFormatting>
  <conditionalFormatting sqref="A305:U305">
    <cfRule type="expression" dxfId="41" priority="25">
      <formula>ISTEXT($A$5)</formula>
    </cfRule>
  </conditionalFormatting>
  <conditionalFormatting sqref="P305">
    <cfRule type="containsText" dxfId="40" priority="24" operator="containsText" text=".2025">
      <formula>NOT(ISERROR(SEARCH(".2025",P305)))</formula>
    </cfRule>
  </conditionalFormatting>
  <conditionalFormatting sqref="G305">
    <cfRule type="expression" dxfId="39" priority="23">
      <formula>LEFT(G305,4)="http"</formula>
    </cfRule>
  </conditionalFormatting>
  <conditionalFormatting sqref="A340:U340">
    <cfRule type="expression" dxfId="38" priority="22">
      <formula>ISTEXT($A$5)</formula>
    </cfRule>
  </conditionalFormatting>
  <conditionalFormatting sqref="P340">
    <cfRule type="containsText" dxfId="37" priority="21" operator="containsText" text=".2025">
      <formula>NOT(ISERROR(SEARCH(".2025",P340)))</formula>
    </cfRule>
  </conditionalFormatting>
  <conditionalFormatting sqref="G340">
    <cfRule type="expression" dxfId="36" priority="20">
      <formula>LEFT(G340,4)="http"</formula>
    </cfRule>
  </conditionalFormatting>
  <conditionalFormatting sqref="A378:U378">
    <cfRule type="expression" dxfId="35" priority="19">
      <formula>ISTEXT($A$5)</formula>
    </cfRule>
  </conditionalFormatting>
  <conditionalFormatting sqref="P378">
    <cfRule type="containsText" dxfId="34" priority="18" operator="containsText" text=".2025">
      <formula>NOT(ISERROR(SEARCH(".2025",P378)))</formula>
    </cfRule>
  </conditionalFormatting>
  <conditionalFormatting sqref="G378">
    <cfRule type="expression" dxfId="33" priority="17">
      <formula>LEFT(G378,4)="http"</formula>
    </cfRule>
  </conditionalFormatting>
  <conditionalFormatting sqref="A400:U400">
    <cfRule type="expression" dxfId="32" priority="16">
      <formula>ISTEXT($A$5)</formula>
    </cfRule>
  </conditionalFormatting>
  <conditionalFormatting sqref="P400">
    <cfRule type="containsText" dxfId="31" priority="15" operator="containsText" text=".2025">
      <formula>NOT(ISERROR(SEARCH(".2025",P400)))</formula>
    </cfRule>
  </conditionalFormatting>
  <conditionalFormatting sqref="G400">
    <cfRule type="expression" dxfId="30" priority="14">
      <formula>LEFT(G400,4)="http"</formula>
    </cfRule>
  </conditionalFormatting>
  <conditionalFormatting sqref="A422:U422">
    <cfRule type="expression" dxfId="29" priority="13">
      <formula>ISTEXT($A$5)</formula>
    </cfRule>
  </conditionalFormatting>
  <conditionalFormatting sqref="P422">
    <cfRule type="containsText" dxfId="28" priority="12" operator="containsText" text=".2025">
      <formula>NOT(ISERROR(SEARCH(".2025",P422)))</formula>
    </cfRule>
  </conditionalFormatting>
  <conditionalFormatting sqref="G422">
    <cfRule type="expression" dxfId="27" priority="11">
      <formula>LEFT(G422,4)="http"</formula>
    </cfRule>
  </conditionalFormatting>
  <conditionalFormatting sqref="A444:U444">
    <cfRule type="expression" dxfId="26" priority="10">
      <formula>ISTEXT($A$5)</formula>
    </cfRule>
  </conditionalFormatting>
  <conditionalFormatting sqref="P444">
    <cfRule type="containsText" dxfId="25" priority="9" operator="containsText" text=".2025">
      <formula>NOT(ISERROR(SEARCH(".2025",P444)))</formula>
    </cfRule>
  </conditionalFormatting>
  <conditionalFormatting sqref="G444">
    <cfRule type="expression" dxfId="24" priority="8">
      <formula>LEFT(G444,4)="http"</formula>
    </cfRule>
  </conditionalFormatting>
  <conditionalFormatting sqref="A478:U478">
    <cfRule type="expression" dxfId="23" priority="7">
      <formula>ISTEXT($A$5)</formula>
    </cfRule>
  </conditionalFormatting>
  <conditionalFormatting sqref="P478">
    <cfRule type="containsText" dxfId="22" priority="6" operator="containsText" text=".2025">
      <formula>NOT(ISERROR(SEARCH(".2025",P478)))</formula>
    </cfRule>
  </conditionalFormatting>
  <conditionalFormatting sqref="G478">
    <cfRule type="expression" dxfId="21" priority="5">
      <formula>LEFT(G478,4)="http"</formula>
    </cfRule>
  </conditionalFormatting>
  <conditionalFormatting sqref="P377">
    <cfRule type="containsText" dxfId="20" priority="4" operator="containsText" text=".2025">
      <formula>NOT(ISERROR(SEARCH(".2025",P377)))</formula>
    </cfRule>
  </conditionalFormatting>
  <conditionalFormatting sqref="P821">
    <cfRule type="containsText" dxfId="19" priority="3" operator="containsText" text=".2025">
      <formula>NOT(ISERROR(SEARCH(".2025",P821)))</formula>
    </cfRule>
  </conditionalFormatting>
  <conditionalFormatting sqref="P359">
    <cfRule type="containsText" dxfId="18" priority="2" operator="containsText" text=".2025">
      <formula>NOT(ISERROR(SEARCH(".2025",P359)))</formula>
    </cfRule>
  </conditionalFormatting>
  <conditionalFormatting sqref="P275">
    <cfRule type="containsText" dxfId="17" priority="1" operator="containsText" text=".2025">
      <formula>NOT(ISERROR(SEARCH(".2025",P275)))</formula>
    </cfRule>
  </conditionalFormatting>
  <hyperlinks>
    <hyperlink ref="G8" r:id="rId1" xr:uid="{9B3D4D85-AD48-4908-A4F0-BC5E981A7551}"/>
    <hyperlink ref="G9" r:id="rId2" xr:uid="{68D86270-F1AF-4276-AB4C-EDF5EE291A10}"/>
    <hyperlink ref="G10" r:id="rId3" xr:uid="{F56C2F48-6068-4C32-96DB-31C59E524187}"/>
    <hyperlink ref="G11" r:id="rId4" xr:uid="{989C15B8-8FA3-4DBA-BF7F-714EC07145C0}"/>
    <hyperlink ref="G12" r:id="rId5" xr:uid="{1E1412B1-E98D-45D4-B191-CAEFE60EBE72}"/>
    <hyperlink ref="G13" r:id="rId6" xr:uid="{41DA3B5D-2077-49DE-B778-253EA22A34C3}"/>
    <hyperlink ref="G16" r:id="rId7" xr:uid="{1FE7AD8D-35DF-4CDC-B419-4B22586A8EFA}"/>
    <hyperlink ref="G20" r:id="rId8" xr:uid="{A9FAAC24-C132-4D32-A77C-4D62A9745BD1}"/>
    <hyperlink ref="G21" r:id="rId9" xr:uid="{6A9F2ECF-55B8-4E39-A266-65ED2251C20F}"/>
    <hyperlink ref="G23" r:id="rId10" xr:uid="{3422CEDE-830A-459A-B4D9-956A5CD2E079}"/>
    <hyperlink ref="G24" r:id="rId11" xr:uid="{387847CA-60A2-47D4-AEA7-75F1060BEAEE}"/>
    <hyperlink ref="G25" r:id="rId12" xr:uid="{9DE15A2E-899C-4C15-A80A-C83DFB8BFFCE}"/>
    <hyperlink ref="G26" r:id="rId13" xr:uid="{481031C8-3405-40FC-B0CB-42AEDCC90F67}"/>
    <hyperlink ref="G27" r:id="rId14" xr:uid="{96FA26C2-C2EE-4BF6-9F3C-652CD5BBB034}"/>
    <hyperlink ref="G28" r:id="rId15" xr:uid="{7677B20E-1D1F-49EE-BE51-47ADFFE8BD00}"/>
    <hyperlink ref="G29" r:id="rId16" xr:uid="{CD593EB2-06E1-4069-904B-34489D8781D6}"/>
    <hyperlink ref="U29" r:id="rId17" display="https://kirovskoe.uralschool.ru/?section_id=88" xr:uid="{4EC6F1EA-6AA1-45DF-9DD0-BDEFB3AB1757}"/>
    <hyperlink ref="G30" r:id="rId18" xr:uid="{C7C4B3B7-7E29-4D75-B31C-374071A2A6E3}"/>
    <hyperlink ref="G31" r:id="rId19" xr:uid="{20AF8EC1-B82F-4B4F-9278-0679FF2896BC}"/>
    <hyperlink ref="G32" r:id="rId20" xr:uid="{104AFDF4-27F6-4361-BFEE-8711F304D6F4}"/>
    <hyperlink ref="G33" r:id="rId21" xr:uid="{1204FC68-2715-48C6-93A4-372EBC853091}"/>
    <hyperlink ref="G34" r:id="rId22" xr:uid="{B24367B2-40EB-4AD3-BB44-CE6EC42BAA49}"/>
    <hyperlink ref="G35" r:id="rId23" xr:uid="{90B18E00-D40E-416F-BEC4-2A9EE295C69A}"/>
    <hyperlink ref="G36" r:id="rId24" xr:uid="{F946AC77-0D74-4FDC-9FEC-8CF9D71E2C06}"/>
    <hyperlink ref="G38" r:id="rId25" xr:uid="{A815D4E3-8D35-42DC-8F15-0891CACB46FF}"/>
    <hyperlink ref="U38" r:id="rId26" display="Программа воспитания утверждена МАОУ &quot;Средняя общеобразовательная школа № 1&quot;, приказ № 451/1 от 18.02.2025, https://armou1.aramilgo.ru/?framepage=/kats/index.htm?razdel=lgol" xr:uid="{F380B9A1-B780-4811-B03D-CBD9F87EDC0E}"/>
    <hyperlink ref="G39" r:id="rId27" xr:uid="{88C4E1FE-91AE-4768-924B-822829014136}"/>
    <hyperlink ref="U39" r:id="rId28" display="Программа воспитания утверждена МБОУ &quot;Средняя общеобразовательная школа № 3&quot;, приказ № 50 от 24.02.2025, https://school3.aramilgo.ru/letniy-lager-raduga" xr:uid="{51B150FD-5DC1-4029-8CCE-B1703A9A96F3}"/>
    <hyperlink ref="G40" r:id="rId29" xr:uid="{EADE5B92-3846-4F8E-B6CE-B91041BD6540}"/>
    <hyperlink ref="U40" r:id="rId30" display="Программа воспитания утверждена МАОУ &quot;Средняя общеобразовательная школа № 4&quot;, приказ № 114 от 05.05.2025, https://www.ou4.ru/health-campaign" xr:uid="{E08EA5F5-FF39-4C3B-A549-9F4B77D291EB}"/>
    <hyperlink ref="G46" r:id="rId31" xr:uid="{66F1C92A-3E67-4905-9600-243A2327D6F8}"/>
    <hyperlink ref="U46" r:id="rId32" display="https://nomerodin.ucoz.ru/index/lager_dnevnogo_prebyvanija/0-346" xr:uid="{730EF645-5946-4BB0-8B31-3F633C83B813}"/>
    <hyperlink ref="G47" r:id="rId33" xr:uid="{870102AB-8C31-4F90-B3E4-C51A2FAF61CF}"/>
    <hyperlink ref="U47" r:id="rId34" xr:uid="{30A61266-E8F6-4DE9-89A5-CB38C0E72596}"/>
    <hyperlink ref="G48" r:id="rId35" xr:uid="{DA8EAAFD-E658-467C-8477-A03E6BB8FBFC}"/>
    <hyperlink ref="U48" r:id="rId36" display="https://art3.uralschool.ru/?section_id=364" xr:uid="{DF3B670A-176E-4FC5-A67F-F48781EE38DD}"/>
    <hyperlink ref="G49" r:id="rId37" xr:uid="{A70D004A-5C10-4B5D-AFCE-4A77E9B3ADA8}"/>
    <hyperlink ref="U49" r:id="rId38" display="https://4art.uralschool.ru/?section_id=410" xr:uid="{0698A1D6-A45B-49A0-A31A-095E2EFF9DDF}"/>
    <hyperlink ref="G50" r:id="rId39" xr:uid="{C1F41699-7CAC-4011-AE82-A3320C4DD278}"/>
    <hyperlink ref="G51" r:id="rId40" xr:uid="{7B731FDF-6698-4822-AE2B-9F99219C97D7}"/>
    <hyperlink ref="U51" r:id="rId41" display="https://6art.uralschool.ru/?section_id=368" xr:uid="{9ED6099D-DBE9-425E-B8AC-371022C31943}"/>
    <hyperlink ref="G52" r:id="rId42" xr:uid="{B64F3F55-1161-4B23-AA53-D06C2FDBF7C6}"/>
    <hyperlink ref="U52" r:id="rId43" display="https://artskola7.uralschool.ru/?section_id=207" xr:uid="{D22ADC40-A6F1-4787-A67E-3E0CF859C96E}"/>
    <hyperlink ref="G53" r:id="rId44" xr:uid="{F24B63D9-57BB-4357-A7D2-C30BBC0FF971}"/>
    <hyperlink ref="U53" r:id="rId45" display="https://8art.uralschool.ru/?section_id=782" xr:uid="{5B6D5F2A-5CBF-49FE-A4E4-594CF07004AC}"/>
    <hyperlink ref="G54" r:id="rId46" xr:uid="{C27C7D9B-98A9-4767-A6C7-65840E1BFBE9}"/>
    <hyperlink ref="U54" r:id="rId47" display="https://bulanash9.uralschool.ru/?section_id=118" xr:uid="{35ED89D4-BC0E-4695-9C7B-987B8FCCD777}"/>
    <hyperlink ref="G55" r:id="rId48" xr:uid="{D75ED408-8891-4301-8736-2B67085EFAC9}"/>
    <hyperlink ref="U55" r:id="rId49" display="https://10art.uralschool.ru/?section_id=43" xr:uid="{23B0ECDC-0FED-40BF-A6BB-D7599F42050E}"/>
    <hyperlink ref="G56" r:id="rId50" xr:uid="{89B7A65E-EBBA-40ED-8E23-9F0759DDE3D2}"/>
    <hyperlink ref="U56" r:id="rId51" display="https://art12.uralschool.ru/?section_id=196" xr:uid="{699C1D5B-9AB3-44FE-A24D-E0607A8079F7}"/>
    <hyperlink ref="G57" r:id="rId52" xr:uid="{81B9E9E2-DEDE-42D6-9D3E-31D9B16DA261}"/>
    <hyperlink ref="U57" r:id="rId53" display="https://14art.uralschool.ru/?section_id=228" xr:uid="{44E78DD5-CA10-4A18-B0A7-41EF6CA7D98E}"/>
    <hyperlink ref="G58" r:id="rId54" xr:uid="{8B6E1471-DBF4-44F0-A2D4-3B752579AEF2}"/>
    <hyperlink ref="U58" r:id="rId55" display="https://ou16.uralschool.ru/?section_id=59" xr:uid="{EA8C6928-3A26-4E30-9713-CA9AC54B315A}"/>
    <hyperlink ref="U59" r:id="rId56" display="https://17art.uralschool.ru/?section_id=594" xr:uid="{9D43D89A-984F-4F9A-BB56-14A863777BE8}"/>
    <hyperlink ref="G60" r:id="rId57" xr:uid="{C9FFF328-651D-411E-BCC9-BEEBCBAE708D}"/>
    <hyperlink ref="U60" r:id="rId58" display="https://mshkola18.edusite.ru/p286aa1.html" xr:uid="{D19E2304-DAB0-4A0C-A64A-BD39691090A8}"/>
    <hyperlink ref="U61" r:id="rId59" display="https://19leb.uralschool.ru/?section_id=407" xr:uid="{9B551682-B265-4553-B64A-0283716744C4}"/>
    <hyperlink ref="G62" r:id="rId60" xr:uid="{F20B7C67-4426-4287-82FD-D9D114674DE1}"/>
    <hyperlink ref="U62" r:id="rId61" display="https://licey21art.uralschool.ru/?section_id=432" xr:uid="{89B27424-7F62-483B-B06C-DE57C23C58B8}"/>
    <hyperlink ref="G63" r:id="rId62" xr:uid="{B9F2CF27-E715-4FC8-8871-C033422401E8}"/>
    <hyperlink ref="U63" r:id="rId63" display="https://dhsh24.uralschool.ru/?section_id=3061" xr:uid="{0FDA0CD0-DF45-411D-B981-680E424AA700}"/>
    <hyperlink ref="U64" r:id="rId64" display="https://sport25art.uralschool.ru/?section_id=1333" xr:uid="{A1081AF0-E80F-4F6B-90C5-5927C9F0BFF4}"/>
    <hyperlink ref="U65" r:id="rId65" display="https://56art.uralschool.ru/?section_id=75" xr:uid="{E86B0EC4-DE4F-42BB-9ED9-2FC34C3550FA}"/>
    <hyperlink ref="U66" r:id="rId66" display="https://56art.uralschool.ru/?section_id=75" xr:uid="{BB980003-B1A9-4888-84D5-20FAEABA288E}"/>
    <hyperlink ref="G68" r:id="rId67" xr:uid="{0FACBB86-99C3-4BEF-A418-69591C905ADE}"/>
    <hyperlink ref="U68" r:id="rId68" display="https://favorit.uralschool.ru/?section_id=232" xr:uid="{354FF156-6950-481A-88A8-9D483B9E13DD}"/>
    <hyperlink ref="G70" r:id="rId69" xr:uid="{D40BBE67-A7B8-4F3E-B29F-29E1B48442ED}"/>
    <hyperlink ref="G71" r:id="rId70" xr:uid="{9BF73D06-AEFB-442C-B21E-0F1E7EB4D8C3}"/>
    <hyperlink ref="G75" r:id="rId71" xr:uid="{DE42F715-F214-4724-A9E0-DF0634D7395A}"/>
    <hyperlink ref="G76" r:id="rId72" xr:uid="{790D5212-5475-4B03-8055-3638E049E8F7}"/>
    <hyperlink ref="G77" r:id="rId73" xr:uid="{8E5D0722-C82C-4FF1-A4F2-A032C5F055FF}"/>
    <hyperlink ref="G78" r:id="rId74" xr:uid="{243C156F-D33D-4973-A706-DA323E3B7510}"/>
    <hyperlink ref="G79" r:id="rId75" xr:uid="{9BA2D232-4379-42A0-9AF1-6DE6D910775E}"/>
    <hyperlink ref="G80" r:id="rId76" xr:uid="{879BEE1A-D755-41EF-BCE9-5781FD569D71}"/>
    <hyperlink ref="G81" r:id="rId77" xr:uid="{32493B66-1DFB-4164-A8CC-EF6351A70F48}"/>
    <hyperlink ref="G84" r:id="rId78" xr:uid="{9453EDC6-A703-4A9B-B58E-91B38D8CFA10}"/>
    <hyperlink ref="G86" r:id="rId79" xr:uid="{A166EF24-746D-4A88-BE2B-4379F7A40E7A}"/>
    <hyperlink ref="U86" r:id="rId80" display="Программа утверждена директором МАОУ &quot;Сажинская СОШ им. Героя Советского Союза Чухарева В.Ф.&quot; от 30.05.2025г https://sazhino.uralschool.ru/org-info/education-program?id=197" xr:uid="{CC907502-BEF7-4B17-9EE2-C4BA1A9DBCCD}"/>
    <hyperlink ref="G87" r:id="rId81" xr:uid="{FE944250-81CB-4CD6-9743-11C173019627}"/>
    <hyperlink ref="G89" r:id="rId82" xr:uid="{F8B3BC48-948B-41E9-AC33-5564F4A9CB99}"/>
    <hyperlink ref="G92" r:id="rId83" xr:uid="{B26B8972-A0BA-43B1-BDB5-2D9E704489BB}"/>
    <hyperlink ref="U92" r:id="rId84" display="https://disk.yandex.ru/i/sGkb6lXxo14mZg" xr:uid="{4818F0DC-ED48-412A-A6AF-EC7711838E34}"/>
    <hyperlink ref="G95" r:id="rId85" xr:uid="{9CBD3DEA-33D4-4AD6-8543-E6D41A6B6466}"/>
    <hyperlink ref="U95" r:id="rId86" display="Рабочие программы воспитания" xr:uid="{20202832-9D76-4790-918E-BD5107018B81}"/>
    <hyperlink ref="G96" r:id="rId87" xr:uid="{06B0347A-ABFE-4596-933D-3BE5CB30554C}"/>
    <hyperlink ref="G97" r:id="rId88" xr:uid="{2F6AF9E7-E1C8-41BE-83C3-99102790FDB2}"/>
    <hyperlink ref="U97" r:id="rId89" display="Рабочая программа воспитания на 2022-2025 гг._x000a__x000a_Календарные планы воспитательной работы (НОО, ООО, СОО) на 2024-2025 уч. Год" xr:uid="{C7756228-7C8D-4904-9686-AFD601A7DEBB}"/>
    <hyperlink ref="G98" r:id="rId90" xr:uid="{B6916AF1-EBAE-4524-AD58-E7C56D51DB0C}"/>
    <hyperlink ref="U98" r:id="rId91" display="https://sch11.edusite.ru/sveden/education" xr:uid="{2474E6C7-8BAE-4496-A365-1DD2CE6CC107}"/>
    <hyperlink ref="G99" r:id="rId92" xr:uid="{33A5FCE6-FF53-4A32-8431-83E2F743A14C}"/>
    <hyperlink ref="G105" r:id="rId93" xr:uid="{137AB712-FD66-47A0-BFC3-FFB83520C1B6}"/>
    <hyperlink ref="G109" r:id="rId94" xr:uid="{9CA63A40-F746-48C1-AFFA-C75C0E5D3432}"/>
    <hyperlink ref="U109" r:id="rId95" display="Программа воспитания утверждена МКОУ АМО &quot;Афанасьевская СОШ&quot; Приказ № 92-ДО от 10.04.2025 https://afsosh.uralschool.ru/?section_id=80" xr:uid="{28062440-A723-4F32-A5C0-F0C3FE78EB52}"/>
    <hyperlink ref="G110" r:id="rId96" xr:uid="{BE42A34E-4BDE-4F08-9B9D-C66DA8027261}"/>
    <hyperlink ref="U110" r:id="rId97" display="Программа воспитания утверждена МКОУ АМО &quot;Ачитская СОШ&quot; Приказ № 91 от 19.05.2025 https://achit-school.uralschool" xr:uid="{E08EA752-31DD-43BE-A88F-99EEABBB4F2B}"/>
    <hyperlink ref="G111" r:id="rId98" xr:uid="{89705D21-E7F2-4E38-A6F5-7782FB1587FB}"/>
    <hyperlink ref="U111" r:id="rId99" display="Программа воспитания утверждена МКОУ АМО &quot;Бакряжская СОШ&quot; Приказ № 104 от 01.04.2025 http://bakschool.org.ru/об-организации-отдыха-детей-и-их-оздор/#" xr:uid="{B817C8E7-84CE-4426-A81A-054BEC78F6CC}"/>
    <hyperlink ref="G112" r:id="rId100" xr:uid="{707B9B71-B40F-4F82-A366-A0AAC0253AF5}"/>
    <hyperlink ref="U112" r:id="rId101" display="Программа воспитания утверждена МКОУ АМО &quot;Большеутинская СОШ&quot; Приказ № 40 от 01.04.2025 http://ut-ou.ucoz.ru/index/svedenija_ob_organizacii_otdykha_detej_i_ikh_ozdorovlenii/0-108" xr:uid="{B9FE7867-8B13-456A-A570-75F5FA92F415}"/>
    <hyperlink ref="G113" r:id="rId102" xr:uid="{53898178-E2C6-4B29-97BA-6F620CD59C75}"/>
    <hyperlink ref="U113" r:id="rId103" display="Программа воспитания утверждена МКОУ АМО &quot;Верх - Тисинская ООШ&quot; Приказ № 51 от 16.05.2025 https://vtisa-ach.uralschool.ru/?section_id=189" xr:uid="{77DF3C0E-A7C8-411D-B83D-AA46A8F46E30}"/>
    <hyperlink ref="G114" r:id="rId104" xr:uid="{D355C7CE-5440-42C8-B08D-17F39EA0B0A1}"/>
    <hyperlink ref="U114" r:id="rId105" display="Программа воспитания утверждена МКОУ АМО &quot;Заринская ООШ&quot; Приказ № 52 от 10.04.2025 https://zarinskayaschkola.uralschool.ru/site/pub?id=62" xr:uid="{8EB69E0E-B4B2-44A4-9CC0-A591B8E408FC}"/>
    <hyperlink ref="G115" r:id="rId106" xr:uid="{F5882531-3FC7-4B57-BC52-C74D539825B0}"/>
    <hyperlink ref="U115" r:id="rId107" display="Программа воспитания утверждена МКОУ АМО&quot;Ключевская ООШ&quot; Приказ № 48 от 01.04.2025 http://kluch-oosch.ru/index/svedenija_ob_organizacii_otdykha_detej_i_ikh_ozdorovlenii/0-72" xr:uid="{0D0A5EA3-B25C-4AAB-A6DE-5724F77B1C60}"/>
    <hyperlink ref="G116" r:id="rId108" xr:uid="{F018919B-236D-43EF-8F1C-B75BE2AB90EC}"/>
    <hyperlink ref="U116" r:id="rId109" display="Программа воспитания утверждена МКОУ АМО &quot;Марикаршинская ООШ&quot; Приказ № 13-1 от 28.02.2025 https://marischool.uralschool.ru/?section_id=36" xr:uid="{38013CCD-A582-495C-81CB-0776C7F573E4}"/>
    <hyperlink ref="G117" r:id="rId110" xr:uid="{F7BB58C7-5B7E-401D-9E66-DB2AC5C1D490}"/>
    <hyperlink ref="U117" r:id="rId111" display="Программа воспитания утверждена МКОУ АМО &quot;Нижнеарйская ООШ&quot; Приказ № 48 от 18.04.2025 https://skola-narii.ucoz.ru/2021/programma_vospitanija_mkou_ago_nizhnearijskaja_oos.pdf" xr:uid="{6ADB009A-5323-497C-B59F-75C8F00EEDC7}"/>
    <hyperlink ref="G118" r:id="rId112" xr:uid="{F075BBC5-3310-45C0-95FC-311E0C7EBD89}"/>
    <hyperlink ref="U118" r:id="rId113" display="Программа воспитания утверждена МКОУ АМО &quot;Рускопотамская СОШ&quot; приказ № 71 от 24.03.2025 https://rp-sosch.ucoz.ru/index/svedenija_ob_organizacii_otdykha_detej_i_ikh_ozdorovlenii/0-147" xr:uid="{1F33F5DF-A99D-43CB-A71B-ABC3DADBF7A2}"/>
    <hyperlink ref="G119" r:id="rId114" xr:uid="{FFE74D60-C3E9-45D0-BD0E-81BCD53520A5}"/>
    <hyperlink ref="U119" r:id="rId115" display="Программа воспитания утверждена МКОУ АМО &quot;Уфимская СОШ&quot; Приказ № 90 от 26.03.2025 http://ufimka-skola.3dn.ru/index/ob_organizacii_otdykha_detej_i_ikh_ozdorovlenija/0-74" xr:uid="{D325A115-8D62-48E4-AE31-72D1142B272D}"/>
    <hyperlink ref="G120" r:id="rId116" xr:uid="{2E6F49FE-367E-4F96-95FE-9F7DDBA1EABB}"/>
    <hyperlink ref="U120" r:id="rId117" display="Программа воспитания утверждена МКОУ АМО &quot;Уфимская СОШ&quot; - филиал &quot;Каргинская ООШ&quot; Приказ № 90/1 от 26.03.2025 http://ufimka-skola.3dn.ru/index/ob_organizacii_otdykha_detej_i_ikh_ozdorovlenija/0-74" xr:uid="{19BDF834-2C61-4842-A702-3E78EDD44440}"/>
    <hyperlink ref="G134" r:id="rId118" xr:uid="{5EA1EF75-DADE-4433-91B7-8A42F4D3C957}"/>
    <hyperlink ref="U134" r:id="rId119" display="Программа воспитания утверждена приказом от 25.03.2025 №153-ОД https://bel1.uralschool.ru/upload/scbel1_new/files/7d/17/7d1764f056e75fac51e55f12f2dd2cd7.pdf" xr:uid="{0AF83AF5-F8AF-4BB7-BDD4-7A8A0071A3FF}"/>
    <hyperlink ref="U135" r:id="rId120" display="Программа воспитания утверждена приказом от 15.03.2025 №36 https://belo-sch6.edusite.ru/sveden/files/65a47b9e1deb392dd298001bfddee885.pdf" xr:uid="{92367854-A26C-4643-A246-0B16C367CD59}"/>
    <hyperlink ref="U136" r:id="rId121" display="Программа воспитания утверждена приказом от 08.08.2025 №85-д. https://7bel.uralschool.ru/upload/sc7bel_new/files/cb/87/cb87f9ee65e4d95926b1b1c61191845f.pdf" xr:uid="{405FE9CB-F4FE-4F04-ADA4-3C1174D3CB1E}"/>
    <hyperlink ref="U137" r:id="rId122" display="Программа воспитания утверждена приказом от 25.03.2025 №253 https://8bel.uralschool.ru/upload/sc8bel_new/files/e4/c3/e4c3df59c0db5c30b9f47b7330a066cd.pdf" xr:uid="{8C272764-130B-44F4-9A1F-5901F108AD0B}"/>
    <hyperlink ref="U138" r:id="rId123" display="Программа воспитания утверждена приказом от 12.03.2025 №22-ОД https://kamyshevo.uralschool.ru/upload/sckamyshevo_new/files/e0/ae/e0aec19db5a294109b745dce18994968.pdf" xr:uid="{3306416A-CED2-4BFD-B814-A52CB3C3EE3F}"/>
    <hyperlink ref="U139" r:id="rId124" display="Программа воспитания утверждена приказом от 24.03.2025 №31 https://sovh10.uralschool.ru/upload/scsovh10_new/files/8e/61/8e618113db2a4d3d6268aad1e783c5b0.pdf" xr:uid="{605C3577-1B33-4D10-91B6-18FB5892A8F8}"/>
    <hyperlink ref="U140" r:id="rId125" display="Программа воспитания утверждена приказом от 24.03.2025 №31-ОД https://12bel.uralschool.ru/upload/sc12bel_new/files/87/63/8763cb5ff9b82d2829bb687e5588c2d8.pdf" xr:uid="{2AB44BB0-0510-461C-AED6-CFF3645B9FB5}"/>
    <hyperlink ref="U141" r:id="rId126" display="Программа воспитания утверждена приказом от 25.03.2025 №19/1-ОД https://13.uralschool.ru/upload/sc13_new/files/a4/8a/a48a135e0dae84e1f0b332ce9675366b.pdf" xr:uid="{EEC1EC01-8C04-44D5-9BAE-CCA68B0F5B1D}"/>
    <hyperlink ref="U142" r:id="rId127" display="Программа воспитания утверждена приказом от 26.03.2025 №61-од https://14bel.uralschool.ru/upload/sc14bel_new/files/09/d9/09d9637e971d449ebecfed762ff260ab.pdf" xr:uid="{71C5B51D-86DE-4C73-B11D-20E9E44BABC0}"/>
    <hyperlink ref="U143" r:id="rId128" display="Программа воспитания утверждена приказом от 24.03.2025 №33-д https://kochnevo16.uralschool.ru/upload/sckochnevo16_new/files/5e/0f/5e0f34eb4008118ea82cf39330499c8c.pdf" xr:uid="{4ECF6E33-029B-4EFD-981C-80BA39D86007}"/>
    <hyperlink ref="U144" r:id="rId129" display="Программа воспитания утверждена приказом от 24.03.2025 №43. https://school18-bel.ekb.eduru.ru/media/2025/03/26/1324906835/programma_25.pdf" xr:uid="{E58C5C5E-B7D7-4FEB-868C-A18311BF59FC}"/>
    <hyperlink ref="U145" r:id="rId130" display="Программа воспитания утверждена приказом от 24.03.2025 №40-ОД. https://19bel.uralschool.ru/?section_id=142" xr:uid="{EED1F7EE-A813-4B12-A146-7492F61C5D74}"/>
    <hyperlink ref="U146" r:id="rId131" display="Программа воспитания утверждена приказом от 26.03.2025 №27 https://shkola-21.uralschool.ru/?section_id=65" xr:uid="{A5739EEC-96F2-49C0-9C85-2EC1185998BF}"/>
    <hyperlink ref="U147" r:id="rId132" display="Программа воспитания утверждена приказом от 24.03.2025 №01-28/57 https://96bel.uralschool.ru/?section_id=225" xr:uid="{4848BB0B-5802-4275-952C-6302862117CB}"/>
    <hyperlink ref="G149" r:id="rId133" xr:uid="{04F2D1AF-DC86-4963-B6BE-1625DD90F930}"/>
    <hyperlink ref="G150" r:id="rId134" xr:uid="{A4906CC6-15C4-49A6-BDBA-F4AED4E79BF3}"/>
    <hyperlink ref="G151" r:id="rId135" xr:uid="{1172599D-DAAE-4E51-937C-718D2E78EC89}"/>
    <hyperlink ref="G152" r:id="rId136" xr:uid="{FD745CEA-3C0C-46FA-B7C4-153CD13D0466}"/>
    <hyperlink ref="G153" r:id="rId137" xr:uid="{69E1E46F-A05F-4922-BCC5-F66210E9E221}"/>
    <hyperlink ref="G154" r:id="rId138" xr:uid="{A72EDF18-EED5-47FF-BD5F-35A6BFAB8872}"/>
    <hyperlink ref="G155" r:id="rId139" xr:uid="{F80245D4-FFAF-4120-ACB5-360B39AD8156}"/>
    <hyperlink ref="G156" r:id="rId140" xr:uid="{0C50728C-BEF6-414E-AE70-E9464CF3D781}"/>
    <hyperlink ref="G157" r:id="rId141" xr:uid="{69602253-4A73-4A72-95B1-730F9FDA26D1}"/>
    <hyperlink ref="G158" r:id="rId142" xr:uid="{226A2C6C-A739-4E64-B58A-185FC68807D0}"/>
    <hyperlink ref="G159" r:id="rId143" xr:uid="{1FA10DB3-6A28-4426-8EA6-CE942C26BF40}"/>
    <hyperlink ref="G160" r:id="rId144" xr:uid="{BF7E4FA9-985A-4828-8770-806052DE8C05}"/>
    <hyperlink ref="G161" r:id="rId145" xr:uid="{5B3DD91B-DF79-4AD9-AB42-E9CAF678B9A6}"/>
    <hyperlink ref="G162" r:id="rId146" xr:uid="{CA6A6BA2-BCFC-48A9-B33F-067ED59F773E}"/>
    <hyperlink ref="G163" r:id="rId147" xr:uid="{E987BC14-67DA-4D22-A001-C575E1A84FBE}"/>
    <hyperlink ref="G167" r:id="rId148" xr:uid="{D99D2AF4-745A-487F-A75C-3BE99EFEEF7E}"/>
    <hyperlink ref="G168" r:id="rId149" xr:uid="{90E4C11C-97CA-48C1-B3B9-0B617F9414D0}"/>
    <hyperlink ref="G169" r:id="rId150" xr:uid="{C9A17196-ECEF-4012-A8FD-84610A8A27DA}"/>
    <hyperlink ref="G172" r:id="rId151" xr:uid="{D338312C-48D8-4FAC-80AC-E6510FD690B6}"/>
    <hyperlink ref="G173" r:id="rId152" xr:uid="{1331DC8E-7822-408B-AA8A-326F023FF822}"/>
    <hyperlink ref="G177" r:id="rId153" xr:uid="{C549E2B5-C0DE-4651-82A5-C285BCBF9812}"/>
    <hyperlink ref="G178" r:id="rId154" xr:uid="{94540DA2-0805-47B7-8BDC-8F8458A0F80E}"/>
    <hyperlink ref="G180" r:id="rId155" xr:uid="{0B66CF49-E19B-4A12-9EF1-12D2F0F0CB6A}"/>
    <hyperlink ref="G181" r:id="rId156" xr:uid="{E16B7752-B4FF-485A-A694-D00D928B92AA}"/>
    <hyperlink ref="G182" r:id="rId157" xr:uid="{56A18466-CA84-4B49-A1F0-16515F7E2D73}"/>
    <hyperlink ref="G183" r:id="rId158" xr:uid="{0496C54F-CB65-4E55-941D-472AF57AD297}"/>
    <hyperlink ref="G184" r:id="rId159" xr:uid="{90E2AC92-7806-43C7-A9F4-3C46966FA593}"/>
    <hyperlink ref="G185" r:id="rId160" xr:uid="{9B9D6950-81DC-43E7-A0EC-F384CD40C4D7}"/>
    <hyperlink ref="G186" r:id="rId161" xr:uid="{DF7A8F3D-1404-423E-A2C3-B9C9090986C3}"/>
    <hyperlink ref="G188" r:id="rId162" xr:uid="{F026873F-E408-4F22-87AD-3AA42F993D3C}"/>
    <hyperlink ref="G189" r:id="rId163" xr:uid="{9A16EC1D-E2EF-4678-9242-897DB606EB3E}"/>
    <hyperlink ref="G190" r:id="rId164" xr:uid="{3A0F53AF-2E58-4F48-930C-2B89707D0100}"/>
    <hyperlink ref="G192" r:id="rId165" xr:uid="{B5334C0F-E741-474C-B3D8-AE1E1FA7D152}"/>
    <hyperlink ref="G193" r:id="rId166" xr:uid="{5A05BCAB-3863-4B5D-B053-94806A13EB42}"/>
    <hyperlink ref="G194" r:id="rId167" xr:uid="{C94EE34B-0B8F-47DF-BDDF-22181CB644A9}"/>
    <hyperlink ref="G195" r:id="rId168" xr:uid="{F399224D-2D2A-4838-AAFA-AE22CC657B93}"/>
    <hyperlink ref="G197" r:id="rId169" xr:uid="{C2B96314-C69D-4BA9-A64B-8193406180C8}"/>
    <hyperlink ref="G200" r:id="rId170" xr:uid="{D8DEEED3-49D4-4A84-BF84-52E297770F67}"/>
    <hyperlink ref="U200" r:id="rId171" display="http://schoolvd.ru/?section_id=206" xr:uid="{7B4D985B-AA5F-4960-A7E4-6335AAE88628}"/>
    <hyperlink ref="U202" r:id="rId172" display="https://www.xn----dtbeq1a6d.xn--p1ai/home/2017-03-16-20-39-33/letnyaya-ozdorovitelnaya-kampaniya-2018" xr:uid="{B3E64451-44C0-4EC5-90DD-BB01D1D268B9}"/>
    <hyperlink ref="G204" r:id="rId173" xr:uid="{94492E5A-EA91-49D7-AEA2-C563B280E1B3}"/>
    <hyperlink ref="G209" r:id="rId174" xr:uid="{A147A6B9-07C8-4A48-80FA-333066F694E1}"/>
    <hyperlink ref="G215" r:id="rId175" xr:uid="{BDF134FA-D014-499B-AB0A-03B0A39D4B1A}"/>
    <hyperlink ref="G219" r:id="rId176" xr:uid="{51FE4ADF-CA1F-4043-AD3B-F75E7E25CD2B}"/>
    <hyperlink ref="G222" r:id="rId177" xr:uid="{6B7B99AB-FE82-477B-AC4E-9545B08B62CD}"/>
    <hyperlink ref="G223" r:id="rId178" xr:uid="{2EC8297B-7A4E-40E9-88F2-399693ACF98D}"/>
    <hyperlink ref="G224" r:id="rId179" xr:uid="{2A9FB7BD-AE87-456D-B6A5-AAE16CD8C1E4}"/>
    <hyperlink ref="U224" r:id="rId180" display="Программа воспитания утверждена МАОУ &quot;СОШ № 4&quot; Приказ № 397 от 05.05.2025г. https://4vp.uralschool.ru/upload/sc4vp_new/files/7a/49/7a49acf81cfd35e0e3e17feb335306a9.pdf" xr:uid="{1CA33665-BB2E-4DFD-9E06-5233F8EDADC5}"/>
    <hyperlink ref="G226" r:id="rId181" xr:uid="{CC51FA1B-67C0-4F1E-8563-BD7BD40C8B50}"/>
    <hyperlink ref="G228" r:id="rId182" xr:uid="{91D79B86-EA11-43DA-9FC3-CD57B16AF0C7}"/>
    <hyperlink ref="U228" r:id="rId183" display="Программа воспитания утверждена МАОУ &quot;СОШ № 24&quot;. Приказ № 39 от 19.03.2025 https://vp24.uralschool.ru/?section_id=118" xr:uid="{6C61A6C0-7426-4C76-B9C7-C7F37CABCC3E}"/>
    <hyperlink ref="U229" r:id="rId184" display="Протокол №7 от 05.05.2025г. Директор МАОУ СОШ Разумная Л.В. https://25sch.ru/images/news_2025/программа_организации_отдыха_и_оздоровления_детей_Наследие_Победы.pdf" xr:uid="{21EBFE1C-C027-4E2E-AEBA-ED4B88B267AC}"/>
    <hyperlink ref="G232" r:id="rId185" xr:uid="{75049FF6-7A99-42AB-A78B-5D79B0D2A51B}"/>
    <hyperlink ref="U234" r:id="rId186" display="Программа воспитания утверждена МАУ ДО &quot;ДЮЦ &quot;Алые паруса&quot; Приказ № 36 от 17.07.2025 https://vp-parusa.profiedu.ru/?section_id=96" xr:uid="{9D5F20CD-9A14-451D-A0F9-CCDDEADF972C}"/>
    <hyperlink ref="G235" r:id="rId187" xr:uid="{4448F090-3E15-4F61-8BD2-C6F2117C1746}"/>
    <hyperlink ref="U235" r:id="rId188" display="https://dshi-vp.ekb.muzkult.ru/media/2026/04/02/1103258968/Programma_vospit._raboty_LOK_2026_szhaty_j_fajl_compressed_1.pdf" xr:uid="{01552CF9-1DC5-42E1-912C-7539BAFB8A49}"/>
    <hyperlink ref="U236" r:id="rId189" display="https://dusth.ru/info/sumer-ol , Программа воспитательной работы оздоровительного лагеря дневного пребывания детей в МАУ ДО «СШ по АМС» утверждена приказом от 22.01.2026 № 19." xr:uid="{5B34BE8F-4FB5-4325-9D0F-0BC368FE90FF}"/>
    <hyperlink ref="G237" r:id="rId190" xr:uid="{137B76D5-285E-41B8-88AD-54697BF59564}"/>
    <hyperlink ref="U237" r:id="rId191" display="Программа воспитания утверждена МАУ ДО &quot;СШ им. Александра Козицына&quot; Приказ № 86 от 20.05.2025 _x000a_https://arenaled.ru/services/sogi-groups/oodm" xr:uid="{E3C3A616-ECD0-4967-A275-63457E5EF5D0}"/>
    <hyperlink ref="U238" r:id="rId192" display="https://edinoborstva-vp.uralschool.ru/?section_id=118" xr:uid="{4300B34B-A85B-4862-8DCF-77159F2095F7}"/>
    <hyperlink ref="U239" r:id="rId193" display="Программа воспитательной работы спортивно-оздоровительного лагеря с дневным пребыванием детей при МАУ ДО &quot;СШОР &quot;Лидер&quot;, утверждено приказом № 01-09-160 от 01.10.2025 https://lidervp.ru/soodo/2025-05-27-08-06-36" xr:uid="{4B9AC26A-8BDC-4C74-9996-957A71FDCA9E}"/>
    <hyperlink ref="U240" r:id="rId194" display="Программа воспитательной работы утверждена МАОУ ДО &quot;ЦОиПО&quot; Приказ № 25 от 13.02.2026 https://disk.yandex.ru/d/kYjPjLPHq_SZ2w" xr:uid="{4E2410B0-1BEC-4BC9-9093-1712212DBA0B}"/>
    <hyperlink ref="G243" r:id="rId195" xr:uid="{FD5FC802-2892-45D8-A074-BF9DD1A1E72D}"/>
    <hyperlink ref="G244" r:id="rId196" xr:uid="{41F84005-EAB4-4F4E-80A8-B7AB289F852B}"/>
    <hyperlink ref="G245" r:id="rId197" xr:uid="{61F04AE1-870F-4C6E-B451-44A121A2CB23}"/>
    <hyperlink ref="G246" r:id="rId198" xr:uid="{AB5414B2-58DA-4728-A382-4819A7C38390}"/>
    <hyperlink ref="G255" r:id="rId199" xr:uid="{19B22657-5C21-4E92-88F6-EA0811ADD2F2}"/>
    <hyperlink ref="G256" r:id="rId200" xr:uid="{D983915A-65B7-44EE-85D9-D70B8C57C268}"/>
    <hyperlink ref="G257" r:id="rId201" xr:uid="{07694766-2765-4994-88FA-6186BA1D492F}"/>
    <hyperlink ref="U261" r:id="rId202" display="https://proletarskaya.uralschool.ru/upload/scproletarskaya_new/files/fd/79/fd79c82ca2c06fba0ec0e49134ae07d7.pdf" xr:uid="{6EAAB47B-64FF-4B32-8E0B-A18B6031BE10}"/>
    <hyperlink ref="G263" r:id="rId203" xr:uid="{FB8BD43A-84C9-452A-9A2B-A9307BA4C2EC}"/>
    <hyperlink ref="G266" r:id="rId204" xr:uid="{E9C9A603-F7BF-4C68-8099-6F78F9DF3765}"/>
    <hyperlink ref="G267" r:id="rId205" xr:uid="{06FB0BC9-53B7-4127-B99E-FA2F96E594A6}"/>
    <hyperlink ref="G269" r:id="rId206" xr:uid="{8575DC5A-9398-48A3-AEFA-B08941E076CD}"/>
    <hyperlink ref="G278" r:id="rId207" xr:uid="{4628F4AF-CD64-4E66-A7C8-1B04B23DEE5E}"/>
    <hyperlink ref="G289" r:id="rId208" xr:uid="{436A23B9-B142-49FA-9117-40858F6B4F6C}"/>
    <hyperlink ref="G293" r:id="rId209" xr:uid="{2D5C076B-9322-487E-B9D9-B8C0BB659ECD}"/>
    <hyperlink ref="G296" r:id="rId210" xr:uid="{ECD637F4-AC9E-4DBD-B275-B692B45C8FF1}"/>
    <hyperlink ref="U296" r:id="rId211" xr:uid="{0ADB16FD-F857-4DD5-958A-E06344332561}"/>
    <hyperlink ref="G297" r:id="rId212" xr:uid="{6FC67DB3-08E6-4C77-8142-B44F68463387}"/>
    <hyperlink ref="U297" r:id="rId213" xr:uid="{87A24028-D399-4595-8F50-81E267EA093D}"/>
    <hyperlink ref="G298" r:id="rId214" xr:uid="{C59E8E9E-8308-4800-B81A-B8D6F73EE687}"/>
    <hyperlink ref="G299" r:id="rId215" xr:uid="{0408C6E2-B53F-4763-9DE3-A22013F195FD}"/>
    <hyperlink ref="U299" r:id="rId216" xr:uid="{19FA5D74-8B52-47E5-8DCA-64304929E01D}"/>
    <hyperlink ref="U300" r:id="rId217" display="Рабочая программа воспитания https://школа31.екатеринбург.рф/org-info/education-program?id=59_x000a_Утверждено и введено приказом от 30.08.2023 № 104/1 - од/23" xr:uid="{AAFC11E5-C3B3-458A-A816-3852F7554326}"/>
    <hyperlink ref="G302" r:id="rId218" xr:uid="{32A59C0F-3E55-4BAE-9D09-0F0949E8AC82}"/>
    <hyperlink ref="U303" r:id="rId219" display="https://xn--133-5cd3cgu2f.xn--80acgfbsl1azdqr.xn--p1ai/?section_id=206" xr:uid="{8515BE52-61A2-4C44-8B41-FE44B7B67889}"/>
    <hyperlink ref="U309" r:id="rId220" xr:uid="{F32ED97F-E5C7-46BD-928D-17E131ABD3CC}"/>
    <hyperlink ref="U312" r:id="rId221" xr:uid="{D438906C-FA60-451E-AE24-DE1FC6D67057}"/>
    <hyperlink ref="U313" r:id="rId222" xr:uid="{B5C286B3-A087-4404-A29B-EFBC73DD71BF}"/>
    <hyperlink ref="G318" r:id="rId223" xr:uid="{305A1ABD-5316-47FD-AE31-2258F0F78C68}"/>
    <hyperlink ref="U318" r:id="rId224" xr:uid="{374D3D60-515F-4387-AF86-74B2ADC4F181}"/>
    <hyperlink ref="G324" r:id="rId225" xr:uid="{E55F94A6-8D74-46F2-A0D1-D33434840B1C}"/>
    <hyperlink ref="G325" r:id="rId226" xr:uid="{F8E1F047-7B08-49FB-BF12-09878E57AAE6}"/>
    <hyperlink ref="G327" r:id="rId227" xr:uid="{A5DC9A57-312E-4CD4-8A61-39E652615BD0}"/>
    <hyperlink ref="U327" r:id="rId228" display="Программа воспитания утверждена МБДОУ - детский сад № 31 приказ № 12 от 27.03.2025 https://31.tvoysadik.ru/?section_id=917" xr:uid="{E258DFEB-CF53-4362-81F6-FD078CA27A29}"/>
    <hyperlink ref="G328" r:id="rId229" xr:uid="{A9CFE627-56F1-4C20-ADDB-6E51ACE1C029}"/>
    <hyperlink ref="U328" r:id="rId230" display="Программа воспитания утверждена МБДОУ - детский сад № 37 приказ № 21 от 24.04.2025 https://37.tvoysadik.ru/?section_id=1963" xr:uid="{C8EDE9EF-7784-4377-A05B-1E726F276243}"/>
    <hyperlink ref="G334" r:id="rId231" xr:uid="{B53CCF96-866B-42A5-B2D4-B342868BB514}"/>
    <hyperlink ref="U334" r:id="rId232" display="Программа воспитания утверждена МБДОУ - детский сад № 496 приказ № 55-од от 30.04.2025 https://496.tvoysadik.ru/?section_id=773" xr:uid="{3CCC318B-82B8-46F0-B3E1-F707517F5061}"/>
    <hyperlink ref="G335" r:id="rId233" xr:uid="{2364F300-C6EC-4B08-93EF-612D89663B8A}"/>
    <hyperlink ref="G336" r:id="rId234" xr:uid="{D81F971E-260F-4874-97EC-034106AF9E3E}"/>
    <hyperlink ref="G337" r:id="rId235" xr:uid="{A530E6EE-427B-43AA-884C-D81983DF2F4C}"/>
    <hyperlink ref="G338" r:id="rId236" xr:uid="{6748F99E-EF49-4805-893A-E22FBDAC9983}"/>
    <hyperlink ref="G374" r:id="rId237" xr:uid="{C6A20DC5-CE3F-40FD-95DD-41D58E57584E}"/>
    <hyperlink ref="U415" r:id="rId238" display="https://clck.ru/3SxWB4" xr:uid="{CCAB54BC-C8C6-4111-899B-4B842B0256BE}"/>
    <hyperlink ref="U442" r:id="rId239" display="https://гимназия176.екатеринбург.рф/?section_id=20" xr:uid="{54D1F051-F7A2-47D2-86B7-B90D98ECD209}"/>
    <hyperlink ref="G443" r:id="rId240" xr:uid="{3ABFF7D0-6DD6-4316-83C5-0F9E9C3D708A}"/>
    <hyperlink ref="U443" r:id="rId241" display="Программа воспитания утверждена руководителем Белых О.В. На период с 14.10.2024 по 14.10.2025 https://ddu66.profiedu.ru/?section_id=134" xr:uid="{1F5200A4-E0F8-4ABB-8D54-57CB96D5126D}"/>
    <hyperlink ref="U450" r:id="rId242" xr:uid="{08A49C9F-C385-4FEC-8B90-618A2322DB21}"/>
    <hyperlink ref="U451" r:id="rId243" display="Утверждено директором МАОУ СОШ № 80 Меньшениной Ж.М., приказ № 100 от 28.08.2024 https://школа80.екатеринбург.рф/?section_id=423" xr:uid="{E728929F-E8A7-496E-9B65-CFDFD433B8BF}"/>
    <hyperlink ref="U464" r:id="rId244" display="Утверждено директором МАОУ СОШ№ 138 Каюмовой А.А. 138 от 17.04.2024г. https://xn--138-5cd3cgu2f.xn--80acgfbsl1azdqr.xn--p1ai/?section_id=725" xr:uid="{DBFAD556-74AC-482B-922A-AB4C295F516A}"/>
    <hyperlink ref="U465" r:id="rId245" display="Программа воспитания лагеря &quot;Содружество Радуга&quot; при МАОУ гимназии № 144 https://гимназия144.екатеринбург.рф/?section_id=540" xr:uid="{87123B8E-3034-4A4C-B04C-68BC893A760A}"/>
    <hyperlink ref="U467" r:id="rId246" display="Ссылка на программу и календарный план; программа воспитания ЛОЛ &quot;Волшебная страна детства&quot;, утверждена начальником лагеря Ворониной М.А. от 21.03.2025 г., приказ № 2." xr:uid="{B796FCC4-9D82-45C5-9616-27D9A0BDD726}"/>
    <hyperlink ref="G470" r:id="rId247" xr:uid="{69FAEB8B-99C2-4F49-8647-1318E12D54C6}"/>
    <hyperlink ref="U470" r:id="rId248" display="Программа воспитания лагеря .Утверждена приказом заведующего МБДОУ - детский сад № 168 Т.Н.Салимовой № 56 от 27.03.2025. https://168.tvoysadik.ru/?section_id=534" xr:uid="{19D22A62-07F2-458A-9AC7-F257B83B2A5A}"/>
    <hyperlink ref="G471" r:id="rId249" xr:uid="{F5201FDE-F125-4D1D-A6B4-6022C8605706}"/>
    <hyperlink ref="U471" r:id="rId250" display="Ссылка на рограмму воспитания летнего лагеря МБДОУ - детский сад №355, утверждена 03.03.2025" xr:uid="{AE2EB2CC-01AB-4728-A452-0DE0231E5C05}"/>
    <hyperlink ref="G479" r:id="rId251" xr:uid="{F22C433E-5ED9-46DF-9F68-9C45B26A0B1F}"/>
    <hyperlink ref="U479" r:id="rId252" xr:uid="{240BA5B6-4D05-46C6-B787-E1625D46FE72}"/>
    <hyperlink ref="U482" r:id="rId253" xr:uid="{92F5582B-0746-4C41-904C-846A393B0953}"/>
    <hyperlink ref="U483" r:id="rId254" xr:uid="{0481F9DA-F637-4F76-9A7F-932DD2AFE888}"/>
    <hyperlink ref="U484" r:id="rId255" xr:uid="{AF1F099B-B331-4ABC-874C-2B599CEA6EF2}"/>
    <hyperlink ref="U487" r:id="rId256" xr:uid="{E1764A86-AE2D-43DE-B750-514538BB1D48}"/>
    <hyperlink ref="U488" r:id="rId257" xr:uid="{29F0460A-FACE-4579-84CC-BBE7B0B80AC3}"/>
    <hyperlink ref="U489" r:id="rId258" xr:uid="{3FE8FA12-AE6F-4DFE-9319-C91109B68D0A}"/>
    <hyperlink ref="U490" r:id="rId259" xr:uid="{C8B20140-81E8-4D2E-ABB1-2B804CFA7446}"/>
    <hyperlink ref="U491" r:id="rId260" xr:uid="{F7C687B4-5565-4316-ABA1-14756A5973FA}"/>
    <hyperlink ref="U492" r:id="rId261" xr:uid="{82637789-C6CE-47D4-A381-2AAE4DDA22F6}"/>
    <hyperlink ref="U493" r:id="rId262" xr:uid="{B6336181-F01F-4A5D-9096-4B4B487ED07E}"/>
    <hyperlink ref="U494" r:id="rId263" xr:uid="{AB25EB36-D8C3-46AD-850D-6DA4EBD4BEF9}"/>
    <hyperlink ref="U495" r:id="rId264" xr:uid="{9370C146-D749-4725-8FE2-9F71A0A2814E}"/>
    <hyperlink ref="U496" r:id="rId265" xr:uid="{51667DE7-A06C-4C35-A21B-7E0BCDE30780}"/>
    <hyperlink ref="U498" r:id="rId266" xr:uid="{E7388B21-B3C3-4736-830F-D6DAD4C8DBDB}"/>
    <hyperlink ref="U499" r:id="rId267" display="Программа воспитания утверждена МБДОУ - детский сад комбинированного вида № 302 Приказ № 11 от 18.03.2025 https://302.tvoysadik.ru/?section_id=680" xr:uid="{40EA210C-8B42-4A53-A688-F34A482C65BD}"/>
    <hyperlink ref="U500" r:id="rId268" display="Программа воспитания утверждена МБДОУ - детский сад компенсирующего вида № 466 Приказ № 52-о от 05.03.2025 https://466.tvoysadik.ru/?section_id=304" xr:uid="{49B908B5-FE5C-487B-B377-0D5637917C95}"/>
    <hyperlink ref="U501" r:id="rId269" xr:uid="{A41260BB-978F-45EA-A4E5-79D1BAAC4099}"/>
    <hyperlink ref="U502" r:id="rId270" xr:uid="{082AB6A5-CA10-41D2-96D5-0ACF3E71325D}"/>
    <hyperlink ref="U503" r:id="rId271" xr:uid="{E631DF39-20CC-4FE4-8BF2-C676A120DBA4}"/>
    <hyperlink ref="U504" r:id="rId272" xr:uid="{2AF8931D-6649-48D9-90CB-016C1B6CECFC}"/>
    <hyperlink ref="G509" r:id="rId273" xr:uid="{A05BFE2B-58DE-4E68-813D-6DFC42AADDBE}"/>
    <hyperlink ref="G513" r:id="rId274" xr:uid="{D2D622E0-6A57-4886-BB48-679E52A01B89}"/>
    <hyperlink ref="G514" r:id="rId275" xr:uid="{59C37A66-0725-4389-A1FE-767A80B58E0E}"/>
    <hyperlink ref="G523" r:id="rId276" xr:uid="{77913F77-BE1F-4145-9C59-F7C51D4D7683}"/>
    <hyperlink ref="G524" r:id="rId277" xr:uid="{625D2ADE-2BBA-4F2A-8BEA-56E5C8B1DC23}"/>
    <hyperlink ref="G525" r:id="rId278" xr:uid="{09B0B833-5E6C-4BA9-A98E-2994BE772866}"/>
    <hyperlink ref="G529" r:id="rId279" xr:uid="{3A835EE4-FB72-4467-B693-5397B71A17F6}"/>
    <hyperlink ref="U530" r:id="rId280" xr:uid="{E372A4AE-2E88-4D2D-A511-BACE7AF690E6}"/>
    <hyperlink ref="G531" r:id="rId281" xr:uid="{B28A0242-C080-4641-9B9B-C3A8D4EECBA0}"/>
    <hyperlink ref="T532" r:id="rId282" xr:uid="{245A877A-FB84-4B2E-A89E-C553D8596191}"/>
    <hyperlink ref="G533" r:id="rId283" xr:uid="{79890447-CFC6-4151-9A4C-B68D46DDF1DB}"/>
    <hyperlink ref="U533" r:id="rId284" xr:uid="{509B8E0A-DB8A-4FC4-AB8E-22433ACB7BFB}"/>
    <hyperlink ref="G535" r:id="rId285" xr:uid="{EEB02D0A-4046-4ACE-8F8E-42F4C186BE49}"/>
    <hyperlink ref="G536" r:id="rId286" xr:uid="{5FB30B30-03EB-49F6-B772-51FADC51B1CB}"/>
    <hyperlink ref="G537" r:id="rId287" xr:uid="{BF5F37FA-5B4B-4B4A-990E-176317643F6A}"/>
    <hyperlink ref="G538" r:id="rId288" xr:uid="{F10A09B4-59C5-47CD-A92D-40A65158DA16}"/>
    <hyperlink ref="G539" r:id="rId289" xr:uid="{357D520F-A62C-4C3A-AC14-AE96240481F7}"/>
    <hyperlink ref="G540" r:id="rId290" xr:uid="{86818608-57C1-4D28-8FD4-21D8B9BB7D42}"/>
    <hyperlink ref="G541" r:id="rId291" xr:uid="{0185F3A5-B3C3-4FF1-95B6-EE455F23E713}"/>
    <hyperlink ref="G542" r:id="rId292" xr:uid="{47F937CD-436C-43DA-B144-CB4CDB3F3FC1}"/>
    <hyperlink ref="G544" r:id="rId293" xr:uid="{F3802B2E-66F5-4CB9-AE56-DEB3103E1797}"/>
    <hyperlink ref="G545" r:id="rId294" xr:uid="{9247214D-1DFC-4CB6-AABD-51AD2BD97973}"/>
    <hyperlink ref="G547" r:id="rId295" xr:uid="{49F5E5AD-0EE4-43FB-AB36-1F0CCF31F4BF}"/>
    <hyperlink ref="G549" r:id="rId296" xr:uid="{FAA4B2A7-4A29-4F92-983F-5619246C5A71}"/>
    <hyperlink ref="G550" r:id="rId297" xr:uid="{9F8ACCE5-5F89-4D93-B2EE-2462A62C2691}"/>
    <hyperlink ref="G551" r:id="rId298" xr:uid="{475DF3DA-24A9-4E8F-B520-FE02BCC09DF2}"/>
    <hyperlink ref="G552" r:id="rId299" xr:uid="{2627C19C-16A7-44DE-9A88-A839F9F4CE7D}"/>
    <hyperlink ref="G553" r:id="rId300" xr:uid="{0CE464F1-EEAE-4F0E-8DA9-E7355168F4AE}"/>
    <hyperlink ref="G554" r:id="rId301" xr:uid="{76591736-15F3-4CD0-8DB3-5ABA0A908535}"/>
    <hyperlink ref="G555" r:id="rId302" xr:uid="{68081D1F-FAAA-410D-9C89-EA1ABEE9B868}"/>
    <hyperlink ref="G556" r:id="rId303" xr:uid="{6720F633-0D59-413D-97B8-E28E848367E3}"/>
    <hyperlink ref="G557" r:id="rId304" xr:uid="{EBF116AC-2D56-41BD-8C1B-0928BEA9FB79}"/>
    <hyperlink ref="G558" r:id="rId305" xr:uid="{B1A038F3-2703-4A11-B75A-2221D150E328}"/>
    <hyperlink ref="G559" r:id="rId306" xr:uid="{52A74EC9-344A-4117-B31F-A0C73A3A50F3}"/>
    <hyperlink ref="G562" r:id="rId307" xr:uid="{7B1345C3-22F0-4621-8D07-D18B359E0C24}"/>
    <hyperlink ref="G563" r:id="rId308" xr:uid="{6365038D-436E-470D-91FC-683424BFAFDA}"/>
    <hyperlink ref="G568" r:id="rId309" xr:uid="{F59CF58D-42B0-4A2B-9EBB-455B735C34A5}"/>
    <hyperlink ref="G569" r:id="rId310" xr:uid="{94882199-021A-46B6-9ADA-759515A19066}"/>
    <hyperlink ref="G570" r:id="rId311" xr:uid="{713A0E84-D90A-4BA8-AD8E-128EF424D106}"/>
    <hyperlink ref="G571" r:id="rId312" xr:uid="{CF95DAC2-A7E3-43CD-AD66-3F82684930AC}"/>
    <hyperlink ref="G572" r:id="rId313" xr:uid="{B4A63F24-152B-494B-939C-AC46500969D8}"/>
    <hyperlink ref="G573" r:id="rId314" xr:uid="{980DAA12-8631-4492-B3C4-E2511FE881A0}"/>
    <hyperlink ref="G575" r:id="rId315" xr:uid="{FB1B7A84-B6C6-4E36-AAB6-D51EEFE65A85}"/>
    <hyperlink ref="G576" r:id="rId316" xr:uid="{6277800C-4509-463E-851E-D9ED04CB2267}"/>
    <hyperlink ref="G577" r:id="rId317" xr:uid="{C44A143B-6846-4C2E-9218-EA83DF6923C0}"/>
    <hyperlink ref="G578" r:id="rId318" xr:uid="{A39DAB8C-08F9-4F58-8A6B-F323D3E3C366}"/>
    <hyperlink ref="G579" r:id="rId319" xr:uid="{F3133E25-2BAC-4AD2-AABA-8ABDDBEEA2D3}"/>
    <hyperlink ref="G580" r:id="rId320" xr:uid="{FD00B126-0BB1-4AA9-A711-77955E55F9C0}"/>
    <hyperlink ref="G581" r:id="rId321" xr:uid="{1CBFDAEA-CD5A-4659-82EA-6A7589EFB52F}"/>
    <hyperlink ref="G582" r:id="rId322" xr:uid="{A3B1B204-FEEC-444A-A23A-67277E61AC39}"/>
    <hyperlink ref="G583" r:id="rId323" xr:uid="{E43C8F65-6FA7-4A94-A8AD-24EDFD60E68C}"/>
    <hyperlink ref="G584" r:id="rId324" xr:uid="{1D2F2EED-4815-4781-B6DC-76A99008A3F8}"/>
    <hyperlink ref="G585" r:id="rId325" xr:uid="{E6EC40B1-8C8F-4372-B26D-6AB2A666775A}"/>
    <hyperlink ref="G586" r:id="rId326" xr:uid="{8A27FEF0-A450-4D4C-8C6E-3611E67494BA}"/>
    <hyperlink ref="G587" r:id="rId327" xr:uid="{8B39355B-2E2F-4BA6-8AFA-390D3CB2CB0E}"/>
    <hyperlink ref="G588" r:id="rId328" xr:uid="{1A848AF3-4153-4C6A-AEF3-F76369C40E57}"/>
    <hyperlink ref="G589" r:id="rId329" xr:uid="{18FB3D13-F79E-40F6-839F-480212C2B016}"/>
    <hyperlink ref="G590" r:id="rId330" xr:uid="{E1796B1F-97BF-4C80-9C0B-410191F1B062}"/>
    <hyperlink ref="G591" r:id="rId331" xr:uid="{4EC2C323-31F7-49F0-B35E-AF1742875FDF}"/>
    <hyperlink ref="G593" r:id="rId332" xr:uid="{41A59580-D675-48B3-900A-413CE3337197}"/>
    <hyperlink ref="G594" r:id="rId333" xr:uid="{172190C4-9CD7-403A-BF55-F1A9250D25E1}"/>
    <hyperlink ref="G595" r:id="rId334" xr:uid="{378574D3-A333-4707-A60D-5025A8184AC9}"/>
    <hyperlink ref="G596" r:id="rId335" xr:uid="{9091908E-EBD6-4AFB-9F81-EDD268176119}"/>
    <hyperlink ref="G597" r:id="rId336" xr:uid="{66F58819-E462-4381-BE1C-5FB84A56BA6A}"/>
    <hyperlink ref="G598" r:id="rId337" xr:uid="{5AB9EE70-957F-46F8-8564-2A150FD72593}"/>
    <hyperlink ref="G599" r:id="rId338" xr:uid="{FFA31CAE-01B9-4B5F-98EE-2C05E2D6C8E5}"/>
    <hyperlink ref="G601" r:id="rId339" xr:uid="{0E548664-CF43-47A7-8ACE-5982C25580B7}"/>
    <hyperlink ref="G607" r:id="rId340" xr:uid="{510338B8-F4B0-4DFC-847E-FB9422F40971}"/>
    <hyperlink ref="G609" r:id="rId341" xr:uid="{CF4499D6-688B-4247-973B-1B7CD2AE0CF6}"/>
    <hyperlink ref="G613" r:id="rId342" xr:uid="{AF67535C-282D-4DC6-B1CB-61E1FF0AA751}"/>
    <hyperlink ref="G615" r:id="rId343" xr:uid="{5B7A24A3-72B0-4803-8F56-8AE10AFAF5CC}"/>
    <hyperlink ref="G617" r:id="rId344" xr:uid="{12448BEC-6E4D-4064-AAF7-138486494E43}"/>
    <hyperlink ref="G618" r:id="rId345" xr:uid="{1D698421-C3D6-42BD-B46F-ED167A42F35C}"/>
    <hyperlink ref="G619" r:id="rId346" xr:uid="{5D72159D-0A75-4B17-906F-D97C1B0084B5}"/>
    <hyperlink ref="U619" r:id="rId347" xr:uid="{9A5ED5CA-BF91-4077-8177-A716FCC456C8}"/>
    <hyperlink ref="G620" r:id="rId348" xr:uid="{81D1A5CC-060D-41DD-B347-46100ED077B2}"/>
    <hyperlink ref="U620" r:id="rId349" xr:uid="{D17BF5EB-ACE9-4056-B751-D24166B1D457}"/>
    <hyperlink ref="G621" r:id="rId350" xr:uid="{C4D17FD9-FBC4-4EB9-B094-0DE0F3055356}"/>
    <hyperlink ref="G622" r:id="rId351" xr:uid="{A03377A0-AAD8-4AB4-B6C0-DE9D895A7613}"/>
    <hyperlink ref="G623" r:id="rId352" xr:uid="{62AA079C-DB23-48DB-83A6-0E289DDE24BB}"/>
    <hyperlink ref="G624" r:id="rId353" xr:uid="{BC4DC3F4-0918-4ACA-8B7A-A0E7043AA968}"/>
    <hyperlink ref="G625" r:id="rId354" xr:uid="{971E4364-D76B-4EFF-B40B-384225B987E8}"/>
    <hyperlink ref="G626" r:id="rId355" xr:uid="{35CA90C4-8510-44D0-9DA5-F46578B43A41}"/>
    <hyperlink ref="G627" r:id="rId356" xr:uid="{C6C2C799-E60A-4BDD-932F-CEA2E0AF104E}"/>
    <hyperlink ref="U627" r:id="rId357" xr:uid="{F34796D5-6BF0-4F2E-84C5-CF814CE38161}"/>
    <hyperlink ref="G628" r:id="rId358" xr:uid="{47AFAF2D-90E3-4B59-AB5F-9197C3A66195}"/>
    <hyperlink ref="G641" r:id="rId359" xr:uid="{50E512AC-FC38-48F5-AA79-5E209096E720}"/>
    <hyperlink ref="G642" r:id="rId360" xr:uid="{708277A0-FFA5-4A74-8B48-82B5ED6FDA7F}"/>
    <hyperlink ref="G644" r:id="rId361" xr:uid="{5D264B52-53A4-4406-A328-90DE3A4C9D75}"/>
    <hyperlink ref="G647" r:id="rId362" xr:uid="{DE38D896-49D8-4AC4-82E0-089F454327A1}"/>
    <hyperlink ref="G649" r:id="rId363" xr:uid="{A5D1B29B-8262-4352-A001-942D1E71737D}"/>
    <hyperlink ref="G651" r:id="rId364" xr:uid="{5551CE68-6E75-4693-B68D-D273C3C212B8}"/>
    <hyperlink ref="G652" r:id="rId365" xr:uid="{1B13CAC9-328F-4DAD-B0E4-928B7641E6DD}"/>
    <hyperlink ref="G653" r:id="rId366" xr:uid="{729E256D-C51F-4DA2-99FE-051A7C5F55C6}"/>
    <hyperlink ref="G654" r:id="rId367" xr:uid="{EE21F88A-3501-4FBC-8BD3-FEB37882AAAF}"/>
    <hyperlink ref="G655" r:id="rId368" xr:uid="{4D45E26F-38D4-4CC0-A6DD-72EFF24ED592}"/>
    <hyperlink ref="G656" r:id="rId369" xr:uid="{70AFEC95-D366-4B9D-B25B-8DABD9725418}"/>
    <hyperlink ref="G657" r:id="rId370" xr:uid="{ACD9C661-D400-433C-AD67-D912F63BA351}"/>
    <hyperlink ref="G658" r:id="rId371" xr:uid="{09EE0D3F-E0E0-408F-BF0F-D0E537AD30AA}"/>
    <hyperlink ref="G660" r:id="rId372" xr:uid="{9D8E3E38-3419-4E86-8D64-B54D9DADBABA}"/>
    <hyperlink ref="G661" r:id="rId373" xr:uid="{BFBE4B31-B242-40EB-8031-2D251EF2927B}"/>
    <hyperlink ref="U661" r:id="rId374" xr:uid="{4CFC1BB6-E39A-46EE-9E2E-F1FFB5754961}"/>
    <hyperlink ref="G662" r:id="rId375" xr:uid="{D3361EEB-A827-44B6-841A-342449C08D27}"/>
    <hyperlink ref="U662" r:id="rId376" xr:uid="{390F2EF7-0EA2-4FE9-B085-4D0B33CAF797}"/>
    <hyperlink ref="G663" r:id="rId377" xr:uid="{E7F57D0A-63D6-4CEE-AEB6-DBC4451F0DC9}"/>
    <hyperlink ref="G664" r:id="rId378" xr:uid="{908581CB-FB40-49D6-9052-5C73D91EBE8E}"/>
    <hyperlink ref="U664" r:id="rId379" xr:uid="{549870CD-5F62-47E7-BF9D-82168D9FCD76}"/>
    <hyperlink ref="G665" r:id="rId380" xr:uid="{81EA0E7C-737B-4660-8389-D1EB7AB8BA5C}"/>
    <hyperlink ref="U665" r:id="rId381" xr:uid="{1178D70F-05A7-4FCB-8EB0-BD9F66F84DD6}"/>
    <hyperlink ref="G666" r:id="rId382" xr:uid="{20C626FB-E8E2-4748-B639-7A2769D010E0}"/>
    <hyperlink ref="U667" r:id="rId383" xr:uid="{AD95C241-7F75-4CA5-B5D1-1F6000501ADA}"/>
    <hyperlink ref="G668" r:id="rId384" xr:uid="{5D6F82FC-59B0-44ED-8752-ABE4952C0A39}"/>
    <hyperlink ref="G669" r:id="rId385" xr:uid="{DC72F377-CEB0-45F2-9BEF-DC52C6EAA8F5}"/>
    <hyperlink ref="G670" r:id="rId386" xr:uid="{FEF06648-6D23-4762-A18C-E5DBDDD4DD3B}"/>
    <hyperlink ref="G671" r:id="rId387" xr:uid="{6A0198D1-6CB7-44BB-888D-49E9129DA95F}"/>
    <hyperlink ref="G675" r:id="rId388" xr:uid="{F0E88ADC-C5D8-4564-BE15-1EEC2E1E9057}"/>
    <hyperlink ref="G679" r:id="rId389" xr:uid="{2A8FF6AD-A3F5-47F8-9E13-27CE27522736}"/>
    <hyperlink ref="G681" r:id="rId390" xr:uid="{9A507E71-3DF0-4F27-8B7B-69E824CF2239}"/>
    <hyperlink ref="G683" r:id="rId391" xr:uid="{10F0C014-8A8A-4931-A0E3-57D93E7023A5}"/>
    <hyperlink ref="G685" r:id="rId392" xr:uid="{6D96006D-583B-432A-9458-EF7AC1A423F6}"/>
    <hyperlink ref="G694" r:id="rId393" xr:uid="{8D2E12C3-E5C7-4E58-95F5-08ADE6C37CAB}"/>
    <hyperlink ref="G695" r:id="rId394" xr:uid="{2D649F9F-1F33-460A-9533-CF55FAADF5E6}"/>
    <hyperlink ref="G696" r:id="rId395" xr:uid="{3FA0FE48-1E4F-46E8-8E1D-D6CDB0ED29AE}"/>
    <hyperlink ref="G697" r:id="rId396" xr:uid="{EC72106E-29A6-40BC-A57F-EBC92BF665B0}"/>
    <hyperlink ref="G698" r:id="rId397" xr:uid="{07FA0C25-E256-473A-914D-305A276A03DB}"/>
    <hyperlink ref="G699" r:id="rId398" xr:uid="{D2B13868-536B-4349-BC73-2C1071508168}"/>
    <hyperlink ref="G700" r:id="rId399" xr:uid="{72F79456-CF2F-4E37-BF10-880E240AB865}"/>
    <hyperlink ref="G702" r:id="rId400" xr:uid="{92D13C23-BE71-4FDB-9FD0-1F0597321404}"/>
    <hyperlink ref="G705" r:id="rId401" xr:uid="{B8174D72-D493-4402-B339-160B011C5579}"/>
    <hyperlink ref="G707" r:id="rId402" display="http://sarsi-sosh.com.ru/" xr:uid="{A7C1334E-93E0-43AC-971E-21C1D16EFED6}"/>
    <hyperlink ref="G710" r:id="rId403" xr:uid="{DE04C49C-B650-482E-B795-93752442D365}"/>
    <hyperlink ref="G711" r:id="rId404" xr:uid="{11B1F5D6-11EB-487A-9E0B-C0AC0DD63EB5}"/>
    <hyperlink ref="G714" r:id="rId405" xr:uid="{CDC77A20-4018-4225-80C7-D7C52F222732}"/>
    <hyperlink ref="G716" r:id="rId406" xr:uid="{284BBFBC-C165-4761-B2A0-7D18860F4718}"/>
    <hyperlink ref="G717" r:id="rId407" xr:uid="{52A95AC6-CF64-482F-86AE-B1C22FD5EC88}"/>
    <hyperlink ref="U717" r:id="rId408" xr:uid="{071E377F-080B-488F-B15A-C8007AAF9224}"/>
    <hyperlink ref="G719" r:id="rId409" xr:uid="{AC5573C4-7851-4B49-8294-A9C5964A750A}"/>
    <hyperlink ref="G720" r:id="rId410" xr:uid="{7D352C91-C227-425F-A12F-F03F4D647500}"/>
    <hyperlink ref="G723" r:id="rId411" xr:uid="{C47D3E5B-C702-4428-9D13-E02EC1D264BD}"/>
    <hyperlink ref="G724" r:id="rId412" xr:uid="{EEB97F51-1867-4479-B10E-4F04B7607BB2}"/>
    <hyperlink ref="U724" r:id="rId413" display="Программа воспитания утверждена_x000a_МБОУ СОШ № 67_x000a__x000a_Приказ № ____ от 31.05.2025_x000a__x000a_https://67lsy.uralschool.ru/upload/sc67lsy_new/files/c8/3f/c83f299bb9817d0179ee209368cf63f5.pdf" xr:uid="{0341A330-9C0C-45DE-B5DD-FCA4D273771C}"/>
    <hyperlink ref="U726" r:id="rId414" display="Программа воспитания утверждена_x000a_МБОУ СОШ № 73_x000a__x000a_Приказ № 89 от 28.03.2025_x000a_https://73lsy.uralschool.ru/?section_id=275" xr:uid="{2550C8AF-3976-4822-9708-ACA099B7B43B}"/>
    <hyperlink ref="G727" r:id="rId415" xr:uid="{C5AA5818-F98E-4E70-ADBD-FC95FBE53091}"/>
    <hyperlink ref="U728" r:id="rId416" display="Программа воспитания утверждена_x000a_МБУДО ДШИ_x000a__x000a_Приказ № 28 о/д от 21.03.2025_x000a_https://dshi-lesnoy.ekb.muzkult.ru/media/2025/03/27/1324961138/PROGRAMMA.pdf" xr:uid="{F2466170-5C29-4B3C-8D4A-F19F3977B250}"/>
    <hyperlink ref="U729" r:id="rId417" display="Программа воспитания утверждена_x000a_МБУДО ЦДТ_x000a_Приказ № 33 от 04.04.2025_x000a_https://cdtlesnoy.ru/magicpage.html?page=731411" xr:uid="{0C3EE63F-D32F-4D6F-B800-2FD924352862}"/>
    <hyperlink ref="G732" r:id="rId418" xr:uid="{AEA60C92-D98B-4751-8DDE-12104479557A}"/>
    <hyperlink ref="U732" r:id="rId419" xr:uid="{996ADF5C-F665-4794-8A43-252B5B9AF9B3}"/>
    <hyperlink ref="G733" r:id="rId420" xr:uid="{53FB71A7-711C-4FD4-B240-26722F948091}"/>
    <hyperlink ref="G734" r:id="rId421" xr:uid="{147FCD9B-8DAA-42EE-9093-774A65169EFA}"/>
    <hyperlink ref="G738" r:id="rId422" xr:uid="{BE4E791D-D390-464A-BC60-808D2169F924}"/>
    <hyperlink ref="G739" r:id="rId423" xr:uid="{0657308D-306E-43A4-9CF2-FB16898E4FB6}"/>
    <hyperlink ref="G741" r:id="rId424" xr:uid="{EE7CB94A-0A3E-4692-B2A2-3FF37C8F558C}"/>
    <hyperlink ref="G742" r:id="rId425" xr:uid="{1B161A14-19CB-4959-B42E-4CBC0672114E}"/>
    <hyperlink ref="U742" r:id="rId426" display=" https://2nev.uralschool.ru/" xr:uid="{28E187CD-9577-4AB4-8D0A-B8AD2298548A}"/>
    <hyperlink ref="G743" r:id="rId427" xr:uid="{3013A664-8C27-44C7-B97E-5EC69EA21994}"/>
    <hyperlink ref="G744" r:id="rId428" xr:uid="{F9765B5C-A56F-4995-9830-DA298BD69D86}"/>
    <hyperlink ref="G745" r:id="rId429" xr:uid="{33795E4C-321A-49DC-9670-399BA4435DB9}"/>
    <hyperlink ref="U745" r:id="rId430" display="6-nev.uralschool.ru" xr:uid="{813E8315-DDAF-48A0-A4D0-033C65B5F323}"/>
    <hyperlink ref="G746" r:id="rId431" xr:uid="{6077667D-3753-4827-80A1-0CA8C91A115C}"/>
    <hyperlink ref="G748" r:id="rId432" xr:uid="{F080473E-93B4-4A1C-ACDB-6CEE4B24FE04}"/>
    <hyperlink ref="U749" r:id="rId433" display=" kalinovo.uralschool.ru" xr:uid="{C03A138D-E99C-4119-8504-C40A842434AA}"/>
    <hyperlink ref="G752" r:id="rId434" xr:uid="{A4EB1423-EC6E-4F59-8C79-2D0F36BCB468}"/>
    <hyperlink ref="G753" r:id="rId435" xr:uid="{A87EB11C-51BB-49E4-A9AA-807B35F51BD2}"/>
    <hyperlink ref="G755" r:id="rId436" xr:uid="{AF5CEC8B-9865-4920-8C40-23527E2CD3C7}"/>
    <hyperlink ref="G757" r:id="rId437" xr:uid="{223ED9EF-C8C6-4F54-810C-2FA596961AF6}"/>
    <hyperlink ref="G759" r:id="rId438" xr:uid="{CCC17E48-28C4-41D5-AF09-A93FBC45E809}"/>
    <hyperlink ref="U759" r:id="rId439" display="Программа воспитания утверждена МКОУ СОШ № 1 г. Нижние Серги 01.03.2025 https://nserg1.uralschool.ru/?section_id=454" xr:uid="{327991F0-8F58-409E-B744-7002B57C16B9}"/>
    <hyperlink ref="G760" r:id="rId440" xr:uid="{2BB61F92-7A35-4479-97C8-7589C0427F4C}"/>
    <hyperlink ref="G761" r:id="rId441" xr:uid="{F6846B30-5BC4-4953-83F7-2DDC0EF46FF6}"/>
    <hyperlink ref="G762" r:id="rId442" xr:uid="{5EF7150E-889D-44DB-9484-4763496A886A}"/>
    <hyperlink ref="G763" r:id="rId443" xr:uid="{196BC13A-94AA-4C86-B611-5F999DCD97B4}"/>
    <hyperlink ref="U763" r:id="rId444" display="Программа воспитания утверждена Приказ № 57-од от 18.12.2025 МКОУ СОШ № 4 г. Михайловска https://4-mih.uralschool.ru/upload/sc4_mih_new/files/d9/19/d9190b6a6e3e14a4d5df8e2c8ada4cff.pdf" xr:uid="{93A8D6D2-E6A6-4260-8028-12E09A999CDD}"/>
    <hyperlink ref="G764" r:id="rId445" xr:uid="{0262D524-93E0-47FB-A00C-D8A693C4D71D}"/>
    <hyperlink ref="G765" r:id="rId446" xr:uid="{D78E5B4C-A4C4-40CE-A4A2-D441684AF074}"/>
    <hyperlink ref="U765" r:id="rId447" xr:uid="{26B30322-5C10-466C-BCA6-BA8755B79AD8}"/>
    <hyperlink ref="G766" r:id="rId448" xr:uid="{3D8C61C0-2E85-4488-AAE6-1AF7E5B077D4}"/>
    <hyperlink ref="G767" r:id="rId449" xr:uid="{10CB9102-E73E-4324-9E58-B923953B497E}"/>
    <hyperlink ref="G768" r:id="rId450" xr:uid="{3C92259D-CC83-4767-8604-EFA0081727C4}"/>
    <hyperlink ref="G769" r:id="rId451" xr:uid="{AFEE4CAE-75FF-4BB7-8332-B5171A3AC691}"/>
    <hyperlink ref="G770" r:id="rId452" xr:uid="{A6F48ECC-69D6-4841-A7DE-51632B918311}"/>
    <hyperlink ref="G771" r:id="rId453" xr:uid="{F5D6EAD2-7D68-4A88-9C9C-A2E25D43B481}"/>
    <hyperlink ref="G772" r:id="rId454" xr:uid="{38ADCF87-0428-4298-B260-0ECFC3014B12}"/>
    <hyperlink ref="G773" r:id="rId455" xr:uid="{BCE3DCB1-DBFD-4CB0-A380-189754EF34EC}"/>
    <hyperlink ref="G774" r:id="rId456" xr:uid="{732688B0-3665-462D-A97A-BCCE417DCD2F}"/>
    <hyperlink ref="G775" r:id="rId457" xr:uid="{ED44B3DF-FC92-4564-8E5F-4C68111109A2}"/>
    <hyperlink ref="G776" r:id="rId458" xr:uid="{F5E53561-4AEC-4956-A788-CCF108D57FF1}"/>
    <hyperlink ref="G777" r:id="rId459" xr:uid="{15DD83E8-A71D-4268-ACA1-78570F0E7BF4}"/>
    <hyperlink ref="G778" r:id="rId460" xr:uid="{4EB6F2DD-9FAA-4C58-BF59-6946A0DBBF50}"/>
    <hyperlink ref="G779" r:id="rId461" xr:uid="{E62F0A43-0915-4342-99CC-52F588673DAC}"/>
    <hyperlink ref="G780" r:id="rId462" xr:uid="{1BE18D23-ED65-4167-ABE8-965BA9FA063F}"/>
    <hyperlink ref="U780" r:id="rId463" display="Программа воспитания утверждена МБОУ ЦО &quot;Наследие&quot; Приказ № 34-од от 26.03.2025 https://akbash.uralschool.ru/?section_id=491" xr:uid="{6295B0A5-38AB-4982-8C05-60EE469DAE18}"/>
    <hyperlink ref="G781" r:id="rId464" xr:uid="{3E1E5EEA-BBED-4798-B21F-4F0BD15D7BA4}"/>
    <hyperlink ref="G782" r:id="rId465" xr:uid="{38861C79-357D-4B93-B51F-F97428CAE9C7}"/>
    <hyperlink ref="G783" r:id="rId466" xr:uid="{7CC926FC-209B-4A60-9A9B-4EA35AC49FC8}"/>
    <hyperlink ref="G784" r:id="rId467" xr:uid="{E5C0444B-80AF-4369-BCC5-C7CD908BB740}"/>
    <hyperlink ref="G786" r:id="rId468" xr:uid="{8E86D002-069C-4E90-89EA-48327A522136}"/>
    <hyperlink ref="G787" r:id="rId469" xr:uid="{5A4E6384-432A-4A15-A825-48342306A949}"/>
    <hyperlink ref="G788" r:id="rId470" xr:uid="{8AE5DA71-86AE-4AF1-AA6F-E817BB59A3C3}"/>
    <hyperlink ref="G791" r:id="rId471" xr:uid="{80F3DDB8-185D-43E4-B597-596CD6F8E8D5}"/>
    <hyperlink ref="G792" r:id="rId472" xr:uid="{9A1FDAD0-5567-4433-9E7E-9F89C1B75607}"/>
    <hyperlink ref="G793" r:id="rId473" xr:uid="{890750E1-3C14-4F93-A407-B823832BD7C8}"/>
    <hyperlink ref="G796" r:id="rId474" xr:uid="{BF0EB8FE-B1BC-480E-8C52-518F6A4E99BC}"/>
    <hyperlink ref="U799" r:id="rId475" display="Программа воспитания утверждена МБОУ СОШ №1 им. Н.К. Крупской_x000a_Приказ от 20.02.2025 №87_x000a_https://vik15603335.narod.ru/" xr:uid="{08B26E80-7E36-4AE0-AD86-3D29CC78D7AF}"/>
    <hyperlink ref="G801" r:id="rId476" xr:uid="{40454A9B-7154-41E5-8184-6DF701EDCDA6}"/>
    <hyperlink ref="G802" r:id="rId477" xr:uid="{05215BAF-BF85-4B70-8A66-4B3D6B110421}"/>
    <hyperlink ref="U802" r:id="rId478" display="https://clck.ru/3SjoxD" xr:uid="{42FD5CF4-A7F5-4568-A337-77A7E0214843}"/>
    <hyperlink ref="U804" r:id="rId479" display="http://school-6.edusite.ru/camp_maininfo.html" xr:uid="{CC5D01F4-EC20-4DB4-8941-F5FF9D786864}"/>
    <hyperlink ref="G805" r:id="rId480" xr:uid="{E10F0212-4F5F-4FE4-B206-47F64AEB5EBF}"/>
    <hyperlink ref="G806" r:id="rId481" xr:uid="{A47F332C-FECE-409C-A5CE-F6CB11FAF327}"/>
    <hyperlink ref="G811" r:id="rId482" xr:uid="{5171CE4D-717A-448C-BCBF-3BC9C16106B2}"/>
    <hyperlink ref="G812" r:id="rId483" xr:uid="{F9642E4E-D71F-4039-83D7-5C45628C11B8}"/>
    <hyperlink ref="U812" r:id="rId484" display="Программа воспитания утверждена МБОУ СОШ № 12 Приказ № 19.04/1-ОД от 19.04.2025 https://drive.google.com/file/d/1kbUh5oxuItmXwa7_CKtE_8-nMaZ3zo1d/view?usp=sharing" xr:uid="{76354563-50E2-428A-B041-BB71E878F761}"/>
    <hyperlink ref="G813" r:id="rId485" xr:uid="{36963083-1F00-4BA7-A59A-4CAC47CB27C8}"/>
    <hyperlink ref="G815" r:id="rId486" xr:uid="{B9258009-4BDD-401A-A93F-FB1FA8477BDE}"/>
    <hyperlink ref="G822" r:id="rId487" xr:uid="{7868F415-7C84-4A67-BE87-003323D9441E}"/>
    <hyperlink ref="G824" r:id="rId488" xr:uid="{43A02EB0-4526-4C8E-9CDF-DFBF8F7120E2}"/>
    <hyperlink ref="G825" r:id="rId489" xr:uid="{A1C2963A-A93A-4456-91DB-64DC78BE5C98}"/>
    <hyperlink ref="G826" r:id="rId490" xr:uid="{D1681A88-E061-47CD-A6E5-503D1BA35743}"/>
    <hyperlink ref="G829" r:id="rId491" xr:uid="{C7859D57-0FD2-4768-9D78-CA8B36B6038A}"/>
    <hyperlink ref="G830" r:id="rId492" xr:uid="{24C5595D-FFFE-453F-80B6-AE64ADB8874B}"/>
    <hyperlink ref="G833" r:id="rId493" xr:uid="{5F6E937A-A494-43C1-9920-368767148B49}"/>
    <hyperlink ref="G834" r:id="rId494" xr:uid="{0280782C-490A-45DA-8414-B3DD60010118}"/>
    <hyperlink ref="G835" r:id="rId495" xr:uid="{DB0A5C75-4657-4F15-97AA-884A868A302D}"/>
    <hyperlink ref="G836" r:id="rId496" xr:uid="{14C25C9E-4163-4154-971C-0C51705427E4}"/>
    <hyperlink ref="G842" r:id="rId497" xr:uid="{787A1688-E639-4592-B1C3-ED360F704762}"/>
    <hyperlink ref="G846" r:id="rId498" xr:uid="{85196ACC-4762-4E0F-8C8E-F1A374B339C1}"/>
    <hyperlink ref="G850" r:id="rId499" xr:uid="{338B5BD2-3812-4222-838E-48D63E36AE6B}"/>
    <hyperlink ref="G856" r:id="rId500" xr:uid="{7B66AFF0-BE11-4400-ABD0-9C3C2E4A4495}"/>
    <hyperlink ref="G859" r:id="rId501" xr:uid="{6A7DF4F1-8255-486A-AF9F-EFC8C47297E9}"/>
    <hyperlink ref="G861" r:id="rId502" xr:uid="{68CE0C75-DB35-4BF3-B811-ADE09819FA49}"/>
    <hyperlink ref="G863" r:id="rId503" xr:uid="{AF3E3A97-DA1E-4F42-B316-AEE135973602}"/>
    <hyperlink ref="G868" r:id="rId504" xr:uid="{CA163967-E95D-4AE8-8629-8837E269EEA0}"/>
    <hyperlink ref="G873" r:id="rId505" display="https://xn--4-6tbv.xn--80agpmpfifei.xn--p1ai/" xr:uid="{F661EEFD-E757-4C89-97D9-7BE346909EEE}"/>
    <hyperlink ref="G874" r:id="rId506" xr:uid="{8E07CAF6-08BD-4A76-B9A8-4468F034EC86}"/>
    <hyperlink ref="U874" r:id="rId507" display="https://авиатор.тагилспорт.рф/sveden/document/" xr:uid="{C773A513-460E-4652-957E-93DE3744B4C4}"/>
    <hyperlink ref="U876" r:id="rId508" display="https://спутник.тагилспорт.рф/upload/iblock/886/449iftsi6vw4aceocxbboks03booiv4n/PROGRAMMA-LDPD.pdf" xr:uid="{00513F5D-7E9C-448E-8B4E-1DA37ECE24BC}"/>
    <hyperlink ref="G877" r:id="rId509" xr:uid="{D39BDF7F-5DA3-4A5F-8119-9893B08145EA}"/>
    <hyperlink ref="G879" r:id="rId510" xr:uid="{1ADFBBCA-0C66-4D17-BB07-D7CD336CF1B1}"/>
    <hyperlink ref="U879" r:id="rId511" display="Программа воспитания утверждена МБУ ДО &quot;СШ &quot;Стратегия&quot;_x000a_Приказ № 38/1 от 21.03.2025 https://xn--80agfn0bfhc4j.xn--80agpmpfifei.xn--p1ai/sveden/otdyh/ob-organizatsii-otdykha/dokumenty/" xr:uid="{C982A69A-68A2-480C-83DC-F3DBA6A76FEF}"/>
    <hyperlink ref="U880" r:id="rId512" display="Программа воспитательной работы утверждена МБУ ДО &quot;СШ &quot;Старый соболь&quot; Приказ №110 от 29.07.2025 https://старый-соболь.тагилспорт.рф/sveden/document/" xr:uid="{779C60EA-147B-429A-BD5A-08FAEDD02ABB}"/>
    <hyperlink ref="U881" r:id="rId513" display="Программа воспитания утверждена МБУ ДО СШ &quot;Тагилстрой&quot;. Приказ № 2603-1-од от 26.03.2025 https://тагилстрой.тагилспорт.рф/sveden/document/" xr:uid="{728E3816-DCB1-4D05-95CA-A526A2036ECB}"/>
    <hyperlink ref="G882" r:id="rId514" xr:uid="{A15D3701-901D-4F97-BB55-FDE7D0B3F33E}"/>
    <hyperlink ref="G883" r:id="rId515" xr:uid="{7F652480-2F7B-4793-9E4A-E0DCE64E3FBB}"/>
    <hyperlink ref="U883" r:id="rId516" display="https://https://уралочка.тагилспорт.рф/upload/iblock/8c5/55ychkm5d7k2db6op87zab505f4bm1yi/Programma-vospitaniya-lagerya-dnevnogo-prebyvaniya-detey-v-period-vesennikh-kanikul-2024_2025-uchebnogo-goda..pdf Приказ №39 от 24.03.2025 г." xr:uid="{1A67F147-CB39-4E4D-894E-2724B60EDAEF}"/>
    <hyperlink ref="U884" r:id="rId517" xr:uid="{51738759-7FDA-45AA-9519-ABE1F137353E}"/>
    <hyperlink ref="G885" r:id="rId518" xr:uid="{24B482D3-01DA-4999-8B4B-0B78F354A3AC}"/>
    <hyperlink ref="U885" r:id="rId519" display="https://юпитер.тагилспорт.рф/upload/iblock/668/u8vq2fw3xda02mmxh1u0hi4xn7o6r4s8/Prgramma-vospitaniya-dlya-LDPD-2025g..pdf?clckid=aec0f601" xr:uid="{62AFC936-6C03-4081-8845-11F6516F6F79}"/>
    <hyperlink ref="G888" r:id="rId520" xr:uid="{3D63FCF6-F9E2-4C2C-A76E-BBE15782A7C6}"/>
    <hyperlink ref="G889" r:id="rId521" xr:uid="{42B08D48-F257-4933-AD2C-60840B1FDABF}"/>
    <hyperlink ref="G904" r:id="rId522" xr:uid="{A05037A9-72A3-4879-B594-D4DAD022ED37}"/>
    <hyperlink ref="G905" r:id="rId523" xr:uid="{3E1F5557-7A8D-4B3C-A185-6B43D2A66C77}"/>
    <hyperlink ref="G906" r:id="rId524" xr:uid="{20521184-7285-4355-8B00-8AE3901EBE11}"/>
    <hyperlink ref="G908" r:id="rId525" xr:uid="{7ADD2680-E311-4976-8DCA-8DA5FEB89744}"/>
    <hyperlink ref="G909" r:id="rId526" xr:uid="{DDF494A8-4551-4445-B9F2-DDC02619BFB8}"/>
    <hyperlink ref="G911" r:id="rId527" xr:uid="{33A8AFCB-D664-4E37-983E-0791514BA597}"/>
    <hyperlink ref="G912" r:id="rId528" xr:uid="{CA4CF9B4-D009-45DD-8FFB-6A683333348E}"/>
    <hyperlink ref="G913" r:id="rId529" xr:uid="{63341298-9C5F-443C-B57F-E1CCFA5DE2A1}"/>
    <hyperlink ref="G914" r:id="rId530" xr:uid="{755E608B-1058-4E32-A635-9421AFC654FD}"/>
    <hyperlink ref="G915" r:id="rId531" xr:uid="{92378DF9-50BE-439D-BD30-88752BBF0FED}"/>
    <hyperlink ref="G918" r:id="rId532" xr:uid="{56499C91-AED9-48C3-9D26-AA02378E8D30}"/>
    <hyperlink ref="G920" r:id="rId533" xr:uid="{8044E13D-D9CA-4EAD-9075-CD60D10403EB}"/>
    <hyperlink ref="G924" r:id="rId534" xr:uid="{5EEE5308-7D72-4F0C-A918-F1E4DDCF8E95}"/>
    <hyperlink ref="G927" r:id="rId535" xr:uid="{ADBD8EA0-3D68-43A5-BC7F-9EA1D511A4E7}"/>
    <hyperlink ref="G928" r:id="rId536" xr:uid="{513E3373-3B9D-497C-A9A3-F6810AA55594}"/>
    <hyperlink ref="U931" r:id="rId537" display="https://school6.uralschool.ru/?section_id=26" xr:uid="{5F736F16-895C-408C-B3EC-C5224F3AC652}"/>
    <hyperlink ref="G935" r:id="rId538" xr:uid="{65923B8A-3C5D-4AA1-8FCB-D6A1F949C90B}"/>
    <hyperlink ref="U935" r:id="rId539" display="https://mou11.edusite.ru/magicpage.html?page=56186" xr:uid="{AAA47C35-EE9E-4042-8105-1319BF4199E0}"/>
    <hyperlink ref="U936" r:id="rId540" display="https://12prv.uralschool.ru/upload/sc12prv_new/files/20/9d/209deaa04e31866597bc32c7188c16c2.pdf" xr:uid="{D6773918-6866-4EE4-8437-B9DBEF5F1C1D}"/>
    <hyperlink ref="U937" r:id="rId541" display="https://маоу-ншдс-14.рф/lokalno-normativnye-akty-opredelyajushhie-organizaciju-obrazovatelnoj-deyatelnosti/" xr:uid="{964A9183-E2AF-4614-BB24-84414B5AF7A7}"/>
    <hyperlink ref="G940" r:id="rId542" xr:uid="{3B70CACC-3478-4292-9645-D90450C16E8C}"/>
    <hyperlink ref="U940" r:id="rId543" display="https://17pv.uralschool.ru/?section_id=85" xr:uid="{A71F3044-89ED-493B-8BA7-FB4A96043C8A}"/>
    <hyperlink ref="G941" r:id="rId544" xr:uid="{0653FD26-C9E1-4A43-B76E-B9FD577E8667}"/>
    <hyperlink ref="U941" r:id="rId545" display="https://maousosh20.uralschool.ru/?section_id=11" xr:uid="{D6D456B7-816F-458A-ADBC-D3F62E495DB0}"/>
    <hyperlink ref="U942" r:id="rId546" display="https://licey21.uralschool.ru/?section_id=113" xr:uid="{832DE779-FFCF-4FA8-A995-AAF6772E4314}"/>
    <hyperlink ref="G943" r:id="rId547" xr:uid="{8F29BDAE-63A6-41A4-991E-AF23495B87AE}"/>
    <hyperlink ref="U943" r:id="rId548" display="https://cloud.mail.ru/public/w2mQ/ck2Tk5Y4W" xr:uid="{534A4547-4301-417A-A00C-09E084973C53}"/>
    <hyperlink ref="U944" r:id="rId549" display="https://n-utka26.uralschool.ru/upload/scn_utka26_new/files/1c/c0/1cc0d1cc73e748eed2355578e41f0705.pdf" xr:uid="{F72347D7-8467-449C-B11C-AE2CDFBB33F1}"/>
    <hyperlink ref="U949" r:id="rId550" display="https://школа40-битимка.рф/lager/dokumenty/" xr:uid="{B03D21E5-F18D-4F58-85D1-9520E6A3791F}"/>
    <hyperlink ref="G950" r:id="rId551" xr:uid="{48934DD2-2929-4A18-A9D1-0356376F2876}"/>
    <hyperlink ref="U950" r:id="rId552" display="https://dou-5prv.tvoysadik.ru/sveden/document" xr:uid="{8656690E-9715-4D6E-9B77-6DACD8D30712}"/>
    <hyperlink ref="U951" r:id="rId553" display="https://madou-9.edusite.ru/magicpage.html?page=777989" xr:uid="{3A3EEF9C-C18A-4290-96DA-CCA8D125BA1E}"/>
    <hyperlink ref="G953" r:id="rId554" xr:uid="{B2AA0640-65FD-4FBE-91D7-79D7B4D1ACD3}"/>
    <hyperlink ref="U953" r:id="rId555" display="https://ww-eurasia/ru Приказ директора от 21.03.2025 № 18" xr:uid="{313B8C95-34ED-4FC2-B006-FF9F3AB604D4}"/>
    <hyperlink ref="G957" r:id="rId556" xr:uid="{409C670B-0D15-40C7-A4DD-369168D173C5}"/>
    <hyperlink ref="G965" r:id="rId557" xr:uid="{21A3937F-A8F7-4A47-A5FC-75862A4A3544}"/>
    <hyperlink ref="U965" r:id="rId558" display="https://1pol.uralschool.ru/upload/sc1pol_new/files/e4/74/e474065535691ee3c9a2e2f7bed6af68.pdf" xr:uid="{E2D98C76-0CC9-4CC7-894A-352245B28C41}"/>
    <hyperlink ref="G966" r:id="rId559" xr:uid="{92CA7B0E-A743-4B77-BAFB-5523690AC99B}"/>
    <hyperlink ref="U966" r:id="rId560" display="http://4-ka.com/for-parents/lok/" xr:uid="{CBCAF41B-3880-4CD7-B32A-281E4A07189F}"/>
    <hyperlink ref="G968" r:id="rId561" xr:uid="{86715250-492F-47D7-8057-8988DA125F5C}"/>
    <hyperlink ref="U968" r:id="rId562" display="http://polev14.ru/upload/scpolev14_new/files/07/99/079910a897de89adff356b385f0764ea.pdf" xr:uid="{DDDE441E-E11C-4F82-8EFF-3D153183865C}"/>
    <hyperlink ref="G969" r:id="rId563" xr:uid="{CA94CD6E-5DBF-4503-A5FA-4877976BF071}"/>
    <hyperlink ref="U969" r:id="rId564" display="https://school17-pgo.uralschool.ru/" xr:uid="{E0A32B18-74AB-4176-B9A5-E864087BBB97}"/>
    <hyperlink ref="G971" r:id="rId565" xr:uid="{142F8237-3AA3-4A28-831A-788A97487DAC}"/>
    <hyperlink ref="U971" r:id="rId566" display="http://www.plvsch20.edusite.ru/DswMedia/programmavospitatel-noyrabotyi.pdf" xr:uid="{2DA30784-C999-45F9-AFDD-5AA2C7B9128B}"/>
    <hyperlink ref="G973" r:id="rId567" xr:uid="{8F7DC107-868B-4CEA-B5AF-D28EF2DD25FD}"/>
    <hyperlink ref="U973" r:id="rId568" display="https://zuschool.uralschool.ru/?section_id=10" xr:uid="{CBAC0883-B25B-4503-A900-D219B3F0F2FE}"/>
    <hyperlink ref="U975" r:id="rId569" display="https://мрамор-школа.рф/upload/scmramorskoe_new/files/3a/ed/3aed7dfbb14b44bd21d510b7867eb393.pdf" xr:uid="{04C81B57-F77C-4000-A620-0C67D4887291}"/>
    <hyperlink ref="U976" r:id="rId570" display="http://poldnevaya.ru/?section_id=100" xr:uid="{F7886AFE-7B99-4050-B55E-387FC6239B5E}"/>
    <hyperlink ref="G981" r:id="rId571" xr:uid="{D535086D-0D20-4C09-B6CF-74690E355B84}"/>
    <hyperlink ref="G986" r:id="rId572" xr:uid="{3F88099F-2FF2-4C8F-ADFD-61F51A9D5FD5}"/>
    <hyperlink ref="G987" r:id="rId573" xr:uid="{8A6A94E8-093E-4090-94A1-6F546BE7154C}"/>
    <hyperlink ref="G988" r:id="rId574" xr:uid="{33322C0F-BA28-4A06-A18A-B8F518F0CA38}"/>
    <hyperlink ref="G991" r:id="rId575" xr:uid="{68BA1833-6967-4F77-A296-D9168E6E9A92}"/>
    <hyperlink ref="G992" r:id="rId576" xr:uid="{85F2E5BB-8F1D-4634-9CDB-7E58086976FF}"/>
    <hyperlink ref="G993" r:id="rId577" xr:uid="{394F7611-25CE-4569-9D00-F21F6DA27715}"/>
    <hyperlink ref="G994" r:id="rId578" xr:uid="{4EB58E92-6C60-4B4B-8C49-BD9A2BD2AECC}"/>
    <hyperlink ref="G997" r:id="rId579" xr:uid="{B728B914-971E-4E18-B2D3-11392E2C3D29}"/>
    <hyperlink ref="G998" r:id="rId580" xr:uid="{E011D737-C6CD-4FFE-A100-0C4EF8BC726F}"/>
    <hyperlink ref="G1000" r:id="rId581" xr:uid="{13B952B3-0286-4D3E-A551-CFBE89B59C7B}"/>
    <hyperlink ref="G1001" r:id="rId582" xr:uid="{D2C8B7F3-19C4-4B53-A979-DD693720919F}"/>
    <hyperlink ref="G1002" r:id="rId583" xr:uid="{8F0C71A9-945A-40E6-87C7-99BCEC3161F6}"/>
    <hyperlink ref="G1003" r:id="rId584" xr:uid="{CE0DC2E7-E415-488D-A576-2E086E946CAC}"/>
    <hyperlink ref="G1004" r:id="rId585" xr:uid="{7E52B77D-2E7B-4D69-8906-2DC9DF471E59}"/>
    <hyperlink ref="G1005" r:id="rId586" xr:uid="{C14C32CF-4FF7-4847-B96F-DEE8C345CA91}"/>
    <hyperlink ref="G1006" r:id="rId587" xr:uid="{C3528C81-78EB-4571-8021-C655A39B31DE}"/>
    <hyperlink ref="G1007" r:id="rId588" xr:uid="{AB6679F0-1A39-40F3-BF1E-6AD80539AA5D}"/>
    <hyperlink ref="G1008" r:id="rId589" xr:uid="{C631C7EA-5267-4776-A12B-39397AD025DA}"/>
    <hyperlink ref="G1010" r:id="rId590" xr:uid="{933844F1-DB35-46FF-A4BA-5AC891B67440}"/>
    <hyperlink ref="G1012" r:id="rId591" xr:uid="{525F0B08-1249-4E34-A5D3-CDF58CF83EA1}"/>
    <hyperlink ref="G1014" r:id="rId592" xr:uid="{F5B0E404-D2C3-48C0-AC00-E23EAC083328}"/>
    <hyperlink ref="G1015" r:id="rId593" xr:uid="{D5C9EF0A-3A65-47E4-BF56-6951C7BB1FAF}"/>
    <hyperlink ref="G1016" r:id="rId594" xr:uid="{C62E64CF-B497-43E1-8186-FCA90EE8DED6}"/>
    <hyperlink ref="G1017" r:id="rId595" xr:uid="{3D7F77EC-1EAA-4BF1-8494-9A2287F681F8}"/>
    <hyperlink ref="G1018" r:id="rId596" xr:uid="{4EDD57CA-275B-479D-96C6-DCFDDC2D7E89}"/>
    <hyperlink ref="U1018" r:id="rId597" xr:uid="{90BC82DC-4D02-4FA0-970B-5C89096C0252}"/>
    <hyperlink ref="G1019" r:id="rId598" xr:uid="{20E4D003-0BDC-452F-B765-6A3FA9E769F0}"/>
    <hyperlink ref="G1020" r:id="rId599" xr:uid="{10B2401B-AB64-4389-8E61-57A8A9C095E4}"/>
    <hyperlink ref="G1021" r:id="rId600" xr:uid="{0130DD38-C9C7-4BF8-84F3-0937991050C8}"/>
    <hyperlink ref="G1022" r:id="rId601" xr:uid="{24659CA3-4B68-40D9-8C72-06958D8AB215}"/>
    <hyperlink ref="G1023" r:id="rId602" xr:uid="{44DD98AD-E2DA-4EF5-AA1A-71C6D3ADD5F2}"/>
    <hyperlink ref="G1024" r:id="rId603" xr:uid="{21986745-136B-4102-8B5A-1A89F9D3626C}"/>
    <hyperlink ref="G1025" r:id="rId604" xr:uid="{DF0313D6-FF88-4041-B19B-981825376292}"/>
    <hyperlink ref="U1025" r:id="rId605" xr:uid="{D38EE8EA-EFFC-48A1-AD48-F98283026D14}"/>
    <hyperlink ref="G1026" r:id="rId606" xr:uid="{D0AF3AB1-4FC5-43C9-99A9-134C3489F7C3}"/>
    <hyperlink ref="G1027" r:id="rId607" xr:uid="{E8B16C88-D81A-49F3-8E4D-857664B426A3}"/>
    <hyperlink ref="G1028" r:id="rId608" xr:uid="{40BB5E02-73DA-4944-BB60-F040B365C4EB}"/>
    <hyperlink ref="G1030" r:id="rId609" xr:uid="{610929C0-6A04-4377-A484-F093F7732366}"/>
    <hyperlink ref="G1031" r:id="rId610" xr:uid="{28D20F50-DF7C-4100-86BB-9BBAC59C7B89}"/>
    <hyperlink ref="G1032" r:id="rId611" xr:uid="{0AE20E68-FBE9-4E61-AD26-76CF7A7EB366}"/>
    <hyperlink ref="G1033" r:id="rId612" xr:uid="{BD9DBAA0-14F8-4F3B-B58D-C541C3DBB379}"/>
    <hyperlink ref="U1033" r:id="rId613" xr:uid="{84B412A8-233B-4999-B4E1-E95E0E3FC003}"/>
    <hyperlink ref="G1034" r:id="rId614" xr:uid="{B123C5B0-F837-482F-82BB-BED19C704C71}"/>
    <hyperlink ref="U1036" r:id="rId615" xr:uid="{659B2278-7B6E-423C-B8CA-3D92D431EE16}"/>
    <hyperlink ref="G1039" r:id="rId616" xr:uid="{5C7F4954-451F-492C-BD1D-DFB27131A41E}"/>
    <hyperlink ref="G1043" r:id="rId617" xr:uid="{7CF0221F-88FC-4910-AA35-48B25F4DA2CF}"/>
    <hyperlink ref="G1045" r:id="rId618" xr:uid="{0FDD746E-F9B2-4887-8FD0-0D2F73092A78}"/>
    <hyperlink ref="G1081" r:id="rId619" xr:uid="{CC34BDB6-B011-4A1E-A28E-58994CC1BD8F}"/>
    <hyperlink ref="G1086" r:id="rId620" xr:uid="{AA53C554-0AA8-4C2E-8120-465C8BD15E11}"/>
    <hyperlink ref="G1087" r:id="rId621" xr:uid="{7026F4A6-94F4-4D32-AB31-D65660FF5A70}"/>
    <hyperlink ref="G1088" r:id="rId622" xr:uid="{BEADDE94-B9BF-46AA-A347-1C4B4EB69E2A}"/>
    <hyperlink ref="U1095" r:id="rId623" xr:uid="{592215D3-3C1E-4D04-98A3-1CA822FA6389}"/>
    <hyperlink ref="G1099" r:id="rId624" xr:uid="{D09E6056-B08F-4E0B-AA13-19CA1B1EF204}"/>
    <hyperlink ref="G1102" r:id="rId625" xr:uid="{B24388EC-2FE2-44A2-937B-3EF6B376856F}"/>
    <hyperlink ref="G1103" r:id="rId626" xr:uid="{1594288C-F7F8-4112-A2EC-79800B242435}"/>
    <hyperlink ref="G1107" r:id="rId627" xr:uid="{B38EE74F-A6CE-4DCF-A560-9F45BAE89865}"/>
    <hyperlink ref="G1108" r:id="rId628" xr:uid="{017E445E-4BE3-4A17-A227-C12BA41E3E00}"/>
    <hyperlink ref="G1110" r:id="rId629" xr:uid="{C6B72A01-33A4-4619-8E14-CEA12D2467B8}"/>
    <hyperlink ref="U1110" r:id="rId630" xr:uid="{B053226A-A972-458B-A507-DB606D8FD945}"/>
    <hyperlink ref="G1111" r:id="rId631" xr:uid="{C69FC821-A69A-4339-B36D-F7998581BCA7}"/>
    <hyperlink ref="G1113" r:id="rId632" xr:uid="{53D0E9C4-E28D-4DED-AE13-6F716C9CF601}"/>
    <hyperlink ref="G1115" r:id="rId633" xr:uid="{F96793FD-42B2-42D5-A87C-FC55B20BA552}"/>
    <hyperlink ref="G1116" r:id="rId634" xr:uid="{7EBF84BF-53A0-4308-BB27-95E1C860C7AC}"/>
    <hyperlink ref="G1117" r:id="rId635" xr:uid="{1A65A04F-9E7E-4A1D-BC7B-9254843EA9C3}"/>
    <hyperlink ref="G1118" r:id="rId636" xr:uid="{D8243B94-BEF6-4D78-9EF5-D3D82689F70B}"/>
    <hyperlink ref="G1119" r:id="rId637" xr:uid="{565296E9-B137-4699-BCC2-056031DB7FAC}"/>
    <hyperlink ref="G1120" r:id="rId638" xr:uid="{4DFAE709-6828-41DC-86B7-EF2463E73DFB}"/>
    <hyperlink ref="G1121" r:id="rId639" xr:uid="{B7321825-D737-4E82-A5EE-99427EF65C65}"/>
    <hyperlink ref="G1122" r:id="rId640" xr:uid="{06B8EC1B-261F-462E-9F32-CBFF8640D1F5}"/>
    <hyperlink ref="G1123" r:id="rId641" xr:uid="{46E607B3-4508-422A-90FC-85B813C4BC09}"/>
    <hyperlink ref="G1124" r:id="rId642" xr:uid="{F1CCD20C-B2BF-4EA6-821D-8033607C63B4}"/>
    <hyperlink ref="G1125" r:id="rId643" xr:uid="{242CBE02-BB46-43B9-8330-A99B96B4497A}"/>
    <hyperlink ref="G1126" r:id="rId644" xr:uid="{B3CE650F-F387-42AB-B0C7-05A31A0C7B1B}"/>
    <hyperlink ref="G1127" r:id="rId645" xr:uid="{1B9ACD53-81F5-4E98-B75E-BB35B094A7AA}"/>
    <hyperlink ref="G1131" r:id="rId646" xr:uid="{9792D570-2802-42D0-A5AF-BEDA25972207}"/>
    <hyperlink ref="G1132" r:id="rId647" xr:uid="{810D751C-07BA-4D1D-8C44-7C0FFFEBA914}"/>
    <hyperlink ref="G1133" r:id="rId648" xr:uid="{A05F6290-9520-4D19-B327-F9AC3FAF918D}"/>
    <hyperlink ref="G1134" r:id="rId649" xr:uid="{FCE69EC5-351C-4F77-AA31-2FC7EB5F6601}"/>
    <hyperlink ref="G1135" r:id="rId650" xr:uid="{BFD4EF1D-F1A9-4468-8A11-A60B55141169}"/>
    <hyperlink ref="G1136" r:id="rId651" xr:uid="{40B45C3E-CBE6-4604-889A-0141DFB31669}"/>
    <hyperlink ref="G1137" r:id="rId652" xr:uid="{F07284F2-9857-4465-9C06-CB0A02E040EE}"/>
    <hyperlink ref="G1138" r:id="rId653" xr:uid="{B774BD55-FA5A-4752-907B-E8C5E6F70B88}"/>
    <hyperlink ref="G1139" r:id="rId654" xr:uid="{0ECB8C04-9A13-40B5-BCC7-9B31C6EC1DCA}"/>
    <hyperlink ref="G1140" r:id="rId655" xr:uid="{F6A0CF3C-6F77-4DE0-9A6F-EC0D8137B9BC}"/>
    <hyperlink ref="U1140" r:id="rId656" xr:uid="{7272DA83-0345-4520-A817-851F6D870D9F}"/>
    <hyperlink ref="G1141" r:id="rId657" xr:uid="{3B09939F-8FB2-492B-A315-F1C71C1A8CFB}"/>
    <hyperlink ref="U1141" r:id="rId658" display="Программа воспитания утверждена МАОУ НОШ № 12, приказ № 12 от 24.04.2025, https://shkola-sad2.edusite.ru/sveden/files/c1fd8e733d1634e6671cf30ab23c02fe.pdf" xr:uid="{2B15CF3F-E17E-4C14-A570-435CFD24AB4E}"/>
    <hyperlink ref="G1142" r:id="rId659" xr:uid="{57DFC91C-76E0-4272-8B29-73D642A84F01}"/>
    <hyperlink ref="G1144" r:id="rId660" xr:uid="{9882B5E8-2D5A-48B3-95C9-BAF4B01DFDCE}"/>
    <hyperlink ref="G1145" r:id="rId661" xr:uid="{A1504D1E-3771-46FF-AB61-E1FB28249F98}"/>
    <hyperlink ref="G1146" r:id="rId662" xr:uid="{C9325F09-FC69-453F-9D12-FE926E03D2EF}"/>
    <hyperlink ref="G1147" r:id="rId663" xr:uid="{5F0377BD-0E63-42C2-9991-E7C596B86E4D}"/>
    <hyperlink ref="G1151" r:id="rId664" xr:uid="{24175D84-67ED-4D7A-9317-F7F0A00B0D60}"/>
    <hyperlink ref="U1152" r:id="rId665" xr:uid="{BEB31DA9-8738-4C37-844D-675135C54D89}"/>
    <hyperlink ref="G1153" r:id="rId666" xr:uid="{DBF742B1-B1B7-4B16-98B1-7C8D79008B07}"/>
    <hyperlink ref="G1159" r:id="rId667" xr:uid="{0ABF9CCE-3211-4F95-987C-19ABEF72CB5B}"/>
    <hyperlink ref="G1161" r:id="rId668" xr:uid="{01F665D7-89A3-44A2-9E75-3C5E0BAF64A5}"/>
    <hyperlink ref="G1163" r:id="rId669" display="sadik37.b-istok.ru" xr:uid="{08E8691C-09ED-4285-8A96-E72205B92F74}"/>
    <hyperlink ref="G1165" r:id="rId670" xr:uid="{217C281B-66E1-4087-9422-50CD452C15C5}"/>
    <hyperlink ref="G1166" r:id="rId671" xr:uid="{CCA4431B-DE68-4440-84CC-063E788E4149}"/>
    <hyperlink ref="U1166" r:id="rId672" xr:uid="{9F0DFAA8-733F-4EB0-AADF-BBD170095761}"/>
    <hyperlink ref="G1167" r:id="rId673" xr:uid="{1A31CEFE-BA6F-49D0-B2EA-8C37AC3C66F4}"/>
    <hyperlink ref="G1169" r:id="rId674" xr:uid="{8BD0E59F-FFFE-4902-9192-B36461E3BE67}"/>
    <hyperlink ref="U1171" r:id="rId675" xr:uid="{0A127F0D-5191-4D42-8F6C-AEC8C1FFBBA6}"/>
    <hyperlink ref="U1172" r:id="rId676" xr:uid="{71152F69-6915-4284-96CB-7D4ED8221DBC}"/>
    <hyperlink ref="U1173" r:id="rId677" xr:uid="{E802C0F6-0A10-449A-8206-BF6065C48DC9}"/>
    <hyperlink ref="U1174" r:id="rId678" xr:uid="{593F3B27-B5F5-4576-A2FF-AFFEDB63CA17}"/>
    <hyperlink ref="U1175" r:id="rId679" xr:uid="{8C8CF725-364D-407D-B617-ECCA23018C9A}"/>
    <hyperlink ref="G1177" r:id="rId680" xr:uid="{DE976616-9361-4934-9138-6A228F3824FD}"/>
    <hyperlink ref="G1178" r:id="rId681" xr:uid="{B1BF1DE4-808D-4007-9CB1-2543AD48691D}"/>
    <hyperlink ref="G1179" r:id="rId682" xr:uid="{B863A0DA-D54C-4B64-9FB1-6B228BE69110}"/>
    <hyperlink ref="G1180" r:id="rId683" xr:uid="{4F1540AA-3F14-469F-8FC4-4CBBAEC1B76A}"/>
    <hyperlink ref="G1181" r:id="rId684" xr:uid="{DDEDAF2D-D253-41A9-ABAD-75EAA28ACFD2}"/>
    <hyperlink ref="G1182" r:id="rId685" xr:uid="{185CCCBC-99DC-43BC-BFD7-D3546C4F67F5}"/>
    <hyperlink ref="G1183" r:id="rId686" xr:uid="{BB142DAF-BA83-4CDA-B459-C14A198D77CE}"/>
    <hyperlink ref="G1184" r:id="rId687" xr:uid="{D6AF022A-00C0-4902-95F2-FDB620B7774D}"/>
    <hyperlink ref="G1185" r:id="rId688" xr:uid="{C720EB06-31F2-46F4-872C-D028F4C54A7C}"/>
    <hyperlink ref="G1186" r:id="rId689" xr:uid="{66B55E42-C53E-479E-BDC1-A12D8116C4AD}"/>
    <hyperlink ref="G1187" r:id="rId690" xr:uid="{7CC46963-7218-4AE3-BFC7-B0B45E36BADB}"/>
    <hyperlink ref="G1188" r:id="rId691" xr:uid="{79254D58-335D-43E9-B828-72891DA7CE4B}"/>
    <hyperlink ref="G1189" r:id="rId692" xr:uid="{DE02F552-2E3C-49FA-AF11-702EBEB80FBA}"/>
    <hyperlink ref="G1190" r:id="rId693" xr:uid="{06DE15E8-0E49-4E5C-A213-3F6E43F964EB}"/>
    <hyperlink ref="G1191" r:id="rId694" xr:uid="{0877C68E-7601-4B94-9EF2-05BC59892B6F}"/>
    <hyperlink ref="G1192" r:id="rId695" xr:uid="{515DE862-3CC8-4DA8-AD0A-7416BF21D537}"/>
    <hyperlink ref="G1194" r:id="rId696" xr:uid="{E9615498-D7C6-469B-A223-1CFA6362E22F}"/>
    <hyperlink ref="G1195" r:id="rId697" xr:uid="{3FEFD2B9-CFCD-4D55-89D0-37E3FA7BF306}"/>
    <hyperlink ref="G1197" r:id="rId698" xr:uid="{E4F8A0FC-4AD1-420F-B9FA-F735923FAE01}"/>
    <hyperlink ref="G1202" r:id="rId699" xr:uid="{04D4A104-B062-4755-A400-3A9A884A237A}"/>
    <hyperlink ref="G1209" r:id="rId700" xr:uid="{F3775013-AFA3-449A-A4DC-43F3C3A1F575}"/>
    <hyperlink ref="G1227" r:id="rId701" xr:uid="{1A6B335E-69C9-46A9-876A-B01BB8A9C264}"/>
    <hyperlink ref="G1228" r:id="rId702" xr:uid="{F0314E92-591E-4CEA-95C4-5AEAA77CD0FE}"/>
    <hyperlink ref="G1231" r:id="rId703" xr:uid="{5BC47788-2A46-4BA0-A432-3C197DC99378}"/>
    <hyperlink ref="G1235" r:id="rId704" xr:uid="{3BBAF4DC-7F85-4A94-BF8D-7414C530CFC1}"/>
    <hyperlink ref="U1236" r:id="rId705" xr:uid="{8EE6766D-0F12-459B-8324-564467DAB3CE}"/>
    <hyperlink ref="G1242" r:id="rId706" xr:uid="{D4259C0F-2127-4CEC-8CC8-692953934B4A}"/>
    <hyperlink ref="G1244" r:id="rId707" xr:uid="{8B9E04BA-C868-4DAD-ADBA-81D582156A65}"/>
    <hyperlink ref="G1245" r:id="rId708" xr:uid="{1448D167-7F3A-4528-8D27-522971E3849B}"/>
    <hyperlink ref="G1246" r:id="rId709" xr:uid="{71978FB6-1480-4B5D-BB67-FEDC6B85580F}"/>
    <hyperlink ref="G1247" r:id="rId710" xr:uid="{019310DA-3933-4A81-B176-CDBE38A7A869}"/>
    <hyperlink ref="G1248" r:id="rId711" xr:uid="{602AD937-F090-41F8-8D0D-3141E9E169DA}"/>
    <hyperlink ref="G1249" r:id="rId712" xr:uid="{C779CC1E-42FE-43B5-8236-5C689785CC16}"/>
    <hyperlink ref="G1250" r:id="rId713" xr:uid="{FD74AC4F-A84D-4F65-975B-91A006415FA7}"/>
    <hyperlink ref="G1251" r:id="rId714" xr:uid="{FAC44AC9-27A5-49C8-B335-37BA4E7A29A3}"/>
    <hyperlink ref="G1252" r:id="rId715" xr:uid="{C652DB3F-12A4-4C9F-9529-1A69C3DF3C7D}"/>
    <hyperlink ref="G1253" r:id="rId716" xr:uid="{F4F710DC-9CD6-495F-AF58-CA271ED519E7}"/>
    <hyperlink ref="G1254" r:id="rId717" xr:uid="{9A20231A-F197-40A3-8BA4-D0B79526B1DE}"/>
    <hyperlink ref="G1255" r:id="rId718" xr:uid="{DA7EEC6D-5B04-46FC-A2AF-97D9D98B76DC}"/>
    <hyperlink ref="G301" r:id="rId719" xr:uid="{44098C40-7F7A-411A-8FB5-50EAB9014043}"/>
    <hyperlink ref="G303" r:id="rId720" xr:uid="{869B7562-607F-4E18-99DF-D15D00C4E056}"/>
    <hyperlink ref="G304" r:id="rId721" xr:uid="{6FBDC6FB-B55D-4297-A640-881BD43DD2E4}"/>
    <hyperlink ref="G241" r:id="rId722" xr:uid="{BADA9B77-BC05-4EC7-B0DC-B2A2C2D19E28}"/>
    <hyperlink ref="G980" r:id="rId723" xr:uid="{B67E69B9-1A73-4B8B-BB60-ABF9905AD350}"/>
    <hyperlink ref="U980" r:id="rId724" display="http://16school.ru/?section_id=284" xr:uid="{6328407D-416E-45D3-9C75-D7CF4AF09872}"/>
    <hyperlink ref="G979" r:id="rId725" xr:uid="{4C42A0A7-C291-4D97-9F62-BB863A703E72}"/>
    <hyperlink ref="U979" r:id="rId726" display="https://school13p.ru/?section_id=370" xr:uid="{87B2FD85-ECC5-4173-8ED1-ACEED2D15135}"/>
    <hyperlink ref="G922" r:id="rId727" display="http://www.nschool1.ru/" xr:uid="{10271A61-1F47-430D-A9AE-6415E7D81CD1}"/>
    <hyperlink ref="G41" r:id="rId728" xr:uid="{A5462B08-3A55-408F-AEF0-800F590389A4}"/>
    <hyperlink ref="G42" r:id="rId729" xr:uid="{2318FFC6-849E-413E-983D-AAB34C62BE5C}"/>
    <hyperlink ref="G43" r:id="rId730" xr:uid="{8E4DB404-8694-44A0-B406-24E6BA3CC2CC}"/>
    <hyperlink ref="G94" r:id="rId731" xr:uid="{C247E799-B7C2-467A-B6E5-44C7CDCEB8A8}"/>
    <hyperlink ref="G130" r:id="rId732" xr:uid="{43D1222E-61FA-4A30-8BB1-A530AFE6FB87}"/>
    <hyperlink ref="G600" r:id="rId733" xr:uid="{5888A231-61E3-4D62-9B89-9EFB78871A18}"/>
    <hyperlink ref="G982" r:id="rId734" display="https://69pol.tvoysadik.ru/" xr:uid="{EB6F4E12-FF76-4B3B-B1F0-4DCF44A3752B}"/>
    <hyperlink ref="G1047" r:id="rId735" xr:uid="{BF91083C-7131-4CCC-84B5-8BEEBA9977DE}"/>
    <hyperlink ref="G1048" r:id="rId736" xr:uid="{0F507C33-696A-4054-B0E4-D31EB1FEFCDB}"/>
    <hyperlink ref="G1050" r:id="rId737" xr:uid="{2C5B7A8B-C15B-43AE-97DD-B0DDE6C1B130}"/>
    <hyperlink ref="G339" r:id="rId738" xr:uid="{A7D2D7C2-56E1-4D20-885E-4EF1B4E15C42}"/>
    <hyperlink ref="U1000" r:id="rId739" display="https://clck.ru/3Sq3ea" xr:uid="{FFB0E8D1-2621-4268-841C-280C2ABBB024}"/>
    <hyperlink ref="U601" r:id="rId740" display="https://clck.ru/3SpDDd" xr:uid="{9D342306-5600-4331-A50C-CB2B25F0FA9B}"/>
    <hyperlink ref="U576" r:id="rId741" display="https://school2ku.ru/organizatsiya-otdykha-detej/deyatelnost" xr:uid="{ED0D753A-FD67-4355-A4F5-80B70BB63FD5}"/>
    <hyperlink ref="U577" r:id="rId742" display="https://clck.ru/3Sp8pk" xr:uid="{18DA51D7-8709-4433-A746-4B730D0875C0}"/>
    <hyperlink ref="U578" r:id="rId743" display="https://school5.obrku.ru/images/lager/%D0%9F%D0%A0%D0%9E%D0%93%D0%A0%D0%90%D0%9C%D0%9C%D0%90_%D0%92%D0%9E%D0%A1%D0%9F%D0%98%D0%A2%D0%90%D0%A2%D0%95%D0%9B%D0%AC%D0%9D%D0%9E%D0%99_%D0%A0%D0%90%D0%91%D0%9E%D0%A2%D0%AB_%D0%94%D0%9B%D0%AF_%D0%9E%D0%A0%D0%93%D0%90%D0%9D%D0%98%D0%97%D0%90%D0%A6%D0%98%D0%98.pdf" xr:uid="{CDFBC542-EDF2-4527-A65F-FF99CF7B7740}"/>
    <hyperlink ref="U579" r:id="rId744" display="https://clck.ru/3Sp8ru" xr:uid="{9714746B-8038-42B8-817B-952DF543414C}"/>
    <hyperlink ref="U580" r:id="rId745" display="https://clck.ru/3Sp8tB" xr:uid="{87EDA121-4EDB-4711-A1D8-5817A49365CE}"/>
    <hyperlink ref="U581" r:id="rId746" display="https://school14.obrku.ru/letnyaya-ozdorovitelnaya-kompaniya/dokumenty/1308-programma-vospitaniya-ozdorovitelnogo-lagerya-s-dnevnym-prebyvaniem-detej-smena-pervykh-vremya-pervykh-pervye-v-druzhbe-letnyaya-ozdorovitelnaya-kampaniya-2025-god" xr:uid="{153E39A0-ACD2-4227-A695-7B597351BB39}"/>
    <hyperlink ref="U582" r:id="rId747" display="https://clck.ru/3Sp8wa" xr:uid="{4B60A2BF-B777-4322-8489-B37E72090F8A}"/>
    <hyperlink ref="U584" r:id="rId748" display="https://mbou19.ru/attachments/category/89/%D0%9F%D1%80%D0%BE%D0%B3%D1%80%D0%B0%D0%BC%D0%BC%D0%B0 %D0%B2%D0%BE%D1%81%D0%BF%D0%B8%D1%82%D0%B0%D0%BD%D0%B8%D1%8F %D0%BB%D0%B0%D0%B3%D0%B5%D1%80%D1%8C 2025.pdf" xr:uid="{13CB6469-F00A-4DAB-B93D-CA1C3E4F4A1D}"/>
    <hyperlink ref="U585" r:id="rId749" display="https://clck.ru/3Sp92K" xr:uid="{326E4183-4524-4984-8E43-B296D096FD1A}"/>
    <hyperlink ref="U586" r:id="rId750" display="https://school21.obrku.ru/images/%D0%BB%D0%B0%D0%B3%D0%B5%D1%80%D1%8C/%D0%9F%D1%80%D0%BE%D0%B3%D1%80%D0%B0%D0%BC%D0%BC%D0%B0_%D0%B2%D0%BE%D1%81%D0%BF%D0%B8%D1%82%D0%B0%D0%BD%D0%B8%D1%8F_%D0%9B%D0%9E%D0%9B_2025.pdf" xr:uid="{47D45EBE-5CA8-40D2-8056-3B250D8D9CBB}"/>
    <hyperlink ref="U587" r:id="rId751" display="https://clck.ru/3Sp94v" xr:uid="{821AC1C9-01D2-4583-ADDE-147FDE1083A9}"/>
    <hyperlink ref="U588" r:id="rId752" display="https://clck.ru/3SpCTX" xr:uid="{D6549D74-54D1-4D49-9793-20126EC36F8E}"/>
    <hyperlink ref="U589" r:id="rId753" display="https://clck.ru/3SpET3" xr:uid="{AB467326-ACAB-458C-B07A-7E14BC1AD89A}"/>
    <hyperlink ref="U590" r:id="rId754" display="https://clck.ru/3Sp98f" xr:uid="{55D82E02-5B46-447C-B80F-CD9D406DED5D}"/>
    <hyperlink ref="U591" r:id="rId755" display="https://clck.ru/3Sp99a" xr:uid="{CF90A609-F32A-47C1-88E9-15DBA1A5125C}"/>
    <hyperlink ref="U592" r:id="rId756" display="https://clck.ru/3Sp9B3" xr:uid="{B6D15153-A550-4E0D-A71A-E95023B61749}"/>
    <hyperlink ref="U593" r:id="rId757" display="https://clck.ru/3SpD4s" xr:uid="{F80F5F10-8E10-4D75-982F-11376DAB143E}"/>
    <hyperlink ref="U594" r:id="rId758" display="https://clck.ru/3Sp9Hi" xr:uid="{5EA088EE-63DA-4A2E-8A72-366824885A24}"/>
    <hyperlink ref="U595" r:id="rId759" display="https://clck.ru/3Sp9KF" xr:uid="{D1418D46-C5EA-42E6-B6E6-9A032D5AC9D7}"/>
    <hyperlink ref="U596" r:id="rId760" display="https://clck.ru/3Sp9Lj" xr:uid="{CD82216A-846C-4891-819D-EE8758784D3D}"/>
    <hyperlink ref="U800" r:id="rId761" display="Программа утверждена приказом № 169-од от 24.04.2025. https://co1.ucoz.ru/2025-2026/programma_osen.pdf   " xr:uid="{956EA674-6A1E-4D8B-912D-B93A69FDDBC1}"/>
    <hyperlink ref="U801" r:id="rId762" display="https://www.school3ntagil.ru/17126/" xr:uid="{BE1C2105-7B78-4FE8-B8A6-966DA0436886}"/>
    <hyperlink ref="U805" r:id="rId763" display="Программа утверждена приказом №168-ОД от 13.05.2025. https://clck.ru/3Sjs7X" xr:uid="{C56EBC1A-A046-4597-8D5E-F10C3495C247}"/>
    <hyperlink ref="U806" r:id="rId764" display="https://disk.yandex.ru/i/lbVC56GPMyuLNw    %D0%BF%D1%80%D0%B8%D0%BA%D0%B0%D0%B7 %E2%84%96 215-%D0%9E %D0%BE%D1%82 12.05.2025" xr:uid="{31E28A45-7558-48D4-BD35-B8542620A3E2}"/>
    <hyperlink ref="U808" r:id="rId765" display="https://school9-nt.ru/files/official/ldp.pdf?touch=1747130682" xr:uid="{3E153622-2E0E-4A74-9995-9CBB727FE391}"/>
    <hyperlink ref="U811" r:id="rId766" display="https://serebro.uralschool.ru/?section_id=36" xr:uid="{EEF8C34B-9925-4FCC-AA61-63CA151F2135}"/>
    <hyperlink ref="U815" r:id="rId767" display="https://vk.com/wall-183813630_334" xr:uid="{7C9A60E4-819D-4DC2-9215-1235DDC2B2F8}"/>
    <hyperlink ref="U816" r:id="rId768" display="http://school20nt.ru/document/rabochaja_programma_vospitanija_ldp-strana_druzej_.pdf" xr:uid="{E02B0CA2-71FE-4FC1-9AE1-5DAD24695B11}"/>
    <hyperlink ref="U817" r:id="rId769" display="https://ntkadet.ucoz.ru/load/federalnaja_programma_ldp/1-1-0-1458" xr:uid="{37E5738C-52BF-4418-A106-5D90873CC34B}"/>
    <hyperlink ref="U819" r:id="rId770" display="http://school24-nt.ru/ldp/programma_lagerja_2025_maou_sosh_24.pdf" xr:uid="{565EC85B-0AC5-44E2-8F11-F882BDE211D0}"/>
    <hyperlink ref="U821" r:id="rId771" display="https://school30-nt.ucoz.ru/0202/doc2024/plan/kalendarnyj_plan_noo-1.pdf" xr:uid="{2E11514F-F2AB-4C0E-94E1-CEE741D5981A}"/>
    <hyperlink ref="U822" r:id="rId772" display="https://www.schule32.org/index/lager_dnevnogo_prebyvanija/0-169" xr:uid="{319810BB-B167-469B-8D67-F5A5E41C5621}"/>
    <hyperlink ref="U823" r:id="rId773" display="https://tagilhost.su/obraz/%D0%9A%D0%B0%D0%BB%D0%B5%D0%BD%D0%B4%D0%B0%D1%80%D0%BD%D1%8B%D0%B9 %D0%BF%D0%BB%D0%B0%D0%BD %D0%92%D0%A0 %D0%9D%D0%9E%D0%9E.pdf" xr:uid="{06972E76-1A18-4BAB-B099-639F17575CC6}"/>
    <hyperlink ref="U824" r:id="rId774" display="http://nt-shcola34.moy.su/dir/obrazovanie/programma_vospitanija/4-1-0-238" xr:uid="{8C1402F9-2F87-4AC6-9E4E-A08CF4394DC9}"/>
    <hyperlink ref="U825" r:id="rId775" display="https://drive.google.com/file/d/1qdXjilb7p9xHRgH-J2YU6V8TnoEPphUs/view?usp=drive_link" xr:uid="{0FD17864-EC06-4766-BDF6-6D7303745BA8}"/>
    <hyperlink ref="U826" r:id="rId776" display="https://nt36mou.ru/sveden/files/443a49d7a08ca18d0a258394ccaffc52_0.pdf" xr:uid="{235F6127-C966-4180-86E7-00819199766B}"/>
    <hyperlink ref="U827" r:id="rId777" display="https://ou38.edusite.ru/sveden/files/ed3c963fffccfb1b309aafff87436de3.pdf" xr:uid="{D291BE55-75C0-4685-9FC1-1887147C05B7}"/>
    <hyperlink ref="U829" r:id="rId778" display="https://mbou40.ru/index.php?option=com_docman&amp;view=download&amp;alias=1015-rabochaya-programma-ldp&amp;category_slug=realizuemye-obrazovatelnye-programmy&amp;Itemid=372" xr:uid="{6A87867D-057E-4007-B470-08350968C5AB}"/>
    <hyperlink ref="U830" r:id="rId779" display="http://ou41.ru/wp-content/uploads/2025/06/%D0%9F%D0%A0%D0%9E%D0%93%D0%A0%D0%90%D0%9C%D0%9C%D0%90-%D0%9B%D0%90%D0%93%D0%95%D0%A0" xr:uid="{E658AED2-D334-4306-B135-6EC46C1BABF1}"/>
    <hyperlink ref="U833" r:id="rId780" display="https://cloud.mail.ru/public/gAjQ/UMZobFowT" xr:uid="{AED6C963-B2F7-45C4-A321-1C543A5F71AA}"/>
    <hyperlink ref="U834" r:id="rId781" display="https://school48.1c-umi.ru/svedeniya_ob_organizacii_otdyha_detej_i_ih_ozdorovleniya/dokumenty/" xr:uid="{330A666E-5BF7-4C4D-90FF-96E2A6B01B53}"/>
    <hyperlink ref="U835" r:id="rId782" display="https://mbou49nt.ucoz.ru/news/letnij_ozdorovitelnyj_lager_s_dnevnym_prebyvaniem/2025-05-13-8" xr:uid="{5202FE81-0102-4F57-A206-FCB1E55ABEFC}"/>
    <hyperlink ref="U836" r:id="rId783" display="https://ntschool50.my1.ru/index/metodicheskie_i_inye_dokumenty_razrabotannye_oo_dlja_obespechenija_obrazovatelnogo_processa/0-206" xr:uid="{29E00859-8C07-4E74-93F5-41C236FAAB6C}"/>
    <hyperlink ref="U837" r:id="rId784" display="https://55nt.uralschool.ru/upload/sc55nt_new/files/58/c3/58c32e104935856591afe7277bce628e.pdf" xr:uid="{6C394E81-B3C1-4EC6-8C47-491E6D45BFB1}"/>
    <hyperlink ref="U838" r:id="rId785" display="https://disk.yandex.ru/i/pIKEMtbJbkutbw" xr:uid="{61BD3E11-134D-458B-ADA0-9E5B31A3458D}"/>
    <hyperlink ref="U839" r:id="rId786" display="https://mbou58.ru/index/0-160" xr:uid="{59B67763-8B1D-4F51-B39C-D666FC30370C}"/>
    <hyperlink ref="U840" r:id="rId787" display="https://mbousosh61.ru/dokumenty-2" xr:uid="{6C4D39F2-AD06-4354-AE39-E6B847538E22}"/>
    <hyperlink ref="U841" r:id="rId788" display="http://school64.ucoz.ru/index/vospitatelnaja_rabota/0-160" xr:uid="{F7366779-CD1E-41C4-BB2E-ED76B39A2CB7}"/>
    <hyperlink ref="U842" r:id="rId789" display="about:blank" xr:uid="{4CCF9C66-2188-4A25-976C-9FD9312CB1EB}"/>
    <hyperlink ref="U843" r:id="rId790" display="about:blank" xr:uid="{EBA64C17-23BA-407E-8FEF-BB4901484DD9}"/>
    <hyperlink ref="U844" r:id="rId791" display="https://docs.yandex.ru/docs/view?url=ya-browser%3A%2F%2F4DT1uXEPRrJRXlUFoewruKcZ_9UHLxHkBNrxEpJIi-mk4Jeh-1fr4_4rHkbNOhQ4jKp1dYfNtbzxgaboQbzXku2MJWzbwoiEicITdby109RQ5jPjN7wAqS6wiLpd44qEAwkmI2YHxtV3L636P_ZDBw%3D%3D%3Fsign%3DT60Gsga1Z_oDGf0iOub0eLWxn-2DZuk5hIFkj9s_GJo%3D&amp;name=da69e31bca677cf5f53e1e684eb3769c.docx&amp;nosw=1" xr:uid="{EBB35413-CDCD-47FB-A043-6775071328F7}"/>
    <hyperlink ref="U846" r:id="rId792" display="https://disk.yandex.ru/i/8S7QTXz4I7531Q" xr:uid="{8592B7E9-F963-4419-A330-1B9B1F6CDC98}"/>
    <hyperlink ref="U847" r:id="rId793" display="http://liceum75.ru/sites/default/files/Documents/camping/Programma_ldp_2025.pdf" xr:uid="{E6331674-22C2-49D1-9EF3-C679F6C941F2}"/>
    <hyperlink ref="U848" r:id="rId794" display="https://sportsschool77.ru/wp-content/uploads/Rabochaya-programma-vospitaniya-MBOU-SOSH-77-NOO-2024-2025-uchebnyj-god.pdf" xr:uid="{B9D4FCCF-9974-4337-9C79-A95778657673}"/>
    <hyperlink ref="U851" r:id="rId795" display="https://nt85.ru/svedeniya-ob-organizacii-otdiha-detey" xr:uid="{AE800EB3-C8BC-4BB0-91D0-3763CAF7E032}"/>
    <hyperlink ref="U852" r:id="rId796" display="http://gimnazia86.ru/site/pub?id=291" xr:uid="{0E973E91-BD8E-462D-A659-58C64352B3CB}"/>
    <hyperlink ref="U853" r:id="rId797" display="about:blank" xr:uid="{8DB09EB6-6C36-496F-B2FD-9C73D2EB9696}"/>
    <hyperlink ref="U854" r:id="rId798" display="https://nt-school90.narod.ru/2024-2025/prgramma_ldp-90.pdf" xr:uid="{17A77A37-6681-455B-BB6D-F0EAEF1E80E8}"/>
    <hyperlink ref="U855" r:id="rId799" display="https://cloud.mail.ru/public/1CqT/5wSkP4H22" xr:uid="{215971D0-68B1-4D22-9546-734B860DD957}"/>
    <hyperlink ref="U856" r:id="rId800" display="about:blank" xr:uid="{935822D3-586C-41FF-BD3D-B3DB9692E6D5}"/>
    <hyperlink ref="U857" r:id="rId801" display="https://sch144-nt.ucoz.ru/index/lager_dnevnogo_prebyvanija/0-298" xr:uid="{5CE56C97-ABE9-4129-899C-07D5579C429C}"/>
    <hyperlink ref="U859" r:id="rId802" display="https://disk.yandex.ru/i/UYr9E8Y2x8mrjg" xr:uid="{8C65F11B-7406-40AA-B9E9-4F0C17850435}"/>
    <hyperlink ref="U861" r:id="rId803" display="https://www.gdmnt.ru/upload/iblock/366/366529665af38873d115bcaae80f18a6.pdf" xr:uid="{FBF51314-B7E4-47B3-B142-03C8B4C8D98D}"/>
    <hyperlink ref="U863" r:id="rId804" display="http://polusnt.ru/%D0%BA%D0%B0%D0%BB%D0%B5%D0%BD%D0%B4%D0%B0%D1%80%D1%8C.html" xr:uid="{BEEF82BD-8687-43A6-A7F9-19C92DFF1B02}"/>
    <hyperlink ref="U864" r:id="rId805" display="https://unat.ucoz.ru/index/monitoring_udovletvorennosti_roditelej_organizaciej_otdykha_detej/0-217" xr:uid="{8E19B3AA-969A-40CE-B654-3480347CEFC0}"/>
    <hyperlink ref="U865" r:id="rId806" display="about:blank" xr:uid="{94CE736E-CF5C-48AD-B9B3-C2E2A1613BA6}"/>
    <hyperlink ref="U866" r:id="rId807" display="https://dddut.edusite.ru/sveden/files/3748117a4f29cad621487407802e2cc6.pdf%D1%83%D1%82%D0%B2%D0%B5%D1%80%D0%B6%D0%B4%D0%B5%D0%BD%D0%B0 %D0%B4%D0%B8%D1%80%D0%B5%D0%BA%D1%82%D0%BE%D1%80%D0%BE%D0%BC %D0%9C%D0%90%D0%A3 %D0%94%D0%9E %D0%94%D0%94%D0%94%D0%AE%D0%A2 %D0%B8%D0%BC.  %D0%97%D0%B0%D1%81%D0%BB%D1%83%D0%B6%D0%B5%D0%BD%D0%BD%D0%BE%D0%B3%D0%BE %D1%83%D1%87%D0%B8%D1%82%D0%B5%D0%BB%D1%8F %D0%A0%D0%A4 %D0%AD.%D0%98. %D0%97%D0%B0%D0%BA%D1%80%D0%B5%D0%B2%D1%81%D0%BA%D0%BE%D0%B9, %D0%9F%D1%80%D0%B8%D0%BA%D0%B0%D0%B7 %E2%84%96 25-%D1%83 %D0%BE%D1%82 16.04.2025%D0%B3." xr:uid="{C2B42A65-88B7-4BF3-96E3-CBCB81A25C1F}"/>
    <hyperlink ref="U867" r:id="rId808" display="https://mir.edusite.ru/mmagic.html?page=/camp_maininfo.html" xr:uid="{34A461D5-6217-4B28-9BC1-F241FA00B5B2}"/>
    <hyperlink ref="U868" r:id="rId809" display="about:blank" xr:uid="{559D238C-B4B2-48E5-8948-0D30CAF4FF24}"/>
    <hyperlink ref="U869" r:id="rId810" display="Программа воспитания утверждена МБУ ДО ТДДТ Приказ №508 от 31.08.2023г. https://ddt-tc.edusite.ru/sveden/files/1354719564dbe6f54bb92befa16098b5.pdf" xr:uid="{8A248442-EFE4-4EC3-B1B8-51BCB165440B}"/>
    <hyperlink ref="G880" r:id="rId811" xr:uid="{AB066949-234E-4EE1-B1E9-89B9D4076A28}"/>
    <hyperlink ref="G379" r:id="rId812" xr:uid="{3D2699FB-CE18-4919-9575-B807787EFC41}"/>
    <hyperlink ref="G380" r:id="rId813" xr:uid="{BA24BFFA-B607-436D-8E8D-268EC95DE003}"/>
    <hyperlink ref="G381" r:id="rId814" xr:uid="{CF7793FD-B3D1-4912-B7ED-8C4AD5D8FB75}"/>
    <hyperlink ref="G385" r:id="rId815" xr:uid="{4AD95007-090B-41D4-ADA5-430AA90A0DE8}"/>
    <hyperlink ref="G386" r:id="rId816" xr:uid="{6E9BF823-E76C-47F6-9595-B26F0947DB59}"/>
    <hyperlink ref="G387" r:id="rId817" xr:uid="{D9756A24-E564-4C90-92C3-E25B6150B86B}"/>
    <hyperlink ref="G388" r:id="rId818" display="https://volga.yandex.ru/spreadsheet/?ttl=1770194877401&amp;json=%7B%22xiva%22%3A%7B%22url%22%3A%22https%3A%2F%2Fpush.yandex.ru%2Fv2%22%2C%22service%22%3A%22volga%22%2C%22user%22%3A%22prodx34xb79fc01ft7496t4949t80ect1d9b2f95c7d6x7%22%2C%22sign%22%3A%2258af02c0c77291b58ba6f5d0e5260017%22%2C%22ts%22%3A%221770209278%22%2C%22fetchHistory%22%3Atrue%7D%2C%22resourceName%22%3A%22%D0%9F%D0%B5%D1%80%D0%B5%D1%87%D0%B5%D0%BD%D1%8C+%D0%BB%D0%B0%D0%B3%D0%B5%D1%80%D0%B5%D0%B9.xlsx%22%2C%22sessionId%22%3A%22b79fc01f-7496-4949-80ec-1d9b2f95c7d6%22%2C%22sessionIndex%22%3A82%2C%22userId%22%3A7%2C%22permissions%22%3A3%2C%22sessionInitialized%22%3Atrue%2C%22anonymous%22%3Afalse%2C%22wopiUserId%22%3A%221043591072%22%7D&amp;token=bWFpbgEAAB3ZAAABnCb5msgAAAGcJ9Y_KPDlqLA4uSUsksAuhUjtAwIaSc1wmbf2zjE2eYBdiMTrLt_Y8AzckDCt2iNKXo5ann2pcOgC7nctpQUSb6Sj0tsSsqRIG-dl9wiR4m4-M-YjJg&amp;type=SPREADSHEET&amp;mode=EDIT&amp;request-path=34xb79fc01f-7496-4949-80ec-1d9b2f95c7d6x7x7976" xr:uid="{FB924AD4-D5CE-474B-A246-3CEFDC778855}"/>
    <hyperlink ref="G389" r:id="rId819" xr:uid="{8FA39CBF-A1A8-400D-A2AC-6FFD32CCDB5E}"/>
    <hyperlink ref="G390" r:id="rId820" xr:uid="{5EB6BB52-049C-4D22-9D40-759A5716726B}"/>
    <hyperlink ref="G391" r:id="rId821" xr:uid="{EC3759EF-F303-4B5A-A999-843C6A977F4D}"/>
    <hyperlink ref="G392" r:id="rId822" display="https://гимназия155.екатеринбург.рф/" xr:uid="{19C6064D-5535-4D08-9661-C913A6737057}"/>
    <hyperlink ref="G393" r:id="rId823" xr:uid="{59C2E4CE-9C30-44E0-B254-651D4F1357D6}"/>
    <hyperlink ref="G394" r:id="rId824" xr:uid="{C68AC9CE-D8B3-432F-838F-93494DCC8A18}"/>
    <hyperlink ref="G395" r:id="rId825" xr:uid="{C607B071-E39C-486E-9942-F80D8AD8FA6C}"/>
    <hyperlink ref="G396" r:id="rId826" xr:uid="{854324BF-10F9-480A-A0BC-97E963B6D52E}"/>
    <hyperlink ref="G397" r:id="rId827" xr:uid="{A7471371-3D2A-4DDA-9A88-4C23442EA627}"/>
    <hyperlink ref="G398" r:id="rId828" xr:uid="{D40167F0-77EF-46F7-AD3A-3991DB73875E}"/>
    <hyperlink ref="G399" r:id="rId829" xr:uid="{CB05FE2D-7A5E-401B-8C64-C0196810E921}"/>
    <hyperlink ref="G442" r:id="rId830" display="https://clck.yandex.ru/redir/nWO_r1F33ck?data=NnBZTWRhdFZKOHRaTENSMFc4S0VQRjBRMnFjMXduUlZRMmp6dlpkUXhhdmR2QnJQTFdLTXFDbW45ZTBSXzNHS0VHSGcwZnVKM2ZseENLVXBubFhsQ2tpc0xiT0pCc25ZQU8zMW5Td01wUWdYeTl0dVF0SlVZTkR3YjBSR1lRdDBDem9rNDV1OWNmM0V6ZW8yQXF2TldPQll5ajNQZUp4VndVbk9fS2Fhd04yT0ZxWHNra3lSLU1udFhmb0tNYlBvbUg5dHY5UEZxb3h5dHl3LUhvejFUczJJS1FQakRsXzRhM2ZvaFJxVGFkUDhITWJLTFhjaGxjNXhMSkRYRXBJcFk5SnNIdUx4WXVJ&amp;b64e=2&amp;sign=42eaa6d5d15aa78ed340094bc02c70e2&amp;keyno=17" xr:uid="{217539E6-8E32-4756-9C01-D4D0EE6EF127}"/>
    <hyperlink ref="U243" r:id="rId831" display="https://svt14.uralschool.ru/?section" xr:uid="{9F90D29B-CCBA-4704-A71A-7263B4DC212E}"/>
    <hyperlink ref="U244" r:id="rId832" display="https://svt19.uralschool.ru/?section_id=190" xr:uid="{418DD602-1115-4016-87DB-C351A19F9659}"/>
    <hyperlink ref="G954" r:id="rId833" xr:uid="{103D5FD8-82E9-400D-B018-186D214E0AC5}"/>
    <hyperlink ref="U407" r:id="rId834" display="https://clck.ru/3SxYqi" xr:uid="{5B756C26-5E5D-4C60-98C5-F5B5BAE4CE77}"/>
    <hyperlink ref="U409" r:id="rId835" display="https://школа53.екатеринбург.рф/upload/sc53_new/files/8c/69/8c6940e912aa4e4dd87af01046746ad3.pdf" xr:uid="{67416807-66AF-4BD7-AFAB-E7E3B9FD14C2}"/>
    <hyperlink ref="U416" r:id="rId836" display="https://clck.ru/3SxWr6" xr:uid="{76AFDB36-2629-49EE-ABE1-83045FE4FDA2}"/>
    <hyperlink ref="U410" r:id="rId837" display="https://школа60.екатеринбург.рф/upload/sc60_new/files/53/52/5352960bc01e2ac258969fcbb409bdd4.pdf" xr:uid="{EA6ED912-E91E-48E3-B7C6-4136BC408869}"/>
    <hyperlink ref="U401" r:id="rId838" display="https://clck.ru/3SxBYY" xr:uid="{4C796F9E-D95A-4720-888C-3610A97BE7F3}"/>
    <hyperlink ref="U402" r:id="rId839" display="https://clck.ru/3SxGLW" xr:uid="{2B7CC648-5B73-4B9C-B551-A36D6226D01C}"/>
    <hyperlink ref="G382" r:id="rId840" xr:uid="{7FB0C1A8-D923-40DB-AEBC-2C34818CE8A8}"/>
    <hyperlink ref="G384" r:id="rId841" xr:uid="{6975830B-2032-43C1-9CA7-04FE3DE539BD}"/>
    <hyperlink ref="G1152" r:id="rId842" xr:uid="{00C54264-BC58-433A-BC40-72D95EA8A327}"/>
    <hyperlink ref="G1156" r:id="rId843" xr:uid="{C83DBDE1-B371-43EB-AB92-821AC6915DB2}"/>
    <hyperlink ref="G1160" r:id="rId844" display="https://clck.yandex.ru/redir/nWO_r1F33ck?data=NnBZTWRhdFZKOHRaTENSMFc4S0VQT2d0Q21qd0dKbEtJanF1TGpWQ21lcmtWd2VuaWN2X19PN2JJVWxNZENrdzQwcWQ4WUlQQkR0SVNKU00xUjFWX3BnY2R2Y0xBZndfLWRGODREb3lfZUhZLVF1OGN0cXFfVHNHMkltTENqVDdYV245dTh2VW1GWQ&amp;b64e=2&amp;sign=036d538c3e90093698770817cdb94ffb&amp;keyno=17" xr:uid="{2C26FAF5-7C59-4B44-82A9-17583306E5F9}"/>
    <hyperlink ref="G1162" r:id="rId845" xr:uid="{591D2F0B-275C-4AF2-8833-617F9BE5210E}"/>
    <hyperlink ref="G452" r:id="rId846" display="https://clck.yandex.ru/redir/nWO_r1F33ck?data=NnBZTWRhdFZKOHRaTENSMFc4S0VQQzZlMDFqamVzVlkzRVVsby1qZkFFdTFjLWhQQ3dfQmJ6Sy0td21iTlRUZ1FQOVpDeWNxNGE2ei1DUXBfX1JRdVotV0hFT0VMdElEUGVYNG9UUndJVEhwRnFDYVFWY3lEOHFGRWNvalljZ1lZbkdoRFpxLWNzRHNaZHgyVlBZSTNMSU12ZjdRTUFxQ3dWYW5ybDczZlVlUGhLMDQ4V21GWm5sdHd5SzRTWXAtQ3E2VVN4MnEyY2ZVRDRLWExGMkZMeWd3em1id0s3V19TbDdxaGZLWUR6NXRIWTF0b1VKTXJn&amp;b64e=2&amp;sign=c9961317d5384a85eb2ed28da594b994&amp;keyno=17" xr:uid="{C038284C-1140-4B6B-A089-39A5CC44EE4E}"/>
    <hyperlink ref="U954" r:id="rId847" display="https://madou-9.edusite.ru/magicpage.html?page=777989" xr:uid="{8D994138-9FBC-4474-A5C4-B8FE236024DD}"/>
    <hyperlink ref="G958" r:id="rId848" xr:uid="{977928EF-A014-4088-BF78-F60F217A6228}"/>
    <hyperlink ref="G959" r:id="rId849" xr:uid="{940DB338-BD79-4C07-9F32-9B9DE1B9A5BA}"/>
    <hyperlink ref="G962" r:id="rId850" display="https://sadic39.tvoysadik.ru/" xr:uid="{43B3FD3A-8043-4EBB-8340-00380B2E98AE}"/>
    <hyperlink ref="G233" r:id="rId851" xr:uid="{413179B3-D335-41F3-96A7-456776846BA6}"/>
    <hyperlink ref="G61" r:id="rId852" xr:uid="{DAEA71F9-8BD4-46CA-9D60-2E0D763789D1}"/>
    <hyperlink ref="G435" r:id="rId853" xr:uid="{5A6B10B7-ADCB-4C4A-B5BA-860A55B8C66A}"/>
    <hyperlink ref="G451" r:id="rId854" xr:uid="{EF7D53E3-DAF2-4D6E-97F0-5ED47E436322}"/>
    <hyperlink ref="G667" r:id="rId855" xr:uid="{F471C3E3-D3BE-4176-884F-13CA763EA617}"/>
    <hyperlink ref="G713" r:id="rId856" xr:uid="{C635E833-69A3-4A9C-9284-17D2D9593F21}"/>
    <hyperlink ref="G674" r:id="rId857" xr:uid="{E239A8F6-CD3D-4110-A6C1-FFAF312AFF77}"/>
    <hyperlink ref="G843" r:id="rId858" xr:uid="{629C0318-D52B-4684-B324-2840B8746254}"/>
    <hyperlink ref="G844" r:id="rId859" xr:uid="{C7DA7983-6972-4254-B90F-7945A2FD5C79}"/>
    <hyperlink ref="G949" r:id="rId860" xr:uid="{19219DA5-8C0E-49DF-86BA-5D329AB731AE}"/>
    <hyperlink ref="G951" r:id="rId861" xr:uid="{749836B7-DB22-4C81-ADA7-4B6F0073ADD7}"/>
    <hyperlink ref="G1009" r:id="rId862" xr:uid="{6B72EEF0-5DD5-4A47-A544-51B434A8506B}"/>
    <hyperlink ref="G1082" r:id="rId863" xr:uid="{C3DFC419-2ED9-4DC6-8ADA-580AF90281DE}"/>
    <hyperlink ref="G102" r:id="rId864" xr:uid="{D80184A4-4308-4C7E-8965-96D8FF80B638}"/>
    <hyperlink ref="G107" r:id="rId865" xr:uid="{285DF54C-8F7D-4DFE-AA9F-D99C9C89CF5A}"/>
    <hyperlink ref="G123" r:id="rId866" xr:uid="{F4C56B6B-3121-41A3-AE25-9770FE19ACF1}"/>
    <hyperlink ref="G137" r:id="rId867" xr:uid="{7937EC3F-3E83-491E-89B0-877BF21BD4F6}"/>
    <hyperlink ref="G164" r:id="rId868" xr:uid="{D9992CAA-2002-4E48-A9AA-0C4571CD9729}"/>
    <hyperlink ref="G170" r:id="rId869" xr:uid="{9DEEB5BF-E7D1-49D2-A834-85C5B84E11CE}"/>
    <hyperlink ref="G175" r:id="rId870" xr:uid="{5A1CE7C8-681E-44FE-8E08-B9EBF73AF552}"/>
    <hyperlink ref="G227" r:id="rId871" xr:uid="{16933690-A91A-45DE-B2BD-0BD6025B5675}"/>
    <hyperlink ref="G291" r:id="rId872" xr:uid="{828CEE56-6D9F-44C5-9D48-F5957E128538}"/>
    <hyperlink ref="G508" r:id="rId873" xr:uid="{C06298D4-67D7-487F-85D1-D82FBDE63FA4}"/>
    <hyperlink ref="G546" r:id="rId874" xr:uid="{93172BE6-92D2-4B9C-92D0-22863258CDD6}"/>
    <hyperlink ref="G611" r:id="rId875" xr:uid="{F24A20B2-3782-4806-A4DF-4DE122AC649B}"/>
    <hyperlink ref="G680" r:id="rId876" xr:uid="{4CB1C0EE-91E1-4063-B363-AB74F4F2650D}"/>
    <hyperlink ref="G721" r:id="rId877" xr:uid="{96FEC597-E4A9-4AF9-A14E-8FFF10F07B40}"/>
    <hyperlink ref="G726" r:id="rId878" xr:uid="{A2766C35-6B05-44A8-958D-8453B229A27C}"/>
    <hyperlink ref="G728" r:id="rId879" xr:uid="{08F22B2B-8F02-459C-AE34-1A3DB288073A}"/>
    <hyperlink ref="G730" r:id="rId880" xr:uid="{6747C740-70C1-46A7-970E-BF87CAF46976}"/>
    <hyperlink ref="G995" r:id="rId881" xr:uid="{B37097E0-3682-40AA-AFDC-F2126782C47C}"/>
    <hyperlink ref="G1164" r:id="rId882" xr:uid="{34F7ACD4-4D51-4F2B-B783-B9C2DD6373F6}"/>
    <hyperlink ref="G1168" r:id="rId883" xr:uid="{3C1DC7CA-0B0A-4FC4-B365-ACD3C76FB267}"/>
    <hyperlink ref="G205" r:id="rId884" xr:uid="{C51C27FF-060B-4817-95E6-D90D48D23EDD}"/>
    <hyperlink ref="G411" r:id="rId885" xr:uid="{1A07BC20-1669-4433-B441-D7D63823F007}"/>
    <hyperlink ref="G417" r:id="rId886" xr:uid="{9F9C01DE-67B7-4E05-91A2-11DFE2A405D0}"/>
    <hyperlink ref="G453" r:id="rId887" xr:uid="{5FAE9F89-DB8D-4BE6-BE4D-280C0BA0F73D}"/>
    <hyperlink ref="G454" r:id="rId888" xr:uid="{35D5A814-2510-4B2E-996F-5AAC72EEA2A7}"/>
    <hyperlink ref="G211" r:id="rId889" xr:uid="{50A4425E-6DDC-48A4-ADEE-DD76C970B7DA}"/>
    <hyperlink ref="G206" r:id="rId890" xr:uid="{59E59A79-BB85-4F29-8294-B03EA5B25829}"/>
    <hyperlink ref="G207" r:id="rId891" xr:uid="{17F96511-076D-4F7E-85AC-C4DA5800EA6B}"/>
    <hyperlink ref="G210" r:id="rId892" xr:uid="{543EBBF8-DDA5-4E74-B684-D435BDE65EF8}"/>
    <hyperlink ref="G507" r:id="rId893" xr:uid="{00D4A600-325A-4BF7-9D46-E1BD7B5A28F2}"/>
    <hyperlink ref="G477" r:id="rId894" xr:uid="{47CEB01F-F3B5-4F78-9D56-9A2B20E3E836}"/>
    <hyperlink ref="G208" r:id="rId895" xr:uid="{3C2DE83F-E415-433E-A124-D26D6B0C85BD}"/>
    <hyperlink ref="G1213" r:id="rId896" xr:uid="{C7F00EC4-3DFA-4916-A3A6-65A4A445FA76}"/>
    <hyperlink ref="G1214" r:id="rId897" xr:uid="{0C2773E3-9607-4F42-9134-D3163B9F5679}"/>
    <hyperlink ref="G1215" r:id="rId898" xr:uid="{13DDCF4F-1934-407B-ABF1-B9CB6F411D32}"/>
    <hyperlink ref="G1216" r:id="rId899" xr:uid="{BEB7D62F-D6B6-4F81-94A3-650CFD4FCB54}"/>
    <hyperlink ref="G1217" r:id="rId900" xr:uid="{44D0D38C-096A-4407-854C-27E4B29972DE}"/>
    <hyperlink ref="G1218" r:id="rId901" xr:uid="{6DFC55C6-A3E6-4C57-9F06-A3BEEEFF8353}"/>
    <hyperlink ref="G1219" r:id="rId902" xr:uid="{C1F8B1CB-E096-4AE0-A28B-2BB267291249}"/>
    <hyperlink ref="G1220" r:id="rId903" xr:uid="{E13D0247-643C-4302-9A6C-3A7EE9A589D1}"/>
    <hyperlink ref="G1221" r:id="rId904" xr:uid="{EDF1AAF4-8129-4437-A8C7-16C97A2662C7}"/>
    <hyperlink ref="G1222" r:id="rId905" xr:uid="{E5C27480-27A5-43D2-A59E-4018950A5750}"/>
    <hyperlink ref="G1223" r:id="rId906" xr:uid="{4CE665C8-8B65-41A9-A680-9820A4850A93}"/>
    <hyperlink ref="U1225" r:id="rId907" display="Документы - Муниципальное автономное общеобразовательное учреждение средняя общеобразовательная школа №1 имени В.А. Малых" xr:uid="{7B2D8185-2BCD-4168-9C85-5530CAAD1713}"/>
    <hyperlink ref="U1223" r:id="rId908" display="https://oshkurkovo.uralschool.ru/?section_id=188" xr:uid="{88B96C61-E53C-43F4-B623-1740D4366FEE}"/>
    <hyperlink ref="U1220" r:id="rId909" display="https://dvinka28.uralschool.ru/?section_id=156" xr:uid="{52933F4B-DB1F-408E-9DAB-9A0A763F13B1}"/>
    <hyperlink ref="U1215" r:id="rId910" display="https://z-uspenka.uralschool.ru/upload/scz_uspenka_new/files/ff/e1/ffe191a3a68de8275076e5a575218cf6.pdf, Программа с приложениями утверждена приказом директора от 10.04.2025 № 32" xr:uid="{9F452E52-5E80-4D47-8498-99230EC0921A}"/>
    <hyperlink ref="U1213" r:id="rId911" display="https://20tugulym.uralschool.ru/?section_id=41 , Программа утверждена приказом директора МБОУ Зубковская ООШ № 20 от 11.04.2025 № 22" xr:uid="{411398CA-949E-4C09-928B-D2755E781E96}"/>
    <hyperlink ref="U688" r:id="rId912" display="http://kruf9.ru/wp-content/uploads/2025/05/Programma_LOL_MAOU_SSh__9.pdf" xr:uid="{D7C761DD-5506-4138-99E5-EC5AF93EA31B}"/>
    <hyperlink ref="U689" r:id="rId913" display="http://kruf9.ru/wp-content/uploads/2025/05/Programma_LOL_MAOU_SSh__9.pdf" xr:uid="{4B3D66AC-CEC9-4C80-A425-41A65BD6D0BC}"/>
    <hyperlink ref="G17" r:id="rId914" xr:uid="{1AFF7587-A732-4123-B286-E08A2C589A16}"/>
    <hyperlink ref="U18" r:id="rId915" display="https://alapaevskddt.edusite.ru/sveden/files/179e075b93f1857dc2e5a40dd6e090bd.pdf" xr:uid="{D90ED46C-4FD3-4227-9930-B453BDD9EDD2}"/>
    <hyperlink ref="U762" r:id="rId916" display="https://2nsergi.uralschool.ru/upload/sc2nsergi_new/files/b9/0f/b90fbb167dd9d187c2ff918d63c2acde.pdf   Приказ об утверждении от 12.01.2026 № 4" xr:uid="{B172DE12-A7AA-4586-8075-C93911534916}"/>
    <hyperlink ref="U766" r:id="rId917" display="https://8atig.uralschool.ru/?section_id=182" xr:uid="{DC550708-7ABA-461A-9B67-8BC659D28BE6}"/>
    <hyperlink ref="T227" r:id="rId918" display="https://22-vp.ru/images/docs/pasport_dostupnosti22.pdf" xr:uid="{D70B5F37-7ADE-47E8-98BD-BAF844D8FECC}"/>
    <hyperlink ref="U1242" r:id="rId919" display="https://uralsky.uralschool.ru/upload/scuralsky_new/files/d4/01/d4018c026edca93f10c236d519653bae.pdf" xr:uid="{EC28658B-3C74-41B8-87F5-794079B9970F}"/>
    <hyperlink ref="U891" r:id="rId920" display="https://clck.ru/3Su3hi" xr:uid="{19780C04-7A5C-47FB-94CE-F4F7870FEE95}"/>
    <hyperlink ref="U892" r:id="rId921" display="https://оошакинфиево.рф/item/1533204" xr:uid="{6D893F18-75F5-4BDB-BBF1-AAE337F54183}"/>
    <hyperlink ref="U889" r:id="rId922" display="https://clck.ru/3SsgvA" xr:uid="{CD677217-F040-4CB3-8032-588405514FA7}"/>
    <hyperlink ref="U890" r:id="rId923" display="https://clck.ru/3Stzq4" xr:uid="{3704DC80-DD2E-4FC3-A1B3-E26B6F44E0EC}"/>
    <hyperlink ref="U888" r:id="rId924" display="https://clck.ru/3SshBV" xr:uid="{F1F4C5ED-4B80-48F1-98C5-7AE5C3CA8526}"/>
    <hyperlink ref="G961" r:id="rId925" xr:uid="{E5880CE3-55B5-4CE6-B588-B3014F5FFA76}"/>
    <hyperlink ref="G955" r:id="rId926" xr:uid="{3A98B3E6-567A-4689-964B-0B910AB006FD}"/>
    <hyperlink ref="G948" r:id="rId927" xr:uid="{17FAE650-B08B-487E-B6F2-FCF2DC381B13}"/>
    <hyperlink ref="G946" r:id="rId928" xr:uid="{A82A7FC2-27A1-4B6E-91F1-F1D6086A8A68}"/>
    <hyperlink ref="G945" r:id="rId929" xr:uid="{E935E256-4EF7-446C-8D59-3815EBE1EFA3}"/>
    <hyperlink ref="G942" r:id="rId930" xr:uid="{62CEF581-C6BC-47D2-9A29-EE1348DB2524}"/>
    <hyperlink ref="G939" r:id="rId931" xr:uid="{4D3B7AF5-B7B9-46BD-81EC-B4896F41174F}"/>
    <hyperlink ref="G938" r:id="rId932" xr:uid="{24E56801-77B9-48A3-B6FA-1165ED555E39}"/>
    <hyperlink ref="G937" r:id="rId933" xr:uid="{22B8D9C9-4E55-428C-9E24-1B6696BC5A01}"/>
    <hyperlink ref="U939" r:id="rId934" display="https://school-16.ru/shkolnyj-lager/ob-organizatsii-otdykha-detej-i-ikh-ozdorovlenii" xr:uid="{2282FA46-1363-4CA1-89EA-DB30BA926513}"/>
    <hyperlink ref="U957" r:id="rId935" display="https://црдмпервоуральск.рф/sveden/common" xr:uid="{B540899E-9D9B-4A40-88FB-F0DCD048E396}"/>
    <hyperlink ref="U959" r:id="rId936" display="https://mdou12-pervouralsk.caduk.ru/camp_maininfo.html" xr:uid="{F433963F-ED59-4848-A1F6-626B98815A1E}"/>
    <hyperlink ref="U962" r:id="rId937" display="https://sadic39.tvoysadik.ru/?section_id=790" xr:uid="{693F3D7D-D476-4CD7-B743-9217A2F8D84F}"/>
    <hyperlink ref="U963" r:id="rId938" display="https://sadic39.tvoysadik.ru/?section_id=790" xr:uid="{D50CA432-BFFD-48C2-9066-CCEA983AC53E}"/>
    <hyperlink ref="U926" r:id="rId939" display="https://1prv.uralschool.ru/?section_id=76" xr:uid="{535816F2-36B7-43F7-A0AB-E5380D641D46}"/>
    <hyperlink ref="U933" r:id="rId940" display="https://cloud.mail.ru/public/n8R3/D5XGoCZLk" xr:uid="{521A31F8-567C-4769-BB32-1E323E187017}"/>
    <hyperlink ref="U934" r:id="rId941" display="https://10prv.uralschool.ru/?section_id=61" xr:uid="{6ED8DFB5-702E-4150-B57E-4178A727C596}"/>
    <hyperlink ref="U70" r:id="rId942" display="https://asosh-1.eduface.ru/activity/educational_work" xr:uid="{3819D24B-AB22-4B52-B476-FE86BFF1FADD}"/>
    <hyperlink ref="U71" r:id="rId943" display="https://6arti.uralschool.ru/?section_id=57" xr:uid="{3E189725-6133-4C35-A1A1-A1995DA81A2E}"/>
    <hyperlink ref="U72" r:id="rId944" display="Программа утверждена директором МАОУ &quot;Азигуловская школа и. Героя Советского Союза Н.Х.Хазипова Приказ № 61- ОД, от 28.04.2025г. https://azigul.uralschool.ru/?section_id=9" xr:uid="{76397D85-F3D3-49C9-B342-360320DCC8BD}"/>
    <hyperlink ref="U107" r:id="rId945" display="Ссылка:  https://cdt-asbest.ucoz.ru/index/programma_vospitatelnoj_raboty_dlja_organizacii_otdykha_detej_v_period_letnikh_kanikul_2025/0-764" xr:uid="{9CC16E5B-4F7E-4F06-B0F1-C57D8EAC3D1A}"/>
    <hyperlink ref="U106" r:id="rId946" display="Ссылка:  https://yunatasbest.ucoz.ru/2018/programma_lager_2025.pdf" xr:uid="{6B546B68-9B4F-4C13-839E-86CF4BB3D72C}"/>
    <hyperlink ref="U104" r:id="rId947" display="Ссылка:  https://shko-30.edusite.ru/camp_maininfo.html" xr:uid="{1226EA35-D2AD-4234-A706-62B345FFBD23}"/>
    <hyperlink ref="U103" r:id="rId948" display="Ссылка:  https://school22-asbest.edusite.ru/sveden/files/edd377b746022ec0a9d6e80031b4ca4b_0.pdf" xr:uid="{491FC446-C4AB-4D9B-B0A2-B557F13D7DF6}"/>
    <hyperlink ref="U101" r:id="rId949" display="Ссылка:  https://skola-16asb.edusite.ru/magicpage.html?page=745667" xr:uid="{E6EB06D4-2D65-42B4-A073-5B8B18C3650B}"/>
    <hyperlink ref="U100" r:id="rId950" xr:uid="{788D1F80-A932-4A15-99EC-DEE1C54079D7}"/>
    <hyperlink ref="U99" r:id="rId951" xr:uid="{93D5F702-5A6D-4941-BDEA-3628D1698851}"/>
    <hyperlink ref="U878" r:id="rId952" display="https://старт.тагилспорт.рф/sveden/education/" xr:uid="{B90AA4F1-6476-4E8B-B829-A6503498F7ED}"/>
    <hyperlink ref="U803" r:id="rId953" display="Программа воспитания утверждена МАОУ СОШ № 5 с углубленным изучением отдельных предметов им.Г.Н. Зайцева. Приказ № 82 от 02.06.2025 https://shkola5nt.ru/page/439" xr:uid="{4E8939B5-BA42-48DF-B00E-F2BD79219160}"/>
    <hyperlink ref="U807" r:id="rId954" display="https://vutka8.ru/raznoe/programma_ldp.pdf" xr:uid="{CB0C3320-FC1A-463F-8087-BDBF5BC3039F}"/>
    <hyperlink ref="U809" r:id="rId955" display="https://clck.ru/3SkiZh" xr:uid="{A83A3F65-B9B6-4A7E-9270-9627A3679EA2}"/>
    <hyperlink ref="U810" r:id="rId956" display="https://school10-nt.ucoz.ru/2024-2025/ldp/t-a-programma_ldp.pdf" xr:uid="{8679612B-C007-443E-8677-C7CB6149A38F}"/>
    <hyperlink ref="U813" r:id="rId957" display="https://clck.ru/3SkjUJ" xr:uid="{1C11F5B9-43B4-4AAD-BC11-AD21FC558B1C}"/>
    <hyperlink ref="U814" r:id="rId958" display="https://clck.ru/3Skkwq" xr:uid="{D62ED32A-D09A-4BD6-B06C-422BDC6CD17B}"/>
    <hyperlink ref="U818" r:id="rId959" display="https://clck.ru/3Sknn6" xr:uid="{004FB83E-A9D9-48F6-97AC-ACBEE483AE5B}"/>
    <hyperlink ref="U820" r:id="rId960" display="https://wkola25.ucoz.ru/1/2024-2025/programma_vr_lagerja_dp-2025.pdf" xr:uid="{4D13AFB4-D20D-4293-9580-E2CA00F61419}"/>
    <hyperlink ref="U831" r:id="rId961" display="https://clck.ru/3SmpLo" xr:uid="{78034156-BA89-4DEF-BE4C-B83F8459C02B}"/>
    <hyperlink ref="U832" r:id="rId962" display="https://clck.ru/3SmpXK" xr:uid="{A350BECB-E59E-4B06-AB5A-AFDF8BEEC9C6}"/>
    <hyperlink ref="G421" r:id="rId963" xr:uid="{C9995DC9-DE7F-4128-8E70-83D70DE503CF}"/>
    <hyperlink ref="G434" r:id="rId964" xr:uid="{9B34BD2B-A5CE-4602-AD18-DEADCD3C9288}"/>
    <hyperlink ref="G425" r:id="rId965" xr:uid="{090BE41D-57B7-444E-B75A-592170730DB8}"/>
    <hyperlink ref="G430" r:id="rId966" display="https://clck.yandex.ru/redir/nWO_r1F33ck?data=NnBZTWRhdFZKOHRaTENSMFc4S0VQUFlGVkxYbW1tYXFzYTJvNm56TGlGZVctTEh0VTRSVTBRbTN3WXpJejR0VjJTRnlJMVEwaGxzMEd2UFdSOW00UFJta0I0STlNZF9SQkpUSlppb1RhRnM&amp;b64e=2&amp;sign=07f638be2abf0086e1a3cae15ef02131&amp;keyno=17" xr:uid="{E6531010-8F85-4D82-BDB8-6589E42052EB}"/>
    <hyperlink ref="U432" r:id="rId967" display="https://lager-108.uralschool.ru/lager/org-recreation/documents" xr:uid="{004A781B-D682-4D1E-ABC0-7D6DE57F9BE5}"/>
    <hyperlink ref="G436" r:id="rId968" xr:uid="{28743918-B272-467A-B0B3-9166686CB8E6}"/>
    <hyperlink ref="G438" r:id="rId969" xr:uid="{D93E43B1-B508-4F96-B684-E6AE2A292005}"/>
    <hyperlink ref="G441" r:id="rId970" xr:uid="{C9B9816D-9114-4451-9D67-66FF78968D34}"/>
    <hyperlink ref="G440" r:id="rId971" xr:uid="{06F47DB0-3157-44BF-8349-7416EF3FA05D}"/>
    <hyperlink ref="G439" r:id="rId972" xr:uid="{43908D49-BFBC-429C-B18E-590FDA859271}"/>
    <hyperlink ref="G427" r:id="rId973" xr:uid="{5D563A1D-5EBD-4A6F-B623-11169FCDC486}"/>
    <hyperlink ref="G437" r:id="rId974" xr:uid="{1BD9F58A-C5DB-48E5-8433-4457C553A0D8}"/>
    <hyperlink ref="G431" r:id="rId975" display="https://лицей88.екатеринбург.рф/" xr:uid="{F7B0015C-9F79-414F-8A5A-B8D3D0F388B7}"/>
    <hyperlink ref="G1148" r:id="rId976" xr:uid="{CC7488AA-ED0E-4744-8544-F703E0308B32}"/>
    <hyperlink ref="U1045" r:id="rId977" display="http://xn--25-6kca7athwb1b5d.xn--p1ai/25/programma_vospitatelnoj_raboty_lol.pdf" xr:uid="{B20A12FA-4DFD-4B3D-9A42-1F241AC6120F}"/>
    <hyperlink ref="U50" r:id="rId978" display="https://5art.uralschool.ru/?section_id=106" xr:uid="{1DB3F399-41FE-4E0D-89ED-489B98160A76}"/>
    <hyperlink ref="G273" r:id="rId979" xr:uid="{0131C1DA-BD8F-4E4A-9233-DCFC24B60DA2}"/>
    <hyperlink ref="G1058" r:id="rId980" xr:uid="{3B343B43-E1C7-4300-AB7F-9E3F5A4B129F}"/>
    <hyperlink ref="G1059" r:id="rId981" xr:uid="{1DC1EFA2-B58A-4BBA-8225-77D8B29013E3}"/>
    <hyperlink ref="G1060" r:id="rId982" xr:uid="{85DED5ED-470A-484D-B934-72235E358A31}"/>
    <hyperlink ref="G1061" r:id="rId983" xr:uid="{D7FCCAF7-6C33-4D70-89AD-96CCC0E39873}"/>
    <hyperlink ref="G1066" r:id="rId984" xr:uid="{6B019E10-21FE-4ADC-B5A3-29202AB37C3A}"/>
    <hyperlink ref="G1064" r:id="rId985" xr:uid="{DBB6C354-64EE-4C1B-960F-7476C0AC7F99}"/>
    <hyperlink ref="G1065" r:id="rId986" display="https://20srv.uralschool.ru/?section_id=471" xr:uid="{8A4621E0-3185-4F93-BB46-913853387472}"/>
    <hyperlink ref="G1072" r:id="rId987" xr:uid="{C9738484-AA71-451C-9711-9A520F6667F8}"/>
    <hyperlink ref="G1075" r:id="rId988" xr:uid="{42E373BC-D190-4070-A0BF-CC2829ED7533}"/>
    <hyperlink ref="G1074" r:id="rId989" xr:uid="{6647BEA7-EEFD-4AD7-9087-451AED8A8A3B}"/>
    <hyperlink ref="U1059" r:id="rId990" display="https://9srv.uralschool.ru/?section_id=228" xr:uid="{D7DC8B98-8320-4A3A-8848-5FB584F1B5D5}"/>
    <hyperlink ref="U1064" r:id="rId991" display="https://srv19.uralschool.ru/file/download?id=14983" xr:uid="{D7369E00-F697-4810-8D8A-576B2787869E}"/>
    <hyperlink ref="U1066" r:id="rId992" display="Программа утверждена приказом директора №145-ах от 10.04.25г._x000a_https://21srv.uralschool.ru/?section_id=315" xr:uid="{580B6526-9FC4-4BE6-9753-17A2EB713F5C}"/>
    <hyperlink ref="U1069" r:id="rId993" display="https://23srv.uralschool.ru/upload/sc23srv_new/files/18/e6/18e66c133da46c97742ac25d3152d397.pdf" xr:uid="{E087DC64-6D66-4187-BB1F-3218A5FEC3CB}"/>
    <hyperlink ref="U1084" r:id="rId994" display="Приказ МАУ ДО &quot;Центр детского творчества&quot;от 26.03.2025 г. № 20-ах https://cdtserov.ru/wp-content/uploads/2025/05/программа-на-сайт-первая.pdf" xr:uid="{3E1B0BD3-868C-40EB-A44A-895FCCD2AB20}"/>
    <hyperlink ref="G329" r:id="rId995" xr:uid="{A625573A-81CC-4F68-9883-5BB8445DAF19}"/>
    <hyperlink ref="G330" r:id="rId996" xr:uid="{3D479244-03A0-4E13-AAD7-7F70E5EA56D2}"/>
    <hyperlink ref="G1101" r:id="rId997" xr:uid="{C43CAE70-FC02-4232-9F1A-91EFB17F0DCA}"/>
    <hyperlink ref="G300" r:id="rId998" xr:uid="{91AA3987-48A7-48EF-B84A-483E8252F775}"/>
    <hyperlink ref="G138" r:id="rId999" xr:uid="{71251850-CCE7-49F4-94A7-3BB28D8F075D}"/>
    <hyperlink ref="G104" r:id="rId1000" xr:uid="{59B1A193-0905-4080-9733-9718ADD7B727}"/>
    <hyperlink ref="G101" r:id="rId1001" xr:uid="{7EA7229A-804D-4010-B3A1-BFBBEF038E7C}"/>
    <hyperlink ref="G292" r:id="rId1002" xr:uid="{4A9571C9-241D-4052-B3BD-498D1B136D4C}"/>
    <hyperlink ref="G693" r:id="rId1003" xr:uid="{8F322F30-50F4-4BAB-A91E-1C01783D2A55}"/>
    <hyperlink ref="G426" r:id="rId1004" xr:uid="{F3B5BCBB-24E0-485E-A936-356FB796C9A0}"/>
    <hyperlink ref="G424" r:id="rId1005" xr:uid="{7F1B4BB3-E3E2-4BCF-AB1F-BA379030112A}"/>
    <hyperlink ref="G429" r:id="rId1006" xr:uid="{A2EF59F6-9165-48BB-AEB4-BE704F30AE3C}"/>
    <hyperlink ref="G432" r:id="rId1007" xr:uid="{B774D150-7C60-47A8-A157-F146ACE88631}"/>
    <hyperlink ref="G433" r:id="rId1008" xr:uid="{C11378AE-D4CD-495F-9288-572EA455F9DC}"/>
    <hyperlink ref="G445" r:id="rId1009" xr:uid="{225CFF18-0FBC-434C-9BC7-14526CCC68CD}"/>
    <hyperlink ref="G446" r:id="rId1010" xr:uid="{A0896C70-296F-4F41-9B76-84388FB46DAA}"/>
    <hyperlink ref="G447" r:id="rId1011" xr:uid="{4C2F4F31-2363-4474-AF80-36658847C98F}"/>
    <hyperlink ref="G449" r:id="rId1012" xr:uid="{18E3613B-1EB4-489E-88D9-655EB2D08817}"/>
    <hyperlink ref="G450" r:id="rId1013" xr:uid="{F7F75DA6-1D1A-4A55-9B0E-B95E8E1D6DAA}"/>
    <hyperlink ref="G455" r:id="rId1014" xr:uid="{2FCB1345-B3AB-49B9-AF82-899A41A2D781}"/>
    <hyperlink ref="G457" r:id="rId1015" xr:uid="{A15D967B-6559-41CB-B2D8-B4CECEB07644}"/>
    <hyperlink ref="G456" r:id="rId1016" xr:uid="{17F4F1E6-F138-48DC-9ADA-4E75577F0F0B}"/>
    <hyperlink ref="G458" r:id="rId1017" xr:uid="{E56153F8-1B6D-41C8-A89E-2737EB1EE1E8}"/>
    <hyperlink ref="G459" r:id="rId1018" xr:uid="{17AA19E2-3A6F-4BC1-B3B3-082416BDC49E}"/>
    <hyperlink ref="G461" r:id="rId1019" xr:uid="{AD3668B8-E70C-4F17-B76D-1FD7DA407E32}"/>
    <hyperlink ref="G460" r:id="rId1020" xr:uid="{1BC1437E-590D-4AA0-9678-90A3E7A3D60C}"/>
    <hyperlink ref="G462" r:id="rId1021" xr:uid="{63C09AB6-B8C6-4750-A46E-F37DCCA16661}"/>
    <hyperlink ref="G463" r:id="rId1022" xr:uid="{317260ED-132D-447A-B00D-83AB211E07C5}"/>
    <hyperlink ref="G464" r:id="rId1023" xr:uid="{700DAA95-BACE-4288-B1D6-C64217732A29}"/>
    <hyperlink ref="G465" r:id="rId1024" xr:uid="{6698718A-8C0F-4857-9BE4-76568E05463E}"/>
    <hyperlink ref="G466" r:id="rId1025" xr:uid="{A2A050D6-E235-451C-AAA9-003DC892CC33}"/>
    <hyperlink ref="G467" r:id="rId1026" xr:uid="{10D6B8FE-1E33-4C45-A287-F1F849495A9C}"/>
    <hyperlink ref="G468" r:id="rId1027" xr:uid="{D13EAE1D-FD8C-4309-998D-A8DC0A47FB62}"/>
    <hyperlink ref="G736" r:id="rId1028" xr:uid="{759B0ABA-7CCB-4685-A74E-DCE5877A93A3}"/>
    <hyperlink ref="G512" r:id="rId1029" xr:uid="{CB0B167C-947C-43B1-A965-1C3E8B3DECEB}"/>
    <hyperlink ref="G1036" r:id="rId1030" xr:uid="{3ED036B1-DEE2-43EB-A3FC-AEC3261C1596}"/>
    <hyperlink ref="G1035" r:id="rId1031" xr:uid="{809FB0BB-8A18-4288-896C-391084F2EC4B}"/>
    <hyperlink ref="G604" r:id="rId1032" xr:uid="{2784EE4E-D095-4FDE-8B8D-2789BC57F244}"/>
    <hyperlink ref="G974" r:id="rId1033" xr:uid="{FE26BE72-099F-4734-9738-FD75EF0CC2E9}"/>
    <hyperlink ref="G603" r:id="rId1034" xr:uid="{6E88666A-896E-48A0-B7E1-CF47C3CBB13B}"/>
    <hyperlink ref="U403" r:id="rId1035" display="https://гимназия13.екатеринбург.рф/?section_id=32" xr:uid="{AE2C655B-BB49-44D2-832A-0B573BF22EAF}"/>
    <hyperlink ref="U408" r:id="rId1036" xr:uid="{BF026545-F1B8-4A5C-AC90-A398D7601DAC}"/>
    <hyperlink ref="U412" r:id="rId1037" display="https://школа71.екатеринбург.рф/?section_id=14" xr:uid="{46C13C13-762B-445B-BC53-679E8DA8FE56}"/>
    <hyperlink ref="U413" r:id="rId1038" display="https://школа76.екатеринбург.рф/?section_id=16" xr:uid="{9717CFB7-3B8B-4ADB-A4EF-CD0A3EB21A1E}"/>
    <hyperlink ref="U417" r:id="rId1039" display="https://школа97.екатеринбург.рф/?section_id=227" xr:uid="{1B86C08A-E6BE-496D-A75F-E6392A5E2E5D}"/>
    <hyperlink ref="U418" r:id="rId1040" display="https://лицей110.екатеринбург.рф/?section_id=324" xr:uid="{A312E84D-C93F-454C-A0EC-94DB80940DB3}"/>
    <hyperlink ref="U419" r:id="rId1041" display="https://гимназия210.екатеринбург.рф/?section_id=149" xr:uid="{D26E159D-70F2-4FD8-B950-3FE725C41ACF}"/>
    <hyperlink ref="U420" r:id="rId1042" xr:uid="{7EBE653E-B09C-4B70-985F-DD627D914E66}"/>
    <hyperlink ref="U1016" r:id="rId1043" xr:uid="{38D22D5E-DC4A-4BE8-94DB-D77752101E18}"/>
    <hyperlink ref="U1019" r:id="rId1044" display="https://school8.uralschool.ru/upload/scschool8_new/files/08/62/0862ff810e02273a449df35d09124467.pdf" xr:uid="{116A3C5F-C036-4852-9AA7-1FAE2370A6B2}"/>
    <hyperlink ref="U1020" r:id="rId1045" xr:uid="{A1F42635-3573-445B-8CC9-57A665894995}"/>
    <hyperlink ref="U1021" r:id="rId1046" display="https://10rezh.uralschool.ru/site/pub?id=711" xr:uid="{849EE1FB-9978-4B98-900E-A592B11C3B71}"/>
    <hyperlink ref="U1026" r:id="rId1047" xr:uid="{097F66E6-5574-46BE-A047-78D004168A5E}"/>
    <hyperlink ref="U1027" r:id="rId1048" xr:uid="{D2018025-8ABF-4A57-A9F0-FB3E9860A189}"/>
    <hyperlink ref="U1028" r:id="rId1049" xr:uid="{20B45A2B-7B47-4E53-88DD-CA0312AA7268}"/>
    <hyperlink ref="U1030" r:id="rId1050" xr:uid="{C2A3B971-CA29-4071-B9AB-BF2DF2E2B84F}"/>
    <hyperlink ref="U1031" r:id="rId1051" xr:uid="{14DE2A3C-24A7-44CF-BFB6-7069D6D18541}"/>
    <hyperlink ref="G1210" r:id="rId1052" xr:uid="{74DEF4DD-5913-43A0-80CF-D3B5075F5A73}"/>
    <hyperlink ref="G196" r:id="rId1053" xr:uid="{10AE598D-1318-4CAA-8363-1D7AB05504A1}"/>
    <hyperlink ref="G88" r:id="rId1054" xr:uid="{BB53F77D-7301-4159-9F68-CC82561B6AD2}"/>
    <hyperlink ref="G287" r:id="rId1055" xr:uid="{689769B7-CE9F-4180-9366-8CA12863C791}"/>
    <hyperlink ref="G518" r:id="rId1056" xr:uid="{642205C9-0D58-42CF-B486-74A4C06F7728}"/>
    <hyperlink ref="G519" r:id="rId1057" xr:uid="{1955FB1B-F95E-45F2-B957-9A1AF5A3D95B}"/>
    <hyperlink ref="G521" r:id="rId1058" xr:uid="{FD6C21BE-2E92-4F73-8000-D1E64618F676}"/>
    <hyperlink ref="G520" r:id="rId1059" xr:uid="{FB167AE7-1996-45A2-9104-FAC91636FFD1}"/>
    <hyperlink ref="G1196" r:id="rId1060" xr:uid="{1858F87F-4D74-49E8-8182-6BEB1489277A}"/>
    <hyperlink ref="G1198" r:id="rId1061" xr:uid="{2790181F-1D8D-449B-811E-ECB112EE965E}"/>
    <hyperlink ref="G1200" r:id="rId1062" xr:uid="{F14C9354-F772-4509-A3D4-C3E65C2B8061}"/>
    <hyperlink ref="G1203" r:id="rId1063" xr:uid="{D9B6EB88-E224-49E9-BA73-2F36408E3F6F}"/>
    <hyperlink ref="G1211" r:id="rId1064" xr:uid="{D6F5F636-527C-4A88-A9A7-5523A1A772BA}"/>
    <hyperlink ref="G1208" r:id="rId1065" xr:uid="{B485566A-0AFC-4859-8E80-2F2AEAAEABAB}"/>
    <hyperlink ref="G1207" r:id="rId1066" xr:uid="{817C7B6C-0748-4959-8393-2560DE29A888}"/>
    <hyperlink ref="G747" r:id="rId1067" xr:uid="{FBB45B3A-A5B0-4C95-B3C7-A42EDD326B30}"/>
    <hyperlink ref="G751" r:id="rId1068" xr:uid="{A2FE5CD1-8E7F-4212-8D42-834828F84E81}"/>
    <hyperlink ref="G754" r:id="rId1069" xr:uid="{2F86BB49-6250-4DCF-97ED-355EBE4D602C}"/>
    <hyperlink ref="G794" r:id="rId1070" xr:uid="{BA7DF0AD-A987-4CB6-9BFF-6B6D02A585EF}"/>
    <hyperlink ref="G737" r:id="rId1071" xr:uid="{7F518613-80C2-4A87-9DAA-EBE85374600C}"/>
    <hyperlink ref="U8" r:id="rId1072" display="https://clck.su/KuDPD" xr:uid="{6DD1DCF3-41D9-4265-A14E-2D8C86EDBFA5}"/>
    <hyperlink ref="U9" r:id="rId1073" display="https://clck.su/bhUer" xr:uid="{5550697A-79B9-4D36-8EBB-813CA97B9C6E}"/>
    <hyperlink ref="U11" r:id="rId1074" display="https://clck.ru/3SuctL" xr:uid="{E086B3DE-551A-4D4E-883C-0259F6F5A6A5}"/>
    <hyperlink ref="U12" r:id="rId1075" display="https://clck.ru/3SxGLr" xr:uid="{09270F76-2B07-4735-87DC-2F5083E07DF5}"/>
    <hyperlink ref="U13" r:id="rId1076" display="https://clck.ru/3Swcep" xr:uid="{F2E5D580-93F5-4AD6-BD63-22F0F355499A}"/>
    <hyperlink ref="G526" r:id="rId1077" xr:uid="{C99D18CA-C625-46C8-BF5A-BFE68944D48E}"/>
    <hyperlink ref="G532" r:id="rId1078" xr:uid="{BEAD8DF1-05BB-402C-9CAE-27482034888C}"/>
    <hyperlink ref="U737" r:id="rId1079" display="https://mahnevo.uralschool.ru/?section_id=199" xr:uid="{4ED51BC8-B7C7-46A3-B04A-9CAFB0D20A3D}"/>
    <hyperlink ref="G493" r:id="rId1080" xr:uid="{EC5E1EB6-B031-4C31-89C7-1B92EEC1504C}"/>
    <hyperlink ref="G492" r:id="rId1081" xr:uid="{8F1058A5-7BD4-4CF5-86A9-827687CBDD92}"/>
    <hyperlink ref="G503" r:id="rId1082" xr:uid="{41AC73A3-6C91-4671-ACF8-8136E11029EA}"/>
    <hyperlink ref="G288" r:id="rId1083" xr:uid="{81E1949F-F3D9-40D7-837A-0FDB6D1B93E2}"/>
    <hyperlink ref="G294" r:id="rId1084" xr:uid="{AD62D611-6682-488C-B54F-1EB98EEF512B}"/>
    <hyperlink ref="G73" r:id="rId1085" xr:uid="{D7EA4B56-7CFE-426A-8880-070421E9A207}"/>
    <hyperlink ref="G412" r:id="rId1086" xr:uid="{E6A8A151-5CB4-4B49-9BCB-B31AD4552065}"/>
    <hyperlink ref="G933" r:id="rId1087" xr:uid="{03FBB1DA-6664-4E42-B6CE-906362297D59}"/>
    <hyperlink ref="G932" r:id="rId1088" xr:uid="{06905DC5-BC4D-4AD2-B452-E0B36ABAD3E5}"/>
    <hyperlink ref="G448" r:id="rId1089" xr:uid="{EF032CBF-70DB-4726-B71E-3D1DAC71AC04}"/>
    <hyperlink ref="G469" r:id="rId1090" xr:uid="{2309EDF2-F173-4691-B0DF-65E5BDC36980}"/>
    <hyperlink ref="G475" r:id="rId1091" display="https://школа68.екатеринбург.рф/" xr:uid="{C8A368FA-B281-4D09-BD92-1F7F4E4E048F}"/>
    <hyperlink ref="G476" r:id="rId1092" xr:uid="{982ECF33-75E8-4B05-B62D-6AFE1BC8BCF2}"/>
    <hyperlink ref="U476" r:id="rId1093" display="https://nadegda.tvoysadik.ru/?section_id=1939" xr:uid="{819CEDCF-3BB7-45FE-89EF-6F7855EE3E0A}"/>
    <hyperlink ref="G472" r:id="rId1094" xr:uid="{9DBBF26B-3454-4ADA-911D-5430E7474A3B}"/>
    <hyperlink ref="G474" r:id="rId1095" xr:uid="{60AB8B40-A708-48F9-97DA-CA3BA14661CB}"/>
    <hyperlink ref="G473" r:id="rId1096" xr:uid="{4714267E-B782-41CF-9F12-00792F12DADB}"/>
    <hyperlink ref="G952" r:id="rId1097" xr:uid="{7485266D-43B3-47DA-B9AA-437011AB56F8}"/>
    <hyperlink ref="U952" r:id="rId1098" display="https://70prv.tvoysadik.ru/" xr:uid="{7E7708E8-D93F-440D-AD2B-4D0D772733B7}"/>
    <hyperlink ref="G6" r:id="rId1099" xr:uid="{14966E21-AFD5-4E19-A11D-4A4A04633BEB}"/>
    <hyperlink ref="U172" r:id="rId1100" xr:uid="{93C40E6D-CD06-4267-9970-8DE351185AF9}"/>
    <hyperlink ref="U173" r:id="rId1101" xr:uid="{9A345DA1-0928-43EE-9377-47BB8CDC6D58}"/>
    <hyperlink ref="U174" r:id="rId1102" xr:uid="{C47225CD-0F86-4B30-BF42-095E662FBB23}"/>
    <hyperlink ref="U175" r:id="rId1103" xr:uid="{29BCFFA2-E679-4476-9963-9158F2F3B7DD}"/>
    <hyperlink ref="G331" r:id="rId1104" display="https://195.tvoysadik.ru/" xr:uid="{B2179325-4C7C-407E-9560-CEE302A6E899}"/>
    <hyperlink ref="U961" r:id="rId1105" xr:uid="{EF5D2869-F9D5-4993-AC68-C861F0A68EE9}"/>
    <hyperlink ref="G1199" r:id="rId1106" xr:uid="{9AAF86B4-BF19-4088-AA8F-4825F7DF3C20}"/>
    <hyperlink ref="G1201" r:id="rId1107" xr:uid="{8D6300B9-9A5E-46D1-9992-4E726577AD4A}"/>
    <hyperlink ref="G1204" r:id="rId1108" xr:uid="{FE028064-FF8B-4768-81DC-B0C7C8D95BF4}"/>
    <hyperlink ref="G1205" r:id="rId1109" xr:uid="{C3D7132E-9DEB-490D-BED2-38B8EDC002CF}"/>
    <hyperlink ref="G1206" r:id="rId1110" xr:uid="{F73CDB98-BE18-4919-9CFB-C284CA7FD2F0}"/>
    <hyperlink ref="G1095" r:id="rId1111" xr:uid="{2A127D26-7762-4A66-8FEB-13C092A0CD66}"/>
    <hyperlink ref="G548" r:id="rId1112" xr:uid="{2208BBFF-44EB-48B9-9237-C4E270BA4382}"/>
    <hyperlink ref="U602" r:id="rId1113" display="https://kupc.ru/lager-ekspediciya-na-planetu-rusal" xr:uid="{AD19AD77-0DE2-4232-88BE-C00BD4949472}"/>
    <hyperlink ref="U603" r:id="rId1114" display="https://kupc.ru/lager-proflandiya" xr:uid="{6B29EF11-127B-411D-B1CD-8D6F46D11913}"/>
    <hyperlink ref="G875" r:id="rId1115" xr:uid="{FEB41FAF-2908-4176-915F-8B286F5000FB}"/>
    <hyperlink ref="G919" r:id="rId1116" xr:uid="{23F125D7-D5AE-4884-871C-E158D3443D3C}"/>
    <hyperlink ref="G977" r:id="rId1117" xr:uid="{BCD30C4D-4CF8-45F2-837B-3706B663C9E1}"/>
    <hyperlink ref="G996" r:id="rId1118" xr:uid="{FE93F406-4561-42DF-A805-827846F3EEFD}"/>
    <hyperlink ref="G1042" r:id="rId1119" xr:uid="{3F589D26-865B-479B-9FED-F5984A717CCF}"/>
    <hyperlink ref="U694" r:id="rId1120" display="https://bugalysh.uralschool.ru/upload/scbugalysh_new/files/ee/53/ee53af0d8a6ec493df0239a4ec737718.pdf" xr:uid="{9EE587C0-A7F3-4DED-B6F6-5002754A4E99}"/>
    <hyperlink ref="U701" r:id="rId1121" display="https://cloud.mail.ru/public/HDrz/BvECKerRg" xr:uid="{87CBEAE2-4714-4FA3-B0CA-4A9AACC3141A}"/>
    <hyperlink ref="G375" r:id="rId1122" xr:uid="{1B8E3D75-C8E5-4ABF-B7CC-73FE9EF424D1}"/>
    <hyperlink ref="U375" r:id="rId1123" xr:uid="{B9B14907-38DE-425B-BC51-EA6E80FFA02B}"/>
    <hyperlink ref="G376" r:id="rId1124" xr:uid="{36F353A8-8E74-4B79-A5B6-BC24A605FDD8}"/>
    <hyperlink ref="U376" r:id="rId1125" xr:uid="{0488EB0B-179B-4F4E-AC7B-6F72337D4C96}"/>
    <hyperlink ref="G345" r:id="rId1126" xr:uid="{7B67A98D-D888-4D03-8CD9-4E374AF7D40F}"/>
    <hyperlink ref="G348" r:id="rId1127" xr:uid="{9099D7CE-8D3D-41B9-84BD-9D190EA7DE58}"/>
    <hyperlink ref="U287" r:id="rId1128" display="https://d-school16.ru/upload/scdg16_new/files/21/43/214391544c0de43a6012e5bb689e72af.pdf" xr:uid="{08BBB22B-B317-400F-B90B-EE4E3545E175}"/>
    <hyperlink ref="U288" r:id="rId1129" display="https://dg23.uralschool.ru/upload/scdg23_new/files/12/2a/122a6de27ef41abc7031a6e1665db150.pdf" xr:uid="{1795CDF6-47F6-46D5-8922-41130A406C24}"/>
    <hyperlink ref="U289" r:id="rId1130" display="https://30dg.uralschool.ru/upload/sc30dg_new/files/32/3f/323f470f77bbb10c9edffbe6f22a2111.pdf" xr:uid="{4265147F-5D51-49B3-A7E5-6042B9A5DC25}"/>
    <hyperlink ref="G377" r:id="rId1131" xr:uid="{1622AB0D-E6CD-4289-999D-E451C62AABC4}"/>
    <hyperlink ref="U377" r:id="rId1132" xr:uid="{B7728DF2-873C-421D-8C00-DDE485D1D332}"/>
    <hyperlink ref="G1226" r:id="rId1133" xr:uid="{127383F7-66D3-4C2A-983B-73CD407EE5C9}"/>
    <hyperlink ref="G1232" r:id="rId1134" xr:uid="{9FD4D298-8B12-4F64-8092-60DD00BB75D9}"/>
    <hyperlink ref="G1240" r:id="rId1135" xr:uid="{784444BB-5740-4B54-A72E-F22ED653B3F4}"/>
    <hyperlink ref="G1239" r:id="rId1136" xr:uid="{C595850D-E202-4872-A306-4E27FA1E1015}"/>
    <hyperlink ref="G1238" r:id="rId1137" xr:uid="{C8887C91-E7DE-4AB9-AE74-5465D70ABF62}"/>
    <hyperlink ref="G1237" r:id="rId1138" xr:uid="{2D0F43B1-A108-412C-8754-D0AAC2F8D085}"/>
    <hyperlink ref="G1236" r:id="rId1139" xr:uid="{4ADBB267-CC35-422E-9DB4-4C71707A6CDA}"/>
    <hyperlink ref="G1234" r:id="rId1140" xr:uid="{4CDB8327-2A9E-44F1-B2BE-91309518F1F7}"/>
    <hyperlink ref="G1233" r:id="rId1141" xr:uid="{151A919A-F87F-4702-80CE-673DDC96CE2F}"/>
    <hyperlink ref="G1230" r:id="rId1142" xr:uid="{A8975996-57C6-4333-9072-2853C7238589}"/>
    <hyperlink ref="G1229" r:id="rId1143" xr:uid="{B5A58747-6621-4D4D-B8DE-E8F26AA89EFD}"/>
    <hyperlink ref="G527" r:id="rId1144" xr:uid="{22564ABA-E730-44B0-8FC6-B9C3F63D6E88}"/>
    <hyperlink ref="G867" r:id="rId1145" xr:uid="{C2B0C952-CE43-4F9F-8C40-74A97C081AB4}"/>
    <hyperlink ref="G370" r:id="rId1146" xr:uid="{AC0DEB48-F600-42DF-B086-8238CFE5264D}"/>
    <hyperlink ref="G372" r:id="rId1147" xr:uid="{D88087A7-1DE5-413A-B19C-2EDC29644CF0}"/>
    <hyperlink ref="G371" r:id="rId1148" xr:uid="{EED3DD9D-B528-44E3-89D4-5D5E2E932C14}"/>
    <hyperlink ref="G369" r:id="rId1149" xr:uid="{416FD082-147E-455B-ADA2-51B22BF4869B}"/>
    <hyperlink ref="G1073" r:id="rId1150" xr:uid="{313F0282-310C-40C2-9550-399F0E030C82}"/>
    <hyperlink ref="G310" r:id="rId1151" xr:uid="{EE40A616-4475-4799-8FE1-E4218541D7DF}"/>
    <hyperlink ref="G750" r:id="rId1152" xr:uid="{403272E7-BCD5-472C-BEA0-A77598823C7C}"/>
    <hyperlink ref="G561" r:id="rId1153" xr:uid="{2160D4CB-1B4E-4CC2-9899-63B002CF358A}"/>
    <hyperlink ref="G1157" r:id="rId1154" xr:uid="{8A9FB9FA-A0A4-4D7F-AF59-2562B2F63A02}"/>
    <hyperlink ref="U932" r:id="rId1155" display="https://1prv.uralschool.ru/?section_id=76" xr:uid="{F4094053-A260-41F8-BD73-2CA81EBA881B}"/>
  </hyperlinks>
  <pageMargins left="0.7" right="0.7" top="0.75" bottom="0.75" header="0" footer="0"/>
  <pageSetup paperSize="9" fitToHeight="0" orientation="landscape" r:id="rId1156"/>
  <legacyDrawing r:id="rId1157"/>
  <tableParts count="1">
    <tablePart r:id="rId115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5">
    <pageSetUpPr fitToPage="1"/>
  </sheetPr>
  <dimension ref="A1:AI1002"/>
  <sheetViews>
    <sheetView zoomScale="90" zoomScaleNormal="90" workbookViewId="0">
      <pane xSplit="2" ySplit="4" topLeftCell="F5" activePane="bottomRight" state="frozen"/>
      <selection pane="topRight" activeCell="C1" sqref="C1"/>
      <selection pane="bottomLeft" activeCell="A5" sqref="A5"/>
      <selection pane="bottomRight" activeCell="A5" sqref="A5"/>
    </sheetView>
  </sheetViews>
  <sheetFormatPr defaultColWidth="14.44140625" defaultRowHeight="12" outlineLevelRow="1"/>
  <cols>
    <col min="1" max="1" width="7" style="49" customWidth="1"/>
    <col min="2" max="2" width="24.44140625" style="49" customWidth="1"/>
    <col min="3" max="3" width="14.6640625" style="49" customWidth="1"/>
    <col min="4" max="4" width="16.109375" style="49" customWidth="1"/>
    <col min="5" max="5" width="16" style="49" customWidth="1"/>
    <col min="6" max="6" width="23.44140625" style="49" customWidth="1"/>
    <col min="7" max="7" width="26.88671875" style="49" customWidth="1"/>
    <col min="8" max="8" width="13" style="49" customWidth="1"/>
    <col min="9" max="9" width="14.88671875" style="49" customWidth="1"/>
    <col min="10" max="10" width="20.44140625" style="49" customWidth="1"/>
    <col min="11" max="12" width="21.44140625" style="49" customWidth="1"/>
    <col min="13" max="13" width="29.44140625" style="49" customWidth="1"/>
    <col min="14" max="14" width="14.109375" style="49" customWidth="1"/>
    <col min="15" max="15" width="30" style="49" customWidth="1"/>
    <col min="16" max="16" width="26.44140625" style="49" customWidth="1"/>
    <col min="17" max="17" width="47" style="49" customWidth="1"/>
    <col min="18" max="18" width="25.33203125" style="49" customWidth="1"/>
    <col min="19" max="19" width="18.33203125" style="49" customWidth="1"/>
    <col min="20" max="20" width="49.6640625" style="49" customWidth="1"/>
    <col min="21" max="21" width="38.6640625" style="49" customWidth="1"/>
    <col min="22" max="22" width="15.6640625" style="49" hidden="1" customWidth="1"/>
    <col min="23" max="35" width="9.109375" style="49" customWidth="1"/>
    <col min="36" max="16384" width="14.44140625" style="49"/>
  </cols>
  <sheetData>
    <row r="1" spans="1:34" s="53" customFormat="1" ht="15" thickBot="1">
      <c r="A1" s="541"/>
      <c r="B1" s="542"/>
      <c r="C1" s="542"/>
      <c r="D1" s="542"/>
      <c r="E1" s="542"/>
      <c r="F1" s="542"/>
      <c r="G1" s="542"/>
      <c r="H1" s="542"/>
      <c r="I1" s="542"/>
      <c r="J1" s="542"/>
      <c r="K1" s="542"/>
      <c r="L1" s="542"/>
      <c r="M1" s="542"/>
      <c r="N1" s="542"/>
      <c r="O1" s="542"/>
      <c r="P1" s="542"/>
      <c r="Q1" s="542"/>
      <c r="R1" s="542"/>
      <c r="S1" s="542"/>
      <c r="T1" s="542"/>
      <c r="U1" s="542"/>
      <c r="V1" s="54"/>
      <c r="W1" s="52"/>
      <c r="X1" s="52"/>
      <c r="Y1" s="52"/>
      <c r="Z1" s="52"/>
      <c r="AA1" s="52"/>
      <c r="AB1" s="52"/>
      <c r="AC1" s="52"/>
      <c r="AD1" s="52"/>
      <c r="AE1" s="52"/>
      <c r="AF1" s="52"/>
      <c r="AG1" s="52"/>
      <c r="AH1" s="52"/>
    </row>
    <row r="2" spans="1:34" ht="12" customHeight="1">
      <c r="A2" s="531" t="str">
        <f>ЗОЛ!A2</f>
        <v>Номер строки</v>
      </c>
      <c r="B2" s="524" t="str">
        <f>ЗОЛ!B2</f>
        <v>Полное и сокращенное наименование организации отдыха детей и их оздоровления</v>
      </c>
      <c r="C2" s="524" t="str">
        <f>ЗОЛ!C2</f>
        <v>Организационно-правовая форма организации отдыха детей и их оздоровления</v>
      </c>
      <c r="D2" s="524" t="str">
        <f>ЗОЛ!D2</f>
        <v>ФИО руководителя организации отдыха детей и их оздоровления</v>
      </c>
      <c r="E2" s="524" t="str">
        <f>ЗОЛ!E2</f>
        <v>ИНН</v>
      </c>
      <c r="F2" s="524" t="str">
        <f>ЗОЛ!F2</f>
        <v>Адрес (место нахождения) организации отдыха детей и их оздоровления, контактный телефон, адрес электронной почты</v>
      </c>
      <c r="G2" s="524" t="str">
        <f>ЗОЛ!G2</f>
        <v>Официальный сайт организации отдыха детей и их оздоровления в информационно-телекоммуникационной сети "Интернет", ссылка</v>
      </c>
      <c r="H2" s="524" t="str">
        <f>ЗОЛ!H2</f>
        <v>Тип организации отдыха детей и их оздоровления</v>
      </c>
      <c r="I2" s="526" t="str">
        <f>ЗОЛ!I2</f>
        <v>Предоставляемые организацией отдыха детей и их оздоровления услуги в сфере отдыха и оздоровления детей</v>
      </c>
      <c r="J2" s="527"/>
      <c r="K2" s="527"/>
      <c r="L2" s="527"/>
      <c r="M2" s="527"/>
      <c r="N2" s="528"/>
      <c r="O2" s="524" t="str">
        <f>ЗОЛ!O2</f>
        <v>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v>
      </c>
      <c r="P2" s="524" t="str">
        <f>ЗОЛ!P2</f>
        <v>Информация о наличии санитарно-эпидемиологического заключения, включая дату и номер заключения</v>
      </c>
      <c r="Q2" s="524" t="str">
        <f>ЗОЛ!Q2</f>
        <v>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v>
      </c>
      <c r="R2" s="524" t="str">
        <f>ЗОЛ!R2</f>
        <v>Информация о наличии лицензии на осуществление медицинской деятельности</v>
      </c>
      <c r="S2" s="524" t="str">
        <f>ЗОЛ!S2</f>
        <v>Информация о наличии лицензии на осуществление образовательной деятельности</v>
      </c>
      <c r="T2" s="524" t="str">
        <f>ЗОЛ!T2</f>
        <v>Обеспечение в организации отдыха детей и их оздоровления доступности услуг для детей инвалидов и детей с ограниченными возможностями здоровья</v>
      </c>
      <c r="U2" s="524" t="str">
        <f>ЗОЛ!U2</f>
        <v>Сведения о наличии программы воспитательной работы и календарного плана воспитательной работы, ссылка</v>
      </c>
      <c r="V2" s="55"/>
      <c r="W2" s="3"/>
      <c r="X2" s="3"/>
      <c r="Y2" s="3"/>
      <c r="Z2" s="3"/>
      <c r="AA2" s="3"/>
      <c r="AB2" s="3"/>
      <c r="AC2" s="3"/>
      <c r="AD2" s="3"/>
      <c r="AE2" s="3"/>
      <c r="AF2" s="3"/>
      <c r="AG2" s="3"/>
      <c r="AH2" s="3"/>
    </row>
    <row r="3" spans="1:34" ht="45.6">
      <c r="A3" s="532"/>
      <c r="B3" s="525"/>
      <c r="C3" s="525"/>
      <c r="D3" s="525"/>
      <c r="E3" s="525"/>
      <c r="F3" s="525"/>
      <c r="G3" s="525"/>
      <c r="H3" s="525"/>
      <c r="I3" s="4" t="str">
        <f>ЗОЛ!I3</f>
        <v>Режим работы организации отдыха детей и их оздоровления</v>
      </c>
      <c r="J3" s="4" t="str">
        <f>ЗОЛ!J3</f>
        <v>Даты проведения смен</v>
      </c>
      <c r="K3" s="4" t="str">
        <f>ЗОЛ!K3</f>
        <v>Средняя стоимость 1 дня пребывания в организации отдыха детей и их оздоровления</v>
      </c>
      <c r="L3" s="4" t="str">
        <f>ЗОЛ!L3</f>
        <v>Возрастная категория детей, принимаемых в организацию отдыха детей и их оздоровления</v>
      </c>
      <c r="M3" s="4" t="str">
        <f>ЗОЛ!M3</f>
        <v>Информация о проживании и питании детей в организации отдыха детей и их оздоровления</v>
      </c>
      <c r="N3" s="4" t="str">
        <f>ЗОЛ!N3</f>
        <v>Наличие оборудованного места для купания</v>
      </c>
      <c r="O3" s="525"/>
      <c r="P3" s="525"/>
      <c r="Q3" s="525"/>
      <c r="R3" s="525"/>
      <c r="S3" s="525"/>
      <c r="T3" s="525"/>
      <c r="U3" s="525"/>
      <c r="V3" s="48"/>
      <c r="W3" s="3"/>
      <c r="X3" s="3"/>
      <c r="Y3" s="3"/>
      <c r="Z3" s="3"/>
      <c r="AA3" s="3"/>
      <c r="AB3" s="3"/>
      <c r="AC3" s="3"/>
      <c r="AD3" s="3"/>
      <c r="AE3" s="3"/>
      <c r="AF3" s="3"/>
      <c r="AG3" s="3"/>
      <c r="AH3" s="3"/>
    </row>
    <row r="4" spans="1:34" s="95" customFormat="1" ht="12.6" thickBot="1">
      <c r="A4" s="92" t="s">
        <v>3248</v>
      </c>
      <c r="B4" s="93" t="s">
        <v>3193</v>
      </c>
      <c r="C4" s="93" t="s">
        <v>3194</v>
      </c>
      <c r="D4" s="93" t="s">
        <v>3195</v>
      </c>
      <c r="E4" s="93" t="s">
        <v>3197</v>
      </c>
      <c r="F4" s="93" t="s">
        <v>3203</v>
      </c>
      <c r="G4" s="93" t="s">
        <v>3249</v>
      </c>
      <c r="H4" s="93" t="s">
        <v>3250</v>
      </c>
      <c r="I4" s="93" t="s">
        <v>3251</v>
      </c>
      <c r="J4" s="93" t="s">
        <v>3252</v>
      </c>
      <c r="K4" s="93" t="s">
        <v>3253</v>
      </c>
      <c r="L4" s="93" t="s">
        <v>3254</v>
      </c>
      <c r="M4" s="93" t="s">
        <v>3255</v>
      </c>
      <c r="N4" s="93" t="s">
        <v>3256</v>
      </c>
      <c r="O4" s="93" t="s">
        <v>3257</v>
      </c>
      <c r="P4" s="93" t="s">
        <v>3258</v>
      </c>
      <c r="Q4" s="93" t="s">
        <v>3259</v>
      </c>
      <c r="R4" s="93" t="s">
        <v>3260</v>
      </c>
      <c r="S4" s="93" t="s">
        <v>3261</v>
      </c>
      <c r="T4" s="93" t="s">
        <v>3262</v>
      </c>
      <c r="U4" s="93" t="s">
        <v>3263</v>
      </c>
      <c r="V4" s="91" t="s">
        <v>5448</v>
      </c>
      <c r="W4" s="94"/>
      <c r="X4" s="94"/>
      <c r="Y4" s="94"/>
      <c r="Z4" s="94"/>
      <c r="AA4" s="94"/>
      <c r="AB4" s="94"/>
      <c r="AC4" s="94"/>
      <c r="AD4" s="94"/>
      <c r="AE4" s="94"/>
      <c r="AF4" s="94"/>
      <c r="AG4" s="94"/>
      <c r="AH4" s="94"/>
    </row>
    <row r="5" spans="1:34" customFormat="1" ht="37.200000000000003">
      <c r="A5" s="316" t="s">
        <v>5120</v>
      </c>
      <c r="B5" s="207"/>
      <c r="C5" s="207"/>
      <c r="D5" s="207"/>
      <c r="E5" s="207"/>
      <c r="F5" s="208"/>
      <c r="G5" s="209"/>
      <c r="H5" s="208"/>
      <c r="I5" s="208"/>
      <c r="J5" s="208"/>
      <c r="K5" s="210"/>
      <c r="L5" s="208"/>
      <c r="M5" s="211"/>
      <c r="N5" s="208"/>
      <c r="O5" s="211"/>
      <c r="P5" s="212"/>
      <c r="Q5" s="213"/>
      <c r="R5" s="208"/>
      <c r="S5" s="208"/>
      <c r="T5" s="211"/>
      <c r="U5" s="159"/>
      <c r="V5" s="317">
        <v>111</v>
      </c>
      <c r="W5" s="2"/>
      <c r="X5" s="2"/>
      <c r="Y5" s="2"/>
      <c r="Z5" s="2"/>
      <c r="AA5" s="2"/>
      <c r="AB5" s="2"/>
      <c r="AC5" s="2"/>
      <c r="AD5" s="2"/>
      <c r="AE5" s="2"/>
      <c r="AF5" s="2"/>
      <c r="AG5" s="2"/>
    </row>
    <row r="6" spans="1:34" ht="84" outlineLevel="1">
      <c r="A6" s="16">
        <v>1</v>
      </c>
      <c r="B6" s="167" t="s">
        <v>8576</v>
      </c>
      <c r="C6" s="167" t="s">
        <v>44</v>
      </c>
      <c r="D6" s="167" t="s">
        <v>3108</v>
      </c>
      <c r="E6" s="167">
        <v>6601005043</v>
      </c>
      <c r="F6" s="167" t="s">
        <v>13658</v>
      </c>
      <c r="G6" s="337" t="s">
        <v>4028</v>
      </c>
      <c r="H6" s="10" t="s">
        <v>3109</v>
      </c>
      <c r="I6" s="10" t="s">
        <v>22</v>
      </c>
      <c r="J6" s="16" t="s">
        <v>3465</v>
      </c>
      <c r="K6" s="146">
        <v>115</v>
      </c>
      <c r="L6" s="10" t="s">
        <v>3118</v>
      </c>
      <c r="M6" s="141" t="s">
        <v>11338</v>
      </c>
      <c r="N6" s="314" t="s">
        <v>39</v>
      </c>
      <c r="O6" s="498" t="s">
        <v>12469</v>
      </c>
      <c r="P6" s="16" t="s">
        <v>5831</v>
      </c>
      <c r="Q6" s="189" t="s">
        <v>5168</v>
      </c>
      <c r="R6" s="16" t="s">
        <v>13184</v>
      </c>
      <c r="S6" s="16" t="s">
        <v>3111</v>
      </c>
      <c r="T6" s="80" t="s">
        <v>5315</v>
      </c>
      <c r="U6" s="71" t="s">
        <v>6970</v>
      </c>
      <c r="V6" s="315"/>
      <c r="W6" s="30"/>
      <c r="X6" s="30"/>
      <c r="Y6" s="30"/>
      <c r="Z6" s="30"/>
      <c r="AA6" s="30"/>
      <c r="AB6" s="30"/>
      <c r="AC6" s="30"/>
      <c r="AD6" s="30"/>
      <c r="AE6" s="30"/>
      <c r="AF6" s="30"/>
      <c r="AG6" s="30"/>
      <c r="AH6" s="30"/>
    </row>
    <row r="7" spans="1:34" ht="84" outlineLevel="1">
      <c r="A7" s="16">
        <f>A6+1</f>
        <v>2</v>
      </c>
      <c r="B7" s="10" t="s">
        <v>8577</v>
      </c>
      <c r="C7" s="167" t="s">
        <v>44</v>
      </c>
      <c r="D7" s="10" t="s">
        <v>3112</v>
      </c>
      <c r="E7" s="74">
        <v>6601005011</v>
      </c>
      <c r="F7" s="171" t="s">
        <v>7639</v>
      </c>
      <c r="G7" s="153" t="s">
        <v>157</v>
      </c>
      <c r="H7" s="10" t="s">
        <v>3109</v>
      </c>
      <c r="I7" s="10" t="s">
        <v>22</v>
      </c>
      <c r="J7" s="16" t="s">
        <v>3465</v>
      </c>
      <c r="K7" s="146">
        <v>115</v>
      </c>
      <c r="L7" s="10" t="s">
        <v>3118</v>
      </c>
      <c r="M7" s="141" t="s">
        <v>10882</v>
      </c>
      <c r="N7" s="314" t="s">
        <v>39</v>
      </c>
      <c r="O7" s="80" t="s">
        <v>12470</v>
      </c>
      <c r="P7" s="16" t="s">
        <v>5524</v>
      </c>
      <c r="Q7" s="189" t="s">
        <v>5324</v>
      </c>
      <c r="R7" s="10" t="s">
        <v>13184</v>
      </c>
      <c r="S7" s="121" t="s">
        <v>3113</v>
      </c>
      <c r="T7" s="80" t="s">
        <v>5316</v>
      </c>
      <c r="U7" s="71" t="s">
        <v>5528</v>
      </c>
      <c r="V7" s="315"/>
      <c r="W7" s="30"/>
      <c r="X7" s="30"/>
      <c r="Y7" s="30"/>
      <c r="Z7" s="30"/>
      <c r="AA7" s="30"/>
      <c r="AB7" s="30"/>
      <c r="AC7" s="30"/>
      <c r="AD7" s="30"/>
      <c r="AE7" s="30"/>
      <c r="AF7" s="30"/>
      <c r="AG7" s="30"/>
      <c r="AH7" s="30"/>
    </row>
    <row r="8" spans="1:34" ht="84" outlineLevel="1">
      <c r="A8" s="16">
        <f t="shared" ref="A8:A13" si="0">A7+1</f>
        <v>3</v>
      </c>
      <c r="B8" s="10" t="s">
        <v>8578</v>
      </c>
      <c r="C8" s="167" t="s">
        <v>44</v>
      </c>
      <c r="D8" s="10" t="s">
        <v>3114</v>
      </c>
      <c r="E8" s="9">
        <v>6601005004</v>
      </c>
      <c r="F8" s="10" t="s">
        <v>13669</v>
      </c>
      <c r="G8" s="77" t="s">
        <v>4024</v>
      </c>
      <c r="H8" s="10" t="s">
        <v>3109</v>
      </c>
      <c r="I8" s="10" t="s">
        <v>22</v>
      </c>
      <c r="J8" s="16" t="s">
        <v>3465</v>
      </c>
      <c r="K8" s="146">
        <v>115</v>
      </c>
      <c r="L8" s="10" t="s">
        <v>3118</v>
      </c>
      <c r="M8" s="141" t="s">
        <v>11339</v>
      </c>
      <c r="N8" s="314" t="s">
        <v>39</v>
      </c>
      <c r="O8" s="80" t="s">
        <v>12471</v>
      </c>
      <c r="P8" s="16" t="s">
        <v>5832</v>
      </c>
      <c r="Q8" s="189" t="s">
        <v>5325</v>
      </c>
      <c r="R8" s="10" t="s">
        <v>13184</v>
      </c>
      <c r="S8" s="121" t="s">
        <v>3559</v>
      </c>
      <c r="T8" s="80" t="s">
        <v>5317</v>
      </c>
      <c r="U8" s="71" t="s">
        <v>5513</v>
      </c>
      <c r="V8" s="315"/>
      <c r="W8" s="30"/>
      <c r="X8" s="30"/>
      <c r="Y8" s="30"/>
      <c r="Z8" s="30"/>
      <c r="AA8" s="30"/>
      <c r="AB8" s="30"/>
      <c r="AC8" s="30"/>
      <c r="AD8" s="30"/>
      <c r="AE8" s="30"/>
      <c r="AF8" s="30"/>
      <c r="AG8" s="30"/>
      <c r="AH8" s="30"/>
    </row>
    <row r="9" spans="1:34" ht="84" outlineLevel="1">
      <c r="A9" s="16">
        <f t="shared" si="0"/>
        <v>4</v>
      </c>
      <c r="B9" s="10" t="s">
        <v>8579</v>
      </c>
      <c r="C9" s="167" t="s">
        <v>341</v>
      </c>
      <c r="D9" s="16" t="s">
        <v>165</v>
      </c>
      <c r="E9" s="236">
        <v>6601005741</v>
      </c>
      <c r="F9" s="10" t="s">
        <v>13670</v>
      </c>
      <c r="G9" s="125" t="s">
        <v>3115</v>
      </c>
      <c r="H9" s="10" t="s">
        <v>3109</v>
      </c>
      <c r="I9" s="10" t="s">
        <v>22</v>
      </c>
      <c r="J9" s="10" t="s">
        <v>3465</v>
      </c>
      <c r="K9" s="146">
        <v>115</v>
      </c>
      <c r="L9" s="10" t="s">
        <v>3118</v>
      </c>
      <c r="M9" s="141" t="s">
        <v>11336</v>
      </c>
      <c r="N9" s="314" t="s">
        <v>39</v>
      </c>
      <c r="O9" s="80" t="s">
        <v>12472</v>
      </c>
      <c r="P9" s="16" t="s">
        <v>5833</v>
      </c>
      <c r="Q9" s="189" t="s">
        <v>5326</v>
      </c>
      <c r="R9" s="10" t="s">
        <v>13184</v>
      </c>
      <c r="S9" s="121" t="s">
        <v>4383</v>
      </c>
      <c r="T9" s="80" t="s">
        <v>5318</v>
      </c>
      <c r="U9" s="71" t="s">
        <v>5529</v>
      </c>
      <c r="V9" s="315"/>
      <c r="W9" s="30"/>
      <c r="X9" s="30"/>
      <c r="Y9" s="30"/>
      <c r="Z9" s="30"/>
      <c r="AA9" s="30"/>
      <c r="AB9" s="30"/>
      <c r="AC9" s="30"/>
      <c r="AD9" s="30"/>
      <c r="AE9" s="30"/>
      <c r="AF9" s="30"/>
      <c r="AG9" s="30"/>
      <c r="AH9" s="30"/>
    </row>
    <row r="10" spans="1:34" ht="84" outlineLevel="1">
      <c r="A10" s="16">
        <f t="shared" si="0"/>
        <v>5</v>
      </c>
      <c r="B10" s="10" t="s">
        <v>8580</v>
      </c>
      <c r="C10" s="167" t="s">
        <v>341</v>
      </c>
      <c r="D10" s="10" t="s">
        <v>3116</v>
      </c>
      <c r="E10" s="9">
        <v>6601006431</v>
      </c>
      <c r="F10" s="10" t="s">
        <v>13671</v>
      </c>
      <c r="G10" s="125" t="s">
        <v>3117</v>
      </c>
      <c r="H10" s="10" t="s">
        <v>3109</v>
      </c>
      <c r="I10" s="10" t="s">
        <v>22</v>
      </c>
      <c r="J10" s="10" t="s">
        <v>3465</v>
      </c>
      <c r="K10" s="146">
        <v>115</v>
      </c>
      <c r="L10" s="10" t="s">
        <v>3118</v>
      </c>
      <c r="M10" s="141" t="s">
        <v>11340</v>
      </c>
      <c r="N10" s="314" t="s">
        <v>39</v>
      </c>
      <c r="O10" s="76" t="s">
        <v>12473</v>
      </c>
      <c r="P10" s="16" t="s">
        <v>5525</v>
      </c>
      <c r="Q10" s="338" t="s">
        <v>5327</v>
      </c>
      <c r="R10" s="10" t="s">
        <v>13184</v>
      </c>
      <c r="S10" s="127" t="s">
        <v>4384</v>
      </c>
      <c r="T10" s="80" t="s">
        <v>5319</v>
      </c>
      <c r="U10" s="71" t="s">
        <v>5530</v>
      </c>
      <c r="V10" s="315"/>
      <c r="W10" s="30"/>
      <c r="X10" s="30"/>
      <c r="Y10" s="30"/>
      <c r="Z10" s="30"/>
      <c r="AA10" s="30"/>
      <c r="AB10" s="30"/>
      <c r="AC10" s="30"/>
      <c r="AD10" s="30"/>
      <c r="AE10" s="30"/>
      <c r="AF10" s="30"/>
      <c r="AG10" s="30"/>
      <c r="AH10" s="30"/>
    </row>
    <row r="11" spans="1:34" ht="84" outlineLevel="1">
      <c r="A11" s="16">
        <f t="shared" si="0"/>
        <v>6</v>
      </c>
      <c r="B11" s="10" t="s">
        <v>8581</v>
      </c>
      <c r="C11" s="167" t="s">
        <v>44</v>
      </c>
      <c r="D11" s="16" t="s">
        <v>3119</v>
      </c>
      <c r="E11" s="19">
        <v>6601007072</v>
      </c>
      <c r="F11" s="10" t="s">
        <v>13663</v>
      </c>
      <c r="G11" s="125" t="s">
        <v>3120</v>
      </c>
      <c r="H11" s="10" t="s">
        <v>3109</v>
      </c>
      <c r="I11" s="10" t="s">
        <v>22</v>
      </c>
      <c r="J11" s="16" t="s">
        <v>4387</v>
      </c>
      <c r="K11" s="146">
        <v>115</v>
      </c>
      <c r="L11" s="10" t="s">
        <v>3118</v>
      </c>
      <c r="M11" s="141" t="s">
        <v>11335</v>
      </c>
      <c r="N11" s="314" t="s">
        <v>39</v>
      </c>
      <c r="O11" s="498" t="s">
        <v>12474</v>
      </c>
      <c r="P11" s="16" t="s">
        <v>5834</v>
      </c>
      <c r="Q11" s="338" t="s">
        <v>5328</v>
      </c>
      <c r="R11" s="10" t="s">
        <v>13184</v>
      </c>
      <c r="S11" s="339" t="s">
        <v>4385</v>
      </c>
      <c r="T11" s="80" t="s">
        <v>5320</v>
      </c>
      <c r="U11" s="71" t="s">
        <v>5531</v>
      </c>
      <c r="V11" s="315"/>
      <c r="W11" s="30"/>
      <c r="X11" s="30"/>
      <c r="Y11" s="30"/>
      <c r="Z11" s="30"/>
      <c r="AA11" s="30"/>
      <c r="AB11" s="30"/>
      <c r="AC11" s="30"/>
      <c r="AD11" s="30"/>
      <c r="AE11" s="30"/>
      <c r="AF11" s="30"/>
      <c r="AG11" s="30"/>
      <c r="AH11" s="30"/>
    </row>
    <row r="12" spans="1:34" ht="94.8" outlineLevel="1">
      <c r="A12" s="16">
        <f t="shared" si="0"/>
        <v>7</v>
      </c>
      <c r="B12" s="10" t="s">
        <v>8582</v>
      </c>
      <c r="C12" s="167" t="s">
        <v>341</v>
      </c>
      <c r="D12" s="47" t="s">
        <v>3121</v>
      </c>
      <c r="E12" s="74">
        <v>6601002420</v>
      </c>
      <c r="F12" s="10" t="s">
        <v>13664</v>
      </c>
      <c r="G12" s="125" t="s">
        <v>3122</v>
      </c>
      <c r="H12" s="10" t="s">
        <v>3109</v>
      </c>
      <c r="I12" s="10" t="s">
        <v>22</v>
      </c>
      <c r="J12" s="16" t="s">
        <v>3465</v>
      </c>
      <c r="K12" s="146">
        <v>115</v>
      </c>
      <c r="L12" s="10" t="s">
        <v>3118</v>
      </c>
      <c r="M12" s="141" t="s">
        <v>11341</v>
      </c>
      <c r="N12" s="314" t="s">
        <v>39</v>
      </c>
      <c r="O12" s="499" t="s">
        <v>12475</v>
      </c>
      <c r="P12" s="16" t="s">
        <v>5526</v>
      </c>
      <c r="Q12" s="338" t="s">
        <v>5329</v>
      </c>
      <c r="R12" s="10" t="s">
        <v>13184</v>
      </c>
      <c r="S12" s="340" t="s">
        <v>175</v>
      </c>
      <c r="T12" s="80" t="s">
        <v>5321</v>
      </c>
      <c r="U12" s="71" t="s">
        <v>6971</v>
      </c>
      <c r="V12" s="315"/>
      <c r="W12" s="30"/>
      <c r="X12" s="30"/>
      <c r="Y12" s="30"/>
      <c r="Z12" s="30"/>
      <c r="AA12" s="30"/>
      <c r="AB12" s="30"/>
      <c r="AC12" s="30"/>
      <c r="AD12" s="30"/>
      <c r="AE12" s="30"/>
      <c r="AF12" s="30"/>
      <c r="AG12" s="30"/>
      <c r="AH12" s="30"/>
    </row>
    <row r="13" spans="1:34" ht="83.4" outlineLevel="1">
      <c r="A13" s="16">
        <f t="shared" si="0"/>
        <v>8</v>
      </c>
      <c r="B13" s="10" t="s">
        <v>8583</v>
      </c>
      <c r="C13" s="167" t="s">
        <v>341</v>
      </c>
      <c r="D13" s="16" t="s">
        <v>3123</v>
      </c>
      <c r="E13" s="19">
        <v>6601005879</v>
      </c>
      <c r="F13" s="10" t="s">
        <v>13672</v>
      </c>
      <c r="G13" s="125" t="s">
        <v>177</v>
      </c>
      <c r="H13" s="10" t="s">
        <v>3109</v>
      </c>
      <c r="I13" s="10" t="s">
        <v>22</v>
      </c>
      <c r="J13" s="10" t="s">
        <v>3465</v>
      </c>
      <c r="K13" s="146">
        <v>115</v>
      </c>
      <c r="L13" s="10" t="s">
        <v>3118</v>
      </c>
      <c r="M13" s="141" t="s">
        <v>11342</v>
      </c>
      <c r="N13" s="314" t="s">
        <v>39</v>
      </c>
      <c r="O13" s="498" t="s">
        <v>12476</v>
      </c>
      <c r="P13" s="341" t="s">
        <v>5527</v>
      </c>
      <c r="Q13" s="338" t="s">
        <v>5328</v>
      </c>
      <c r="R13" s="16" t="s">
        <v>4381</v>
      </c>
      <c r="S13" s="339" t="s">
        <v>4386</v>
      </c>
      <c r="T13" s="80" t="s">
        <v>5322</v>
      </c>
      <c r="U13" s="71" t="s">
        <v>5532</v>
      </c>
      <c r="V13" s="315"/>
      <c r="W13" s="30"/>
      <c r="X13" s="30"/>
      <c r="Y13" s="30"/>
      <c r="Z13" s="30"/>
      <c r="AA13" s="30"/>
      <c r="AB13" s="30"/>
      <c r="AC13" s="30"/>
      <c r="AD13" s="30"/>
      <c r="AE13" s="30"/>
      <c r="AF13" s="30"/>
      <c r="AG13" s="30"/>
      <c r="AH13" s="30"/>
    </row>
    <row r="14" spans="1:34" customFormat="1" ht="37.200000000000003">
      <c r="A14" s="316" t="s">
        <v>5491</v>
      </c>
      <c r="B14" s="207"/>
      <c r="C14" s="207"/>
      <c r="D14" s="207"/>
      <c r="E14" s="207"/>
      <c r="F14" s="208"/>
      <c r="G14" s="209"/>
      <c r="H14" s="208"/>
      <c r="I14" s="208"/>
      <c r="J14" s="208"/>
      <c r="K14" s="210"/>
      <c r="L14" s="208"/>
      <c r="M14" s="211"/>
      <c r="N14" s="208"/>
      <c r="O14" s="211"/>
      <c r="P14" s="212"/>
      <c r="Q14" s="213"/>
      <c r="R14" s="208"/>
      <c r="S14" s="208"/>
      <c r="T14" s="211"/>
      <c r="U14" s="159"/>
      <c r="V14" s="317">
        <v>111</v>
      </c>
      <c r="W14" s="2"/>
      <c r="X14" s="2"/>
      <c r="Y14" s="2"/>
      <c r="Z14" s="2"/>
      <c r="AA14" s="2"/>
      <c r="AB14" s="2"/>
      <c r="AC14" s="2"/>
      <c r="AD14" s="2"/>
      <c r="AE14" s="2"/>
      <c r="AF14" s="2"/>
      <c r="AG14" s="2"/>
    </row>
    <row r="15" spans="1:34" ht="129.6" outlineLevel="1">
      <c r="A15" s="16">
        <f>A13+1</f>
        <v>9</v>
      </c>
      <c r="B15" s="10" t="s">
        <v>8584</v>
      </c>
      <c r="C15" s="167" t="s">
        <v>341</v>
      </c>
      <c r="D15" s="10" t="s">
        <v>5492</v>
      </c>
      <c r="E15" s="9">
        <v>6609008448</v>
      </c>
      <c r="F15" s="10" t="s">
        <v>7640</v>
      </c>
      <c r="G15" s="77" t="s">
        <v>5493</v>
      </c>
      <c r="H15" s="10" t="s">
        <v>3109</v>
      </c>
      <c r="I15" s="10" t="s">
        <v>22</v>
      </c>
      <c r="J15" s="10" t="s">
        <v>3393</v>
      </c>
      <c r="K15" s="14">
        <v>0</v>
      </c>
      <c r="L15" s="10" t="s">
        <v>3140</v>
      </c>
      <c r="M15" s="76" t="s">
        <v>11331</v>
      </c>
      <c r="N15" s="29" t="s">
        <v>39</v>
      </c>
      <c r="O15" s="498" t="s">
        <v>12476</v>
      </c>
      <c r="P15" s="10" t="s">
        <v>39</v>
      </c>
      <c r="Q15" s="228" t="s">
        <v>11369</v>
      </c>
      <c r="R15" s="10" t="s">
        <v>4088</v>
      </c>
      <c r="S15" s="342" t="s">
        <v>5494</v>
      </c>
      <c r="T15" s="9" t="s">
        <v>5495</v>
      </c>
      <c r="U15" s="159" t="s">
        <v>39</v>
      </c>
      <c r="V15" s="315"/>
      <c r="W15" s="30"/>
      <c r="X15" s="30"/>
      <c r="Y15" s="30"/>
      <c r="Z15" s="30"/>
      <c r="AA15" s="30"/>
      <c r="AB15" s="30"/>
      <c r="AC15" s="30"/>
      <c r="AD15" s="30"/>
      <c r="AE15" s="30"/>
      <c r="AF15" s="30"/>
      <c r="AG15" s="30"/>
      <c r="AH15" s="30"/>
    </row>
    <row r="16" spans="1:34" customFormat="1" ht="37.200000000000003">
      <c r="A16" s="316" t="s">
        <v>5121</v>
      </c>
      <c r="B16" s="207"/>
      <c r="C16" s="207"/>
      <c r="D16" s="207"/>
      <c r="E16" s="207"/>
      <c r="F16" s="208"/>
      <c r="G16" s="209"/>
      <c r="H16" s="208"/>
      <c r="I16" s="208"/>
      <c r="J16" s="208"/>
      <c r="K16" s="210"/>
      <c r="L16" s="208"/>
      <c r="M16" s="211"/>
      <c r="N16" s="208"/>
      <c r="O16" s="211"/>
      <c r="P16" s="212"/>
      <c r="Q16" s="213"/>
      <c r="R16" s="208"/>
      <c r="S16" s="208"/>
      <c r="T16" s="211"/>
      <c r="U16" s="159"/>
      <c r="V16" s="317">
        <v>111</v>
      </c>
      <c r="W16" s="2"/>
      <c r="X16" s="2"/>
      <c r="Y16" s="2"/>
      <c r="Z16" s="2"/>
      <c r="AA16" s="2"/>
      <c r="AB16" s="2"/>
      <c r="AC16" s="2"/>
      <c r="AD16" s="2"/>
      <c r="AE16" s="2"/>
      <c r="AF16" s="2"/>
      <c r="AG16" s="2"/>
    </row>
    <row r="17" spans="1:34" ht="192" outlineLevel="1">
      <c r="A17" s="31">
        <f>A15+1</f>
        <v>10</v>
      </c>
      <c r="B17" s="10" t="s">
        <v>8585</v>
      </c>
      <c r="C17" s="167" t="s">
        <v>44</v>
      </c>
      <c r="D17" s="10" t="s">
        <v>3124</v>
      </c>
      <c r="E17" s="33">
        <v>6611004779</v>
      </c>
      <c r="F17" s="10" t="s">
        <v>13273</v>
      </c>
      <c r="G17" s="77" t="s">
        <v>3984</v>
      </c>
      <c r="H17" s="10" t="s">
        <v>3109</v>
      </c>
      <c r="I17" s="10" t="s">
        <v>22</v>
      </c>
      <c r="J17" s="10" t="s">
        <v>3466</v>
      </c>
      <c r="K17" s="14">
        <v>257.2</v>
      </c>
      <c r="L17" s="10" t="s">
        <v>3125</v>
      </c>
      <c r="M17" s="76" t="s">
        <v>11337</v>
      </c>
      <c r="N17" s="314" t="s">
        <v>39</v>
      </c>
      <c r="O17" s="76" t="s">
        <v>12477</v>
      </c>
      <c r="P17" s="10" t="s">
        <v>1252</v>
      </c>
      <c r="Q17" s="222" t="s">
        <v>5323</v>
      </c>
      <c r="R17" s="10" t="s">
        <v>5534</v>
      </c>
      <c r="S17" s="127" t="s">
        <v>12605</v>
      </c>
      <c r="T17" s="82" t="s">
        <v>5310</v>
      </c>
      <c r="U17" s="71" t="s">
        <v>117</v>
      </c>
      <c r="V17" s="315"/>
      <c r="W17" s="30"/>
      <c r="X17" s="30"/>
      <c r="Y17" s="30"/>
      <c r="Z17" s="30"/>
      <c r="AA17" s="30"/>
      <c r="AB17" s="30"/>
      <c r="AC17" s="30"/>
      <c r="AD17" s="30"/>
      <c r="AE17" s="30"/>
      <c r="AF17" s="30"/>
      <c r="AG17" s="30"/>
      <c r="AH17" s="30"/>
    </row>
    <row r="18" spans="1:34" ht="130.80000000000001" outlineLevel="1">
      <c r="A18" s="31">
        <f t="shared" ref="A18:A25" si="1">A17+1</f>
        <v>11</v>
      </c>
      <c r="B18" s="10" t="s">
        <v>8575</v>
      </c>
      <c r="C18" s="167" t="s">
        <v>44</v>
      </c>
      <c r="D18" s="29" t="s">
        <v>1254</v>
      </c>
      <c r="E18" s="151">
        <v>6611004850</v>
      </c>
      <c r="F18" s="29" t="s">
        <v>13274</v>
      </c>
      <c r="G18" s="125" t="s">
        <v>1255</v>
      </c>
      <c r="H18" s="29" t="s">
        <v>3109</v>
      </c>
      <c r="I18" s="10" t="s">
        <v>22</v>
      </c>
      <c r="J18" s="29" t="s">
        <v>3312</v>
      </c>
      <c r="K18" s="258">
        <v>257.2</v>
      </c>
      <c r="L18" s="29" t="s">
        <v>3140</v>
      </c>
      <c r="M18" s="76" t="s">
        <v>10906</v>
      </c>
      <c r="N18" s="314" t="s">
        <v>39</v>
      </c>
      <c r="O18" s="76" t="s">
        <v>12478</v>
      </c>
      <c r="P18" s="29" t="s">
        <v>5889</v>
      </c>
      <c r="Q18" s="181" t="s">
        <v>190</v>
      </c>
      <c r="R18" s="29" t="s">
        <v>5888</v>
      </c>
      <c r="S18" s="29" t="s">
        <v>13170</v>
      </c>
      <c r="T18" s="150" t="s">
        <v>4594</v>
      </c>
      <c r="U18" s="182" t="s">
        <v>5951</v>
      </c>
      <c r="V18" s="315"/>
      <c r="W18" s="30"/>
      <c r="X18" s="30"/>
      <c r="Y18" s="30"/>
      <c r="Z18" s="30"/>
      <c r="AA18" s="30"/>
      <c r="AB18" s="30"/>
      <c r="AC18" s="30"/>
      <c r="AD18" s="30"/>
      <c r="AE18" s="30"/>
      <c r="AF18" s="30"/>
      <c r="AG18" s="30"/>
      <c r="AH18" s="30"/>
    </row>
    <row r="19" spans="1:34" ht="240" outlineLevel="1">
      <c r="A19" s="31">
        <f t="shared" si="1"/>
        <v>12</v>
      </c>
      <c r="B19" s="10" t="s">
        <v>8586</v>
      </c>
      <c r="C19" s="167" t="s">
        <v>44</v>
      </c>
      <c r="D19" s="10" t="s">
        <v>3126</v>
      </c>
      <c r="E19" s="9">
        <v>6611006529</v>
      </c>
      <c r="F19" s="10" t="s">
        <v>7491</v>
      </c>
      <c r="G19" s="125" t="s">
        <v>1258</v>
      </c>
      <c r="H19" s="10" t="s">
        <v>3109</v>
      </c>
      <c r="I19" s="10" t="s">
        <v>22</v>
      </c>
      <c r="J19" s="10" t="s">
        <v>3366</v>
      </c>
      <c r="K19" s="14">
        <v>234.3</v>
      </c>
      <c r="L19" s="10" t="s">
        <v>3125</v>
      </c>
      <c r="M19" s="76" t="s">
        <v>11344</v>
      </c>
      <c r="N19" s="314" t="s">
        <v>39</v>
      </c>
      <c r="O19" s="76" t="s">
        <v>12479</v>
      </c>
      <c r="P19" s="10" t="s">
        <v>3127</v>
      </c>
      <c r="Q19" s="228" t="s">
        <v>5172</v>
      </c>
      <c r="R19" s="10" t="s">
        <v>13185</v>
      </c>
      <c r="S19" s="127" t="s">
        <v>3576</v>
      </c>
      <c r="T19" s="82" t="s">
        <v>6456</v>
      </c>
      <c r="U19" s="71" t="s">
        <v>117</v>
      </c>
      <c r="V19" s="315"/>
      <c r="W19" s="30"/>
      <c r="X19" s="30"/>
      <c r="Y19" s="30"/>
      <c r="Z19" s="30"/>
      <c r="AA19" s="30"/>
      <c r="AB19" s="30"/>
      <c r="AC19" s="30"/>
      <c r="AD19" s="30"/>
      <c r="AE19" s="30"/>
      <c r="AF19" s="30"/>
      <c r="AG19" s="30"/>
      <c r="AH19" s="30"/>
    </row>
    <row r="20" spans="1:34" ht="118.8" outlineLevel="1">
      <c r="A20" s="31">
        <f t="shared" si="1"/>
        <v>13</v>
      </c>
      <c r="B20" s="10" t="s">
        <v>8587</v>
      </c>
      <c r="C20" s="167" t="s">
        <v>44</v>
      </c>
      <c r="D20" s="10" t="s">
        <v>1260</v>
      </c>
      <c r="E20" s="10">
        <v>6611005148</v>
      </c>
      <c r="F20" s="10" t="s">
        <v>13679</v>
      </c>
      <c r="G20" s="77" t="s">
        <v>1261</v>
      </c>
      <c r="H20" s="10" t="s">
        <v>3109</v>
      </c>
      <c r="I20" s="10" t="s">
        <v>22</v>
      </c>
      <c r="J20" s="10" t="s">
        <v>3467</v>
      </c>
      <c r="K20" s="14">
        <v>257</v>
      </c>
      <c r="L20" s="10" t="s">
        <v>3125</v>
      </c>
      <c r="M20" s="76" t="s">
        <v>11332</v>
      </c>
      <c r="N20" s="314" t="s">
        <v>39</v>
      </c>
      <c r="O20" s="76" t="s">
        <v>12480</v>
      </c>
      <c r="P20" s="10" t="s">
        <v>11840</v>
      </c>
      <c r="Q20" s="267" t="s">
        <v>190</v>
      </c>
      <c r="R20" s="10" t="s">
        <v>4144</v>
      </c>
      <c r="S20" s="10" t="s">
        <v>1262</v>
      </c>
      <c r="T20" s="76" t="s">
        <v>4595</v>
      </c>
      <c r="U20" s="71" t="s">
        <v>5311</v>
      </c>
      <c r="V20" s="315"/>
      <c r="W20" s="30"/>
      <c r="X20" s="30"/>
      <c r="Y20" s="30"/>
      <c r="Z20" s="30"/>
      <c r="AA20" s="30"/>
      <c r="AB20" s="30"/>
      <c r="AC20" s="30"/>
      <c r="AD20" s="30"/>
      <c r="AE20" s="30"/>
      <c r="AF20" s="30"/>
      <c r="AG20" s="30"/>
      <c r="AH20" s="30"/>
    </row>
    <row r="21" spans="1:34" ht="132" customHeight="1" outlineLevel="1">
      <c r="A21" s="31">
        <f t="shared" si="1"/>
        <v>14</v>
      </c>
      <c r="B21" s="10" t="s">
        <v>8588</v>
      </c>
      <c r="C21" s="167" t="s">
        <v>44</v>
      </c>
      <c r="D21" s="16" t="s">
        <v>3128</v>
      </c>
      <c r="E21" s="10">
        <v>6611005123</v>
      </c>
      <c r="F21" s="16" t="s">
        <v>13275</v>
      </c>
      <c r="G21" s="467" t="s">
        <v>7249</v>
      </c>
      <c r="H21" s="10" t="s">
        <v>3109</v>
      </c>
      <c r="I21" s="10" t="s">
        <v>22</v>
      </c>
      <c r="J21" s="16" t="s">
        <v>3501</v>
      </c>
      <c r="K21" s="146">
        <v>257.2</v>
      </c>
      <c r="L21" s="16" t="s">
        <v>3125</v>
      </c>
      <c r="M21" s="76" t="s">
        <v>11332</v>
      </c>
      <c r="N21" s="314" t="s">
        <v>39</v>
      </c>
      <c r="O21" s="80" t="s">
        <v>12481</v>
      </c>
      <c r="P21" s="16" t="s">
        <v>11841</v>
      </c>
      <c r="Q21" s="267" t="s">
        <v>11368</v>
      </c>
      <c r="R21" s="16" t="s">
        <v>5334</v>
      </c>
      <c r="S21" s="127" t="s">
        <v>1265</v>
      </c>
      <c r="T21" s="150" t="s">
        <v>6457</v>
      </c>
      <c r="U21" s="343" t="s">
        <v>5970</v>
      </c>
      <c r="V21" s="315"/>
      <c r="W21" s="30"/>
      <c r="X21" s="30"/>
      <c r="Y21" s="30"/>
      <c r="Z21" s="30"/>
      <c r="AA21" s="30"/>
      <c r="AB21" s="30"/>
      <c r="AC21" s="30"/>
      <c r="AD21" s="30"/>
      <c r="AE21" s="30"/>
      <c r="AF21" s="30"/>
      <c r="AG21" s="30"/>
      <c r="AH21" s="30"/>
    </row>
    <row r="22" spans="1:34" ht="118.2" outlineLevel="1">
      <c r="A22" s="31">
        <f t="shared" si="1"/>
        <v>15</v>
      </c>
      <c r="B22" s="10" t="s">
        <v>8285</v>
      </c>
      <c r="C22" s="167" t="s">
        <v>44</v>
      </c>
      <c r="D22" s="29" t="s">
        <v>3129</v>
      </c>
      <c r="E22" s="151">
        <v>6611002450</v>
      </c>
      <c r="F22" s="10" t="s">
        <v>13276</v>
      </c>
      <c r="G22" s="125" t="s">
        <v>1267</v>
      </c>
      <c r="H22" s="10" t="s">
        <v>3109</v>
      </c>
      <c r="I22" s="10" t="s">
        <v>22</v>
      </c>
      <c r="J22" s="10" t="s">
        <v>3467</v>
      </c>
      <c r="K22" s="14">
        <v>257.2</v>
      </c>
      <c r="L22" s="10" t="s">
        <v>3110</v>
      </c>
      <c r="M22" s="76" t="s">
        <v>11332</v>
      </c>
      <c r="N22" s="314" t="s">
        <v>39</v>
      </c>
      <c r="O22" s="76" t="s">
        <v>12482</v>
      </c>
      <c r="P22" s="10" t="s">
        <v>6987</v>
      </c>
      <c r="Q22" s="267" t="s">
        <v>190</v>
      </c>
      <c r="R22" s="10" t="s">
        <v>5335</v>
      </c>
      <c r="S22" s="127" t="s">
        <v>13171</v>
      </c>
      <c r="T22" s="76" t="s">
        <v>4596</v>
      </c>
      <c r="U22" s="343" t="s">
        <v>6988</v>
      </c>
      <c r="V22" s="315"/>
      <c r="W22" s="30"/>
      <c r="X22" s="30"/>
      <c r="Y22" s="30"/>
      <c r="Z22" s="30"/>
      <c r="AA22" s="30"/>
      <c r="AB22" s="30"/>
      <c r="AC22" s="30"/>
      <c r="AD22" s="30"/>
      <c r="AE22" s="30"/>
      <c r="AF22" s="30"/>
      <c r="AG22" s="30"/>
      <c r="AH22" s="30"/>
    </row>
    <row r="23" spans="1:34" ht="264" outlineLevel="1">
      <c r="A23" s="31">
        <f t="shared" si="1"/>
        <v>16</v>
      </c>
      <c r="B23" s="10" t="s">
        <v>8573</v>
      </c>
      <c r="C23" s="167" t="s">
        <v>44</v>
      </c>
      <c r="D23" s="10" t="s">
        <v>3130</v>
      </c>
      <c r="E23" s="9">
        <v>6611004909</v>
      </c>
      <c r="F23" s="10" t="s">
        <v>3649</v>
      </c>
      <c r="G23" s="125" t="s">
        <v>3131</v>
      </c>
      <c r="H23" s="10" t="s">
        <v>3109</v>
      </c>
      <c r="I23" s="10" t="s">
        <v>22</v>
      </c>
      <c r="J23" s="10" t="s">
        <v>3312</v>
      </c>
      <c r="K23" s="50">
        <v>257.2</v>
      </c>
      <c r="L23" s="10" t="s">
        <v>3125</v>
      </c>
      <c r="M23" s="76" t="s">
        <v>11343</v>
      </c>
      <c r="N23" s="314" t="s">
        <v>39</v>
      </c>
      <c r="O23" s="76" t="s">
        <v>12483</v>
      </c>
      <c r="P23" s="10" t="s">
        <v>3132</v>
      </c>
      <c r="Q23" s="222" t="s">
        <v>5323</v>
      </c>
      <c r="R23" s="10" t="s">
        <v>4146</v>
      </c>
      <c r="S23" s="127" t="s">
        <v>3577</v>
      </c>
      <c r="T23" s="76" t="s">
        <v>5309</v>
      </c>
      <c r="U23" s="71" t="s">
        <v>5312</v>
      </c>
      <c r="V23" s="315"/>
      <c r="W23" s="30"/>
      <c r="X23" s="30"/>
      <c r="Y23" s="30"/>
      <c r="Z23" s="30"/>
      <c r="AA23" s="30"/>
      <c r="AB23" s="30"/>
      <c r="AC23" s="30"/>
      <c r="AD23" s="30"/>
      <c r="AE23" s="30"/>
      <c r="AF23" s="30"/>
      <c r="AG23" s="30"/>
      <c r="AH23" s="30"/>
    </row>
    <row r="24" spans="1:34" ht="118.8" outlineLevel="1">
      <c r="A24" s="31">
        <f t="shared" si="1"/>
        <v>17</v>
      </c>
      <c r="B24" s="10" t="s">
        <v>8589</v>
      </c>
      <c r="C24" s="167" t="s">
        <v>44</v>
      </c>
      <c r="D24" s="10" t="s">
        <v>3133</v>
      </c>
      <c r="E24" s="196">
        <v>6611004786</v>
      </c>
      <c r="F24" s="10" t="s">
        <v>13268</v>
      </c>
      <c r="G24" s="344" t="s">
        <v>1274</v>
      </c>
      <c r="H24" s="10" t="s">
        <v>3109</v>
      </c>
      <c r="I24" s="10" t="s">
        <v>22</v>
      </c>
      <c r="J24" s="10" t="s">
        <v>3468</v>
      </c>
      <c r="K24" s="345">
        <v>257.2</v>
      </c>
      <c r="L24" s="10" t="s">
        <v>3125</v>
      </c>
      <c r="M24" s="76" t="s">
        <v>11332</v>
      </c>
      <c r="N24" s="314" t="s">
        <v>39</v>
      </c>
      <c r="O24" s="76" t="s">
        <v>12484</v>
      </c>
      <c r="P24" s="10" t="s">
        <v>3134</v>
      </c>
      <c r="Q24" s="222" t="s">
        <v>5900</v>
      </c>
      <c r="R24" s="10" t="s">
        <v>5901</v>
      </c>
      <c r="S24" s="127" t="s">
        <v>13172</v>
      </c>
      <c r="T24" s="41" t="s">
        <v>10389</v>
      </c>
      <c r="U24" s="71" t="s">
        <v>5902</v>
      </c>
      <c r="V24" s="315"/>
      <c r="W24" s="30"/>
      <c r="X24" s="30"/>
      <c r="Y24" s="30"/>
      <c r="Z24" s="30"/>
      <c r="AA24" s="30"/>
      <c r="AB24" s="30"/>
      <c r="AC24" s="30"/>
      <c r="AD24" s="30"/>
      <c r="AE24" s="30"/>
      <c r="AF24" s="30"/>
      <c r="AG24" s="30"/>
      <c r="AH24" s="30"/>
    </row>
    <row r="25" spans="1:34" ht="118.2" outlineLevel="1">
      <c r="A25" s="31">
        <f t="shared" si="1"/>
        <v>18</v>
      </c>
      <c r="B25" s="10" t="s">
        <v>8574</v>
      </c>
      <c r="C25" s="167" t="s">
        <v>44</v>
      </c>
      <c r="D25" s="29" t="s">
        <v>5906</v>
      </c>
      <c r="E25" s="151">
        <v>6611005116</v>
      </c>
      <c r="F25" s="29" t="s">
        <v>13266</v>
      </c>
      <c r="G25" s="183" t="s">
        <v>1286</v>
      </c>
      <c r="H25" s="10" t="s">
        <v>3109</v>
      </c>
      <c r="I25" s="10" t="s">
        <v>22</v>
      </c>
      <c r="J25" s="346" t="s">
        <v>3312</v>
      </c>
      <c r="K25" s="347">
        <v>257.2</v>
      </c>
      <c r="L25" s="10" t="s">
        <v>3125</v>
      </c>
      <c r="M25" s="76" t="s">
        <v>11003</v>
      </c>
      <c r="N25" s="314" t="s">
        <v>39</v>
      </c>
      <c r="O25" s="76" t="s">
        <v>12485</v>
      </c>
      <c r="P25" s="10" t="s">
        <v>3135</v>
      </c>
      <c r="Q25" s="228" t="s">
        <v>5330</v>
      </c>
      <c r="R25" s="10" t="s">
        <v>39</v>
      </c>
      <c r="S25" s="127" t="s">
        <v>3570</v>
      </c>
      <c r="T25" s="82" t="s">
        <v>6458</v>
      </c>
      <c r="U25" s="116" t="s">
        <v>5313</v>
      </c>
      <c r="V25" s="315"/>
      <c r="W25" s="30"/>
      <c r="X25" s="30"/>
      <c r="Y25" s="30"/>
      <c r="Z25" s="30"/>
      <c r="AA25" s="30"/>
      <c r="AB25" s="30"/>
      <c r="AC25" s="30"/>
      <c r="AD25" s="30"/>
      <c r="AE25" s="30"/>
      <c r="AF25" s="30"/>
      <c r="AG25" s="30"/>
      <c r="AH25" s="30"/>
    </row>
    <row r="26" spans="1:34" customFormat="1" ht="37.200000000000003">
      <c r="A26" s="316" t="s">
        <v>5116</v>
      </c>
      <c r="B26" s="207"/>
      <c r="C26" s="207"/>
      <c r="D26" s="207"/>
      <c r="E26" s="207"/>
      <c r="F26" s="208"/>
      <c r="G26" s="209"/>
      <c r="H26" s="208"/>
      <c r="I26" s="208"/>
      <c r="J26" s="208"/>
      <c r="K26" s="210"/>
      <c r="L26" s="208"/>
      <c r="M26" s="211"/>
      <c r="N26" s="208"/>
      <c r="O26" s="211"/>
      <c r="P26" s="212"/>
      <c r="Q26" s="213"/>
      <c r="R26" s="208"/>
      <c r="S26" s="208"/>
      <c r="T26" s="211"/>
      <c r="U26" s="159"/>
      <c r="V26" s="317">
        <v>111</v>
      </c>
      <c r="W26" s="2"/>
      <c r="X26" s="2"/>
      <c r="Y26" s="2"/>
      <c r="Z26" s="2"/>
      <c r="AA26" s="2"/>
      <c r="AB26" s="2"/>
      <c r="AC26" s="2"/>
      <c r="AD26" s="2"/>
      <c r="AE26" s="2"/>
      <c r="AF26" s="2"/>
      <c r="AG26" s="2"/>
    </row>
    <row r="27" spans="1:34" ht="70.8" outlineLevel="1">
      <c r="A27" s="31">
        <f>A25+1</f>
        <v>19</v>
      </c>
      <c r="B27" s="10" t="s">
        <v>8286</v>
      </c>
      <c r="C27" s="167" t="s">
        <v>44</v>
      </c>
      <c r="D27" s="10" t="s">
        <v>3136</v>
      </c>
      <c r="E27" s="10">
        <v>6617006109</v>
      </c>
      <c r="F27" s="10" t="s">
        <v>7712</v>
      </c>
      <c r="G27" s="125" t="s">
        <v>3137</v>
      </c>
      <c r="H27" s="10" t="s">
        <v>3109</v>
      </c>
      <c r="I27" s="10" t="s">
        <v>22</v>
      </c>
      <c r="J27" s="10" t="s">
        <v>3503</v>
      </c>
      <c r="K27" s="10">
        <v>200</v>
      </c>
      <c r="L27" s="10" t="s">
        <v>3118</v>
      </c>
      <c r="M27" s="76" t="s">
        <v>11081</v>
      </c>
      <c r="N27" s="314" t="s">
        <v>39</v>
      </c>
      <c r="O27" s="76" t="s">
        <v>12486</v>
      </c>
      <c r="P27" s="10" t="s">
        <v>6455</v>
      </c>
      <c r="Q27" s="33" t="s">
        <v>1234</v>
      </c>
      <c r="R27" s="10" t="s">
        <v>5332</v>
      </c>
      <c r="S27" s="10" t="s">
        <v>13173</v>
      </c>
      <c r="T27" s="76" t="s">
        <v>6459</v>
      </c>
      <c r="U27" s="71" t="s">
        <v>5314</v>
      </c>
      <c r="V27" s="315"/>
      <c r="W27" s="30"/>
      <c r="X27" s="30"/>
      <c r="Y27" s="30"/>
      <c r="Z27" s="30"/>
      <c r="AA27" s="30"/>
      <c r="AB27" s="30"/>
      <c r="AC27" s="30"/>
      <c r="AD27" s="30"/>
      <c r="AE27" s="30"/>
      <c r="AF27" s="30"/>
      <c r="AG27" s="30"/>
      <c r="AH27" s="30"/>
    </row>
    <row r="28" spans="1:34" customFormat="1" ht="37.200000000000003">
      <c r="A28" s="316" t="s">
        <v>5117</v>
      </c>
      <c r="B28" s="207"/>
      <c r="C28" s="207"/>
      <c r="D28" s="207"/>
      <c r="E28" s="207"/>
      <c r="F28" s="208"/>
      <c r="G28" s="209"/>
      <c r="H28" s="208"/>
      <c r="I28" s="208"/>
      <c r="J28" s="208"/>
      <c r="K28" s="210"/>
      <c r="L28" s="208"/>
      <c r="M28" s="211"/>
      <c r="N28" s="208"/>
      <c r="O28" s="211"/>
      <c r="P28" s="212"/>
      <c r="Q28" s="213"/>
      <c r="R28" s="208"/>
      <c r="S28" s="208"/>
      <c r="T28" s="211"/>
      <c r="U28" s="159"/>
      <c r="V28" s="317">
        <v>111</v>
      </c>
      <c r="W28" s="2"/>
      <c r="X28" s="2"/>
      <c r="Y28" s="2"/>
      <c r="Z28" s="2"/>
      <c r="AA28" s="2"/>
      <c r="AB28" s="2"/>
      <c r="AC28" s="2"/>
      <c r="AD28" s="2"/>
      <c r="AE28" s="2"/>
      <c r="AF28" s="2"/>
      <c r="AG28" s="2"/>
    </row>
    <row r="29" spans="1:34" ht="108" outlineLevel="1">
      <c r="A29" s="313">
        <f>A27+1</f>
        <v>20</v>
      </c>
      <c r="B29" s="10" t="s">
        <v>8590</v>
      </c>
      <c r="C29" s="10" t="s">
        <v>341</v>
      </c>
      <c r="D29" s="16" t="s">
        <v>3138</v>
      </c>
      <c r="E29" s="19">
        <v>6618002996</v>
      </c>
      <c r="F29" s="16" t="s">
        <v>7492</v>
      </c>
      <c r="G29" s="125" t="s">
        <v>3139</v>
      </c>
      <c r="H29" s="10" t="s">
        <v>3109</v>
      </c>
      <c r="I29" s="10" t="s">
        <v>22</v>
      </c>
      <c r="J29" s="10" t="s">
        <v>3475</v>
      </c>
      <c r="K29" s="146">
        <v>991</v>
      </c>
      <c r="L29" s="147" t="s">
        <v>3140</v>
      </c>
      <c r="M29" s="76" t="s">
        <v>10907</v>
      </c>
      <c r="N29" s="314" t="s">
        <v>39</v>
      </c>
      <c r="O29" s="80" t="s">
        <v>12487</v>
      </c>
      <c r="P29" s="16" t="s">
        <v>3141</v>
      </c>
      <c r="Q29" s="189" t="s">
        <v>7008</v>
      </c>
      <c r="R29" s="16" t="s">
        <v>5333</v>
      </c>
      <c r="S29" s="127" t="s">
        <v>3578</v>
      </c>
      <c r="T29" s="41" t="s">
        <v>10388</v>
      </c>
      <c r="U29" s="71" t="s">
        <v>7009</v>
      </c>
      <c r="V29" s="315"/>
      <c r="W29" s="30"/>
      <c r="X29" s="30"/>
      <c r="Y29" s="30"/>
      <c r="Z29" s="30"/>
      <c r="AA29" s="30"/>
      <c r="AB29" s="30"/>
      <c r="AC29" s="30"/>
      <c r="AD29" s="30"/>
      <c r="AE29" s="30"/>
      <c r="AF29" s="30"/>
      <c r="AG29" s="30"/>
      <c r="AH29" s="30"/>
    </row>
    <row r="30" spans="1:34" ht="83.4" outlineLevel="1">
      <c r="A30" s="313">
        <f t="shared" ref="A30:A35" si="2">A29+1</f>
        <v>21</v>
      </c>
      <c r="B30" s="10" t="s">
        <v>8591</v>
      </c>
      <c r="C30" s="10" t="s">
        <v>341</v>
      </c>
      <c r="D30" s="16" t="s">
        <v>3142</v>
      </c>
      <c r="E30" s="19">
        <v>6618002932</v>
      </c>
      <c r="F30" s="10" t="s">
        <v>7493</v>
      </c>
      <c r="G30" s="125" t="s">
        <v>1641</v>
      </c>
      <c r="H30" s="10" t="s">
        <v>3109</v>
      </c>
      <c r="I30" s="10" t="s">
        <v>22</v>
      </c>
      <c r="J30" s="10" t="s">
        <v>3475</v>
      </c>
      <c r="K30" s="146">
        <v>948</v>
      </c>
      <c r="L30" s="16" t="s">
        <v>3140</v>
      </c>
      <c r="M30" s="76" t="s">
        <v>10907</v>
      </c>
      <c r="N30" s="314" t="s">
        <v>39</v>
      </c>
      <c r="O30" s="76" t="s">
        <v>12488</v>
      </c>
      <c r="P30" s="16" t="s">
        <v>3143</v>
      </c>
      <c r="Q30" s="189" t="s">
        <v>7007</v>
      </c>
      <c r="R30" s="16" t="s">
        <v>5336</v>
      </c>
      <c r="S30" s="127" t="s">
        <v>3579</v>
      </c>
      <c r="T30" s="41" t="s">
        <v>10387</v>
      </c>
      <c r="U30" s="71" t="s">
        <v>39</v>
      </c>
      <c r="V30" s="315"/>
      <c r="W30" s="30"/>
      <c r="X30" s="30"/>
      <c r="Y30" s="30"/>
      <c r="Z30" s="30"/>
      <c r="AA30" s="30"/>
      <c r="AB30" s="30"/>
      <c r="AC30" s="30"/>
      <c r="AD30" s="30"/>
      <c r="AE30" s="30"/>
      <c r="AF30" s="30"/>
      <c r="AG30" s="30"/>
      <c r="AH30" s="30"/>
    </row>
    <row r="31" spans="1:34" ht="83.4" outlineLevel="1">
      <c r="A31" s="313">
        <f t="shared" si="2"/>
        <v>22</v>
      </c>
      <c r="B31" s="10" t="s">
        <v>8592</v>
      </c>
      <c r="C31" s="10" t="s">
        <v>44</v>
      </c>
      <c r="D31" s="10" t="s">
        <v>3144</v>
      </c>
      <c r="E31" s="9">
        <v>6618002971</v>
      </c>
      <c r="F31" s="10" t="s">
        <v>7652</v>
      </c>
      <c r="G31" s="77" t="s">
        <v>4025</v>
      </c>
      <c r="H31" s="10" t="s">
        <v>3109</v>
      </c>
      <c r="I31" s="10" t="s">
        <v>22</v>
      </c>
      <c r="J31" s="10" t="s">
        <v>3475</v>
      </c>
      <c r="K31" s="146">
        <v>948</v>
      </c>
      <c r="L31" s="10" t="s">
        <v>3125</v>
      </c>
      <c r="M31" s="76" t="s">
        <v>10907</v>
      </c>
      <c r="N31" s="314" t="s">
        <v>39</v>
      </c>
      <c r="O31" s="76" t="s">
        <v>12489</v>
      </c>
      <c r="P31" s="10" t="s">
        <v>3145</v>
      </c>
      <c r="Q31" s="228" t="s">
        <v>7010</v>
      </c>
      <c r="R31" s="10" t="s">
        <v>5337</v>
      </c>
      <c r="S31" s="127" t="s">
        <v>3580</v>
      </c>
      <c r="T31" s="41" t="s">
        <v>10386</v>
      </c>
      <c r="U31" s="71" t="s">
        <v>39</v>
      </c>
      <c r="V31" s="315"/>
      <c r="W31" s="30"/>
      <c r="X31" s="30"/>
      <c r="Y31" s="30"/>
      <c r="Z31" s="30"/>
      <c r="AA31" s="30"/>
      <c r="AB31" s="30"/>
      <c r="AC31" s="30"/>
      <c r="AD31" s="30"/>
      <c r="AE31" s="30"/>
      <c r="AF31" s="30"/>
      <c r="AG31" s="30"/>
      <c r="AH31" s="30"/>
    </row>
    <row r="32" spans="1:34" ht="94.8" outlineLevel="1">
      <c r="A32" s="313">
        <f t="shared" si="2"/>
        <v>23</v>
      </c>
      <c r="B32" s="10" t="s">
        <v>8593</v>
      </c>
      <c r="C32" s="10" t="s">
        <v>44</v>
      </c>
      <c r="D32" s="10" t="s">
        <v>3146</v>
      </c>
      <c r="E32" s="9">
        <v>6618002989</v>
      </c>
      <c r="F32" s="10" t="s">
        <v>7641</v>
      </c>
      <c r="G32" s="77" t="s">
        <v>4026</v>
      </c>
      <c r="H32" s="10" t="s">
        <v>3109</v>
      </c>
      <c r="I32" s="10" t="s">
        <v>22</v>
      </c>
      <c r="J32" s="16" t="s">
        <v>5644</v>
      </c>
      <c r="K32" s="146">
        <v>991</v>
      </c>
      <c r="L32" s="10" t="s">
        <v>3125</v>
      </c>
      <c r="M32" s="76" t="s">
        <v>10911</v>
      </c>
      <c r="N32" s="314" t="s">
        <v>39</v>
      </c>
      <c r="O32" s="76" t="s">
        <v>12526</v>
      </c>
      <c r="P32" s="10" t="s">
        <v>7011</v>
      </c>
      <c r="Q32" s="228" t="s">
        <v>7012</v>
      </c>
      <c r="R32" s="10" t="s">
        <v>4209</v>
      </c>
      <c r="S32" s="127" t="s">
        <v>3581</v>
      </c>
      <c r="T32" s="41" t="s">
        <v>10385</v>
      </c>
      <c r="U32" s="71" t="s">
        <v>7013</v>
      </c>
      <c r="V32" s="315"/>
      <c r="W32" s="30"/>
      <c r="X32" s="30"/>
      <c r="Y32" s="30"/>
      <c r="Z32" s="30"/>
      <c r="AA32" s="30"/>
      <c r="AB32" s="30"/>
      <c r="AC32" s="30"/>
      <c r="AD32" s="30"/>
      <c r="AE32" s="30"/>
      <c r="AF32" s="30"/>
      <c r="AG32" s="30"/>
      <c r="AH32" s="30"/>
    </row>
    <row r="33" spans="1:34" ht="83.4" outlineLevel="1">
      <c r="A33" s="313">
        <f t="shared" si="2"/>
        <v>24</v>
      </c>
      <c r="B33" s="10" t="s">
        <v>8594</v>
      </c>
      <c r="C33" s="10" t="s">
        <v>44</v>
      </c>
      <c r="D33" s="10" t="s">
        <v>1650</v>
      </c>
      <c r="E33" s="149" t="s">
        <v>3147</v>
      </c>
      <c r="F33" s="10" t="s">
        <v>7642</v>
      </c>
      <c r="G33" s="125" t="s">
        <v>3148</v>
      </c>
      <c r="H33" s="10" t="s">
        <v>3109</v>
      </c>
      <c r="I33" s="10" t="s">
        <v>22</v>
      </c>
      <c r="J33" s="10" t="s">
        <v>5645</v>
      </c>
      <c r="K33" s="14">
        <v>948</v>
      </c>
      <c r="L33" s="10" t="s">
        <v>3125</v>
      </c>
      <c r="M33" s="76" t="s">
        <v>10911</v>
      </c>
      <c r="N33" s="314" t="s">
        <v>39</v>
      </c>
      <c r="O33" s="76" t="s">
        <v>12490</v>
      </c>
      <c r="P33" s="10" t="s">
        <v>7014</v>
      </c>
      <c r="Q33" s="228" t="s">
        <v>7020</v>
      </c>
      <c r="R33" s="10" t="s">
        <v>5338</v>
      </c>
      <c r="S33" s="127" t="s">
        <v>3582</v>
      </c>
      <c r="T33" s="41" t="s">
        <v>10384</v>
      </c>
      <c r="U33" s="71" t="s">
        <v>7016</v>
      </c>
      <c r="V33" s="315"/>
      <c r="W33" s="30"/>
      <c r="X33" s="30"/>
      <c r="Y33" s="30"/>
      <c r="Z33" s="30"/>
      <c r="AA33" s="30"/>
      <c r="AB33" s="30"/>
      <c r="AC33" s="30"/>
      <c r="AD33" s="30"/>
      <c r="AE33" s="30"/>
      <c r="AF33" s="30"/>
      <c r="AG33" s="30"/>
      <c r="AH33" s="30"/>
    </row>
    <row r="34" spans="1:34" ht="82.8" outlineLevel="1">
      <c r="A34" s="313">
        <f t="shared" si="2"/>
        <v>25</v>
      </c>
      <c r="B34" s="10" t="s">
        <v>8595</v>
      </c>
      <c r="C34" s="10" t="s">
        <v>44</v>
      </c>
      <c r="D34" s="10" t="s">
        <v>1656</v>
      </c>
      <c r="E34" s="149" t="s">
        <v>1657</v>
      </c>
      <c r="F34" s="10" t="s">
        <v>7713</v>
      </c>
      <c r="G34" s="125" t="s">
        <v>3149</v>
      </c>
      <c r="H34" s="10" t="s">
        <v>3109</v>
      </c>
      <c r="I34" s="10" t="s">
        <v>22</v>
      </c>
      <c r="J34" s="10" t="s">
        <v>3475</v>
      </c>
      <c r="K34" s="14">
        <v>0</v>
      </c>
      <c r="L34" s="10" t="s">
        <v>3125</v>
      </c>
      <c r="M34" s="76" t="s">
        <v>10907</v>
      </c>
      <c r="N34" s="314" t="s">
        <v>39</v>
      </c>
      <c r="O34" s="76" t="s">
        <v>12480</v>
      </c>
      <c r="P34" s="10" t="s">
        <v>3150</v>
      </c>
      <c r="Q34" s="228" t="s">
        <v>11370</v>
      </c>
      <c r="R34" s="10" t="s">
        <v>5339</v>
      </c>
      <c r="S34" s="127" t="s">
        <v>3591</v>
      </c>
      <c r="T34" s="41" t="s">
        <v>10383</v>
      </c>
      <c r="U34" s="71" t="s">
        <v>7017</v>
      </c>
      <c r="V34" s="315"/>
      <c r="W34" s="30"/>
      <c r="X34" s="30"/>
      <c r="Y34" s="30"/>
      <c r="Z34" s="30"/>
      <c r="AA34" s="30"/>
      <c r="AB34" s="30"/>
      <c r="AC34" s="30"/>
      <c r="AD34" s="30"/>
      <c r="AE34" s="30"/>
      <c r="AF34" s="30"/>
      <c r="AG34" s="30"/>
      <c r="AH34" s="30"/>
    </row>
    <row r="35" spans="1:34" ht="82.8" outlineLevel="1">
      <c r="A35" s="313">
        <f t="shared" si="2"/>
        <v>26</v>
      </c>
      <c r="B35" s="10" t="s">
        <v>8596</v>
      </c>
      <c r="C35" s="10" t="s">
        <v>341</v>
      </c>
      <c r="D35" s="10" t="s">
        <v>3151</v>
      </c>
      <c r="E35" s="9">
        <v>6618004175</v>
      </c>
      <c r="F35" s="10" t="s">
        <v>7643</v>
      </c>
      <c r="G35" s="77" t="s">
        <v>4008</v>
      </c>
      <c r="H35" s="10" t="s">
        <v>3109</v>
      </c>
      <c r="I35" s="10" t="s">
        <v>22</v>
      </c>
      <c r="J35" s="10" t="s">
        <v>3536</v>
      </c>
      <c r="K35" s="146">
        <v>991</v>
      </c>
      <c r="L35" s="10" t="s">
        <v>3110</v>
      </c>
      <c r="M35" s="76" t="s">
        <v>10901</v>
      </c>
      <c r="N35" s="314" t="s">
        <v>39</v>
      </c>
      <c r="O35" s="76" t="s">
        <v>12480</v>
      </c>
      <c r="P35" s="127" t="s">
        <v>7015</v>
      </c>
      <c r="Q35" s="228" t="s">
        <v>7019</v>
      </c>
      <c r="R35" s="10" t="s">
        <v>5340</v>
      </c>
      <c r="S35" s="127" t="s">
        <v>39</v>
      </c>
      <c r="T35" s="41" t="s">
        <v>10382</v>
      </c>
      <c r="U35" s="71" t="s">
        <v>7018</v>
      </c>
      <c r="V35" s="315"/>
      <c r="W35" s="30"/>
      <c r="X35" s="30"/>
      <c r="Y35" s="30"/>
      <c r="Z35" s="30"/>
      <c r="AA35" s="30"/>
      <c r="AB35" s="30"/>
      <c r="AC35" s="30"/>
      <c r="AD35" s="30"/>
      <c r="AE35" s="30"/>
      <c r="AF35" s="30"/>
      <c r="AG35" s="30"/>
      <c r="AH35" s="30"/>
    </row>
    <row r="36" spans="1:34" customFormat="1" ht="37.200000000000003">
      <c r="A36" s="316" t="s">
        <v>5118</v>
      </c>
      <c r="B36" s="207"/>
      <c r="C36" s="207"/>
      <c r="D36" s="207"/>
      <c r="E36" s="207"/>
      <c r="F36" s="208"/>
      <c r="G36" s="209"/>
      <c r="H36" s="208"/>
      <c r="I36" s="208"/>
      <c r="J36" s="208"/>
      <c r="K36" s="210"/>
      <c r="L36" s="208"/>
      <c r="M36" s="211"/>
      <c r="N36" s="208"/>
      <c r="O36" s="211"/>
      <c r="P36" s="212"/>
      <c r="Q36" s="213"/>
      <c r="R36" s="208"/>
      <c r="S36" s="208"/>
      <c r="T36" s="211"/>
      <c r="U36" s="159"/>
      <c r="V36" s="317">
        <v>111</v>
      </c>
      <c r="W36" s="2"/>
      <c r="X36" s="2"/>
      <c r="Y36" s="2"/>
      <c r="Z36" s="2"/>
      <c r="AA36" s="2"/>
      <c r="AB36" s="2"/>
      <c r="AC36" s="2"/>
      <c r="AD36" s="2"/>
      <c r="AE36" s="2"/>
      <c r="AF36" s="2"/>
      <c r="AG36" s="2"/>
    </row>
    <row r="37" spans="1:34" ht="105.6" outlineLevel="1">
      <c r="A37" s="236">
        <f>A35+1</f>
        <v>27</v>
      </c>
      <c r="B37" s="10" t="s">
        <v>8597</v>
      </c>
      <c r="C37" s="10" t="s">
        <v>421</v>
      </c>
      <c r="D37" s="10" t="s">
        <v>3152</v>
      </c>
      <c r="E37" s="10">
        <v>6645003580</v>
      </c>
      <c r="F37" s="10" t="s">
        <v>13861</v>
      </c>
      <c r="G37" s="125" t="s">
        <v>3153</v>
      </c>
      <c r="H37" s="10" t="s">
        <v>3109</v>
      </c>
      <c r="I37" s="10" t="s">
        <v>22</v>
      </c>
      <c r="J37" s="47" t="s">
        <v>5668</v>
      </c>
      <c r="K37" s="258">
        <v>275</v>
      </c>
      <c r="L37" s="10" t="s">
        <v>3154</v>
      </c>
      <c r="M37" s="76" t="s">
        <v>11165</v>
      </c>
      <c r="N37" s="314" t="s">
        <v>39</v>
      </c>
      <c r="O37" s="76" t="s">
        <v>12491</v>
      </c>
      <c r="P37" s="16" t="s">
        <v>6672</v>
      </c>
      <c r="Q37" s="173" t="s">
        <v>5289</v>
      </c>
      <c r="R37" s="10" t="s">
        <v>4214</v>
      </c>
      <c r="S37" s="10" t="s">
        <v>3583</v>
      </c>
      <c r="T37" s="76" t="s">
        <v>5301</v>
      </c>
      <c r="U37" s="263" t="s">
        <v>1686</v>
      </c>
      <c r="V37" s="315"/>
      <c r="W37" s="30"/>
      <c r="X37" s="30"/>
      <c r="Y37" s="30"/>
      <c r="Z37" s="30"/>
      <c r="AA37" s="30"/>
      <c r="AB37" s="30"/>
      <c r="AC37" s="30"/>
      <c r="AD37" s="30"/>
      <c r="AE37" s="30"/>
      <c r="AF37" s="30"/>
      <c r="AG37" s="30"/>
      <c r="AH37" s="30"/>
    </row>
    <row r="38" spans="1:34" ht="105.6" outlineLevel="1">
      <c r="A38" s="236">
        <f>A37+1</f>
        <v>28</v>
      </c>
      <c r="B38" s="10" t="s">
        <v>8598</v>
      </c>
      <c r="C38" s="10" t="s">
        <v>421</v>
      </c>
      <c r="D38" s="10" t="s">
        <v>3155</v>
      </c>
      <c r="E38" s="47">
        <v>6619007595</v>
      </c>
      <c r="F38" s="47" t="s">
        <v>13862</v>
      </c>
      <c r="G38" s="153" t="s">
        <v>3156</v>
      </c>
      <c r="H38" s="10" t="s">
        <v>3109</v>
      </c>
      <c r="I38" s="10" t="s">
        <v>22</v>
      </c>
      <c r="J38" s="47" t="s">
        <v>3465</v>
      </c>
      <c r="K38" s="258">
        <v>275</v>
      </c>
      <c r="L38" s="47" t="s">
        <v>3118</v>
      </c>
      <c r="M38" s="76" t="s">
        <v>11167</v>
      </c>
      <c r="N38" s="314" t="s">
        <v>39</v>
      </c>
      <c r="O38" s="87" t="s">
        <v>12491</v>
      </c>
      <c r="P38" s="264" t="s">
        <v>11842</v>
      </c>
      <c r="Q38" s="173" t="s">
        <v>5290</v>
      </c>
      <c r="R38" s="47" t="s">
        <v>5291</v>
      </c>
      <c r="S38" s="47" t="s">
        <v>3592</v>
      </c>
      <c r="T38" s="87" t="s">
        <v>5302</v>
      </c>
      <c r="U38" s="263" t="s">
        <v>6673</v>
      </c>
      <c r="V38" s="315"/>
      <c r="W38" s="30"/>
      <c r="X38" s="30"/>
      <c r="Y38" s="30"/>
      <c r="Z38" s="30"/>
      <c r="AA38" s="30"/>
      <c r="AB38" s="30"/>
      <c r="AC38" s="30"/>
      <c r="AD38" s="30"/>
      <c r="AE38" s="30"/>
      <c r="AF38" s="30"/>
      <c r="AG38" s="30"/>
      <c r="AH38" s="30"/>
    </row>
    <row r="39" spans="1:34" ht="94.2" outlineLevel="1">
      <c r="A39" s="236">
        <f t="shared" ref="A39:A46" si="3">A38+1</f>
        <v>29</v>
      </c>
      <c r="B39" s="10" t="s">
        <v>8599</v>
      </c>
      <c r="C39" s="10" t="s">
        <v>44</v>
      </c>
      <c r="D39" s="10" t="s">
        <v>3157</v>
      </c>
      <c r="E39" s="10">
        <v>6645003572</v>
      </c>
      <c r="F39" s="10" t="s">
        <v>13863</v>
      </c>
      <c r="G39" s="125" t="s">
        <v>3158</v>
      </c>
      <c r="H39" s="10" t="s">
        <v>3109</v>
      </c>
      <c r="I39" s="10" t="s">
        <v>22</v>
      </c>
      <c r="J39" s="47" t="s">
        <v>3465</v>
      </c>
      <c r="K39" s="258">
        <v>275</v>
      </c>
      <c r="L39" s="10" t="s">
        <v>3159</v>
      </c>
      <c r="M39" s="76" t="s">
        <v>11168</v>
      </c>
      <c r="N39" s="314" t="s">
        <v>39</v>
      </c>
      <c r="O39" s="76" t="s">
        <v>12492</v>
      </c>
      <c r="P39" s="16" t="s">
        <v>6671</v>
      </c>
      <c r="Q39" s="318" t="s">
        <v>5635</v>
      </c>
      <c r="R39" s="10" t="s">
        <v>5292</v>
      </c>
      <c r="S39" s="10" t="s">
        <v>3584</v>
      </c>
      <c r="T39" s="76" t="s">
        <v>5303</v>
      </c>
      <c r="U39" s="263" t="s">
        <v>6653</v>
      </c>
      <c r="V39" s="315"/>
      <c r="W39" s="30"/>
      <c r="X39" s="30"/>
      <c r="Y39" s="30"/>
      <c r="Z39" s="30"/>
      <c r="AA39" s="30"/>
      <c r="AB39" s="30"/>
      <c r="AC39" s="30"/>
      <c r="AD39" s="30"/>
      <c r="AE39" s="30"/>
      <c r="AF39" s="30"/>
      <c r="AG39" s="30"/>
      <c r="AH39" s="30"/>
    </row>
    <row r="40" spans="1:34" ht="94.2" outlineLevel="1">
      <c r="A40" s="236">
        <f t="shared" si="3"/>
        <v>30</v>
      </c>
      <c r="B40" s="10" t="s">
        <v>8616</v>
      </c>
      <c r="C40" s="10" t="s">
        <v>421</v>
      </c>
      <c r="D40" s="10" t="s">
        <v>3160</v>
      </c>
      <c r="E40" s="10">
        <v>6619007034</v>
      </c>
      <c r="F40" s="10" t="s">
        <v>13864</v>
      </c>
      <c r="G40" s="125" t="s">
        <v>1696</v>
      </c>
      <c r="H40" s="10" t="s">
        <v>3109</v>
      </c>
      <c r="I40" s="10" t="s">
        <v>22</v>
      </c>
      <c r="J40" s="47" t="s">
        <v>3475</v>
      </c>
      <c r="K40" s="258">
        <v>0</v>
      </c>
      <c r="L40" s="10" t="s">
        <v>3159</v>
      </c>
      <c r="M40" s="76" t="s">
        <v>10907</v>
      </c>
      <c r="N40" s="314" t="s">
        <v>39</v>
      </c>
      <c r="O40" s="76" t="s">
        <v>12493</v>
      </c>
      <c r="P40" s="10" t="s">
        <v>1697</v>
      </c>
      <c r="Q40" s="117" t="s">
        <v>67</v>
      </c>
      <c r="R40" s="16" t="s">
        <v>5293</v>
      </c>
      <c r="S40" s="10" t="s">
        <v>3593</v>
      </c>
      <c r="T40" s="80" t="s">
        <v>5304</v>
      </c>
      <c r="U40" s="263" t="s">
        <v>6654</v>
      </c>
      <c r="V40" s="315"/>
      <c r="W40" s="30"/>
      <c r="X40" s="30"/>
      <c r="Y40" s="30"/>
      <c r="Z40" s="30"/>
      <c r="AA40" s="30"/>
      <c r="AB40" s="30"/>
      <c r="AC40" s="30"/>
      <c r="AD40" s="30"/>
      <c r="AE40" s="30"/>
      <c r="AF40" s="30"/>
      <c r="AG40" s="30"/>
      <c r="AH40" s="30"/>
    </row>
    <row r="41" spans="1:34" ht="94.2" outlineLevel="1">
      <c r="A41" s="236">
        <f t="shared" si="3"/>
        <v>31</v>
      </c>
      <c r="B41" s="10" t="s">
        <v>8600</v>
      </c>
      <c r="C41" s="10" t="s">
        <v>44</v>
      </c>
      <c r="D41" s="319" t="s">
        <v>3812</v>
      </c>
      <c r="E41" s="10">
        <v>6619006190</v>
      </c>
      <c r="F41" s="10" t="s">
        <v>13865</v>
      </c>
      <c r="G41" s="125" t="s">
        <v>3161</v>
      </c>
      <c r="H41" s="10" t="s">
        <v>3109</v>
      </c>
      <c r="I41" s="10" t="s">
        <v>22</v>
      </c>
      <c r="J41" s="47" t="s">
        <v>3465</v>
      </c>
      <c r="K41" s="258">
        <v>275</v>
      </c>
      <c r="L41" s="10" t="s">
        <v>3159</v>
      </c>
      <c r="M41" s="76" t="s">
        <v>11170</v>
      </c>
      <c r="N41" s="314" t="s">
        <v>39</v>
      </c>
      <c r="O41" s="76" t="s">
        <v>12494</v>
      </c>
      <c r="P41" s="16" t="s">
        <v>6670</v>
      </c>
      <c r="Q41" s="318" t="s">
        <v>5173</v>
      </c>
      <c r="R41" s="10" t="s">
        <v>5294</v>
      </c>
      <c r="S41" s="10" t="s">
        <v>13174</v>
      </c>
      <c r="T41" s="76" t="s">
        <v>5305</v>
      </c>
      <c r="U41" s="263" t="s">
        <v>6674</v>
      </c>
      <c r="V41" s="315"/>
      <c r="W41" s="30"/>
      <c r="X41" s="30"/>
      <c r="Y41" s="30"/>
      <c r="Z41" s="30"/>
      <c r="AA41" s="30"/>
      <c r="AB41" s="30"/>
      <c r="AC41" s="30"/>
      <c r="AD41" s="30"/>
      <c r="AE41" s="30"/>
      <c r="AF41" s="30"/>
      <c r="AG41" s="30"/>
      <c r="AH41" s="30"/>
    </row>
    <row r="42" spans="1:34" ht="94.2" outlineLevel="1">
      <c r="A42" s="236">
        <f t="shared" si="3"/>
        <v>32</v>
      </c>
      <c r="B42" s="10" t="s">
        <v>8601</v>
      </c>
      <c r="C42" s="10" t="s">
        <v>44</v>
      </c>
      <c r="D42" s="10" t="s">
        <v>1702</v>
      </c>
      <c r="E42" s="10">
        <v>6619007073</v>
      </c>
      <c r="F42" s="10" t="s">
        <v>13866</v>
      </c>
      <c r="G42" s="125" t="s">
        <v>1703</v>
      </c>
      <c r="H42" s="10" t="s">
        <v>3109</v>
      </c>
      <c r="I42" s="10" t="s">
        <v>22</v>
      </c>
      <c r="J42" s="47" t="s">
        <v>3465</v>
      </c>
      <c r="K42" s="258">
        <v>275</v>
      </c>
      <c r="L42" s="10" t="s">
        <v>3159</v>
      </c>
      <c r="M42" s="76" t="s">
        <v>10977</v>
      </c>
      <c r="N42" s="314" t="s">
        <v>39</v>
      </c>
      <c r="O42" s="76" t="s">
        <v>14051</v>
      </c>
      <c r="P42" s="16" t="s">
        <v>6669</v>
      </c>
      <c r="Q42" s="117" t="s">
        <v>67</v>
      </c>
      <c r="R42" s="10" t="s">
        <v>5295</v>
      </c>
      <c r="S42" s="10" t="s">
        <v>3585</v>
      </c>
      <c r="T42" s="76" t="s">
        <v>5306</v>
      </c>
      <c r="U42" s="263" t="s">
        <v>14034</v>
      </c>
      <c r="V42" s="315"/>
      <c r="W42" s="30"/>
      <c r="X42" s="30"/>
      <c r="Y42" s="30"/>
      <c r="Z42" s="30"/>
      <c r="AA42" s="30"/>
      <c r="AB42" s="30"/>
      <c r="AC42" s="30"/>
      <c r="AD42" s="30"/>
      <c r="AE42" s="30"/>
      <c r="AF42" s="30"/>
      <c r="AG42" s="30"/>
      <c r="AH42" s="30"/>
    </row>
    <row r="43" spans="1:34" ht="105.6" outlineLevel="1">
      <c r="A43" s="236">
        <f t="shared" si="3"/>
        <v>33</v>
      </c>
      <c r="B43" s="264" t="s">
        <v>8602</v>
      </c>
      <c r="C43" s="264" t="s">
        <v>44</v>
      </c>
      <c r="D43" s="264" t="s">
        <v>3162</v>
      </c>
      <c r="E43" s="264">
        <v>6619006961</v>
      </c>
      <c r="F43" s="264" t="s">
        <v>13867</v>
      </c>
      <c r="G43" s="153" t="s">
        <v>1719</v>
      </c>
      <c r="H43" s="10" t="s">
        <v>3109</v>
      </c>
      <c r="I43" s="10" t="s">
        <v>22</v>
      </c>
      <c r="J43" s="47" t="s">
        <v>3465</v>
      </c>
      <c r="K43" s="258">
        <v>275</v>
      </c>
      <c r="L43" s="10" t="s">
        <v>3159</v>
      </c>
      <c r="M43" s="76" t="s">
        <v>11112</v>
      </c>
      <c r="N43" s="314" t="s">
        <v>39</v>
      </c>
      <c r="O43" s="190" t="s">
        <v>12527</v>
      </c>
      <c r="P43" s="264" t="s">
        <v>6668</v>
      </c>
      <c r="Q43" s="281" t="s">
        <v>5636</v>
      </c>
      <c r="R43" s="264" t="s">
        <v>5296</v>
      </c>
      <c r="S43" s="264" t="s">
        <v>3594</v>
      </c>
      <c r="T43" s="190" t="s">
        <v>5307</v>
      </c>
      <c r="U43" s="320" t="s">
        <v>14035</v>
      </c>
      <c r="V43" s="315"/>
      <c r="W43" s="30"/>
      <c r="X43" s="30"/>
      <c r="Y43" s="30"/>
      <c r="Z43" s="30"/>
      <c r="AA43" s="30"/>
      <c r="AB43" s="30"/>
      <c r="AC43" s="30"/>
      <c r="AD43" s="30"/>
      <c r="AE43" s="30"/>
      <c r="AF43" s="30"/>
      <c r="AG43" s="30"/>
      <c r="AH43" s="30"/>
    </row>
    <row r="44" spans="1:34" ht="94.8" outlineLevel="1">
      <c r="A44" s="236">
        <f t="shared" si="3"/>
        <v>34</v>
      </c>
      <c r="B44" s="10" t="s">
        <v>8617</v>
      </c>
      <c r="C44" s="10" t="s">
        <v>421</v>
      </c>
      <c r="D44" s="10" t="s">
        <v>3163</v>
      </c>
      <c r="E44" s="10">
        <v>6619006182</v>
      </c>
      <c r="F44" s="10" t="s">
        <v>13868</v>
      </c>
      <c r="G44" s="125" t="s">
        <v>3164</v>
      </c>
      <c r="H44" s="10" t="s">
        <v>3109</v>
      </c>
      <c r="I44" s="10" t="s">
        <v>22</v>
      </c>
      <c r="J44" s="10" t="s">
        <v>3475</v>
      </c>
      <c r="K44" s="14">
        <v>0</v>
      </c>
      <c r="L44" s="10" t="s">
        <v>3159</v>
      </c>
      <c r="M44" s="76" t="s">
        <v>10907</v>
      </c>
      <c r="N44" s="314" t="s">
        <v>39</v>
      </c>
      <c r="O44" s="76" t="s">
        <v>12528</v>
      </c>
      <c r="P44" s="10" t="s">
        <v>1724</v>
      </c>
      <c r="Q44" s="281" t="s">
        <v>5637</v>
      </c>
      <c r="R44" s="10" t="s">
        <v>5288</v>
      </c>
      <c r="S44" s="10" t="s">
        <v>1725</v>
      </c>
      <c r="T44" s="76" t="s">
        <v>5302</v>
      </c>
      <c r="U44" s="263" t="s">
        <v>14036</v>
      </c>
      <c r="V44" s="315"/>
      <c r="W44" s="30"/>
      <c r="X44" s="30"/>
      <c r="Y44" s="30"/>
      <c r="Z44" s="30"/>
      <c r="AA44" s="30"/>
      <c r="AB44" s="30"/>
      <c r="AC44" s="30"/>
      <c r="AD44" s="30"/>
      <c r="AE44" s="30"/>
      <c r="AF44" s="30"/>
      <c r="AG44" s="30"/>
      <c r="AH44" s="30"/>
    </row>
    <row r="45" spans="1:34" ht="94.2" outlineLevel="1">
      <c r="A45" s="236">
        <f t="shared" si="3"/>
        <v>35</v>
      </c>
      <c r="B45" s="10" t="s">
        <v>8618</v>
      </c>
      <c r="C45" s="10" t="s">
        <v>44</v>
      </c>
      <c r="D45" s="10" t="s">
        <v>1729</v>
      </c>
      <c r="E45" s="321">
        <v>6619006986</v>
      </c>
      <c r="F45" s="10" t="s">
        <v>13869</v>
      </c>
      <c r="G45" s="125" t="s">
        <v>3165</v>
      </c>
      <c r="H45" s="10" t="s">
        <v>3109</v>
      </c>
      <c r="I45" s="10" t="s">
        <v>22</v>
      </c>
      <c r="J45" s="10" t="s">
        <v>3465</v>
      </c>
      <c r="K45" s="14">
        <v>275</v>
      </c>
      <c r="L45" s="10" t="s">
        <v>3159</v>
      </c>
      <c r="M45" s="76" t="s">
        <v>11168</v>
      </c>
      <c r="N45" s="314" t="s">
        <v>39</v>
      </c>
      <c r="O45" s="76" t="s">
        <v>12495</v>
      </c>
      <c r="P45" s="16" t="s">
        <v>6665</v>
      </c>
      <c r="Q45" s="117" t="s">
        <v>67</v>
      </c>
      <c r="R45" s="10" t="s">
        <v>4228</v>
      </c>
      <c r="S45" s="16" t="s">
        <v>13175</v>
      </c>
      <c r="T45" s="76" t="s">
        <v>6460</v>
      </c>
      <c r="U45" s="322" t="s">
        <v>14037</v>
      </c>
      <c r="V45" s="315"/>
      <c r="W45" s="30"/>
      <c r="X45" s="30"/>
      <c r="Y45" s="30"/>
      <c r="Z45" s="30"/>
      <c r="AA45" s="30"/>
      <c r="AB45" s="30"/>
      <c r="AC45" s="30"/>
      <c r="AD45" s="30"/>
      <c r="AE45" s="30"/>
      <c r="AF45" s="30"/>
      <c r="AG45" s="30"/>
      <c r="AH45" s="30"/>
    </row>
    <row r="46" spans="1:34" ht="96" outlineLevel="1">
      <c r="A46" s="236">
        <f t="shared" si="3"/>
        <v>36</v>
      </c>
      <c r="B46" s="10" t="s">
        <v>8603</v>
      </c>
      <c r="C46" s="10" t="s">
        <v>421</v>
      </c>
      <c r="D46" s="10" t="s">
        <v>1735</v>
      </c>
      <c r="E46" s="9">
        <v>6645004093</v>
      </c>
      <c r="F46" s="10" t="s">
        <v>13870</v>
      </c>
      <c r="G46" s="125" t="s">
        <v>1736</v>
      </c>
      <c r="H46" s="10" t="s">
        <v>3109</v>
      </c>
      <c r="I46" s="10" t="s">
        <v>22</v>
      </c>
      <c r="J46" s="10" t="s">
        <v>6663</v>
      </c>
      <c r="K46" s="14">
        <v>275</v>
      </c>
      <c r="L46" s="10" t="s">
        <v>3159</v>
      </c>
      <c r="M46" s="76" t="s">
        <v>11020</v>
      </c>
      <c r="N46" s="314" t="s">
        <v>39</v>
      </c>
      <c r="O46" s="76" t="s">
        <v>12496</v>
      </c>
      <c r="P46" s="16" t="s">
        <v>6664</v>
      </c>
      <c r="Q46" s="281" t="s">
        <v>6666</v>
      </c>
      <c r="R46" s="10" t="s">
        <v>6667</v>
      </c>
      <c r="S46" s="10" t="s">
        <v>3586</v>
      </c>
      <c r="T46" s="76" t="s">
        <v>5308</v>
      </c>
      <c r="U46" s="263" t="s">
        <v>14038</v>
      </c>
      <c r="V46" s="315"/>
      <c r="W46" s="30"/>
      <c r="X46" s="30"/>
      <c r="Y46" s="30"/>
      <c r="Z46" s="30"/>
      <c r="AA46" s="30"/>
      <c r="AB46" s="30"/>
      <c r="AC46" s="30"/>
      <c r="AD46" s="30"/>
      <c r="AE46" s="30"/>
      <c r="AF46" s="30"/>
      <c r="AG46" s="30"/>
      <c r="AH46" s="30"/>
    </row>
    <row r="47" spans="1:34" customFormat="1" ht="37.200000000000003">
      <c r="A47" s="316" t="s">
        <v>3166</v>
      </c>
      <c r="B47" s="207"/>
      <c r="C47" s="207"/>
      <c r="D47" s="207"/>
      <c r="E47" s="207"/>
      <c r="F47" s="208"/>
      <c r="G47" s="209"/>
      <c r="H47" s="208"/>
      <c r="I47" s="208"/>
      <c r="J47" s="208"/>
      <c r="K47" s="210"/>
      <c r="L47" s="208"/>
      <c r="M47" s="211"/>
      <c r="N47" s="208"/>
      <c r="O47" s="211"/>
      <c r="P47" s="212"/>
      <c r="Q47" s="213"/>
      <c r="R47" s="208"/>
      <c r="S47" s="208"/>
      <c r="T47" s="211"/>
      <c r="U47" s="159"/>
      <c r="V47" s="317">
        <v>111</v>
      </c>
      <c r="W47" s="2"/>
      <c r="X47" s="2"/>
      <c r="Y47" s="2"/>
      <c r="Z47" s="2"/>
      <c r="AA47" s="2"/>
      <c r="AB47" s="2"/>
      <c r="AC47" s="2"/>
      <c r="AD47" s="2"/>
      <c r="AE47" s="2"/>
      <c r="AF47" s="2"/>
      <c r="AG47" s="2"/>
    </row>
    <row r="48" spans="1:34" ht="94.8" outlineLevel="1">
      <c r="A48" s="31">
        <f>A46+1</f>
        <v>37</v>
      </c>
      <c r="B48" s="47" t="s">
        <v>8287</v>
      </c>
      <c r="C48" s="47" t="s">
        <v>341</v>
      </c>
      <c r="D48" s="47" t="s">
        <v>3167</v>
      </c>
      <c r="E48" s="74">
        <v>6635006486</v>
      </c>
      <c r="F48" s="47" t="s">
        <v>7644</v>
      </c>
      <c r="G48" s="153" t="s">
        <v>3168</v>
      </c>
      <c r="H48" s="10" t="s">
        <v>3109</v>
      </c>
      <c r="I48" s="10" t="s">
        <v>22</v>
      </c>
      <c r="J48" s="323" t="s">
        <v>1561</v>
      </c>
      <c r="K48" s="324">
        <v>200.1</v>
      </c>
      <c r="L48" s="47" t="s">
        <v>3125</v>
      </c>
      <c r="M48" s="76" t="s">
        <v>11333</v>
      </c>
      <c r="N48" s="314" t="s">
        <v>39</v>
      </c>
      <c r="O48" s="87" t="s">
        <v>12497</v>
      </c>
      <c r="P48" s="47" t="s">
        <v>5553</v>
      </c>
      <c r="Q48" s="325" t="s">
        <v>5299</v>
      </c>
      <c r="R48" s="10" t="s">
        <v>5297</v>
      </c>
      <c r="S48" s="265" t="s">
        <v>3573</v>
      </c>
      <c r="T48" s="326" t="s">
        <v>5556</v>
      </c>
      <c r="U48" s="111" t="s">
        <v>5550</v>
      </c>
      <c r="V48" s="315"/>
      <c r="W48" s="30"/>
      <c r="X48" s="30"/>
      <c r="Y48" s="30"/>
      <c r="Z48" s="30"/>
      <c r="AA48" s="30"/>
      <c r="AB48" s="30"/>
      <c r="AC48" s="30"/>
      <c r="AD48" s="30"/>
      <c r="AE48" s="30"/>
      <c r="AF48" s="30"/>
      <c r="AG48" s="30"/>
      <c r="AH48" s="30"/>
    </row>
    <row r="49" spans="1:34" ht="114" customHeight="1" outlineLevel="1">
      <c r="A49" s="31">
        <f>A48+1</f>
        <v>38</v>
      </c>
      <c r="B49" s="10" t="s">
        <v>8288</v>
      </c>
      <c r="C49" s="10" t="s">
        <v>341</v>
      </c>
      <c r="D49" s="10" t="s">
        <v>5554</v>
      </c>
      <c r="E49" s="9">
        <v>6601009697</v>
      </c>
      <c r="F49" s="10" t="s">
        <v>7645</v>
      </c>
      <c r="G49" s="125" t="s">
        <v>1787</v>
      </c>
      <c r="H49" s="10" t="s">
        <v>3109</v>
      </c>
      <c r="I49" s="10" t="s">
        <v>22</v>
      </c>
      <c r="J49" s="323" t="s">
        <v>1561</v>
      </c>
      <c r="K49" s="324">
        <v>200.1</v>
      </c>
      <c r="L49" s="10" t="s">
        <v>3125</v>
      </c>
      <c r="M49" s="76" t="s">
        <v>11205</v>
      </c>
      <c r="N49" s="314" t="s">
        <v>39</v>
      </c>
      <c r="O49" s="76" t="s">
        <v>12498</v>
      </c>
      <c r="P49" s="10" t="s">
        <v>1781</v>
      </c>
      <c r="Q49" s="325" t="s">
        <v>5300</v>
      </c>
      <c r="R49" s="10" t="s">
        <v>5298</v>
      </c>
      <c r="S49" s="121" t="s">
        <v>3574</v>
      </c>
      <c r="T49" s="327" t="s">
        <v>5555</v>
      </c>
      <c r="U49" s="328" t="s">
        <v>5551</v>
      </c>
      <c r="V49" s="315"/>
      <c r="W49" s="30"/>
      <c r="X49" s="30"/>
      <c r="Y49" s="30"/>
      <c r="Z49" s="30"/>
      <c r="AA49" s="30"/>
      <c r="AB49" s="30"/>
      <c r="AC49" s="30"/>
      <c r="AD49" s="30"/>
      <c r="AE49" s="30"/>
      <c r="AF49" s="30"/>
      <c r="AG49" s="30"/>
      <c r="AH49" s="30"/>
    </row>
    <row r="50" spans="1:34" ht="142.19999999999999" outlineLevel="1">
      <c r="A50" s="31">
        <f>A49+1</f>
        <v>39</v>
      </c>
      <c r="B50" s="10" t="s">
        <v>8289</v>
      </c>
      <c r="C50" s="10" t="s">
        <v>341</v>
      </c>
      <c r="D50" s="10" t="s">
        <v>3169</v>
      </c>
      <c r="E50" s="9">
        <v>6601009697</v>
      </c>
      <c r="F50" s="10" t="s">
        <v>7646</v>
      </c>
      <c r="G50" s="125" t="s">
        <v>1787</v>
      </c>
      <c r="H50" s="10" t="s">
        <v>3109</v>
      </c>
      <c r="I50" s="10" t="s">
        <v>22</v>
      </c>
      <c r="J50" s="329" t="s">
        <v>1561</v>
      </c>
      <c r="K50" s="330">
        <v>200.1</v>
      </c>
      <c r="L50" s="10" t="s">
        <v>3125</v>
      </c>
      <c r="M50" s="76" t="s">
        <v>11334</v>
      </c>
      <c r="N50" s="314" t="s">
        <v>39</v>
      </c>
      <c r="O50" s="87" t="s">
        <v>12499</v>
      </c>
      <c r="P50" s="10" t="s">
        <v>1781</v>
      </c>
      <c r="Q50" s="325" t="s">
        <v>5300</v>
      </c>
      <c r="R50" s="10" t="s">
        <v>5298</v>
      </c>
      <c r="S50" s="265" t="s">
        <v>3574</v>
      </c>
      <c r="T50" s="266" t="s">
        <v>6461</v>
      </c>
      <c r="U50" s="331" t="s">
        <v>5552</v>
      </c>
      <c r="V50" s="315"/>
      <c r="W50" s="30"/>
      <c r="X50" s="30"/>
      <c r="Y50" s="30"/>
      <c r="Z50" s="30"/>
      <c r="AA50" s="30"/>
      <c r="AB50" s="30"/>
      <c r="AC50" s="30"/>
      <c r="AD50" s="30"/>
      <c r="AE50" s="30"/>
      <c r="AF50" s="30"/>
      <c r="AG50" s="30"/>
      <c r="AH50" s="30"/>
    </row>
    <row r="51" spans="1:34" customFormat="1" ht="37.200000000000003">
      <c r="A51" s="316" t="s">
        <v>3170</v>
      </c>
      <c r="B51" s="207"/>
      <c r="C51" s="207"/>
      <c r="D51" s="207"/>
      <c r="E51" s="207"/>
      <c r="F51" s="208"/>
      <c r="G51" s="209"/>
      <c r="H51" s="208"/>
      <c r="I51" s="208"/>
      <c r="J51" s="208"/>
      <c r="K51" s="210"/>
      <c r="L51" s="208"/>
      <c r="M51" s="211"/>
      <c r="N51" s="208"/>
      <c r="O51" s="211"/>
      <c r="P51" s="212"/>
      <c r="Q51" s="213"/>
      <c r="R51" s="208"/>
      <c r="S51" s="208"/>
      <c r="T51" s="211"/>
      <c r="U51" s="159"/>
      <c r="V51" s="317">
        <v>111</v>
      </c>
      <c r="W51" s="2"/>
      <c r="X51" s="2"/>
      <c r="Y51" s="2"/>
      <c r="Z51" s="2"/>
      <c r="AA51" s="2"/>
      <c r="AB51" s="2"/>
      <c r="AC51" s="2"/>
      <c r="AD51" s="2"/>
      <c r="AE51" s="2"/>
      <c r="AF51" s="2"/>
      <c r="AG51" s="2"/>
    </row>
    <row r="52" spans="1:34" ht="106.8" outlineLevel="1">
      <c r="A52" s="16">
        <f>A50+1</f>
        <v>40</v>
      </c>
      <c r="B52" s="10" t="s">
        <v>5630</v>
      </c>
      <c r="C52" s="167" t="s">
        <v>44</v>
      </c>
      <c r="D52" s="10" t="s">
        <v>2259</v>
      </c>
      <c r="E52" s="10">
        <v>6622003093</v>
      </c>
      <c r="F52" s="10" t="s">
        <v>13656</v>
      </c>
      <c r="G52" s="125" t="s">
        <v>2260</v>
      </c>
      <c r="H52" s="10" t="s">
        <v>3109</v>
      </c>
      <c r="I52" s="10" t="s">
        <v>22</v>
      </c>
      <c r="J52" s="10" t="s">
        <v>3946</v>
      </c>
      <c r="K52" s="14">
        <v>120</v>
      </c>
      <c r="L52" s="10" t="s">
        <v>3110</v>
      </c>
      <c r="M52" s="76" t="s">
        <v>11345</v>
      </c>
      <c r="N52" s="314" t="s">
        <v>39</v>
      </c>
      <c r="O52" s="76" t="s">
        <v>12500</v>
      </c>
      <c r="P52" s="10" t="s">
        <v>11843</v>
      </c>
      <c r="Q52" s="173" t="s">
        <v>9428</v>
      </c>
      <c r="R52" s="10" t="s">
        <v>4316</v>
      </c>
      <c r="S52" s="10" t="s">
        <v>3947</v>
      </c>
      <c r="T52" s="76" t="s">
        <v>4600</v>
      </c>
      <c r="U52" s="107" t="s">
        <v>4419</v>
      </c>
      <c r="V52" s="315"/>
      <c r="W52" s="30"/>
      <c r="X52" s="30"/>
      <c r="Y52" s="30"/>
      <c r="Z52" s="30"/>
      <c r="AA52" s="30"/>
      <c r="AB52" s="30"/>
      <c r="AC52" s="30"/>
      <c r="AD52" s="30"/>
      <c r="AE52" s="30"/>
      <c r="AF52" s="30"/>
      <c r="AG52" s="30"/>
      <c r="AH52" s="30"/>
    </row>
    <row r="53" spans="1:34" ht="106.8" outlineLevel="1">
      <c r="A53" s="16">
        <f>A52+1</f>
        <v>41</v>
      </c>
      <c r="B53" s="10" t="s">
        <v>8290</v>
      </c>
      <c r="C53" s="167" t="s">
        <v>44</v>
      </c>
      <c r="D53" s="10" t="s">
        <v>2253</v>
      </c>
      <c r="E53" s="10">
        <v>6622002340</v>
      </c>
      <c r="F53" s="10" t="s">
        <v>13436</v>
      </c>
      <c r="G53" s="125" t="s">
        <v>2254</v>
      </c>
      <c r="H53" s="10" t="s">
        <v>3109</v>
      </c>
      <c r="I53" s="10" t="s">
        <v>22</v>
      </c>
      <c r="J53" s="10" t="s">
        <v>3946</v>
      </c>
      <c r="K53" s="14">
        <v>120</v>
      </c>
      <c r="L53" s="10" t="s">
        <v>3110</v>
      </c>
      <c r="M53" s="76" t="s">
        <v>11346</v>
      </c>
      <c r="N53" s="314" t="s">
        <v>39</v>
      </c>
      <c r="O53" s="76" t="s">
        <v>12501</v>
      </c>
      <c r="P53" s="10" t="s">
        <v>11844</v>
      </c>
      <c r="Q53" s="173" t="s">
        <v>9636</v>
      </c>
      <c r="R53" s="10" t="s">
        <v>4316</v>
      </c>
      <c r="S53" s="10" t="s">
        <v>3950</v>
      </c>
      <c r="T53" s="76" t="s">
        <v>4597</v>
      </c>
      <c r="U53" s="72" t="s">
        <v>4420</v>
      </c>
      <c r="V53" s="315"/>
      <c r="W53" s="30"/>
      <c r="X53" s="30"/>
      <c r="Y53" s="30"/>
      <c r="Z53" s="30"/>
      <c r="AA53" s="30"/>
      <c r="AB53" s="30"/>
      <c r="AC53" s="30"/>
      <c r="AD53" s="30"/>
      <c r="AE53" s="30"/>
      <c r="AF53" s="30"/>
      <c r="AG53" s="30"/>
      <c r="AH53" s="30"/>
    </row>
    <row r="54" spans="1:34" ht="106.8" outlineLevel="1">
      <c r="A54" s="16">
        <f>A53+1</f>
        <v>42</v>
      </c>
      <c r="B54" s="10" t="s">
        <v>8291</v>
      </c>
      <c r="C54" s="167" t="s">
        <v>44</v>
      </c>
      <c r="D54" s="10" t="s">
        <v>2255</v>
      </c>
      <c r="E54" s="10">
        <v>6622002325</v>
      </c>
      <c r="F54" s="10" t="s">
        <v>13433</v>
      </c>
      <c r="G54" s="125" t="s">
        <v>2256</v>
      </c>
      <c r="H54" s="10" t="s">
        <v>3109</v>
      </c>
      <c r="I54" s="10" t="s">
        <v>22</v>
      </c>
      <c r="J54" s="10" t="s">
        <v>3957</v>
      </c>
      <c r="K54" s="14">
        <v>120</v>
      </c>
      <c r="L54" s="10" t="s">
        <v>3110</v>
      </c>
      <c r="M54" s="76" t="s">
        <v>11347</v>
      </c>
      <c r="N54" s="314" t="s">
        <v>39</v>
      </c>
      <c r="O54" s="76" t="s">
        <v>12502</v>
      </c>
      <c r="P54" s="10" t="s">
        <v>11845</v>
      </c>
      <c r="Q54" s="173" t="s">
        <v>9428</v>
      </c>
      <c r="R54" s="10" t="s">
        <v>4316</v>
      </c>
      <c r="S54" s="10" t="s">
        <v>13176</v>
      </c>
      <c r="T54" s="82" t="s">
        <v>4598</v>
      </c>
      <c r="U54" s="72" t="s">
        <v>4421</v>
      </c>
      <c r="V54" s="315"/>
      <c r="W54" s="30"/>
      <c r="X54" s="30"/>
      <c r="Y54" s="30"/>
      <c r="Z54" s="30"/>
      <c r="AA54" s="30"/>
      <c r="AB54" s="30"/>
      <c r="AC54" s="30"/>
      <c r="AD54" s="30"/>
      <c r="AE54" s="30"/>
      <c r="AF54" s="30"/>
      <c r="AG54" s="30"/>
      <c r="AH54" s="30"/>
    </row>
    <row r="55" spans="1:34" ht="106.8" outlineLevel="1">
      <c r="A55" s="16">
        <f>A54+1</f>
        <v>43</v>
      </c>
      <c r="B55" s="10" t="s">
        <v>8619</v>
      </c>
      <c r="C55" s="167" t="s">
        <v>341</v>
      </c>
      <c r="D55" s="10" t="s">
        <v>2257</v>
      </c>
      <c r="E55" s="10">
        <v>6622002332</v>
      </c>
      <c r="F55" s="10" t="s">
        <v>13437</v>
      </c>
      <c r="G55" s="125" t="s">
        <v>2258</v>
      </c>
      <c r="H55" s="10" t="s">
        <v>3109</v>
      </c>
      <c r="I55" s="10" t="s">
        <v>22</v>
      </c>
      <c r="J55" s="10" t="s">
        <v>3956</v>
      </c>
      <c r="K55" s="14">
        <v>120</v>
      </c>
      <c r="L55" s="10" t="s">
        <v>3110</v>
      </c>
      <c r="M55" s="76" t="s">
        <v>11348</v>
      </c>
      <c r="N55" s="314" t="s">
        <v>39</v>
      </c>
      <c r="O55" s="76" t="s">
        <v>12503</v>
      </c>
      <c r="P55" s="10" t="s">
        <v>11846</v>
      </c>
      <c r="Q55" s="173" t="s">
        <v>9428</v>
      </c>
      <c r="R55" s="10" t="s">
        <v>4316</v>
      </c>
      <c r="S55" s="10" t="s">
        <v>3944</v>
      </c>
      <c r="T55" s="76" t="s">
        <v>4599</v>
      </c>
      <c r="U55" s="107" t="s">
        <v>4422</v>
      </c>
      <c r="V55" s="315"/>
      <c r="W55" s="30"/>
      <c r="X55" s="30"/>
      <c r="Y55" s="30"/>
      <c r="Z55" s="30"/>
      <c r="AA55" s="30"/>
      <c r="AB55" s="30"/>
      <c r="AC55" s="30"/>
      <c r="AD55" s="30"/>
      <c r="AE55" s="30"/>
      <c r="AF55" s="30"/>
      <c r="AG55" s="30"/>
      <c r="AH55" s="30"/>
    </row>
    <row r="56" spans="1:34" customFormat="1" ht="37.200000000000003">
      <c r="A56" s="316" t="s">
        <v>5119</v>
      </c>
      <c r="B56" s="207"/>
      <c r="C56" s="207"/>
      <c r="D56" s="207"/>
      <c r="E56" s="207"/>
      <c r="F56" s="208"/>
      <c r="G56" s="209"/>
      <c r="H56" s="208"/>
      <c r="I56" s="208"/>
      <c r="J56" s="208"/>
      <c r="K56" s="210"/>
      <c r="L56" s="208"/>
      <c r="M56" s="211"/>
      <c r="N56" s="208"/>
      <c r="O56" s="211"/>
      <c r="P56" s="212"/>
      <c r="Q56" s="213"/>
      <c r="R56" s="208"/>
      <c r="S56" s="208"/>
      <c r="T56" s="211"/>
      <c r="U56" s="159"/>
      <c r="V56" s="317">
        <v>111</v>
      </c>
      <c r="W56" s="2"/>
      <c r="X56" s="2"/>
      <c r="Y56" s="2"/>
      <c r="Z56" s="2"/>
      <c r="AA56" s="2"/>
      <c r="AB56" s="2"/>
      <c r="AC56" s="2"/>
      <c r="AD56" s="2"/>
      <c r="AE56" s="2"/>
      <c r="AF56" s="2"/>
      <c r="AG56" s="2"/>
    </row>
    <row r="57" spans="1:34" ht="292.5" customHeight="1" outlineLevel="1">
      <c r="A57" s="16">
        <f>A55+1</f>
        <v>44</v>
      </c>
      <c r="B57" s="10" t="s">
        <v>8292</v>
      </c>
      <c r="C57" s="10" t="s">
        <v>44</v>
      </c>
      <c r="D57" s="10" t="s">
        <v>4922</v>
      </c>
      <c r="E57" s="9">
        <v>6632002765</v>
      </c>
      <c r="F57" s="10" t="s">
        <v>7494</v>
      </c>
      <c r="G57" s="125" t="s">
        <v>4923</v>
      </c>
      <c r="H57" s="10" t="s">
        <v>3109</v>
      </c>
      <c r="I57" s="10" t="s">
        <v>22</v>
      </c>
      <c r="J57" s="10" t="s">
        <v>299</v>
      </c>
      <c r="K57" s="14" t="s">
        <v>3171</v>
      </c>
      <c r="L57" s="15" t="s">
        <v>3110</v>
      </c>
      <c r="M57" s="76" t="s">
        <v>11349</v>
      </c>
      <c r="N57" s="314" t="s">
        <v>39</v>
      </c>
      <c r="O57" s="76" t="s">
        <v>12504</v>
      </c>
      <c r="P57" s="10" t="s">
        <v>5789</v>
      </c>
      <c r="Q57" s="228" t="s">
        <v>5331</v>
      </c>
      <c r="R57" s="10" t="s">
        <v>4985</v>
      </c>
      <c r="S57" s="127" t="s">
        <v>13177</v>
      </c>
      <c r="T57" s="82" t="s">
        <v>6462</v>
      </c>
      <c r="U57" s="71" t="s">
        <v>4924</v>
      </c>
      <c r="V57" s="315"/>
      <c r="W57" s="30"/>
      <c r="X57" s="30"/>
      <c r="Y57" s="30"/>
      <c r="Z57" s="30"/>
      <c r="AA57" s="30"/>
      <c r="AB57" s="30"/>
      <c r="AC57" s="30"/>
      <c r="AD57" s="30"/>
      <c r="AE57" s="30"/>
      <c r="AF57" s="30"/>
      <c r="AG57" s="30"/>
      <c r="AH57" s="30"/>
    </row>
    <row r="58" spans="1:34" ht="82.8" outlineLevel="1">
      <c r="A58" s="16">
        <f>A57+1</f>
        <v>45</v>
      </c>
      <c r="B58" s="10" t="s">
        <v>8293</v>
      </c>
      <c r="C58" s="10" t="s">
        <v>341</v>
      </c>
      <c r="D58" s="10" t="s">
        <v>4925</v>
      </c>
      <c r="E58" s="9">
        <v>6632015482</v>
      </c>
      <c r="F58" s="10" t="s">
        <v>7495</v>
      </c>
      <c r="G58" s="125" t="s">
        <v>4926</v>
      </c>
      <c r="H58" s="10" t="s">
        <v>3109</v>
      </c>
      <c r="I58" s="10" t="s">
        <v>22</v>
      </c>
      <c r="J58" s="10" t="s">
        <v>3172</v>
      </c>
      <c r="K58" s="332">
        <v>927.7</v>
      </c>
      <c r="L58" s="15" t="s">
        <v>3125</v>
      </c>
      <c r="M58" s="76" t="s">
        <v>11350</v>
      </c>
      <c r="N58" s="314" t="s">
        <v>39</v>
      </c>
      <c r="O58" s="76" t="s">
        <v>12505</v>
      </c>
      <c r="P58" s="10" t="s">
        <v>4927</v>
      </c>
      <c r="Q58" s="222" t="s">
        <v>4928</v>
      </c>
      <c r="R58" s="10" t="s">
        <v>4985</v>
      </c>
      <c r="S58" s="127" t="s">
        <v>13178</v>
      </c>
      <c r="T58" s="82" t="s">
        <v>6463</v>
      </c>
      <c r="U58" s="71" t="s">
        <v>4930</v>
      </c>
      <c r="V58" s="315"/>
      <c r="W58" s="30"/>
      <c r="X58" s="30"/>
      <c r="Y58" s="30"/>
      <c r="Z58" s="30"/>
      <c r="AA58" s="30"/>
      <c r="AB58" s="30"/>
      <c r="AC58" s="30"/>
      <c r="AD58" s="30"/>
      <c r="AE58" s="30"/>
      <c r="AF58" s="30"/>
      <c r="AG58" s="30"/>
      <c r="AH58" s="30"/>
    </row>
    <row r="59" spans="1:34" ht="82.8" outlineLevel="1">
      <c r="A59" s="16">
        <f t="shared" ref="A59:A71" si="4">A58+1</f>
        <v>46</v>
      </c>
      <c r="B59" s="10" t="s">
        <v>8294</v>
      </c>
      <c r="C59" s="10" t="s">
        <v>341</v>
      </c>
      <c r="D59" s="10" t="s">
        <v>3173</v>
      </c>
      <c r="E59" s="196">
        <v>6632015027</v>
      </c>
      <c r="F59" s="10" t="s">
        <v>7496</v>
      </c>
      <c r="G59" s="125" t="s">
        <v>4931</v>
      </c>
      <c r="H59" s="10" t="s">
        <v>3109</v>
      </c>
      <c r="I59" s="10" t="s">
        <v>22</v>
      </c>
      <c r="J59" s="10" t="s">
        <v>3475</v>
      </c>
      <c r="K59" s="14" t="s">
        <v>3476</v>
      </c>
      <c r="L59" s="15" t="s">
        <v>3110</v>
      </c>
      <c r="M59" s="76" t="s">
        <v>11351</v>
      </c>
      <c r="N59" s="314" t="s">
        <v>39</v>
      </c>
      <c r="O59" s="76" t="s">
        <v>12506</v>
      </c>
      <c r="P59" s="10" t="s">
        <v>5450</v>
      </c>
      <c r="Q59" s="222" t="s">
        <v>5341</v>
      </c>
      <c r="R59" s="10" t="s">
        <v>4932</v>
      </c>
      <c r="S59" s="127" t="s">
        <v>4934</v>
      </c>
      <c r="T59" s="82" t="s">
        <v>6464</v>
      </c>
      <c r="U59" s="71" t="s">
        <v>4933</v>
      </c>
      <c r="V59" s="315"/>
      <c r="W59" s="30"/>
      <c r="X59" s="30"/>
      <c r="Y59" s="30"/>
      <c r="Z59" s="30"/>
      <c r="AA59" s="30"/>
      <c r="AB59" s="30"/>
      <c r="AC59" s="30"/>
      <c r="AD59" s="30"/>
      <c r="AE59" s="30"/>
      <c r="AF59" s="30"/>
      <c r="AG59" s="30"/>
      <c r="AH59" s="30"/>
    </row>
    <row r="60" spans="1:34" ht="84" outlineLevel="1">
      <c r="A60" s="16">
        <f t="shared" si="4"/>
        <v>47</v>
      </c>
      <c r="B60" s="10" t="s">
        <v>8295</v>
      </c>
      <c r="C60" s="10" t="s">
        <v>44</v>
      </c>
      <c r="D60" s="10" t="s">
        <v>3174</v>
      </c>
      <c r="E60" s="9">
        <v>6632015475</v>
      </c>
      <c r="F60" s="10" t="s">
        <v>7497</v>
      </c>
      <c r="G60" s="125" t="s">
        <v>4937</v>
      </c>
      <c r="H60" s="10" t="s">
        <v>3109</v>
      </c>
      <c r="I60" s="10" t="s">
        <v>22</v>
      </c>
      <c r="J60" s="10" t="s">
        <v>3475</v>
      </c>
      <c r="K60" s="14">
        <v>0</v>
      </c>
      <c r="L60" s="15" t="s">
        <v>3110</v>
      </c>
      <c r="M60" s="76" t="s">
        <v>11352</v>
      </c>
      <c r="N60" s="314" t="s">
        <v>39</v>
      </c>
      <c r="O60" s="76" t="s">
        <v>12507</v>
      </c>
      <c r="P60" s="10" t="s">
        <v>5451</v>
      </c>
      <c r="Q60" s="228" t="s">
        <v>5171</v>
      </c>
      <c r="R60" s="10" t="s">
        <v>4985</v>
      </c>
      <c r="S60" s="127" t="s">
        <v>4935</v>
      </c>
      <c r="T60" s="82" t="s">
        <v>6465</v>
      </c>
      <c r="U60" s="71" t="s">
        <v>4936</v>
      </c>
      <c r="V60" s="315"/>
      <c r="W60" s="30"/>
      <c r="X60" s="30"/>
      <c r="Y60" s="30"/>
      <c r="Z60" s="30"/>
      <c r="AA60" s="30"/>
      <c r="AB60" s="30"/>
      <c r="AC60" s="30"/>
      <c r="AD60" s="30"/>
      <c r="AE60" s="30"/>
      <c r="AF60" s="30"/>
      <c r="AG60" s="30"/>
      <c r="AH60" s="30"/>
    </row>
    <row r="61" spans="1:34" ht="82.8" outlineLevel="1">
      <c r="A61" s="16">
        <f t="shared" si="4"/>
        <v>48</v>
      </c>
      <c r="B61" s="10" t="s">
        <v>8296</v>
      </c>
      <c r="C61" s="10" t="s">
        <v>44</v>
      </c>
      <c r="D61" s="10" t="s">
        <v>3175</v>
      </c>
      <c r="E61" s="196">
        <v>6632014954</v>
      </c>
      <c r="F61" s="10" t="s">
        <v>14000</v>
      </c>
      <c r="G61" s="125" t="s">
        <v>4938</v>
      </c>
      <c r="H61" s="10" t="s">
        <v>3109</v>
      </c>
      <c r="I61" s="10" t="s">
        <v>22</v>
      </c>
      <c r="J61" s="10" t="s">
        <v>2659</v>
      </c>
      <c r="K61" s="14">
        <v>927.7</v>
      </c>
      <c r="L61" s="15" t="s">
        <v>3110</v>
      </c>
      <c r="M61" s="76" t="s">
        <v>11356</v>
      </c>
      <c r="N61" s="314" t="s">
        <v>39</v>
      </c>
      <c r="O61" s="76" t="s">
        <v>12508</v>
      </c>
      <c r="P61" s="16" t="s">
        <v>5790</v>
      </c>
      <c r="Q61" s="228" t="s">
        <v>5170</v>
      </c>
      <c r="R61" s="10" t="s">
        <v>4985</v>
      </c>
      <c r="S61" s="127" t="s">
        <v>13179</v>
      </c>
      <c r="T61" s="82" t="s">
        <v>6466</v>
      </c>
      <c r="U61" s="71" t="s">
        <v>4939</v>
      </c>
      <c r="V61" s="315"/>
      <c r="W61" s="30"/>
      <c r="X61" s="30"/>
      <c r="Y61" s="30"/>
      <c r="Z61" s="30"/>
      <c r="AA61" s="30"/>
      <c r="AB61" s="30"/>
      <c r="AC61" s="30"/>
      <c r="AD61" s="30"/>
      <c r="AE61" s="30"/>
      <c r="AF61" s="30"/>
      <c r="AG61" s="30"/>
      <c r="AH61" s="30"/>
    </row>
    <row r="62" spans="1:34" ht="82.8" outlineLevel="1">
      <c r="A62" s="16">
        <f t="shared" si="4"/>
        <v>49</v>
      </c>
      <c r="B62" s="10" t="s">
        <v>8297</v>
      </c>
      <c r="C62" s="10" t="s">
        <v>44</v>
      </c>
      <c r="D62" s="10" t="s">
        <v>4940</v>
      </c>
      <c r="E62" s="196">
        <v>6632015066</v>
      </c>
      <c r="F62" s="10" t="s">
        <v>7498</v>
      </c>
      <c r="G62" s="125" t="s">
        <v>4941</v>
      </c>
      <c r="H62" s="10" t="s">
        <v>3109</v>
      </c>
      <c r="I62" s="10" t="s">
        <v>22</v>
      </c>
      <c r="J62" s="10" t="s">
        <v>299</v>
      </c>
      <c r="K62" s="14">
        <v>927.7</v>
      </c>
      <c r="L62" s="15" t="s">
        <v>3110</v>
      </c>
      <c r="M62" s="76" t="s">
        <v>11353</v>
      </c>
      <c r="N62" s="314" t="s">
        <v>39</v>
      </c>
      <c r="O62" s="76" t="s">
        <v>12509</v>
      </c>
      <c r="P62" s="16" t="s">
        <v>5791</v>
      </c>
      <c r="Q62" s="228" t="s">
        <v>5170</v>
      </c>
      <c r="R62" s="10" t="s">
        <v>39</v>
      </c>
      <c r="S62" s="127" t="s">
        <v>3595</v>
      </c>
      <c r="T62" s="82" t="s">
        <v>6467</v>
      </c>
      <c r="U62" s="71" t="s">
        <v>6377</v>
      </c>
      <c r="V62" s="315"/>
      <c r="W62" s="30"/>
      <c r="X62" s="30"/>
      <c r="Y62" s="30"/>
      <c r="Z62" s="30"/>
      <c r="AA62" s="30"/>
      <c r="AB62" s="30"/>
      <c r="AC62" s="30"/>
      <c r="AD62" s="30"/>
      <c r="AE62" s="30"/>
      <c r="AF62" s="30"/>
      <c r="AG62" s="30"/>
      <c r="AH62" s="30"/>
    </row>
    <row r="63" spans="1:34" ht="82.8" outlineLevel="1">
      <c r="A63" s="16">
        <f>A62+1</f>
        <v>50</v>
      </c>
      <c r="B63" s="10" t="s">
        <v>8298</v>
      </c>
      <c r="C63" s="10" t="s">
        <v>341</v>
      </c>
      <c r="D63" s="10" t="s">
        <v>3176</v>
      </c>
      <c r="E63" s="9">
        <v>6632015524</v>
      </c>
      <c r="F63" s="10" t="s">
        <v>7647</v>
      </c>
      <c r="G63" s="125" t="s">
        <v>4942</v>
      </c>
      <c r="H63" s="10" t="s">
        <v>3109</v>
      </c>
      <c r="I63" s="10" t="s">
        <v>22</v>
      </c>
      <c r="J63" s="10" t="s">
        <v>1561</v>
      </c>
      <c r="K63" s="14">
        <v>927.7</v>
      </c>
      <c r="L63" s="15" t="s">
        <v>3110</v>
      </c>
      <c r="M63" s="76" t="s">
        <v>11355</v>
      </c>
      <c r="N63" s="314" t="s">
        <v>39</v>
      </c>
      <c r="O63" s="76" t="s">
        <v>12510</v>
      </c>
      <c r="P63" s="10" t="s">
        <v>6376</v>
      </c>
      <c r="Q63" s="228" t="s">
        <v>5170</v>
      </c>
      <c r="R63" s="10" t="s">
        <v>4985</v>
      </c>
      <c r="S63" s="127" t="s">
        <v>13180</v>
      </c>
      <c r="T63" s="82" t="s">
        <v>6468</v>
      </c>
      <c r="U63" s="71" t="s">
        <v>4943</v>
      </c>
      <c r="V63" s="315"/>
      <c r="W63" s="30"/>
      <c r="X63" s="30"/>
      <c r="Y63" s="30"/>
      <c r="Z63" s="30"/>
      <c r="AA63" s="30"/>
      <c r="AB63" s="30"/>
      <c r="AC63" s="30"/>
      <c r="AD63" s="30"/>
      <c r="AE63" s="30"/>
      <c r="AF63" s="30"/>
      <c r="AG63" s="30"/>
      <c r="AH63" s="30"/>
    </row>
    <row r="64" spans="1:34" ht="82.8" outlineLevel="1">
      <c r="A64" s="16">
        <f t="shared" si="4"/>
        <v>51</v>
      </c>
      <c r="B64" s="10" t="s">
        <v>8299</v>
      </c>
      <c r="C64" s="10" t="s">
        <v>44</v>
      </c>
      <c r="D64" s="10" t="s">
        <v>3177</v>
      </c>
      <c r="E64" s="9">
        <v>6632015838</v>
      </c>
      <c r="F64" s="10" t="s">
        <v>7499</v>
      </c>
      <c r="G64" s="125" t="s">
        <v>4944</v>
      </c>
      <c r="H64" s="10" t="s">
        <v>3109</v>
      </c>
      <c r="I64" s="10" t="s">
        <v>22</v>
      </c>
      <c r="J64" s="10" t="s">
        <v>3475</v>
      </c>
      <c r="K64" s="333" t="s">
        <v>3476</v>
      </c>
      <c r="L64" s="15" t="s">
        <v>3110</v>
      </c>
      <c r="M64" s="76" t="s">
        <v>11354</v>
      </c>
      <c r="N64" s="314" t="s">
        <v>39</v>
      </c>
      <c r="O64" s="76" t="s">
        <v>12495</v>
      </c>
      <c r="P64" s="10" t="s">
        <v>5452</v>
      </c>
      <c r="Q64" s="334" t="s">
        <v>5169</v>
      </c>
      <c r="R64" s="10" t="s">
        <v>4985</v>
      </c>
      <c r="S64" s="127" t="s">
        <v>13181</v>
      </c>
      <c r="T64" s="82" t="s">
        <v>6469</v>
      </c>
      <c r="U64" s="71" t="s">
        <v>4945</v>
      </c>
      <c r="V64" s="315"/>
      <c r="W64" s="30"/>
      <c r="X64" s="30"/>
      <c r="Y64" s="30"/>
      <c r="Z64" s="30"/>
      <c r="AA64" s="30"/>
      <c r="AB64" s="30"/>
      <c r="AC64" s="30"/>
      <c r="AD64" s="30"/>
      <c r="AE64" s="30"/>
      <c r="AF64" s="30"/>
      <c r="AG64" s="30"/>
      <c r="AH64" s="30"/>
    </row>
    <row r="65" spans="1:34" ht="82.8" outlineLevel="1">
      <c r="A65" s="16">
        <f t="shared" si="4"/>
        <v>52</v>
      </c>
      <c r="B65" s="10" t="s">
        <v>4946</v>
      </c>
      <c r="C65" s="10" t="s">
        <v>44</v>
      </c>
      <c r="D65" s="10" t="s">
        <v>3178</v>
      </c>
      <c r="E65" s="9">
        <v>6632015490</v>
      </c>
      <c r="F65" s="10" t="s">
        <v>7500</v>
      </c>
      <c r="G65" s="125" t="s">
        <v>4947</v>
      </c>
      <c r="H65" s="10" t="s">
        <v>3109</v>
      </c>
      <c r="I65" s="10" t="s">
        <v>22</v>
      </c>
      <c r="J65" s="10" t="s">
        <v>299</v>
      </c>
      <c r="K65" s="333" t="s">
        <v>3171</v>
      </c>
      <c r="L65" s="15" t="s">
        <v>3110</v>
      </c>
      <c r="M65" s="482" t="s">
        <v>11353</v>
      </c>
      <c r="N65" s="314" t="s">
        <v>39</v>
      </c>
      <c r="O65" s="76" t="s">
        <v>12511</v>
      </c>
      <c r="P65" s="16" t="s">
        <v>5792</v>
      </c>
      <c r="Q65" s="228" t="s">
        <v>5170</v>
      </c>
      <c r="R65" s="10" t="s">
        <v>4985</v>
      </c>
      <c r="S65" s="127" t="s">
        <v>3596</v>
      </c>
      <c r="T65" s="82" t="s">
        <v>6470</v>
      </c>
      <c r="U65" s="71" t="s">
        <v>4948</v>
      </c>
      <c r="V65" s="315"/>
      <c r="W65" s="30"/>
      <c r="X65" s="30"/>
      <c r="Y65" s="30"/>
      <c r="Z65" s="30"/>
      <c r="AA65" s="30"/>
      <c r="AB65" s="30"/>
      <c r="AC65" s="30"/>
      <c r="AD65" s="30"/>
      <c r="AE65" s="30"/>
      <c r="AF65" s="30"/>
      <c r="AG65" s="30"/>
      <c r="AH65" s="30"/>
    </row>
    <row r="66" spans="1:34" ht="94.2" outlineLevel="1">
      <c r="A66" s="16">
        <f t="shared" si="4"/>
        <v>53</v>
      </c>
      <c r="B66" s="16" t="s">
        <v>7733</v>
      </c>
      <c r="C66" s="10" t="s">
        <v>44</v>
      </c>
      <c r="D66" s="10" t="s">
        <v>3179</v>
      </c>
      <c r="E66" s="9">
        <v>6632015490</v>
      </c>
      <c r="F66" s="10" t="s">
        <v>8304</v>
      </c>
      <c r="G66" s="125" t="s">
        <v>3297</v>
      </c>
      <c r="H66" s="10" t="s">
        <v>3109</v>
      </c>
      <c r="I66" s="10" t="s">
        <v>22</v>
      </c>
      <c r="J66" s="10" t="s">
        <v>299</v>
      </c>
      <c r="K66" s="333" t="s">
        <v>3171</v>
      </c>
      <c r="L66" s="15" t="s">
        <v>3110</v>
      </c>
      <c r="M66" s="482" t="s">
        <v>11355</v>
      </c>
      <c r="N66" s="314" t="s">
        <v>39</v>
      </c>
      <c r="O66" s="76" t="s">
        <v>12512</v>
      </c>
      <c r="P66" s="16" t="s">
        <v>5793</v>
      </c>
      <c r="Q66" s="228" t="s">
        <v>5170</v>
      </c>
      <c r="R66" s="10" t="s">
        <v>4985</v>
      </c>
      <c r="S66" s="10" t="s">
        <v>2670</v>
      </c>
      <c r="T66" s="82" t="s">
        <v>6471</v>
      </c>
      <c r="U66" s="71" t="s">
        <v>4949</v>
      </c>
      <c r="V66" s="315"/>
      <c r="W66" s="30"/>
      <c r="X66" s="30"/>
      <c r="Y66" s="30"/>
      <c r="Z66" s="30"/>
      <c r="AA66" s="30"/>
      <c r="AB66" s="30"/>
      <c r="AC66" s="30"/>
      <c r="AD66" s="30"/>
      <c r="AE66" s="30"/>
      <c r="AF66" s="30"/>
      <c r="AG66" s="30"/>
      <c r="AH66" s="30"/>
    </row>
    <row r="67" spans="1:34" ht="117.6" outlineLevel="1">
      <c r="A67" s="16">
        <f>A66+1</f>
        <v>54</v>
      </c>
      <c r="B67" s="10" t="s">
        <v>4952</v>
      </c>
      <c r="C67" s="10" t="s">
        <v>44</v>
      </c>
      <c r="D67" s="10" t="s">
        <v>3180</v>
      </c>
      <c r="E67" s="9">
        <v>6632010653</v>
      </c>
      <c r="F67" s="10" t="s">
        <v>7501</v>
      </c>
      <c r="G67" s="125" t="s">
        <v>4950</v>
      </c>
      <c r="H67" s="10" t="s">
        <v>3109</v>
      </c>
      <c r="I67" s="10" t="s">
        <v>22</v>
      </c>
      <c r="J67" s="10" t="s">
        <v>3475</v>
      </c>
      <c r="K67" s="335" t="s">
        <v>3476</v>
      </c>
      <c r="L67" s="277" t="s">
        <v>3110</v>
      </c>
      <c r="M67" s="482" t="s">
        <v>11354</v>
      </c>
      <c r="N67" s="314" t="s">
        <v>39</v>
      </c>
      <c r="O67" s="76" t="s">
        <v>12513</v>
      </c>
      <c r="P67" s="10" t="s">
        <v>5453</v>
      </c>
      <c r="Q67" s="228" t="s">
        <v>5175</v>
      </c>
      <c r="R67" s="10" t="s">
        <v>4986</v>
      </c>
      <c r="S67" s="127" t="s">
        <v>12593</v>
      </c>
      <c r="T67" s="82" t="s">
        <v>6467</v>
      </c>
      <c r="U67" s="71" t="s">
        <v>4951</v>
      </c>
      <c r="V67" s="315"/>
      <c r="W67" s="30"/>
      <c r="X67" s="30"/>
      <c r="Y67" s="30"/>
      <c r="Z67" s="30"/>
      <c r="AA67" s="30"/>
      <c r="AB67" s="30"/>
      <c r="AC67" s="30"/>
      <c r="AD67" s="30"/>
      <c r="AE67" s="30"/>
      <c r="AF67" s="30"/>
      <c r="AG67" s="30"/>
      <c r="AH67" s="30"/>
    </row>
    <row r="68" spans="1:34" ht="82.8" outlineLevel="1">
      <c r="A68" s="16">
        <f t="shared" si="4"/>
        <v>55</v>
      </c>
      <c r="B68" s="10" t="s">
        <v>8300</v>
      </c>
      <c r="C68" s="10" t="s">
        <v>341</v>
      </c>
      <c r="D68" s="10" t="s">
        <v>4953</v>
      </c>
      <c r="E68" s="9">
        <v>6632010639</v>
      </c>
      <c r="F68" s="10" t="s">
        <v>7714</v>
      </c>
      <c r="G68" s="125" t="s">
        <v>4954</v>
      </c>
      <c r="H68" s="10" t="s">
        <v>3109</v>
      </c>
      <c r="I68" s="10" t="s">
        <v>22</v>
      </c>
      <c r="J68" s="10" t="s">
        <v>1561</v>
      </c>
      <c r="K68" s="333" t="s">
        <v>3171</v>
      </c>
      <c r="L68" s="15" t="s">
        <v>3110</v>
      </c>
      <c r="M68" s="482" t="s">
        <v>11355</v>
      </c>
      <c r="N68" s="314" t="s">
        <v>39</v>
      </c>
      <c r="O68" s="76" t="s">
        <v>12514</v>
      </c>
      <c r="P68" s="10" t="s">
        <v>6378</v>
      </c>
      <c r="Q68" s="228" t="s">
        <v>5342</v>
      </c>
      <c r="R68" s="10" t="s">
        <v>4985</v>
      </c>
      <c r="S68" s="127" t="s">
        <v>2674</v>
      </c>
      <c r="T68" s="82" t="s">
        <v>6472</v>
      </c>
      <c r="U68" s="71" t="s">
        <v>4955</v>
      </c>
      <c r="V68" s="315"/>
      <c r="W68" s="30"/>
      <c r="X68" s="30"/>
      <c r="Y68" s="30"/>
      <c r="Z68" s="30"/>
      <c r="AA68" s="30"/>
      <c r="AB68" s="30"/>
      <c r="AC68" s="30"/>
      <c r="AD68" s="30"/>
      <c r="AE68" s="30"/>
      <c r="AF68" s="30"/>
      <c r="AG68" s="30"/>
      <c r="AH68" s="30"/>
    </row>
    <row r="69" spans="1:34" ht="82.8" outlineLevel="1">
      <c r="A69" s="16">
        <f t="shared" si="4"/>
        <v>56</v>
      </c>
      <c r="B69" s="10" t="s">
        <v>8301</v>
      </c>
      <c r="C69" s="10" t="s">
        <v>44</v>
      </c>
      <c r="D69" s="10" t="s">
        <v>3181</v>
      </c>
      <c r="E69" s="9">
        <v>6632010660</v>
      </c>
      <c r="F69" s="10" t="s">
        <v>7502</v>
      </c>
      <c r="G69" s="125" t="s">
        <v>4956</v>
      </c>
      <c r="H69" s="10" t="s">
        <v>3109</v>
      </c>
      <c r="I69" s="10" t="s">
        <v>22</v>
      </c>
      <c r="J69" s="10" t="s">
        <v>299</v>
      </c>
      <c r="K69" s="333" t="s">
        <v>3171</v>
      </c>
      <c r="L69" s="15" t="s">
        <v>3110</v>
      </c>
      <c r="M69" s="482" t="s">
        <v>10911</v>
      </c>
      <c r="N69" s="314" t="s">
        <v>39</v>
      </c>
      <c r="O69" s="76" t="s">
        <v>12515</v>
      </c>
      <c r="P69" s="16" t="s">
        <v>5794</v>
      </c>
      <c r="Q69" s="228" t="s">
        <v>5170</v>
      </c>
      <c r="R69" s="10" t="s">
        <v>4985</v>
      </c>
      <c r="S69" s="127" t="s">
        <v>12592</v>
      </c>
      <c r="T69" s="82" t="s">
        <v>6473</v>
      </c>
      <c r="U69" s="71" t="s">
        <v>4957</v>
      </c>
      <c r="V69" s="315"/>
      <c r="W69" s="30"/>
      <c r="X69" s="30"/>
      <c r="Y69" s="30"/>
      <c r="Z69" s="30"/>
      <c r="AA69" s="30"/>
      <c r="AB69" s="30"/>
      <c r="AC69" s="30"/>
      <c r="AD69" s="30"/>
      <c r="AE69" s="30"/>
      <c r="AF69" s="30"/>
      <c r="AG69" s="30"/>
      <c r="AH69" s="30"/>
    </row>
    <row r="70" spans="1:34" ht="94.2" outlineLevel="1">
      <c r="A70" s="16">
        <f>A69+1</f>
        <v>57</v>
      </c>
      <c r="B70" s="10" t="s">
        <v>8302</v>
      </c>
      <c r="C70" s="10" t="s">
        <v>341</v>
      </c>
      <c r="D70" s="10" t="s">
        <v>4958</v>
      </c>
      <c r="E70" s="9">
        <v>6632014810</v>
      </c>
      <c r="F70" s="10" t="s">
        <v>7503</v>
      </c>
      <c r="G70" s="125" t="s">
        <v>4959</v>
      </c>
      <c r="H70" s="10" t="s">
        <v>3109</v>
      </c>
      <c r="I70" s="10" t="s">
        <v>22</v>
      </c>
      <c r="J70" s="10" t="s">
        <v>1561</v>
      </c>
      <c r="K70" s="14">
        <v>927.7</v>
      </c>
      <c r="L70" s="15" t="s">
        <v>3110</v>
      </c>
      <c r="M70" s="482" t="s">
        <v>11357</v>
      </c>
      <c r="N70" s="314" t="s">
        <v>39</v>
      </c>
      <c r="O70" s="76" t="s">
        <v>12516</v>
      </c>
      <c r="P70" s="10" t="s">
        <v>6379</v>
      </c>
      <c r="Q70" s="222" t="s">
        <v>5341</v>
      </c>
      <c r="R70" s="10" t="s">
        <v>4985</v>
      </c>
      <c r="S70" s="127" t="s">
        <v>2684</v>
      </c>
      <c r="T70" s="82" t="s">
        <v>6467</v>
      </c>
      <c r="U70" s="71" t="s">
        <v>4961</v>
      </c>
      <c r="V70" s="315"/>
      <c r="W70" s="30"/>
      <c r="X70" s="30"/>
      <c r="Y70" s="30"/>
      <c r="Z70" s="30"/>
      <c r="AA70" s="30"/>
      <c r="AB70" s="30"/>
      <c r="AC70" s="30"/>
      <c r="AD70" s="30"/>
      <c r="AE70" s="30"/>
      <c r="AF70" s="30"/>
      <c r="AG70" s="30"/>
      <c r="AH70" s="30"/>
    </row>
    <row r="71" spans="1:34" ht="82.8" outlineLevel="1">
      <c r="A71" s="16">
        <f t="shared" si="4"/>
        <v>58</v>
      </c>
      <c r="B71" s="10" t="s">
        <v>8303</v>
      </c>
      <c r="C71" s="63" t="s">
        <v>341</v>
      </c>
      <c r="D71" s="10" t="s">
        <v>3182</v>
      </c>
      <c r="E71" s="9">
        <v>6632008358</v>
      </c>
      <c r="F71" s="10" t="s">
        <v>13896</v>
      </c>
      <c r="G71" s="125" t="s">
        <v>4960</v>
      </c>
      <c r="H71" s="10" t="s">
        <v>3109</v>
      </c>
      <c r="I71" s="10" t="s">
        <v>22</v>
      </c>
      <c r="J71" s="10" t="s">
        <v>174</v>
      </c>
      <c r="K71" s="14">
        <v>927.7</v>
      </c>
      <c r="L71" s="15" t="s">
        <v>3110</v>
      </c>
      <c r="M71" s="482" t="s">
        <v>11357</v>
      </c>
      <c r="N71" s="314" t="s">
        <v>39</v>
      </c>
      <c r="O71" s="76" t="s">
        <v>12517</v>
      </c>
      <c r="P71" s="16" t="s">
        <v>5795</v>
      </c>
      <c r="Q71" s="228" t="s">
        <v>5170</v>
      </c>
      <c r="R71" s="10" t="s">
        <v>4986</v>
      </c>
      <c r="S71" s="225" t="s">
        <v>5796</v>
      </c>
      <c r="T71" s="82" t="s">
        <v>6474</v>
      </c>
      <c r="U71" s="71" t="s">
        <v>6380</v>
      </c>
      <c r="V71" s="315"/>
      <c r="W71" s="30"/>
      <c r="X71" s="30"/>
      <c r="Y71" s="30"/>
      <c r="Z71" s="30"/>
      <c r="AA71" s="30"/>
      <c r="AB71" s="30"/>
      <c r="AC71" s="30"/>
      <c r="AD71" s="30"/>
      <c r="AE71" s="30"/>
      <c r="AF71" s="30"/>
      <c r="AG71" s="30"/>
      <c r="AH71" s="30"/>
    </row>
    <row r="72" spans="1:34" customFormat="1" ht="37.200000000000003">
      <c r="A72" s="316" t="s">
        <v>3183</v>
      </c>
      <c r="B72" s="207"/>
      <c r="C72" s="207"/>
      <c r="D72" s="207"/>
      <c r="E72" s="207"/>
      <c r="F72" s="208"/>
      <c r="G72" s="209"/>
      <c r="H72" s="208"/>
      <c r="I72" s="208"/>
      <c r="J72" s="208"/>
      <c r="K72" s="210"/>
      <c r="L72" s="208"/>
      <c r="M72" s="211"/>
      <c r="N72" s="208"/>
      <c r="O72" s="211"/>
      <c r="P72" s="212"/>
      <c r="Q72" s="213"/>
      <c r="R72" s="208"/>
      <c r="S72" s="208"/>
      <c r="T72" s="211"/>
      <c r="U72" s="159"/>
      <c r="V72" s="317">
        <v>111</v>
      </c>
      <c r="W72" s="2"/>
      <c r="X72" s="2"/>
      <c r="Y72" s="2"/>
      <c r="Z72" s="2"/>
      <c r="AA72" s="2"/>
      <c r="AB72" s="2"/>
      <c r="AC72" s="2"/>
      <c r="AD72" s="2"/>
      <c r="AE72" s="2"/>
      <c r="AF72" s="2"/>
      <c r="AG72" s="2"/>
    </row>
    <row r="73" spans="1:34" ht="94.8" outlineLevel="1">
      <c r="A73" s="16">
        <f>A71+1</f>
        <v>59</v>
      </c>
      <c r="B73" s="10" t="s">
        <v>8604</v>
      </c>
      <c r="C73" s="10" t="s">
        <v>44</v>
      </c>
      <c r="D73" s="10" t="s">
        <v>6501</v>
      </c>
      <c r="E73" s="9">
        <v>6656003895</v>
      </c>
      <c r="F73" s="10" t="s">
        <v>7476</v>
      </c>
      <c r="G73" s="125" t="s">
        <v>6505</v>
      </c>
      <c r="H73" s="10" t="s">
        <v>3109</v>
      </c>
      <c r="I73" s="10" t="s">
        <v>22</v>
      </c>
      <c r="J73" s="10" t="s">
        <v>6611</v>
      </c>
      <c r="K73" s="14">
        <v>187</v>
      </c>
      <c r="L73" s="10" t="s">
        <v>3110</v>
      </c>
      <c r="M73" s="482" t="s">
        <v>11358</v>
      </c>
      <c r="N73" s="314" t="s">
        <v>39</v>
      </c>
      <c r="O73" s="76" t="s">
        <v>12518</v>
      </c>
      <c r="P73" s="16" t="s">
        <v>6513</v>
      </c>
      <c r="Q73" s="222" t="s">
        <v>5343</v>
      </c>
      <c r="R73" s="10" t="s">
        <v>4388</v>
      </c>
      <c r="S73" s="127" t="s">
        <v>13154</v>
      </c>
      <c r="T73" s="76" t="s">
        <v>4828</v>
      </c>
      <c r="U73" s="72" t="s">
        <v>3698</v>
      </c>
      <c r="V73" s="315"/>
      <c r="W73" s="30"/>
      <c r="X73" s="30"/>
      <c r="Y73" s="30"/>
      <c r="Z73" s="30"/>
      <c r="AA73" s="30"/>
      <c r="AB73" s="30"/>
      <c r="AC73" s="30"/>
      <c r="AD73" s="30"/>
      <c r="AE73" s="30"/>
      <c r="AF73" s="30"/>
      <c r="AG73" s="30"/>
      <c r="AH73" s="30"/>
    </row>
    <row r="74" spans="1:34" ht="72" customHeight="1" outlineLevel="1">
      <c r="A74" s="16">
        <f>A73+1</f>
        <v>60</v>
      </c>
      <c r="B74" s="172" t="s">
        <v>8605</v>
      </c>
      <c r="C74" s="10" t="s">
        <v>44</v>
      </c>
      <c r="D74" s="10" t="s">
        <v>6502</v>
      </c>
      <c r="E74" s="9">
        <v>6656004095</v>
      </c>
      <c r="F74" s="10" t="s">
        <v>7477</v>
      </c>
      <c r="G74" s="125" t="s">
        <v>6506</v>
      </c>
      <c r="H74" s="10" t="s">
        <v>3109</v>
      </c>
      <c r="I74" s="10" t="s">
        <v>22</v>
      </c>
      <c r="J74" s="10" t="s">
        <v>6811</v>
      </c>
      <c r="K74" s="14">
        <v>187</v>
      </c>
      <c r="L74" s="10" t="s">
        <v>3110</v>
      </c>
      <c r="M74" s="482" t="s">
        <v>11359</v>
      </c>
      <c r="N74" s="314" t="s">
        <v>39</v>
      </c>
      <c r="O74" s="76" t="s">
        <v>12519</v>
      </c>
      <c r="P74" s="16" t="s">
        <v>6620</v>
      </c>
      <c r="Q74" s="222" t="s">
        <v>5343</v>
      </c>
      <c r="R74" s="10" t="s">
        <v>4389</v>
      </c>
      <c r="S74" s="127" t="s">
        <v>13155</v>
      </c>
      <c r="T74" s="76" t="s">
        <v>4829</v>
      </c>
      <c r="U74" s="336" t="s">
        <v>3699</v>
      </c>
      <c r="V74" s="315"/>
      <c r="W74" s="30"/>
      <c r="X74" s="30"/>
      <c r="Y74" s="30"/>
      <c r="Z74" s="30"/>
      <c r="AA74" s="30"/>
      <c r="AB74" s="30"/>
      <c r="AC74" s="30"/>
      <c r="AD74" s="30"/>
      <c r="AE74" s="30"/>
      <c r="AF74" s="30"/>
      <c r="AG74" s="30"/>
      <c r="AH74" s="30"/>
    </row>
    <row r="75" spans="1:34" ht="82.8" outlineLevel="1">
      <c r="A75" s="16">
        <f t="shared" ref="A75:A84" si="5">A74+1</f>
        <v>61</v>
      </c>
      <c r="B75" s="10" t="s">
        <v>8606</v>
      </c>
      <c r="C75" s="10" t="s">
        <v>44</v>
      </c>
      <c r="D75" s="10" t="s">
        <v>6503</v>
      </c>
      <c r="E75" s="9">
        <v>6656003937</v>
      </c>
      <c r="F75" s="10" t="s">
        <v>7478</v>
      </c>
      <c r="G75" s="125" t="s">
        <v>3700</v>
      </c>
      <c r="H75" s="10" t="s">
        <v>3109</v>
      </c>
      <c r="I75" s="10" t="s">
        <v>22</v>
      </c>
      <c r="J75" s="10" t="s">
        <v>6612</v>
      </c>
      <c r="K75" s="14">
        <v>187</v>
      </c>
      <c r="L75" s="10" t="s">
        <v>3118</v>
      </c>
      <c r="M75" s="482" t="s">
        <v>11360</v>
      </c>
      <c r="N75" s="314" t="s">
        <v>39</v>
      </c>
      <c r="O75" s="76" t="s">
        <v>12529</v>
      </c>
      <c r="P75" s="16" t="s">
        <v>7113</v>
      </c>
      <c r="Q75" s="222" t="s">
        <v>5343</v>
      </c>
      <c r="R75" s="10" t="s">
        <v>4390</v>
      </c>
      <c r="S75" s="10" t="s">
        <v>13156</v>
      </c>
      <c r="T75" s="76" t="s">
        <v>4830</v>
      </c>
      <c r="U75" s="72" t="s">
        <v>3700</v>
      </c>
      <c r="V75" s="315"/>
      <c r="W75" s="30"/>
      <c r="X75" s="30"/>
      <c r="Y75" s="30"/>
      <c r="Z75" s="30"/>
      <c r="AA75" s="30"/>
      <c r="AB75" s="30"/>
      <c r="AC75" s="30"/>
      <c r="AD75" s="30"/>
      <c r="AE75" s="30"/>
      <c r="AF75" s="30"/>
      <c r="AG75" s="30"/>
      <c r="AH75" s="30"/>
    </row>
    <row r="76" spans="1:34" ht="94.8" outlineLevel="1">
      <c r="A76" s="16">
        <f t="shared" si="5"/>
        <v>62</v>
      </c>
      <c r="B76" s="172" t="s">
        <v>8607</v>
      </c>
      <c r="C76" s="16" t="s">
        <v>44</v>
      </c>
      <c r="D76" s="10" t="s">
        <v>3079</v>
      </c>
      <c r="E76" s="16">
        <v>6656003888</v>
      </c>
      <c r="F76" s="16" t="s">
        <v>7715</v>
      </c>
      <c r="G76" s="125" t="s">
        <v>6507</v>
      </c>
      <c r="H76" s="10" t="s">
        <v>3109</v>
      </c>
      <c r="I76" s="16" t="s">
        <v>22</v>
      </c>
      <c r="J76" s="10" t="s">
        <v>6611</v>
      </c>
      <c r="K76" s="146">
        <v>187</v>
      </c>
      <c r="L76" s="10" t="s">
        <v>3118</v>
      </c>
      <c r="M76" s="482" t="s">
        <v>11361</v>
      </c>
      <c r="N76" s="314" t="s">
        <v>39</v>
      </c>
      <c r="O76" s="80" t="s">
        <v>12520</v>
      </c>
      <c r="P76" s="16" t="s">
        <v>6619</v>
      </c>
      <c r="Q76" s="222" t="s">
        <v>5343</v>
      </c>
      <c r="R76" s="16" t="s">
        <v>4391</v>
      </c>
      <c r="S76" s="16" t="s">
        <v>13157</v>
      </c>
      <c r="T76" s="76" t="s">
        <v>4831</v>
      </c>
      <c r="U76" s="336" t="s">
        <v>3701</v>
      </c>
      <c r="V76" s="315"/>
      <c r="W76" s="30"/>
      <c r="X76" s="30"/>
      <c r="Y76" s="30"/>
      <c r="Z76" s="30"/>
      <c r="AA76" s="30"/>
      <c r="AB76" s="30"/>
      <c r="AC76" s="30"/>
      <c r="AD76" s="30"/>
      <c r="AE76" s="30"/>
      <c r="AF76" s="30"/>
      <c r="AG76" s="30"/>
      <c r="AH76" s="30"/>
    </row>
    <row r="77" spans="1:34" ht="94.2" outlineLevel="1">
      <c r="A77" s="16">
        <f t="shared" si="5"/>
        <v>63</v>
      </c>
      <c r="B77" s="10" t="s">
        <v>8608</v>
      </c>
      <c r="C77" s="10" t="s">
        <v>44</v>
      </c>
      <c r="D77" s="10" t="s">
        <v>3080</v>
      </c>
      <c r="E77" s="9">
        <v>6656004017</v>
      </c>
      <c r="F77" s="10" t="s">
        <v>7504</v>
      </c>
      <c r="G77" s="125" t="s">
        <v>6508</v>
      </c>
      <c r="H77" s="10" t="s">
        <v>3109</v>
      </c>
      <c r="I77" s="10" t="s">
        <v>22</v>
      </c>
      <c r="J77" s="10" t="s">
        <v>6611</v>
      </c>
      <c r="K77" s="146">
        <v>187</v>
      </c>
      <c r="L77" s="10" t="s">
        <v>3110</v>
      </c>
      <c r="M77" s="482" t="s">
        <v>11362</v>
      </c>
      <c r="N77" s="314" t="s">
        <v>39</v>
      </c>
      <c r="O77" s="500" t="s">
        <v>12521</v>
      </c>
      <c r="P77" s="16" t="s">
        <v>6514</v>
      </c>
      <c r="Q77" s="222" t="s">
        <v>5343</v>
      </c>
      <c r="R77" s="10" t="s">
        <v>4394</v>
      </c>
      <c r="S77" s="127" t="s">
        <v>13159</v>
      </c>
      <c r="T77" s="76" t="s">
        <v>4832</v>
      </c>
      <c r="U77" s="348" t="s">
        <v>3702</v>
      </c>
      <c r="V77" s="315"/>
      <c r="W77" s="30"/>
      <c r="X77" s="30"/>
      <c r="Y77" s="30"/>
      <c r="Z77" s="30"/>
      <c r="AA77" s="30"/>
      <c r="AB77" s="30"/>
      <c r="AC77" s="30"/>
      <c r="AD77" s="30"/>
      <c r="AE77" s="30"/>
      <c r="AF77" s="30"/>
      <c r="AG77" s="30"/>
      <c r="AH77" s="30"/>
    </row>
    <row r="78" spans="1:34" ht="82.8" outlineLevel="1">
      <c r="A78" s="16">
        <f t="shared" si="5"/>
        <v>64</v>
      </c>
      <c r="B78" s="172" t="s">
        <v>8609</v>
      </c>
      <c r="C78" s="10" t="s">
        <v>44</v>
      </c>
      <c r="D78" s="10" t="s">
        <v>3184</v>
      </c>
      <c r="E78" s="9">
        <v>6656003905</v>
      </c>
      <c r="F78" s="10" t="s">
        <v>7505</v>
      </c>
      <c r="G78" s="382" t="s">
        <v>7100</v>
      </c>
      <c r="H78" s="10" t="s">
        <v>3109</v>
      </c>
      <c r="I78" s="10" t="s">
        <v>22</v>
      </c>
      <c r="J78" s="10" t="s">
        <v>6611</v>
      </c>
      <c r="K78" s="146">
        <v>187</v>
      </c>
      <c r="L78" s="15" t="s">
        <v>3110</v>
      </c>
      <c r="M78" s="482" t="s">
        <v>11363</v>
      </c>
      <c r="N78" s="314" t="s">
        <v>39</v>
      </c>
      <c r="O78" s="500" t="s">
        <v>12452</v>
      </c>
      <c r="P78" s="16" t="s">
        <v>6515</v>
      </c>
      <c r="Q78" s="222" t="s">
        <v>5343</v>
      </c>
      <c r="R78" s="10" t="s">
        <v>4393</v>
      </c>
      <c r="S78" s="10" t="s">
        <v>13182</v>
      </c>
      <c r="T78" s="82" t="s">
        <v>10367</v>
      </c>
      <c r="U78" s="349" t="s">
        <v>3703</v>
      </c>
      <c r="V78" s="315"/>
      <c r="W78" s="30"/>
      <c r="X78" s="30"/>
      <c r="Y78" s="30"/>
      <c r="Z78" s="30"/>
      <c r="AA78" s="30"/>
      <c r="AB78" s="30"/>
      <c r="AC78" s="30"/>
      <c r="AD78" s="30"/>
      <c r="AE78" s="30"/>
      <c r="AF78" s="30"/>
      <c r="AG78" s="30"/>
      <c r="AH78" s="30"/>
    </row>
    <row r="79" spans="1:34" ht="94.2" outlineLevel="1">
      <c r="A79" s="16">
        <f t="shared" si="5"/>
        <v>65</v>
      </c>
      <c r="B79" s="172" t="s">
        <v>8610</v>
      </c>
      <c r="C79" s="10" t="s">
        <v>44</v>
      </c>
      <c r="D79" s="10" t="s">
        <v>3082</v>
      </c>
      <c r="E79" s="9">
        <v>6656003944</v>
      </c>
      <c r="F79" s="10" t="s">
        <v>3650</v>
      </c>
      <c r="G79" s="125" t="s">
        <v>6509</v>
      </c>
      <c r="H79" s="10" t="s">
        <v>3109</v>
      </c>
      <c r="I79" s="10" t="s">
        <v>22</v>
      </c>
      <c r="J79" s="10" t="s">
        <v>6611</v>
      </c>
      <c r="K79" s="14">
        <v>187</v>
      </c>
      <c r="L79" s="10" t="s">
        <v>3110</v>
      </c>
      <c r="M79" s="482" t="s">
        <v>11364</v>
      </c>
      <c r="N79" s="314" t="s">
        <v>39</v>
      </c>
      <c r="O79" s="500" t="s">
        <v>12522</v>
      </c>
      <c r="P79" s="16" t="s">
        <v>6516</v>
      </c>
      <c r="Q79" s="222" t="s">
        <v>5343</v>
      </c>
      <c r="R79" s="10" t="s">
        <v>4392</v>
      </c>
      <c r="S79" s="265" t="s">
        <v>13183</v>
      </c>
      <c r="T79" s="326" t="s">
        <v>4833</v>
      </c>
      <c r="U79" s="83" t="s">
        <v>3704</v>
      </c>
      <c r="V79" s="315"/>
      <c r="W79" s="30"/>
      <c r="X79" s="30"/>
      <c r="Y79" s="30"/>
      <c r="Z79" s="30"/>
      <c r="AA79" s="30"/>
      <c r="AB79" s="30"/>
      <c r="AC79" s="30"/>
      <c r="AD79" s="30"/>
      <c r="AE79" s="30"/>
      <c r="AF79" s="30"/>
      <c r="AG79" s="30"/>
      <c r="AH79" s="30"/>
    </row>
    <row r="80" spans="1:34" ht="94.2" outlineLevel="1">
      <c r="A80" s="16">
        <f>A79+1</f>
        <v>66</v>
      </c>
      <c r="B80" s="123" t="s">
        <v>8611</v>
      </c>
      <c r="C80" s="10" t="s">
        <v>44</v>
      </c>
      <c r="D80" s="10" t="s">
        <v>6504</v>
      </c>
      <c r="E80" s="149" t="s">
        <v>3185</v>
      </c>
      <c r="F80" s="10" t="s">
        <v>8625</v>
      </c>
      <c r="G80" s="125" t="s">
        <v>3705</v>
      </c>
      <c r="H80" s="10" t="s">
        <v>3109</v>
      </c>
      <c r="I80" s="10" t="s">
        <v>22</v>
      </c>
      <c r="J80" s="10" t="s">
        <v>6611</v>
      </c>
      <c r="K80" s="14">
        <v>187</v>
      </c>
      <c r="L80" s="10" t="s">
        <v>3110</v>
      </c>
      <c r="M80" s="482" t="s">
        <v>11364</v>
      </c>
      <c r="N80" s="314" t="s">
        <v>39</v>
      </c>
      <c r="O80" s="500" t="s">
        <v>12523</v>
      </c>
      <c r="P80" s="16" t="s">
        <v>6520</v>
      </c>
      <c r="Q80" s="222" t="s">
        <v>5343</v>
      </c>
      <c r="R80" s="191" t="s">
        <v>3786</v>
      </c>
      <c r="S80" s="138" t="s">
        <v>13162</v>
      </c>
      <c r="T80" s="350" t="s">
        <v>4834</v>
      </c>
      <c r="U80" s="349" t="s">
        <v>3705</v>
      </c>
      <c r="V80" s="315"/>
      <c r="W80" s="30"/>
      <c r="X80" s="30"/>
      <c r="Y80" s="30"/>
      <c r="Z80" s="30"/>
      <c r="AA80" s="30"/>
      <c r="AB80" s="30"/>
      <c r="AC80" s="30"/>
      <c r="AD80" s="30"/>
      <c r="AE80" s="30"/>
      <c r="AF80" s="30"/>
      <c r="AG80" s="30"/>
      <c r="AH80" s="30"/>
    </row>
    <row r="81" spans="1:35" ht="94.2" outlineLevel="1">
      <c r="A81" s="16">
        <f t="shared" si="5"/>
        <v>67</v>
      </c>
      <c r="B81" s="123" t="s">
        <v>8612</v>
      </c>
      <c r="C81" s="10" t="s">
        <v>44</v>
      </c>
      <c r="D81" s="10" t="s">
        <v>3186</v>
      </c>
      <c r="E81" s="9">
        <v>6656004151</v>
      </c>
      <c r="F81" s="10" t="s">
        <v>7483</v>
      </c>
      <c r="G81" s="382" t="s">
        <v>4027</v>
      </c>
      <c r="H81" s="10" t="s">
        <v>3109</v>
      </c>
      <c r="I81" s="10" t="s">
        <v>22</v>
      </c>
      <c r="J81" s="10" t="s">
        <v>6611</v>
      </c>
      <c r="K81" s="14">
        <v>187</v>
      </c>
      <c r="L81" s="10" t="s">
        <v>3110</v>
      </c>
      <c r="M81" s="482" t="s">
        <v>11364</v>
      </c>
      <c r="N81" s="314" t="s">
        <v>39</v>
      </c>
      <c r="O81" s="500" t="s">
        <v>12524</v>
      </c>
      <c r="P81" s="16" t="s">
        <v>6517</v>
      </c>
      <c r="Q81" s="222" t="s">
        <v>5343</v>
      </c>
      <c r="R81" s="191" t="s">
        <v>3786</v>
      </c>
      <c r="S81" s="138" t="s">
        <v>13163</v>
      </c>
      <c r="T81" s="350" t="s">
        <v>4835</v>
      </c>
      <c r="U81" s="66" t="s">
        <v>4395</v>
      </c>
      <c r="V81" s="315"/>
      <c r="W81" s="30"/>
      <c r="X81" s="30"/>
      <c r="Y81" s="30"/>
      <c r="Z81" s="30"/>
      <c r="AA81" s="30"/>
      <c r="AB81" s="30"/>
      <c r="AC81" s="30"/>
      <c r="AD81" s="30"/>
      <c r="AE81" s="30"/>
      <c r="AF81" s="30"/>
      <c r="AG81" s="30"/>
      <c r="AH81" s="30"/>
    </row>
    <row r="82" spans="1:35" ht="94.2" outlineLevel="1">
      <c r="A82" s="16">
        <f t="shared" si="5"/>
        <v>68</v>
      </c>
      <c r="B82" s="123" t="s">
        <v>8613</v>
      </c>
      <c r="C82" s="10" t="s">
        <v>44</v>
      </c>
      <c r="D82" s="10" t="s">
        <v>3697</v>
      </c>
      <c r="E82" s="9">
        <v>6656004176</v>
      </c>
      <c r="F82" s="10" t="s">
        <v>7506</v>
      </c>
      <c r="G82" s="125" t="s">
        <v>6510</v>
      </c>
      <c r="H82" s="10" t="s">
        <v>3109</v>
      </c>
      <c r="I82" s="10" t="s">
        <v>22</v>
      </c>
      <c r="J82" s="10" t="s">
        <v>6611</v>
      </c>
      <c r="K82" s="14">
        <v>187</v>
      </c>
      <c r="L82" s="10" t="s">
        <v>3110</v>
      </c>
      <c r="M82" s="482" t="s">
        <v>11365</v>
      </c>
      <c r="N82" s="314" t="s">
        <v>39</v>
      </c>
      <c r="O82" s="500" t="s">
        <v>12530</v>
      </c>
      <c r="P82" s="16" t="s">
        <v>6518</v>
      </c>
      <c r="Q82" s="222" t="s">
        <v>5343</v>
      </c>
      <c r="R82" s="191" t="s">
        <v>3786</v>
      </c>
      <c r="S82" s="138" t="s">
        <v>13164</v>
      </c>
      <c r="T82" s="350" t="s">
        <v>4836</v>
      </c>
      <c r="U82" s="349" t="s">
        <v>3706</v>
      </c>
      <c r="V82" s="315"/>
      <c r="W82" s="30"/>
      <c r="X82" s="30"/>
      <c r="Y82" s="30"/>
      <c r="Z82" s="30"/>
      <c r="AA82" s="30"/>
      <c r="AB82" s="30"/>
      <c r="AC82" s="30"/>
      <c r="AD82" s="30"/>
      <c r="AE82" s="30"/>
      <c r="AF82" s="30"/>
      <c r="AG82" s="30"/>
      <c r="AH82" s="30"/>
    </row>
    <row r="83" spans="1:35" ht="94.2" outlineLevel="1">
      <c r="A83" s="16">
        <f t="shared" si="5"/>
        <v>69</v>
      </c>
      <c r="B83" s="123" t="s">
        <v>8614</v>
      </c>
      <c r="C83" s="10" t="s">
        <v>44</v>
      </c>
      <c r="D83" s="10" t="s">
        <v>3187</v>
      </c>
      <c r="E83" s="9">
        <v>6656005229</v>
      </c>
      <c r="F83" s="10" t="s">
        <v>7507</v>
      </c>
      <c r="G83" s="125" t="s">
        <v>6511</v>
      </c>
      <c r="H83" s="10" t="s">
        <v>3109</v>
      </c>
      <c r="I83" s="10" t="s">
        <v>22</v>
      </c>
      <c r="J83" s="10" t="s">
        <v>6611</v>
      </c>
      <c r="K83" s="14">
        <v>187</v>
      </c>
      <c r="L83" s="10" t="s">
        <v>3118</v>
      </c>
      <c r="M83" s="482" t="s">
        <v>11366</v>
      </c>
      <c r="N83" s="314" t="s">
        <v>39</v>
      </c>
      <c r="O83" s="500" t="s">
        <v>12525</v>
      </c>
      <c r="P83" s="16" t="s">
        <v>6519</v>
      </c>
      <c r="Q83" s="222" t="s">
        <v>5343</v>
      </c>
      <c r="R83" s="10" t="s">
        <v>7099</v>
      </c>
      <c r="S83" s="138" t="s">
        <v>13165</v>
      </c>
      <c r="T83" s="350" t="s">
        <v>4837</v>
      </c>
      <c r="U83" s="83" t="s">
        <v>3707</v>
      </c>
      <c r="V83" s="315"/>
      <c r="W83" s="30"/>
      <c r="X83" s="30"/>
      <c r="Y83" s="30"/>
      <c r="Z83" s="30"/>
      <c r="AA83" s="30"/>
      <c r="AB83" s="30"/>
      <c r="AC83" s="30"/>
      <c r="AD83" s="30"/>
      <c r="AE83" s="30"/>
      <c r="AF83" s="30"/>
      <c r="AG83" s="30"/>
      <c r="AH83" s="30"/>
    </row>
    <row r="84" spans="1:35" ht="106.2" outlineLevel="1">
      <c r="A84" s="16">
        <f t="shared" si="5"/>
        <v>70</v>
      </c>
      <c r="B84" s="123" t="s">
        <v>8615</v>
      </c>
      <c r="C84" s="10" t="s">
        <v>44</v>
      </c>
      <c r="D84" s="10" t="s">
        <v>3188</v>
      </c>
      <c r="E84" s="9">
        <v>6656019278</v>
      </c>
      <c r="F84" s="10" t="s">
        <v>7508</v>
      </c>
      <c r="G84" s="125" t="s">
        <v>6512</v>
      </c>
      <c r="H84" s="10" t="s">
        <v>3109</v>
      </c>
      <c r="I84" s="10" t="s">
        <v>22</v>
      </c>
      <c r="J84" s="10" t="s">
        <v>7111</v>
      </c>
      <c r="K84" s="14">
        <v>187</v>
      </c>
      <c r="L84" s="10" t="s">
        <v>3110</v>
      </c>
      <c r="M84" s="482" t="s">
        <v>11367</v>
      </c>
      <c r="N84" s="314" t="s">
        <v>39</v>
      </c>
      <c r="O84" s="500" t="s">
        <v>12531</v>
      </c>
      <c r="P84" s="16" t="s">
        <v>7112</v>
      </c>
      <c r="Q84" s="228" t="s">
        <v>11371</v>
      </c>
      <c r="R84" s="10" t="s">
        <v>3786</v>
      </c>
      <c r="S84" s="242" t="s">
        <v>13167</v>
      </c>
      <c r="T84" s="351" t="s">
        <v>4838</v>
      </c>
      <c r="U84" s="83" t="s">
        <v>3708</v>
      </c>
      <c r="V84" s="315"/>
      <c r="W84" s="30"/>
      <c r="X84" s="30"/>
      <c r="Y84" s="30"/>
      <c r="Z84" s="30"/>
      <c r="AA84" s="30"/>
      <c r="AB84" s="30"/>
      <c r="AC84" s="30"/>
      <c r="AD84" s="30"/>
      <c r="AE84" s="30"/>
      <c r="AF84" s="30"/>
      <c r="AG84" s="30"/>
      <c r="AH84" s="30"/>
    </row>
    <row r="85" spans="1:35">
      <c r="A85" s="57"/>
      <c r="B85" s="43"/>
      <c r="C85" s="43"/>
      <c r="D85" s="43"/>
      <c r="E85" s="51"/>
      <c r="F85" s="43"/>
      <c r="G85" s="36"/>
      <c r="H85" s="43"/>
      <c r="I85" s="36"/>
      <c r="J85" s="43"/>
      <c r="K85" s="50"/>
      <c r="L85" s="43"/>
      <c r="M85" s="43"/>
      <c r="N85" s="36"/>
      <c r="O85" s="51"/>
      <c r="P85" s="43"/>
      <c r="Q85" s="36"/>
      <c r="R85" s="24"/>
      <c r="S85" s="43"/>
      <c r="T85" s="36"/>
      <c r="U85" s="30"/>
      <c r="V85" s="30"/>
      <c r="W85" s="30"/>
      <c r="X85" s="30"/>
      <c r="Y85" s="30"/>
      <c r="Z85" s="30"/>
      <c r="AA85" s="30"/>
      <c r="AB85" s="30"/>
      <c r="AC85" s="30"/>
      <c r="AD85" s="30"/>
      <c r="AE85" s="30"/>
      <c r="AF85" s="30"/>
      <c r="AG85" s="30"/>
      <c r="AH85" s="30"/>
      <c r="AI85" s="30"/>
    </row>
    <row r="86" spans="1:35">
      <c r="A86" s="57"/>
      <c r="B86" s="43"/>
      <c r="C86" s="43"/>
      <c r="D86" s="43"/>
      <c r="E86" s="51"/>
      <c r="F86" s="43"/>
      <c r="G86" s="36"/>
      <c r="H86" s="43"/>
      <c r="I86" s="36"/>
      <c r="J86" s="43"/>
      <c r="K86" s="50"/>
      <c r="L86" s="43"/>
      <c r="M86" s="43"/>
      <c r="N86" s="36"/>
      <c r="O86" s="51"/>
      <c r="P86" s="43"/>
      <c r="Q86" s="36"/>
      <c r="R86" s="24"/>
      <c r="S86" s="43"/>
      <c r="T86" s="36"/>
      <c r="U86" s="30"/>
      <c r="V86" s="30"/>
      <c r="W86" s="30"/>
      <c r="X86" s="30"/>
      <c r="Y86" s="30"/>
      <c r="Z86" s="30"/>
      <c r="AA86" s="30"/>
      <c r="AB86" s="30"/>
      <c r="AC86" s="30"/>
      <c r="AD86" s="30"/>
      <c r="AE86" s="30"/>
      <c r="AF86" s="30"/>
      <c r="AG86" s="30"/>
      <c r="AH86" s="30"/>
      <c r="AI86" s="30"/>
    </row>
    <row r="87" spans="1:35">
      <c r="A87" s="57"/>
      <c r="B87" s="43"/>
      <c r="C87" s="43"/>
      <c r="D87" s="43"/>
      <c r="E87" s="51"/>
      <c r="F87" s="43"/>
      <c r="G87" s="36"/>
      <c r="H87" s="43"/>
      <c r="I87" s="36"/>
      <c r="J87" s="43"/>
      <c r="K87" s="50"/>
      <c r="L87" s="43"/>
      <c r="M87" s="43"/>
      <c r="N87" s="36"/>
      <c r="O87" s="51"/>
      <c r="P87" s="43"/>
      <c r="Q87" s="36"/>
      <c r="R87" s="24"/>
      <c r="S87" s="43"/>
      <c r="T87" s="36"/>
      <c r="U87" s="30"/>
      <c r="V87" s="30"/>
      <c r="W87" s="30"/>
      <c r="X87" s="30"/>
      <c r="Y87" s="30"/>
      <c r="Z87" s="30"/>
      <c r="AA87" s="30"/>
      <c r="AB87" s="30"/>
      <c r="AC87" s="30"/>
      <c r="AD87" s="30"/>
      <c r="AE87" s="30"/>
      <c r="AF87" s="30"/>
      <c r="AG87" s="30"/>
      <c r="AH87" s="30"/>
      <c r="AI87" s="30"/>
    </row>
    <row r="88" spans="1:35">
      <c r="A88" s="57"/>
      <c r="B88" s="43"/>
      <c r="C88" s="43"/>
      <c r="D88" s="43"/>
      <c r="E88" s="51"/>
      <c r="F88" s="43"/>
      <c r="G88" s="36"/>
      <c r="H88" s="43"/>
      <c r="I88" s="36"/>
      <c r="J88" s="43"/>
      <c r="K88" s="50"/>
      <c r="L88" s="43"/>
      <c r="M88" s="43"/>
      <c r="N88" s="36"/>
      <c r="O88" s="51"/>
      <c r="P88" s="43"/>
      <c r="Q88" s="36"/>
      <c r="R88" s="24"/>
      <c r="S88" s="43"/>
      <c r="T88" s="36"/>
      <c r="U88" s="30"/>
      <c r="V88" s="30"/>
      <c r="W88" s="30"/>
      <c r="X88" s="30"/>
      <c r="Y88" s="30"/>
      <c r="Z88" s="30"/>
      <c r="AA88" s="30"/>
      <c r="AB88" s="30"/>
      <c r="AC88" s="30"/>
      <c r="AD88" s="30"/>
      <c r="AE88" s="30"/>
      <c r="AF88" s="30"/>
      <c r="AG88" s="30"/>
      <c r="AH88" s="30"/>
      <c r="AI88" s="30"/>
    </row>
    <row r="89" spans="1:35">
      <c r="A89" s="57"/>
      <c r="B89" s="43"/>
      <c r="C89" s="43"/>
      <c r="D89" s="43"/>
      <c r="E89" s="51"/>
      <c r="F89" s="43"/>
      <c r="G89" s="36"/>
      <c r="H89" s="43"/>
      <c r="I89" s="36"/>
      <c r="J89" s="43"/>
      <c r="K89" s="50"/>
      <c r="L89" s="43"/>
      <c r="M89" s="43"/>
      <c r="N89" s="36"/>
      <c r="O89" s="51"/>
      <c r="P89" s="43"/>
      <c r="Q89" s="36"/>
      <c r="R89" s="24"/>
      <c r="S89" s="43"/>
      <c r="T89" s="36"/>
      <c r="U89" s="30"/>
      <c r="V89" s="30"/>
      <c r="W89" s="30"/>
      <c r="X89" s="30"/>
      <c r="Y89" s="30"/>
      <c r="Z89" s="30"/>
      <c r="AA89" s="30"/>
      <c r="AB89" s="30"/>
      <c r="AC89" s="30"/>
      <c r="AD89" s="30"/>
      <c r="AE89" s="30"/>
      <c r="AF89" s="30"/>
      <c r="AG89" s="30"/>
      <c r="AH89" s="30"/>
      <c r="AI89" s="30"/>
    </row>
    <row r="90" spans="1:35">
      <c r="A90" s="57"/>
      <c r="B90" s="43"/>
      <c r="C90" s="43"/>
      <c r="D90" s="43"/>
      <c r="E90" s="51"/>
      <c r="F90" s="43"/>
      <c r="G90" s="36"/>
      <c r="H90" s="43"/>
      <c r="I90" s="36"/>
      <c r="J90" s="43"/>
      <c r="K90" s="50"/>
      <c r="L90" s="43"/>
      <c r="M90" s="43"/>
      <c r="N90" s="36"/>
      <c r="O90" s="51"/>
      <c r="P90" s="43"/>
      <c r="Q90" s="36"/>
      <c r="R90" s="24"/>
      <c r="S90" s="43"/>
      <c r="T90" s="36"/>
      <c r="U90" s="30"/>
      <c r="V90" s="30"/>
      <c r="W90" s="30"/>
      <c r="X90" s="30"/>
      <c r="Y90" s="30"/>
      <c r="Z90" s="30"/>
      <c r="AA90" s="30"/>
      <c r="AB90" s="30"/>
      <c r="AC90" s="30"/>
      <c r="AD90" s="30"/>
      <c r="AE90" s="30"/>
      <c r="AF90" s="30"/>
      <c r="AG90" s="30"/>
      <c r="AH90" s="30"/>
      <c r="AI90" s="30"/>
    </row>
    <row r="91" spans="1:35">
      <c r="A91" s="57"/>
      <c r="B91" s="43"/>
      <c r="C91" s="43"/>
      <c r="D91" s="43"/>
      <c r="E91" s="51"/>
      <c r="F91" s="43"/>
      <c r="G91" s="36"/>
      <c r="H91" s="43"/>
      <c r="I91" s="36"/>
      <c r="J91" s="43"/>
      <c r="K91" s="50"/>
      <c r="L91" s="43"/>
      <c r="M91" s="43"/>
      <c r="N91" s="36"/>
      <c r="O91" s="51"/>
      <c r="P91" s="43"/>
      <c r="Q91" s="36"/>
      <c r="R91" s="24"/>
      <c r="S91" s="43"/>
      <c r="T91" s="36"/>
      <c r="U91" s="30"/>
      <c r="V91" s="30"/>
      <c r="W91" s="30"/>
      <c r="X91" s="30"/>
      <c r="Y91" s="30"/>
      <c r="Z91" s="30"/>
      <c r="AA91" s="30"/>
      <c r="AB91" s="30"/>
      <c r="AC91" s="30"/>
      <c r="AD91" s="30"/>
      <c r="AE91" s="30"/>
      <c r="AF91" s="30"/>
      <c r="AG91" s="30"/>
      <c r="AH91" s="30"/>
      <c r="AI91" s="30"/>
    </row>
    <row r="92" spans="1:35">
      <c r="A92" s="57"/>
      <c r="B92" s="43"/>
      <c r="C92" s="43"/>
      <c r="D92" s="43"/>
      <c r="E92" s="51"/>
      <c r="F92" s="43"/>
      <c r="G92" s="36"/>
      <c r="H92" s="43"/>
      <c r="I92" s="36"/>
      <c r="J92" s="43"/>
      <c r="K92" s="50"/>
      <c r="L92" s="43"/>
      <c r="M92" s="43"/>
      <c r="N92" s="36"/>
      <c r="O92" s="51"/>
      <c r="P92" s="43"/>
      <c r="Q92" s="36"/>
      <c r="R92" s="24"/>
      <c r="S92" s="43"/>
      <c r="T92" s="36"/>
      <c r="U92" s="30"/>
      <c r="V92" s="30"/>
      <c r="W92" s="30"/>
      <c r="X92" s="30"/>
      <c r="Y92" s="30"/>
      <c r="Z92" s="30"/>
      <c r="AA92" s="30"/>
      <c r="AB92" s="30"/>
      <c r="AC92" s="30"/>
      <c r="AD92" s="30"/>
      <c r="AE92" s="30"/>
      <c r="AF92" s="30"/>
      <c r="AG92" s="30"/>
      <c r="AH92" s="30"/>
      <c r="AI92" s="30"/>
    </row>
    <row r="93" spans="1:35">
      <c r="A93" s="57"/>
      <c r="B93" s="43"/>
      <c r="C93" s="43"/>
      <c r="D93" s="43"/>
      <c r="E93" s="51"/>
      <c r="F93" s="43"/>
      <c r="G93" s="36"/>
      <c r="H93" s="43"/>
      <c r="I93" s="36"/>
      <c r="J93" s="43"/>
      <c r="K93" s="50"/>
      <c r="L93" s="43"/>
      <c r="M93" s="43"/>
      <c r="N93" s="36"/>
      <c r="O93" s="51"/>
      <c r="P93" s="43"/>
      <c r="Q93" s="36"/>
      <c r="R93" s="24"/>
      <c r="S93" s="43"/>
      <c r="T93" s="36"/>
      <c r="U93" s="30"/>
      <c r="V93" s="30"/>
      <c r="W93" s="30"/>
      <c r="X93" s="30"/>
      <c r="Y93" s="30"/>
      <c r="Z93" s="30"/>
      <c r="AA93" s="30"/>
      <c r="AB93" s="30"/>
      <c r="AC93" s="30"/>
      <c r="AD93" s="30"/>
      <c r="AE93" s="30"/>
      <c r="AF93" s="30"/>
      <c r="AG93" s="30"/>
      <c r="AH93" s="30"/>
      <c r="AI93" s="30"/>
    </row>
    <row r="94" spans="1:35">
      <c r="A94" s="57"/>
      <c r="B94" s="43"/>
      <c r="C94" s="43"/>
      <c r="D94" s="43"/>
      <c r="E94" s="51"/>
      <c r="F94" s="43"/>
      <c r="G94" s="36"/>
      <c r="H94" s="43"/>
      <c r="I94" s="36"/>
      <c r="J94" s="43"/>
      <c r="K94" s="50"/>
      <c r="L94" s="43"/>
      <c r="M94" s="43"/>
      <c r="N94" s="36"/>
      <c r="O94" s="51"/>
      <c r="P94" s="43"/>
      <c r="Q94" s="36"/>
      <c r="R94" s="24"/>
      <c r="S94" s="43"/>
      <c r="T94" s="36"/>
      <c r="U94" s="30"/>
      <c r="V94" s="30"/>
      <c r="W94" s="30"/>
      <c r="X94" s="30"/>
      <c r="Y94" s="30"/>
      <c r="Z94" s="30"/>
      <c r="AA94" s="30"/>
      <c r="AB94" s="30"/>
      <c r="AC94" s="30"/>
      <c r="AD94" s="30"/>
      <c r="AE94" s="30"/>
      <c r="AF94" s="30"/>
      <c r="AG94" s="30"/>
      <c r="AH94" s="30"/>
      <c r="AI94" s="30"/>
    </row>
    <row r="95" spans="1:35">
      <c r="A95" s="57"/>
      <c r="B95" s="43"/>
      <c r="C95" s="43"/>
      <c r="D95" s="43"/>
      <c r="E95" s="51"/>
      <c r="F95" s="43"/>
      <c r="G95" s="36"/>
      <c r="H95" s="43"/>
      <c r="I95" s="36"/>
      <c r="J95" s="43"/>
      <c r="K95" s="50"/>
      <c r="L95" s="43"/>
      <c r="M95" s="43"/>
      <c r="N95" s="36"/>
      <c r="O95" s="51"/>
      <c r="P95" s="43"/>
      <c r="Q95" s="36"/>
      <c r="R95" s="24"/>
      <c r="S95" s="43"/>
      <c r="T95" s="36"/>
      <c r="U95" s="30"/>
      <c r="V95" s="30"/>
      <c r="W95" s="30"/>
      <c r="X95" s="30"/>
      <c r="Y95" s="30"/>
      <c r="Z95" s="30"/>
      <c r="AA95" s="30"/>
      <c r="AB95" s="30"/>
      <c r="AC95" s="30"/>
      <c r="AD95" s="30"/>
      <c r="AE95" s="30"/>
      <c r="AF95" s="30"/>
      <c r="AG95" s="30"/>
      <c r="AH95" s="30"/>
      <c r="AI95" s="30"/>
    </row>
    <row r="96" spans="1:35">
      <c r="A96" s="57"/>
      <c r="B96" s="43"/>
      <c r="C96" s="43"/>
      <c r="D96" s="43"/>
      <c r="E96" s="51"/>
      <c r="F96" s="43"/>
      <c r="G96" s="36"/>
      <c r="H96" s="43"/>
      <c r="I96" s="36"/>
      <c r="J96" s="43"/>
      <c r="K96" s="50"/>
      <c r="L96" s="43"/>
      <c r="M96" s="43"/>
      <c r="N96" s="36"/>
      <c r="O96" s="51"/>
      <c r="P96" s="43"/>
      <c r="Q96" s="36"/>
      <c r="R96" s="24"/>
      <c r="S96" s="43"/>
      <c r="T96" s="36"/>
      <c r="U96" s="30"/>
      <c r="V96" s="30"/>
      <c r="W96" s="30"/>
      <c r="X96" s="30"/>
      <c r="Y96" s="30"/>
      <c r="Z96" s="30"/>
      <c r="AA96" s="30"/>
      <c r="AB96" s="30"/>
      <c r="AC96" s="30"/>
      <c r="AD96" s="30"/>
      <c r="AE96" s="30"/>
      <c r="AF96" s="30"/>
      <c r="AG96" s="30"/>
      <c r="AH96" s="30"/>
      <c r="AI96" s="30"/>
    </row>
    <row r="97" spans="1:35">
      <c r="A97" s="57"/>
      <c r="B97" s="43"/>
      <c r="C97" s="43"/>
      <c r="D97" s="43"/>
      <c r="E97" s="51"/>
      <c r="F97" s="43"/>
      <c r="G97" s="36"/>
      <c r="H97" s="43"/>
      <c r="I97" s="36"/>
      <c r="J97" s="43"/>
      <c r="K97" s="50"/>
      <c r="L97" s="43"/>
      <c r="M97" s="43"/>
      <c r="N97" s="36"/>
      <c r="O97" s="51"/>
      <c r="P97" s="43"/>
      <c r="Q97" s="36"/>
      <c r="R97" s="24"/>
      <c r="S97" s="43"/>
      <c r="T97" s="36"/>
      <c r="U97" s="30"/>
      <c r="V97" s="30"/>
      <c r="W97" s="30"/>
      <c r="X97" s="30"/>
      <c r="Y97" s="30"/>
      <c r="Z97" s="30"/>
      <c r="AA97" s="30"/>
      <c r="AB97" s="30"/>
      <c r="AC97" s="30"/>
      <c r="AD97" s="30"/>
      <c r="AE97" s="30"/>
      <c r="AF97" s="30"/>
      <c r="AG97" s="30"/>
      <c r="AH97" s="30"/>
      <c r="AI97" s="30"/>
    </row>
    <row r="98" spans="1:35">
      <c r="A98" s="57"/>
      <c r="B98" s="43"/>
      <c r="C98" s="43"/>
      <c r="D98" s="43"/>
      <c r="E98" s="51"/>
      <c r="F98" s="43"/>
      <c r="G98" s="36"/>
      <c r="H98" s="43"/>
      <c r="I98" s="36"/>
      <c r="J98" s="43"/>
      <c r="K98" s="50"/>
      <c r="L98" s="43"/>
      <c r="M98" s="43"/>
      <c r="N98" s="36"/>
      <c r="O98" s="51"/>
      <c r="P98" s="43"/>
      <c r="Q98" s="36"/>
      <c r="R98" s="24"/>
      <c r="S98" s="43"/>
      <c r="T98" s="36"/>
      <c r="U98" s="30"/>
      <c r="V98" s="30"/>
      <c r="W98" s="30"/>
      <c r="X98" s="30"/>
      <c r="Y98" s="30"/>
      <c r="Z98" s="30"/>
      <c r="AA98" s="30"/>
      <c r="AB98" s="30"/>
      <c r="AC98" s="30"/>
      <c r="AD98" s="30"/>
      <c r="AE98" s="30"/>
      <c r="AF98" s="30"/>
      <c r="AG98" s="30"/>
      <c r="AH98" s="30"/>
      <c r="AI98" s="30"/>
    </row>
    <row r="99" spans="1:35">
      <c r="A99" s="57"/>
      <c r="B99" s="43"/>
      <c r="C99" s="43"/>
      <c r="D99" s="43"/>
      <c r="E99" s="51"/>
      <c r="F99" s="43"/>
      <c r="G99" s="36"/>
      <c r="H99" s="43"/>
      <c r="I99" s="36"/>
      <c r="J99" s="43"/>
      <c r="K99" s="50"/>
      <c r="L99" s="43"/>
      <c r="M99" s="43"/>
      <c r="N99" s="36"/>
      <c r="O99" s="51"/>
      <c r="P99" s="43"/>
      <c r="Q99" s="36"/>
      <c r="R99" s="24"/>
      <c r="S99" s="43"/>
      <c r="T99" s="36"/>
      <c r="U99" s="30"/>
      <c r="V99" s="30"/>
      <c r="W99" s="30"/>
      <c r="X99" s="30"/>
      <c r="Y99" s="30"/>
      <c r="Z99" s="30"/>
      <c r="AA99" s="30"/>
      <c r="AB99" s="30"/>
      <c r="AC99" s="30"/>
      <c r="AD99" s="30"/>
      <c r="AE99" s="30"/>
      <c r="AF99" s="30"/>
      <c r="AG99" s="30"/>
      <c r="AH99" s="30"/>
      <c r="AI99" s="30"/>
    </row>
    <row r="100" spans="1:35">
      <c r="A100" s="57"/>
      <c r="B100" s="43"/>
      <c r="C100" s="43"/>
      <c r="D100" s="43"/>
      <c r="E100" s="51"/>
      <c r="F100" s="43"/>
      <c r="G100" s="36"/>
      <c r="H100" s="43"/>
      <c r="I100" s="36"/>
      <c r="J100" s="43"/>
      <c r="K100" s="50"/>
      <c r="L100" s="43"/>
      <c r="M100" s="43"/>
      <c r="N100" s="36"/>
      <c r="O100" s="51"/>
      <c r="P100" s="43"/>
      <c r="Q100" s="36"/>
      <c r="R100" s="24"/>
      <c r="S100" s="43"/>
      <c r="T100" s="36"/>
      <c r="U100" s="30"/>
      <c r="V100" s="30"/>
      <c r="W100" s="30"/>
      <c r="X100" s="30"/>
      <c r="Y100" s="30"/>
      <c r="Z100" s="30"/>
      <c r="AA100" s="30"/>
      <c r="AB100" s="30"/>
      <c r="AC100" s="30"/>
      <c r="AD100" s="30"/>
      <c r="AE100" s="30"/>
      <c r="AF100" s="30"/>
      <c r="AG100" s="30"/>
      <c r="AH100" s="30"/>
      <c r="AI100" s="30"/>
    </row>
    <row r="101" spans="1:35">
      <c r="A101" s="57"/>
      <c r="B101" s="43"/>
      <c r="C101" s="43"/>
      <c r="D101" s="43"/>
      <c r="E101" s="51"/>
      <c r="F101" s="43"/>
      <c r="G101" s="36"/>
      <c r="H101" s="43"/>
      <c r="I101" s="36"/>
      <c r="J101" s="43"/>
      <c r="K101" s="50"/>
      <c r="L101" s="43"/>
      <c r="M101" s="43"/>
      <c r="N101" s="36"/>
      <c r="O101" s="51"/>
      <c r="P101" s="43"/>
      <c r="Q101" s="36"/>
      <c r="R101" s="24"/>
      <c r="S101" s="43"/>
      <c r="T101" s="36"/>
      <c r="U101" s="30"/>
      <c r="V101" s="30"/>
      <c r="W101" s="30"/>
      <c r="X101" s="30"/>
      <c r="Y101" s="30"/>
      <c r="Z101" s="30"/>
      <c r="AA101" s="30"/>
      <c r="AB101" s="30"/>
      <c r="AC101" s="30"/>
      <c r="AD101" s="30"/>
      <c r="AE101" s="30"/>
      <c r="AF101" s="30"/>
      <c r="AG101" s="30"/>
      <c r="AH101" s="30"/>
      <c r="AI101" s="30"/>
    </row>
    <row r="102" spans="1:35">
      <c r="A102" s="57"/>
      <c r="B102" s="43"/>
      <c r="C102" s="43"/>
      <c r="D102" s="43"/>
      <c r="E102" s="51"/>
      <c r="F102" s="43"/>
      <c r="G102" s="36"/>
      <c r="H102" s="43"/>
      <c r="I102" s="36"/>
      <c r="J102" s="43"/>
      <c r="K102" s="50"/>
      <c r="L102" s="43"/>
      <c r="M102" s="43"/>
      <c r="N102" s="36"/>
      <c r="O102" s="51"/>
      <c r="P102" s="43"/>
      <c r="Q102" s="36"/>
      <c r="R102" s="24"/>
      <c r="S102" s="43"/>
      <c r="T102" s="36"/>
      <c r="U102" s="30"/>
      <c r="V102" s="30"/>
      <c r="W102" s="30"/>
      <c r="X102" s="30"/>
      <c r="Y102" s="30"/>
      <c r="Z102" s="30"/>
      <c r="AA102" s="30"/>
      <c r="AB102" s="30"/>
      <c r="AC102" s="30"/>
      <c r="AD102" s="30"/>
      <c r="AE102" s="30"/>
      <c r="AF102" s="30"/>
      <c r="AG102" s="30"/>
      <c r="AH102" s="30"/>
      <c r="AI102" s="30"/>
    </row>
    <row r="103" spans="1:35">
      <c r="A103" s="57"/>
      <c r="B103" s="43"/>
      <c r="C103" s="43"/>
      <c r="D103" s="43"/>
      <c r="E103" s="51"/>
      <c r="F103" s="43"/>
      <c r="G103" s="36"/>
      <c r="H103" s="43"/>
      <c r="I103" s="36"/>
      <c r="J103" s="43"/>
      <c r="K103" s="50"/>
      <c r="L103" s="43"/>
      <c r="M103" s="43"/>
      <c r="N103" s="36"/>
      <c r="O103" s="51"/>
      <c r="P103" s="43"/>
      <c r="Q103" s="36"/>
      <c r="R103" s="24"/>
      <c r="S103" s="43"/>
      <c r="T103" s="36"/>
      <c r="U103" s="30"/>
      <c r="V103" s="30"/>
      <c r="W103" s="30"/>
      <c r="X103" s="30"/>
      <c r="Y103" s="30"/>
      <c r="Z103" s="30"/>
      <c r="AA103" s="30"/>
      <c r="AB103" s="30"/>
      <c r="AC103" s="30"/>
      <c r="AD103" s="30"/>
      <c r="AE103" s="30"/>
      <c r="AF103" s="30"/>
      <c r="AG103" s="30"/>
      <c r="AH103" s="30"/>
      <c r="AI103" s="30"/>
    </row>
    <row r="104" spans="1:35">
      <c r="A104" s="57"/>
      <c r="B104" s="43"/>
      <c r="C104" s="43"/>
      <c r="D104" s="43"/>
      <c r="E104" s="51"/>
      <c r="F104" s="43"/>
      <c r="G104" s="36"/>
      <c r="H104" s="43"/>
      <c r="I104" s="36"/>
      <c r="J104" s="43"/>
      <c r="K104" s="50"/>
      <c r="L104" s="43"/>
      <c r="M104" s="43"/>
      <c r="N104" s="36"/>
      <c r="O104" s="51"/>
      <c r="P104" s="43"/>
      <c r="Q104" s="36"/>
      <c r="R104" s="24"/>
      <c r="S104" s="43"/>
      <c r="T104" s="36"/>
      <c r="U104" s="30"/>
      <c r="V104" s="30"/>
      <c r="W104" s="30"/>
      <c r="X104" s="30"/>
      <c r="Y104" s="30"/>
      <c r="Z104" s="30"/>
      <c r="AA104" s="30"/>
      <c r="AB104" s="30"/>
      <c r="AC104" s="30"/>
      <c r="AD104" s="30"/>
      <c r="AE104" s="30"/>
      <c r="AF104" s="30"/>
      <c r="AG104" s="30"/>
      <c r="AH104" s="30"/>
      <c r="AI104" s="30"/>
    </row>
    <row r="105" spans="1:35">
      <c r="A105" s="57"/>
      <c r="B105" s="43"/>
      <c r="C105" s="43"/>
      <c r="D105" s="43"/>
      <c r="E105" s="51"/>
      <c r="F105" s="43"/>
      <c r="G105" s="36"/>
      <c r="H105" s="43"/>
      <c r="I105" s="36"/>
      <c r="J105" s="43"/>
      <c r="K105" s="50"/>
      <c r="L105" s="43"/>
      <c r="M105" s="43"/>
      <c r="N105" s="36"/>
      <c r="O105" s="51"/>
      <c r="P105" s="43"/>
      <c r="Q105" s="36"/>
      <c r="R105" s="24"/>
      <c r="S105" s="43"/>
      <c r="T105" s="36"/>
      <c r="U105" s="30"/>
      <c r="V105" s="30"/>
      <c r="W105" s="30"/>
      <c r="X105" s="30"/>
      <c r="Y105" s="30"/>
      <c r="Z105" s="30"/>
      <c r="AA105" s="30"/>
      <c r="AB105" s="30"/>
      <c r="AC105" s="30"/>
      <c r="AD105" s="30"/>
      <c r="AE105" s="30"/>
      <c r="AF105" s="30"/>
      <c r="AG105" s="30"/>
      <c r="AH105" s="30"/>
      <c r="AI105" s="30"/>
    </row>
    <row r="106" spans="1:35">
      <c r="A106" s="57"/>
      <c r="B106" s="43"/>
      <c r="C106" s="43"/>
      <c r="D106" s="43"/>
      <c r="E106" s="51"/>
      <c r="F106" s="43"/>
      <c r="G106" s="36"/>
      <c r="H106" s="43"/>
      <c r="I106" s="36"/>
      <c r="J106" s="43"/>
      <c r="K106" s="50"/>
      <c r="L106" s="43"/>
      <c r="M106" s="43"/>
      <c r="N106" s="36"/>
      <c r="O106" s="51"/>
      <c r="P106" s="43"/>
      <c r="Q106" s="36"/>
      <c r="R106" s="24"/>
      <c r="S106" s="43"/>
      <c r="T106" s="36"/>
      <c r="U106" s="30"/>
      <c r="V106" s="30"/>
      <c r="W106" s="30"/>
      <c r="X106" s="30"/>
      <c r="Y106" s="30"/>
      <c r="Z106" s="30"/>
      <c r="AA106" s="30"/>
      <c r="AB106" s="30"/>
      <c r="AC106" s="30"/>
      <c r="AD106" s="30"/>
      <c r="AE106" s="30"/>
      <c r="AF106" s="30"/>
      <c r="AG106" s="30"/>
      <c r="AH106" s="30"/>
      <c r="AI106" s="30"/>
    </row>
    <row r="107" spans="1:35">
      <c r="A107" s="57"/>
      <c r="B107" s="43"/>
      <c r="C107" s="43"/>
      <c r="D107" s="43"/>
      <c r="E107" s="51"/>
      <c r="F107" s="43"/>
      <c r="G107" s="36"/>
      <c r="H107" s="43"/>
      <c r="I107" s="36"/>
      <c r="J107" s="43"/>
      <c r="K107" s="50"/>
      <c r="L107" s="43"/>
      <c r="M107" s="43"/>
      <c r="N107" s="36"/>
      <c r="O107" s="51"/>
      <c r="P107" s="43"/>
      <c r="Q107" s="36"/>
      <c r="R107" s="24"/>
      <c r="S107" s="43"/>
      <c r="T107" s="36"/>
      <c r="U107" s="30"/>
      <c r="V107" s="30"/>
      <c r="W107" s="30"/>
      <c r="X107" s="30"/>
      <c r="Y107" s="30"/>
      <c r="Z107" s="30"/>
      <c r="AA107" s="30"/>
      <c r="AB107" s="30"/>
      <c r="AC107" s="30"/>
      <c r="AD107" s="30"/>
      <c r="AE107" s="30"/>
      <c r="AF107" s="30"/>
      <c r="AG107" s="30"/>
      <c r="AH107" s="30"/>
      <c r="AI107" s="30"/>
    </row>
    <row r="108" spans="1:35">
      <c r="A108" s="57"/>
      <c r="B108" s="43"/>
      <c r="C108" s="43"/>
      <c r="D108" s="43"/>
      <c r="E108" s="51"/>
      <c r="F108" s="43"/>
      <c r="G108" s="36"/>
      <c r="H108" s="43"/>
      <c r="I108" s="36"/>
      <c r="J108" s="43"/>
      <c r="K108" s="50"/>
      <c r="L108" s="43"/>
      <c r="M108" s="43"/>
      <c r="N108" s="36"/>
      <c r="O108" s="51"/>
      <c r="P108" s="43"/>
      <c r="Q108" s="36"/>
      <c r="R108" s="24"/>
      <c r="S108" s="43"/>
      <c r="T108" s="36"/>
      <c r="U108" s="30"/>
      <c r="V108" s="30"/>
      <c r="W108" s="30"/>
      <c r="X108" s="30"/>
      <c r="Y108" s="30"/>
      <c r="Z108" s="30"/>
      <c r="AA108" s="30"/>
      <c r="AB108" s="30"/>
      <c r="AC108" s="30"/>
      <c r="AD108" s="30"/>
      <c r="AE108" s="30"/>
      <c r="AF108" s="30"/>
      <c r="AG108" s="30"/>
      <c r="AH108" s="30"/>
      <c r="AI108" s="30"/>
    </row>
    <row r="109" spans="1:35">
      <c r="A109" s="57"/>
      <c r="B109" s="43"/>
      <c r="C109" s="43"/>
      <c r="D109" s="43"/>
      <c r="E109" s="51"/>
      <c r="F109" s="43"/>
      <c r="G109" s="36"/>
      <c r="H109" s="43"/>
      <c r="I109" s="36"/>
      <c r="J109" s="43"/>
      <c r="K109" s="50"/>
      <c r="L109" s="43"/>
      <c r="M109" s="43"/>
      <c r="N109" s="36"/>
      <c r="O109" s="51"/>
      <c r="P109" s="43"/>
      <c r="Q109" s="36"/>
      <c r="R109" s="24"/>
      <c r="S109" s="43"/>
      <c r="T109" s="36"/>
      <c r="U109" s="30"/>
      <c r="V109" s="30"/>
      <c r="W109" s="30"/>
      <c r="X109" s="30"/>
      <c r="Y109" s="30"/>
      <c r="Z109" s="30"/>
      <c r="AA109" s="30"/>
      <c r="AB109" s="30"/>
      <c r="AC109" s="30"/>
      <c r="AD109" s="30"/>
      <c r="AE109" s="30"/>
      <c r="AF109" s="30"/>
      <c r="AG109" s="30"/>
      <c r="AH109" s="30"/>
      <c r="AI109" s="30"/>
    </row>
    <row r="110" spans="1:35">
      <c r="A110" s="57"/>
      <c r="B110" s="43"/>
      <c r="C110" s="43"/>
      <c r="D110" s="43"/>
      <c r="E110" s="51"/>
      <c r="F110" s="43"/>
      <c r="G110" s="36"/>
      <c r="H110" s="43"/>
      <c r="I110" s="36"/>
      <c r="J110" s="43"/>
      <c r="K110" s="50"/>
      <c r="L110" s="43"/>
      <c r="M110" s="43"/>
      <c r="N110" s="36"/>
      <c r="O110" s="51"/>
      <c r="P110" s="43"/>
      <c r="Q110" s="36"/>
      <c r="R110" s="24"/>
      <c r="S110" s="43"/>
      <c r="T110" s="36"/>
      <c r="U110" s="30"/>
      <c r="V110" s="30"/>
      <c r="W110" s="30"/>
      <c r="X110" s="30"/>
      <c r="Y110" s="30"/>
      <c r="Z110" s="30"/>
      <c r="AA110" s="30"/>
      <c r="AB110" s="30"/>
      <c r="AC110" s="30"/>
      <c r="AD110" s="30"/>
      <c r="AE110" s="30"/>
      <c r="AF110" s="30"/>
      <c r="AG110" s="30"/>
      <c r="AH110" s="30"/>
      <c r="AI110" s="30"/>
    </row>
    <row r="111" spans="1:35">
      <c r="A111" s="57"/>
      <c r="B111" s="43"/>
      <c r="C111" s="43"/>
      <c r="D111" s="43"/>
      <c r="E111" s="51"/>
      <c r="F111" s="43"/>
      <c r="G111" s="36"/>
      <c r="H111" s="43"/>
      <c r="I111" s="36"/>
      <c r="J111" s="43"/>
      <c r="K111" s="50"/>
      <c r="L111" s="43"/>
      <c r="M111" s="43"/>
      <c r="N111" s="36"/>
      <c r="O111" s="51"/>
      <c r="P111" s="43"/>
      <c r="Q111" s="36"/>
      <c r="R111" s="24"/>
      <c r="S111" s="43"/>
      <c r="T111" s="36"/>
      <c r="U111" s="30"/>
      <c r="V111" s="30"/>
      <c r="W111" s="30"/>
      <c r="X111" s="30"/>
      <c r="Y111" s="30"/>
      <c r="Z111" s="30"/>
      <c r="AA111" s="30"/>
      <c r="AB111" s="30"/>
      <c r="AC111" s="30"/>
      <c r="AD111" s="30"/>
      <c r="AE111" s="30"/>
      <c r="AF111" s="30"/>
      <c r="AG111" s="30"/>
      <c r="AH111" s="30"/>
      <c r="AI111" s="30"/>
    </row>
    <row r="112" spans="1:35">
      <c r="A112" s="57"/>
      <c r="B112" s="43"/>
      <c r="C112" s="43"/>
      <c r="D112" s="43"/>
      <c r="E112" s="51"/>
      <c r="F112" s="43"/>
      <c r="G112" s="36"/>
      <c r="H112" s="43"/>
      <c r="I112" s="36"/>
      <c r="J112" s="43"/>
      <c r="K112" s="50"/>
      <c r="L112" s="43"/>
      <c r="M112" s="43"/>
      <c r="N112" s="36"/>
      <c r="O112" s="51"/>
      <c r="P112" s="43"/>
      <c r="Q112" s="36"/>
      <c r="R112" s="24"/>
      <c r="S112" s="43"/>
      <c r="T112" s="36"/>
      <c r="U112" s="30"/>
      <c r="V112" s="30"/>
      <c r="W112" s="30"/>
      <c r="X112" s="30"/>
      <c r="Y112" s="30"/>
      <c r="Z112" s="30"/>
      <c r="AA112" s="30"/>
      <c r="AB112" s="30"/>
      <c r="AC112" s="30"/>
      <c r="AD112" s="30"/>
      <c r="AE112" s="30"/>
      <c r="AF112" s="30"/>
      <c r="AG112" s="30"/>
      <c r="AH112" s="30"/>
      <c r="AI112" s="30"/>
    </row>
    <row r="113" spans="1:35">
      <c r="A113" s="57"/>
      <c r="B113" s="43"/>
      <c r="C113" s="43"/>
      <c r="D113" s="43"/>
      <c r="E113" s="51"/>
      <c r="F113" s="43"/>
      <c r="G113" s="36"/>
      <c r="H113" s="43"/>
      <c r="I113" s="36"/>
      <c r="J113" s="43"/>
      <c r="K113" s="50"/>
      <c r="L113" s="43"/>
      <c r="M113" s="43"/>
      <c r="N113" s="36"/>
      <c r="O113" s="51"/>
      <c r="P113" s="43"/>
      <c r="Q113" s="36"/>
      <c r="R113" s="24"/>
      <c r="S113" s="43"/>
      <c r="T113" s="36"/>
      <c r="U113" s="30"/>
      <c r="V113" s="30"/>
      <c r="W113" s="30"/>
      <c r="X113" s="30"/>
      <c r="Y113" s="30"/>
      <c r="Z113" s="30"/>
      <c r="AA113" s="30"/>
      <c r="AB113" s="30"/>
      <c r="AC113" s="30"/>
      <c r="AD113" s="30"/>
      <c r="AE113" s="30"/>
      <c r="AF113" s="30"/>
      <c r="AG113" s="30"/>
      <c r="AH113" s="30"/>
      <c r="AI113" s="30"/>
    </row>
    <row r="114" spans="1:35">
      <c r="A114" s="57"/>
      <c r="B114" s="43"/>
      <c r="C114" s="43"/>
      <c r="D114" s="43"/>
      <c r="E114" s="51"/>
      <c r="F114" s="43"/>
      <c r="G114" s="36"/>
      <c r="H114" s="43"/>
      <c r="I114" s="36"/>
      <c r="J114" s="43"/>
      <c r="K114" s="50"/>
      <c r="L114" s="43"/>
      <c r="M114" s="43"/>
      <c r="N114" s="36"/>
      <c r="O114" s="51"/>
      <c r="P114" s="43"/>
      <c r="Q114" s="36"/>
      <c r="R114" s="24"/>
      <c r="S114" s="43"/>
      <c r="T114" s="36"/>
      <c r="U114" s="30"/>
      <c r="V114" s="30"/>
      <c r="W114" s="30"/>
      <c r="X114" s="30"/>
      <c r="Y114" s="30"/>
      <c r="Z114" s="30"/>
      <c r="AA114" s="30"/>
      <c r="AB114" s="30"/>
      <c r="AC114" s="30"/>
      <c r="AD114" s="30"/>
      <c r="AE114" s="30"/>
      <c r="AF114" s="30"/>
      <c r="AG114" s="30"/>
      <c r="AH114" s="30"/>
      <c r="AI114" s="30"/>
    </row>
    <row r="115" spans="1:35">
      <c r="A115" s="57"/>
      <c r="B115" s="43"/>
      <c r="C115" s="43"/>
      <c r="D115" s="43"/>
      <c r="E115" s="51"/>
      <c r="F115" s="43"/>
      <c r="G115" s="36"/>
      <c r="H115" s="43"/>
      <c r="I115" s="36"/>
      <c r="J115" s="43"/>
      <c r="K115" s="50"/>
      <c r="L115" s="43"/>
      <c r="M115" s="43"/>
      <c r="N115" s="36"/>
      <c r="O115" s="51"/>
      <c r="P115" s="43"/>
      <c r="Q115" s="36"/>
      <c r="R115" s="24"/>
      <c r="S115" s="43"/>
      <c r="T115" s="36"/>
      <c r="U115" s="30"/>
      <c r="V115" s="30"/>
      <c r="W115" s="30"/>
      <c r="X115" s="30"/>
      <c r="Y115" s="30"/>
      <c r="Z115" s="30"/>
      <c r="AA115" s="30"/>
      <c r="AB115" s="30"/>
      <c r="AC115" s="30"/>
      <c r="AD115" s="30"/>
      <c r="AE115" s="30"/>
      <c r="AF115" s="30"/>
      <c r="AG115" s="30"/>
      <c r="AH115" s="30"/>
      <c r="AI115" s="30"/>
    </row>
    <row r="116" spans="1:35">
      <c r="A116" s="57"/>
      <c r="B116" s="43"/>
      <c r="C116" s="43"/>
      <c r="D116" s="43"/>
      <c r="E116" s="51"/>
      <c r="F116" s="43"/>
      <c r="G116" s="36"/>
      <c r="H116" s="43"/>
      <c r="I116" s="36"/>
      <c r="J116" s="43"/>
      <c r="K116" s="50"/>
      <c r="L116" s="43"/>
      <c r="M116" s="43"/>
      <c r="N116" s="36"/>
      <c r="O116" s="51"/>
      <c r="P116" s="43"/>
      <c r="Q116" s="36"/>
      <c r="R116" s="24"/>
      <c r="S116" s="43"/>
      <c r="T116" s="36"/>
      <c r="U116" s="30"/>
      <c r="V116" s="30"/>
      <c r="W116" s="30"/>
      <c r="X116" s="30"/>
      <c r="Y116" s="30"/>
      <c r="Z116" s="30"/>
      <c r="AA116" s="30"/>
      <c r="AB116" s="30"/>
      <c r="AC116" s="30"/>
      <c r="AD116" s="30"/>
      <c r="AE116" s="30"/>
      <c r="AF116" s="30"/>
      <c r="AG116" s="30"/>
      <c r="AH116" s="30"/>
      <c r="AI116" s="30"/>
    </row>
    <row r="117" spans="1:35">
      <c r="A117" s="57"/>
      <c r="B117" s="43"/>
      <c r="C117" s="43"/>
      <c r="D117" s="43"/>
      <c r="E117" s="51"/>
      <c r="F117" s="43"/>
      <c r="G117" s="36"/>
      <c r="H117" s="43"/>
      <c r="I117" s="36"/>
      <c r="J117" s="43"/>
      <c r="K117" s="50"/>
      <c r="L117" s="43"/>
      <c r="M117" s="43"/>
      <c r="N117" s="36"/>
      <c r="O117" s="51"/>
      <c r="P117" s="43"/>
      <c r="Q117" s="36"/>
      <c r="R117" s="24"/>
      <c r="S117" s="43"/>
      <c r="T117" s="36"/>
      <c r="U117" s="30"/>
      <c r="V117" s="30"/>
      <c r="W117" s="30"/>
      <c r="X117" s="30"/>
      <c r="Y117" s="30"/>
      <c r="Z117" s="30"/>
      <c r="AA117" s="30"/>
      <c r="AB117" s="30"/>
      <c r="AC117" s="30"/>
      <c r="AD117" s="30"/>
      <c r="AE117" s="30"/>
      <c r="AF117" s="30"/>
      <c r="AG117" s="30"/>
      <c r="AH117" s="30"/>
      <c r="AI117" s="30"/>
    </row>
    <row r="118" spans="1:35">
      <c r="A118" s="57"/>
      <c r="B118" s="43"/>
      <c r="C118" s="43"/>
      <c r="D118" s="43"/>
      <c r="E118" s="51"/>
      <c r="F118" s="43"/>
      <c r="G118" s="36"/>
      <c r="H118" s="43"/>
      <c r="I118" s="36"/>
      <c r="J118" s="43"/>
      <c r="K118" s="50"/>
      <c r="L118" s="43"/>
      <c r="M118" s="43"/>
      <c r="N118" s="36"/>
      <c r="O118" s="51"/>
      <c r="P118" s="43"/>
      <c r="Q118" s="36"/>
      <c r="R118" s="24"/>
      <c r="S118" s="43"/>
      <c r="T118" s="36"/>
      <c r="U118" s="30"/>
      <c r="V118" s="30"/>
      <c r="W118" s="30"/>
      <c r="X118" s="30"/>
      <c r="Y118" s="30"/>
      <c r="Z118" s="30"/>
      <c r="AA118" s="30"/>
      <c r="AB118" s="30"/>
      <c r="AC118" s="30"/>
      <c r="AD118" s="30"/>
      <c r="AE118" s="30"/>
      <c r="AF118" s="30"/>
      <c r="AG118" s="30"/>
      <c r="AH118" s="30"/>
      <c r="AI118" s="30"/>
    </row>
    <row r="119" spans="1:35">
      <c r="A119" s="57"/>
      <c r="B119" s="43"/>
      <c r="C119" s="43"/>
      <c r="D119" s="43"/>
      <c r="E119" s="51"/>
      <c r="F119" s="43"/>
      <c r="G119" s="36"/>
      <c r="H119" s="43"/>
      <c r="I119" s="36"/>
      <c r="J119" s="43"/>
      <c r="K119" s="50"/>
      <c r="L119" s="43"/>
      <c r="M119" s="43"/>
      <c r="N119" s="36"/>
      <c r="O119" s="51"/>
      <c r="P119" s="43"/>
      <c r="Q119" s="36"/>
      <c r="R119" s="24"/>
      <c r="S119" s="43"/>
      <c r="T119" s="36"/>
      <c r="U119" s="30"/>
      <c r="V119" s="30"/>
      <c r="W119" s="30"/>
      <c r="X119" s="30"/>
      <c r="Y119" s="30"/>
      <c r="Z119" s="30"/>
      <c r="AA119" s="30"/>
      <c r="AB119" s="30"/>
      <c r="AC119" s="30"/>
      <c r="AD119" s="30"/>
      <c r="AE119" s="30"/>
      <c r="AF119" s="30"/>
      <c r="AG119" s="30"/>
      <c r="AH119" s="30"/>
      <c r="AI119" s="30"/>
    </row>
    <row r="120" spans="1:35">
      <c r="A120" s="57"/>
      <c r="B120" s="43"/>
      <c r="C120" s="43"/>
      <c r="D120" s="43"/>
      <c r="E120" s="51"/>
      <c r="F120" s="43"/>
      <c r="G120" s="36"/>
      <c r="H120" s="43"/>
      <c r="I120" s="36"/>
      <c r="J120" s="43"/>
      <c r="K120" s="50"/>
      <c r="L120" s="43"/>
      <c r="M120" s="43"/>
      <c r="N120" s="36"/>
      <c r="O120" s="51"/>
      <c r="P120" s="43"/>
      <c r="Q120" s="36"/>
      <c r="R120" s="24"/>
      <c r="S120" s="43"/>
      <c r="T120" s="36"/>
      <c r="U120" s="30"/>
      <c r="V120" s="30"/>
      <c r="W120" s="30"/>
      <c r="X120" s="30"/>
      <c r="Y120" s="30"/>
      <c r="Z120" s="30"/>
      <c r="AA120" s="30"/>
      <c r="AB120" s="30"/>
      <c r="AC120" s="30"/>
      <c r="AD120" s="30"/>
      <c r="AE120" s="30"/>
      <c r="AF120" s="30"/>
      <c r="AG120" s="30"/>
      <c r="AH120" s="30"/>
      <c r="AI120" s="30"/>
    </row>
    <row r="121" spans="1:35">
      <c r="A121" s="57"/>
      <c r="B121" s="43"/>
      <c r="C121" s="43"/>
      <c r="D121" s="43"/>
      <c r="E121" s="51"/>
      <c r="F121" s="43"/>
      <c r="G121" s="36"/>
      <c r="H121" s="43"/>
      <c r="I121" s="36"/>
      <c r="J121" s="43"/>
      <c r="K121" s="50"/>
      <c r="L121" s="43"/>
      <c r="M121" s="43"/>
      <c r="N121" s="36"/>
      <c r="O121" s="51"/>
      <c r="P121" s="43"/>
      <c r="Q121" s="36"/>
      <c r="R121" s="24"/>
      <c r="S121" s="43"/>
      <c r="T121" s="36"/>
      <c r="U121" s="30"/>
      <c r="V121" s="30"/>
      <c r="W121" s="30"/>
      <c r="X121" s="30"/>
      <c r="Y121" s="30"/>
      <c r="Z121" s="30"/>
      <c r="AA121" s="30"/>
      <c r="AB121" s="30"/>
      <c r="AC121" s="30"/>
      <c r="AD121" s="30"/>
      <c r="AE121" s="30"/>
      <c r="AF121" s="30"/>
      <c r="AG121" s="30"/>
      <c r="AH121" s="30"/>
      <c r="AI121" s="30"/>
    </row>
    <row r="122" spans="1:35">
      <c r="A122" s="57"/>
      <c r="B122" s="43"/>
      <c r="C122" s="43"/>
      <c r="D122" s="43"/>
      <c r="E122" s="51"/>
      <c r="F122" s="43"/>
      <c r="G122" s="36"/>
      <c r="H122" s="43"/>
      <c r="I122" s="36"/>
      <c r="J122" s="43"/>
      <c r="K122" s="50"/>
      <c r="L122" s="43"/>
      <c r="M122" s="43"/>
      <c r="N122" s="36"/>
      <c r="O122" s="51"/>
      <c r="P122" s="43"/>
      <c r="Q122" s="36"/>
      <c r="R122" s="24"/>
      <c r="S122" s="43"/>
      <c r="T122" s="36"/>
      <c r="U122" s="30"/>
      <c r="V122" s="30"/>
      <c r="W122" s="30"/>
      <c r="X122" s="30"/>
      <c r="Y122" s="30"/>
      <c r="Z122" s="30"/>
      <c r="AA122" s="30"/>
      <c r="AB122" s="30"/>
      <c r="AC122" s="30"/>
      <c r="AD122" s="30"/>
      <c r="AE122" s="30"/>
      <c r="AF122" s="30"/>
      <c r="AG122" s="30"/>
      <c r="AH122" s="30"/>
      <c r="AI122" s="30"/>
    </row>
    <row r="123" spans="1:35">
      <c r="A123" s="57"/>
      <c r="B123" s="43"/>
      <c r="C123" s="43"/>
      <c r="D123" s="43"/>
      <c r="E123" s="51"/>
      <c r="F123" s="43"/>
      <c r="G123" s="36"/>
      <c r="H123" s="43"/>
      <c r="I123" s="36"/>
      <c r="J123" s="43"/>
      <c r="K123" s="50"/>
      <c r="L123" s="43"/>
      <c r="M123" s="43"/>
      <c r="N123" s="36"/>
      <c r="O123" s="51"/>
      <c r="P123" s="43"/>
      <c r="Q123" s="36"/>
      <c r="R123" s="24"/>
      <c r="S123" s="43"/>
      <c r="T123" s="36"/>
      <c r="U123" s="30"/>
      <c r="V123" s="30"/>
      <c r="W123" s="30"/>
      <c r="X123" s="30"/>
      <c r="Y123" s="30"/>
      <c r="Z123" s="30"/>
      <c r="AA123" s="30"/>
      <c r="AB123" s="30"/>
      <c r="AC123" s="30"/>
      <c r="AD123" s="30"/>
      <c r="AE123" s="30"/>
      <c r="AF123" s="30"/>
      <c r="AG123" s="30"/>
      <c r="AH123" s="30"/>
      <c r="AI123" s="30"/>
    </row>
    <row r="124" spans="1:35">
      <c r="A124" s="57"/>
      <c r="B124" s="43"/>
      <c r="C124" s="43"/>
      <c r="D124" s="43"/>
      <c r="E124" s="51"/>
      <c r="F124" s="43"/>
      <c r="G124" s="36"/>
      <c r="H124" s="43"/>
      <c r="I124" s="36"/>
      <c r="J124" s="43"/>
      <c r="K124" s="50"/>
      <c r="L124" s="43"/>
      <c r="M124" s="43"/>
      <c r="N124" s="36"/>
      <c r="O124" s="51"/>
      <c r="P124" s="43"/>
      <c r="Q124" s="36"/>
      <c r="R124" s="24"/>
      <c r="S124" s="43"/>
      <c r="T124" s="36"/>
      <c r="U124" s="30"/>
      <c r="V124" s="30"/>
      <c r="W124" s="30"/>
      <c r="X124" s="30"/>
      <c r="Y124" s="30"/>
      <c r="Z124" s="30"/>
      <c r="AA124" s="30"/>
      <c r="AB124" s="30"/>
      <c r="AC124" s="30"/>
      <c r="AD124" s="30"/>
      <c r="AE124" s="30"/>
      <c r="AF124" s="30"/>
      <c r="AG124" s="30"/>
      <c r="AH124" s="30"/>
      <c r="AI124" s="30"/>
    </row>
    <row r="125" spans="1:35">
      <c r="A125" s="57"/>
      <c r="B125" s="43"/>
      <c r="C125" s="43"/>
      <c r="D125" s="43"/>
      <c r="E125" s="51"/>
      <c r="F125" s="43"/>
      <c r="G125" s="36"/>
      <c r="H125" s="43"/>
      <c r="I125" s="36"/>
      <c r="J125" s="43"/>
      <c r="K125" s="50"/>
      <c r="L125" s="43"/>
      <c r="M125" s="43"/>
      <c r="N125" s="36"/>
      <c r="O125" s="51"/>
      <c r="P125" s="43"/>
      <c r="Q125" s="36"/>
      <c r="R125" s="24"/>
      <c r="S125" s="43"/>
      <c r="T125" s="36"/>
      <c r="U125" s="30"/>
      <c r="V125" s="30"/>
      <c r="W125" s="30"/>
      <c r="X125" s="30"/>
      <c r="Y125" s="30"/>
      <c r="Z125" s="30"/>
      <c r="AA125" s="30"/>
      <c r="AB125" s="30"/>
      <c r="AC125" s="30"/>
      <c r="AD125" s="30"/>
      <c r="AE125" s="30"/>
      <c r="AF125" s="30"/>
      <c r="AG125" s="30"/>
      <c r="AH125" s="30"/>
      <c r="AI125" s="30"/>
    </row>
    <row r="126" spans="1:35">
      <c r="A126" s="57"/>
      <c r="B126" s="43"/>
      <c r="C126" s="43"/>
      <c r="D126" s="43"/>
      <c r="E126" s="51"/>
      <c r="F126" s="43"/>
      <c r="G126" s="36"/>
      <c r="H126" s="43"/>
      <c r="I126" s="36"/>
      <c r="J126" s="43"/>
      <c r="K126" s="50"/>
      <c r="L126" s="43"/>
      <c r="M126" s="43"/>
      <c r="N126" s="36"/>
      <c r="O126" s="51"/>
      <c r="P126" s="43"/>
      <c r="Q126" s="36"/>
      <c r="R126" s="24"/>
      <c r="S126" s="43"/>
      <c r="T126" s="36"/>
      <c r="U126" s="30"/>
      <c r="V126" s="30"/>
      <c r="W126" s="30"/>
      <c r="X126" s="30"/>
      <c r="Y126" s="30"/>
      <c r="Z126" s="30"/>
      <c r="AA126" s="30"/>
      <c r="AB126" s="30"/>
      <c r="AC126" s="30"/>
      <c r="AD126" s="30"/>
      <c r="AE126" s="30"/>
      <c r="AF126" s="30"/>
      <c r="AG126" s="30"/>
      <c r="AH126" s="30"/>
      <c r="AI126" s="30"/>
    </row>
    <row r="127" spans="1:35">
      <c r="A127" s="57"/>
      <c r="B127" s="43"/>
      <c r="C127" s="43"/>
      <c r="D127" s="43"/>
      <c r="E127" s="51"/>
      <c r="F127" s="43"/>
      <c r="G127" s="36"/>
      <c r="H127" s="43"/>
      <c r="I127" s="36"/>
      <c r="J127" s="43"/>
      <c r="K127" s="50"/>
      <c r="L127" s="43"/>
      <c r="M127" s="43"/>
      <c r="N127" s="36"/>
      <c r="O127" s="51"/>
      <c r="P127" s="43"/>
      <c r="Q127" s="36"/>
      <c r="R127" s="24"/>
      <c r="S127" s="43"/>
      <c r="T127" s="36"/>
      <c r="U127" s="30"/>
      <c r="V127" s="30"/>
      <c r="W127" s="30"/>
      <c r="X127" s="30"/>
      <c r="Y127" s="30"/>
      <c r="Z127" s="30"/>
      <c r="AA127" s="30"/>
      <c r="AB127" s="30"/>
      <c r="AC127" s="30"/>
      <c r="AD127" s="30"/>
      <c r="AE127" s="30"/>
      <c r="AF127" s="30"/>
      <c r="AG127" s="30"/>
      <c r="AH127" s="30"/>
      <c r="AI127" s="30"/>
    </row>
    <row r="128" spans="1:35">
      <c r="A128" s="57"/>
      <c r="B128" s="43"/>
      <c r="C128" s="43"/>
      <c r="D128" s="43"/>
      <c r="E128" s="51"/>
      <c r="F128" s="43"/>
      <c r="G128" s="36"/>
      <c r="H128" s="43"/>
      <c r="I128" s="36"/>
      <c r="J128" s="43"/>
      <c r="K128" s="50"/>
      <c r="L128" s="43"/>
      <c r="M128" s="43"/>
      <c r="N128" s="36"/>
      <c r="O128" s="51"/>
      <c r="P128" s="43"/>
      <c r="Q128" s="36"/>
      <c r="R128" s="24"/>
      <c r="S128" s="43"/>
      <c r="T128" s="36"/>
      <c r="U128" s="30"/>
      <c r="V128" s="30"/>
      <c r="W128" s="30"/>
      <c r="X128" s="30"/>
      <c r="Y128" s="30"/>
      <c r="Z128" s="30"/>
      <c r="AA128" s="30"/>
      <c r="AB128" s="30"/>
      <c r="AC128" s="30"/>
      <c r="AD128" s="30"/>
      <c r="AE128" s="30"/>
      <c r="AF128" s="30"/>
      <c r="AG128" s="30"/>
      <c r="AH128" s="30"/>
      <c r="AI128" s="30"/>
    </row>
    <row r="129" spans="1:35">
      <c r="A129" s="57"/>
      <c r="B129" s="43"/>
      <c r="C129" s="43"/>
      <c r="D129" s="43"/>
      <c r="E129" s="51"/>
      <c r="F129" s="43"/>
      <c r="G129" s="36"/>
      <c r="H129" s="43"/>
      <c r="I129" s="36"/>
      <c r="J129" s="43"/>
      <c r="K129" s="50"/>
      <c r="L129" s="43"/>
      <c r="M129" s="43"/>
      <c r="N129" s="36"/>
      <c r="O129" s="51"/>
      <c r="P129" s="43"/>
      <c r="Q129" s="36"/>
      <c r="R129" s="24"/>
      <c r="S129" s="43"/>
      <c r="T129" s="36"/>
      <c r="U129" s="30"/>
      <c r="V129" s="30"/>
      <c r="W129" s="30"/>
      <c r="X129" s="30"/>
      <c r="Y129" s="30"/>
      <c r="Z129" s="30"/>
      <c r="AA129" s="30"/>
      <c r="AB129" s="30"/>
      <c r="AC129" s="30"/>
      <c r="AD129" s="30"/>
      <c r="AE129" s="30"/>
      <c r="AF129" s="30"/>
      <c r="AG129" s="30"/>
      <c r="AH129" s="30"/>
      <c r="AI129" s="30"/>
    </row>
    <row r="130" spans="1:35">
      <c r="A130" s="57"/>
      <c r="B130" s="43"/>
      <c r="C130" s="43"/>
      <c r="D130" s="43"/>
      <c r="E130" s="51"/>
      <c r="F130" s="43"/>
      <c r="G130" s="36"/>
      <c r="H130" s="43"/>
      <c r="I130" s="36"/>
      <c r="J130" s="43"/>
      <c r="K130" s="50"/>
      <c r="L130" s="43"/>
      <c r="M130" s="43"/>
      <c r="N130" s="36"/>
      <c r="O130" s="51"/>
      <c r="P130" s="43"/>
      <c r="Q130" s="36"/>
      <c r="R130" s="24"/>
      <c r="S130" s="43"/>
      <c r="T130" s="36"/>
      <c r="U130" s="30"/>
      <c r="V130" s="30"/>
      <c r="W130" s="30"/>
      <c r="X130" s="30"/>
      <c r="Y130" s="30"/>
      <c r="Z130" s="30"/>
      <c r="AA130" s="30"/>
      <c r="AB130" s="30"/>
      <c r="AC130" s="30"/>
      <c r="AD130" s="30"/>
      <c r="AE130" s="30"/>
      <c r="AF130" s="30"/>
      <c r="AG130" s="30"/>
      <c r="AH130" s="30"/>
      <c r="AI130" s="30"/>
    </row>
    <row r="131" spans="1:35">
      <c r="A131" s="57"/>
      <c r="B131" s="43"/>
      <c r="C131" s="43"/>
      <c r="D131" s="43"/>
      <c r="E131" s="51"/>
      <c r="F131" s="43"/>
      <c r="G131" s="36"/>
      <c r="H131" s="43"/>
      <c r="I131" s="36"/>
      <c r="J131" s="43"/>
      <c r="K131" s="50"/>
      <c r="L131" s="43"/>
      <c r="M131" s="43"/>
      <c r="N131" s="36"/>
      <c r="O131" s="51"/>
      <c r="P131" s="43"/>
      <c r="Q131" s="36"/>
      <c r="R131" s="24"/>
      <c r="S131" s="43"/>
      <c r="T131" s="36"/>
      <c r="U131" s="30"/>
      <c r="V131" s="30"/>
      <c r="W131" s="30"/>
      <c r="X131" s="30"/>
      <c r="Y131" s="30"/>
      <c r="Z131" s="30"/>
      <c r="AA131" s="30"/>
      <c r="AB131" s="30"/>
      <c r="AC131" s="30"/>
      <c r="AD131" s="30"/>
      <c r="AE131" s="30"/>
      <c r="AF131" s="30"/>
      <c r="AG131" s="30"/>
      <c r="AH131" s="30"/>
      <c r="AI131" s="30"/>
    </row>
    <row r="132" spans="1:35">
      <c r="A132" s="57"/>
      <c r="B132" s="43"/>
      <c r="C132" s="43"/>
      <c r="D132" s="43"/>
      <c r="E132" s="51"/>
      <c r="F132" s="43"/>
      <c r="G132" s="36"/>
      <c r="H132" s="43"/>
      <c r="I132" s="36"/>
      <c r="J132" s="43"/>
      <c r="K132" s="50"/>
      <c r="L132" s="43"/>
      <c r="M132" s="43"/>
      <c r="N132" s="36"/>
      <c r="O132" s="51"/>
      <c r="P132" s="43"/>
      <c r="Q132" s="36"/>
      <c r="R132" s="24"/>
      <c r="S132" s="43"/>
      <c r="T132" s="36"/>
      <c r="U132" s="30"/>
      <c r="V132" s="30"/>
      <c r="W132" s="30"/>
      <c r="X132" s="30"/>
      <c r="Y132" s="30"/>
      <c r="Z132" s="30"/>
      <c r="AA132" s="30"/>
      <c r="AB132" s="30"/>
      <c r="AC132" s="30"/>
      <c r="AD132" s="30"/>
      <c r="AE132" s="30"/>
      <c r="AF132" s="30"/>
      <c r="AG132" s="30"/>
      <c r="AH132" s="30"/>
      <c r="AI132" s="30"/>
    </row>
    <row r="133" spans="1:35">
      <c r="A133" s="57"/>
      <c r="B133" s="43"/>
      <c r="C133" s="43"/>
      <c r="D133" s="43"/>
      <c r="E133" s="51"/>
      <c r="F133" s="43"/>
      <c r="G133" s="36"/>
      <c r="H133" s="43"/>
      <c r="I133" s="36"/>
      <c r="J133" s="43"/>
      <c r="K133" s="50"/>
      <c r="L133" s="43"/>
      <c r="M133" s="43"/>
      <c r="N133" s="36"/>
      <c r="O133" s="51"/>
      <c r="P133" s="43"/>
      <c r="Q133" s="36"/>
      <c r="R133" s="24"/>
      <c r="S133" s="43"/>
      <c r="T133" s="36"/>
      <c r="U133" s="30"/>
      <c r="V133" s="30"/>
      <c r="W133" s="30"/>
      <c r="X133" s="30"/>
      <c r="Y133" s="30"/>
      <c r="Z133" s="30"/>
      <c r="AA133" s="30"/>
      <c r="AB133" s="30"/>
      <c r="AC133" s="30"/>
      <c r="AD133" s="30"/>
      <c r="AE133" s="30"/>
      <c r="AF133" s="30"/>
      <c r="AG133" s="30"/>
      <c r="AH133" s="30"/>
      <c r="AI133" s="30"/>
    </row>
    <row r="134" spans="1:35">
      <c r="A134" s="57"/>
      <c r="B134" s="43"/>
      <c r="C134" s="43"/>
      <c r="D134" s="43"/>
      <c r="E134" s="51"/>
      <c r="F134" s="43"/>
      <c r="G134" s="36"/>
      <c r="H134" s="43"/>
      <c r="I134" s="36"/>
      <c r="J134" s="43"/>
      <c r="K134" s="50"/>
      <c r="L134" s="43"/>
      <c r="M134" s="43"/>
      <c r="N134" s="36"/>
      <c r="O134" s="51"/>
      <c r="P134" s="43"/>
      <c r="Q134" s="36"/>
      <c r="R134" s="24"/>
      <c r="S134" s="43"/>
      <c r="T134" s="36"/>
      <c r="U134" s="30"/>
      <c r="V134" s="30"/>
      <c r="W134" s="30"/>
      <c r="X134" s="30"/>
      <c r="Y134" s="30"/>
      <c r="Z134" s="30"/>
      <c r="AA134" s="30"/>
      <c r="AB134" s="30"/>
      <c r="AC134" s="30"/>
      <c r="AD134" s="30"/>
      <c r="AE134" s="30"/>
      <c r="AF134" s="30"/>
      <c r="AG134" s="30"/>
      <c r="AH134" s="30"/>
      <c r="AI134" s="30"/>
    </row>
    <row r="135" spans="1:35">
      <c r="A135" s="57"/>
      <c r="B135" s="43"/>
      <c r="C135" s="43"/>
      <c r="D135" s="43"/>
      <c r="E135" s="51"/>
      <c r="F135" s="43"/>
      <c r="G135" s="36"/>
      <c r="H135" s="43"/>
      <c r="I135" s="36"/>
      <c r="J135" s="43"/>
      <c r="K135" s="50"/>
      <c r="L135" s="43"/>
      <c r="M135" s="43"/>
      <c r="N135" s="36"/>
      <c r="O135" s="51"/>
      <c r="P135" s="43"/>
      <c r="Q135" s="36"/>
      <c r="R135" s="24"/>
      <c r="S135" s="43"/>
      <c r="T135" s="36"/>
      <c r="U135" s="30"/>
      <c r="V135" s="30"/>
      <c r="W135" s="30"/>
      <c r="X135" s="30"/>
      <c r="Y135" s="30"/>
      <c r="Z135" s="30"/>
      <c r="AA135" s="30"/>
      <c r="AB135" s="30"/>
      <c r="AC135" s="30"/>
      <c r="AD135" s="30"/>
      <c r="AE135" s="30"/>
      <c r="AF135" s="30"/>
      <c r="AG135" s="30"/>
      <c r="AH135" s="30"/>
      <c r="AI135" s="30"/>
    </row>
    <row r="136" spans="1:35">
      <c r="A136" s="57"/>
      <c r="B136" s="43"/>
      <c r="C136" s="43"/>
      <c r="D136" s="43"/>
      <c r="E136" s="51"/>
      <c r="F136" s="43"/>
      <c r="G136" s="36"/>
      <c r="H136" s="43"/>
      <c r="I136" s="36"/>
      <c r="J136" s="43"/>
      <c r="K136" s="50"/>
      <c r="L136" s="43"/>
      <c r="M136" s="43"/>
      <c r="N136" s="36"/>
      <c r="O136" s="51"/>
      <c r="P136" s="43"/>
      <c r="Q136" s="36"/>
      <c r="R136" s="24"/>
      <c r="S136" s="43"/>
      <c r="T136" s="36"/>
      <c r="U136" s="30"/>
      <c r="V136" s="30"/>
      <c r="W136" s="30"/>
      <c r="X136" s="30"/>
      <c r="Y136" s="30"/>
      <c r="Z136" s="30"/>
      <c r="AA136" s="30"/>
      <c r="AB136" s="30"/>
      <c r="AC136" s="30"/>
      <c r="AD136" s="30"/>
      <c r="AE136" s="30"/>
      <c r="AF136" s="30"/>
      <c r="AG136" s="30"/>
      <c r="AH136" s="30"/>
      <c r="AI136" s="30"/>
    </row>
    <row r="137" spans="1:35">
      <c r="A137" s="57"/>
      <c r="B137" s="43"/>
      <c r="C137" s="43"/>
      <c r="D137" s="43"/>
      <c r="E137" s="51"/>
      <c r="F137" s="43"/>
      <c r="G137" s="36"/>
      <c r="H137" s="43"/>
      <c r="I137" s="36"/>
      <c r="J137" s="43"/>
      <c r="K137" s="50"/>
      <c r="L137" s="43"/>
      <c r="M137" s="43"/>
      <c r="N137" s="36"/>
      <c r="O137" s="51"/>
      <c r="P137" s="43"/>
      <c r="Q137" s="36"/>
      <c r="R137" s="24"/>
      <c r="S137" s="43"/>
      <c r="T137" s="36"/>
      <c r="U137" s="30"/>
      <c r="V137" s="30"/>
      <c r="W137" s="30"/>
      <c r="X137" s="30"/>
      <c r="Y137" s="30"/>
      <c r="Z137" s="30"/>
      <c r="AA137" s="30"/>
      <c r="AB137" s="30"/>
      <c r="AC137" s="30"/>
      <c r="AD137" s="30"/>
      <c r="AE137" s="30"/>
      <c r="AF137" s="30"/>
      <c r="AG137" s="30"/>
      <c r="AH137" s="30"/>
      <c r="AI137" s="30"/>
    </row>
    <row r="138" spans="1:35">
      <c r="A138" s="57"/>
      <c r="B138" s="43"/>
      <c r="C138" s="43"/>
      <c r="D138" s="43"/>
      <c r="E138" s="51"/>
      <c r="F138" s="43"/>
      <c r="G138" s="36"/>
      <c r="H138" s="43"/>
      <c r="I138" s="36"/>
      <c r="J138" s="43"/>
      <c r="K138" s="50"/>
      <c r="L138" s="43"/>
      <c r="M138" s="43"/>
      <c r="N138" s="36"/>
      <c r="O138" s="51"/>
      <c r="P138" s="43"/>
      <c r="Q138" s="36"/>
      <c r="R138" s="24"/>
      <c r="S138" s="43"/>
      <c r="T138" s="36"/>
      <c r="U138" s="30"/>
      <c r="V138" s="30"/>
      <c r="W138" s="30"/>
      <c r="X138" s="30"/>
      <c r="Y138" s="30"/>
      <c r="Z138" s="30"/>
      <c r="AA138" s="30"/>
      <c r="AB138" s="30"/>
      <c r="AC138" s="30"/>
      <c r="AD138" s="30"/>
      <c r="AE138" s="30"/>
      <c r="AF138" s="30"/>
      <c r="AG138" s="30"/>
      <c r="AH138" s="30"/>
      <c r="AI138" s="30"/>
    </row>
    <row r="139" spans="1:35">
      <c r="A139" s="57"/>
      <c r="B139" s="43"/>
      <c r="C139" s="43"/>
      <c r="D139" s="43"/>
      <c r="E139" s="51"/>
      <c r="F139" s="43"/>
      <c r="G139" s="36"/>
      <c r="H139" s="43"/>
      <c r="I139" s="36"/>
      <c r="J139" s="43"/>
      <c r="K139" s="50"/>
      <c r="L139" s="43"/>
      <c r="M139" s="43"/>
      <c r="N139" s="36"/>
      <c r="O139" s="51"/>
      <c r="P139" s="43"/>
      <c r="Q139" s="36"/>
      <c r="R139" s="24"/>
      <c r="S139" s="43"/>
      <c r="T139" s="36"/>
      <c r="U139" s="30"/>
      <c r="V139" s="30"/>
      <c r="W139" s="30"/>
      <c r="X139" s="30"/>
      <c r="Y139" s="30"/>
      <c r="Z139" s="30"/>
      <c r="AA139" s="30"/>
      <c r="AB139" s="30"/>
      <c r="AC139" s="30"/>
      <c r="AD139" s="30"/>
      <c r="AE139" s="30"/>
      <c r="AF139" s="30"/>
      <c r="AG139" s="30"/>
      <c r="AH139" s="30"/>
      <c r="AI139" s="30"/>
    </row>
    <row r="140" spans="1:35">
      <c r="A140" s="57"/>
      <c r="B140" s="43"/>
      <c r="C140" s="43"/>
      <c r="D140" s="43"/>
      <c r="E140" s="51"/>
      <c r="F140" s="43"/>
      <c r="G140" s="36"/>
      <c r="H140" s="43"/>
      <c r="I140" s="36"/>
      <c r="J140" s="43"/>
      <c r="K140" s="50"/>
      <c r="L140" s="43"/>
      <c r="M140" s="43"/>
      <c r="N140" s="36"/>
      <c r="O140" s="51"/>
      <c r="P140" s="43"/>
      <c r="Q140" s="36"/>
      <c r="R140" s="24"/>
      <c r="S140" s="43"/>
      <c r="T140" s="36"/>
      <c r="U140" s="30"/>
      <c r="V140" s="30"/>
      <c r="W140" s="30"/>
      <c r="X140" s="30"/>
      <c r="Y140" s="30"/>
      <c r="Z140" s="30"/>
      <c r="AA140" s="30"/>
      <c r="AB140" s="30"/>
      <c r="AC140" s="30"/>
      <c r="AD140" s="30"/>
      <c r="AE140" s="30"/>
      <c r="AF140" s="30"/>
      <c r="AG140" s="30"/>
      <c r="AH140" s="30"/>
      <c r="AI140" s="30"/>
    </row>
    <row r="141" spans="1:35">
      <c r="A141" s="57"/>
      <c r="B141" s="43"/>
      <c r="C141" s="43"/>
      <c r="D141" s="43"/>
      <c r="E141" s="51"/>
      <c r="F141" s="43"/>
      <c r="G141" s="36"/>
      <c r="H141" s="43"/>
      <c r="I141" s="36"/>
      <c r="J141" s="43"/>
      <c r="K141" s="50"/>
      <c r="L141" s="43"/>
      <c r="M141" s="43"/>
      <c r="N141" s="36"/>
      <c r="O141" s="51"/>
      <c r="P141" s="43"/>
      <c r="Q141" s="36"/>
      <c r="R141" s="24"/>
      <c r="S141" s="43"/>
      <c r="T141" s="36"/>
      <c r="U141" s="30"/>
      <c r="V141" s="30"/>
      <c r="W141" s="30"/>
      <c r="X141" s="30"/>
      <c r="Y141" s="30"/>
      <c r="Z141" s="30"/>
      <c r="AA141" s="30"/>
      <c r="AB141" s="30"/>
      <c r="AC141" s="30"/>
      <c r="AD141" s="30"/>
      <c r="AE141" s="30"/>
      <c r="AF141" s="30"/>
      <c r="AG141" s="30"/>
      <c r="AH141" s="30"/>
      <c r="AI141" s="30"/>
    </row>
    <row r="142" spans="1:35">
      <c r="A142" s="57"/>
      <c r="B142" s="43"/>
      <c r="C142" s="43"/>
      <c r="D142" s="43"/>
      <c r="E142" s="51"/>
      <c r="F142" s="43"/>
      <c r="G142" s="36"/>
      <c r="H142" s="43"/>
      <c r="I142" s="36"/>
      <c r="J142" s="43"/>
      <c r="K142" s="50"/>
      <c r="L142" s="43"/>
      <c r="M142" s="43"/>
      <c r="N142" s="36"/>
      <c r="O142" s="51"/>
      <c r="P142" s="43"/>
      <c r="Q142" s="36"/>
      <c r="R142" s="24"/>
      <c r="S142" s="43"/>
      <c r="T142" s="36"/>
      <c r="U142" s="30"/>
      <c r="V142" s="30"/>
      <c r="W142" s="30"/>
      <c r="X142" s="30"/>
      <c r="Y142" s="30"/>
      <c r="Z142" s="30"/>
      <c r="AA142" s="30"/>
      <c r="AB142" s="30"/>
      <c r="AC142" s="30"/>
      <c r="AD142" s="30"/>
      <c r="AE142" s="30"/>
      <c r="AF142" s="30"/>
      <c r="AG142" s="30"/>
      <c r="AH142" s="30"/>
      <c r="AI142" s="30"/>
    </row>
    <row r="143" spans="1:35">
      <c r="A143" s="57"/>
      <c r="B143" s="43"/>
      <c r="C143" s="43"/>
      <c r="D143" s="43"/>
      <c r="E143" s="51"/>
      <c r="F143" s="43"/>
      <c r="G143" s="36"/>
      <c r="H143" s="43"/>
      <c r="I143" s="36"/>
      <c r="J143" s="43"/>
      <c r="K143" s="50"/>
      <c r="L143" s="43"/>
      <c r="M143" s="43"/>
      <c r="N143" s="36"/>
      <c r="O143" s="51"/>
      <c r="P143" s="43"/>
      <c r="Q143" s="36"/>
      <c r="R143" s="24"/>
      <c r="S143" s="43"/>
      <c r="T143" s="36"/>
      <c r="U143" s="30"/>
      <c r="V143" s="30"/>
      <c r="W143" s="30"/>
      <c r="X143" s="30"/>
      <c r="Y143" s="30"/>
      <c r="Z143" s="30"/>
      <c r="AA143" s="30"/>
      <c r="AB143" s="30"/>
      <c r="AC143" s="30"/>
      <c r="AD143" s="30"/>
      <c r="AE143" s="30"/>
      <c r="AF143" s="30"/>
      <c r="AG143" s="30"/>
      <c r="AH143" s="30"/>
      <c r="AI143" s="30"/>
    </row>
    <row r="144" spans="1:35">
      <c r="A144" s="57"/>
      <c r="B144" s="43"/>
      <c r="C144" s="43"/>
      <c r="D144" s="43"/>
      <c r="E144" s="51"/>
      <c r="F144" s="43"/>
      <c r="G144" s="36"/>
      <c r="H144" s="43"/>
      <c r="I144" s="36"/>
      <c r="J144" s="43"/>
      <c r="K144" s="50"/>
      <c r="L144" s="43"/>
      <c r="M144" s="43"/>
      <c r="N144" s="36"/>
      <c r="O144" s="51"/>
      <c r="P144" s="43"/>
      <c r="Q144" s="36"/>
      <c r="R144" s="24"/>
      <c r="S144" s="43"/>
      <c r="T144" s="36"/>
      <c r="U144" s="30"/>
      <c r="V144" s="30"/>
      <c r="W144" s="30"/>
      <c r="X144" s="30"/>
      <c r="Y144" s="30"/>
      <c r="Z144" s="30"/>
      <c r="AA144" s="30"/>
      <c r="AB144" s="30"/>
      <c r="AC144" s="30"/>
      <c r="AD144" s="30"/>
      <c r="AE144" s="30"/>
      <c r="AF144" s="30"/>
      <c r="AG144" s="30"/>
      <c r="AH144" s="30"/>
      <c r="AI144" s="30"/>
    </row>
    <row r="145" spans="1:35">
      <c r="A145" s="57"/>
      <c r="B145" s="43"/>
      <c r="C145" s="43"/>
      <c r="D145" s="43"/>
      <c r="E145" s="51"/>
      <c r="F145" s="43"/>
      <c r="G145" s="36"/>
      <c r="H145" s="43"/>
      <c r="I145" s="36"/>
      <c r="J145" s="43"/>
      <c r="K145" s="50"/>
      <c r="L145" s="43"/>
      <c r="M145" s="43"/>
      <c r="N145" s="36"/>
      <c r="O145" s="51"/>
      <c r="P145" s="43"/>
      <c r="Q145" s="36"/>
      <c r="R145" s="24"/>
      <c r="S145" s="43"/>
      <c r="T145" s="36"/>
      <c r="U145" s="30"/>
      <c r="V145" s="30"/>
      <c r="W145" s="30"/>
      <c r="X145" s="30"/>
      <c r="Y145" s="30"/>
      <c r="Z145" s="30"/>
      <c r="AA145" s="30"/>
      <c r="AB145" s="30"/>
      <c r="AC145" s="30"/>
      <c r="AD145" s="30"/>
      <c r="AE145" s="30"/>
      <c r="AF145" s="30"/>
      <c r="AG145" s="30"/>
      <c r="AH145" s="30"/>
      <c r="AI145" s="30"/>
    </row>
    <row r="146" spans="1:35">
      <c r="A146" s="57"/>
      <c r="B146" s="43"/>
      <c r="C146" s="43"/>
      <c r="D146" s="43"/>
      <c r="E146" s="51"/>
      <c r="F146" s="43"/>
      <c r="G146" s="36"/>
      <c r="H146" s="43"/>
      <c r="I146" s="36"/>
      <c r="J146" s="43"/>
      <c r="K146" s="50"/>
      <c r="L146" s="43"/>
      <c r="M146" s="43"/>
      <c r="N146" s="36"/>
      <c r="O146" s="51"/>
      <c r="P146" s="43"/>
      <c r="Q146" s="36"/>
      <c r="R146" s="24"/>
      <c r="S146" s="43"/>
      <c r="T146" s="36"/>
      <c r="U146" s="30"/>
      <c r="V146" s="30"/>
      <c r="W146" s="30"/>
      <c r="X146" s="30"/>
      <c r="Y146" s="30"/>
      <c r="Z146" s="30"/>
      <c r="AA146" s="30"/>
      <c r="AB146" s="30"/>
      <c r="AC146" s="30"/>
      <c r="AD146" s="30"/>
      <c r="AE146" s="30"/>
      <c r="AF146" s="30"/>
      <c r="AG146" s="30"/>
      <c r="AH146" s="30"/>
      <c r="AI146" s="30"/>
    </row>
    <row r="147" spans="1:35">
      <c r="A147" s="57"/>
      <c r="B147" s="43"/>
      <c r="C147" s="43"/>
      <c r="D147" s="43"/>
      <c r="E147" s="51"/>
      <c r="F147" s="43"/>
      <c r="G147" s="36"/>
      <c r="H147" s="43"/>
      <c r="I147" s="36"/>
      <c r="J147" s="43"/>
      <c r="K147" s="50"/>
      <c r="L147" s="43"/>
      <c r="M147" s="43"/>
      <c r="N147" s="36"/>
      <c r="O147" s="51"/>
      <c r="P147" s="43"/>
      <c r="Q147" s="36"/>
      <c r="R147" s="24"/>
      <c r="S147" s="43"/>
      <c r="T147" s="36"/>
      <c r="U147" s="30"/>
      <c r="V147" s="30"/>
      <c r="W147" s="30"/>
      <c r="X147" s="30"/>
      <c r="Y147" s="30"/>
      <c r="Z147" s="30"/>
      <c r="AA147" s="30"/>
      <c r="AB147" s="30"/>
      <c r="AC147" s="30"/>
      <c r="AD147" s="30"/>
      <c r="AE147" s="30"/>
      <c r="AF147" s="30"/>
      <c r="AG147" s="30"/>
      <c r="AH147" s="30"/>
      <c r="AI147" s="30"/>
    </row>
    <row r="148" spans="1:35">
      <c r="A148" s="57"/>
      <c r="B148" s="43"/>
      <c r="C148" s="43"/>
      <c r="D148" s="43"/>
      <c r="E148" s="51"/>
      <c r="F148" s="43"/>
      <c r="G148" s="36"/>
      <c r="H148" s="43"/>
      <c r="I148" s="36"/>
      <c r="J148" s="43"/>
      <c r="K148" s="50"/>
      <c r="L148" s="43"/>
      <c r="M148" s="43"/>
      <c r="N148" s="36"/>
      <c r="O148" s="51"/>
      <c r="P148" s="43"/>
      <c r="Q148" s="36"/>
      <c r="R148" s="24"/>
      <c r="S148" s="43"/>
      <c r="T148" s="36"/>
      <c r="U148" s="30"/>
      <c r="V148" s="30"/>
      <c r="W148" s="30"/>
      <c r="X148" s="30"/>
      <c r="Y148" s="30"/>
      <c r="Z148" s="30"/>
      <c r="AA148" s="30"/>
      <c r="AB148" s="30"/>
      <c r="AC148" s="30"/>
      <c r="AD148" s="30"/>
      <c r="AE148" s="30"/>
      <c r="AF148" s="30"/>
      <c r="AG148" s="30"/>
      <c r="AH148" s="30"/>
      <c r="AI148" s="30"/>
    </row>
    <row r="149" spans="1:35">
      <c r="A149" s="57"/>
      <c r="B149" s="43"/>
      <c r="C149" s="43"/>
      <c r="D149" s="43"/>
      <c r="E149" s="51"/>
      <c r="F149" s="43"/>
      <c r="G149" s="36"/>
      <c r="H149" s="43"/>
      <c r="I149" s="36"/>
      <c r="J149" s="43"/>
      <c r="K149" s="50"/>
      <c r="L149" s="43"/>
      <c r="M149" s="43"/>
      <c r="N149" s="36"/>
      <c r="O149" s="51"/>
      <c r="P149" s="43"/>
      <c r="Q149" s="36"/>
      <c r="R149" s="24"/>
      <c r="S149" s="43"/>
      <c r="T149" s="36"/>
      <c r="U149" s="30"/>
      <c r="V149" s="30"/>
      <c r="W149" s="30"/>
      <c r="X149" s="30"/>
      <c r="Y149" s="30"/>
      <c r="Z149" s="30"/>
      <c r="AA149" s="30"/>
      <c r="AB149" s="30"/>
      <c r="AC149" s="30"/>
      <c r="AD149" s="30"/>
      <c r="AE149" s="30"/>
      <c r="AF149" s="30"/>
      <c r="AG149" s="30"/>
      <c r="AH149" s="30"/>
      <c r="AI149" s="30"/>
    </row>
    <row r="150" spans="1:35">
      <c r="A150" s="57"/>
      <c r="B150" s="43"/>
      <c r="C150" s="43"/>
      <c r="D150" s="43"/>
      <c r="E150" s="51"/>
      <c r="F150" s="43"/>
      <c r="G150" s="36"/>
      <c r="H150" s="43"/>
      <c r="I150" s="36"/>
      <c r="J150" s="43"/>
      <c r="K150" s="50"/>
      <c r="L150" s="43"/>
      <c r="M150" s="43"/>
      <c r="N150" s="36"/>
      <c r="O150" s="51"/>
      <c r="P150" s="43"/>
      <c r="Q150" s="36"/>
      <c r="R150" s="24"/>
      <c r="S150" s="43"/>
      <c r="T150" s="36"/>
      <c r="U150" s="30"/>
      <c r="V150" s="30"/>
      <c r="W150" s="30"/>
      <c r="X150" s="30"/>
      <c r="Y150" s="30"/>
      <c r="Z150" s="30"/>
      <c r="AA150" s="30"/>
      <c r="AB150" s="30"/>
      <c r="AC150" s="30"/>
      <c r="AD150" s="30"/>
      <c r="AE150" s="30"/>
      <c r="AF150" s="30"/>
      <c r="AG150" s="30"/>
      <c r="AH150" s="30"/>
      <c r="AI150" s="30"/>
    </row>
    <row r="151" spans="1:35">
      <c r="A151" s="57"/>
      <c r="B151" s="43"/>
      <c r="C151" s="43"/>
      <c r="D151" s="43"/>
      <c r="E151" s="51"/>
      <c r="F151" s="43"/>
      <c r="G151" s="36"/>
      <c r="H151" s="43"/>
      <c r="I151" s="36"/>
      <c r="J151" s="43"/>
      <c r="K151" s="50"/>
      <c r="L151" s="43"/>
      <c r="M151" s="43"/>
      <c r="N151" s="36"/>
      <c r="O151" s="51"/>
      <c r="P151" s="43"/>
      <c r="Q151" s="36"/>
      <c r="R151" s="24"/>
      <c r="S151" s="43"/>
      <c r="T151" s="36"/>
      <c r="U151" s="30"/>
      <c r="V151" s="30"/>
      <c r="W151" s="30"/>
      <c r="X151" s="30"/>
      <c r="Y151" s="30"/>
      <c r="Z151" s="30"/>
      <c r="AA151" s="30"/>
      <c r="AB151" s="30"/>
      <c r="AC151" s="30"/>
      <c r="AD151" s="30"/>
      <c r="AE151" s="30"/>
      <c r="AF151" s="30"/>
      <c r="AG151" s="30"/>
      <c r="AH151" s="30"/>
      <c r="AI151" s="30"/>
    </row>
    <row r="152" spans="1:35">
      <c r="A152" s="57"/>
      <c r="B152" s="43"/>
      <c r="C152" s="43"/>
      <c r="D152" s="43"/>
      <c r="E152" s="51"/>
      <c r="F152" s="43"/>
      <c r="G152" s="36"/>
      <c r="H152" s="43"/>
      <c r="I152" s="36"/>
      <c r="J152" s="43"/>
      <c r="K152" s="50"/>
      <c r="L152" s="43"/>
      <c r="M152" s="43"/>
      <c r="N152" s="36"/>
      <c r="O152" s="51"/>
      <c r="P152" s="43"/>
      <c r="Q152" s="36"/>
      <c r="R152" s="24"/>
      <c r="S152" s="43"/>
      <c r="T152" s="36"/>
      <c r="U152" s="30"/>
      <c r="V152" s="30"/>
      <c r="W152" s="30"/>
      <c r="X152" s="30"/>
      <c r="Y152" s="30"/>
      <c r="Z152" s="30"/>
      <c r="AA152" s="30"/>
      <c r="AB152" s="30"/>
      <c r="AC152" s="30"/>
      <c r="AD152" s="30"/>
      <c r="AE152" s="30"/>
      <c r="AF152" s="30"/>
      <c r="AG152" s="30"/>
      <c r="AH152" s="30"/>
      <c r="AI152" s="30"/>
    </row>
    <row r="153" spans="1:35">
      <c r="A153" s="57"/>
      <c r="B153" s="43"/>
      <c r="C153" s="43"/>
      <c r="D153" s="43"/>
      <c r="E153" s="51"/>
      <c r="F153" s="43"/>
      <c r="G153" s="36"/>
      <c r="H153" s="43"/>
      <c r="I153" s="36"/>
      <c r="J153" s="43"/>
      <c r="K153" s="50"/>
      <c r="L153" s="43"/>
      <c r="M153" s="43"/>
      <c r="N153" s="36"/>
      <c r="O153" s="51"/>
      <c r="P153" s="43"/>
      <c r="Q153" s="36"/>
      <c r="R153" s="24"/>
      <c r="S153" s="43"/>
      <c r="T153" s="36"/>
      <c r="U153" s="30"/>
      <c r="V153" s="30"/>
      <c r="W153" s="30"/>
      <c r="X153" s="30"/>
      <c r="Y153" s="30"/>
      <c r="Z153" s="30"/>
      <c r="AA153" s="30"/>
      <c r="AB153" s="30"/>
      <c r="AC153" s="30"/>
      <c r="AD153" s="30"/>
      <c r="AE153" s="30"/>
      <c r="AF153" s="30"/>
      <c r="AG153" s="30"/>
      <c r="AH153" s="30"/>
      <c r="AI153" s="30"/>
    </row>
    <row r="154" spans="1:35">
      <c r="A154" s="57"/>
      <c r="B154" s="43"/>
      <c r="C154" s="43"/>
      <c r="D154" s="43"/>
      <c r="E154" s="51"/>
      <c r="F154" s="43"/>
      <c r="G154" s="36"/>
      <c r="H154" s="43"/>
      <c r="I154" s="36"/>
      <c r="J154" s="43"/>
      <c r="K154" s="50"/>
      <c r="L154" s="43"/>
      <c r="M154" s="43"/>
      <c r="N154" s="36"/>
      <c r="O154" s="51"/>
      <c r="P154" s="43"/>
      <c r="Q154" s="36"/>
      <c r="R154" s="24"/>
      <c r="S154" s="43"/>
      <c r="T154" s="36"/>
      <c r="U154" s="30"/>
      <c r="V154" s="30"/>
      <c r="W154" s="30"/>
      <c r="X154" s="30"/>
      <c r="Y154" s="30"/>
      <c r="Z154" s="30"/>
      <c r="AA154" s="30"/>
      <c r="AB154" s="30"/>
      <c r="AC154" s="30"/>
      <c r="AD154" s="30"/>
      <c r="AE154" s="30"/>
      <c r="AF154" s="30"/>
      <c r="AG154" s="30"/>
      <c r="AH154" s="30"/>
      <c r="AI154" s="30"/>
    </row>
    <row r="155" spans="1:35">
      <c r="A155" s="57"/>
      <c r="B155" s="43"/>
      <c r="C155" s="43"/>
      <c r="D155" s="43"/>
      <c r="E155" s="51"/>
      <c r="F155" s="43"/>
      <c r="G155" s="36"/>
      <c r="H155" s="43"/>
      <c r="I155" s="36"/>
      <c r="J155" s="43"/>
      <c r="K155" s="50"/>
      <c r="L155" s="43"/>
      <c r="M155" s="43"/>
      <c r="N155" s="36"/>
      <c r="O155" s="51"/>
      <c r="P155" s="43"/>
      <c r="Q155" s="36"/>
      <c r="R155" s="24"/>
      <c r="S155" s="43"/>
      <c r="T155" s="36"/>
      <c r="U155" s="30"/>
      <c r="V155" s="30"/>
      <c r="W155" s="30"/>
      <c r="X155" s="30"/>
      <c r="Y155" s="30"/>
      <c r="Z155" s="30"/>
      <c r="AA155" s="30"/>
      <c r="AB155" s="30"/>
      <c r="AC155" s="30"/>
      <c r="AD155" s="30"/>
      <c r="AE155" s="30"/>
      <c r="AF155" s="30"/>
      <c r="AG155" s="30"/>
      <c r="AH155" s="30"/>
      <c r="AI155" s="30"/>
    </row>
    <row r="156" spans="1:35">
      <c r="A156" s="57"/>
      <c r="B156" s="43"/>
      <c r="C156" s="43"/>
      <c r="D156" s="43"/>
      <c r="E156" s="51"/>
      <c r="F156" s="43"/>
      <c r="G156" s="36"/>
      <c r="H156" s="43"/>
      <c r="I156" s="36"/>
      <c r="J156" s="43"/>
      <c r="K156" s="50"/>
      <c r="L156" s="43"/>
      <c r="M156" s="43"/>
      <c r="N156" s="36"/>
      <c r="O156" s="51"/>
      <c r="P156" s="43"/>
      <c r="Q156" s="36"/>
      <c r="R156" s="24"/>
      <c r="S156" s="43"/>
      <c r="T156" s="36"/>
      <c r="U156" s="30"/>
      <c r="V156" s="30"/>
      <c r="W156" s="30"/>
      <c r="X156" s="30"/>
      <c r="Y156" s="30"/>
      <c r="Z156" s="30"/>
      <c r="AA156" s="30"/>
      <c r="AB156" s="30"/>
      <c r="AC156" s="30"/>
      <c r="AD156" s="30"/>
      <c r="AE156" s="30"/>
      <c r="AF156" s="30"/>
      <c r="AG156" s="30"/>
      <c r="AH156" s="30"/>
      <c r="AI156" s="30"/>
    </row>
    <row r="157" spans="1:35">
      <c r="A157" s="57"/>
      <c r="B157" s="43"/>
      <c r="C157" s="43"/>
      <c r="D157" s="43"/>
      <c r="E157" s="51"/>
      <c r="F157" s="43"/>
      <c r="G157" s="36"/>
      <c r="H157" s="43"/>
      <c r="I157" s="36"/>
      <c r="J157" s="43"/>
      <c r="K157" s="50"/>
      <c r="L157" s="43"/>
      <c r="M157" s="43"/>
      <c r="N157" s="36"/>
      <c r="O157" s="51"/>
      <c r="P157" s="43"/>
      <c r="Q157" s="36"/>
      <c r="R157" s="24"/>
      <c r="S157" s="43"/>
      <c r="T157" s="36"/>
      <c r="U157" s="30"/>
      <c r="V157" s="30"/>
      <c r="W157" s="30"/>
      <c r="X157" s="30"/>
      <c r="Y157" s="30"/>
      <c r="Z157" s="30"/>
      <c r="AA157" s="30"/>
      <c r="AB157" s="30"/>
      <c r="AC157" s="30"/>
      <c r="AD157" s="30"/>
      <c r="AE157" s="30"/>
      <c r="AF157" s="30"/>
      <c r="AG157" s="30"/>
      <c r="AH157" s="30"/>
      <c r="AI157" s="30"/>
    </row>
    <row r="158" spans="1:35">
      <c r="A158" s="57"/>
      <c r="B158" s="43"/>
      <c r="C158" s="43"/>
      <c r="D158" s="43"/>
      <c r="E158" s="51"/>
      <c r="F158" s="43"/>
      <c r="G158" s="36"/>
      <c r="H158" s="43"/>
      <c r="I158" s="36"/>
      <c r="J158" s="43"/>
      <c r="K158" s="50"/>
      <c r="L158" s="43"/>
      <c r="M158" s="43"/>
      <c r="N158" s="36"/>
      <c r="O158" s="51"/>
      <c r="P158" s="43"/>
      <c r="Q158" s="36"/>
      <c r="R158" s="24"/>
      <c r="S158" s="43"/>
      <c r="T158" s="36"/>
      <c r="U158" s="30"/>
      <c r="V158" s="30"/>
      <c r="W158" s="30"/>
      <c r="X158" s="30"/>
      <c r="Y158" s="30"/>
      <c r="Z158" s="30"/>
      <c r="AA158" s="30"/>
      <c r="AB158" s="30"/>
      <c r="AC158" s="30"/>
      <c r="AD158" s="30"/>
      <c r="AE158" s="30"/>
      <c r="AF158" s="30"/>
      <c r="AG158" s="30"/>
      <c r="AH158" s="30"/>
      <c r="AI158" s="30"/>
    </row>
    <row r="159" spans="1:35">
      <c r="A159" s="57"/>
      <c r="B159" s="43"/>
      <c r="C159" s="43"/>
      <c r="D159" s="43"/>
      <c r="E159" s="51"/>
      <c r="F159" s="43"/>
      <c r="G159" s="36"/>
      <c r="H159" s="43"/>
      <c r="I159" s="36"/>
      <c r="J159" s="43"/>
      <c r="K159" s="50"/>
      <c r="L159" s="43"/>
      <c r="M159" s="43"/>
      <c r="N159" s="36"/>
      <c r="O159" s="51"/>
      <c r="P159" s="43"/>
      <c r="Q159" s="36"/>
      <c r="R159" s="24"/>
      <c r="S159" s="43"/>
      <c r="T159" s="36"/>
      <c r="U159" s="30"/>
      <c r="V159" s="30"/>
      <c r="W159" s="30"/>
      <c r="X159" s="30"/>
      <c r="Y159" s="30"/>
      <c r="Z159" s="30"/>
      <c r="AA159" s="30"/>
      <c r="AB159" s="30"/>
      <c r="AC159" s="30"/>
      <c r="AD159" s="30"/>
      <c r="AE159" s="30"/>
      <c r="AF159" s="30"/>
      <c r="AG159" s="30"/>
      <c r="AH159" s="30"/>
      <c r="AI159" s="30"/>
    </row>
    <row r="160" spans="1:35">
      <c r="A160" s="57"/>
      <c r="B160" s="43"/>
      <c r="C160" s="43"/>
      <c r="D160" s="43"/>
      <c r="E160" s="51"/>
      <c r="F160" s="43"/>
      <c r="G160" s="36"/>
      <c r="H160" s="43"/>
      <c r="I160" s="36"/>
      <c r="J160" s="43"/>
      <c r="K160" s="50"/>
      <c r="L160" s="43"/>
      <c r="M160" s="43"/>
      <c r="N160" s="36"/>
      <c r="O160" s="51"/>
      <c r="P160" s="43"/>
      <c r="Q160" s="36"/>
      <c r="R160" s="24"/>
      <c r="S160" s="43"/>
      <c r="T160" s="36"/>
      <c r="U160" s="30"/>
      <c r="V160" s="30"/>
      <c r="W160" s="30"/>
      <c r="X160" s="30"/>
      <c r="Y160" s="30"/>
      <c r="Z160" s="30"/>
      <c r="AA160" s="30"/>
      <c r="AB160" s="30"/>
      <c r="AC160" s="30"/>
      <c r="AD160" s="30"/>
      <c r="AE160" s="30"/>
      <c r="AF160" s="30"/>
      <c r="AG160" s="30"/>
      <c r="AH160" s="30"/>
      <c r="AI160" s="30"/>
    </row>
    <row r="161" spans="1:35">
      <c r="A161" s="57"/>
      <c r="B161" s="43"/>
      <c r="C161" s="43"/>
      <c r="D161" s="43"/>
      <c r="E161" s="51"/>
      <c r="F161" s="43"/>
      <c r="G161" s="36"/>
      <c r="H161" s="43"/>
      <c r="I161" s="36"/>
      <c r="J161" s="43"/>
      <c r="K161" s="50"/>
      <c r="L161" s="43"/>
      <c r="M161" s="43"/>
      <c r="N161" s="36"/>
      <c r="O161" s="51"/>
      <c r="P161" s="43"/>
      <c r="Q161" s="36"/>
      <c r="R161" s="24"/>
      <c r="S161" s="43"/>
      <c r="T161" s="36"/>
      <c r="U161" s="30"/>
      <c r="V161" s="30"/>
      <c r="W161" s="30"/>
      <c r="X161" s="30"/>
      <c r="Y161" s="30"/>
      <c r="Z161" s="30"/>
      <c r="AA161" s="30"/>
      <c r="AB161" s="30"/>
      <c r="AC161" s="30"/>
      <c r="AD161" s="30"/>
      <c r="AE161" s="30"/>
      <c r="AF161" s="30"/>
      <c r="AG161" s="30"/>
      <c r="AH161" s="30"/>
      <c r="AI161" s="30"/>
    </row>
    <row r="162" spans="1:35">
      <c r="A162" s="57"/>
      <c r="B162" s="43"/>
      <c r="C162" s="43"/>
      <c r="D162" s="43"/>
      <c r="E162" s="51"/>
      <c r="F162" s="43"/>
      <c r="G162" s="36"/>
      <c r="H162" s="43"/>
      <c r="I162" s="36"/>
      <c r="J162" s="43"/>
      <c r="K162" s="50"/>
      <c r="L162" s="43"/>
      <c r="M162" s="43"/>
      <c r="N162" s="36"/>
      <c r="O162" s="51"/>
      <c r="P162" s="43"/>
      <c r="Q162" s="36"/>
      <c r="R162" s="24"/>
      <c r="S162" s="43"/>
      <c r="T162" s="36"/>
      <c r="U162" s="30"/>
      <c r="V162" s="30"/>
      <c r="W162" s="30"/>
      <c r="X162" s="30"/>
      <c r="Y162" s="30"/>
      <c r="Z162" s="30"/>
      <c r="AA162" s="30"/>
      <c r="AB162" s="30"/>
      <c r="AC162" s="30"/>
      <c r="AD162" s="30"/>
      <c r="AE162" s="30"/>
      <c r="AF162" s="30"/>
      <c r="AG162" s="30"/>
      <c r="AH162" s="30"/>
      <c r="AI162" s="30"/>
    </row>
    <row r="163" spans="1:35">
      <c r="A163" s="57"/>
      <c r="B163" s="43"/>
      <c r="C163" s="43"/>
      <c r="D163" s="43"/>
      <c r="E163" s="51"/>
      <c r="F163" s="43"/>
      <c r="G163" s="36"/>
      <c r="H163" s="43"/>
      <c r="I163" s="36"/>
      <c r="J163" s="43"/>
      <c r="K163" s="50"/>
      <c r="L163" s="43"/>
      <c r="M163" s="43"/>
      <c r="N163" s="36"/>
      <c r="O163" s="51"/>
      <c r="P163" s="43"/>
      <c r="Q163" s="36"/>
      <c r="R163" s="24"/>
      <c r="S163" s="43"/>
      <c r="T163" s="36"/>
      <c r="U163" s="30"/>
      <c r="V163" s="30"/>
      <c r="W163" s="30"/>
      <c r="X163" s="30"/>
      <c r="Y163" s="30"/>
      <c r="Z163" s="30"/>
      <c r="AA163" s="30"/>
      <c r="AB163" s="30"/>
      <c r="AC163" s="30"/>
      <c r="AD163" s="30"/>
      <c r="AE163" s="30"/>
      <c r="AF163" s="30"/>
      <c r="AG163" s="30"/>
      <c r="AH163" s="30"/>
      <c r="AI163" s="30"/>
    </row>
    <row r="164" spans="1:35">
      <c r="A164" s="57"/>
      <c r="B164" s="43"/>
      <c r="C164" s="43"/>
      <c r="D164" s="43"/>
      <c r="E164" s="51"/>
      <c r="F164" s="43"/>
      <c r="G164" s="36"/>
      <c r="H164" s="43"/>
      <c r="I164" s="36"/>
      <c r="J164" s="43"/>
      <c r="K164" s="50"/>
      <c r="L164" s="43"/>
      <c r="M164" s="43"/>
      <c r="N164" s="36"/>
      <c r="O164" s="51"/>
      <c r="P164" s="43"/>
      <c r="Q164" s="36"/>
      <c r="R164" s="24"/>
      <c r="S164" s="43"/>
      <c r="T164" s="36"/>
      <c r="U164" s="30"/>
      <c r="V164" s="30"/>
      <c r="W164" s="30"/>
      <c r="X164" s="30"/>
      <c r="Y164" s="30"/>
      <c r="Z164" s="30"/>
      <c r="AA164" s="30"/>
      <c r="AB164" s="30"/>
      <c r="AC164" s="30"/>
      <c r="AD164" s="30"/>
      <c r="AE164" s="30"/>
      <c r="AF164" s="30"/>
      <c r="AG164" s="30"/>
      <c r="AH164" s="30"/>
      <c r="AI164" s="30"/>
    </row>
    <row r="165" spans="1:35">
      <c r="A165" s="57"/>
      <c r="B165" s="43"/>
      <c r="C165" s="43"/>
      <c r="D165" s="43"/>
      <c r="E165" s="51"/>
      <c r="F165" s="43"/>
      <c r="G165" s="36"/>
      <c r="H165" s="43"/>
      <c r="I165" s="36"/>
      <c r="J165" s="43"/>
      <c r="K165" s="50"/>
      <c r="L165" s="43"/>
      <c r="M165" s="43"/>
      <c r="N165" s="36"/>
      <c r="O165" s="51"/>
      <c r="P165" s="43"/>
      <c r="Q165" s="36"/>
      <c r="R165" s="24"/>
      <c r="S165" s="43"/>
      <c r="T165" s="36"/>
      <c r="U165" s="30"/>
      <c r="V165" s="30"/>
      <c r="W165" s="30"/>
      <c r="X165" s="30"/>
      <c r="Y165" s="30"/>
      <c r="Z165" s="30"/>
      <c r="AA165" s="30"/>
      <c r="AB165" s="30"/>
      <c r="AC165" s="30"/>
      <c r="AD165" s="30"/>
      <c r="AE165" s="30"/>
      <c r="AF165" s="30"/>
      <c r="AG165" s="30"/>
      <c r="AH165" s="30"/>
      <c r="AI165" s="30"/>
    </row>
    <row r="166" spans="1:35">
      <c r="A166" s="57"/>
      <c r="B166" s="43"/>
      <c r="C166" s="43"/>
      <c r="D166" s="43"/>
      <c r="E166" s="51"/>
      <c r="F166" s="43"/>
      <c r="G166" s="36"/>
      <c r="H166" s="43"/>
      <c r="I166" s="36"/>
      <c r="J166" s="43"/>
      <c r="K166" s="50"/>
      <c r="L166" s="43"/>
      <c r="M166" s="43"/>
      <c r="N166" s="36"/>
      <c r="O166" s="51"/>
      <c r="P166" s="43"/>
      <c r="Q166" s="36"/>
      <c r="R166" s="24"/>
      <c r="S166" s="43"/>
      <c r="T166" s="36"/>
      <c r="U166" s="30"/>
      <c r="V166" s="30"/>
      <c r="W166" s="30"/>
      <c r="X166" s="30"/>
      <c r="Y166" s="30"/>
      <c r="Z166" s="30"/>
      <c r="AA166" s="30"/>
      <c r="AB166" s="30"/>
      <c r="AC166" s="30"/>
      <c r="AD166" s="30"/>
      <c r="AE166" s="30"/>
      <c r="AF166" s="30"/>
      <c r="AG166" s="30"/>
      <c r="AH166" s="30"/>
      <c r="AI166" s="30"/>
    </row>
    <row r="167" spans="1:35">
      <c r="A167" s="57"/>
      <c r="B167" s="43"/>
      <c r="C167" s="43"/>
      <c r="D167" s="43"/>
      <c r="E167" s="51"/>
      <c r="F167" s="43"/>
      <c r="G167" s="36"/>
      <c r="H167" s="43"/>
      <c r="I167" s="36"/>
      <c r="J167" s="43"/>
      <c r="K167" s="50"/>
      <c r="L167" s="43"/>
      <c r="M167" s="43"/>
      <c r="N167" s="36"/>
      <c r="O167" s="51"/>
      <c r="P167" s="43"/>
      <c r="Q167" s="36"/>
      <c r="R167" s="24"/>
      <c r="S167" s="43"/>
      <c r="T167" s="36"/>
      <c r="U167" s="30"/>
      <c r="V167" s="30"/>
      <c r="W167" s="30"/>
      <c r="X167" s="30"/>
      <c r="Y167" s="30"/>
      <c r="Z167" s="30"/>
      <c r="AA167" s="30"/>
      <c r="AB167" s="30"/>
      <c r="AC167" s="30"/>
      <c r="AD167" s="30"/>
      <c r="AE167" s="30"/>
      <c r="AF167" s="30"/>
      <c r="AG167" s="30"/>
      <c r="AH167" s="30"/>
      <c r="AI167" s="30"/>
    </row>
    <row r="168" spans="1:35">
      <c r="A168" s="57"/>
      <c r="B168" s="43"/>
      <c r="C168" s="43"/>
      <c r="D168" s="43"/>
      <c r="E168" s="51"/>
      <c r="F168" s="43"/>
      <c r="G168" s="36"/>
      <c r="H168" s="43"/>
      <c r="I168" s="36"/>
      <c r="J168" s="43"/>
      <c r="K168" s="50"/>
      <c r="L168" s="43"/>
      <c r="M168" s="43"/>
      <c r="N168" s="36"/>
      <c r="O168" s="51"/>
      <c r="P168" s="43"/>
      <c r="Q168" s="36"/>
      <c r="R168" s="24"/>
      <c r="S168" s="43"/>
      <c r="T168" s="36"/>
      <c r="U168" s="30"/>
      <c r="V168" s="30"/>
      <c r="W168" s="30"/>
      <c r="X168" s="30"/>
      <c r="Y168" s="30"/>
      <c r="Z168" s="30"/>
      <c r="AA168" s="30"/>
      <c r="AB168" s="30"/>
      <c r="AC168" s="30"/>
      <c r="AD168" s="30"/>
      <c r="AE168" s="30"/>
      <c r="AF168" s="30"/>
      <c r="AG168" s="30"/>
      <c r="AH168" s="30"/>
      <c r="AI168" s="30"/>
    </row>
    <row r="169" spans="1:35">
      <c r="A169" s="57"/>
      <c r="B169" s="43"/>
      <c r="C169" s="43"/>
      <c r="D169" s="43"/>
      <c r="E169" s="51"/>
      <c r="F169" s="43"/>
      <c r="G169" s="36"/>
      <c r="H169" s="43"/>
      <c r="I169" s="36"/>
      <c r="J169" s="43"/>
      <c r="K169" s="50"/>
      <c r="L169" s="43"/>
      <c r="M169" s="43"/>
      <c r="N169" s="36"/>
      <c r="O169" s="51"/>
      <c r="P169" s="43"/>
      <c r="Q169" s="36"/>
      <c r="R169" s="24"/>
      <c r="S169" s="43"/>
      <c r="T169" s="36"/>
      <c r="U169" s="30"/>
      <c r="V169" s="30"/>
      <c r="W169" s="30"/>
      <c r="X169" s="30"/>
      <c r="Y169" s="30"/>
      <c r="Z169" s="30"/>
      <c r="AA169" s="30"/>
      <c r="AB169" s="30"/>
      <c r="AC169" s="30"/>
      <c r="AD169" s="30"/>
      <c r="AE169" s="30"/>
      <c r="AF169" s="30"/>
      <c r="AG169" s="30"/>
      <c r="AH169" s="30"/>
      <c r="AI169" s="30"/>
    </row>
    <row r="170" spans="1:35">
      <c r="A170" s="57"/>
      <c r="B170" s="43"/>
      <c r="C170" s="43"/>
      <c r="D170" s="43"/>
      <c r="E170" s="51"/>
      <c r="F170" s="43"/>
      <c r="G170" s="36"/>
      <c r="H170" s="43"/>
      <c r="I170" s="36"/>
      <c r="J170" s="43"/>
      <c r="K170" s="50"/>
      <c r="L170" s="43"/>
      <c r="M170" s="43"/>
      <c r="N170" s="36"/>
      <c r="O170" s="51"/>
      <c r="P170" s="43"/>
      <c r="Q170" s="36"/>
      <c r="R170" s="24"/>
      <c r="S170" s="43"/>
      <c r="T170" s="36"/>
      <c r="U170" s="30"/>
      <c r="V170" s="30"/>
      <c r="W170" s="30"/>
      <c r="X170" s="30"/>
      <c r="Y170" s="30"/>
      <c r="Z170" s="30"/>
      <c r="AA170" s="30"/>
      <c r="AB170" s="30"/>
      <c r="AC170" s="30"/>
      <c r="AD170" s="30"/>
      <c r="AE170" s="30"/>
      <c r="AF170" s="30"/>
      <c r="AG170" s="30"/>
      <c r="AH170" s="30"/>
      <c r="AI170" s="30"/>
    </row>
    <row r="171" spans="1:35">
      <c r="A171" s="57"/>
      <c r="B171" s="43"/>
      <c r="C171" s="43"/>
      <c r="D171" s="43"/>
      <c r="E171" s="51"/>
      <c r="F171" s="43"/>
      <c r="G171" s="36"/>
      <c r="H171" s="43"/>
      <c r="I171" s="36"/>
      <c r="J171" s="43"/>
      <c r="K171" s="50"/>
      <c r="L171" s="43"/>
      <c r="M171" s="43"/>
      <c r="N171" s="36"/>
      <c r="O171" s="51"/>
      <c r="P171" s="43"/>
      <c r="Q171" s="36"/>
      <c r="R171" s="24"/>
      <c r="S171" s="43"/>
      <c r="T171" s="36"/>
      <c r="U171" s="30"/>
      <c r="V171" s="30"/>
      <c r="W171" s="30"/>
      <c r="X171" s="30"/>
      <c r="Y171" s="30"/>
      <c r="Z171" s="30"/>
      <c r="AA171" s="30"/>
      <c r="AB171" s="30"/>
      <c r="AC171" s="30"/>
      <c r="AD171" s="30"/>
      <c r="AE171" s="30"/>
      <c r="AF171" s="30"/>
      <c r="AG171" s="30"/>
      <c r="AH171" s="30"/>
      <c r="AI171" s="30"/>
    </row>
    <row r="172" spans="1:35">
      <c r="A172" s="57"/>
      <c r="B172" s="43"/>
      <c r="C172" s="43"/>
      <c r="D172" s="43"/>
      <c r="E172" s="51"/>
      <c r="F172" s="43"/>
      <c r="G172" s="36"/>
      <c r="H172" s="43"/>
      <c r="I172" s="36"/>
      <c r="J172" s="43"/>
      <c r="K172" s="50"/>
      <c r="L172" s="43"/>
      <c r="M172" s="43"/>
      <c r="N172" s="36"/>
      <c r="O172" s="51"/>
      <c r="P172" s="43"/>
      <c r="Q172" s="36"/>
      <c r="R172" s="24"/>
      <c r="S172" s="43"/>
      <c r="T172" s="36"/>
      <c r="U172" s="30"/>
      <c r="V172" s="30"/>
      <c r="W172" s="30"/>
      <c r="X172" s="30"/>
      <c r="Y172" s="30"/>
      <c r="Z172" s="30"/>
      <c r="AA172" s="30"/>
      <c r="AB172" s="30"/>
      <c r="AC172" s="30"/>
      <c r="AD172" s="30"/>
      <c r="AE172" s="30"/>
      <c r="AF172" s="30"/>
      <c r="AG172" s="30"/>
      <c r="AH172" s="30"/>
      <c r="AI172" s="30"/>
    </row>
    <row r="173" spans="1:35">
      <c r="A173" s="57"/>
      <c r="B173" s="43"/>
      <c r="C173" s="43"/>
      <c r="D173" s="43"/>
      <c r="E173" s="51"/>
      <c r="F173" s="43"/>
      <c r="G173" s="36"/>
      <c r="H173" s="43"/>
      <c r="I173" s="36"/>
      <c r="J173" s="43"/>
      <c r="K173" s="50"/>
      <c r="L173" s="43"/>
      <c r="M173" s="43"/>
      <c r="N173" s="36"/>
      <c r="O173" s="51"/>
      <c r="P173" s="43"/>
      <c r="Q173" s="36"/>
      <c r="R173" s="24"/>
      <c r="S173" s="43"/>
      <c r="T173" s="36"/>
      <c r="U173" s="30"/>
      <c r="V173" s="30"/>
      <c r="W173" s="30"/>
      <c r="X173" s="30"/>
      <c r="Y173" s="30"/>
      <c r="Z173" s="30"/>
      <c r="AA173" s="30"/>
      <c r="AB173" s="30"/>
      <c r="AC173" s="30"/>
      <c r="AD173" s="30"/>
      <c r="AE173" s="30"/>
      <c r="AF173" s="30"/>
      <c r="AG173" s="30"/>
      <c r="AH173" s="30"/>
      <c r="AI173" s="30"/>
    </row>
    <row r="174" spans="1:35">
      <c r="A174" s="57"/>
      <c r="B174" s="43"/>
      <c r="C174" s="43"/>
      <c r="D174" s="43"/>
      <c r="E174" s="51"/>
      <c r="F174" s="43"/>
      <c r="G174" s="36"/>
      <c r="H174" s="43"/>
      <c r="I174" s="36"/>
      <c r="J174" s="43"/>
      <c r="K174" s="50"/>
      <c r="L174" s="43"/>
      <c r="M174" s="43"/>
      <c r="N174" s="36"/>
      <c r="O174" s="51"/>
      <c r="P174" s="43"/>
      <c r="Q174" s="36"/>
      <c r="R174" s="24"/>
      <c r="S174" s="43"/>
      <c r="T174" s="36"/>
      <c r="U174" s="30"/>
      <c r="V174" s="30"/>
      <c r="W174" s="30"/>
      <c r="X174" s="30"/>
      <c r="Y174" s="30"/>
      <c r="Z174" s="30"/>
      <c r="AA174" s="30"/>
      <c r="AB174" s="30"/>
      <c r="AC174" s="30"/>
      <c r="AD174" s="30"/>
      <c r="AE174" s="30"/>
      <c r="AF174" s="30"/>
      <c r="AG174" s="30"/>
      <c r="AH174" s="30"/>
      <c r="AI174" s="30"/>
    </row>
    <row r="175" spans="1:35">
      <c r="A175" s="57"/>
      <c r="B175" s="43"/>
      <c r="C175" s="43"/>
      <c r="D175" s="43"/>
      <c r="E175" s="51"/>
      <c r="F175" s="43"/>
      <c r="G175" s="36"/>
      <c r="H175" s="43"/>
      <c r="I175" s="36"/>
      <c r="J175" s="43"/>
      <c r="K175" s="50"/>
      <c r="L175" s="43"/>
      <c r="M175" s="43"/>
      <c r="N175" s="36"/>
      <c r="O175" s="51"/>
      <c r="P175" s="43"/>
      <c r="Q175" s="36"/>
      <c r="R175" s="24"/>
      <c r="S175" s="43"/>
      <c r="T175" s="36"/>
      <c r="U175" s="30"/>
      <c r="V175" s="30"/>
      <c r="W175" s="30"/>
      <c r="X175" s="30"/>
      <c r="Y175" s="30"/>
      <c r="Z175" s="30"/>
      <c r="AA175" s="30"/>
      <c r="AB175" s="30"/>
      <c r="AC175" s="30"/>
      <c r="AD175" s="30"/>
      <c r="AE175" s="30"/>
      <c r="AF175" s="30"/>
      <c r="AG175" s="30"/>
      <c r="AH175" s="30"/>
      <c r="AI175" s="30"/>
    </row>
    <row r="176" spans="1:35">
      <c r="A176" s="57"/>
      <c r="B176" s="43"/>
      <c r="C176" s="43"/>
      <c r="D176" s="43"/>
      <c r="E176" s="51"/>
      <c r="F176" s="43"/>
      <c r="G176" s="36"/>
      <c r="H176" s="43"/>
      <c r="I176" s="36"/>
      <c r="J176" s="43"/>
      <c r="K176" s="50"/>
      <c r="L176" s="43"/>
      <c r="M176" s="43"/>
      <c r="N176" s="36"/>
      <c r="O176" s="51"/>
      <c r="P176" s="43"/>
      <c r="Q176" s="36"/>
      <c r="R176" s="24"/>
      <c r="S176" s="43"/>
      <c r="T176" s="36"/>
      <c r="U176" s="30"/>
      <c r="V176" s="30"/>
      <c r="W176" s="30"/>
      <c r="X176" s="30"/>
      <c r="Y176" s="30"/>
      <c r="Z176" s="30"/>
      <c r="AA176" s="30"/>
      <c r="AB176" s="30"/>
      <c r="AC176" s="30"/>
      <c r="AD176" s="30"/>
      <c r="AE176" s="30"/>
      <c r="AF176" s="30"/>
      <c r="AG176" s="30"/>
      <c r="AH176" s="30"/>
      <c r="AI176" s="30"/>
    </row>
    <row r="177" spans="1:35">
      <c r="A177" s="57"/>
      <c r="B177" s="43"/>
      <c r="C177" s="43"/>
      <c r="D177" s="43"/>
      <c r="E177" s="51"/>
      <c r="F177" s="43"/>
      <c r="G177" s="36"/>
      <c r="H177" s="43"/>
      <c r="I177" s="36"/>
      <c r="J177" s="43"/>
      <c r="K177" s="50"/>
      <c r="L177" s="43"/>
      <c r="M177" s="43"/>
      <c r="N177" s="36"/>
      <c r="O177" s="51"/>
      <c r="P177" s="43"/>
      <c r="Q177" s="36"/>
      <c r="R177" s="24"/>
      <c r="S177" s="43"/>
      <c r="T177" s="36"/>
      <c r="U177" s="30"/>
      <c r="V177" s="30"/>
      <c r="W177" s="30"/>
      <c r="X177" s="30"/>
      <c r="Y177" s="30"/>
      <c r="Z177" s="30"/>
      <c r="AA177" s="30"/>
      <c r="AB177" s="30"/>
      <c r="AC177" s="30"/>
      <c r="AD177" s="30"/>
      <c r="AE177" s="30"/>
      <c r="AF177" s="30"/>
      <c r="AG177" s="30"/>
      <c r="AH177" s="30"/>
      <c r="AI177" s="30"/>
    </row>
    <row r="178" spans="1:35">
      <c r="A178" s="57"/>
      <c r="B178" s="43"/>
      <c r="C178" s="43"/>
      <c r="D178" s="43"/>
      <c r="E178" s="51"/>
      <c r="F178" s="43"/>
      <c r="G178" s="36"/>
      <c r="H178" s="43"/>
      <c r="I178" s="36"/>
      <c r="J178" s="43"/>
      <c r="K178" s="50"/>
      <c r="L178" s="43"/>
      <c r="M178" s="43"/>
      <c r="N178" s="36"/>
      <c r="O178" s="51"/>
      <c r="P178" s="43"/>
      <c r="Q178" s="36"/>
      <c r="R178" s="24"/>
      <c r="S178" s="43"/>
      <c r="T178" s="36"/>
      <c r="U178" s="30"/>
      <c r="V178" s="30"/>
      <c r="W178" s="30"/>
      <c r="X178" s="30"/>
      <c r="Y178" s="30"/>
      <c r="Z178" s="30"/>
      <c r="AA178" s="30"/>
      <c r="AB178" s="30"/>
      <c r="AC178" s="30"/>
      <c r="AD178" s="30"/>
      <c r="AE178" s="30"/>
      <c r="AF178" s="30"/>
      <c r="AG178" s="30"/>
      <c r="AH178" s="30"/>
      <c r="AI178" s="30"/>
    </row>
    <row r="179" spans="1:35">
      <c r="A179" s="57"/>
      <c r="B179" s="43"/>
      <c r="C179" s="43"/>
      <c r="D179" s="43"/>
      <c r="E179" s="51"/>
      <c r="F179" s="43"/>
      <c r="G179" s="36"/>
      <c r="H179" s="43"/>
      <c r="I179" s="36"/>
      <c r="J179" s="43"/>
      <c r="K179" s="50"/>
      <c r="L179" s="43"/>
      <c r="M179" s="43"/>
      <c r="N179" s="36"/>
      <c r="O179" s="51"/>
      <c r="P179" s="43"/>
      <c r="Q179" s="36"/>
      <c r="R179" s="24"/>
      <c r="S179" s="43"/>
      <c r="T179" s="36"/>
      <c r="U179" s="30"/>
      <c r="V179" s="30"/>
      <c r="W179" s="30"/>
      <c r="X179" s="30"/>
      <c r="Y179" s="30"/>
      <c r="Z179" s="30"/>
      <c r="AA179" s="30"/>
      <c r="AB179" s="30"/>
      <c r="AC179" s="30"/>
      <c r="AD179" s="30"/>
      <c r="AE179" s="30"/>
      <c r="AF179" s="30"/>
      <c r="AG179" s="30"/>
      <c r="AH179" s="30"/>
      <c r="AI179" s="30"/>
    </row>
    <row r="180" spans="1:35">
      <c r="A180" s="57"/>
      <c r="B180" s="43"/>
      <c r="C180" s="43"/>
      <c r="D180" s="43"/>
      <c r="E180" s="51"/>
      <c r="F180" s="43"/>
      <c r="G180" s="36"/>
      <c r="H180" s="43"/>
      <c r="I180" s="36"/>
      <c r="J180" s="43"/>
      <c r="K180" s="50"/>
      <c r="L180" s="43"/>
      <c r="M180" s="43"/>
      <c r="N180" s="36"/>
      <c r="O180" s="51"/>
      <c r="P180" s="43"/>
      <c r="Q180" s="36"/>
      <c r="R180" s="24"/>
      <c r="S180" s="43"/>
      <c r="T180" s="36"/>
      <c r="U180" s="30"/>
      <c r="V180" s="30"/>
      <c r="W180" s="30"/>
      <c r="X180" s="30"/>
      <c r="Y180" s="30"/>
      <c r="Z180" s="30"/>
      <c r="AA180" s="30"/>
      <c r="AB180" s="30"/>
      <c r="AC180" s="30"/>
      <c r="AD180" s="30"/>
      <c r="AE180" s="30"/>
      <c r="AF180" s="30"/>
      <c r="AG180" s="30"/>
      <c r="AH180" s="30"/>
      <c r="AI180" s="30"/>
    </row>
    <row r="181" spans="1:35">
      <c r="A181" s="57"/>
      <c r="B181" s="43"/>
      <c r="C181" s="43"/>
      <c r="D181" s="43"/>
      <c r="E181" s="51"/>
      <c r="F181" s="43"/>
      <c r="G181" s="36"/>
      <c r="H181" s="43"/>
      <c r="I181" s="36"/>
      <c r="J181" s="43"/>
      <c r="K181" s="50"/>
      <c r="L181" s="43"/>
      <c r="M181" s="43"/>
      <c r="N181" s="36"/>
      <c r="O181" s="51"/>
      <c r="P181" s="43"/>
      <c r="Q181" s="36"/>
      <c r="R181" s="24"/>
      <c r="S181" s="43"/>
      <c r="T181" s="36"/>
      <c r="U181" s="30"/>
      <c r="V181" s="30"/>
      <c r="W181" s="30"/>
      <c r="X181" s="30"/>
      <c r="Y181" s="30"/>
      <c r="Z181" s="30"/>
      <c r="AA181" s="30"/>
      <c r="AB181" s="30"/>
      <c r="AC181" s="30"/>
      <c r="AD181" s="30"/>
      <c r="AE181" s="30"/>
      <c r="AF181" s="30"/>
      <c r="AG181" s="30"/>
      <c r="AH181" s="30"/>
      <c r="AI181" s="30"/>
    </row>
    <row r="182" spans="1:35">
      <c r="A182" s="57"/>
      <c r="B182" s="43"/>
      <c r="C182" s="43"/>
      <c r="D182" s="43"/>
      <c r="E182" s="51"/>
      <c r="F182" s="43"/>
      <c r="G182" s="36"/>
      <c r="H182" s="43"/>
      <c r="I182" s="36"/>
      <c r="J182" s="43"/>
      <c r="K182" s="50"/>
      <c r="L182" s="43"/>
      <c r="M182" s="43"/>
      <c r="N182" s="36"/>
      <c r="O182" s="51"/>
      <c r="P182" s="43"/>
      <c r="Q182" s="36"/>
      <c r="R182" s="24"/>
      <c r="S182" s="43"/>
      <c r="T182" s="36"/>
      <c r="U182" s="30"/>
      <c r="V182" s="30"/>
      <c r="W182" s="30"/>
      <c r="X182" s="30"/>
      <c r="Y182" s="30"/>
      <c r="Z182" s="30"/>
      <c r="AA182" s="30"/>
      <c r="AB182" s="30"/>
      <c r="AC182" s="30"/>
      <c r="AD182" s="30"/>
      <c r="AE182" s="30"/>
      <c r="AF182" s="30"/>
      <c r="AG182" s="30"/>
      <c r="AH182" s="30"/>
      <c r="AI182" s="30"/>
    </row>
    <row r="183" spans="1:35">
      <c r="A183" s="57"/>
      <c r="B183" s="43"/>
      <c r="C183" s="43"/>
      <c r="D183" s="43"/>
      <c r="E183" s="51"/>
      <c r="F183" s="43"/>
      <c r="G183" s="36"/>
      <c r="H183" s="43"/>
      <c r="I183" s="36"/>
      <c r="J183" s="43"/>
      <c r="K183" s="50"/>
      <c r="L183" s="43"/>
      <c r="M183" s="43"/>
      <c r="N183" s="36"/>
      <c r="O183" s="51"/>
      <c r="P183" s="43"/>
      <c r="Q183" s="36"/>
      <c r="R183" s="24"/>
      <c r="S183" s="43"/>
      <c r="T183" s="36"/>
      <c r="U183" s="30"/>
      <c r="V183" s="30"/>
      <c r="W183" s="30"/>
      <c r="X183" s="30"/>
      <c r="Y183" s="30"/>
      <c r="Z183" s="30"/>
      <c r="AA183" s="30"/>
      <c r="AB183" s="30"/>
      <c r="AC183" s="30"/>
      <c r="AD183" s="30"/>
      <c r="AE183" s="30"/>
      <c r="AF183" s="30"/>
      <c r="AG183" s="30"/>
      <c r="AH183" s="30"/>
      <c r="AI183" s="30"/>
    </row>
    <row r="184" spans="1:35">
      <c r="A184" s="57"/>
      <c r="B184" s="43"/>
      <c r="C184" s="43"/>
      <c r="D184" s="43"/>
      <c r="E184" s="51"/>
      <c r="F184" s="43"/>
      <c r="G184" s="36"/>
      <c r="H184" s="43"/>
      <c r="I184" s="36"/>
      <c r="J184" s="43"/>
      <c r="K184" s="50"/>
      <c r="L184" s="43"/>
      <c r="M184" s="43"/>
      <c r="N184" s="36"/>
      <c r="O184" s="51"/>
      <c r="P184" s="43"/>
      <c r="Q184" s="36"/>
      <c r="R184" s="24"/>
      <c r="S184" s="43"/>
      <c r="T184" s="36"/>
      <c r="U184" s="30"/>
      <c r="V184" s="30"/>
      <c r="W184" s="30"/>
      <c r="X184" s="30"/>
      <c r="Y184" s="30"/>
      <c r="Z184" s="30"/>
      <c r="AA184" s="30"/>
      <c r="AB184" s="30"/>
      <c r="AC184" s="30"/>
      <c r="AD184" s="30"/>
      <c r="AE184" s="30"/>
      <c r="AF184" s="30"/>
      <c r="AG184" s="30"/>
      <c r="AH184" s="30"/>
      <c r="AI184" s="30"/>
    </row>
    <row r="185" spans="1:35">
      <c r="A185" s="57"/>
      <c r="B185" s="43"/>
      <c r="C185" s="43"/>
      <c r="D185" s="43"/>
      <c r="E185" s="51"/>
      <c r="F185" s="43"/>
      <c r="G185" s="36"/>
      <c r="H185" s="43"/>
      <c r="I185" s="36"/>
      <c r="J185" s="43"/>
      <c r="K185" s="50"/>
      <c r="L185" s="43"/>
      <c r="M185" s="43"/>
      <c r="N185" s="36"/>
      <c r="O185" s="51"/>
      <c r="P185" s="43"/>
      <c r="Q185" s="36"/>
      <c r="R185" s="24"/>
      <c r="S185" s="43"/>
      <c r="T185" s="36"/>
      <c r="U185" s="30"/>
      <c r="V185" s="30"/>
      <c r="W185" s="30"/>
      <c r="X185" s="30"/>
      <c r="Y185" s="30"/>
      <c r="Z185" s="30"/>
      <c r="AA185" s="30"/>
      <c r="AB185" s="30"/>
      <c r="AC185" s="30"/>
      <c r="AD185" s="30"/>
      <c r="AE185" s="30"/>
      <c r="AF185" s="30"/>
      <c r="AG185" s="30"/>
      <c r="AH185" s="30"/>
      <c r="AI185" s="30"/>
    </row>
    <row r="186" spans="1:35">
      <c r="A186" s="57"/>
      <c r="B186" s="43"/>
      <c r="C186" s="43"/>
      <c r="D186" s="43"/>
      <c r="E186" s="51"/>
      <c r="F186" s="43"/>
      <c r="G186" s="36"/>
      <c r="H186" s="43"/>
      <c r="I186" s="36"/>
      <c r="J186" s="43"/>
      <c r="K186" s="50"/>
      <c r="L186" s="43"/>
      <c r="M186" s="43"/>
      <c r="N186" s="36"/>
      <c r="O186" s="51"/>
      <c r="P186" s="43"/>
      <c r="Q186" s="36"/>
      <c r="R186" s="24"/>
      <c r="S186" s="43"/>
      <c r="T186" s="36"/>
      <c r="U186" s="30"/>
      <c r="V186" s="30"/>
      <c r="W186" s="30"/>
      <c r="X186" s="30"/>
      <c r="Y186" s="30"/>
      <c r="Z186" s="30"/>
      <c r="AA186" s="30"/>
      <c r="AB186" s="30"/>
      <c r="AC186" s="30"/>
      <c r="AD186" s="30"/>
      <c r="AE186" s="30"/>
      <c r="AF186" s="30"/>
      <c r="AG186" s="30"/>
      <c r="AH186" s="30"/>
      <c r="AI186" s="30"/>
    </row>
    <row r="187" spans="1:35">
      <c r="A187" s="57"/>
      <c r="B187" s="43"/>
      <c r="C187" s="43"/>
      <c r="D187" s="43"/>
      <c r="E187" s="51"/>
      <c r="F187" s="43"/>
      <c r="G187" s="36"/>
      <c r="H187" s="43"/>
      <c r="I187" s="36"/>
      <c r="J187" s="43"/>
      <c r="K187" s="50"/>
      <c r="L187" s="43"/>
      <c r="M187" s="43"/>
      <c r="N187" s="36"/>
      <c r="O187" s="51"/>
      <c r="P187" s="43"/>
      <c r="Q187" s="36"/>
      <c r="R187" s="24"/>
      <c r="S187" s="43"/>
      <c r="T187" s="36"/>
      <c r="U187" s="30"/>
      <c r="V187" s="30"/>
      <c r="W187" s="30"/>
      <c r="X187" s="30"/>
      <c r="Y187" s="30"/>
      <c r="Z187" s="30"/>
      <c r="AA187" s="30"/>
      <c r="AB187" s="30"/>
      <c r="AC187" s="30"/>
      <c r="AD187" s="30"/>
      <c r="AE187" s="30"/>
      <c r="AF187" s="30"/>
      <c r="AG187" s="30"/>
      <c r="AH187" s="30"/>
      <c r="AI187" s="30"/>
    </row>
    <row r="188" spans="1:35">
      <c r="A188" s="57"/>
      <c r="B188" s="43"/>
      <c r="C188" s="43"/>
      <c r="D188" s="43"/>
      <c r="E188" s="51"/>
      <c r="F188" s="43"/>
      <c r="G188" s="36"/>
      <c r="H188" s="43"/>
      <c r="I188" s="36"/>
      <c r="J188" s="43"/>
      <c r="K188" s="50"/>
      <c r="L188" s="43"/>
      <c r="M188" s="43"/>
      <c r="N188" s="36"/>
      <c r="O188" s="51"/>
      <c r="P188" s="43"/>
      <c r="Q188" s="36"/>
      <c r="R188" s="24"/>
      <c r="S188" s="43"/>
      <c r="T188" s="36"/>
      <c r="U188" s="30"/>
      <c r="V188" s="30"/>
      <c r="W188" s="30"/>
      <c r="X188" s="30"/>
      <c r="Y188" s="30"/>
      <c r="Z188" s="30"/>
      <c r="AA188" s="30"/>
      <c r="AB188" s="30"/>
      <c r="AC188" s="30"/>
      <c r="AD188" s="30"/>
      <c r="AE188" s="30"/>
      <c r="AF188" s="30"/>
      <c r="AG188" s="30"/>
      <c r="AH188" s="30"/>
      <c r="AI188" s="30"/>
    </row>
    <row r="189" spans="1:35">
      <c r="A189" s="57"/>
      <c r="B189" s="43"/>
      <c r="C189" s="43"/>
      <c r="D189" s="43"/>
      <c r="E189" s="51"/>
      <c r="F189" s="43"/>
      <c r="G189" s="36"/>
      <c r="H189" s="43"/>
      <c r="I189" s="36"/>
      <c r="J189" s="43"/>
      <c r="K189" s="50"/>
      <c r="L189" s="43"/>
      <c r="M189" s="43"/>
      <c r="N189" s="36"/>
      <c r="O189" s="51"/>
      <c r="P189" s="43"/>
      <c r="Q189" s="36"/>
      <c r="R189" s="24"/>
      <c r="S189" s="43"/>
      <c r="T189" s="36"/>
      <c r="U189" s="30"/>
      <c r="V189" s="30"/>
      <c r="W189" s="30"/>
      <c r="X189" s="30"/>
      <c r="Y189" s="30"/>
      <c r="Z189" s="30"/>
      <c r="AA189" s="30"/>
      <c r="AB189" s="30"/>
      <c r="AC189" s="30"/>
      <c r="AD189" s="30"/>
      <c r="AE189" s="30"/>
      <c r="AF189" s="30"/>
      <c r="AG189" s="30"/>
      <c r="AH189" s="30"/>
      <c r="AI189" s="30"/>
    </row>
    <row r="190" spans="1:35">
      <c r="A190" s="57"/>
      <c r="B190" s="43"/>
      <c r="C190" s="43"/>
      <c r="D190" s="43"/>
      <c r="E190" s="51"/>
      <c r="F190" s="43"/>
      <c r="G190" s="36"/>
      <c r="H190" s="43"/>
      <c r="I190" s="36"/>
      <c r="J190" s="43"/>
      <c r="K190" s="50"/>
      <c r="L190" s="43"/>
      <c r="M190" s="43"/>
      <c r="N190" s="36"/>
      <c r="O190" s="51"/>
      <c r="P190" s="43"/>
      <c r="Q190" s="36"/>
      <c r="R190" s="24"/>
      <c r="S190" s="43"/>
      <c r="T190" s="36"/>
      <c r="U190" s="30"/>
      <c r="V190" s="30"/>
      <c r="W190" s="30"/>
      <c r="X190" s="30"/>
      <c r="Y190" s="30"/>
      <c r="Z190" s="30"/>
      <c r="AA190" s="30"/>
      <c r="AB190" s="30"/>
      <c r="AC190" s="30"/>
      <c r="AD190" s="30"/>
      <c r="AE190" s="30"/>
      <c r="AF190" s="30"/>
      <c r="AG190" s="30"/>
      <c r="AH190" s="30"/>
      <c r="AI190" s="30"/>
    </row>
    <row r="191" spans="1:35">
      <c r="A191" s="57"/>
      <c r="B191" s="43"/>
      <c r="C191" s="43"/>
      <c r="D191" s="43"/>
      <c r="E191" s="51"/>
      <c r="F191" s="43"/>
      <c r="G191" s="36"/>
      <c r="H191" s="43"/>
      <c r="I191" s="36"/>
      <c r="J191" s="43"/>
      <c r="K191" s="50"/>
      <c r="L191" s="43"/>
      <c r="M191" s="43"/>
      <c r="N191" s="36"/>
      <c r="O191" s="51"/>
      <c r="P191" s="43"/>
      <c r="Q191" s="36"/>
      <c r="R191" s="24"/>
      <c r="S191" s="43"/>
      <c r="T191" s="36"/>
      <c r="U191" s="30"/>
      <c r="V191" s="30"/>
      <c r="W191" s="30"/>
      <c r="X191" s="30"/>
      <c r="Y191" s="30"/>
      <c r="Z191" s="30"/>
      <c r="AA191" s="30"/>
      <c r="AB191" s="30"/>
      <c r="AC191" s="30"/>
      <c r="AD191" s="30"/>
      <c r="AE191" s="30"/>
      <c r="AF191" s="30"/>
      <c r="AG191" s="30"/>
      <c r="AH191" s="30"/>
      <c r="AI191" s="30"/>
    </row>
    <row r="192" spans="1:35">
      <c r="A192" s="57"/>
      <c r="B192" s="43"/>
      <c r="C192" s="43"/>
      <c r="D192" s="43"/>
      <c r="E192" s="51"/>
      <c r="F192" s="43"/>
      <c r="G192" s="36"/>
      <c r="H192" s="43"/>
      <c r="I192" s="36"/>
      <c r="J192" s="43"/>
      <c r="K192" s="50"/>
      <c r="L192" s="43"/>
      <c r="M192" s="43"/>
      <c r="N192" s="36"/>
      <c r="O192" s="51"/>
      <c r="P192" s="43"/>
      <c r="Q192" s="36"/>
      <c r="R192" s="24"/>
      <c r="S192" s="43"/>
      <c r="T192" s="36"/>
      <c r="U192" s="30"/>
      <c r="V192" s="30"/>
      <c r="W192" s="30"/>
      <c r="X192" s="30"/>
      <c r="Y192" s="30"/>
      <c r="Z192" s="30"/>
      <c r="AA192" s="30"/>
      <c r="AB192" s="30"/>
      <c r="AC192" s="30"/>
      <c r="AD192" s="30"/>
      <c r="AE192" s="30"/>
      <c r="AF192" s="30"/>
      <c r="AG192" s="30"/>
      <c r="AH192" s="30"/>
      <c r="AI192" s="30"/>
    </row>
    <row r="193" spans="1:35">
      <c r="A193" s="57"/>
      <c r="B193" s="43"/>
      <c r="C193" s="43"/>
      <c r="D193" s="43"/>
      <c r="E193" s="51"/>
      <c r="F193" s="43"/>
      <c r="G193" s="36"/>
      <c r="H193" s="43"/>
      <c r="I193" s="36"/>
      <c r="J193" s="43"/>
      <c r="K193" s="50"/>
      <c r="L193" s="43"/>
      <c r="M193" s="43"/>
      <c r="N193" s="36"/>
      <c r="O193" s="51"/>
      <c r="P193" s="43"/>
      <c r="Q193" s="36"/>
      <c r="R193" s="24"/>
      <c r="S193" s="43"/>
      <c r="T193" s="36"/>
      <c r="U193" s="30"/>
      <c r="V193" s="30"/>
      <c r="W193" s="30"/>
      <c r="X193" s="30"/>
      <c r="Y193" s="30"/>
      <c r="Z193" s="30"/>
      <c r="AA193" s="30"/>
      <c r="AB193" s="30"/>
      <c r="AC193" s="30"/>
      <c r="AD193" s="30"/>
      <c r="AE193" s="30"/>
      <c r="AF193" s="30"/>
      <c r="AG193" s="30"/>
      <c r="AH193" s="30"/>
      <c r="AI193" s="30"/>
    </row>
    <row r="194" spans="1:35">
      <c r="A194" s="57"/>
      <c r="B194" s="43"/>
      <c r="C194" s="43"/>
      <c r="D194" s="43"/>
      <c r="E194" s="51"/>
      <c r="F194" s="43"/>
      <c r="G194" s="36"/>
      <c r="H194" s="43"/>
      <c r="I194" s="36"/>
      <c r="J194" s="43"/>
      <c r="K194" s="50"/>
      <c r="L194" s="43"/>
      <c r="M194" s="43"/>
      <c r="N194" s="36"/>
      <c r="O194" s="51"/>
      <c r="P194" s="43"/>
      <c r="Q194" s="36"/>
      <c r="R194" s="24"/>
      <c r="S194" s="43"/>
      <c r="T194" s="36"/>
      <c r="U194" s="30"/>
      <c r="V194" s="30"/>
      <c r="W194" s="30"/>
      <c r="X194" s="30"/>
      <c r="Y194" s="30"/>
      <c r="Z194" s="30"/>
      <c r="AA194" s="30"/>
      <c r="AB194" s="30"/>
      <c r="AC194" s="30"/>
      <c r="AD194" s="30"/>
      <c r="AE194" s="30"/>
      <c r="AF194" s="30"/>
      <c r="AG194" s="30"/>
      <c r="AH194" s="30"/>
      <c r="AI194" s="30"/>
    </row>
    <row r="195" spans="1:35">
      <c r="A195" s="57"/>
      <c r="B195" s="43"/>
      <c r="C195" s="43"/>
      <c r="D195" s="43"/>
      <c r="E195" s="51"/>
      <c r="F195" s="43"/>
      <c r="G195" s="36"/>
      <c r="H195" s="43"/>
      <c r="I195" s="36"/>
      <c r="J195" s="43"/>
      <c r="K195" s="50"/>
      <c r="L195" s="43"/>
      <c r="M195" s="43"/>
      <c r="N195" s="36"/>
      <c r="O195" s="51"/>
      <c r="P195" s="43"/>
      <c r="Q195" s="36"/>
      <c r="R195" s="24"/>
      <c r="S195" s="43"/>
      <c r="T195" s="36"/>
      <c r="U195" s="30"/>
      <c r="V195" s="30"/>
      <c r="W195" s="30"/>
      <c r="X195" s="30"/>
      <c r="Y195" s="30"/>
      <c r="Z195" s="30"/>
      <c r="AA195" s="30"/>
      <c r="AB195" s="30"/>
      <c r="AC195" s="30"/>
      <c r="AD195" s="30"/>
      <c r="AE195" s="30"/>
      <c r="AF195" s="30"/>
      <c r="AG195" s="30"/>
      <c r="AH195" s="30"/>
      <c r="AI195" s="30"/>
    </row>
    <row r="196" spans="1:35">
      <c r="A196" s="57"/>
      <c r="B196" s="43"/>
      <c r="C196" s="43"/>
      <c r="D196" s="43"/>
      <c r="E196" s="51"/>
      <c r="F196" s="43"/>
      <c r="G196" s="36"/>
      <c r="H196" s="43"/>
      <c r="I196" s="36"/>
      <c r="J196" s="43"/>
      <c r="K196" s="50"/>
      <c r="L196" s="43"/>
      <c r="M196" s="43"/>
      <c r="N196" s="36"/>
      <c r="O196" s="51"/>
      <c r="P196" s="43"/>
      <c r="Q196" s="36"/>
      <c r="R196" s="24"/>
      <c r="S196" s="43"/>
      <c r="T196" s="36"/>
      <c r="U196" s="30"/>
      <c r="V196" s="30"/>
      <c r="W196" s="30"/>
      <c r="X196" s="30"/>
      <c r="Y196" s="30"/>
      <c r="Z196" s="30"/>
      <c r="AA196" s="30"/>
      <c r="AB196" s="30"/>
      <c r="AC196" s="30"/>
      <c r="AD196" s="30"/>
      <c r="AE196" s="30"/>
      <c r="AF196" s="30"/>
      <c r="AG196" s="30"/>
      <c r="AH196" s="30"/>
      <c r="AI196" s="30"/>
    </row>
    <row r="197" spans="1:35">
      <c r="A197" s="57"/>
      <c r="B197" s="43"/>
      <c r="C197" s="43"/>
      <c r="D197" s="43"/>
      <c r="E197" s="51"/>
      <c r="F197" s="43"/>
      <c r="G197" s="36"/>
      <c r="H197" s="43"/>
      <c r="I197" s="36"/>
      <c r="J197" s="43"/>
      <c r="K197" s="50"/>
      <c r="L197" s="43"/>
      <c r="M197" s="43"/>
      <c r="N197" s="36"/>
      <c r="O197" s="51"/>
      <c r="P197" s="43"/>
      <c r="Q197" s="36"/>
      <c r="R197" s="24"/>
      <c r="S197" s="43"/>
      <c r="T197" s="36"/>
      <c r="U197" s="30"/>
      <c r="V197" s="30"/>
      <c r="W197" s="30"/>
      <c r="X197" s="30"/>
      <c r="Y197" s="30"/>
      <c r="Z197" s="30"/>
      <c r="AA197" s="30"/>
      <c r="AB197" s="30"/>
      <c r="AC197" s="30"/>
      <c r="AD197" s="30"/>
      <c r="AE197" s="30"/>
      <c r="AF197" s="30"/>
      <c r="AG197" s="30"/>
      <c r="AH197" s="30"/>
      <c r="AI197" s="30"/>
    </row>
    <row r="198" spans="1:35">
      <c r="A198" s="57"/>
      <c r="B198" s="43"/>
      <c r="C198" s="43"/>
      <c r="D198" s="43"/>
      <c r="E198" s="51"/>
      <c r="F198" s="43"/>
      <c r="G198" s="36"/>
      <c r="H198" s="43"/>
      <c r="I198" s="36"/>
      <c r="J198" s="43"/>
      <c r="K198" s="50"/>
      <c r="L198" s="43"/>
      <c r="M198" s="43"/>
      <c r="N198" s="36"/>
      <c r="O198" s="51"/>
      <c r="P198" s="43"/>
      <c r="Q198" s="36"/>
      <c r="R198" s="24"/>
      <c r="S198" s="43"/>
      <c r="T198" s="36"/>
      <c r="U198" s="30"/>
      <c r="V198" s="30"/>
      <c r="W198" s="30"/>
      <c r="X198" s="30"/>
      <c r="Y198" s="30"/>
      <c r="Z198" s="30"/>
      <c r="AA198" s="30"/>
      <c r="AB198" s="30"/>
      <c r="AC198" s="30"/>
      <c r="AD198" s="30"/>
      <c r="AE198" s="30"/>
      <c r="AF198" s="30"/>
      <c r="AG198" s="30"/>
      <c r="AH198" s="30"/>
      <c r="AI198" s="30"/>
    </row>
    <row r="199" spans="1:35">
      <c r="A199" s="57"/>
      <c r="B199" s="43"/>
      <c r="C199" s="43"/>
      <c r="D199" s="43"/>
      <c r="E199" s="51"/>
      <c r="F199" s="43"/>
      <c r="G199" s="36"/>
      <c r="H199" s="43"/>
      <c r="I199" s="36"/>
      <c r="J199" s="43"/>
      <c r="K199" s="50"/>
      <c r="L199" s="43"/>
      <c r="M199" s="43"/>
      <c r="N199" s="36"/>
      <c r="O199" s="51"/>
      <c r="P199" s="43"/>
      <c r="Q199" s="36"/>
      <c r="R199" s="24"/>
      <c r="S199" s="43"/>
      <c r="T199" s="36"/>
      <c r="U199" s="30"/>
      <c r="V199" s="30"/>
      <c r="W199" s="30"/>
      <c r="X199" s="30"/>
      <c r="Y199" s="30"/>
      <c r="Z199" s="30"/>
      <c r="AA199" s="30"/>
      <c r="AB199" s="30"/>
      <c r="AC199" s="30"/>
      <c r="AD199" s="30"/>
      <c r="AE199" s="30"/>
      <c r="AF199" s="30"/>
      <c r="AG199" s="30"/>
      <c r="AH199" s="30"/>
      <c r="AI199" s="30"/>
    </row>
    <row r="200" spans="1:35">
      <c r="A200" s="57"/>
      <c r="B200" s="43"/>
      <c r="C200" s="43"/>
      <c r="D200" s="43"/>
      <c r="E200" s="51"/>
      <c r="F200" s="43"/>
      <c r="G200" s="36"/>
      <c r="H200" s="43"/>
      <c r="I200" s="36"/>
      <c r="J200" s="43"/>
      <c r="K200" s="50"/>
      <c r="L200" s="43"/>
      <c r="M200" s="43"/>
      <c r="N200" s="36"/>
      <c r="O200" s="51"/>
      <c r="P200" s="43"/>
      <c r="Q200" s="36"/>
      <c r="R200" s="24"/>
      <c r="S200" s="43"/>
      <c r="T200" s="36"/>
      <c r="U200" s="30"/>
      <c r="V200" s="30"/>
      <c r="W200" s="30"/>
      <c r="X200" s="30"/>
      <c r="Y200" s="30"/>
      <c r="Z200" s="30"/>
      <c r="AA200" s="30"/>
      <c r="AB200" s="30"/>
      <c r="AC200" s="30"/>
      <c r="AD200" s="30"/>
      <c r="AE200" s="30"/>
      <c r="AF200" s="30"/>
      <c r="AG200" s="30"/>
      <c r="AH200" s="30"/>
      <c r="AI200" s="30"/>
    </row>
    <row r="201" spans="1:35">
      <c r="A201" s="57"/>
      <c r="B201" s="43"/>
      <c r="C201" s="43"/>
      <c r="D201" s="43"/>
      <c r="E201" s="51"/>
      <c r="F201" s="43"/>
      <c r="G201" s="36"/>
      <c r="H201" s="43"/>
      <c r="I201" s="36"/>
      <c r="J201" s="43"/>
      <c r="K201" s="50"/>
      <c r="L201" s="43"/>
      <c r="M201" s="43"/>
      <c r="N201" s="36"/>
      <c r="O201" s="51"/>
      <c r="P201" s="43"/>
      <c r="Q201" s="36"/>
      <c r="R201" s="24"/>
      <c r="S201" s="43"/>
      <c r="T201" s="36"/>
      <c r="U201" s="30"/>
      <c r="V201" s="30"/>
      <c r="W201" s="30"/>
      <c r="X201" s="30"/>
      <c r="Y201" s="30"/>
      <c r="Z201" s="30"/>
      <c r="AA201" s="30"/>
      <c r="AB201" s="30"/>
      <c r="AC201" s="30"/>
      <c r="AD201" s="30"/>
      <c r="AE201" s="30"/>
      <c r="AF201" s="30"/>
      <c r="AG201" s="30"/>
      <c r="AH201" s="30"/>
      <c r="AI201" s="30"/>
    </row>
    <row r="202" spans="1:35">
      <c r="A202" s="57"/>
      <c r="B202" s="43"/>
      <c r="C202" s="43"/>
      <c r="D202" s="43"/>
      <c r="E202" s="51"/>
      <c r="F202" s="43"/>
      <c r="G202" s="36"/>
      <c r="H202" s="43"/>
      <c r="I202" s="36"/>
      <c r="J202" s="43"/>
      <c r="K202" s="50"/>
      <c r="L202" s="43"/>
      <c r="M202" s="43"/>
      <c r="N202" s="36"/>
      <c r="O202" s="51"/>
      <c r="P202" s="43"/>
      <c r="Q202" s="36"/>
      <c r="R202" s="24"/>
      <c r="S202" s="43"/>
      <c r="T202" s="36"/>
      <c r="U202" s="30"/>
      <c r="V202" s="30"/>
      <c r="W202" s="30"/>
      <c r="X202" s="30"/>
      <c r="Y202" s="30"/>
      <c r="Z202" s="30"/>
      <c r="AA202" s="30"/>
      <c r="AB202" s="30"/>
      <c r="AC202" s="30"/>
      <c r="AD202" s="30"/>
      <c r="AE202" s="30"/>
      <c r="AF202" s="30"/>
      <c r="AG202" s="30"/>
      <c r="AH202" s="30"/>
      <c r="AI202" s="30"/>
    </row>
    <row r="203" spans="1:35">
      <c r="A203" s="57"/>
      <c r="B203" s="43"/>
      <c r="C203" s="43"/>
      <c r="D203" s="43"/>
      <c r="E203" s="51"/>
      <c r="F203" s="43"/>
      <c r="G203" s="36"/>
      <c r="H203" s="43"/>
      <c r="I203" s="36"/>
      <c r="J203" s="43"/>
      <c r="K203" s="50"/>
      <c r="L203" s="43"/>
      <c r="M203" s="43"/>
      <c r="N203" s="36"/>
      <c r="O203" s="51"/>
      <c r="P203" s="43"/>
      <c r="Q203" s="36"/>
      <c r="R203" s="24"/>
      <c r="S203" s="43"/>
      <c r="T203" s="36"/>
      <c r="U203" s="30"/>
      <c r="V203" s="30"/>
      <c r="W203" s="30"/>
      <c r="X203" s="30"/>
      <c r="Y203" s="30"/>
      <c r="Z203" s="30"/>
      <c r="AA203" s="30"/>
      <c r="AB203" s="30"/>
      <c r="AC203" s="30"/>
      <c r="AD203" s="30"/>
      <c r="AE203" s="30"/>
      <c r="AF203" s="30"/>
      <c r="AG203" s="30"/>
      <c r="AH203" s="30"/>
      <c r="AI203" s="30"/>
    </row>
    <row r="204" spans="1:35">
      <c r="A204" s="57"/>
      <c r="B204" s="43"/>
      <c r="C204" s="43"/>
      <c r="D204" s="43"/>
      <c r="E204" s="51"/>
      <c r="F204" s="43"/>
      <c r="G204" s="36"/>
      <c r="H204" s="43"/>
      <c r="I204" s="36"/>
      <c r="J204" s="43"/>
      <c r="K204" s="50"/>
      <c r="L204" s="43"/>
      <c r="M204" s="43"/>
      <c r="N204" s="36"/>
      <c r="O204" s="51"/>
      <c r="P204" s="43"/>
      <c r="Q204" s="36"/>
      <c r="R204" s="24"/>
      <c r="S204" s="43"/>
      <c r="T204" s="36"/>
      <c r="U204" s="30"/>
      <c r="V204" s="30"/>
      <c r="W204" s="30"/>
      <c r="X204" s="30"/>
      <c r="Y204" s="30"/>
      <c r="Z204" s="30"/>
      <c r="AA204" s="30"/>
      <c r="AB204" s="30"/>
      <c r="AC204" s="30"/>
      <c r="AD204" s="30"/>
      <c r="AE204" s="30"/>
      <c r="AF204" s="30"/>
      <c r="AG204" s="30"/>
      <c r="AH204" s="30"/>
      <c r="AI204" s="30"/>
    </row>
    <row r="205" spans="1:35">
      <c r="A205" s="57"/>
      <c r="B205" s="43"/>
      <c r="C205" s="43"/>
      <c r="D205" s="43"/>
      <c r="E205" s="51"/>
      <c r="F205" s="43"/>
      <c r="G205" s="36"/>
      <c r="H205" s="43"/>
      <c r="I205" s="36"/>
      <c r="J205" s="43"/>
      <c r="K205" s="50"/>
      <c r="L205" s="43"/>
      <c r="M205" s="43"/>
      <c r="N205" s="36"/>
      <c r="O205" s="51"/>
      <c r="P205" s="43"/>
      <c r="Q205" s="36"/>
      <c r="R205" s="24"/>
      <c r="S205" s="43"/>
      <c r="T205" s="36"/>
      <c r="U205" s="30"/>
      <c r="V205" s="30"/>
      <c r="W205" s="30"/>
      <c r="X205" s="30"/>
      <c r="Y205" s="30"/>
      <c r="Z205" s="30"/>
      <c r="AA205" s="30"/>
      <c r="AB205" s="30"/>
      <c r="AC205" s="30"/>
      <c r="AD205" s="30"/>
      <c r="AE205" s="30"/>
      <c r="AF205" s="30"/>
      <c r="AG205" s="30"/>
      <c r="AH205" s="30"/>
      <c r="AI205" s="30"/>
    </row>
    <row r="206" spans="1:35">
      <c r="A206" s="57"/>
      <c r="B206" s="43"/>
      <c r="C206" s="43"/>
      <c r="D206" s="43"/>
      <c r="E206" s="51"/>
      <c r="F206" s="43"/>
      <c r="G206" s="36"/>
      <c r="H206" s="43"/>
      <c r="I206" s="36"/>
      <c r="J206" s="43"/>
      <c r="K206" s="50"/>
      <c r="L206" s="43"/>
      <c r="M206" s="43"/>
      <c r="N206" s="36"/>
      <c r="O206" s="51"/>
      <c r="P206" s="43"/>
      <c r="Q206" s="36"/>
      <c r="R206" s="24"/>
      <c r="S206" s="43"/>
      <c r="T206" s="36"/>
      <c r="U206" s="30"/>
      <c r="V206" s="30"/>
      <c r="W206" s="30"/>
      <c r="X206" s="30"/>
      <c r="Y206" s="30"/>
      <c r="Z206" s="30"/>
      <c r="AA206" s="30"/>
      <c r="AB206" s="30"/>
      <c r="AC206" s="30"/>
      <c r="AD206" s="30"/>
      <c r="AE206" s="30"/>
      <c r="AF206" s="30"/>
      <c r="AG206" s="30"/>
      <c r="AH206" s="30"/>
      <c r="AI206" s="30"/>
    </row>
    <row r="207" spans="1:35">
      <c r="A207" s="57"/>
      <c r="B207" s="43"/>
      <c r="C207" s="43"/>
      <c r="D207" s="43"/>
      <c r="E207" s="51"/>
      <c r="F207" s="43"/>
      <c r="G207" s="36"/>
      <c r="H207" s="43"/>
      <c r="I207" s="36"/>
      <c r="J207" s="43"/>
      <c r="K207" s="50"/>
      <c r="L207" s="43"/>
      <c r="M207" s="43"/>
      <c r="N207" s="36"/>
      <c r="O207" s="51"/>
      <c r="P207" s="43"/>
      <c r="Q207" s="36"/>
      <c r="R207" s="24"/>
      <c r="S207" s="43"/>
      <c r="T207" s="36"/>
      <c r="U207" s="30"/>
      <c r="V207" s="30"/>
      <c r="W207" s="30"/>
      <c r="X207" s="30"/>
      <c r="Y207" s="30"/>
      <c r="Z207" s="30"/>
      <c r="AA207" s="30"/>
      <c r="AB207" s="30"/>
      <c r="AC207" s="30"/>
      <c r="AD207" s="30"/>
      <c r="AE207" s="30"/>
      <c r="AF207" s="30"/>
      <c r="AG207" s="30"/>
      <c r="AH207" s="30"/>
      <c r="AI207" s="30"/>
    </row>
    <row r="208" spans="1:35">
      <c r="A208" s="57"/>
      <c r="B208" s="43"/>
      <c r="C208" s="43"/>
      <c r="D208" s="43"/>
      <c r="E208" s="51"/>
      <c r="F208" s="43"/>
      <c r="G208" s="36"/>
      <c r="H208" s="43"/>
      <c r="I208" s="36"/>
      <c r="J208" s="43"/>
      <c r="K208" s="50"/>
      <c r="L208" s="43"/>
      <c r="M208" s="43"/>
      <c r="N208" s="36"/>
      <c r="O208" s="51"/>
      <c r="P208" s="43"/>
      <c r="Q208" s="36"/>
      <c r="R208" s="24"/>
      <c r="S208" s="43"/>
      <c r="T208" s="36"/>
      <c r="U208" s="30"/>
      <c r="V208" s="30"/>
      <c r="W208" s="30"/>
      <c r="X208" s="30"/>
      <c r="Y208" s="30"/>
      <c r="Z208" s="30"/>
      <c r="AA208" s="30"/>
      <c r="AB208" s="30"/>
      <c r="AC208" s="30"/>
      <c r="AD208" s="30"/>
      <c r="AE208" s="30"/>
      <c r="AF208" s="30"/>
      <c r="AG208" s="30"/>
      <c r="AH208" s="30"/>
      <c r="AI208" s="30"/>
    </row>
    <row r="209" spans="1:35">
      <c r="A209" s="57"/>
      <c r="B209" s="43"/>
      <c r="C209" s="43"/>
      <c r="D209" s="43"/>
      <c r="E209" s="51"/>
      <c r="F209" s="43"/>
      <c r="G209" s="36"/>
      <c r="H209" s="43"/>
      <c r="I209" s="36"/>
      <c r="J209" s="43"/>
      <c r="K209" s="50"/>
      <c r="L209" s="43"/>
      <c r="M209" s="43"/>
      <c r="N209" s="36"/>
      <c r="O209" s="51"/>
      <c r="P209" s="43"/>
      <c r="Q209" s="36"/>
      <c r="R209" s="24"/>
      <c r="S209" s="43"/>
      <c r="T209" s="36"/>
      <c r="U209" s="30"/>
      <c r="V209" s="30"/>
      <c r="W209" s="30"/>
      <c r="X209" s="30"/>
      <c r="Y209" s="30"/>
      <c r="Z209" s="30"/>
      <c r="AA209" s="30"/>
      <c r="AB209" s="30"/>
      <c r="AC209" s="30"/>
      <c r="AD209" s="30"/>
      <c r="AE209" s="30"/>
      <c r="AF209" s="30"/>
      <c r="AG209" s="30"/>
      <c r="AH209" s="30"/>
      <c r="AI209" s="30"/>
    </row>
    <row r="210" spans="1:35">
      <c r="A210" s="57"/>
      <c r="B210" s="43"/>
      <c r="C210" s="43"/>
      <c r="D210" s="43"/>
      <c r="E210" s="51"/>
      <c r="F210" s="43"/>
      <c r="G210" s="36"/>
      <c r="H210" s="43"/>
      <c r="I210" s="36"/>
      <c r="J210" s="43"/>
      <c r="K210" s="50"/>
      <c r="L210" s="43"/>
      <c r="M210" s="43"/>
      <c r="N210" s="36"/>
      <c r="O210" s="51"/>
      <c r="P210" s="43"/>
      <c r="Q210" s="36"/>
      <c r="R210" s="24"/>
      <c r="S210" s="43"/>
      <c r="T210" s="36"/>
      <c r="U210" s="30"/>
      <c r="V210" s="30"/>
      <c r="W210" s="30"/>
      <c r="X210" s="30"/>
      <c r="Y210" s="30"/>
      <c r="Z210" s="30"/>
      <c r="AA210" s="30"/>
      <c r="AB210" s="30"/>
      <c r="AC210" s="30"/>
      <c r="AD210" s="30"/>
      <c r="AE210" s="30"/>
      <c r="AF210" s="30"/>
      <c r="AG210" s="30"/>
      <c r="AH210" s="30"/>
      <c r="AI210" s="30"/>
    </row>
    <row r="211" spans="1:35">
      <c r="A211" s="57"/>
      <c r="B211" s="43"/>
      <c r="C211" s="43"/>
      <c r="D211" s="43"/>
      <c r="E211" s="51"/>
      <c r="F211" s="43"/>
      <c r="G211" s="36"/>
      <c r="H211" s="43"/>
      <c r="I211" s="36"/>
      <c r="J211" s="43"/>
      <c r="K211" s="50"/>
      <c r="L211" s="43"/>
      <c r="M211" s="43"/>
      <c r="N211" s="36"/>
      <c r="O211" s="51"/>
      <c r="P211" s="43"/>
      <c r="Q211" s="36"/>
      <c r="R211" s="24"/>
      <c r="S211" s="43"/>
      <c r="T211" s="36"/>
      <c r="U211" s="30"/>
      <c r="V211" s="30"/>
      <c r="W211" s="30"/>
      <c r="X211" s="30"/>
      <c r="Y211" s="30"/>
      <c r="Z211" s="30"/>
      <c r="AA211" s="30"/>
      <c r="AB211" s="30"/>
      <c r="AC211" s="30"/>
      <c r="AD211" s="30"/>
      <c r="AE211" s="30"/>
      <c r="AF211" s="30"/>
      <c r="AG211" s="30"/>
      <c r="AH211" s="30"/>
      <c r="AI211" s="30"/>
    </row>
    <row r="212" spans="1:35">
      <c r="A212" s="57"/>
      <c r="B212" s="43"/>
      <c r="C212" s="43"/>
      <c r="D212" s="43"/>
      <c r="E212" s="51"/>
      <c r="F212" s="43"/>
      <c r="G212" s="36"/>
      <c r="H212" s="43"/>
      <c r="I212" s="36"/>
      <c r="J212" s="43"/>
      <c r="K212" s="50"/>
      <c r="L212" s="43"/>
      <c r="M212" s="43"/>
      <c r="N212" s="36"/>
      <c r="O212" s="51"/>
      <c r="P212" s="43"/>
      <c r="Q212" s="36"/>
      <c r="R212" s="24"/>
      <c r="S212" s="43"/>
      <c r="T212" s="36"/>
      <c r="U212" s="30"/>
      <c r="V212" s="30"/>
      <c r="W212" s="30"/>
      <c r="X212" s="30"/>
      <c r="Y212" s="30"/>
      <c r="Z212" s="30"/>
      <c r="AA212" s="30"/>
      <c r="AB212" s="30"/>
      <c r="AC212" s="30"/>
      <c r="AD212" s="30"/>
      <c r="AE212" s="30"/>
      <c r="AF212" s="30"/>
      <c r="AG212" s="30"/>
      <c r="AH212" s="30"/>
      <c r="AI212" s="30"/>
    </row>
    <row r="213" spans="1:35">
      <c r="A213" s="57"/>
      <c r="B213" s="43"/>
      <c r="C213" s="43"/>
      <c r="D213" s="43"/>
      <c r="E213" s="51"/>
      <c r="F213" s="43"/>
      <c r="G213" s="36"/>
      <c r="H213" s="43"/>
      <c r="I213" s="36"/>
      <c r="J213" s="43"/>
      <c r="K213" s="50"/>
      <c r="L213" s="43"/>
      <c r="M213" s="43"/>
      <c r="N213" s="36"/>
      <c r="O213" s="51"/>
      <c r="P213" s="43"/>
      <c r="Q213" s="36"/>
      <c r="R213" s="24"/>
      <c r="S213" s="43"/>
      <c r="T213" s="36"/>
      <c r="U213" s="30"/>
      <c r="V213" s="30"/>
      <c r="W213" s="30"/>
      <c r="X213" s="30"/>
      <c r="Y213" s="30"/>
      <c r="Z213" s="30"/>
      <c r="AA213" s="30"/>
      <c r="AB213" s="30"/>
      <c r="AC213" s="30"/>
      <c r="AD213" s="30"/>
      <c r="AE213" s="30"/>
      <c r="AF213" s="30"/>
      <c r="AG213" s="30"/>
      <c r="AH213" s="30"/>
      <c r="AI213" s="30"/>
    </row>
    <row r="214" spans="1:35">
      <c r="A214" s="57"/>
      <c r="B214" s="43"/>
      <c r="C214" s="43"/>
      <c r="D214" s="43"/>
      <c r="E214" s="51"/>
      <c r="F214" s="43"/>
      <c r="G214" s="36"/>
      <c r="H214" s="43"/>
      <c r="I214" s="36"/>
      <c r="J214" s="43"/>
      <c r="K214" s="50"/>
      <c r="L214" s="43"/>
      <c r="M214" s="43"/>
      <c r="N214" s="36"/>
      <c r="O214" s="51"/>
      <c r="P214" s="43"/>
      <c r="Q214" s="36"/>
      <c r="R214" s="24"/>
      <c r="S214" s="43"/>
      <c r="T214" s="36"/>
      <c r="U214" s="30"/>
      <c r="V214" s="30"/>
      <c r="W214" s="30"/>
      <c r="X214" s="30"/>
      <c r="Y214" s="30"/>
      <c r="Z214" s="30"/>
      <c r="AA214" s="30"/>
      <c r="AB214" s="30"/>
      <c r="AC214" s="30"/>
      <c r="AD214" s="30"/>
      <c r="AE214" s="30"/>
      <c r="AF214" s="30"/>
      <c r="AG214" s="30"/>
      <c r="AH214" s="30"/>
      <c r="AI214" s="30"/>
    </row>
    <row r="215" spans="1:35">
      <c r="A215" s="57"/>
      <c r="B215" s="43"/>
      <c r="C215" s="43"/>
      <c r="D215" s="43"/>
      <c r="E215" s="51"/>
      <c r="F215" s="43"/>
      <c r="G215" s="36"/>
      <c r="H215" s="43"/>
      <c r="I215" s="36"/>
      <c r="J215" s="43"/>
      <c r="K215" s="50"/>
      <c r="L215" s="43"/>
      <c r="M215" s="43"/>
      <c r="N215" s="36"/>
      <c r="O215" s="51"/>
      <c r="P215" s="43"/>
      <c r="Q215" s="36"/>
      <c r="R215" s="24"/>
      <c r="S215" s="43"/>
      <c r="T215" s="36"/>
      <c r="U215" s="30"/>
      <c r="V215" s="30"/>
      <c r="W215" s="30"/>
      <c r="X215" s="30"/>
      <c r="Y215" s="30"/>
      <c r="Z215" s="30"/>
      <c r="AA215" s="30"/>
      <c r="AB215" s="30"/>
      <c r="AC215" s="30"/>
      <c r="AD215" s="30"/>
      <c r="AE215" s="30"/>
      <c r="AF215" s="30"/>
      <c r="AG215" s="30"/>
      <c r="AH215" s="30"/>
      <c r="AI215" s="30"/>
    </row>
    <row r="216" spans="1:35">
      <c r="A216" s="57"/>
      <c r="B216" s="43"/>
      <c r="C216" s="43"/>
      <c r="D216" s="43"/>
      <c r="E216" s="51"/>
      <c r="F216" s="43"/>
      <c r="G216" s="36"/>
      <c r="H216" s="43"/>
      <c r="I216" s="36"/>
      <c r="J216" s="43"/>
      <c r="K216" s="50"/>
      <c r="L216" s="43"/>
      <c r="M216" s="43"/>
      <c r="N216" s="36"/>
      <c r="O216" s="51"/>
      <c r="P216" s="43"/>
      <c r="Q216" s="36"/>
      <c r="R216" s="24"/>
      <c r="S216" s="43"/>
      <c r="T216" s="36"/>
      <c r="U216" s="30"/>
      <c r="V216" s="30"/>
      <c r="W216" s="30"/>
      <c r="X216" s="30"/>
      <c r="Y216" s="30"/>
      <c r="Z216" s="30"/>
      <c r="AA216" s="30"/>
      <c r="AB216" s="30"/>
      <c r="AC216" s="30"/>
      <c r="AD216" s="30"/>
      <c r="AE216" s="30"/>
      <c r="AF216" s="30"/>
      <c r="AG216" s="30"/>
      <c r="AH216" s="30"/>
      <c r="AI216" s="30"/>
    </row>
    <row r="217" spans="1:35">
      <c r="A217" s="57"/>
      <c r="B217" s="43"/>
      <c r="C217" s="43"/>
      <c r="D217" s="43"/>
      <c r="E217" s="51"/>
      <c r="F217" s="43"/>
      <c r="G217" s="36"/>
      <c r="H217" s="43"/>
      <c r="I217" s="36"/>
      <c r="J217" s="43"/>
      <c r="K217" s="50"/>
      <c r="L217" s="43"/>
      <c r="M217" s="43"/>
      <c r="N217" s="36"/>
      <c r="O217" s="51"/>
      <c r="P217" s="43"/>
      <c r="Q217" s="36"/>
      <c r="R217" s="24"/>
      <c r="S217" s="43"/>
      <c r="T217" s="36"/>
      <c r="U217" s="30"/>
      <c r="V217" s="30"/>
      <c r="W217" s="30"/>
      <c r="X217" s="30"/>
      <c r="Y217" s="30"/>
      <c r="Z217" s="30"/>
      <c r="AA217" s="30"/>
      <c r="AB217" s="30"/>
      <c r="AC217" s="30"/>
      <c r="AD217" s="30"/>
      <c r="AE217" s="30"/>
      <c r="AF217" s="30"/>
      <c r="AG217" s="30"/>
      <c r="AH217" s="30"/>
      <c r="AI217" s="30"/>
    </row>
    <row r="218" spans="1:35">
      <c r="A218" s="57"/>
      <c r="B218" s="43"/>
      <c r="C218" s="43"/>
      <c r="D218" s="43"/>
      <c r="E218" s="51"/>
      <c r="F218" s="43"/>
      <c r="G218" s="36"/>
      <c r="H218" s="43"/>
      <c r="I218" s="36"/>
      <c r="J218" s="43"/>
      <c r="K218" s="50"/>
      <c r="L218" s="43"/>
      <c r="M218" s="43"/>
      <c r="N218" s="36"/>
      <c r="O218" s="51"/>
      <c r="P218" s="43"/>
      <c r="Q218" s="36"/>
      <c r="R218" s="24"/>
      <c r="S218" s="43"/>
      <c r="T218" s="36"/>
      <c r="U218" s="30"/>
      <c r="V218" s="30"/>
      <c r="W218" s="30"/>
      <c r="X218" s="30"/>
      <c r="Y218" s="30"/>
      <c r="Z218" s="30"/>
      <c r="AA218" s="30"/>
      <c r="AB218" s="30"/>
      <c r="AC218" s="30"/>
      <c r="AD218" s="30"/>
      <c r="AE218" s="30"/>
      <c r="AF218" s="30"/>
      <c r="AG218" s="30"/>
      <c r="AH218" s="30"/>
      <c r="AI218" s="30"/>
    </row>
    <row r="219" spans="1:35">
      <c r="A219" s="57"/>
      <c r="B219" s="43"/>
      <c r="C219" s="43"/>
      <c r="D219" s="43"/>
      <c r="E219" s="51"/>
      <c r="F219" s="43"/>
      <c r="G219" s="36"/>
      <c r="H219" s="43"/>
      <c r="I219" s="36"/>
      <c r="J219" s="43"/>
      <c r="K219" s="50"/>
      <c r="L219" s="43"/>
      <c r="M219" s="43"/>
      <c r="N219" s="36"/>
      <c r="O219" s="51"/>
      <c r="P219" s="43"/>
      <c r="Q219" s="36"/>
      <c r="R219" s="24"/>
      <c r="S219" s="43"/>
      <c r="T219" s="36"/>
      <c r="U219" s="30"/>
      <c r="V219" s="30"/>
      <c r="W219" s="30"/>
      <c r="X219" s="30"/>
      <c r="Y219" s="30"/>
      <c r="Z219" s="30"/>
      <c r="AA219" s="30"/>
      <c r="AB219" s="30"/>
      <c r="AC219" s="30"/>
      <c r="AD219" s="30"/>
      <c r="AE219" s="30"/>
      <c r="AF219" s="30"/>
      <c r="AG219" s="30"/>
      <c r="AH219" s="30"/>
      <c r="AI219" s="30"/>
    </row>
    <row r="220" spans="1:35">
      <c r="A220" s="57"/>
      <c r="B220" s="43"/>
      <c r="C220" s="43"/>
      <c r="D220" s="43"/>
      <c r="E220" s="51"/>
      <c r="F220" s="43"/>
      <c r="G220" s="36"/>
      <c r="H220" s="43"/>
      <c r="I220" s="36"/>
      <c r="J220" s="43"/>
      <c r="K220" s="50"/>
      <c r="L220" s="43"/>
      <c r="M220" s="43"/>
      <c r="N220" s="36"/>
      <c r="O220" s="51"/>
      <c r="P220" s="43"/>
      <c r="Q220" s="36"/>
      <c r="R220" s="24"/>
      <c r="S220" s="43"/>
      <c r="T220" s="36"/>
      <c r="U220" s="30"/>
      <c r="V220" s="30"/>
      <c r="W220" s="30"/>
      <c r="X220" s="30"/>
      <c r="Y220" s="30"/>
      <c r="Z220" s="30"/>
      <c r="AA220" s="30"/>
      <c r="AB220" s="30"/>
      <c r="AC220" s="30"/>
      <c r="AD220" s="30"/>
      <c r="AE220" s="30"/>
      <c r="AF220" s="30"/>
      <c r="AG220" s="30"/>
      <c r="AH220" s="30"/>
      <c r="AI220" s="30"/>
    </row>
    <row r="221" spans="1:35">
      <c r="A221" s="57"/>
      <c r="B221" s="43"/>
      <c r="C221" s="43"/>
      <c r="D221" s="43"/>
      <c r="E221" s="51"/>
      <c r="F221" s="43"/>
      <c r="G221" s="36"/>
      <c r="H221" s="43"/>
      <c r="I221" s="36"/>
      <c r="J221" s="43"/>
      <c r="K221" s="50"/>
      <c r="L221" s="43"/>
      <c r="M221" s="43"/>
      <c r="N221" s="36"/>
      <c r="O221" s="51"/>
      <c r="P221" s="43"/>
      <c r="Q221" s="36"/>
      <c r="R221" s="24"/>
      <c r="S221" s="43"/>
      <c r="T221" s="36"/>
      <c r="U221" s="30"/>
      <c r="V221" s="30"/>
      <c r="W221" s="30"/>
      <c r="X221" s="30"/>
      <c r="Y221" s="30"/>
      <c r="Z221" s="30"/>
      <c r="AA221" s="30"/>
      <c r="AB221" s="30"/>
      <c r="AC221" s="30"/>
      <c r="AD221" s="30"/>
      <c r="AE221" s="30"/>
      <c r="AF221" s="30"/>
      <c r="AG221" s="30"/>
      <c r="AH221" s="30"/>
      <c r="AI221" s="30"/>
    </row>
    <row r="222" spans="1:35">
      <c r="A222" s="57"/>
      <c r="B222" s="43"/>
      <c r="C222" s="43"/>
      <c r="D222" s="43"/>
      <c r="E222" s="51"/>
      <c r="F222" s="43"/>
      <c r="G222" s="36"/>
      <c r="H222" s="43"/>
      <c r="I222" s="36"/>
      <c r="J222" s="43"/>
      <c r="K222" s="50"/>
      <c r="L222" s="43"/>
      <c r="M222" s="43"/>
      <c r="N222" s="36"/>
      <c r="O222" s="51"/>
      <c r="P222" s="43"/>
      <c r="Q222" s="36"/>
      <c r="R222" s="24"/>
      <c r="S222" s="43"/>
      <c r="T222" s="36"/>
      <c r="U222" s="30"/>
      <c r="V222" s="30"/>
      <c r="W222" s="30"/>
      <c r="X222" s="30"/>
      <c r="Y222" s="30"/>
      <c r="Z222" s="30"/>
      <c r="AA222" s="30"/>
      <c r="AB222" s="30"/>
      <c r="AC222" s="30"/>
      <c r="AD222" s="30"/>
      <c r="AE222" s="30"/>
      <c r="AF222" s="30"/>
      <c r="AG222" s="30"/>
      <c r="AH222" s="30"/>
      <c r="AI222" s="30"/>
    </row>
    <row r="223" spans="1:35">
      <c r="A223" s="57"/>
      <c r="B223" s="43"/>
      <c r="C223" s="43"/>
      <c r="D223" s="43"/>
      <c r="E223" s="51"/>
      <c r="F223" s="43"/>
      <c r="G223" s="36"/>
      <c r="H223" s="43"/>
      <c r="I223" s="36"/>
      <c r="J223" s="43"/>
      <c r="K223" s="50"/>
      <c r="L223" s="43"/>
      <c r="M223" s="43"/>
      <c r="N223" s="36"/>
      <c r="O223" s="51"/>
      <c r="P223" s="43"/>
      <c r="Q223" s="36"/>
      <c r="R223" s="24"/>
      <c r="S223" s="43"/>
      <c r="T223" s="36"/>
      <c r="U223" s="30"/>
      <c r="V223" s="30"/>
      <c r="W223" s="30"/>
      <c r="X223" s="30"/>
      <c r="Y223" s="30"/>
      <c r="Z223" s="30"/>
      <c r="AA223" s="30"/>
      <c r="AB223" s="30"/>
      <c r="AC223" s="30"/>
      <c r="AD223" s="30"/>
      <c r="AE223" s="30"/>
      <c r="AF223" s="30"/>
      <c r="AG223" s="30"/>
      <c r="AH223" s="30"/>
      <c r="AI223" s="30"/>
    </row>
    <row r="224" spans="1:35">
      <c r="A224" s="57"/>
      <c r="B224" s="43"/>
      <c r="C224" s="43"/>
      <c r="D224" s="43"/>
      <c r="E224" s="51"/>
      <c r="F224" s="43"/>
      <c r="G224" s="36"/>
      <c r="H224" s="43"/>
      <c r="I224" s="36"/>
      <c r="J224" s="43"/>
      <c r="K224" s="50"/>
      <c r="L224" s="43"/>
      <c r="M224" s="43"/>
      <c r="N224" s="36"/>
      <c r="O224" s="51"/>
      <c r="P224" s="43"/>
      <c r="Q224" s="36"/>
      <c r="R224" s="24"/>
      <c r="S224" s="43"/>
      <c r="T224" s="36"/>
      <c r="U224" s="30"/>
      <c r="V224" s="30"/>
      <c r="W224" s="30"/>
      <c r="X224" s="30"/>
      <c r="Y224" s="30"/>
      <c r="Z224" s="30"/>
      <c r="AA224" s="30"/>
      <c r="AB224" s="30"/>
      <c r="AC224" s="30"/>
      <c r="AD224" s="30"/>
      <c r="AE224" s="30"/>
      <c r="AF224" s="30"/>
      <c r="AG224" s="30"/>
      <c r="AH224" s="30"/>
      <c r="AI224" s="30"/>
    </row>
    <row r="225" spans="1:35">
      <c r="A225" s="57"/>
      <c r="B225" s="43"/>
      <c r="C225" s="43"/>
      <c r="D225" s="43"/>
      <c r="E225" s="51"/>
      <c r="F225" s="43"/>
      <c r="G225" s="36"/>
      <c r="H225" s="43"/>
      <c r="I225" s="36"/>
      <c r="J225" s="43"/>
      <c r="K225" s="50"/>
      <c r="L225" s="43"/>
      <c r="M225" s="43"/>
      <c r="N225" s="36"/>
      <c r="O225" s="51"/>
      <c r="P225" s="43"/>
      <c r="Q225" s="36"/>
      <c r="R225" s="24"/>
      <c r="S225" s="43"/>
      <c r="T225" s="36"/>
      <c r="U225" s="30"/>
      <c r="V225" s="30"/>
      <c r="W225" s="30"/>
      <c r="X225" s="30"/>
      <c r="Y225" s="30"/>
      <c r="Z225" s="30"/>
      <c r="AA225" s="30"/>
      <c r="AB225" s="30"/>
      <c r="AC225" s="30"/>
      <c r="AD225" s="30"/>
      <c r="AE225" s="30"/>
      <c r="AF225" s="30"/>
      <c r="AG225" s="30"/>
      <c r="AH225" s="30"/>
      <c r="AI225" s="30"/>
    </row>
    <row r="226" spans="1:35">
      <c r="A226" s="57"/>
      <c r="B226" s="43"/>
      <c r="C226" s="43"/>
      <c r="D226" s="43"/>
      <c r="E226" s="51"/>
      <c r="F226" s="43"/>
      <c r="G226" s="36"/>
      <c r="H226" s="43"/>
      <c r="I226" s="36"/>
      <c r="J226" s="43"/>
      <c r="K226" s="50"/>
      <c r="L226" s="43"/>
      <c r="M226" s="43"/>
      <c r="N226" s="36"/>
      <c r="O226" s="51"/>
      <c r="P226" s="43"/>
      <c r="Q226" s="36"/>
      <c r="R226" s="24"/>
      <c r="S226" s="43"/>
      <c r="T226" s="36"/>
      <c r="U226" s="30"/>
      <c r="V226" s="30"/>
      <c r="W226" s="30"/>
      <c r="X226" s="30"/>
      <c r="Y226" s="30"/>
      <c r="Z226" s="30"/>
      <c r="AA226" s="30"/>
      <c r="AB226" s="30"/>
      <c r="AC226" s="30"/>
      <c r="AD226" s="30"/>
      <c r="AE226" s="30"/>
      <c r="AF226" s="30"/>
      <c r="AG226" s="30"/>
      <c r="AH226" s="30"/>
      <c r="AI226" s="30"/>
    </row>
    <row r="227" spans="1:35">
      <c r="A227" s="57"/>
      <c r="B227" s="43"/>
      <c r="C227" s="43"/>
      <c r="D227" s="43"/>
      <c r="E227" s="51"/>
      <c r="F227" s="43"/>
      <c r="G227" s="36"/>
      <c r="H227" s="43"/>
      <c r="I227" s="36"/>
      <c r="J227" s="43"/>
      <c r="K227" s="50"/>
      <c r="L227" s="43"/>
      <c r="M227" s="43"/>
      <c r="N227" s="36"/>
      <c r="O227" s="51"/>
      <c r="P227" s="43"/>
      <c r="Q227" s="36"/>
      <c r="R227" s="24"/>
      <c r="S227" s="43"/>
      <c r="T227" s="36"/>
      <c r="U227" s="30"/>
      <c r="V227" s="30"/>
      <c r="W227" s="30"/>
      <c r="X227" s="30"/>
      <c r="Y227" s="30"/>
      <c r="Z227" s="30"/>
      <c r="AA227" s="30"/>
      <c r="AB227" s="30"/>
      <c r="AC227" s="30"/>
      <c r="AD227" s="30"/>
      <c r="AE227" s="30"/>
      <c r="AF227" s="30"/>
      <c r="AG227" s="30"/>
      <c r="AH227" s="30"/>
      <c r="AI227" s="30"/>
    </row>
    <row r="228" spans="1:35">
      <c r="A228" s="57"/>
      <c r="B228" s="43"/>
      <c r="C228" s="43"/>
      <c r="D228" s="43"/>
      <c r="E228" s="51"/>
      <c r="F228" s="43"/>
      <c r="G228" s="36"/>
      <c r="H228" s="43"/>
      <c r="I228" s="36"/>
      <c r="J228" s="43"/>
      <c r="K228" s="50"/>
      <c r="L228" s="43"/>
      <c r="M228" s="43"/>
      <c r="N228" s="36"/>
      <c r="O228" s="51"/>
      <c r="P228" s="43"/>
      <c r="Q228" s="36"/>
      <c r="R228" s="24"/>
      <c r="S228" s="43"/>
      <c r="T228" s="36"/>
      <c r="U228" s="30"/>
      <c r="V228" s="30"/>
      <c r="W228" s="30"/>
      <c r="X228" s="30"/>
      <c r="Y228" s="30"/>
      <c r="Z228" s="30"/>
      <c r="AA228" s="30"/>
      <c r="AB228" s="30"/>
      <c r="AC228" s="30"/>
      <c r="AD228" s="30"/>
      <c r="AE228" s="30"/>
      <c r="AF228" s="30"/>
      <c r="AG228" s="30"/>
      <c r="AH228" s="30"/>
      <c r="AI228" s="30"/>
    </row>
    <row r="229" spans="1:35">
      <c r="A229" s="57"/>
      <c r="B229" s="43"/>
      <c r="C229" s="43"/>
      <c r="D229" s="43"/>
      <c r="E229" s="51"/>
      <c r="F229" s="43"/>
      <c r="G229" s="36"/>
      <c r="H229" s="43"/>
      <c r="I229" s="36"/>
      <c r="J229" s="43"/>
      <c r="K229" s="50"/>
      <c r="L229" s="43"/>
      <c r="M229" s="43"/>
      <c r="N229" s="36"/>
      <c r="O229" s="51"/>
      <c r="P229" s="43"/>
      <c r="Q229" s="36"/>
      <c r="R229" s="24"/>
      <c r="S229" s="43"/>
      <c r="T229" s="36"/>
      <c r="U229" s="30"/>
      <c r="V229" s="30"/>
      <c r="W229" s="30"/>
      <c r="X229" s="30"/>
      <c r="Y229" s="30"/>
      <c r="Z229" s="30"/>
      <c r="AA229" s="30"/>
      <c r="AB229" s="30"/>
      <c r="AC229" s="30"/>
      <c r="AD229" s="30"/>
      <c r="AE229" s="30"/>
      <c r="AF229" s="30"/>
      <c r="AG229" s="30"/>
      <c r="AH229" s="30"/>
      <c r="AI229" s="30"/>
    </row>
    <row r="230" spans="1:35">
      <c r="A230" s="57"/>
      <c r="B230" s="43"/>
      <c r="C230" s="43"/>
      <c r="D230" s="43"/>
      <c r="E230" s="51"/>
      <c r="F230" s="43"/>
      <c r="G230" s="36"/>
      <c r="H230" s="43"/>
      <c r="I230" s="36"/>
      <c r="J230" s="43"/>
      <c r="K230" s="50"/>
      <c r="L230" s="43"/>
      <c r="M230" s="43"/>
      <c r="N230" s="36"/>
      <c r="O230" s="51"/>
      <c r="P230" s="43"/>
      <c r="Q230" s="36"/>
      <c r="R230" s="24"/>
      <c r="S230" s="43"/>
      <c r="T230" s="36"/>
      <c r="U230" s="30"/>
      <c r="V230" s="30"/>
      <c r="W230" s="30"/>
      <c r="X230" s="30"/>
      <c r="Y230" s="30"/>
      <c r="Z230" s="30"/>
      <c r="AA230" s="30"/>
      <c r="AB230" s="30"/>
      <c r="AC230" s="30"/>
      <c r="AD230" s="30"/>
      <c r="AE230" s="30"/>
      <c r="AF230" s="30"/>
      <c r="AG230" s="30"/>
      <c r="AH230" s="30"/>
      <c r="AI230" s="30"/>
    </row>
    <row r="231" spans="1:35">
      <c r="A231" s="57"/>
      <c r="B231" s="43"/>
      <c r="C231" s="43"/>
      <c r="D231" s="43"/>
      <c r="E231" s="51"/>
      <c r="F231" s="43"/>
      <c r="G231" s="36"/>
      <c r="H231" s="43"/>
      <c r="I231" s="36"/>
      <c r="J231" s="43"/>
      <c r="K231" s="50"/>
      <c r="L231" s="43"/>
      <c r="M231" s="43"/>
      <c r="N231" s="36"/>
      <c r="O231" s="51"/>
      <c r="P231" s="43"/>
      <c r="Q231" s="36"/>
      <c r="R231" s="24"/>
      <c r="S231" s="43"/>
      <c r="T231" s="36"/>
      <c r="U231" s="30"/>
      <c r="V231" s="30"/>
      <c r="W231" s="30"/>
      <c r="X231" s="30"/>
      <c r="Y231" s="30"/>
      <c r="Z231" s="30"/>
      <c r="AA231" s="30"/>
      <c r="AB231" s="30"/>
      <c r="AC231" s="30"/>
      <c r="AD231" s="30"/>
      <c r="AE231" s="30"/>
      <c r="AF231" s="30"/>
      <c r="AG231" s="30"/>
      <c r="AH231" s="30"/>
      <c r="AI231" s="30"/>
    </row>
    <row r="232" spans="1:35">
      <c r="A232" s="57"/>
      <c r="B232" s="43"/>
      <c r="C232" s="43"/>
      <c r="D232" s="43"/>
      <c r="E232" s="51"/>
      <c r="F232" s="43"/>
      <c r="G232" s="36"/>
      <c r="H232" s="43"/>
      <c r="I232" s="36"/>
      <c r="J232" s="43"/>
      <c r="K232" s="50"/>
      <c r="L232" s="43"/>
      <c r="M232" s="43"/>
      <c r="N232" s="36"/>
      <c r="O232" s="51"/>
      <c r="P232" s="43"/>
      <c r="Q232" s="36"/>
      <c r="R232" s="24"/>
      <c r="S232" s="43"/>
      <c r="T232" s="36"/>
      <c r="U232" s="30"/>
      <c r="V232" s="30"/>
      <c r="W232" s="30"/>
      <c r="X232" s="30"/>
      <c r="Y232" s="30"/>
      <c r="Z232" s="30"/>
      <c r="AA232" s="30"/>
      <c r="AB232" s="30"/>
      <c r="AC232" s="30"/>
      <c r="AD232" s="30"/>
      <c r="AE232" s="30"/>
      <c r="AF232" s="30"/>
      <c r="AG232" s="30"/>
      <c r="AH232" s="30"/>
      <c r="AI232" s="30"/>
    </row>
    <row r="233" spans="1:35">
      <c r="A233" s="57"/>
      <c r="B233" s="43"/>
      <c r="C233" s="43"/>
      <c r="D233" s="43"/>
      <c r="E233" s="51"/>
      <c r="F233" s="43"/>
      <c r="G233" s="36"/>
      <c r="H233" s="43"/>
      <c r="I233" s="36"/>
      <c r="J233" s="43"/>
      <c r="K233" s="50"/>
      <c r="L233" s="43"/>
      <c r="M233" s="43"/>
      <c r="N233" s="36"/>
      <c r="O233" s="51"/>
      <c r="P233" s="43"/>
      <c r="Q233" s="36"/>
      <c r="R233" s="24"/>
      <c r="S233" s="43"/>
      <c r="T233" s="36"/>
      <c r="U233" s="30"/>
      <c r="V233" s="30"/>
      <c r="W233" s="30"/>
      <c r="X233" s="30"/>
      <c r="Y233" s="30"/>
      <c r="Z233" s="30"/>
      <c r="AA233" s="30"/>
      <c r="AB233" s="30"/>
      <c r="AC233" s="30"/>
      <c r="AD233" s="30"/>
      <c r="AE233" s="30"/>
      <c r="AF233" s="30"/>
      <c r="AG233" s="30"/>
      <c r="AH233" s="30"/>
      <c r="AI233" s="30"/>
    </row>
    <row r="234" spans="1:35">
      <c r="A234" s="57"/>
      <c r="B234" s="43"/>
      <c r="C234" s="43"/>
      <c r="D234" s="43"/>
      <c r="E234" s="51"/>
      <c r="F234" s="43"/>
      <c r="G234" s="36"/>
      <c r="H234" s="43"/>
      <c r="I234" s="36"/>
      <c r="J234" s="43"/>
      <c r="K234" s="50"/>
      <c r="L234" s="43"/>
      <c r="M234" s="43"/>
      <c r="N234" s="36"/>
      <c r="O234" s="51"/>
      <c r="P234" s="43"/>
      <c r="Q234" s="36"/>
      <c r="R234" s="24"/>
      <c r="S234" s="43"/>
      <c r="T234" s="36"/>
      <c r="U234" s="30"/>
      <c r="V234" s="30"/>
      <c r="W234" s="30"/>
      <c r="X234" s="30"/>
      <c r="Y234" s="30"/>
      <c r="Z234" s="30"/>
      <c r="AA234" s="30"/>
      <c r="AB234" s="30"/>
      <c r="AC234" s="30"/>
      <c r="AD234" s="30"/>
      <c r="AE234" s="30"/>
      <c r="AF234" s="30"/>
      <c r="AG234" s="30"/>
      <c r="AH234" s="30"/>
      <c r="AI234" s="30"/>
    </row>
    <row r="235" spans="1:35">
      <c r="A235" s="57"/>
      <c r="B235" s="43"/>
      <c r="C235" s="43"/>
      <c r="D235" s="43"/>
      <c r="E235" s="51"/>
      <c r="F235" s="43"/>
      <c r="G235" s="36"/>
      <c r="H235" s="43"/>
      <c r="I235" s="36"/>
      <c r="J235" s="43"/>
      <c r="K235" s="50"/>
      <c r="L235" s="43"/>
      <c r="M235" s="43"/>
      <c r="N235" s="36"/>
      <c r="O235" s="51"/>
      <c r="P235" s="43"/>
      <c r="Q235" s="36"/>
      <c r="R235" s="24"/>
      <c r="S235" s="43"/>
      <c r="T235" s="36"/>
      <c r="U235" s="30"/>
      <c r="V235" s="30"/>
      <c r="W235" s="30"/>
      <c r="X235" s="30"/>
      <c r="Y235" s="30"/>
      <c r="Z235" s="30"/>
      <c r="AA235" s="30"/>
      <c r="AB235" s="30"/>
      <c r="AC235" s="30"/>
      <c r="AD235" s="30"/>
      <c r="AE235" s="30"/>
      <c r="AF235" s="30"/>
      <c r="AG235" s="30"/>
      <c r="AH235" s="30"/>
      <c r="AI235" s="30"/>
    </row>
    <row r="236" spans="1:35">
      <c r="A236" s="57"/>
      <c r="B236" s="43"/>
      <c r="C236" s="43"/>
      <c r="D236" s="43"/>
      <c r="E236" s="51"/>
      <c r="F236" s="43"/>
      <c r="G236" s="36"/>
      <c r="H236" s="43"/>
      <c r="I236" s="36"/>
      <c r="J236" s="43"/>
      <c r="K236" s="50"/>
      <c r="L236" s="43"/>
      <c r="M236" s="43"/>
      <c r="N236" s="36"/>
      <c r="O236" s="51"/>
      <c r="P236" s="43"/>
      <c r="Q236" s="36"/>
      <c r="R236" s="24"/>
      <c r="S236" s="43"/>
      <c r="T236" s="36"/>
      <c r="U236" s="30"/>
      <c r="V236" s="30"/>
      <c r="W236" s="30"/>
      <c r="X236" s="30"/>
      <c r="Y236" s="30"/>
      <c r="Z236" s="30"/>
      <c r="AA236" s="30"/>
      <c r="AB236" s="30"/>
      <c r="AC236" s="30"/>
      <c r="AD236" s="30"/>
      <c r="AE236" s="30"/>
      <c r="AF236" s="30"/>
      <c r="AG236" s="30"/>
      <c r="AH236" s="30"/>
      <c r="AI236" s="30"/>
    </row>
    <row r="237" spans="1:35">
      <c r="A237" s="57"/>
      <c r="B237" s="43"/>
      <c r="C237" s="43"/>
      <c r="D237" s="43"/>
      <c r="E237" s="51"/>
      <c r="F237" s="43"/>
      <c r="G237" s="36"/>
      <c r="H237" s="43"/>
      <c r="I237" s="36"/>
      <c r="J237" s="43"/>
      <c r="K237" s="50"/>
      <c r="L237" s="43"/>
      <c r="M237" s="43"/>
      <c r="N237" s="36"/>
      <c r="O237" s="51"/>
      <c r="P237" s="43"/>
      <c r="Q237" s="36"/>
      <c r="R237" s="24"/>
      <c r="S237" s="43"/>
      <c r="T237" s="36"/>
      <c r="U237" s="30"/>
      <c r="V237" s="30"/>
      <c r="W237" s="30"/>
      <c r="X237" s="30"/>
      <c r="Y237" s="30"/>
      <c r="Z237" s="30"/>
      <c r="AA237" s="30"/>
      <c r="AB237" s="30"/>
      <c r="AC237" s="30"/>
      <c r="AD237" s="30"/>
      <c r="AE237" s="30"/>
      <c r="AF237" s="30"/>
      <c r="AG237" s="30"/>
      <c r="AH237" s="30"/>
      <c r="AI237" s="30"/>
    </row>
    <row r="238" spans="1:35">
      <c r="A238" s="57"/>
      <c r="B238" s="43"/>
      <c r="C238" s="43"/>
      <c r="D238" s="43"/>
      <c r="E238" s="51"/>
      <c r="F238" s="43"/>
      <c r="G238" s="36"/>
      <c r="H238" s="43"/>
      <c r="I238" s="36"/>
      <c r="J238" s="43"/>
      <c r="K238" s="50"/>
      <c r="L238" s="43"/>
      <c r="M238" s="43"/>
      <c r="N238" s="36"/>
      <c r="O238" s="51"/>
      <c r="P238" s="43"/>
      <c r="Q238" s="36"/>
      <c r="R238" s="24"/>
      <c r="S238" s="43"/>
      <c r="T238" s="36"/>
      <c r="U238" s="30"/>
      <c r="V238" s="30"/>
      <c r="W238" s="30"/>
      <c r="X238" s="30"/>
      <c r="Y238" s="30"/>
      <c r="Z238" s="30"/>
      <c r="AA238" s="30"/>
      <c r="AB238" s="30"/>
      <c r="AC238" s="30"/>
      <c r="AD238" s="30"/>
      <c r="AE238" s="30"/>
      <c r="AF238" s="30"/>
      <c r="AG238" s="30"/>
      <c r="AH238" s="30"/>
      <c r="AI238" s="30"/>
    </row>
    <row r="239" spans="1:35">
      <c r="A239" s="57"/>
      <c r="B239" s="43"/>
      <c r="C239" s="43"/>
      <c r="D239" s="43"/>
      <c r="E239" s="51"/>
      <c r="F239" s="43"/>
      <c r="G239" s="36"/>
      <c r="H239" s="43"/>
      <c r="I239" s="36"/>
      <c r="J239" s="43"/>
      <c r="K239" s="50"/>
      <c r="L239" s="43"/>
      <c r="M239" s="43"/>
      <c r="N239" s="36"/>
      <c r="O239" s="51"/>
      <c r="P239" s="43"/>
      <c r="Q239" s="36"/>
      <c r="R239" s="24"/>
      <c r="S239" s="43"/>
      <c r="T239" s="36"/>
      <c r="U239" s="30"/>
      <c r="V239" s="30"/>
      <c r="W239" s="30"/>
      <c r="X239" s="30"/>
      <c r="Y239" s="30"/>
      <c r="Z239" s="30"/>
      <c r="AA239" s="30"/>
      <c r="AB239" s="30"/>
      <c r="AC239" s="30"/>
      <c r="AD239" s="30"/>
      <c r="AE239" s="30"/>
      <c r="AF239" s="30"/>
      <c r="AG239" s="30"/>
      <c r="AH239" s="30"/>
      <c r="AI239" s="30"/>
    </row>
    <row r="240" spans="1:35">
      <c r="A240" s="57"/>
      <c r="B240" s="43"/>
      <c r="C240" s="43"/>
      <c r="D240" s="43"/>
      <c r="E240" s="51"/>
      <c r="F240" s="43"/>
      <c r="G240" s="36"/>
      <c r="H240" s="43"/>
      <c r="I240" s="36"/>
      <c r="J240" s="43"/>
      <c r="K240" s="50"/>
      <c r="L240" s="43"/>
      <c r="M240" s="43"/>
      <c r="N240" s="36"/>
      <c r="O240" s="51"/>
      <c r="P240" s="43"/>
      <c r="Q240" s="36"/>
      <c r="R240" s="24"/>
      <c r="S240" s="43"/>
      <c r="T240" s="36"/>
      <c r="U240" s="30"/>
      <c r="V240" s="30"/>
      <c r="W240" s="30"/>
      <c r="X240" s="30"/>
      <c r="Y240" s="30"/>
      <c r="Z240" s="30"/>
      <c r="AA240" s="30"/>
      <c r="AB240" s="30"/>
      <c r="AC240" s="30"/>
      <c r="AD240" s="30"/>
      <c r="AE240" s="30"/>
      <c r="AF240" s="30"/>
      <c r="AG240" s="30"/>
      <c r="AH240" s="30"/>
      <c r="AI240" s="30"/>
    </row>
    <row r="241" spans="1:35">
      <c r="A241" s="57"/>
      <c r="B241" s="43"/>
      <c r="C241" s="43"/>
      <c r="D241" s="43"/>
      <c r="E241" s="51"/>
      <c r="F241" s="43"/>
      <c r="G241" s="36"/>
      <c r="H241" s="43"/>
      <c r="I241" s="36"/>
      <c r="J241" s="43"/>
      <c r="K241" s="50"/>
      <c r="L241" s="43"/>
      <c r="M241" s="43"/>
      <c r="N241" s="36"/>
      <c r="O241" s="51"/>
      <c r="P241" s="43"/>
      <c r="Q241" s="36"/>
      <c r="R241" s="24"/>
      <c r="S241" s="43"/>
      <c r="T241" s="36"/>
      <c r="U241" s="30"/>
      <c r="V241" s="30"/>
      <c r="W241" s="30"/>
      <c r="X241" s="30"/>
      <c r="Y241" s="30"/>
      <c r="Z241" s="30"/>
      <c r="AA241" s="30"/>
      <c r="AB241" s="30"/>
      <c r="AC241" s="30"/>
      <c r="AD241" s="30"/>
      <c r="AE241" s="30"/>
      <c r="AF241" s="30"/>
      <c r="AG241" s="30"/>
      <c r="AH241" s="30"/>
      <c r="AI241" s="30"/>
    </row>
    <row r="242" spans="1:35">
      <c r="A242" s="57"/>
      <c r="B242" s="43"/>
      <c r="C242" s="43"/>
      <c r="D242" s="43"/>
      <c r="E242" s="51"/>
      <c r="F242" s="43"/>
      <c r="G242" s="36"/>
      <c r="H242" s="43"/>
      <c r="I242" s="36"/>
      <c r="J242" s="43"/>
      <c r="K242" s="50"/>
      <c r="L242" s="43"/>
      <c r="M242" s="43"/>
      <c r="N242" s="36"/>
      <c r="O242" s="51"/>
      <c r="P242" s="43"/>
      <c r="Q242" s="36"/>
      <c r="R242" s="24"/>
      <c r="S242" s="43"/>
      <c r="T242" s="36"/>
      <c r="U242" s="30"/>
      <c r="V242" s="30"/>
      <c r="W242" s="30"/>
      <c r="X242" s="30"/>
      <c r="Y242" s="30"/>
      <c r="Z242" s="30"/>
      <c r="AA242" s="30"/>
      <c r="AB242" s="30"/>
      <c r="AC242" s="30"/>
      <c r="AD242" s="30"/>
      <c r="AE242" s="30"/>
      <c r="AF242" s="30"/>
      <c r="AG242" s="30"/>
      <c r="AH242" s="30"/>
      <c r="AI242" s="30"/>
    </row>
    <row r="243" spans="1:35">
      <c r="A243" s="57"/>
      <c r="B243" s="43"/>
      <c r="C243" s="43"/>
      <c r="D243" s="43"/>
      <c r="E243" s="51"/>
      <c r="F243" s="43"/>
      <c r="G243" s="36"/>
      <c r="H243" s="43"/>
      <c r="I243" s="36"/>
      <c r="J243" s="43"/>
      <c r="K243" s="50"/>
      <c r="L243" s="43"/>
      <c r="M243" s="43"/>
      <c r="N243" s="36"/>
      <c r="O243" s="51"/>
      <c r="P243" s="43"/>
      <c r="Q243" s="36"/>
      <c r="R243" s="24"/>
      <c r="S243" s="43"/>
      <c r="T243" s="36"/>
      <c r="U243" s="30"/>
      <c r="V243" s="30"/>
      <c r="W243" s="30"/>
      <c r="X243" s="30"/>
      <c r="Y243" s="30"/>
      <c r="Z243" s="30"/>
      <c r="AA243" s="30"/>
      <c r="AB243" s="30"/>
      <c r="AC243" s="30"/>
      <c r="AD243" s="30"/>
      <c r="AE243" s="30"/>
      <c r="AF243" s="30"/>
      <c r="AG243" s="30"/>
      <c r="AH243" s="30"/>
      <c r="AI243" s="30"/>
    </row>
    <row r="244" spans="1:35">
      <c r="A244" s="57"/>
      <c r="B244" s="43"/>
      <c r="C244" s="43"/>
      <c r="D244" s="43"/>
      <c r="E244" s="51"/>
      <c r="F244" s="43"/>
      <c r="G244" s="36"/>
      <c r="H244" s="43"/>
      <c r="I244" s="36"/>
      <c r="J244" s="43"/>
      <c r="K244" s="50"/>
      <c r="L244" s="43"/>
      <c r="M244" s="43"/>
      <c r="N244" s="36"/>
      <c r="O244" s="51"/>
      <c r="P244" s="43"/>
      <c r="Q244" s="36"/>
      <c r="R244" s="24"/>
      <c r="S244" s="43"/>
      <c r="T244" s="36"/>
      <c r="U244" s="30"/>
      <c r="V244" s="30"/>
      <c r="W244" s="30"/>
      <c r="X244" s="30"/>
      <c r="Y244" s="30"/>
      <c r="Z244" s="30"/>
      <c r="AA244" s="30"/>
      <c r="AB244" s="30"/>
      <c r="AC244" s="30"/>
      <c r="AD244" s="30"/>
      <c r="AE244" s="30"/>
      <c r="AF244" s="30"/>
      <c r="AG244" s="30"/>
      <c r="AH244" s="30"/>
      <c r="AI244" s="30"/>
    </row>
    <row r="245" spans="1:35">
      <c r="A245" s="57"/>
      <c r="B245" s="43"/>
      <c r="C245" s="43"/>
      <c r="D245" s="43"/>
      <c r="E245" s="51"/>
      <c r="F245" s="43"/>
      <c r="G245" s="36"/>
      <c r="H245" s="43"/>
      <c r="I245" s="36"/>
      <c r="J245" s="43"/>
      <c r="K245" s="50"/>
      <c r="L245" s="43"/>
      <c r="M245" s="43"/>
      <c r="N245" s="36"/>
      <c r="O245" s="51"/>
      <c r="P245" s="43"/>
      <c r="Q245" s="36"/>
      <c r="R245" s="24"/>
      <c r="S245" s="43"/>
      <c r="T245" s="36"/>
      <c r="U245" s="30"/>
      <c r="V245" s="30"/>
      <c r="W245" s="30"/>
      <c r="X245" s="30"/>
      <c r="Y245" s="30"/>
      <c r="Z245" s="30"/>
      <c r="AA245" s="30"/>
      <c r="AB245" s="30"/>
      <c r="AC245" s="30"/>
      <c r="AD245" s="30"/>
      <c r="AE245" s="30"/>
      <c r="AF245" s="30"/>
      <c r="AG245" s="30"/>
      <c r="AH245" s="30"/>
      <c r="AI245" s="30"/>
    </row>
    <row r="246" spans="1:35">
      <c r="A246" s="57"/>
      <c r="B246" s="43"/>
      <c r="C246" s="43"/>
      <c r="D246" s="43"/>
      <c r="E246" s="51"/>
      <c r="F246" s="43"/>
      <c r="G246" s="36"/>
      <c r="H246" s="43"/>
      <c r="I246" s="36"/>
      <c r="J246" s="43"/>
      <c r="K246" s="50"/>
      <c r="L246" s="43"/>
      <c r="M246" s="43"/>
      <c r="N246" s="36"/>
      <c r="O246" s="51"/>
      <c r="P246" s="43"/>
      <c r="Q246" s="36"/>
      <c r="R246" s="24"/>
      <c r="S246" s="43"/>
      <c r="T246" s="36"/>
      <c r="U246" s="30"/>
      <c r="V246" s="30"/>
      <c r="W246" s="30"/>
      <c r="X246" s="30"/>
      <c r="Y246" s="30"/>
      <c r="Z246" s="30"/>
      <c r="AA246" s="30"/>
      <c r="AB246" s="30"/>
      <c r="AC246" s="30"/>
      <c r="AD246" s="30"/>
      <c r="AE246" s="30"/>
      <c r="AF246" s="30"/>
      <c r="AG246" s="30"/>
      <c r="AH246" s="30"/>
      <c r="AI246" s="30"/>
    </row>
    <row r="247" spans="1:35">
      <c r="A247" s="57"/>
      <c r="B247" s="43"/>
      <c r="C247" s="43"/>
      <c r="D247" s="43"/>
      <c r="E247" s="51"/>
      <c r="F247" s="43"/>
      <c r="G247" s="36"/>
      <c r="H247" s="43"/>
      <c r="I247" s="36"/>
      <c r="J247" s="43"/>
      <c r="K247" s="50"/>
      <c r="L247" s="43"/>
      <c r="M247" s="43"/>
      <c r="N247" s="36"/>
      <c r="O247" s="51"/>
      <c r="P247" s="43"/>
      <c r="Q247" s="36"/>
      <c r="R247" s="24"/>
      <c r="S247" s="43"/>
      <c r="T247" s="36"/>
      <c r="U247" s="30"/>
      <c r="V247" s="30"/>
      <c r="W247" s="30"/>
      <c r="X247" s="30"/>
      <c r="Y247" s="30"/>
      <c r="Z247" s="30"/>
      <c r="AA247" s="30"/>
      <c r="AB247" s="30"/>
      <c r="AC247" s="30"/>
      <c r="AD247" s="30"/>
      <c r="AE247" s="30"/>
      <c r="AF247" s="30"/>
      <c r="AG247" s="30"/>
      <c r="AH247" s="30"/>
      <c r="AI247" s="30"/>
    </row>
    <row r="248" spans="1:35">
      <c r="A248" s="57"/>
      <c r="B248" s="43"/>
      <c r="C248" s="43"/>
      <c r="D248" s="43"/>
      <c r="E248" s="51"/>
      <c r="F248" s="43"/>
      <c r="G248" s="36"/>
      <c r="H248" s="43"/>
      <c r="I248" s="36"/>
      <c r="J248" s="43"/>
      <c r="K248" s="50"/>
      <c r="L248" s="43"/>
      <c r="M248" s="43"/>
      <c r="N248" s="36"/>
      <c r="O248" s="51"/>
      <c r="P248" s="43"/>
      <c r="Q248" s="36"/>
      <c r="R248" s="24"/>
      <c r="S248" s="43"/>
      <c r="T248" s="36"/>
      <c r="U248" s="30"/>
      <c r="V248" s="30"/>
      <c r="W248" s="30"/>
      <c r="X248" s="30"/>
      <c r="Y248" s="30"/>
      <c r="Z248" s="30"/>
      <c r="AA248" s="30"/>
      <c r="AB248" s="30"/>
      <c r="AC248" s="30"/>
      <c r="AD248" s="30"/>
      <c r="AE248" s="30"/>
      <c r="AF248" s="30"/>
      <c r="AG248" s="30"/>
      <c r="AH248" s="30"/>
      <c r="AI248" s="30"/>
    </row>
    <row r="249" spans="1:35">
      <c r="A249" s="57"/>
      <c r="B249" s="43"/>
      <c r="C249" s="43"/>
      <c r="D249" s="43"/>
      <c r="E249" s="51"/>
      <c r="F249" s="43"/>
      <c r="G249" s="36"/>
      <c r="H249" s="43"/>
      <c r="I249" s="36"/>
      <c r="J249" s="43"/>
      <c r="K249" s="50"/>
      <c r="L249" s="43"/>
      <c r="M249" s="43"/>
      <c r="N249" s="36"/>
      <c r="O249" s="51"/>
      <c r="P249" s="43"/>
      <c r="Q249" s="36"/>
      <c r="R249" s="24"/>
      <c r="S249" s="43"/>
      <c r="T249" s="36"/>
      <c r="U249" s="30"/>
      <c r="V249" s="30"/>
      <c r="W249" s="30"/>
      <c r="X249" s="30"/>
      <c r="Y249" s="30"/>
      <c r="Z249" s="30"/>
      <c r="AA249" s="30"/>
      <c r="AB249" s="30"/>
      <c r="AC249" s="30"/>
      <c r="AD249" s="30"/>
      <c r="AE249" s="30"/>
      <c r="AF249" s="30"/>
      <c r="AG249" s="30"/>
      <c r="AH249" s="30"/>
      <c r="AI249" s="30"/>
    </row>
    <row r="250" spans="1:35">
      <c r="A250" s="57"/>
      <c r="B250" s="43"/>
      <c r="C250" s="43"/>
      <c r="D250" s="43"/>
      <c r="E250" s="51"/>
      <c r="F250" s="43"/>
      <c r="G250" s="36"/>
      <c r="H250" s="43"/>
      <c r="I250" s="36"/>
      <c r="J250" s="43"/>
      <c r="K250" s="50"/>
      <c r="L250" s="43"/>
      <c r="M250" s="43"/>
      <c r="N250" s="36"/>
      <c r="O250" s="51"/>
      <c r="P250" s="43"/>
      <c r="Q250" s="36"/>
      <c r="R250" s="24"/>
      <c r="S250" s="43"/>
      <c r="T250" s="36"/>
      <c r="U250" s="30"/>
      <c r="V250" s="30"/>
      <c r="W250" s="30"/>
      <c r="X250" s="30"/>
      <c r="Y250" s="30"/>
      <c r="Z250" s="30"/>
      <c r="AA250" s="30"/>
      <c r="AB250" s="30"/>
      <c r="AC250" s="30"/>
      <c r="AD250" s="30"/>
      <c r="AE250" s="30"/>
      <c r="AF250" s="30"/>
      <c r="AG250" s="30"/>
      <c r="AH250" s="30"/>
      <c r="AI250" s="30"/>
    </row>
    <row r="251" spans="1:35">
      <c r="A251" s="57"/>
      <c r="B251" s="43"/>
      <c r="C251" s="43"/>
      <c r="D251" s="43"/>
      <c r="E251" s="51"/>
      <c r="F251" s="43"/>
      <c r="G251" s="36"/>
      <c r="H251" s="43"/>
      <c r="I251" s="36"/>
      <c r="J251" s="43"/>
      <c r="K251" s="50"/>
      <c r="L251" s="43"/>
      <c r="M251" s="43"/>
      <c r="N251" s="36"/>
      <c r="O251" s="51"/>
      <c r="P251" s="43"/>
      <c r="Q251" s="36"/>
      <c r="R251" s="24"/>
      <c r="S251" s="43"/>
      <c r="T251" s="36"/>
      <c r="U251" s="30"/>
      <c r="V251" s="30"/>
      <c r="W251" s="30"/>
      <c r="X251" s="30"/>
      <c r="Y251" s="30"/>
      <c r="Z251" s="30"/>
      <c r="AA251" s="30"/>
      <c r="AB251" s="30"/>
      <c r="AC251" s="30"/>
      <c r="AD251" s="30"/>
      <c r="AE251" s="30"/>
      <c r="AF251" s="30"/>
      <c r="AG251" s="30"/>
      <c r="AH251" s="30"/>
      <c r="AI251" s="30"/>
    </row>
    <row r="252" spans="1:35">
      <c r="A252" s="57"/>
      <c r="B252" s="43"/>
      <c r="C252" s="43"/>
      <c r="D252" s="43"/>
      <c r="E252" s="51"/>
      <c r="F252" s="43"/>
      <c r="G252" s="36"/>
      <c r="H252" s="43"/>
      <c r="I252" s="36"/>
      <c r="J252" s="43"/>
      <c r="K252" s="50"/>
      <c r="L252" s="43"/>
      <c r="M252" s="43"/>
      <c r="N252" s="36"/>
      <c r="O252" s="51"/>
      <c r="P252" s="43"/>
      <c r="Q252" s="36"/>
      <c r="R252" s="24"/>
      <c r="S252" s="43"/>
      <c r="T252" s="36"/>
      <c r="U252" s="30"/>
      <c r="V252" s="30"/>
      <c r="W252" s="30"/>
      <c r="X252" s="30"/>
      <c r="Y252" s="30"/>
      <c r="Z252" s="30"/>
      <c r="AA252" s="30"/>
      <c r="AB252" s="30"/>
      <c r="AC252" s="30"/>
      <c r="AD252" s="30"/>
      <c r="AE252" s="30"/>
      <c r="AF252" s="30"/>
      <c r="AG252" s="30"/>
      <c r="AH252" s="30"/>
      <c r="AI252" s="30"/>
    </row>
    <row r="253" spans="1:35">
      <c r="A253" s="57"/>
      <c r="B253" s="43"/>
      <c r="C253" s="43"/>
      <c r="D253" s="43"/>
      <c r="E253" s="51"/>
      <c r="F253" s="43"/>
      <c r="G253" s="36"/>
      <c r="H253" s="43"/>
      <c r="I253" s="36"/>
      <c r="J253" s="43"/>
      <c r="K253" s="50"/>
      <c r="L253" s="43"/>
      <c r="M253" s="43"/>
      <c r="N253" s="36"/>
      <c r="O253" s="51"/>
      <c r="P253" s="43"/>
      <c r="Q253" s="36"/>
      <c r="R253" s="24"/>
      <c r="S253" s="43"/>
      <c r="T253" s="36"/>
      <c r="U253" s="30"/>
      <c r="V253" s="30"/>
      <c r="W253" s="30"/>
      <c r="X253" s="30"/>
      <c r="Y253" s="30"/>
      <c r="Z253" s="30"/>
      <c r="AA253" s="30"/>
      <c r="AB253" s="30"/>
      <c r="AC253" s="30"/>
      <c r="AD253" s="30"/>
      <c r="AE253" s="30"/>
      <c r="AF253" s="30"/>
      <c r="AG253" s="30"/>
      <c r="AH253" s="30"/>
      <c r="AI253" s="30"/>
    </row>
    <row r="254" spans="1:35">
      <c r="A254" s="57"/>
      <c r="B254" s="43"/>
      <c r="C254" s="43"/>
      <c r="D254" s="43"/>
      <c r="E254" s="51"/>
      <c r="F254" s="43"/>
      <c r="G254" s="36"/>
      <c r="H254" s="43"/>
      <c r="I254" s="36"/>
      <c r="J254" s="43"/>
      <c r="K254" s="50"/>
      <c r="L254" s="43"/>
      <c r="M254" s="43"/>
      <c r="N254" s="36"/>
      <c r="O254" s="51"/>
      <c r="P254" s="43"/>
      <c r="Q254" s="36"/>
      <c r="R254" s="24"/>
      <c r="S254" s="43"/>
      <c r="T254" s="36"/>
      <c r="U254" s="30"/>
      <c r="V254" s="30"/>
      <c r="W254" s="30"/>
      <c r="X254" s="30"/>
      <c r="Y254" s="30"/>
      <c r="Z254" s="30"/>
      <c r="AA254" s="30"/>
      <c r="AB254" s="30"/>
      <c r="AC254" s="30"/>
      <c r="AD254" s="30"/>
      <c r="AE254" s="30"/>
      <c r="AF254" s="30"/>
      <c r="AG254" s="30"/>
      <c r="AH254" s="30"/>
      <c r="AI254" s="30"/>
    </row>
    <row r="255" spans="1:35">
      <c r="A255" s="57"/>
      <c r="B255" s="43"/>
      <c r="C255" s="43"/>
      <c r="D255" s="43"/>
      <c r="E255" s="51"/>
      <c r="F255" s="43"/>
      <c r="G255" s="36"/>
      <c r="H255" s="43"/>
      <c r="I255" s="36"/>
      <c r="J255" s="43"/>
      <c r="K255" s="50"/>
      <c r="L255" s="43"/>
      <c r="M255" s="43"/>
      <c r="N255" s="36"/>
      <c r="O255" s="51"/>
      <c r="P255" s="43"/>
      <c r="Q255" s="36"/>
      <c r="R255" s="24"/>
      <c r="S255" s="43"/>
      <c r="T255" s="36"/>
      <c r="U255" s="30"/>
      <c r="V255" s="30"/>
      <c r="W255" s="30"/>
      <c r="X255" s="30"/>
      <c r="Y255" s="30"/>
      <c r="Z255" s="30"/>
      <c r="AA255" s="30"/>
      <c r="AB255" s="30"/>
      <c r="AC255" s="30"/>
      <c r="AD255" s="30"/>
      <c r="AE255" s="30"/>
      <c r="AF255" s="30"/>
      <c r="AG255" s="30"/>
      <c r="AH255" s="30"/>
      <c r="AI255" s="30"/>
    </row>
    <row r="256" spans="1:35">
      <c r="A256" s="57"/>
      <c r="B256" s="43"/>
      <c r="C256" s="43"/>
      <c r="D256" s="43"/>
      <c r="E256" s="51"/>
      <c r="F256" s="43"/>
      <c r="G256" s="36"/>
      <c r="H256" s="43"/>
      <c r="I256" s="36"/>
      <c r="J256" s="43"/>
      <c r="K256" s="50"/>
      <c r="L256" s="43"/>
      <c r="M256" s="43"/>
      <c r="N256" s="36"/>
      <c r="O256" s="51"/>
      <c r="P256" s="43"/>
      <c r="Q256" s="36"/>
      <c r="R256" s="24"/>
      <c r="S256" s="43"/>
      <c r="T256" s="36"/>
      <c r="U256" s="30"/>
      <c r="V256" s="30"/>
      <c r="W256" s="30"/>
      <c r="X256" s="30"/>
      <c r="Y256" s="30"/>
      <c r="Z256" s="30"/>
      <c r="AA256" s="30"/>
      <c r="AB256" s="30"/>
      <c r="AC256" s="30"/>
      <c r="AD256" s="30"/>
      <c r="AE256" s="30"/>
      <c r="AF256" s="30"/>
      <c r="AG256" s="30"/>
      <c r="AH256" s="30"/>
      <c r="AI256" s="30"/>
    </row>
    <row r="257" spans="1:35">
      <c r="A257" s="57"/>
      <c r="B257" s="43"/>
      <c r="C257" s="43"/>
      <c r="D257" s="43"/>
      <c r="E257" s="51"/>
      <c r="F257" s="43"/>
      <c r="G257" s="36"/>
      <c r="H257" s="43"/>
      <c r="I257" s="36"/>
      <c r="J257" s="43"/>
      <c r="K257" s="50"/>
      <c r="L257" s="43"/>
      <c r="M257" s="43"/>
      <c r="N257" s="36"/>
      <c r="O257" s="51"/>
      <c r="P257" s="43"/>
      <c r="Q257" s="36"/>
      <c r="R257" s="24"/>
      <c r="S257" s="43"/>
      <c r="T257" s="36"/>
      <c r="U257" s="30"/>
      <c r="V257" s="30"/>
      <c r="W257" s="30"/>
      <c r="X257" s="30"/>
      <c r="Y257" s="30"/>
      <c r="Z257" s="30"/>
      <c r="AA257" s="30"/>
      <c r="AB257" s="30"/>
      <c r="AC257" s="30"/>
      <c r="AD257" s="30"/>
      <c r="AE257" s="30"/>
      <c r="AF257" s="30"/>
      <c r="AG257" s="30"/>
      <c r="AH257" s="30"/>
      <c r="AI257" s="30"/>
    </row>
    <row r="258" spans="1:35">
      <c r="A258" s="57"/>
      <c r="B258" s="43"/>
      <c r="C258" s="43"/>
      <c r="D258" s="43"/>
      <c r="E258" s="51"/>
      <c r="F258" s="43"/>
      <c r="G258" s="36"/>
      <c r="H258" s="43"/>
      <c r="I258" s="36"/>
      <c r="J258" s="43"/>
      <c r="K258" s="50"/>
      <c r="L258" s="43"/>
      <c r="M258" s="43"/>
      <c r="N258" s="36"/>
      <c r="O258" s="51"/>
      <c r="P258" s="43"/>
      <c r="Q258" s="36"/>
      <c r="R258" s="24"/>
      <c r="S258" s="43"/>
      <c r="T258" s="36"/>
      <c r="U258" s="30"/>
      <c r="V258" s="30"/>
      <c r="W258" s="30"/>
      <c r="X258" s="30"/>
      <c r="Y258" s="30"/>
      <c r="Z258" s="30"/>
      <c r="AA258" s="30"/>
      <c r="AB258" s="30"/>
      <c r="AC258" s="30"/>
      <c r="AD258" s="30"/>
      <c r="AE258" s="30"/>
      <c r="AF258" s="30"/>
      <c r="AG258" s="30"/>
      <c r="AH258" s="30"/>
      <c r="AI258" s="30"/>
    </row>
    <row r="259" spans="1:35">
      <c r="A259" s="57"/>
      <c r="B259" s="43"/>
      <c r="C259" s="43"/>
      <c r="D259" s="43"/>
      <c r="E259" s="51"/>
      <c r="F259" s="43"/>
      <c r="G259" s="36"/>
      <c r="H259" s="43"/>
      <c r="I259" s="36"/>
      <c r="J259" s="43"/>
      <c r="K259" s="50"/>
      <c r="L259" s="43"/>
      <c r="M259" s="43"/>
      <c r="N259" s="36"/>
      <c r="O259" s="51"/>
      <c r="P259" s="43"/>
      <c r="Q259" s="36"/>
      <c r="R259" s="24"/>
      <c r="S259" s="43"/>
      <c r="T259" s="36"/>
      <c r="U259" s="30"/>
      <c r="V259" s="30"/>
      <c r="W259" s="30"/>
      <c r="X259" s="30"/>
      <c r="Y259" s="30"/>
      <c r="Z259" s="30"/>
      <c r="AA259" s="30"/>
      <c r="AB259" s="30"/>
      <c r="AC259" s="30"/>
      <c r="AD259" s="30"/>
      <c r="AE259" s="30"/>
      <c r="AF259" s="30"/>
      <c r="AG259" s="30"/>
      <c r="AH259" s="30"/>
      <c r="AI259" s="30"/>
    </row>
    <row r="260" spans="1:35">
      <c r="A260" s="57"/>
      <c r="B260" s="43"/>
      <c r="C260" s="43"/>
      <c r="D260" s="43"/>
      <c r="E260" s="51"/>
      <c r="F260" s="43"/>
      <c r="G260" s="36"/>
      <c r="H260" s="43"/>
      <c r="I260" s="36"/>
      <c r="J260" s="43"/>
      <c r="K260" s="50"/>
      <c r="L260" s="43"/>
      <c r="M260" s="43"/>
      <c r="N260" s="36"/>
      <c r="O260" s="51"/>
      <c r="P260" s="43"/>
      <c r="Q260" s="36"/>
      <c r="R260" s="24"/>
      <c r="S260" s="43"/>
      <c r="T260" s="36"/>
      <c r="U260" s="30"/>
      <c r="V260" s="30"/>
      <c r="W260" s="30"/>
      <c r="X260" s="30"/>
      <c r="Y260" s="30"/>
      <c r="Z260" s="30"/>
      <c r="AA260" s="30"/>
      <c r="AB260" s="30"/>
      <c r="AC260" s="30"/>
      <c r="AD260" s="30"/>
      <c r="AE260" s="30"/>
      <c r="AF260" s="30"/>
      <c r="AG260" s="30"/>
      <c r="AH260" s="30"/>
      <c r="AI260" s="30"/>
    </row>
    <row r="261" spans="1:35">
      <c r="A261" s="57"/>
      <c r="B261" s="43"/>
      <c r="C261" s="43"/>
      <c r="D261" s="43"/>
      <c r="E261" s="51"/>
      <c r="F261" s="43"/>
      <c r="G261" s="36"/>
      <c r="H261" s="43"/>
      <c r="I261" s="36"/>
      <c r="J261" s="43"/>
      <c r="K261" s="50"/>
      <c r="L261" s="43"/>
      <c r="M261" s="43"/>
      <c r="N261" s="36"/>
      <c r="O261" s="51"/>
      <c r="P261" s="43"/>
      <c r="Q261" s="36"/>
      <c r="R261" s="24"/>
      <c r="S261" s="43"/>
      <c r="T261" s="36"/>
      <c r="U261" s="30"/>
      <c r="V261" s="30"/>
      <c r="W261" s="30"/>
      <c r="X261" s="30"/>
      <c r="Y261" s="30"/>
      <c r="Z261" s="30"/>
      <c r="AA261" s="30"/>
      <c r="AB261" s="30"/>
      <c r="AC261" s="30"/>
      <c r="AD261" s="30"/>
      <c r="AE261" s="30"/>
      <c r="AF261" s="30"/>
      <c r="AG261" s="30"/>
      <c r="AH261" s="30"/>
      <c r="AI261" s="30"/>
    </row>
    <row r="262" spans="1:35">
      <c r="A262" s="57"/>
      <c r="B262" s="43"/>
      <c r="C262" s="43"/>
      <c r="D262" s="43"/>
      <c r="E262" s="51"/>
      <c r="F262" s="43"/>
      <c r="G262" s="36"/>
      <c r="H262" s="43"/>
      <c r="I262" s="36"/>
      <c r="J262" s="43"/>
      <c r="K262" s="50"/>
      <c r="L262" s="43"/>
      <c r="M262" s="43"/>
      <c r="N262" s="36"/>
      <c r="O262" s="51"/>
      <c r="P262" s="43"/>
      <c r="Q262" s="36"/>
      <c r="R262" s="24"/>
      <c r="S262" s="43"/>
      <c r="T262" s="36"/>
      <c r="U262" s="30"/>
      <c r="V262" s="30"/>
      <c r="W262" s="30"/>
      <c r="X262" s="30"/>
      <c r="Y262" s="30"/>
      <c r="Z262" s="30"/>
      <c r="AA262" s="30"/>
      <c r="AB262" s="30"/>
      <c r="AC262" s="30"/>
      <c r="AD262" s="30"/>
      <c r="AE262" s="30"/>
      <c r="AF262" s="30"/>
      <c r="AG262" s="30"/>
      <c r="AH262" s="30"/>
      <c r="AI262" s="30"/>
    </row>
    <row r="263" spans="1:35">
      <c r="A263" s="57"/>
      <c r="B263" s="43"/>
      <c r="C263" s="43"/>
      <c r="D263" s="43"/>
      <c r="E263" s="51"/>
      <c r="F263" s="43"/>
      <c r="G263" s="36"/>
      <c r="H263" s="43"/>
      <c r="I263" s="36"/>
      <c r="J263" s="43"/>
      <c r="K263" s="50"/>
      <c r="L263" s="43"/>
      <c r="M263" s="43"/>
      <c r="N263" s="36"/>
      <c r="O263" s="51"/>
      <c r="P263" s="43"/>
      <c r="Q263" s="36"/>
      <c r="R263" s="24"/>
      <c r="S263" s="43"/>
      <c r="T263" s="36"/>
      <c r="U263" s="30"/>
      <c r="V263" s="30"/>
      <c r="W263" s="30"/>
      <c r="X263" s="30"/>
      <c r="Y263" s="30"/>
      <c r="Z263" s="30"/>
      <c r="AA263" s="30"/>
      <c r="AB263" s="30"/>
      <c r="AC263" s="30"/>
      <c r="AD263" s="30"/>
      <c r="AE263" s="30"/>
      <c r="AF263" s="30"/>
      <c r="AG263" s="30"/>
      <c r="AH263" s="30"/>
      <c r="AI263" s="30"/>
    </row>
    <row r="264" spans="1:35">
      <c r="A264" s="57"/>
      <c r="B264" s="43"/>
      <c r="C264" s="43"/>
      <c r="D264" s="43"/>
      <c r="E264" s="51"/>
      <c r="F264" s="43"/>
      <c r="G264" s="36"/>
      <c r="H264" s="43"/>
      <c r="I264" s="36"/>
      <c r="J264" s="43"/>
      <c r="K264" s="50"/>
      <c r="L264" s="43"/>
      <c r="M264" s="43"/>
      <c r="N264" s="36"/>
      <c r="O264" s="51"/>
      <c r="P264" s="43"/>
      <c r="Q264" s="36"/>
      <c r="R264" s="24"/>
      <c r="S264" s="43"/>
      <c r="T264" s="36"/>
      <c r="U264" s="30"/>
      <c r="V264" s="30"/>
      <c r="W264" s="30"/>
      <c r="X264" s="30"/>
      <c r="Y264" s="30"/>
      <c r="Z264" s="30"/>
      <c r="AA264" s="30"/>
      <c r="AB264" s="30"/>
      <c r="AC264" s="30"/>
      <c r="AD264" s="30"/>
      <c r="AE264" s="30"/>
      <c r="AF264" s="30"/>
      <c r="AG264" s="30"/>
      <c r="AH264" s="30"/>
      <c r="AI264" s="30"/>
    </row>
    <row r="265" spans="1:35">
      <c r="A265" s="57"/>
      <c r="B265" s="43"/>
      <c r="C265" s="43"/>
      <c r="D265" s="43"/>
      <c r="E265" s="51"/>
      <c r="F265" s="43"/>
      <c r="G265" s="36"/>
      <c r="H265" s="43"/>
      <c r="I265" s="36"/>
      <c r="J265" s="43"/>
      <c r="K265" s="50"/>
      <c r="L265" s="43"/>
      <c r="M265" s="43"/>
      <c r="N265" s="36"/>
      <c r="O265" s="51"/>
      <c r="P265" s="43"/>
      <c r="Q265" s="36"/>
      <c r="R265" s="24"/>
      <c r="S265" s="43"/>
      <c r="T265" s="36"/>
      <c r="U265" s="30"/>
      <c r="V265" s="30"/>
      <c r="W265" s="30"/>
      <c r="X265" s="30"/>
      <c r="Y265" s="30"/>
      <c r="Z265" s="30"/>
      <c r="AA265" s="30"/>
      <c r="AB265" s="30"/>
      <c r="AC265" s="30"/>
      <c r="AD265" s="30"/>
      <c r="AE265" s="30"/>
      <c r="AF265" s="30"/>
      <c r="AG265" s="30"/>
      <c r="AH265" s="30"/>
      <c r="AI265" s="30"/>
    </row>
    <row r="266" spans="1:35">
      <c r="A266" s="57"/>
      <c r="B266" s="43"/>
      <c r="C266" s="43"/>
      <c r="D266" s="43"/>
      <c r="E266" s="51"/>
      <c r="F266" s="43"/>
      <c r="G266" s="36"/>
      <c r="H266" s="43"/>
      <c r="I266" s="36"/>
      <c r="J266" s="43"/>
      <c r="K266" s="50"/>
      <c r="L266" s="43"/>
      <c r="M266" s="43"/>
      <c r="N266" s="36"/>
      <c r="O266" s="51"/>
      <c r="P266" s="43"/>
      <c r="Q266" s="36"/>
      <c r="R266" s="24"/>
      <c r="S266" s="43"/>
      <c r="T266" s="36"/>
      <c r="U266" s="30"/>
      <c r="V266" s="30"/>
      <c r="W266" s="30"/>
      <c r="X266" s="30"/>
      <c r="Y266" s="30"/>
      <c r="Z266" s="30"/>
      <c r="AA266" s="30"/>
      <c r="AB266" s="30"/>
      <c r="AC266" s="30"/>
      <c r="AD266" s="30"/>
      <c r="AE266" s="30"/>
      <c r="AF266" s="30"/>
      <c r="AG266" s="30"/>
      <c r="AH266" s="30"/>
      <c r="AI266" s="30"/>
    </row>
    <row r="267" spans="1:35">
      <c r="A267" s="57"/>
      <c r="B267" s="43"/>
      <c r="C267" s="43"/>
      <c r="D267" s="43"/>
      <c r="E267" s="51"/>
      <c r="F267" s="43"/>
      <c r="G267" s="36"/>
      <c r="H267" s="43"/>
      <c r="I267" s="36"/>
      <c r="J267" s="43"/>
      <c r="K267" s="50"/>
      <c r="L267" s="43"/>
      <c r="M267" s="43"/>
      <c r="N267" s="36"/>
      <c r="O267" s="51"/>
      <c r="P267" s="43"/>
      <c r="Q267" s="36"/>
      <c r="R267" s="24"/>
      <c r="S267" s="43"/>
      <c r="T267" s="36"/>
      <c r="U267" s="30"/>
      <c r="V267" s="30"/>
      <c r="W267" s="30"/>
      <c r="X267" s="30"/>
      <c r="Y267" s="30"/>
      <c r="Z267" s="30"/>
      <c r="AA267" s="30"/>
      <c r="AB267" s="30"/>
      <c r="AC267" s="30"/>
      <c r="AD267" s="30"/>
      <c r="AE267" s="30"/>
      <c r="AF267" s="30"/>
      <c r="AG267" s="30"/>
      <c r="AH267" s="30"/>
      <c r="AI267" s="30"/>
    </row>
    <row r="268" spans="1:35">
      <c r="A268" s="57"/>
      <c r="B268" s="43"/>
      <c r="C268" s="43"/>
      <c r="D268" s="43"/>
      <c r="E268" s="51"/>
      <c r="F268" s="43"/>
      <c r="G268" s="36"/>
      <c r="H268" s="43"/>
      <c r="I268" s="36"/>
      <c r="J268" s="43"/>
      <c r="K268" s="50"/>
      <c r="L268" s="43"/>
      <c r="M268" s="43"/>
      <c r="N268" s="36"/>
      <c r="O268" s="51"/>
      <c r="P268" s="43"/>
      <c r="Q268" s="36"/>
      <c r="R268" s="24"/>
      <c r="S268" s="43"/>
      <c r="T268" s="36"/>
      <c r="U268" s="30"/>
      <c r="V268" s="30"/>
      <c r="W268" s="30"/>
      <c r="X268" s="30"/>
      <c r="Y268" s="30"/>
      <c r="Z268" s="30"/>
      <c r="AA268" s="30"/>
      <c r="AB268" s="30"/>
      <c r="AC268" s="30"/>
      <c r="AD268" s="30"/>
      <c r="AE268" s="30"/>
      <c r="AF268" s="30"/>
      <c r="AG268" s="30"/>
      <c r="AH268" s="30"/>
      <c r="AI268" s="30"/>
    </row>
    <row r="269" spans="1:35">
      <c r="A269" s="57"/>
      <c r="B269" s="43"/>
      <c r="C269" s="43"/>
      <c r="D269" s="43"/>
      <c r="E269" s="51"/>
      <c r="F269" s="43"/>
      <c r="G269" s="36"/>
      <c r="H269" s="43"/>
      <c r="I269" s="36"/>
      <c r="J269" s="43"/>
      <c r="K269" s="50"/>
      <c r="L269" s="43"/>
      <c r="M269" s="43"/>
      <c r="N269" s="36"/>
      <c r="O269" s="51"/>
      <c r="P269" s="43"/>
      <c r="Q269" s="36"/>
      <c r="R269" s="24"/>
      <c r="S269" s="43"/>
      <c r="T269" s="36"/>
      <c r="U269" s="30"/>
      <c r="V269" s="30"/>
      <c r="W269" s="30"/>
      <c r="X269" s="30"/>
      <c r="Y269" s="30"/>
      <c r="Z269" s="30"/>
      <c r="AA269" s="30"/>
      <c r="AB269" s="30"/>
      <c r="AC269" s="30"/>
      <c r="AD269" s="30"/>
      <c r="AE269" s="30"/>
      <c r="AF269" s="30"/>
      <c r="AG269" s="30"/>
      <c r="AH269" s="30"/>
      <c r="AI269" s="30"/>
    </row>
    <row r="270" spans="1:35">
      <c r="A270" s="57"/>
      <c r="B270" s="43"/>
      <c r="C270" s="43"/>
      <c r="D270" s="43"/>
      <c r="E270" s="51"/>
      <c r="F270" s="43"/>
      <c r="G270" s="36"/>
      <c r="H270" s="43"/>
      <c r="I270" s="36"/>
      <c r="J270" s="43"/>
      <c r="K270" s="50"/>
      <c r="L270" s="43"/>
      <c r="M270" s="43"/>
      <c r="N270" s="36"/>
      <c r="O270" s="51"/>
      <c r="P270" s="43"/>
      <c r="Q270" s="36"/>
      <c r="R270" s="24"/>
      <c r="S270" s="43"/>
      <c r="T270" s="36"/>
      <c r="U270" s="30"/>
      <c r="V270" s="30"/>
      <c r="W270" s="30"/>
      <c r="X270" s="30"/>
      <c r="Y270" s="30"/>
      <c r="Z270" s="30"/>
      <c r="AA270" s="30"/>
      <c r="AB270" s="30"/>
      <c r="AC270" s="30"/>
      <c r="AD270" s="30"/>
      <c r="AE270" s="30"/>
      <c r="AF270" s="30"/>
      <c r="AG270" s="30"/>
      <c r="AH270" s="30"/>
      <c r="AI270" s="30"/>
    </row>
    <row r="271" spans="1:35">
      <c r="A271" s="57"/>
      <c r="B271" s="43"/>
      <c r="C271" s="43"/>
      <c r="D271" s="43"/>
      <c r="E271" s="51"/>
      <c r="F271" s="43"/>
      <c r="G271" s="36"/>
      <c r="H271" s="43"/>
      <c r="I271" s="36"/>
      <c r="J271" s="43"/>
      <c r="K271" s="50"/>
      <c r="L271" s="43"/>
      <c r="M271" s="43"/>
      <c r="N271" s="36"/>
      <c r="O271" s="51"/>
      <c r="P271" s="43"/>
      <c r="Q271" s="36"/>
      <c r="R271" s="24"/>
      <c r="S271" s="43"/>
      <c r="T271" s="36"/>
      <c r="U271" s="30"/>
      <c r="V271" s="30"/>
      <c r="W271" s="30"/>
      <c r="X271" s="30"/>
      <c r="Y271" s="30"/>
      <c r="Z271" s="30"/>
      <c r="AA271" s="30"/>
      <c r="AB271" s="30"/>
      <c r="AC271" s="30"/>
      <c r="AD271" s="30"/>
      <c r="AE271" s="30"/>
      <c r="AF271" s="30"/>
      <c r="AG271" s="30"/>
      <c r="AH271" s="30"/>
      <c r="AI271" s="30"/>
    </row>
    <row r="272" spans="1:35">
      <c r="A272" s="57"/>
      <c r="B272" s="43"/>
      <c r="C272" s="43"/>
      <c r="D272" s="43"/>
      <c r="E272" s="51"/>
      <c r="F272" s="43"/>
      <c r="G272" s="36"/>
      <c r="H272" s="43"/>
      <c r="I272" s="36"/>
      <c r="J272" s="43"/>
      <c r="K272" s="50"/>
      <c r="L272" s="43"/>
      <c r="M272" s="43"/>
      <c r="N272" s="36"/>
      <c r="O272" s="51"/>
      <c r="P272" s="43"/>
      <c r="Q272" s="36"/>
      <c r="R272" s="24"/>
      <c r="S272" s="43"/>
      <c r="T272" s="36"/>
      <c r="U272" s="30"/>
      <c r="V272" s="30"/>
      <c r="W272" s="30"/>
      <c r="X272" s="30"/>
      <c r="Y272" s="30"/>
      <c r="Z272" s="30"/>
      <c r="AA272" s="30"/>
      <c r="AB272" s="30"/>
      <c r="AC272" s="30"/>
      <c r="AD272" s="30"/>
      <c r="AE272" s="30"/>
      <c r="AF272" s="30"/>
      <c r="AG272" s="30"/>
      <c r="AH272" s="30"/>
      <c r="AI272" s="30"/>
    </row>
    <row r="273" spans="1:35">
      <c r="A273" s="57"/>
      <c r="B273" s="43"/>
      <c r="C273" s="43"/>
      <c r="D273" s="43"/>
      <c r="E273" s="51"/>
      <c r="F273" s="43"/>
      <c r="G273" s="36"/>
      <c r="H273" s="43"/>
      <c r="I273" s="36"/>
      <c r="J273" s="43"/>
      <c r="K273" s="50"/>
      <c r="L273" s="43"/>
      <c r="M273" s="43"/>
      <c r="N273" s="36"/>
      <c r="O273" s="51"/>
      <c r="P273" s="43"/>
      <c r="Q273" s="36"/>
      <c r="R273" s="24"/>
      <c r="S273" s="43"/>
      <c r="T273" s="36"/>
      <c r="U273" s="30"/>
      <c r="V273" s="30"/>
      <c r="W273" s="30"/>
      <c r="X273" s="30"/>
      <c r="Y273" s="30"/>
      <c r="Z273" s="30"/>
      <c r="AA273" s="30"/>
      <c r="AB273" s="30"/>
      <c r="AC273" s="30"/>
      <c r="AD273" s="30"/>
      <c r="AE273" s="30"/>
      <c r="AF273" s="30"/>
      <c r="AG273" s="30"/>
      <c r="AH273" s="30"/>
      <c r="AI273" s="30"/>
    </row>
    <row r="274" spans="1:35">
      <c r="A274" s="57"/>
      <c r="B274" s="43"/>
      <c r="C274" s="43"/>
      <c r="D274" s="43"/>
      <c r="E274" s="51"/>
      <c r="F274" s="43"/>
      <c r="G274" s="36"/>
      <c r="H274" s="43"/>
      <c r="I274" s="36"/>
      <c r="J274" s="43"/>
      <c r="K274" s="50"/>
      <c r="L274" s="43"/>
      <c r="M274" s="43"/>
      <c r="N274" s="36"/>
      <c r="O274" s="51"/>
      <c r="P274" s="43"/>
      <c r="Q274" s="36"/>
      <c r="R274" s="24"/>
      <c r="S274" s="43"/>
      <c r="T274" s="36"/>
      <c r="U274" s="30"/>
      <c r="V274" s="30"/>
      <c r="W274" s="30"/>
      <c r="X274" s="30"/>
      <c r="Y274" s="30"/>
      <c r="Z274" s="30"/>
      <c r="AA274" s="30"/>
      <c r="AB274" s="30"/>
      <c r="AC274" s="30"/>
      <c r="AD274" s="30"/>
      <c r="AE274" s="30"/>
      <c r="AF274" s="30"/>
      <c r="AG274" s="30"/>
      <c r="AH274" s="30"/>
      <c r="AI274" s="30"/>
    </row>
    <row r="275" spans="1:35">
      <c r="A275" s="57"/>
      <c r="B275" s="43"/>
      <c r="C275" s="43"/>
      <c r="D275" s="43"/>
      <c r="E275" s="51"/>
      <c r="F275" s="43"/>
      <c r="G275" s="36"/>
      <c r="H275" s="43"/>
      <c r="I275" s="36"/>
      <c r="J275" s="43"/>
      <c r="K275" s="50"/>
      <c r="L275" s="43"/>
      <c r="M275" s="43"/>
      <c r="N275" s="36"/>
      <c r="O275" s="51"/>
      <c r="P275" s="43"/>
      <c r="Q275" s="36"/>
      <c r="R275" s="24"/>
      <c r="S275" s="43"/>
      <c r="T275" s="36"/>
      <c r="U275" s="30"/>
      <c r="V275" s="30"/>
      <c r="W275" s="30"/>
      <c r="X275" s="30"/>
      <c r="Y275" s="30"/>
      <c r="Z275" s="30"/>
      <c r="AA275" s="30"/>
      <c r="AB275" s="30"/>
      <c r="AC275" s="30"/>
      <c r="AD275" s="30"/>
      <c r="AE275" s="30"/>
      <c r="AF275" s="30"/>
      <c r="AG275" s="30"/>
      <c r="AH275" s="30"/>
      <c r="AI275" s="30"/>
    </row>
    <row r="276" spans="1:35">
      <c r="A276" s="57"/>
      <c r="B276" s="43"/>
      <c r="C276" s="43"/>
      <c r="D276" s="43"/>
      <c r="E276" s="51"/>
      <c r="F276" s="43"/>
      <c r="G276" s="36"/>
      <c r="H276" s="43"/>
      <c r="I276" s="36"/>
      <c r="J276" s="43"/>
      <c r="K276" s="50"/>
      <c r="L276" s="43"/>
      <c r="M276" s="43"/>
      <c r="N276" s="36"/>
      <c r="O276" s="51"/>
      <c r="P276" s="43"/>
      <c r="Q276" s="36"/>
      <c r="R276" s="24"/>
      <c r="S276" s="43"/>
      <c r="T276" s="36"/>
      <c r="U276" s="30"/>
      <c r="V276" s="30"/>
      <c r="W276" s="30"/>
      <c r="X276" s="30"/>
      <c r="Y276" s="30"/>
      <c r="Z276" s="30"/>
      <c r="AA276" s="30"/>
      <c r="AB276" s="30"/>
      <c r="AC276" s="30"/>
      <c r="AD276" s="30"/>
      <c r="AE276" s="30"/>
      <c r="AF276" s="30"/>
      <c r="AG276" s="30"/>
      <c r="AH276" s="30"/>
      <c r="AI276" s="30"/>
    </row>
    <row r="277" spans="1:35">
      <c r="A277" s="57"/>
      <c r="B277" s="43"/>
      <c r="C277" s="43"/>
      <c r="D277" s="43"/>
      <c r="E277" s="51"/>
      <c r="F277" s="43"/>
      <c r="G277" s="36"/>
      <c r="H277" s="43"/>
      <c r="I277" s="36"/>
      <c r="J277" s="43"/>
      <c r="K277" s="50"/>
      <c r="L277" s="43"/>
      <c r="M277" s="43"/>
      <c r="N277" s="36"/>
      <c r="O277" s="51"/>
      <c r="P277" s="43"/>
      <c r="Q277" s="36"/>
      <c r="R277" s="24"/>
      <c r="S277" s="43"/>
      <c r="T277" s="36"/>
      <c r="U277" s="30"/>
      <c r="V277" s="30"/>
      <c r="W277" s="30"/>
      <c r="X277" s="30"/>
      <c r="Y277" s="30"/>
      <c r="Z277" s="30"/>
      <c r="AA277" s="30"/>
      <c r="AB277" s="30"/>
      <c r="AC277" s="30"/>
      <c r="AD277" s="30"/>
      <c r="AE277" s="30"/>
      <c r="AF277" s="30"/>
      <c r="AG277" s="30"/>
      <c r="AH277" s="30"/>
      <c r="AI277" s="30"/>
    </row>
    <row r="278" spans="1:35">
      <c r="A278" s="57"/>
      <c r="B278" s="43"/>
      <c r="C278" s="43"/>
      <c r="D278" s="43"/>
      <c r="E278" s="51"/>
      <c r="F278" s="43"/>
      <c r="G278" s="36"/>
      <c r="H278" s="43"/>
      <c r="I278" s="36"/>
      <c r="J278" s="43"/>
      <c r="K278" s="50"/>
      <c r="L278" s="43"/>
      <c r="M278" s="43"/>
      <c r="N278" s="36"/>
      <c r="O278" s="51"/>
      <c r="P278" s="43"/>
      <c r="Q278" s="36"/>
      <c r="R278" s="24"/>
      <c r="S278" s="43"/>
      <c r="T278" s="36"/>
      <c r="U278" s="30"/>
      <c r="V278" s="30"/>
      <c r="W278" s="30"/>
      <c r="X278" s="30"/>
      <c r="Y278" s="30"/>
      <c r="Z278" s="30"/>
      <c r="AA278" s="30"/>
      <c r="AB278" s="30"/>
      <c r="AC278" s="30"/>
      <c r="AD278" s="30"/>
      <c r="AE278" s="30"/>
      <c r="AF278" s="30"/>
      <c r="AG278" s="30"/>
      <c r="AH278" s="30"/>
      <c r="AI278" s="30"/>
    </row>
    <row r="279" spans="1:35">
      <c r="A279" s="57"/>
      <c r="B279" s="43"/>
      <c r="C279" s="43"/>
      <c r="D279" s="43"/>
      <c r="E279" s="51"/>
      <c r="F279" s="43"/>
      <c r="G279" s="36"/>
      <c r="H279" s="43"/>
      <c r="I279" s="36"/>
      <c r="J279" s="43"/>
      <c r="K279" s="50"/>
      <c r="L279" s="43"/>
      <c r="M279" s="43"/>
      <c r="N279" s="36"/>
      <c r="O279" s="51"/>
      <c r="P279" s="43"/>
      <c r="Q279" s="36"/>
      <c r="R279" s="24"/>
      <c r="S279" s="43"/>
      <c r="T279" s="36"/>
      <c r="U279" s="30"/>
      <c r="V279" s="30"/>
      <c r="W279" s="30"/>
      <c r="X279" s="30"/>
      <c r="Y279" s="30"/>
      <c r="Z279" s="30"/>
      <c r="AA279" s="30"/>
      <c r="AB279" s="30"/>
      <c r="AC279" s="30"/>
      <c r="AD279" s="30"/>
      <c r="AE279" s="30"/>
      <c r="AF279" s="30"/>
      <c r="AG279" s="30"/>
      <c r="AH279" s="30"/>
      <c r="AI279" s="30"/>
    </row>
    <row r="280" spans="1:35">
      <c r="A280" s="57"/>
      <c r="B280" s="43"/>
      <c r="C280" s="43"/>
      <c r="D280" s="43"/>
      <c r="E280" s="51"/>
      <c r="F280" s="43"/>
      <c r="G280" s="36"/>
      <c r="H280" s="43"/>
      <c r="I280" s="36"/>
      <c r="J280" s="43"/>
      <c r="K280" s="50"/>
      <c r="L280" s="43"/>
      <c r="M280" s="43"/>
      <c r="N280" s="36"/>
      <c r="O280" s="51"/>
      <c r="P280" s="43"/>
      <c r="Q280" s="36"/>
      <c r="R280" s="24"/>
      <c r="S280" s="43"/>
      <c r="T280" s="36"/>
      <c r="U280" s="30"/>
      <c r="V280" s="30"/>
      <c r="W280" s="30"/>
      <c r="X280" s="30"/>
      <c r="Y280" s="30"/>
      <c r="Z280" s="30"/>
      <c r="AA280" s="30"/>
      <c r="AB280" s="30"/>
      <c r="AC280" s="30"/>
      <c r="AD280" s="30"/>
      <c r="AE280" s="30"/>
      <c r="AF280" s="30"/>
      <c r="AG280" s="30"/>
      <c r="AH280" s="30"/>
      <c r="AI280" s="30"/>
    </row>
    <row r="281" spans="1:35">
      <c r="A281" s="57"/>
      <c r="B281" s="43"/>
      <c r="C281" s="43"/>
      <c r="D281" s="43"/>
      <c r="E281" s="51"/>
      <c r="F281" s="43"/>
      <c r="G281" s="36"/>
      <c r="H281" s="43"/>
      <c r="I281" s="36"/>
      <c r="J281" s="43"/>
      <c r="K281" s="50"/>
      <c r="L281" s="43"/>
      <c r="M281" s="43"/>
      <c r="N281" s="36"/>
      <c r="O281" s="51"/>
      <c r="P281" s="43"/>
      <c r="Q281" s="36"/>
      <c r="R281" s="24"/>
      <c r="S281" s="43"/>
      <c r="T281" s="36"/>
      <c r="U281" s="30"/>
      <c r="V281" s="30"/>
      <c r="W281" s="30"/>
      <c r="X281" s="30"/>
      <c r="Y281" s="30"/>
      <c r="Z281" s="30"/>
      <c r="AA281" s="30"/>
      <c r="AB281" s="30"/>
      <c r="AC281" s="30"/>
      <c r="AD281" s="30"/>
      <c r="AE281" s="30"/>
      <c r="AF281" s="30"/>
      <c r="AG281" s="30"/>
      <c r="AH281" s="30"/>
      <c r="AI281" s="30"/>
    </row>
    <row r="282" spans="1:35">
      <c r="A282" s="57"/>
      <c r="B282" s="43"/>
      <c r="C282" s="43"/>
      <c r="D282" s="43"/>
      <c r="E282" s="51"/>
      <c r="F282" s="43"/>
      <c r="G282" s="36"/>
      <c r="H282" s="43"/>
      <c r="I282" s="36"/>
      <c r="J282" s="43"/>
      <c r="K282" s="50"/>
      <c r="L282" s="43"/>
      <c r="M282" s="43"/>
      <c r="N282" s="36"/>
      <c r="O282" s="51"/>
      <c r="P282" s="43"/>
      <c r="Q282" s="36"/>
      <c r="R282" s="24"/>
      <c r="S282" s="43"/>
      <c r="T282" s="36"/>
      <c r="U282" s="30"/>
      <c r="V282" s="30"/>
      <c r="W282" s="30"/>
      <c r="X282" s="30"/>
      <c r="Y282" s="30"/>
      <c r="Z282" s="30"/>
      <c r="AA282" s="30"/>
      <c r="AB282" s="30"/>
      <c r="AC282" s="30"/>
      <c r="AD282" s="30"/>
      <c r="AE282" s="30"/>
      <c r="AF282" s="30"/>
      <c r="AG282" s="30"/>
      <c r="AH282" s="30"/>
      <c r="AI282" s="30"/>
    </row>
    <row r="283" spans="1:35">
      <c r="A283" s="57"/>
      <c r="B283" s="43"/>
      <c r="C283" s="43"/>
      <c r="D283" s="43"/>
      <c r="E283" s="51"/>
      <c r="F283" s="43"/>
      <c r="G283" s="36"/>
      <c r="H283" s="43"/>
      <c r="I283" s="36"/>
      <c r="J283" s="43"/>
      <c r="K283" s="50"/>
      <c r="L283" s="43"/>
      <c r="M283" s="43"/>
      <c r="N283" s="36"/>
      <c r="O283" s="51"/>
      <c r="P283" s="43"/>
      <c r="Q283" s="36"/>
      <c r="R283" s="24"/>
      <c r="S283" s="43"/>
      <c r="T283" s="36"/>
      <c r="U283" s="30"/>
      <c r="V283" s="30"/>
      <c r="W283" s="30"/>
      <c r="X283" s="30"/>
      <c r="Y283" s="30"/>
      <c r="Z283" s="30"/>
      <c r="AA283" s="30"/>
      <c r="AB283" s="30"/>
      <c r="AC283" s="30"/>
      <c r="AD283" s="30"/>
      <c r="AE283" s="30"/>
      <c r="AF283" s="30"/>
      <c r="AG283" s="30"/>
      <c r="AH283" s="30"/>
      <c r="AI283" s="30"/>
    </row>
    <row r="284" spans="1:35">
      <c r="A284" s="57"/>
      <c r="B284" s="43"/>
      <c r="C284" s="43"/>
      <c r="D284" s="43"/>
      <c r="E284" s="51"/>
      <c r="F284" s="43"/>
      <c r="G284" s="36"/>
      <c r="H284" s="43"/>
      <c r="I284" s="36"/>
      <c r="J284" s="43"/>
      <c r="K284" s="50"/>
      <c r="L284" s="43"/>
      <c r="M284" s="43"/>
      <c r="N284" s="36"/>
      <c r="O284" s="51"/>
      <c r="P284" s="43"/>
      <c r="Q284" s="36"/>
      <c r="R284" s="24"/>
      <c r="S284" s="43"/>
      <c r="T284" s="36"/>
      <c r="U284" s="30"/>
      <c r="V284" s="30"/>
      <c r="W284" s="30"/>
      <c r="X284" s="30"/>
      <c r="Y284" s="30"/>
      <c r="Z284" s="30"/>
      <c r="AA284" s="30"/>
      <c r="AB284" s="30"/>
      <c r="AC284" s="30"/>
      <c r="AD284" s="30"/>
      <c r="AE284" s="30"/>
      <c r="AF284" s="30"/>
      <c r="AG284" s="30"/>
      <c r="AH284" s="30"/>
      <c r="AI284" s="30"/>
    </row>
    <row r="285" spans="1:35">
      <c r="A285" s="57"/>
      <c r="B285" s="43"/>
      <c r="C285" s="43"/>
      <c r="D285" s="43"/>
      <c r="E285" s="51"/>
      <c r="F285" s="43"/>
      <c r="G285" s="36"/>
      <c r="H285" s="43"/>
      <c r="I285" s="36"/>
      <c r="J285" s="43"/>
      <c r="K285" s="50"/>
      <c r="L285" s="43"/>
      <c r="M285" s="43"/>
      <c r="N285" s="36"/>
      <c r="O285" s="51"/>
      <c r="P285" s="43"/>
      <c r="Q285" s="36"/>
      <c r="R285" s="24"/>
      <c r="S285" s="43"/>
      <c r="T285" s="36"/>
      <c r="U285" s="30"/>
      <c r="V285" s="30"/>
      <c r="W285" s="30"/>
      <c r="X285" s="30"/>
      <c r="Y285" s="30"/>
      <c r="Z285" s="30"/>
      <c r="AA285" s="30"/>
      <c r="AB285" s="30"/>
      <c r="AC285" s="30"/>
      <c r="AD285" s="30"/>
      <c r="AE285" s="30"/>
      <c r="AF285" s="30"/>
      <c r="AG285" s="30"/>
      <c r="AH285" s="30"/>
      <c r="AI285" s="30"/>
    </row>
    <row r="286" spans="1:35">
      <c r="A286" s="57"/>
      <c r="B286" s="43"/>
      <c r="C286" s="43"/>
      <c r="D286" s="43"/>
      <c r="E286" s="51"/>
      <c r="F286" s="43"/>
      <c r="G286" s="36"/>
      <c r="H286" s="43"/>
      <c r="I286" s="36"/>
      <c r="J286" s="43"/>
      <c r="K286" s="50"/>
      <c r="L286" s="43"/>
      <c r="M286" s="43"/>
      <c r="N286" s="36"/>
      <c r="O286" s="51"/>
      <c r="P286" s="43"/>
      <c r="Q286" s="36"/>
      <c r="R286" s="24"/>
      <c r="S286" s="43"/>
      <c r="T286" s="36"/>
      <c r="U286" s="30"/>
      <c r="V286" s="30"/>
      <c r="W286" s="30"/>
      <c r="X286" s="30"/>
      <c r="Y286" s="30"/>
      <c r="Z286" s="30"/>
      <c r="AA286" s="30"/>
      <c r="AB286" s="30"/>
      <c r="AC286" s="30"/>
      <c r="AD286" s="30"/>
      <c r="AE286" s="30"/>
      <c r="AF286" s="30"/>
      <c r="AG286" s="30"/>
      <c r="AH286" s="30"/>
      <c r="AI286" s="30"/>
    </row>
    <row r="287" spans="1:35">
      <c r="A287" s="57"/>
      <c r="B287" s="43"/>
      <c r="C287" s="43"/>
      <c r="D287" s="43"/>
      <c r="E287" s="51"/>
      <c r="F287" s="43"/>
      <c r="G287" s="36"/>
      <c r="H287" s="43"/>
      <c r="I287" s="36"/>
      <c r="J287" s="43"/>
      <c r="K287" s="50"/>
      <c r="L287" s="43"/>
      <c r="M287" s="43"/>
      <c r="N287" s="36"/>
      <c r="O287" s="51"/>
      <c r="P287" s="43"/>
      <c r="Q287" s="36"/>
      <c r="R287" s="24"/>
      <c r="S287" s="43"/>
      <c r="T287" s="36"/>
      <c r="U287" s="30"/>
      <c r="V287" s="30"/>
      <c r="W287" s="30"/>
      <c r="X287" s="30"/>
      <c r="Y287" s="30"/>
      <c r="Z287" s="30"/>
      <c r="AA287" s="30"/>
      <c r="AB287" s="30"/>
      <c r="AC287" s="30"/>
      <c r="AD287" s="30"/>
      <c r="AE287" s="30"/>
      <c r="AF287" s="30"/>
      <c r="AG287" s="30"/>
      <c r="AH287" s="30"/>
      <c r="AI287" s="30"/>
    </row>
    <row r="288" spans="1:35">
      <c r="A288" s="57"/>
      <c r="B288" s="43"/>
      <c r="C288" s="43"/>
      <c r="D288" s="43"/>
      <c r="E288" s="51"/>
      <c r="F288" s="43"/>
      <c r="G288" s="36"/>
      <c r="H288" s="43"/>
      <c r="I288" s="36"/>
      <c r="J288" s="43"/>
      <c r="K288" s="50"/>
      <c r="L288" s="43"/>
      <c r="M288" s="43"/>
      <c r="N288" s="36"/>
      <c r="O288" s="51"/>
      <c r="P288" s="43"/>
      <c r="Q288" s="36"/>
      <c r="R288" s="24"/>
      <c r="S288" s="43"/>
      <c r="T288" s="36"/>
      <c r="U288" s="30"/>
      <c r="V288" s="30"/>
      <c r="W288" s="30"/>
      <c r="X288" s="30"/>
      <c r="Y288" s="30"/>
      <c r="Z288" s="30"/>
      <c r="AA288" s="30"/>
      <c r="AB288" s="30"/>
      <c r="AC288" s="30"/>
      <c r="AD288" s="30"/>
      <c r="AE288" s="30"/>
      <c r="AF288" s="30"/>
      <c r="AG288" s="30"/>
      <c r="AH288" s="30"/>
      <c r="AI288" s="30"/>
    </row>
    <row r="289" spans="1:35">
      <c r="A289" s="57"/>
      <c r="B289" s="43"/>
      <c r="C289" s="43"/>
      <c r="D289" s="43"/>
      <c r="E289" s="51"/>
      <c r="F289" s="43"/>
      <c r="G289" s="36"/>
      <c r="H289" s="43"/>
      <c r="I289" s="36"/>
      <c r="J289" s="43"/>
      <c r="K289" s="50"/>
      <c r="L289" s="43"/>
      <c r="M289" s="43"/>
      <c r="N289" s="36"/>
      <c r="O289" s="51"/>
      <c r="P289" s="43"/>
      <c r="Q289" s="36"/>
      <c r="R289" s="24"/>
      <c r="S289" s="43"/>
      <c r="T289" s="36"/>
      <c r="U289" s="30"/>
      <c r="V289" s="30"/>
      <c r="W289" s="30"/>
      <c r="X289" s="30"/>
      <c r="Y289" s="30"/>
      <c r="Z289" s="30"/>
      <c r="AA289" s="30"/>
      <c r="AB289" s="30"/>
      <c r="AC289" s="30"/>
      <c r="AD289" s="30"/>
      <c r="AE289" s="30"/>
      <c r="AF289" s="30"/>
      <c r="AG289" s="30"/>
      <c r="AH289" s="30"/>
      <c r="AI289" s="30"/>
    </row>
    <row r="290" spans="1:35">
      <c r="A290" s="57"/>
      <c r="B290" s="43"/>
      <c r="C290" s="43"/>
      <c r="D290" s="43"/>
      <c r="E290" s="51"/>
      <c r="F290" s="43"/>
      <c r="G290" s="36"/>
      <c r="H290" s="43"/>
      <c r="I290" s="36"/>
      <c r="J290" s="43"/>
      <c r="K290" s="50"/>
      <c r="L290" s="43"/>
      <c r="M290" s="43"/>
      <c r="N290" s="36"/>
      <c r="O290" s="51"/>
      <c r="P290" s="43"/>
      <c r="Q290" s="36"/>
      <c r="R290" s="24"/>
      <c r="S290" s="43"/>
      <c r="T290" s="36"/>
      <c r="U290" s="30"/>
      <c r="V290" s="30"/>
      <c r="W290" s="30"/>
      <c r="X290" s="30"/>
      <c r="Y290" s="30"/>
      <c r="Z290" s="30"/>
      <c r="AA290" s="30"/>
      <c r="AB290" s="30"/>
      <c r="AC290" s="30"/>
      <c r="AD290" s="30"/>
      <c r="AE290" s="30"/>
      <c r="AF290" s="30"/>
      <c r="AG290" s="30"/>
      <c r="AH290" s="30"/>
      <c r="AI290" s="30"/>
    </row>
    <row r="291" spans="1:35">
      <c r="A291" s="57"/>
      <c r="B291" s="43"/>
      <c r="C291" s="43"/>
      <c r="D291" s="43"/>
      <c r="E291" s="51"/>
      <c r="F291" s="43"/>
      <c r="G291" s="36"/>
      <c r="H291" s="43"/>
      <c r="I291" s="36"/>
      <c r="J291" s="43"/>
      <c r="K291" s="50"/>
      <c r="L291" s="43"/>
      <c r="M291" s="43"/>
      <c r="N291" s="36"/>
      <c r="O291" s="51"/>
      <c r="P291" s="43"/>
      <c r="Q291" s="36"/>
      <c r="R291" s="24"/>
      <c r="S291" s="43"/>
      <c r="T291" s="36"/>
      <c r="U291" s="30"/>
      <c r="V291" s="30"/>
      <c r="W291" s="30"/>
      <c r="X291" s="30"/>
      <c r="Y291" s="30"/>
      <c r="Z291" s="30"/>
      <c r="AA291" s="30"/>
      <c r="AB291" s="30"/>
      <c r="AC291" s="30"/>
      <c r="AD291" s="30"/>
      <c r="AE291" s="30"/>
      <c r="AF291" s="30"/>
      <c r="AG291" s="30"/>
      <c r="AH291" s="30"/>
      <c r="AI291" s="30"/>
    </row>
    <row r="292" spans="1:35">
      <c r="A292" s="57"/>
      <c r="B292" s="43"/>
      <c r="C292" s="43"/>
      <c r="D292" s="43"/>
      <c r="E292" s="51"/>
      <c r="F292" s="43"/>
      <c r="G292" s="36"/>
      <c r="H292" s="43"/>
      <c r="I292" s="36"/>
      <c r="J292" s="43"/>
      <c r="K292" s="50"/>
      <c r="L292" s="43"/>
      <c r="M292" s="43"/>
      <c r="N292" s="36"/>
      <c r="O292" s="51"/>
      <c r="P292" s="43"/>
      <c r="Q292" s="36"/>
      <c r="R292" s="24"/>
      <c r="S292" s="43"/>
      <c r="T292" s="36"/>
      <c r="U292" s="30"/>
      <c r="V292" s="30"/>
      <c r="W292" s="30"/>
      <c r="X292" s="30"/>
      <c r="Y292" s="30"/>
      <c r="Z292" s="30"/>
      <c r="AA292" s="30"/>
      <c r="AB292" s="30"/>
      <c r="AC292" s="30"/>
      <c r="AD292" s="30"/>
      <c r="AE292" s="30"/>
      <c r="AF292" s="30"/>
      <c r="AG292" s="30"/>
      <c r="AH292" s="30"/>
      <c r="AI292" s="30"/>
    </row>
    <row r="293" spans="1:35">
      <c r="A293" s="57"/>
      <c r="B293" s="43"/>
      <c r="C293" s="43"/>
      <c r="D293" s="43"/>
      <c r="E293" s="51"/>
      <c r="F293" s="43"/>
      <c r="G293" s="36"/>
      <c r="H293" s="43"/>
      <c r="I293" s="36"/>
      <c r="J293" s="43"/>
      <c r="K293" s="50"/>
      <c r="L293" s="43"/>
      <c r="M293" s="43"/>
      <c r="N293" s="36"/>
      <c r="O293" s="51"/>
      <c r="P293" s="43"/>
      <c r="Q293" s="36"/>
      <c r="R293" s="24"/>
      <c r="S293" s="43"/>
      <c r="T293" s="36"/>
      <c r="U293" s="30"/>
      <c r="V293" s="30"/>
      <c r="W293" s="30"/>
      <c r="X293" s="30"/>
      <c r="Y293" s="30"/>
      <c r="Z293" s="30"/>
      <c r="AA293" s="30"/>
      <c r="AB293" s="30"/>
      <c r="AC293" s="30"/>
      <c r="AD293" s="30"/>
      <c r="AE293" s="30"/>
      <c r="AF293" s="30"/>
      <c r="AG293" s="30"/>
      <c r="AH293" s="30"/>
      <c r="AI293" s="30"/>
    </row>
    <row r="294" spans="1:35">
      <c r="A294" s="57"/>
      <c r="B294" s="43"/>
      <c r="C294" s="43"/>
      <c r="D294" s="43"/>
      <c r="E294" s="51"/>
      <c r="F294" s="43"/>
      <c r="G294" s="36"/>
      <c r="H294" s="43"/>
      <c r="I294" s="36"/>
      <c r="J294" s="43"/>
      <c r="K294" s="50"/>
      <c r="L294" s="43"/>
      <c r="M294" s="43"/>
      <c r="N294" s="36"/>
      <c r="O294" s="51"/>
      <c r="P294" s="43"/>
      <c r="Q294" s="36"/>
      <c r="R294" s="24"/>
      <c r="S294" s="43"/>
      <c r="T294" s="36"/>
      <c r="U294" s="30"/>
      <c r="V294" s="30"/>
      <c r="W294" s="30"/>
      <c r="X294" s="30"/>
      <c r="Y294" s="30"/>
      <c r="Z294" s="30"/>
      <c r="AA294" s="30"/>
      <c r="AB294" s="30"/>
      <c r="AC294" s="30"/>
      <c r="AD294" s="30"/>
      <c r="AE294" s="30"/>
      <c r="AF294" s="30"/>
      <c r="AG294" s="30"/>
      <c r="AH294" s="30"/>
      <c r="AI294" s="30"/>
    </row>
    <row r="295" spans="1:35">
      <c r="A295" s="57"/>
      <c r="B295" s="43"/>
      <c r="C295" s="43"/>
      <c r="D295" s="43"/>
      <c r="E295" s="51"/>
      <c r="F295" s="43"/>
      <c r="G295" s="36"/>
      <c r="H295" s="43"/>
      <c r="I295" s="36"/>
      <c r="J295" s="43"/>
      <c r="K295" s="50"/>
      <c r="L295" s="43"/>
      <c r="M295" s="43"/>
      <c r="N295" s="36"/>
      <c r="O295" s="51"/>
      <c r="P295" s="43"/>
      <c r="Q295" s="36"/>
      <c r="R295" s="24"/>
      <c r="S295" s="43"/>
      <c r="T295" s="36"/>
      <c r="U295" s="30"/>
      <c r="V295" s="30"/>
      <c r="W295" s="30"/>
      <c r="X295" s="30"/>
      <c r="Y295" s="30"/>
      <c r="Z295" s="30"/>
      <c r="AA295" s="30"/>
      <c r="AB295" s="30"/>
      <c r="AC295" s="30"/>
      <c r="AD295" s="30"/>
      <c r="AE295" s="30"/>
      <c r="AF295" s="30"/>
      <c r="AG295" s="30"/>
      <c r="AH295" s="30"/>
      <c r="AI295" s="30"/>
    </row>
    <row r="296" spans="1:35">
      <c r="A296" s="57"/>
      <c r="B296" s="43"/>
      <c r="C296" s="43"/>
      <c r="D296" s="43"/>
      <c r="E296" s="51"/>
      <c r="F296" s="43"/>
      <c r="G296" s="36"/>
      <c r="H296" s="43"/>
      <c r="I296" s="36"/>
      <c r="J296" s="43"/>
      <c r="K296" s="50"/>
      <c r="L296" s="43"/>
      <c r="M296" s="43"/>
      <c r="N296" s="36"/>
      <c r="O296" s="51"/>
      <c r="P296" s="43"/>
      <c r="Q296" s="36"/>
      <c r="R296" s="24"/>
      <c r="S296" s="43"/>
      <c r="T296" s="36"/>
      <c r="U296" s="30"/>
      <c r="V296" s="30"/>
      <c r="W296" s="30"/>
      <c r="X296" s="30"/>
      <c r="Y296" s="30"/>
      <c r="Z296" s="30"/>
      <c r="AA296" s="30"/>
      <c r="AB296" s="30"/>
      <c r="AC296" s="30"/>
      <c r="AD296" s="30"/>
      <c r="AE296" s="30"/>
      <c r="AF296" s="30"/>
      <c r="AG296" s="30"/>
      <c r="AH296" s="30"/>
      <c r="AI296" s="30"/>
    </row>
    <row r="297" spans="1:35">
      <c r="A297" s="57"/>
      <c r="B297" s="43"/>
      <c r="C297" s="43"/>
      <c r="D297" s="43"/>
      <c r="E297" s="51"/>
      <c r="F297" s="43"/>
      <c r="G297" s="36"/>
      <c r="H297" s="43"/>
      <c r="I297" s="36"/>
      <c r="J297" s="43"/>
      <c r="K297" s="50"/>
      <c r="L297" s="43"/>
      <c r="M297" s="43"/>
      <c r="N297" s="36"/>
      <c r="O297" s="51"/>
      <c r="P297" s="43"/>
      <c r="Q297" s="36"/>
      <c r="R297" s="24"/>
      <c r="S297" s="43"/>
      <c r="T297" s="36"/>
      <c r="U297" s="30"/>
      <c r="V297" s="30"/>
      <c r="W297" s="30"/>
      <c r="X297" s="30"/>
      <c r="Y297" s="30"/>
      <c r="Z297" s="30"/>
      <c r="AA297" s="30"/>
      <c r="AB297" s="30"/>
      <c r="AC297" s="30"/>
      <c r="AD297" s="30"/>
      <c r="AE297" s="30"/>
      <c r="AF297" s="30"/>
      <c r="AG297" s="30"/>
      <c r="AH297" s="30"/>
      <c r="AI297" s="30"/>
    </row>
    <row r="298" spans="1:35">
      <c r="A298" s="57"/>
      <c r="B298" s="43"/>
      <c r="C298" s="43"/>
      <c r="D298" s="43"/>
      <c r="E298" s="51"/>
      <c r="F298" s="43"/>
      <c r="G298" s="36"/>
      <c r="H298" s="43"/>
      <c r="I298" s="36"/>
      <c r="J298" s="43"/>
      <c r="K298" s="50"/>
      <c r="L298" s="43"/>
      <c r="M298" s="43"/>
      <c r="N298" s="36"/>
      <c r="O298" s="51"/>
      <c r="P298" s="43"/>
      <c r="Q298" s="36"/>
      <c r="R298" s="24"/>
      <c r="S298" s="43"/>
      <c r="T298" s="36"/>
      <c r="U298" s="30"/>
      <c r="V298" s="30"/>
      <c r="W298" s="30"/>
      <c r="X298" s="30"/>
      <c r="Y298" s="30"/>
      <c r="Z298" s="30"/>
      <c r="AA298" s="30"/>
      <c r="AB298" s="30"/>
      <c r="AC298" s="30"/>
      <c r="AD298" s="30"/>
      <c r="AE298" s="30"/>
      <c r="AF298" s="30"/>
      <c r="AG298" s="30"/>
      <c r="AH298" s="30"/>
      <c r="AI298" s="30"/>
    </row>
    <row r="299" spans="1:35">
      <c r="A299" s="57"/>
      <c r="B299" s="43"/>
      <c r="C299" s="43"/>
      <c r="D299" s="43"/>
      <c r="E299" s="51"/>
      <c r="F299" s="43"/>
      <c r="G299" s="36"/>
      <c r="H299" s="43"/>
      <c r="I299" s="36"/>
      <c r="J299" s="43"/>
      <c r="K299" s="50"/>
      <c r="L299" s="43"/>
      <c r="M299" s="43"/>
      <c r="N299" s="36"/>
      <c r="O299" s="51"/>
      <c r="P299" s="43"/>
      <c r="Q299" s="36"/>
      <c r="R299" s="24"/>
      <c r="S299" s="43"/>
      <c r="T299" s="36"/>
      <c r="U299" s="30"/>
      <c r="V299" s="30"/>
      <c r="W299" s="30"/>
      <c r="X299" s="30"/>
      <c r="Y299" s="30"/>
      <c r="Z299" s="30"/>
      <c r="AA299" s="30"/>
      <c r="AB299" s="30"/>
      <c r="AC299" s="30"/>
      <c r="AD299" s="30"/>
      <c r="AE299" s="30"/>
      <c r="AF299" s="30"/>
      <c r="AG299" s="30"/>
      <c r="AH299" s="30"/>
      <c r="AI299" s="30"/>
    </row>
    <row r="300" spans="1:35">
      <c r="A300" s="57"/>
      <c r="B300" s="43"/>
      <c r="C300" s="43"/>
      <c r="D300" s="43"/>
      <c r="E300" s="51"/>
      <c r="F300" s="43"/>
      <c r="G300" s="36"/>
      <c r="H300" s="43"/>
      <c r="I300" s="36"/>
      <c r="J300" s="43"/>
      <c r="K300" s="50"/>
      <c r="L300" s="43"/>
      <c r="M300" s="43"/>
      <c r="N300" s="36"/>
      <c r="O300" s="51"/>
      <c r="P300" s="43"/>
      <c r="Q300" s="36"/>
      <c r="R300" s="24"/>
      <c r="S300" s="43"/>
      <c r="T300" s="36"/>
      <c r="U300" s="30"/>
      <c r="V300" s="30"/>
      <c r="W300" s="30"/>
      <c r="X300" s="30"/>
      <c r="Y300" s="30"/>
      <c r="Z300" s="30"/>
      <c r="AA300" s="30"/>
      <c r="AB300" s="30"/>
      <c r="AC300" s="30"/>
      <c r="AD300" s="30"/>
      <c r="AE300" s="30"/>
      <c r="AF300" s="30"/>
      <c r="AG300" s="30"/>
      <c r="AH300" s="30"/>
      <c r="AI300" s="30"/>
    </row>
    <row r="301" spans="1:35">
      <c r="A301" s="57"/>
      <c r="B301" s="43"/>
      <c r="C301" s="43"/>
      <c r="D301" s="43"/>
      <c r="E301" s="51"/>
      <c r="F301" s="43"/>
      <c r="G301" s="36"/>
      <c r="H301" s="43"/>
      <c r="I301" s="36"/>
      <c r="J301" s="43"/>
      <c r="K301" s="50"/>
      <c r="L301" s="43"/>
      <c r="M301" s="43"/>
      <c r="N301" s="36"/>
      <c r="O301" s="51"/>
      <c r="P301" s="43"/>
      <c r="Q301" s="36"/>
      <c r="R301" s="24"/>
      <c r="S301" s="43"/>
      <c r="T301" s="36"/>
      <c r="U301" s="30"/>
      <c r="V301" s="30"/>
      <c r="W301" s="30"/>
      <c r="X301" s="30"/>
      <c r="Y301" s="30"/>
      <c r="Z301" s="30"/>
      <c r="AA301" s="30"/>
      <c r="AB301" s="30"/>
      <c r="AC301" s="30"/>
      <c r="AD301" s="30"/>
      <c r="AE301" s="30"/>
      <c r="AF301" s="30"/>
      <c r="AG301" s="30"/>
      <c r="AH301" s="30"/>
      <c r="AI301" s="30"/>
    </row>
    <row r="302" spans="1:35">
      <c r="A302" s="57"/>
      <c r="B302" s="43"/>
      <c r="C302" s="43"/>
      <c r="D302" s="43"/>
      <c r="E302" s="51"/>
      <c r="F302" s="43"/>
      <c r="G302" s="36"/>
      <c r="H302" s="43"/>
      <c r="I302" s="36"/>
      <c r="J302" s="43"/>
      <c r="K302" s="50"/>
      <c r="L302" s="43"/>
      <c r="M302" s="43"/>
      <c r="N302" s="36"/>
      <c r="O302" s="51"/>
      <c r="P302" s="43"/>
      <c r="Q302" s="36"/>
      <c r="R302" s="24"/>
      <c r="S302" s="43"/>
      <c r="T302" s="36"/>
      <c r="U302" s="30"/>
      <c r="V302" s="30"/>
      <c r="W302" s="30"/>
      <c r="X302" s="30"/>
      <c r="Y302" s="30"/>
      <c r="Z302" s="30"/>
      <c r="AA302" s="30"/>
      <c r="AB302" s="30"/>
      <c r="AC302" s="30"/>
      <c r="AD302" s="30"/>
      <c r="AE302" s="30"/>
      <c r="AF302" s="30"/>
      <c r="AG302" s="30"/>
      <c r="AH302" s="30"/>
      <c r="AI302" s="30"/>
    </row>
    <row r="303" spans="1:35">
      <c r="A303" s="57"/>
      <c r="B303" s="43"/>
      <c r="C303" s="43"/>
      <c r="D303" s="43"/>
      <c r="E303" s="51"/>
      <c r="F303" s="43"/>
      <c r="G303" s="36"/>
      <c r="H303" s="43"/>
      <c r="I303" s="36"/>
      <c r="J303" s="43"/>
      <c r="K303" s="50"/>
      <c r="L303" s="43"/>
      <c r="M303" s="43"/>
      <c r="N303" s="36"/>
      <c r="O303" s="51"/>
      <c r="P303" s="43"/>
      <c r="Q303" s="36"/>
      <c r="R303" s="24"/>
      <c r="S303" s="43"/>
      <c r="T303" s="36"/>
      <c r="U303" s="30"/>
      <c r="V303" s="30"/>
      <c r="W303" s="30"/>
      <c r="X303" s="30"/>
      <c r="Y303" s="30"/>
      <c r="Z303" s="30"/>
      <c r="AA303" s="30"/>
      <c r="AB303" s="30"/>
      <c r="AC303" s="30"/>
      <c r="AD303" s="30"/>
      <c r="AE303" s="30"/>
      <c r="AF303" s="30"/>
      <c r="AG303" s="30"/>
      <c r="AH303" s="30"/>
      <c r="AI303" s="30"/>
    </row>
    <row r="304" spans="1:35">
      <c r="A304" s="57"/>
      <c r="B304" s="43"/>
      <c r="C304" s="43"/>
      <c r="D304" s="43"/>
      <c r="E304" s="51"/>
      <c r="F304" s="43"/>
      <c r="G304" s="36"/>
      <c r="H304" s="43"/>
      <c r="I304" s="36"/>
      <c r="J304" s="43"/>
      <c r="K304" s="50"/>
      <c r="L304" s="43"/>
      <c r="M304" s="43"/>
      <c r="N304" s="36"/>
      <c r="O304" s="51"/>
      <c r="P304" s="43"/>
      <c r="Q304" s="36"/>
      <c r="R304" s="24"/>
      <c r="S304" s="43"/>
      <c r="T304" s="36"/>
      <c r="U304" s="30"/>
      <c r="V304" s="30"/>
      <c r="W304" s="30"/>
      <c r="X304" s="30"/>
      <c r="Y304" s="30"/>
      <c r="Z304" s="30"/>
      <c r="AA304" s="30"/>
      <c r="AB304" s="30"/>
      <c r="AC304" s="30"/>
      <c r="AD304" s="30"/>
      <c r="AE304" s="30"/>
      <c r="AF304" s="30"/>
      <c r="AG304" s="30"/>
      <c r="AH304" s="30"/>
      <c r="AI304" s="30"/>
    </row>
    <row r="305" spans="1:35">
      <c r="A305" s="57"/>
      <c r="B305" s="43"/>
      <c r="C305" s="43"/>
      <c r="D305" s="43"/>
      <c r="E305" s="51"/>
      <c r="F305" s="43"/>
      <c r="G305" s="36"/>
      <c r="H305" s="43"/>
      <c r="I305" s="36"/>
      <c r="J305" s="43"/>
      <c r="K305" s="50"/>
      <c r="L305" s="43"/>
      <c r="M305" s="43"/>
      <c r="N305" s="36"/>
      <c r="O305" s="51"/>
      <c r="P305" s="43"/>
      <c r="Q305" s="36"/>
      <c r="R305" s="24"/>
      <c r="S305" s="43"/>
      <c r="T305" s="36"/>
      <c r="U305" s="30"/>
      <c r="V305" s="30"/>
      <c r="W305" s="30"/>
      <c r="X305" s="30"/>
      <c r="Y305" s="30"/>
      <c r="Z305" s="30"/>
      <c r="AA305" s="30"/>
      <c r="AB305" s="30"/>
      <c r="AC305" s="30"/>
      <c r="AD305" s="30"/>
      <c r="AE305" s="30"/>
      <c r="AF305" s="30"/>
      <c r="AG305" s="30"/>
      <c r="AH305" s="30"/>
      <c r="AI305" s="30"/>
    </row>
    <row r="306" spans="1:35">
      <c r="A306" s="57"/>
      <c r="B306" s="43"/>
      <c r="C306" s="43"/>
      <c r="D306" s="43"/>
      <c r="E306" s="51"/>
      <c r="F306" s="43"/>
      <c r="G306" s="36"/>
      <c r="H306" s="43"/>
      <c r="I306" s="36"/>
      <c r="J306" s="43"/>
      <c r="K306" s="50"/>
      <c r="L306" s="43"/>
      <c r="M306" s="43"/>
      <c r="N306" s="36"/>
      <c r="O306" s="51"/>
      <c r="P306" s="43"/>
      <c r="Q306" s="36"/>
      <c r="R306" s="24"/>
      <c r="S306" s="43"/>
      <c r="T306" s="36"/>
      <c r="U306" s="30"/>
      <c r="V306" s="30"/>
      <c r="W306" s="30"/>
      <c r="X306" s="30"/>
      <c r="Y306" s="30"/>
      <c r="Z306" s="30"/>
      <c r="AA306" s="30"/>
      <c r="AB306" s="30"/>
      <c r="AC306" s="30"/>
      <c r="AD306" s="30"/>
      <c r="AE306" s="30"/>
      <c r="AF306" s="30"/>
      <c r="AG306" s="30"/>
      <c r="AH306" s="30"/>
      <c r="AI306" s="30"/>
    </row>
    <row r="307" spans="1:35">
      <c r="A307" s="57"/>
      <c r="B307" s="43"/>
      <c r="C307" s="43"/>
      <c r="D307" s="43"/>
      <c r="E307" s="51"/>
      <c r="F307" s="43"/>
      <c r="G307" s="36"/>
      <c r="H307" s="43"/>
      <c r="I307" s="36"/>
      <c r="J307" s="43"/>
      <c r="K307" s="50"/>
      <c r="L307" s="43"/>
      <c r="M307" s="43"/>
      <c r="N307" s="36"/>
      <c r="O307" s="51"/>
      <c r="P307" s="43"/>
      <c r="Q307" s="36"/>
      <c r="R307" s="24"/>
      <c r="S307" s="43"/>
      <c r="T307" s="36"/>
      <c r="U307" s="30"/>
      <c r="V307" s="30"/>
      <c r="W307" s="30"/>
      <c r="X307" s="30"/>
      <c r="Y307" s="30"/>
      <c r="Z307" s="30"/>
      <c r="AA307" s="30"/>
      <c r="AB307" s="30"/>
      <c r="AC307" s="30"/>
      <c r="AD307" s="30"/>
      <c r="AE307" s="30"/>
      <c r="AF307" s="30"/>
      <c r="AG307" s="30"/>
      <c r="AH307" s="30"/>
      <c r="AI307" s="30"/>
    </row>
    <row r="308" spans="1:35">
      <c r="A308" s="57"/>
      <c r="B308" s="43"/>
      <c r="C308" s="43"/>
      <c r="D308" s="43"/>
      <c r="E308" s="51"/>
      <c r="F308" s="43"/>
      <c r="G308" s="36"/>
      <c r="H308" s="43"/>
      <c r="I308" s="36"/>
      <c r="J308" s="43"/>
      <c r="K308" s="50"/>
      <c r="L308" s="43"/>
      <c r="M308" s="43"/>
      <c r="N308" s="36"/>
      <c r="O308" s="51"/>
      <c r="P308" s="43"/>
      <c r="Q308" s="36"/>
      <c r="R308" s="24"/>
      <c r="S308" s="43"/>
      <c r="T308" s="36"/>
      <c r="U308" s="30"/>
      <c r="V308" s="30"/>
      <c r="W308" s="30"/>
      <c r="X308" s="30"/>
      <c r="Y308" s="30"/>
      <c r="Z308" s="30"/>
      <c r="AA308" s="30"/>
      <c r="AB308" s="30"/>
      <c r="AC308" s="30"/>
      <c r="AD308" s="30"/>
      <c r="AE308" s="30"/>
      <c r="AF308" s="30"/>
      <c r="AG308" s="30"/>
      <c r="AH308" s="30"/>
      <c r="AI308" s="30"/>
    </row>
    <row r="309" spans="1:35">
      <c r="A309" s="57"/>
      <c r="B309" s="43"/>
      <c r="C309" s="43"/>
      <c r="D309" s="43"/>
      <c r="E309" s="51"/>
      <c r="F309" s="43"/>
      <c r="G309" s="36"/>
      <c r="H309" s="43"/>
      <c r="I309" s="36"/>
      <c r="J309" s="43"/>
      <c r="K309" s="50"/>
      <c r="L309" s="43"/>
      <c r="M309" s="43"/>
      <c r="N309" s="36"/>
      <c r="O309" s="51"/>
      <c r="P309" s="43"/>
      <c r="Q309" s="36"/>
      <c r="R309" s="24"/>
      <c r="S309" s="43"/>
      <c r="T309" s="36"/>
      <c r="U309" s="30"/>
      <c r="V309" s="30"/>
      <c r="W309" s="30"/>
      <c r="X309" s="30"/>
      <c r="Y309" s="30"/>
      <c r="Z309" s="30"/>
      <c r="AA309" s="30"/>
      <c r="AB309" s="30"/>
      <c r="AC309" s="30"/>
      <c r="AD309" s="30"/>
      <c r="AE309" s="30"/>
      <c r="AF309" s="30"/>
      <c r="AG309" s="30"/>
      <c r="AH309" s="30"/>
      <c r="AI309" s="30"/>
    </row>
    <row r="310" spans="1:35">
      <c r="A310" s="57"/>
      <c r="B310" s="43"/>
      <c r="C310" s="43"/>
      <c r="D310" s="43"/>
      <c r="E310" s="51"/>
      <c r="F310" s="43"/>
      <c r="G310" s="36"/>
      <c r="H310" s="43"/>
      <c r="I310" s="36"/>
      <c r="J310" s="43"/>
      <c r="K310" s="50"/>
      <c r="L310" s="43"/>
      <c r="M310" s="43"/>
      <c r="N310" s="36"/>
      <c r="O310" s="51"/>
      <c r="P310" s="43"/>
      <c r="Q310" s="36"/>
      <c r="R310" s="24"/>
      <c r="S310" s="43"/>
      <c r="T310" s="36"/>
      <c r="U310" s="30"/>
      <c r="V310" s="30"/>
      <c r="W310" s="30"/>
      <c r="X310" s="30"/>
      <c r="Y310" s="30"/>
      <c r="Z310" s="30"/>
      <c r="AA310" s="30"/>
      <c r="AB310" s="30"/>
      <c r="AC310" s="30"/>
      <c r="AD310" s="30"/>
      <c r="AE310" s="30"/>
      <c r="AF310" s="30"/>
      <c r="AG310" s="30"/>
      <c r="AH310" s="30"/>
      <c r="AI310" s="30"/>
    </row>
    <row r="311" spans="1:35">
      <c r="A311" s="57"/>
      <c r="B311" s="43"/>
      <c r="C311" s="43"/>
      <c r="D311" s="43"/>
      <c r="E311" s="51"/>
      <c r="F311" s="43"/>
      <c r="G311" s="36"/>
      <c r="H311" s="43"/>
      <c r="I311" s="36"/>
      <c r="J311" s="43"/>
      <c r="K311" s="50"/>
      <c r="L311" s="43"/>
      <c r="M311" s="43"/>
      <c r="N311" s="36"/>
      <c r="O311" s="51"/>
      <c r="P311" s="43"/>
      <c r="Q311" s="36"/>
      <c r="R311" s="24"/>
      <c r="S311" s="43"/>
      <c r="T311" s="36"/>
      <c r="U311" s="30"/>
      <c r="V311" s="30"/>
      <c r="W311" s="30"/>
      <c r="X311" s="30"/>
      <c r="Y311" s="30"/>
      <c r="Z311" s="30"/>
      <c r="AA311" s="30"/>
      <c r="AB311" s="30"/>
      <c r="AC311" s="30"/>
      <c r="AD311" s="30"/>
      <c r="AE311" s="30"/>
      <c r="AF311" s="30"/>
      <c r="AG311" s="30"/>
      <c r="AH311" s="30"/>
      <c r="AI311" s="30"/>
    </row>
    <row r="312" spans="1:35">
      <c r="A312" s="57"/>
      <c r="B312" s="43"/>
      <c r="C312" s="43"/>
      <c r="D312" s="43"/>
      <c r="E312" s="51"/>
      <c r="F312" s="43"/>
      <c r="G312" s="36"/>
      <c r="H312" s="43"/>
      <c r="I312" s="36"/>
      <c r="J312" s="43"/>
      <c r="K312" s="50"/>
      <c r="L312" s="43"/>
      <c r="M312" s="43"/>
      <c r="N312" s="36"/>
      <c r="O312" s="51"/>
      <c r="P312" s="43"/>
      <c r="Q312" s="36"/>
      <c r="R312" s="24"/>
      <c r="S312" s="43"/>
      <c r="T312" s="36"/>
      <c r="U312" s="30"/>
      <c r="V312" s="30"/>
      <c r="W312" s="30"/>
      <c r="X312" s="30"/>
      <c r="Y312" s="30"/>
      <c r="Z312" s="30"/>
      <c r="AA312" s="30"/>
      <c r="AB312" s="30"/>
      <c r="AC312" s="30"/>
      <c r="AD312" s="30"/>
      <c r="AE312" s="30"/>
      <c r="AF312" s="30"/>
      <c r="AG312" s="30"/>
      <c r="AH312" s="30"/>
      <c r="AI312" s="30"/>
    </row>
    <row r="313" spans="1:35">
      <c r="A313" s="57"/>
      <c r="B313" s="43"/>
      <c r="C313" s="43"/>
      <c r="D313" s="43"/>
      <c r="E313" s="51"/>
      <c r="F313" s="43"/>
      <c r="G313" s="36"/>
      <c r="H313" s="43"/>
      <c r="I313" s="36"/>
      <c r="J313" s="43"/>
      <c r="K313" s="50"/>
      <c r="L313" s="43"/>
      <c r="M313" s="43"/>
      <c r="N313" s="36"/>
      <c r="O313" s="51"/>
      <c r="P313" s="43"/>
      <c r="Q313" s="36"/>
      <c r="R313" s="24"/>
      <c r="S313" s="43"/>
      <c r="T313" s="36"/>
      <c r="U313" s="30"/>
      <c r="V313" s="30"/>
      <c r="W313" s="30"/>
      <c r="X313" s="30"/>
      <c r="Y313" s="30"/>
      <c r="Z313" s="30"/>
      <c r="AA313" s="30"/>
      <c r="AB313" s="30"/>
      <c r="AC313" s="30"/>
      <c r="AD313" s="30"/>
      <c r="AE313" s="30"/>
      <c r="AF313" s="30"/>
      <c r="AG313" s="30"/>
      <c r="AH313" s="30"/>
      <c r="AI313" s="30"/>
    </row>
    <row r="314" spans="1:35">
      <c r="A314" s="57"/>
      <c r="B314" s="43"/>
      <c r="C314" s="43"/>
      <c r="D314" s="43"/>
      <c r="E314" s="51"/>
      <c r="F314" s="43"/>
      <c r="G314" s="36"/>
      <c r="H314" s="43"/>
      <c r="I314" s="36"/>
      <c r="J314" s="43"/>
      <c r="K314" s="50"/>
      <c r="L314" s="43"/>
      <c r="M314" s="43"/>
      <c r="N314" s="36"/>
      <c r="O314" s="51"/>
      <c r="P314" s="43"/>
      <c r="Q314" s="36"/>
      <c r="R314" s="24"/>
      <c r="S314" s="43"/>
      <c r="T314" s="36"/>
      <c r="U314" s="30"/>
      <c r="V314" s="30"/>
      <c r="W314" s="30"/>
      <c r="X314" s="30"/>
      <c r="Y314" s="30"/>
      <c r="Z314" s="30"/>
      <c r="AA314" s="30"/>
      <c r="AB314" s="30"/>
      <c r="AC314" s="30"/>
      <c r="AD314" s="30"/>
      <c r="AE314" s="30"/>
      <c r="AF314" s="30"/>
      <c r="AG314" s="30"/>
      <c r="AH314" s="30"/>
      <c r="AI314" s="30"/>
    </row>
    <row r="315" spans="1:35">
      <c r="A315" s="57"/>
      <c r="B315" s="43"/>
      <c r="C315" s="43"/>
      <c r="D315" s="43"/>
      <c r="E315" s="51"/>
      <c r="F315" s="43"/>
      <c r="G315" s="36"/>
      <c r="H315" s="43"/>
      <c r="I315" s="36"/>
      <c r="J315" s="43"/>
      <c r="K315" s="50"/>
      <c r="L315" s="43"/>
      <c r="M315" s="43"/>
      <c r="N315" s="36"/>
      <c r="O315" s="51"/>
      <c r="P315" s="43"/>
      <c r="Q315" s="36"/>
      <c r="R315" s="24"/>
      <c r="S315" s="43"/>
      <c r="T315" s="36"/>
      <c r="U315" s="30"/>
      <c r="V315" s="30"/>
      <c r="W315" s="30"/>
      <c r="X315" s="30"/>
      <c r="Y315" s="30"/>
      <c r="Z315" s="30"/>
      <c r="AA315" s="30"/>
      <c r="AB315" s="30"/>
      <c r="AC315" s="30"/>
      <c r="AD315" s="30"/>
      <c r="AE315" s="30"/>
      <c r="AF315" s="30"/>
      <c r="AG315" s="30"/>
      <c r="AH315" s="30"/>
      <c r="AI315" s="30"/>
    </row>
    <row r="316" spans="1:35">
      <c r="A316" s="57"/>
      <c r="B316" s="43"/>
      <c r="C316" s="43"/>
      <c r="D316" s="43"/>
      <c r="E316" s="51"/>
      <c r="F316" s="43"/>
      <c r="G316" s="36"/>
      <c r="H316" s="43"/>
      <c r="I316" s="36"/>
      <c r="J316" s="43"/>
      <c r="K316" s="50"/>
      <c r="L316" s="43"/>
      <c r="M316" s="43"/>
      <c r="N316" s="36"/>
      <c r="O316" s="51"/>
      <c r="P316" s="43"/>
      <c r="Q316" s="36"/>
      <c r="R316" s="24"/>
      <c r="S316" s="43"/>
      <c r="T316" s="36"/>
      <c r="U316" s="30"/>
      <c r="V316" s="30"/>
      <c r="W316" s="30"/>
      <c r="X316" s="30"/>
      <c r="Y316" s="30"/>
      <c r="Z316" s="30"/>
      <c r="AA316" s="30"/>
      <c r="AB316" s="30"/>
      <c r="AC316" s="30"/>
      <c r="AD316" s="30"/>
      <c r="AE316" s="30"/>
      <c r="AF316" s="30"/>
      <c r="AG316" s="30"/>
      <c r="AH316" s="30"/>
      <c r="AI316" s="30"/>
    </row>
    <row r="317" spans="1:35">
      <c r="A317" s="57"/>
      <c r="B317" s="43"/>
      <c r="C317" s="43"/>
      <c r="D317" s="43"/>
      <c r="E317" s="51"/>
      <c r="F317" s="43"/>
      <c r="G317" s="36"/>
      <c r="H317" s="43"/>
      <c r="I317" s="36"/>
      <c r="J317" s="43"/>
      <c r="K317" s="50"/>
      <c r="L317" s="43"/>
      <c r="M317" s="43"/>
      <c r="N317" s="36"/>
      <c r="O317" s="51"/>
      <c r="P317" s="43"/>
      <c r="Q317" s="36"/>
      <c r="R317" s="24"/>
      <c r="S317" s="43"/>
      <c r="T317" s="36"/>
      <c r="U317" s="30"/>
      <c r="V317" s="30"/>
      <c r="W317" s="30"/>
      <c r="X317" s="30"/>
      <c r="Y317" s="30"/>
      <c r="Z317" s="30"/>
      <c r="AA317" s="30"/>
      <c r="AB317" s="30"/>
      <c r="AC317" s="30"/>
      <c r="AD317" s="30"/>
      <c r="AE317" s="30"/>
      <c r="AF317" s="30"/>
      <c r="AG317" s="30"/>
      <c r="AH317" s="30"/>
      <c r="AI317" s="30"/>
    </row>
    <row r="318" spans="1:35">
      <c r="A318" s="57"/>
      <c r="B318" s="43"/>
      <c r="C318" s="43"/>
      <c r="D318" s="43"/>
      <c r="E318" s="51"/>
      <c r="F318" s="43"/>
      <c r="G318" s="36"/>
      <c r="H318" s="43"/>
      <c r="I318" s="36"/>
      <c r="J318" s="43"/>
      <c r="K318" s="50"/>
      <c r="L318" s="43"/>
      <c r="M318" s="43"/>
      <c r="N318" s="36"/>
      <c r="O318" s="51"/>
      <c r="P318" s="43"/>
      <c r="Q318" s="36"/>
      <c r="R318" s="24"/>
      <c r="S318" s="43"/>
      <c r="T318" s="36"/>
      <c r="U318" s="30"/>
      <c r="V318" s="30"/>
      <c r="W318" s="30"/>
      <c r="X318" s="30"/>
      <c r="Y318" s="30"/>
      <c r="Z318" s="30"/>
      <c r="AA318" s="30"/>
      <c r="AB318" s="30"/>
      <c r="AC318" s="30"/>
      <c r="AD318" s="30"/>
      <c r="AE318" s="30"/>
      <c r="AF318" s="30"/>
      <c r="AG318" s="30"/>
      <c r="AH318" s="30"/>
      <c r="AI318" s="30"/>
    </row>
    <row r="319" spans="1:35">
      <c r="A319" s="57"/>
      <c r="B319" s="43"/>
      <c r="C319" s="43"/>
      <c r="D319" s="43"/>
      <c r="E319" s="51"/>
      <c r="F319" s="43"/>
      <c r="G319" s="36"/>
      <c r="H319" s="43"/>
      <c r="I319" s="36"/>
      <c r="J319" s="43"/>
      <c r="K319" s="50"/>
      <c r="L319" s="43"/>
      <c r="M319" s="43"/>
      <c r="N319" s="36"/>
      <c r="O319" s="51"/>
      <c r="P319" s="43"/>
      <c r="Q319" s="36"/>
      <c r="R319" s="24"/>
      <c r="S319" s="43"/>
      <c r="T319" s="36"/>
      <c r="U319" s="30"/>
      <c r="V319" s="30"/>
      <c r="W319" s="30"/>
      <c r="X319" s="30"/>
      <c r="Y319" s="30"/>
      <c r="Z319" s="30"/>
      <c r="AA319" s="30"/>
      <c r="AB319" s="30"/>
      <c r="AC319" s="30"/>
      <c r="AD319" s="30"/>
      <c r="AE319" s="30"/>
      <c r="AF319" s="30"/>
      <c r="AG319" s="30"/>
      <c r="AH319" s="30"/>
      <c r="AI319" s="30"/>
    </row>
    <row r="320" spans="1:35">
      <c r="A320" s="57"/>
      <c r="B320" s="43"/>
      <c r="C320" s="43"/>
      <c r="D320" s="43"/>
      <c r="E320" s="51"/>
      <c r="F320" s="43"/>
      <c r="G320" s="36"/>
      <c r="H320" s="43"/>
      <c r="I320" s="36"/>
      <c r="J320" s="43"/>
      <c r="K320" s="50"/>
      <c r="L320" s="43"/>
      <c r="M320" s="43"/>
      <c r="N320" s="36"/>
      <c r="O320" s="51"/>
      <c r="P320" s="43"/>
      <c r="Q320" s="36"/>
      <c r="R320" s="24"/>
      <c r="S320" s="43"/>
      <c r="T320" s="36"/>
      <c r="U320" s="30"/>
      <c r="V320" s="30"/>
      <c r="W320" s="30"/>
      <c r="X320" s="30"/>
      <c r="Y320" s="30"/>
      <c r="Z320" s="30"/>
      <c r="AA320" s="30"/>
      <c r="AB320" s="30"/>
      <c r="AC320" s="30"/>
      <c r="AD320" s="30"/>
      <c r="AE320" s="30"/>
      <c r="AF320" s="30"/>
      <c r="AG320" s="30"/>
      <c r="AH320" s="30"/>
      <c r="AI320" s="30"/>
    </row>
    <row r="321" spans="1:35">
      <c r="A321" s="57"/>
      <c r="B321" s="43"/>
      <c r="C321" s="43"/>
      <c r="D321" s="43"/>
      <c r="E321" s="51"/>
      <c r="F321" s="43"/>
      <c r="G321" s="36"/>
      <c r="H321" s="43"/>
      <c r="I321" s="36"/>
      <c r="J321" s="43"/>
      <c r="K321" s="50"/>
      <c r="L321" s="43"/>
      <c r="M321" s="43"/>
      <c r="N321" s="36"/>
      <c r="O321" s="51"/>
      <c r="P321" s="43"/>
      <c r="Q321" s="36"/>
      <c r="R321" s="24"/>
      <c r="S321" s="43"/>
      <c r="T321" s="36"/>
      <c r="U321" s="30"/>
      <c r="V321" s="30"/>
      <c r="W321" s="30"/>
      <c r="X321" s="30"/>
      <c r="Y321" s="30"/>
      <c r="Z321" s="30"/>
      <c r="AA321" s="30"/>
      <c r="AB321" s="30"/>
      <c r="AC321" s="30"/>
      <c r="AD321" s="30"/>
      <c r="AE321" s="30"/>
      <c r="AF321" s="30"/>
      <c r="AG321" s="30"/>
      <c r="AH321" s="30"/>
      <c r="AI321" s="30"/>
    </row>
    <row r="322" spans="1:35">
      <c r="A322" s="57"/>
      <c r="B322" s="43"/>
      <c r="C322" s="43"/>
      <c r="D322" s="43"/>
      <c r="E322" s="51"/>
      <c r="F322" s="43"/>
      <c r="G322" s="36"/>
      <c r="H322" s="43"/>
      <c r="I322" s="36"/>
      <c r="J322" s="43"/>
      <c r="K322" s="50"/>
      <c r="L322" s="43"/>
      <c r="M322" s="43"/>
      <c r="N322" s="36"/>
      <c r="O322" s="51"/>
      <c r="P322" s="43"/>
      <c r="Q322" s="36"/>
      <c r="R322" s="24"/>
      <c r="S322" s="43"/>
      <c r="T322" s="36"/>
      <c r="U322" s="30"/>
      <c r="V322" s="30"/>
      <c r="W322" s="30"/>
      <c r="X322" s="30"/>
      <c r="Y322" s="30"/>
      <c r="Z322" s="30"/>
      <c r="AA322" s="30"/>
      <c r="AB322" s="30"/>
      <c r="AC322" s="30"/>
      <c r="AD322" s="30"/>
      <c r="AE322" s="30"/>
      <c r="AF322" s="30"/>
      <c r="AG322" s="30"/>
      <c r="AH322" s="30"/>
      <c r="AI322" s="30"/>
    </row>
    <row r="323" spans="1:35">
      <c r="A323" s="57"/>
      <c r="B323" s="43"/>
      <c r="C323" s="43"/>
      <c r="D323" s="43"/>
      <c r="E323" s="51"/>
      <c r="F323" s="43"/>
      <c r="G323" s="36"/>
      <c r="H323" s="43"/>
      <c r="I323" s="36"/>
      <c r="J323" s="43"/>
      <c r="K323" s="50"/>
      <c r="L323" s="43"/>
      <c r="M323" s="43"/>
      <c r="N323" s="36"/>
      <c r="O323" s="51"/>
      <c r="P323" s="43"/>
      <c r="Q323" s="36"/>
      <c r="R323" s="24"/>
      <c r="S323" s="43"/>
      <c r="T323" s="36"/>
      <c r="U323" s="30"/>
      <c r="V323" s="30"/>
      <c r="W323" s="30"/>
      <c r="X323" s="30"/>
      <c r="Y323" s="30"/>
      <c r="Z323" s="30"/>
      <c r="AA323" s="30"/>
      <c r="AB323" s="30"/>
      <c r="AC323" s="30"/>
      <c r="AD323" s="30"/>
      <c r="AE323" s="30"/>
      <c r="AF323" s="30"/>
      <c r="AG323" s="30"/>
      <c r="AH323" s="30"/>
      <c r="AI323" s="30"/>
    </row>
    <row r="324" spans="1:35">
      <c r="A324" s="57"/>
      <c r="B324" s="43"/>
      <c r="C324" s="43"/>
      <c r="D324" s="43"/>
      <c r="E324" s="51"/>
      <c r="F324" s="43"/>
      <c r="G324" s="36"/>
      <c r="H324" s="43"/>
      <c r="I324" s="36"/>
      <c r="J324" s="43"/>
      <c r="K324" s="50"/>
      <c r="L324" s="43"/>
      <c r="M324" s="43"/>
      <c r="N324" s="36"/>
      <c r="O324" s="51"/>
      <c r="P324" s="43"/>
      <c r="Q324" s="36"/>
      <c r="R324" s="24"/>
      <c r="S324" s="43"/>
      <c r="T324" s="36"/>
      <c r="U324" s="30"/>
      <c r="V324" s="30"/>
      <c r="W324" s="30"/>
      <c r="X324" s="30"/>
      <c r="Y324" s="30"/>
      <c r="Z324" s="30"/>
      <c r="AA324" s="30"/>
      <c r="AB324" s="30"/>
      <c r="AC324" s="30"/>
      <c r="AD324" s="30"/>
      <c r="AE324" s="30"/>
      <c r="AF324" s="30"/>
      <c r="AG324" s="30"/>
      <c r="AH324" s="30"/>
      <c r="AI324" s="30"/>
    </row>
    <row r="325" spans="1:35">
      <c r="A325" s="57"/>
      <c r="B325" s="43"/>
      <c r="C325" s="43"/>
      <c r="D325" s="43"/>
      <c r="E325" s="51"/>
      <c r="F325" s="43"/>
      <c r="G325" s="36"/>
      <c r="H325" s="43"/>
      <c r="I325" s="36"/>
      <c r="J325" s="43"/>
      <c r="K325" s="50"/>
      <c r="L325" s="43"/>
      <c r="M325" s="43"/>
      <c r="N325" s="36"/>
      <c r="O325" s="51"/>
      <c r="P325" s="43"/>
      <c r="Q325" s="36"/>
      <c r="R325" s="24"/>
      <c r="S325" s="43"/>
      <c r="T325" s="36"/>
      <c r="U325" s="30"/>
      <c r="V325" s="30"/>
      <c r="W325" s="30"/>
      <c r="X325" s="30"/>
      <c r="Y325" s="30"/>
      <c r="Z325" s="30"/>
      <c r="AA325" s="30"/>
      <c r="AB325" s="30"/>
      <c r="AC325" s="30"/>
      <c r="AD325" s="30"/>
      <c r="AE325" s="30"/>
      <c r="AF325" s="30"/>
      <c r="AG325" s="30"/>
      <c r="AH325" s="30"/>
      <c r="AI325" s="30"/>
    </row>
    <row r="326" spans="1:35">
      <c r="A326" s="57"/>
      <c r="B326" s="43"/>
      <c r="C326" s="43"/>
      <c r="D326" s="43"/>
      <c r="E326" s="51"/>
      <c r="F326" s="43"/>
      <c r="G326" s="36"/>
      <c r="H326" s="43"/>
      <c r="I326" s="36"/>
      <c r="J326" s="43"/>
      <c r="K326" s="50"/>
      <c r="L326" s="43"/>
      <c r="M326" s="43"/>
      <c r="N326" s="36"/>
      <c r="O326" s="51"/>
      <c r="P326" s="43"/>
      <c r="Q326" s="36"/>
      <c r="R326" s="24"/>
      <c r="S326" s="43"/>
      <c r="T326" s="36"/>
      <c r="U326" s="30"/>
      <c r="V326" s="30"/>
      <c r="W326" s="30"/>
      <c r="X326" s="30"/>
      <c r="Y326" s="30"/>
      <c r="Z326" s="30"/>
      <c r="AA326" s="30"/>
      <c r="AB326" s="30"/>
      <c r="AC326" s="30"/>
      <c r="AD326" s="30"/>
      <c r="AE326" s="30"/>
      <c r="AF326" s="30"/>
      <c r="AG326" s="30"/>
      <c r="AH326" s="30"/>
      <c r="AI326" s="30"/>
    </row>
    <row r="327" spans="1:35">
      <c r="A327" s="57"/>
      <c r="B327" s="43"/>
      <c r="C327" s="43"/>
      <c r="D327" s="43"/>
      <c r="E327" s="51"/>
      <c r="F327" s="43"/>
      <c r="G327" s="36"/>
      <c r="H327" s="43"/>
      <c r="I327" s="36"/>
      <c r="J327" s="43"/>
      <c r="K327" s="50"/>
      <c r="L327" s="43"/>
      <c r="M327" s="43"/>
      <c r="N327" s="36"/>
      <c r="O327" s="51"/>
      <c r="P327" s="43"/>
      <c r="Q327" s="36"/>
      <c r="R327" s="24"/>
      <c r="S327" s="43"/>
      <c r="T327" s="36"/>
      <c r="U327" s="30"/>
      <c r="V327" s="30"/>
      <c r="W327" s="30"/>
      <c r="X327" s="30"/>
      <c r="Y327" s="30"/>
      <c r="Z327" s="30"/>
      <c r="AA327" s="30"/>
      <c r="AB327" s="30"/>
      <c r="AC327" s="30"/>
      <c r="AD327" s="30"/>
      <c r="AE327" s="30"/>
      <c r="AF327" s="30"/>
      <c r="AG327" s="30"/>
      <c r="AH327" s="30"/>
      <c r="AI327" s="30"/>
    </row>
    <row r="328" spans="1:35">
      <c r="A328" s="57"/>
      <c r="B328" s="43"/>
      <c r="C328" s="43"/>
      <c r="D328" s="43"/>
      <c r="E328" s="51"/>
      <c r="F328" s="43"/>
      <c r="G328" s="36"/>
      <c r="H328" s="43"/>
      <c r="I328" s="36"/>
      <c r="J328" s="43"/>
      <c r="K328" s="50"/>
      <c r="L328" s="43"/>
      <c r="M328" s="43"/>
      <c r="N328" s="36"/>
      <c r="O328" s="51"/>
      <c r="P328" s="43"/>
      <c r="Q328" s="36"/>
      <c r="R328" s="24"/>
      <c r="S328" s="43"/>
      <c r="T328" s="36"/>
      <c r="U328" s="30"/>
      <c r="V328" s="30"/>
      <c r="W328" s="30"/>
      <c r="X328" s="30"/>
      <c r="Y328" s="30"/>
      <c r="Z328" s="30"/>
      <c r="AA328" s="30"/>
      <c r="AB328" s="30"/>
      <c r="AC328" s="30"/>
      <c r="AD328" s="30"/>
      <c r="AE328" s="30"/>
      <c r="AF328" s="30"/>
      <c r="AG328" s="30"/>
      <c r="AH328" s="30"/>
      <c r="AI328" s="30"/>
    </row>
    <row r="329" spans="1:35">
      <c r="A329" s="57"/>
      <c r="B329" s="43"/>
      <c r="C329" s="43"/>
      <c r="D329" s="43"/>
      <c r="E329" s="51"/>
      <c r="F329" s="43"/>
      <c r="G329" s="36"/>
      <c r="H329" s="43"/>
      <c r="I329" s="36"/>
      <c r="J329" s="43"/>
      <c r="K329" s="50"/>
      <c r="L329" s="43"/>
      <c r="M329" s="43"/>
      <c r="N329" s="36"/>
      <c r="O329" s="51"/>
      <c r="P329" s="43"/>
      <c r="Q329" s="36"/>
      <c r="R329" s="24"/>
      <c r="S329" s="43"/>
      <c r="T329" s="36"/>
      <c r="U329" s="30"/>
      <c r="V329" s="30"/>
      <c r="W329" s="30"/>
      <c r="X329" s="30"/>
      <c r="Y329" s="30"/>
      <c r="Z329" s="30"/>
      <c r="AA329" s="30"/>
      <c r="AB329" s="30"/>
      <c r="AC329" s="30"/>
      <c r="AD329" s="30"/>
      <c r="AE329" s="30"/>
      <c r="AF329" s="30"/>
      <c r="AG329" s="30"/>
      <c r="AH329" s="30"/>
      <c r="AI329" s="30"/>
    </row>
    <row r="330" spans="1:35">
      <c r="A330" s="57"/>
      <c r="B330" s="43"/>
      <c r="C330" s="43"/>
      <c r="D330" s="43"/>
      <c r="E330" s="51"/>
      <c r="F330" s="43"/>
      <c r="G330" s="36"/>
      <c r="H330" s="43"/>
      <c r="I330" s="36"/>
      <c r="J330" s="43"/>
      <c r="K330" s="50"/>
      <c r="L330" s="43"/>
      <c r="M330" s="43"/>
      <c r="N330" s="36"/>
      <c r="O330" s="51"/>
      <c r="P330" s="43"/>
      <c r="Q330" s="36"/>
      <c r="R330" s="24"/>
      <c r="S330" s="43"/>
      <c r="T330" s="36"/>
      <c r="U330" s="30"/>
      <c r="V330" s="30"/>
      <c r="W330" s="30"/>
      <c r="X330" s="30"/>
      <c r="Y330" s="30"/>
      <c r="Z330" s="30"/>
      <c r="AA330" s="30"/>
      <c r="AB330" s="30"/>
      <c r="AC330" s="30"/>
      <c r="AD330" s="30"/>
      <c r="AE330" s="30"/>
      <c r="AF330" s="30"/>
      <c r="AG330" s="30"/>
      <c r="AH330" s="30"/>
      <c r="AI330" s="30"/>
    </row>
    <row r="331" spans="1:35">
      <c r="A331" s="57"/>
      <c r="B331" s="43"/>
      <c r="C331" s="43"/>
      <c r="D331" s="43"/>
      <c r="E331" s="51"/>
      <c r="F331" s="43"/>
      <c r="G331" s="36"/>
      <c r="H331" s="43"/>
      <c r="I331" s="36"/>
      <c r="J331" s="43"/>
      <c r="K331" s="50"/>
      <c r="L331" s="43"/>
      <c r="M331" s="43"/>
      <c r="N331" s="36"/>
      <c r="O331" s="51"/>
      <c r="P331" s="43"/>
      <c r="Q331" s="36"/>
      <c r="R331" s="24"/>
      <c r="S331" s="43"/>
      <c r="T331" s="36"/>
      <c r="U331" s="30"/>
      <c r="V331" s="30"/>
      <c r="W331" s="30"/>
      <c r="X331" s="30"/>
      <c r="Y331" s="30"/>
      <c r="Z331" s="30"/>
      <c r="AA331" s="30"/>
      <c r="AB331" s="30"/>
      <c r="AC331" s="30"/>
      <c r="AD331" s="30"/>
      <c r="AE331" s="30"/>
      <c r="AF331" s="30"/>
      <c r="AG331" s="30"/>
      <c r="AH331" s="30"/>
      <c r="AI331" s="30"/>
    </row>
    <row r="332" spans="1:35">
      <c r="A332" s="57"/>
      <c r="B332" s="43"/>
      <c r="C332" s="43"/>
      <c r="D332" s="43"/>
      <c r="E332" s="51"/>
      <c r="F332" s="43"/>
      <c r="G332" s="36"/>
      <c r="H332" s="43"/>
      <c r="I332" s="36"/>
      <c r="J332" s="43"/>
      <c r="K332" s="50"/>
      <c r="L332" s="43"/>
      <c r="M332" s="43"/>
      <c r="N332" s="36"/>
      <c r="O332" s="51"/>
      <c r="P332" s="43"/>
      <c r="Q332" s="36"/>
      <c r="R332" s="24"/>
      <c r="S332" s="43"/>
      <c r="T332" s="36"/>
      <c r="U332" s="30"/>
      <c r="V332" s="30"/>
      <c r="W332" s="30"/>
      <c r="X332" s="30"/>
      <c r="Y332" s="30"/>
      <c r="Z332" s="30"/>
      <c r="AA332" s="30"/>
      <c r="AB332" s="30"/>
      <c r="AC332" s="30"/>
      <c r="AD332" s="30"/>
      <c r="AE332" s="30"/>
      <c r="AF332" s="30"/>
      <c r="AG332" s="30"/>
      <c r="AH332" s="30"/>
      <c r="AI332" s="30"/>
    </row>
    <row r="333" spans="1:35">
      <c r="A333" s="57"/>
      <c r="B333" s="43"/>
      <c r="C333" s="43"/>
      <c r="D333" s="43"/>
      <c r="E333" s="51"/>
      <c r="F333" s="43"/>
      <c r="G333" s="36"/>
      <c r="H333" s="43"/>
      <c r="I333" s="36"/>
      <c r="J333" s="43"/>
      <c r="K333" s="50"/>
      <c r="L333" s="43"/>
      <c r="M333" s="43"/>
      <c r="N333" s="36"/>
      <c r="O333" s="51"/>
      <c r="P333" s="43"/>
      <c r="Q333" s="36"/>
      <c r="R333" s="24"/>
      <c r="S333" s="43"/>
      <c r="T333" s="36"/>
      <c r="U333" s="30"/>
      <c r="V333" s="30"/>
      <c r="W333" s="30"/>
      <c r="X333" s="30"/>
      <c r="Y333" s="30"/>
      <c r="Z333" s="30"/>
      <c r="AA333" s="30"/>
      <c r="AB333" s="30"/>
      <c r="AC333" s="30"/>
      <c r="AD333" s="30"/>
      <c r="AE333" s="30"/>
      <c r="AF333" s="30"/>
      <c r="AG333" s="30"/>
      <c r="AH333" s="30"/>
      <c r="AI333" s="30"/>
    </row>
    <row r="334" spans="1:35">
      <c r="A334" s="57"/>
      <c r="B334" s="43"/>
      <c r="C334" s="43"/>
      <c r="D334" s="43"/>
      <c r="E334" s="51"/>
      <c r="F334" s="43"/>
      <c r="G334" s="36"/>
      <c r="H334" s="43"/>
      <c r="I334" s="36"/>
      <c r="J334" s="43"/>
      <c r="K334" s="50"/>
      <c r="L334" s="43"/>
      <c r="M334" s="43"/>
      <c r="N334" s="36"/>
      <c r="O334" s="51"/>
      <c r="P334" s="43"/>
      <c r="Q334" s="36"/>
      <c r="R334" s="24"/>
      <c r="S334" s="43"/>
      <c r="T334" s="36"/>
      <c r="U334" s="30"/>
      <c r="V334" s="30"/>
      <c r="W334" s="30"/>
      <c r="X334" s="30"/>
      <c r="Y334" s="30"/>
      <c r="Z334" s="30"/>
      <c r="AA334" s="30"/>
      <c r="AB334" s="30"/>
      <c r="AC334" s="30"/>
      <c r="AD334" s="30"/>
      <c r="AE334" s="30"/>
      <c r="AF334" s="30"/>
      <c r="AG334" s="30"/>
      <c r="AH334" s="30"/>
      <c r="AI334" s="30"/>
    </row>
    <row r="335" spans="1:35">
      <c r="A335" s="57"/>
      <c r="B335" s="43"/>
      <c r="C335" s="43"/>
      <c r="D335" s="43"/>
      <c r="E335" s="51"/>
      <c r="F335" s="43"/>
      <c r="G335" s="36"/>
      <c r="H335" s="43"/>
      <c r="I335" s="36"/>
      <c r="J335" s="43"/>
      <c r="K335" s="50"/>
      <c r="L335" s="43"/>
      <c r="M335" s="43"/>
      <c r="N335" s="36"/>
      <c r="O335" s="51"/>
      <c r="P335" s="43"/>
      <c r="Q335" s="36"/>
      <c r="R335" s="24"/>
      <c r="S335" s="43"/>
      <c r="T335" s="36"/>
      <c r="U335" s="30"/>
      <c r="V335" s="30"/>
      <c r="W335" s="30"/>
      <c r="X335" s="30"/>
      <c r="Y335" s="30"/>
      <c r="Z335" s="30"/>
      <c r="AA335" s="30"/>
      <c r="AB335" s="30"/>
      <c r="AC335" s="30"/>
      <c r="AD335" s="30"/>
      <c r="AE335" s="30"/>
      <c r="AF335" s="30"/>
      <c r="AG335" s="30"/>
      <c r="AH335" s="30"/>
      <c r="AI335" s="30"/>
    </row>
    <row r="336" spans="1:35">
      <c r="A336" s="57"/>
      <c r="B336" s="43"/>
      <c r="C336" s="43"/>
      <c r="D336" s="43"/>
      <c r="E336" s="51"/>
      <c r="F336" s="43"/>
      <c r="G336" s="36"/>
      <c r="H336" s="43"/>
      <c r="I336" s="36"/>
      <c r="J336" s="43"/>
      <c r="K336" s="50"/>
      <c r="L336" s="43"/>
      <c r="M336" s="43"/>
      <c r="N336" s="36"/>
      <c r="O336" s="51"/>
      <c r="P336" s="43"/>
      <c r="Q336" s="36"/>
      <c r="R336" s="24"/>
      <c r="S336" s="43"/>
      <c r="T336" s="36"/>
      <c r="U336" s="30"/>
      <c r="V336" s="30"/>
      <c r="W336" s="30"/>
      <c r="X336" s="30"/>
      <c r="Y336" s="30"/>
      <c r="Z336" s="30"/>
      <c r="AA336" s="30"/>
      <c r="AB336" s="30"/>
      <c r="AC336" s="30"/>
      <c r="AD336" s="30"/>
      <c r="AE336" s="30"/>
      <c r="AF336" s="30"/>
      <c r="AG336" s="30"/>
      <c r="AH336" s="30"/>
      <c r="AI336" s="30"/>
    </row>
    <row r="337" spans="1:35">
      <c r="A337" s="57"/>
      <c r="B337" s="43"/>
      <c r="C337" s="43"/>
      <c r="D337" s="43"/>
      <c r="E337" s="51"/>
      <c r="F337" s="43"/>
      <c r="G337" s="36"/>
      <c r="H337" s="43"/>
      <c r="I337" s="36"/>
      <c r="J337" s="43"/>
      <c r="K337" s="50"/>
      <c r="L337" s="43"/>
      <c r="M337" s="43"/>
      <c r="N337" s="36"/>
      <c r="O337" s="51"/>
      <c r="P337" s="43"/>
      <c r="Q337" s="36"/>
      <c r="R337" s="24"/>
      <c r="S337" s="43"/>
      <c r="T337" s="36"/>
      <c r="U337" s="30"/>
      <c r="V337" s="30"/>
      <c r="W337" s="30"/>
      <c r="X337" s="30"/>
      <c r="Y337" s="30"/>
      <c r="Z337" s="30"/>
      <c r="AA337" s="30"/>
      <c r="AB337" s="30"/>
      <c r="AC337" s="30"/>
      <c r="AD337" s="30"/>
      <c r="AE337" s="30"/>
      <c r="AF337" s="30"/>
      <c r="AG337" s="30"/>
      <c r="AH337" s="30"/>
      <c r="AI337" s="30"/>
    </row>
    <row r="338" spans="1:35">
      <c r="A338" s="57"/>
      <c r="B338" s="43"/>
      <c r="C338" s="43"/>
      <c r="D338" s="43"/>
      <c r="E338" s="51"/>
      <c r="F338" s="43"/>
      <c r="G338" s="36"/>
      <c r="H338" s="43"/>
      <c r="I338" s="36"/>
      <c r="J338" s="43"/>
      <c r="K338" s="50"/>
      <c r="L338" s="43"/>
      <c r="M338" s="43"/>
      <c r="N338" s="36"/>
      <c r="O338" s="51"/>
      <c r="P338" s="43"/>
      <c r="Q338" s="36"/>
      <c r="R338" s="24"/>
      <c r="S338" s="43"/>
      <c r="T338" s="36"/>
      <c r="U338" s="30"/>
      <c r="V338" s="30"/>
      <c r="W338" s="30"/>
      <c r="X338" s="30"/>
      <c r="Y338" s="30"/>
      <c r="Z338" s="30"/>
      <c r="AA338" s="30"/>
      <c r="AB338" s="30"/>
      <c r="AC338" s="30"/>
      <c r="AD338" s="30"/>
      <c r="AE338" s="30"/>
      <c r="AF338" s="30"/>
      <c r="AG338" s="30"/>
      <c r="AH338" s="30"/>
      <c r="AI338" s="30"/>
    </row>
    <row r="339" spans="1:35">
      <c r="A339" s="57"/>
      <c r="B339" s="43"/>
      <c r="C339" s="43"/>
      <c r="D339" s="43"/>
      <c r="E339" s="51"/>
      <c r="F339" s="43"/>
      <c r="G339" s="36"/>
      <c r="H339" s="43"/>
      <c r="I339" s="36"/>
      <c r="J339" s="43"/>
      <c r="K339" s="50"/>
      <c r="L339" s="43"/>
      <c r="M339" s="43"/>
      <c r="N339" s="36"/>
      <c r="O339" s="51"/>
      <c r="P339" s="43"/>
      <c r="Q339" s="36"/>
      <c r="R339" s="24"/>
      <c r="S339" s="43"/>
      <c r="T339" s="36"/>
      <c r="U339" s="30"/>
      <c r="V339" s="30"/>
      <c r="W339" s="30"/>
      <c r="X339" s="30"/>
      <c r="Y339" s="30"/>
      <c r="Z339" s="30"/>
      <c r="AA339" s="30"/>
      <c r="AB339" s="30"/>
      <c r="AC339" s="30"/>
      <c r="AD339" s="30"/>
      <c r="AE339" s="30"/>
      <c r="AF339" s="30"/>
      <c r="AG339" s="30"/>
      <c r="AH339" s="30"/>
      <c r="AI339" s="30"/>
    </row>
    <row r="340" spans="1:35">
      <c r="A340" s="57"/>
      <c r="B340" s="43"/>
      <c r="C340" s="43"/>
      <c r="D340" s="43"/>
      <c r="E340" s="51"/>
      <c r="F340" s="43"/>
      <c r="G340" s="36"/>
      <c r="H340" s="43"/>
      <c r="I340" s="36"/>
      <c r="J340" s="43"/>
      <c r="K340" s="50"/>
      <c r="L340" s="43"/>
      <c r="M340" s="43"/>
      <c r="N340" s="36"/>
      <c r="O340" s="51"/>
      <c r="P340" s="43"/>
      <c r="Q340" s="36"/>
      <c r="R340" s="24"/>
      <c r="S340" s="43"/>
      <c r="T340" s="36"/>
      <c r="U340" s="30"/>
      <c r="V340" s="30"/>
      <c r="W340" s="30"/>
      <c r="X340" s="30"/>
      <c r="Y340" s="30"/>
      <c r="Z340" s="30"/>
      <c r="AA340" s="30"/>
      <c r="AB340" s="30"/>
      <c r="AC340" s="30"/>
      <c r="AD340" s="30"/>
      <c r="AE340" s="30"/>
      <c r="AF340" s="30"/>
      <c r="AG340" s="30"/>
      <c r="AH340" s="30"/>
      <c r="AI340" s="30"/>
    </row>
    <row r="341" spans="1:35">
      <c r="A341" s="57"/>
      <c r="B341" s="43"/>
      <c r="C341" s="43"/>
      <c r="D341" s="43"/>
      <c r="E341" s="51"/>
      <c r="F341" s="43"/>
      <c r="G341" s="36"/>
      <c r="H341" s="43"/>
      <c r="I341" s="36"/>
      <c r="J341" s="43"/>
      <c r="K341" s="50"/>
      <c r="L341" s="43"/>
      <c r="M341" s="43"/>
      <c r="N341" s="36"/>
      <c r="O341" s="51"/>
      <c r="P341" s="43"/>
      <c r="Q341" s="36"/>
      <c r="R341" s="24"/>
      <c r="S341" s="43"/>
      <c r="T341" s="36"/>
      <c r="U341" s="30"/>
      <c r="V341" s="30"/>
      <c r="W341" s="30"/>
      <c r="X341" s="30"/>
      <c r="Y341" s="30"/>
      <c r="Z341" s="30"/>
      <c r="AA341" s="30"/>
      <c r="AB341" s="30"/>
      <c r="AC341" s="30"/>
      <c r="AD341" s="30"/>
      <c r="AE341" s="30"/>
      <c r="AF341" s="30"/>
      <c r="AG341" s="30"/>
      <c r="AH341" s="30"/>
      <c r="AI341" s="30"/>
    </row>
    <row r="342" spans="1:35">
      <c r="A342" s="57"/>
      <c r="B342" s="43"/>
      <c r="C342" s="43"/>
      <c r="D342" s="43"/>
      <c r="E342" s="51"/>
      <c r="F342" s="43"/>
      <c r="G342" s="36"/>
      <c r="H342" s="43"/>
      <c r="I342" s="36"/>
      <c r="J342" s="43"/>
      <c r="K342" s="50"/>
      <c r="L342" s="43"/>
      <c r="M342" s="43"/>
      <c r="N342" s="36"/>
      <c r="O342" s="51"/>
      <c r="P342" s="43"/>
      <c r="Q342" s="36"/>
      <c r="R342" s="24"/>
      <c r="S342" s="43"/>
      <c r="T342" s="36"/>
      <c r="U342" s="30"/>
      <c r="V342" s="30"/>
      <c r="W342" s="30"/>
      <c r="X342" s="30"/>
      <c r="Y342" s="30"/>
      <c r="Z342" s="30"/>
      <c r="AA342" s="30"/>
      <c r="AB342" s="30"/>
      <c r="AC342" s="30"/>
      <c r="AD342" s="30"/>
      <c r="AE342" s="30"/>
      <c r="AF342" s="30"/>
      <c r="AG342" s="30"/>
      <c r="AH342" s="30"/>
      <c r="AI342" s="30"/>
    </row>
    <row r="343" spans="1:35">
      <c r="A343" s="57"/>
      <c r="B343" s="43"/>
      <c r="C343" s="43"/>
      <c r="D343" s="43"/>
      <c r="E343" s="51"/>
      <c r="F343" s="43"/>
      <c r="G343" s="36"/>
      <c r="H343" s="43"/>
      <c r="I343" s="36"/>
      <c r="J343" s="43"/>
      <c r="K343" s="50"/>
      <c r="L343" s="43"/>
      <c r="M343" s="43"/>
      <c r="N343" s="36"/>
      <c r="O343" s="51"/>
      <c r="P343" s="43"/>
      <c r="Q343" s="36"/>
      <c r="R343" s="24"/>
      <c r="S343" s="43"/>
      <c r="T343" s="36"/>
      <c r="U343" s="30"/>
      <c r="V343" s="30"/>
      <c r="W343" s="30"/>
      <c r="X343" s="30"/>
      <c r="Y343" s="30"/>
      <c r="Z343" s="30"/>
      <c r="AA343" s="30"/>
      <c r="AB343" s="30"/>
      <c r="AC343" s="30"/>
      <c r="AD343" s="30"/>
      <c r="AE343" s="30"/>
      <c r="AF343" s="30"/>
      <c r="AG343" s="30"/>
      <c r="AH343" s="30"/>
      <c r="AI343" s="30"/>
    </row>
    <row r="344" spans="1:35">
      <c r="A344" s="57"/>
      <c r="B344" s="43"/>
      <c r="C344" s="43"/>
      <c r="D344" s="43"/>
      <c r="E344" s="51"/>
      <c r="F344" s="43"/>
      <c r="G344" s="36"/>
      <c r="H344" s="43"/>
      <c r="I344" s="36"/>
      <c r="J344" s="43"/>
      <c r="K344" s="50"/>
      <c r="L344" s="43"/>
      <c r="M344" s="43"/>
      <c r="N344" s="36"/>
      <c r="O344" s="51"/>
      <c r="P344" s="43"/>
      <c r="Q344" s="36"/>
      <c r="R344" s="24"/>
      <c r="S344" s="43"/>
      <c r="T344" s="36"/>
      <c r="U344" s="30"/>
      <c r="V344" s="30"/>
      <c r="W344" s="30"/>
      <c r="X344" s="30"/>
      <c r="Y344" s="30"/>
      <c r="Z344" s="30"/>
      <c r="AA344" s="30"/>
      <c r="AB344" s="30"/>
      <c r="AC344" s="30"/>
      <c r="AD344" s="30"/>
      <c r="AE344" s="30"/>
      <c r="AF344" s="30"/>
      <c r="AG344" s="30"/>
      <c r="AH344" s="30"/>
      <c r="AI344" s="30"/>
    </row>
    <row r="345" spans="1:35">
      <c r="A345" s="57"/>
      <c r="B345" s="43"/>
      <c r="C345" s="43"/>
      <c r="D345" s="43"/>
      <c r="E345" s="51"/>
      <c r="F345" s="43"/>
      <c r="G345" s="36"/>
      <c r="H345" s="43"/>
      <c r="I345" s="36"/>
      <c r="J345" s="43"/>
      <c r="K345" s="50"/>
      <c r="L345" s="43"/>
      <c r="M345" s="43"/>
      <c r="N345" s="36"/>
      <c r="O345" s="51"/>
      <c r="P345" s="43"/>
      <c r="Q345" s="36"/>
      <c r="R345" s="24"/>
      <c r="S345" s="43"/>
      <c r="T345" s="36"/>
      <c r="U345" s="30"/>
      <c r="V345" s="30"/>
      <c r="W345" s="30"/>
      <c r="X345" s="30"/>
      <c r="Y345" s="30"/>
      <c r="Z345" s="30"/>
      <c r="AA345" s="30"/>
      <c r="AB345" s="30"/>
      <c r="AC345" s="30"/>
      <c r="AD345" s="30"/>
      <c r="AE345" s="30"/>
      <c r="AF345" s="30"/>
      <c r="AG345" s="30"/>
      <c r="AH345" s="30"/>
      <c r="AI345" s="30"/>
    </row>
    <row r="346" spans="1:35">
      <c r="A346" s="57"/>
      <c r="B346" s="43"/>
      <c r="C346" s="43"/>
      <c r="D346" s="43"/>
      <c r="E346" s="51"/>
      <c r="F346" s="43"/>
      <c r="G346" s="36"/>
      <c r="H346" s="43"/>
      <c r="I346" s="36"/>
      <c r="J346" s="43"/>
      <c r="K346" s="50"/>
      <c r="L346" s="43"/>
      <c r="M346" s="43"/>
      <c r="N346" s="36"/>
      <c r="O346" s="51"/>
      <c r="P346" s="43"/>
      <c r="Q346" s="36"/>
      <c r="R346" s="24"/>
      <c r="S346" s="43"/>
      <c r="T346" s="36"/>
      <c r="U346" s="30"/>
      <c r="V346" s="30"/>
      <c r="W346" s="30"/>
      <c r="X346" s="30"/>
      <c r="Y346" s="30"/>
      <c r="Z346" s="30"/>
      <c r="AA346" s="30"/>
      <c r="AB346" s="30"/>
      <c r="AC346" s="30"/>
      <c r="AD346" s="30"/>
      <c r="AE346" s="30"/>
      <c r="AF346" s="30"/>
      <c r="AG346" s="30"/>
      <c r="AH346" s="30"/>
      <c r="AI346" s="30"/>
    </row>
    <row r="347" spans="1:35">
      <c r="A347" s="57"/>
      <c r="B347" s="43"/>
      <c r="C347" s="43"/>
      <c r="D347" s="43"/>
      <c r="E347" s="51"/>
      <c r="F347" s="43"/>
      <c r="G347" s="36"/>
      <c r="H347" s="43"/>
      <c r="I347" s="36"/>
      <c r="J347" s="43"/>
      <c r="K347" s="50"/>
      <c r="L347" s="43"/>
      <c r="M347" s="43"/>
      <c r="N347" s="36"/>
      <c r="O347" s="51"/>
      <c r="P347" s="43"/>
      <c r="Q347" s="36"/>
      <c r="R347" s="24"/>
      <c r="S347" s="43"/>
      <c r="T347" s="36"/>
      <c r="U347" s="30"/>
      <c r="V347" s="30"/>
      <c r="W347" s="30"/>
      <c r="X347" s="30"/>
      <c r="Y347" s="30"/>
      <c r="Z347" s="30"/>
      <c r="AA347" s="30"/>
      <c r="AB347" s="30"/>
      <c r="AC347" s="30"/>
      <c r="AD347" s="30"/>
      <c r="AE347" s="30"/>
      <c r="AF347" s="30"/>
      <c r="AG347" s="30"/>
      <c r="AH347" s="30"/>
      <c r="AI347" s="30"/>
    </row>
    <row r="348" spans="1:35">
      <c r="A348" s="57"/>
      <c r="B348" s="43"/>
      <c r="C348" s="43"/>
      <c r="D348" s="43"/>
      <c r="E348" s="51"/>
      <c r="F348" s="43"/>
      <c r="G348" s="36"/>
      <c r="H348" s="43"/>
      <c r="I348" s="36"/>
      <c r="J348" s="43"/>
      <c r="K348" s="50"/>
      <c r="L348" s="43"/>
      <c r="M348" s="43"/>
      <c r="N348" s="36"/>
      <c r="O348" s="51"/>
      <c r="P348" s="43"/>
      <c r="Q348" s="36"/>
      <c r="R348" s="24"/>
      <c r="S348" s="43"/>
      <c r="T348" s="36"/>
      <c r="U348" s="30"/>
      <c r="V348" s="30"/>
      <c r="W348" s="30"/>
      <c r="X348" s="30"/>
      <c r="Y348" s="30"/>
      <c r="Z348" s="30"/>
      <c r="AA348" s="30"/>
      <c r="AB348" s="30"/>
      <c r="AC348" s="30"/>
      <c r="AD348" s="30"/>
      <c r="AE348" s="30"/>
      <c r="AF348" s="30"/>
      <c r="AG348" s="30"/>
      <c r="AH348" s="30"/>
      <c r="AI348" s="30"/>
    </row>
    <row r="349" spans="1:35">
      <c r="A349" s="57"/>
      <c r="B349" s="43"/>
      <c r="C349" s="43"/>
      <c r="D349" s="43"/>
      <c r="E349" s="51"/>
      <c r="F349" s="43"/>
      <c r="G349" s="36"/>
      <c r="H349" s="43"/>
      <c r="I349" s="36"/>
      <c r="J349" s="43"/>
      <c r="K349" s="50"/>
      <c r="L349" s="43"/>
      <c r="M349" s="43"/>
      <c r="N349" s="36"/>
      <c r="O349" s="51"/>
      <c r="P349" s="43"/>
      <c r="Q349" s="36"/>
      <c r="R349" s="24"/>
      <c r="S349" s="43"/>
      <c r="T349" s="36"/>
      <c r="U349" s="30"/>
      <c r="V349" s="30"/>
      <c r="W349" s="30"/>
      <c r="X349" s="30"/>
      <c r="Y349" s="30"/>
      <c r="Z349" s="30"/>
      <c r="AA349" s="30"/>
      <c r="AB349" s="30"/>
      <c r="AC349" s="30"/>
      <c r="AD349" s="30"/>
      <c r="AE349" s="30"/>
      <c r="AF349" s="30"/>
      <c r="AG349" s="30"/>
      <c r="AH349" s="30"/>
      <c r="AI349" s="30"/>
    </row>
    <row r="350" spans="1:35">
      <c r="A350" s="57"/>
      <c r="B350" s="43"/>
      <c r="C350" s="43"/>
      <c r="D350" s="43"/>
      <c r="E350" s="51"/>
      <c r="F350" s="43"/>
      <c r="G350" s="36"/>
      <c r="H350" s="43"/>
      <c r="I350" s="36"/>
      <c r="J350" s="43"/>
      <c r="K350" s="50"/>
      <c r="L350" s="43"/>
      <c r="M350" s="43"/>
      <c r="N350" s="36"/>
      <c r="O350" s="51"/>
      <c r="P350" s="43"/>
      <c r="Q350" s="36"/>
      <c r="R350" s="24"/>
      <c r="S350" s="43"/>
      <c r="T350" s="36"/>
      <c r="U350" s="30"/>
      <c r="V350" s="30"/>
      <c r="W350" s="30"/>
      <c r="X350" s="30"/>
      <c r="Y350" s="30"/>
      <c r="Z350" s="30"/>
      <c r="AA350" s="30"/>
      <c r="AB350" s="30"/>
      <c r="AC350" s="30"/>
      <c r="AD350" s="30"/>
      <c r="AE350" s="30"/>
      <c r="AF350" s="30"/>
      <c r="AG350" s="30"/>
      <c r="AH350" s="30"/>
      <c r="AI350" s="30"/>
    </row>
    <row r="351" spans="1:35">
      <c r="A351" s="57"/>
      <c r="B351" s="43"/>
      <c r="C351" s="43"/>
      <c r="D351" s="43"/>
      <c r="E351" s="51"/>
      <c r="F351" s="43"/>
      <c r="G351" s="36"/>
      <c r="H351" s="43"/>
      <c r="I351" s="36"/>
      <c r="J351" s="43"/>
      <c r="K351" s="50"/>
      <c r="L351" s="43"/>
      <c r="M351" s="43"/>
      <c r="N351" s="36"/>
      <c r="O351" s="51"/>
      <c r="P351" s="43"/>
      <c r="Q351" s="36"/>
      <c r="R351" s="24"/>
      <c r="S351" s="43"/>
      <c r="T351" s="36"/>
      <c r="U351" s="30"/>
      <c r="V351" s="30"/>
      <c r="W351" s="30"/>
      <c r="X351" s="30"/>
      <c r="Y351" s="30"/>
      <c r="Z351" s="30"/>
      <c r="AA351" s="30"/>
      <c r="AB351" s="30"/>
      <c r="AC351" s="30"/>
      <c r="AD351" s="30"/>
      <c r="AE351" s="30"/>
      <c r="AF351" s="30"/>
      <c r="AG351" s="30"/>
      <c r="AH351" s="30"/>
      <c r="AI351" s="30"/>
    </row>
    <row r="352" spans="1:35">
      <c r="A352" s="57"/>
      <c r="B352" s="43"/>
      <c r="C352" s="43"/>
      <c r="D352" s="43"/>
      <c r="E352" s="51"/>
      <c r="F352" s="43"/>
      <c r="G352" s="36"/>
      <c r="H352" s="43"/>
      <c r="I352" s="36"/>
      <c r="J352" s="43"/>
      <c r="K352" s="50"/>
      <c r="L352" s="43"/>
      <c r="M352" s="43"/>
      <c r="N352" s="36"/>
      <c r="O352" s="51"/>
      <c r="P352" s="43"/>
      <c r="Q352" s="36"/>
      <c r="R352" s="24"/>
      <c r="S352" s="43"/>
      <c r="T352" s="36"/>
      <c r="U352" s="30"/>
      <c r="V352" s="30"/>
      <c r="W352" s="30"/>
      <c r="X352" s="30"/>
      <c r="Y352" s="30"/>
      <c r="Z352" s="30"/>
      <c r="AA352" s="30"/>
      <c r="AB352" s="30"/>
      <c r="AC352" s="30"/>
      <c r="AD352" s="30"/>
      <c r="AE352" s="30"/>
      <c r="AF352" s="30"/>
      <c r="AG352" s="30"/>
      <c r="AH352" s="30"/>
      <c r="AI352" s="30"/>
    </row>
    <row r="353" spans="1:35">
      <c r="A353" s="57"/>
      <c r="B353" s="43"/>
      <c r="C353" s="43"/>
      <c r="D353" s="43"/>
      <c r="E353" s="51"/>
      <c r="F353" s="43"/>
      <c r="G353" s="36"/>
      <c r="H353" s="43"/>
      <c r="I353" s="36"/>
      <c r="J353" s="43"/>
      <c r="K353" s="50"/>
      <c r="L353" s="43"/>
      <c r="M353" s="43"/>
      <c r="N353" s="36"/>
      <c r="O353" s="51"/>
      <c r="P353" s="43"/>
      <c r="Q353" s="36"/>
      <c r="R353" s="24"/>
      <c r="S353" s="43"/>
      <c r="T353" s="36"/>
      <c r="U353" s="30"/>
      <c r="V353" s="30"/>
      <c r="W353" s="30"/>
      <c r="X353" s="30"/>
      <c r="Y353" s="30"/>
      <c r="Z353" s="30"/>
      <c r="AA353" s="30"/>
      <c r="AB353" s="30"/>
      <c r="AC353" s="30"/>
      <c r="AD353" s="30"/>
      <c r="AE353" s="30"/>
      <c r="AF353" s="30"/>
      <c r="AG353" s="30"/>
      <c r="AH353" s="30"/>
      <c r="AI353" s="30"/>
    </row>
    <row r="354" spans="1:35">
      <c r="A354" s="57"/>
      <c r="B354" s="43"/>
      <c r="C354" s="43"/>
      <c r="D354" s="43"/>
      <c r="E354" s="51"/>
      <c r="F354" s="43"/>
      <c r="G354" s="36"/>
      <c r="H354" s="43"/>
      <c r="I354" s="36"/>
      <c r="J354" s="43"/>
      <c r="K354" s="50"/>
      <c r="L354" s="43"/>
      <c r="M354" s="43"/>
      <c r="N354" s="36"/>
      <c r="O354" s="51"/>
      <c r="P354" s="43"/>
      <c r="Q354" s="36"/>
      <c r="R354" s="24"/>
      <c r="S354" s="43"/>
      <c r="T354" s="36"/>
      <c r="U354" s="30"/>
      <c r="V354" s="30"/>
      <c r="W354" s="30"/>
      <c r="X354" s="30"/>
      <c r="Y354" s="30"/>
      <c r="Z354" s="30"/>
      <c r="AA354" s="30"/>
      <c r="AB354" s="30"/>
      <c r="AC354" s="30"/>
      <c r="AD354" s="30"/>
      <c r="AE354" s="30"/>
      <c r="AF354" s="30"/>
      <c r="AG354" s="30"/>
      <c r="AH354" s="30"/>
      <c r="AI354" s="30"/>
    </row>
    <row r="355" spans="1:35">
      <c r="A355" s="57"/>
      <c r="B355" s="43"/>
      <c r="C355" s="43"/>
      <c r="D355" s="43"/>
      <c r="E355" s="51"/>
      <c r="F355" s="43"/>
      <c r="G355" s="36"/>
      <c r="H355" s="43"/>
      <c r="I355" s="36"/>
      <c r="J355" s="43"/>
      <c r="K355" s="50"/>
      <c r="L355" s="43"/>
      <c r="M355" s="43"/>
      <c r="N355" s="36"/>
      <c r="O355" s="51"/>
      <c r="P355" s="43"/>
      <c r="Q355" s="36"/>
      <c r="R355" s="24"/>
      <c r="S355" s="43"/>
      <c r="T355" s="36"/>
      <c r="U355" s="30"/>
      <c r="V355" s="30"/>
      <c r="W355" s="30"/>
      <c r="X355" s="30"/>
      <c r="Y355" s="30"/>
      <c r="Z355" s="30"/>
      <c r="AA355" s="30"/>
      <c r="AB355" s="30"/>
      <c r="AC355" s="30"/>
      <c r="AD355" s="30"/>
      <c r="AE355" s="30"/>
      <c r="AF355" s="30"/>
      <c r="AG355" s="30"/>
      <c r="AH355" s="30"/>
      <c r="AI355" s="30"/>
    </row>
    <row r="356" spans="1:35">
      <c r="A356" s="57"/>
      <c r="B356" s="43"/>
      <c r="C356" s="43"/>
      <c r="D356" s="43"/>
      <c r="E356" s="51"/>
      <c r="F356" s="43"/>
      <c r="G356" s="36"/>
      <c r="H356" s="43"/>
      <c r="I356" s="36"/>
      <c r="J356" s="43"/>
      <c r="K356" s="50"/>
      <c r="L356" s="43"/>
      <c r="M356" s="43"/>
      <c r="N356" s="36"/>
      <c r="O356" s="51"/>
      <c r="P356" s="43"/>
      <c r="Q356" s="36"/>
      <c r="R356" s="24"/>
      <c r="S356" s="43"/>
      <c r="T356" s="36"/>
      <c r="U356" s="30"/>
      <c r="V356" s="30"/>
      <c r="W356" s="30"/>
      <c r="X356" s="30"/>
      <c r="Y356" s="30"/>
      <c r="Z356" s="30"/>
      <c r="AA356" s="30"/>
      <c r="AB356" s="30"/>
      <c r="AC356" s="30"/>
      <c r="AD356" s="30"/>
      <c r="AE356" s="30"/>
      <c r="AF356" s="30"/>
      <c r="AG356" s="30"/>
      <c r="AH356" s="30"/>
      <c r="AI356" s="30"/>
    </row>
    <row r="357" spans="1:35">
      <c r="A357" s="57"/>
      <c r="B357" s="43"/>
      <c r="C357" s="43"/>
      <c r="D357" s="43"/>
      <c r="E357" s="51"/>
      <c r="F357" s="43"/>
      <c r="G357" s="36"/>
      <c r="H357" s="43"/>
      <c r="I357" s="36"/>
      <c r="J357" s="43"/>
      <c r="K357" s="50"/>
      <c r="L357" s="43"/>
      <c r="M357" s="43"/>
      <c r="N357" s="36"/>
      <c r="O357" s="51"/>
      <c r="P357" s="43"/>
      <c r="Q357" s="36"/>
      <c r="R357" s="24"/>
      <c r="S357" s="43"/>
      <c r="T357" s="36"/>
      <c r="U357" s="30"/>
      <c r="V357" s="30"/>
      <c r="W357" s="30"/>
      <c r="X357" s="30"/>
      <c r="Y357" s="30"/>
      <c r="Z357" s="30"/>
      <c r="AA357" s="30"/>
      <c r="AB357" s="30"/>
      <c r="AC357" s="30"/>
      <c r="AD357" s="30"/>
      <c r="AE357" s="30"/>
      <c r="AF357" s="30"/>
      <c r="AG357" s="30"/>
      <c r="AH357" s="30"/>
      <c r="AI357" s="30"/>
    </row>
    <row r="358" spans="1:35">
      <c r="A358" s="57"/>
      <c r="B358" s="43"/>
      <c r="C358" s="43"/>
      <c r="D358" s="43"/>
      <c r="E358" s="51"/>
      <c r="F358" s="43"/>
      <c r="G358" s="36"/>
      <c r="H358" s="43"/>
      <c r="I358" s="36"/>
      <c r="J358" s="43"/>
      <c r="K358" s="50"/>
      <c r="L358" s="43"/>
      <c r="M358" s="43"/>
      <c r="N358" s="36"/>
      <c r="O358" s="51"/>
      <c r="P358" s="43"/>
      <c r="Q358" s="36"/>
      <c r="R358" s="24"/>
      <c r="S358" s="43"/>
      <c r="T358" s="36"/>
      <c r="U358" s="30"/>
      <c r="V358" s="30"/>
      <c r="W358" s="30"/>
      <c r="X358" s="30"/>
      <c r="Y358" s="30"/>
      <c r="Z358" s="30"/>
      <c r="AA358" s="30"/>
      <c r="AB358" s="30"/>
      <c r="AC358" s="30"/>
      <c r="AD358" s="30"/>
      <c r="AE358" s="30"/>
      <c r="AF358" s="30"/>
      <c r="AG358" s="30"/>
      <c r="AH358" s="30"/>
      <c r="AI358" s="30"/>
    </row>
    <row r="359" spans="1:35">
      <c r="A359" s="57"/>
      <c r="B359" s="43"/>
      <c r="C359" s="43"/>
      <c r="D359" s="43"/>
      <c r="E359" s="51"/>
      <c r="F359" s="43"/>
      <c r="G359" s="36"/>
      <c r="H359" s="43"/>
      <c r="I359" s="36"/>
      <c r="J359" s="43"/>
      <c r="K359" s="50"/>
      <c r="L359" s="43"/>
      <c r="M359" s="43"/>
      <c r="N359" s="36"/>
      <c r="O359" s="51"/>
      <c r="P359" s="43"/>
      <c r="Q359" s="36"/>
      <c r="R359" s="24"/>
      <c r="S359" s="43"/>
      <c r="T359" s="36"/>
      <c r="U359" s="30"/>
      <c r="V359" s="30"/>
      <c r="W359" s="30"/>
      <c r="X359" s="30"/>
      <c r="Y359" s="30"/>
      <c r="Z359" s="30"/>
      <c r="AA359" s="30"/>
      <c r="AB359" s="30"/>
      <c r="AC359" s="30"/>
      <c r="AD359" s="30"/>
      <c r="AE359" s="30"/>
      <c r="AF359" s="30"/>
      <c r="AG359" s="30"/>
      <c r="AH359" s="30"/>
      <c r="AI359" s="30"/>
    </row>
    <row r="360" spans="1:35">
      <c r="A360" s="57"/>
      <c r="B360" s="43"/>
      <c r="C360" s="43"/>
      <c r="D360" s="43"/>
      <c r="E360" s="51"/>
      <c r="F360" s="43"/>
      <c r="G360" s="36"/>
      <c r="H360" s="43"/>
      <c r="I360" s="36"/>
      <c r="J360" s="43"/>
      <c r="K360" s="50"/>
      <c r="L360" s="43"/>
      <c r="M360" s="43"/>
      <c r="N360" s="36"/>
      <c r="O360" s="51"/>
      <c r="P360" s="43"/>
      <c r="Q360" s="36"/>
      <c r="R360" s="24"/>
      <c r="S360" s="43"/>
      <c r="T360" s="36"/>
      <c r="U360" s="30"/>
      <c r="V360" s="30"/>
      <c r="W360" s="30"/>
      <c r="X360" s="30"/>
      <c r="Y360" s="30"/>
      <c r="Z360" s="30"/>
      <c r="AA360" s="30"/>
      <c r="AB360" s="30"/>
      <c r="AC360" s="30"/>
      <c r="AD360" s="30"/>
      <c r="AE360" s="30"/>
      <c r="AF360" s="30"/>
      <c r="AG360" s="30"/>
      <c r="AH360" s="30"/>
      <c r="AI360" s="30"/>
    </row>
    <row r="361" spans="1:35">
      <c r="A361" s="57"/>
      <c r="B361" s="43"/>
      <c r="C361" s="43"/>
      <c r="D361" s="43"/>
      <c r="E361" s="51"/>
      <c r="F361" s="43"/>
      <c r="G361" s="36"/>
      <c r="H361" s="43"/>
      <c r="I361" s="36"/>
      <c r="J361" s="43"/>
      <c r="K361" s="50"/>
      <c r="L361" s="43"/>
      <c r="M361" s="43"/>
      <c r="N361" s="36"/>
      <c r="O361" s="51"/>
      <c r="P361" s="43"/>
      <c r="Q361" s="36"/>
      <c r="R361" s="24"/>
      <c r="S361" s="43"/>
      <c r="T361" s="36"/>
      <c r="U361" s="30"/>
      <c r="V361" s="30"/>
      <c r="W361" s="30"/>
      <c r="X361" s="30"/>
      <c r="Y361" s="30"/>
      <c r="Z361" s="30"/>
      <c r="AA361" s="30"/>
      <c r="AB361" s="30"/>
      <c r="AC361" s="30"/>
      <c r="AD361" s="30"/>
      <c r="AE361" s="30"/>
      <c r="AF361" s="30"/>
      <c r="AG361" s="30"/>
      <c r="AH361" s="30"/>
      <c r="AI361" s="30"/>
    </row>
    <row r="362" spans="1:35">
      <c r="A362" s="57"/>
      <c r="B362" s="43"/>
      <c r="C362" s="43"/>
      <c r="D362" s="43"/>
      <c r="E362" s="51"/>
      <c r="F362" s="43"/>
      <c r="G362" s="36"/>
      <c r="H362" s="43"/>
      <c r="I362" s="36"/>
      <c r="J362" s="43"/>
      <c r="K362" s="50"/>
      <c r="L362" s="43"/>
      <c r="M362" s="43"/>
      <c r="N362" s="36"/>
      <c r="O362" s="51"/>
      <c r="P362" s="43"/>
      <c r="Q362" s="36"/>
      <c r="R362" s="24"/>
      <c r="S362" s="43"/>
      <c r="T362" s="36"/>
      <c r="U362" s="30"/>
      <c r="V362" s="30"/>
      <c r="W362" s="30"/>
      <c r="X362" s="30"/>
      <c r="Y362" s="30"/>
      <c r="Z362" s="30"/>
      <c r="AA362" s="30"/>
      <c r="AB362" s="30"/>
      <c r="AC362" s="30"/>
      <c r="AD362" s="30"/>
      <c r="AE362" s="30"/>
      <c r="AF362" s="30"/>
      <c r="AG362" s="30"/>
      <c r="AH362" s="30"/>
      <c r="AI362" s="30"/>
    </row>
    <row r="363" spans="1:35">
      <c r="A363" s="57"/>
      <c r="B363" s="43"/>
      <c r="C363" s="43"/>
      <c r="D363" s="43"/>
      <c r="E363" s="51"/>
      <c r="F363" s="43"/>
      <c r="G363" s="36"/>
      <c r="H363" s="43"/>
      <c r="I363" s="36"/>
      <c r="J363" s="43"/>
      <c r="K363" s="50"/>
      <c r="L363" s="43"/>
      <c r="M363" s="43"/>
      <c r="N363" s="36"/>
      <c r="O363" s="51"/>
      <c r="P363" s="43"/>
      <c r="Q363" s="36"/>
      <c r="R363" s="24"/>
      <c r="S363" s="43"/>
      <c r="T363" s="36"/>
      <c r="U363" s="30"/>
      <c r="V363" s="30"/>
      <c r="W363" s="30"/>
      <c r="X363" s="30"/>
      <c r="Y363" s="30"/>
      <c r="Z363" s="30"/>
      <c r="AA363" s="30"/>
      <c r="AB363" s="30"/>
      <c r="AC363" s="30"/>
      <c r="AD363" s="30"/>
      <c r="AE363" s="30"/>
      <c r="AF363" s="30"/>
      <c r="AG363" s="30"/>
      <c r="AH363" s="30"/>
      <c r="AI363" s="30"/>
    </row>
    <row r="364" spans="1:35">
      <c r="A364" s="57"/>
      <c r="B364" s="43"/>
      <c r="C364" s="43"/>
      <c r="D364" s="43"/>
      <c r="E364" s="51"/>
      <c r="F364" s="43"/>
      <c r="G364" s="36"/>
      <c r="H364" s="43"/>
      <c r="I364" s="36"/>
      <c r="J364" s="43"/>
      <c r="K364" s="50"/>
      <c r="L364" s="43"/>
      <c r="M364" s="43"/>
      <c r="N364" s="36"/>
      <c r="O364" s="51"/>
      <c r="P364" s="43"/>
      <c r="Q364" s="36"/>
      <c r="R364" s="24"/>
      <c r="S364" s="43"/>
      <c r="T364" s="36"/>
      <c r="U364" s="30"/>
      <c r="V364" s="30"/>
      <c r="W364" s="30"/>
      <c r="X364" s="30"/>
      <c r="Y364" s="30"/>
      <c r="Z364" s="30"/>
      <c r="AA364" s="30"/>
      <c r="AB364" s="30"/>
      <c r="AC364" s="30"/>
      <c r="AD364" s="30"/>
      <c r="AE364" s="30"/>
      <c r="AF364" s="30"/>
      <c r="AG364" s="30"/>
      <c r="AH364" s="30"/>
      <c r="AI364" s="30"/>
    </row>
    <row r="365" spans="1:35">
      <c r="A365" s="57"/>
      <c r="B365" s="43"/>
      <c r="C365" s="43"/>
      <c r="D365" s="43"/>
      <c r="E365" s="51"/>
      <c r="F365" s="43"/>
      <c r="G365" s="36"/>
      <c r="H365" s="43"/>
      <c r="I365" s="36"/>
      <c r="J365" s="43"/>
      <c r="K365" s="50"/>
      <c r="L365" s="43"/>
      <c r="M365" s="43"/>
      <c r="N365" s="36"/>
      <c r="O365" s="51"/>
      <c r="P365" s="43"/>
      <c r="Q365" s="36"/>
      <c r="R365" s="24"/>
      <c r="S365" s="43"/>
      <c r="T365" s="36"/>
      <c r="U365" s="30"/>
      <c r="V365" s="30"/>
      <c r="W365" s="30"/>
      <c r="X365" s="30"/>
      <c r="Y365" s="30"/>
      <c r="Z365" s="30"/>
      <c r="AA365" s="30"/>
      <c r="AB365" s="30"/>
      <c r="AC365" s="30"/>
      <c r="AD365" s="30"/>
      <c r="AE365" s="30"/>
      <c r="AF365" s="30"/>
      <c r="AG365" s="30"/>
      <c r="AH365" s="30"/>
      <c r="AI365" s="30"/>
    </row>
    <row r="366" spans="1:35">
      <c r="A366" s="57"/>
      <c r="B366" s="43"/>
      <c r="C366" s="43"/>
      <c r="D366" s="43"/>
      <c r="E366" s="51"/>
      <c r="F366" s="43"/>
      <c r="G366" s="36"/>
      <c r="H366" s="43"/>
      <c r="I366" s="36"/>
      <c r="J366" s="43"/>
      <c r="K366" s="50"/>
      <c r="L366" s="43"/>
      <c r="M366" s="43"/>
      <c r="N366" s="36"/>
      <c r="O366" s="51"/>
      <c r="P366" s="43"/>
      <c r="Q366" s="36"/>
      <c r="R366" s="24"/>
      <c r="S366" s="43"/>
      <c r="T366" s="36"/>
      <c r="U366" s="30"/>
      <c r="V366" s="30"/>
      <c r="W366" s="30"/>
      <c r="X366" s="30"/>
      <c r="Y366" s="30"/>
      <c r="Z366" s="30"/>
      <c r="AA366" s="30"/>
      <c r="AB366" s="30"/>
      <c r="AC366" s="30"/>
      <c r="AD366" s="30"/>
      <c r="AE366" s="30"/>
      <c r="AF366" s="30"/>
      <c r="AG366" s="30"/>
      <c r="AH366" s="30"/>
      <c r="AI366" s="30"/>
    </row>
    <row r="367" spans="1:35">
      <c r="A367" s="57"/>
      <c r="B367" s="43"/>
      <c r="C367" s="43"/>
      <c r="D367" s="43"/>
      <c r="E367" s="51"/>
      <c r="F367" s="43"/>
      <c r="G367" s="36"/>
      <c r="H367" s="43"/>
      <c r="I367" s="36"/>
      <c r="J367" s="43"/>
      <c r="K367" s="50"/>
      <c r="L367" s="43"/>
      <c r="M367" s="43"/>
      <c r="N367" s="36"/>
      <c r="O367" s="51"/>
      <c r="P367" s="43"/>
      <c r="Q367" s="36"/>
      <c r="R367" s="24"/>
      <c r="S367" s="43"/>
      <c r="T367" s="36"/>
      <c r="U367" s="30"/>
      <c r="V367" s="30"/>
      <c r="W367" s="30"/>
      <c r="X367" s="30"/>
      <c r="Y367" s="30"/>
      <c r="Z367" s="30"/>
      <c r="AA367" s="30"/>
      <c r="AB367" s="30"/>
      <c r="AC367" s="30"/>
      <c r="AD367" s="30"/>
      <c r="AE367" s="30"/>
      <c r="AF367" s="30"/>
      <c r="AG367" s="30"/>
      <c r="AH367" s="30"/>
      <c r="AI367" s="30"/>
    </row>
    <row r="368" spans="1:35">
      <c r="A368" s="57"/>
      <c r="B368" s="43"/>
      <c r="C368" s="43"/>
      <c r="D368" s="43"/>
      <c r="E368" s="51"/>
      <c r="F368" s="43"/>
      <c r="G368" s="36"/>
      <c r="H368" s="43"/>
      <c r="I368" s="36"/>
      <c r="J368" s="43"/>
      <c r="K368" s="50"/>
      <c r="L368" s="43"/>
      <c r="M368" s="43"/>
      <c r="N368" s="36"/>
      <c r="O368" s="51"/>
      <c r="P368" s="43"/>
      <c r="Q368" s="36"/>
      <c r="R368" s="24"/>
      <c r="S368" s="43"/>
      <c r="T368" s="36"/>
      <c r="U368" s="30"/>
      <c r="V368" s="30"/>
      <c r="W368" s="30"/>
      <c r="X368" s="30"/>
      <c r="Y368" s="30"/>
      <c r="Z368" s="30"/>
      <c r="AA368" s="30"/>
      <c r="AB368" s="30"/>
      <c r="AC368" s="30"/>
      <c r="AD368" s="30"/>
      <c r="AE368" s="30"/>
      <c r="AF368" s="30"/>
      <c r="AG368" s="30"/>
      <c r="AH368" s="30"/>
      <c r="AI368" s="30"/>
    </row>
    <row r="369" spans="1:35">
      <c r="A369" s="57"/>
      <c r="B369" s="43"/>
      <c r="C369" s="43"/>
      <c r="D369" s="43"/>
      <c r="E369" s="51"/>
      <c r="F369" s="43"/>
      <c r="G369" s="36"/>
      <c r="H369" s="43"/>
      <c r="I369" s="36"/>
      <c r="J369" s="43"/>
      <c r="K369" s="50"/>
      <c r="L369" s="43"/>
      <c r="M369" s="43"/>
      <c r="N369" s="36"/>
      <c r="O369" s="51"/>
      <c r="P369" s="43"/>
      <c r="Q369" s="36"/>
      <c r="R369" s="24"/>
      <c r="S369" s="43"/>
      <c r="T369" s="36"/>
      <c r="U369" s="30"/>
      <c r="V369" s="30"/>
      <c r="W369" s="30"/>
      <c r="X369" s="30"/>
      <c r="Y369" s="30"/>
      <c r="Z369" s="30"/>
      <c r="AA369" s="30"/>
      <c r="AB369" s="30"/>
      <c r="AC369" s="30"/>
      <c r="AD369" s="30"/>
      <c r="AE369" s="30"/>
      <c r="AF369" s="30"/>
      <c r="AG369" s="30"/>
      <c r="AH369" s="30"/>
      <c r="AI369" s="30"/>
    </row>
    <row r="370" spans="1:35">
      <c r="A370" s="57"/>
      <c r="B370" s="43"/>
      <c r="C370" s="43"/>
      <c r="D370" s="43"/>
      <c r="E370" s="51"/>
      <c r="F370" s="43"/>
      <c r="G370" s="36"/>
      <c r="H370" s="43"/>
      <c r="I370" s="36"/>
      <c r="J370" s="43"/>
      <c r="K370" s="50"/>
      <c r="L370" s="43"/>
      <c r="M370" s="43"/>
      <c r="N370" s="36"/>
      <c r="O370" s="51"/>
      <c r="P370" s="43"/>
      <c r="Q370" s="36"/>
      <c r="R370" s="24"/>
      <c r="S370" s="43"/>
      <c r="T370" s="36"/>
      <c r="U370" s="30"/>
      <c r="V370" s="30"/>
      <c r="W370" s="30"/>
      <c r="X370" s="30"/>
      <c r="Y370" s="30"/>
      <c r="Z370" s="30"/>
      <c r="AA370" s="30"/>
      <c r="AB370" s="30"/>
      <c r="AC370" s="30"/>
      <c r="AD370" s="30"/>
      <c r="AE370" s="30"/>
      <c r="AF370" s="30"/>
      <c r="AG370" s="30"/>
      <c r="AH370" s="30"/>
      <c r="AI370" s="30"/>
    </row>
    <row r="371" spans="1:35">
      <c r="A371" s="57"/>
      <c r="B371" s="43"/>
      <c r="C371" s="43"/>
      <c r="D371" s="43"/>
      <c r="E371" s="51"/>
      <c r="F371" s="43"/>
      <c r="G371" s="36"/>
      <c r="H371" s="43"/>
      <c r="I371" s="36"/>
      <c r="J371" s="43"/>
      <c r="K371" s="50"/>
      <c r="L371" s="43"/>
      <c r="M371" s="43"/>
      <c r="N371" s="36"/>
      <c r="O371" s="51"/>
      <c r="P371" s="43"/>
      <c r="Q371" s="36"/>
      <c r="R371" s="24"/>
      <c r="S371" s="43"/>
      <c r="T371" s="36"/>
      <c r="U371" s="30"/>
      <c r="V371" s="30"/>
      <c r="W371" s="30"/>
      <c r="X371" s="30"/>
      <c r="Y371" s="30"/>
      <c r="Z371" s="30"/>
      <c r="AA371" s="30"/>
      <c r="AB371" s="30"/>
      <c r="AC371" s="30"/>
      <c r="AD371" s="30"/>
      <c r="AE371" s="30"/>
      <c r="AF371" s="30"/>
      <c r="AG371" s="30"/>
      <c r="AH371" s="30"/>
      <c r="AI371" s="30"/>
    </row>
    <row r="372" spans="1:35">
      <c r="A372" s="57"/>
      <c r="B372" s="43"/>
      <c r="C372" s="43"/>
      <c r="D372" s="43"/>
      <c r="E372" s="51"/>
      <c r="F372" s="43"/>
      <c r="G372" s="36"/>
      <c r="H372" s="43"/>
      <c r="I372" s="36"/>
      <c r="J372" s="43"/>
      <c r="K372" s="50"/>
      <c r="L372" s="43"/>
      <c r="M372" s="43"/>
      <c r="N372" s="36"/>
      <c r="O372" s="51"/>
      <c r="P372" s="43"/>
      <c r="Q372" s="36"/>
      <c r="R372" s="24"/>
      <c r="S372" s="43"/>
      <c r="T372" s="36"/>
      <c r="U372" s="30"/>
      <c r="V372" s="30"/>
      <c r="W372" s="30"/>
      <c r="X372" s="30"/>
      <c r="Y372" s="30"/>
      <c r="Z372" s="30"/>
      <c r="AA372" s="30"/>
      <c r="AB372" s="30"/>
      <c r="AC372" s="30"/>
      <c r="AD372" s="30"/>
      <c r="AE372" s="30"/>
      <c r="AF372" s="30"/>
      <c r="AG372" s="30"/>
      <c r="AH372" s="30"/>
      <c r="AI372" s="30"/>
    </row>
    <row r="373" spans="1:35">
      <c r="A373" s="57"/>
      <c r="B373" s="43"/>
      <c r="C373" s="43"/>
      <c r="D373" s="43"/>
      <c r="E373" s="51"/>
      <c r="F373" s="43"/>
      <c r="G373" s="36"/>
      <c r="H373" s="43"/>
      <c r="I373" s="36"/>
      <c r="J373" s="43"/>
      <c r="K373" s="50"/>
      <c r="L373" s="43"/>
      <c r="M373" s="43"/>
      <c r="N373" s="36"/>
      <c r="O373" s="51"/>
      <c r="P373" s="43"/>
      <c r="Q373" s="36"/>
      <c r="R373" s="24"/>
      <c r="S373" s="43"/>
      <c r="T373" s="36"/>
      <c r="U373" s="30"/>
      <c r="V373" s="30"/>
      <c r="W373" s="30"/>
      <c r="X373" s="30"/>
      <c r="Y373" s="30"/>
      <c r="Z373" s="30"/>
      <c r="AA373" s="30"/>
      <c r="AB373" s="30"/>
      <c r="AC373" s="30"/>
      <c r="AD373" s="30"/>
      <c r="AE373" s="30"/>
      <c r="AF373" s="30"/>
      <c r="AG373" s="30"/>
      <c r="AH373" s="30"/>
      <c r="AI373" s="30"/>
    </row>
    <row r="374" spans="1:35">
      <c r="A374" s="57"/>
      <c r="B374" s="43"/>
      <c r="C374" s="43"/>
      <c r="D374" s="43"/>
      <c r="E374" s="51"/>
      <c r="F374" s="43"/>
      <c r="G374" s="36"/>
      <c r="H374" s="43"/>
      <c r="I374" s="36"/>
      <c r="J374" s="43"/>
      <c r="K374" s="50"/>
      <c r="L374" s="43"/>
      <c r="M374" s="43"/>
      <c r="N374" s="36"/>
      <c r="O374" s="51"/>
      <c r="P374" s="43"/>
      <c r="Q374" s="36"/>
      <c r="R374" s="24"/>
      <c r="S374" s="43"/>
      <c r="T374" s="36"/>
      <c r="U374" s="30"/>
      <c r="V374" s="30"/>
      <c r="W374" s="30"/>
      <c r="X374" s="30"/>
      <c r="Y374" s="30"/>
      <c r="Z374" s="30"/>
      <c r="AA374" s="30"/>
      <c r="AB374" s="30"/>
      <c r="AC374" s="30"/>
      <c r="AD374" s="30"/>
      <c r="AE374" s="30"/>
      <c r="AF374" s="30"/>
      <c r="AG374" s="30"/>
      <c r="AH374" s="30"/>
      <c r="AI374" s="30"/>
    </row>
    <row r="375" spans="1:35">
      <c r="A375" s="57"/>
      <c r="B375" s="43"/>
      <c r="C375" s="43"/>
      <c r="D375" s="43"/>
      <c r="E375" s="51"/>
      <c r="F375" s="43"/>
      <c r="G375" s="36"/>
      <c r="H375" s="43"/>
      <c r="I375" s="36"/>
      <c r="J375" s="43"/>
      <c r="K375" s="50"/>
      <c r="L375" s="43"/>
      <c r="M375" s="43"/>
      <c r="N375" s="36"/>
      <c r="O375" s="51"/>
      <c r="P375" s="43"/>
      <c r="Q375" s="36"/>
      <c r="R375" s="24"/>
      <c r="S375" s="43"/>
      <c r="T375" s="36"/>
      <c r="U375" s="30"/>
      <c r="V375" s="30"/>
      <c r="W375" s="30"/>
      <c r="X375" s="30"/>
      <c r="Y375" s="30"/>
      <c r="Z375" s="30"/>
      <c r="AA375" s="30"/>
      <c r="AB375" s="30"/>
      <c r="AC375" s="30"/>
      <c r="AD375" s="30"/>
      <c r="AE375" s="30"/>
      <c r="AF375" s="30"/>
      <c r="AG375" s="30"/>
      <c r="AH375" s="30"/>
      <c r="AI375" s="30"/>
    </row>
    <row r="376" spans="1:35">
      <c r="A376" s="57"/>
      <c r="B376" s="43"/>
      <c r="C376" s="43"/>
      <c r="D376" s="43"/>
      <c r="E376" s="51"/>
      <c r="F376" s="43"/>
      <c r="G376" s="36"/>
      <c r="H376" s="43"/>
      <c r="I376" s="36"/>
      <c r="J376" s="43"/>
      <c r="K376" s="50"/>
      <c r="L376" s="43"/>
      <c r="M376" s="43"/>
      <c r="N376" s="36"/>
      <c r="O376" s="51"/>
      <c r="P376" s="43"/>
      <c r="Q376" s="36"/>
      <c r="R376" s="24"/>
      <c r="S376" s="43"/>
      <c r="T376" s="36"/>
      <c r="U376" s="30"/>
      <c r="V376" s="30"/>
      <c r="W376" s="30"/>
      <c r="X376" s="30"/>
      <c r="Y376" s="30"/>
      <c r="Z376" s="30"/>
      <c r="AA376" s="30"/>
      <c r="AB376" s="30"/>
      <c r="AC376" s="30"/>
      <c r="AD376" s="30"/>
      <c r="AE376" s="30"/>
      <c r="AF376" s="30"/>
      <c r="AG376" s="30"/>
      <c r="AH376" s="30"/>
      <c r="AI376" s="30"/>
    </row>
    <row r="377" spans="1:35">
      <c r="A377" s="57"/>
      <c r="B377" s="43"/>
      <c r="C377" s="43"/>
      <c r="D377" s="43"/>
      <c r="E377" s="51"/>
      <c r="F377" s="43"/>
      <c r="G377" s="36"/>
      <c r="H377" s="43"/>
      <c r="I377" s="36"/>
      <c r="J377" s="43"/>
      <c r="K377" s="50"/>
      <c r="L377" s="43"/>
      <c r="M377" s="43"/>
      <c r="N377" s="36"/>
      <c r="O377" s="51"/>
      <c r="P377" s="43"/>
      <c r="Q377" s="36"/>
      <c r="R377" s="24"/>
      <c r="S377" s="43"/>
      <c r="T377" s="36"/>
      <c r="U377" s="30"/>
      <c r="V377" s="30"/>
      <c r="W377" s="30"/>
      <c r="X377" s="30"/>
      <c r="Y377" s="30"/>
      <c r="Z377" s="30"/>
      <c r="AA377" s="30"/>
      <c r="AB377" s="30"/>
      <c r="AC377" s="30"/>
      <c r="AD377" s="30"/>
      <c r="AE377" s="30"/>
      <c r="AF377" s="30"/>
      <c r="AG377" s="30"/>
      <c r="AH377" s="30"/>
      <c r="AI377" s="30"/>
    </row>
    <row r="378" spans="1:35">
      <c r="A378" s="57"/>
      <c r="B378" s="43"/>
      <c r="C378" s="43"/>
      <c r="D378" s="43"/>
      <c r="E378" s="51"/>
      <c r="F378" s="43"/>
      <c r="G378" s="36"/>
      <c r="H378" s="43"/>
      <c r="I378" s="36"/>
      <c r="J378" s="43"/>
      <c r="K378" s="50"/>
      <c r="L378" s="43"/>
      <c r="M378" s="43"/>
      <c r="N378" s="36"/>
      <c r="O378" s="51"/>
      <c r="P378" s="43"/>
      <c r="Q378" s="36"/>
      <c r="R378" s="24"/>
      <c r="S378" s="43"/>
      <c r="T378" s="36"/>
      <c r="U378" s="30"/>
      <c r="V378" s="30"/>
      <c r="W378" s="30"/>
      <c r="X378" s="30"/>
      <c r="Y378" s="30"/>
      <c r="Z378" s="30"/>
      <c r="AA378" s="30"/>
      <c r="AB378" s="30"/>
      <c r="AC378" s="30"/>
      <c r="AD378" s="30"/>
      <c r="AE378" s="30"/>
      <c r="AF378" s="30"/>
      <c r="AG378" s="30"/>
      <c r="AH378" s="30"/>
      <c r="AI378" s="30"/>
    </row>
    <row r="379" spans="1:35">
      <c r="A379" s="57"/>
      <c r="B379" s="43"/>
      <c r="C379" s="43"/>
      <c r="D379" s="43"/>
      <c r="E379" s="51"/>
      <c r="F379" s="43"/>
      <c r="G379" s="36"/>
      <c r="H379" s="43"/>
      <c r="I379" s="36"/>
      <c r="J379" s="43"/>
      <c r="K379" s="50"/>
      <c r="L379" s="43"/>
      <c r="M379" s="43"/>
      <c r="N379" s="36"/>
      <c r="O379" s="51"/>
      <c r="P379" s="43"/>
      <c r="Q379" s="36"/>
      <c r="R379" s="24"/>
      <c r="S379" s="43"/>
      <c r="T379" s="36"/>
      <c r="U379" s="30"/>
      <c r="V379" s="30"/>
      <c r="W379" s="30"/>
      <c r="X379" s="30"/>
      <c r="Y379" s="30"/>
      <c r="Z379" s="30"/>
      <c r="AA379" s="30"/>
      <c r="AB379" s="30"/>
      <c r="AC379" s="30"/>
      <c r="AD379" s="30"/>
      <c r="AE379" s="30"/>
      <c r="AF379" s="30"/>
      <c r="AG379" s="30"/>
      <c r="AH379" s="30"/>
      <c r="AI379" s="30"/>
    </row>
    <row r="380" spans="1:35">
      <c r="A380" s="57"/>
      <c r="B380" s="43"/>
      <c r="C380" s="43"/>
      <c r="D380" s="43"/>
      <c r="E380" s="51"/>
      <c r="F380" s="43"/>
      <c r="G380" s="36"/>
      <c r="H380" s="43"/>
      <c r="I380" s="36"/>
      <c r="J380" s="43"/>
      <c r="K380" s="50"/>
      <c r="L380" s="43"/>
      <c r="M380" s="43"/>
      <c r="N380" s="36"/>
      <c r="O380" s="51"/>
      <c r="P380" s="43"/>
      <c r="Q380" s="36"/>
      <c r="R380" s="24"/>
      <c r="S380" s="43"/>
      <c r="T380" s="36"/>
      <c r="U380" s="30"/>
      <c r="V380" s="30"/>
      <c r="W380" s="30"/>
      <c r="X380" s="30"/>
      <c r="Y380" s="30"/>
      <c r="Z380" s="30"/>
      <c r="AA380" s="30"/>
      <c r="AB380" s="30"/>
      <c r="AC380" s="30"/>
      <c r="AD380" s="30"/>
      <c r="AE380" s="30"/>
      <c r="AF380" s="30"/>
      <c r="AG380" s="30"/>
      <c r="AH380" s="30"/>
      <c r="AI380" s="30"/>
    </row>
    <row r="381" spans="1:35">
      <c r="A381" s="57"/>
      <c r="B381" s="43"/>
      <c r="C381" s="43"/>
      <c r="D381" s="43"/>
      <c r="E381" s="51"/>
      <c r="F381" s="43"/>
      <c r="G381" s="36"/>
      <c r="H381" s="43"/>
      <c r="I381" s="36"/>
      <c r="J381" s="43"/>
      <c r="K381" s="50"/>
      <c r="L381" s="43"/>
      <c r="M381" s="43"/>
      <c r="N381" s="36"/>
      <c r="O381" s="51"/>
      <c r="P381" s="43"/>
      <c r="Q381" s="36"/>
      <c r="R381" s="24"/>
      <c r="S381" s="43"/>
      <c r="T381" s="36"/>
      <c r="U381" s="30"/>
      <c r="V381" s="30"/>
      <c r="W381" s="30"/>
      <c r="X381" s="30"/>
      <c r="Y381" s="30"/>
      <c r="Z381" s="30"/>
      <c r="AA381" s="30"/>
      <c r="AB381" s="30"/>
      <c r="AC381" s="30"/>
      <c r="AD381" s="30"/>
      <c r="AE381" s="30"/>
      <c r="AF381" s="30"/>
      <c r="AG381" s="30"/>
      <c r="AH381" s="30"/>
      <c r="AI381" s="30"/>
    </row>
    <row r="382" spans="1:35">
      <c r="A382" s="57"/>
      <c r="B382" s="43"/>
      <c r="C382" s="43"/>
      <c r="D382" s="43"/>
      <c r="E382" s="51"/>
      <c r="F382" s="43"/>
      <c r="G382" s="36"/>
      <c r="H382" s="43"/>
      <c r="I382" s="36"/>
      <c r="J382" s="43"/>
      <c r="K382" s="50"/>
      <c r="L382" s="43"/>
      <c r="M382" s="43"/>
      <c r="N382" s="36"/>
      <c r="O382" s="51"/>
      <c r="P382" s="43"/>
      <c r="Q382" s="36"/>
      <c r="R382" s="24"/>
      <c r="S382" s="43"/>
      <c r="T382" s="36"/>
      <c r="U382" s="30"/>
      <c r="V382" s="30"/>
      <c r="W382" s="30"/>
      <c r="X382" s="30"/>
      <c r="Y382" s="30"/>
      <c r="Z382" s="30"/>
      <c r="AA382" s="30"/>
      <c r="AB382" s="30"/>
      <c r="AC382" s="30"/>
      <c r="AD382" s="30"/>
      <c r="AE382" s="30"/>
      <c r="AF382" s="30"/>
      <c r="AG382" s="30"/>
      <c r="AH382" s="30"/>
      <c r="AI382" s="30"/>
    </row>
    <row r="383" spans="1:35">
      <c r="A383" s="57"/>
      <c r="B383" s="43"/>
      <c r="C383" s="43"/>
      <c r="D383" s="43"/>
      <c r="E383" s="51"/>
      <c r="F383" s="43"/>
      <c r="G383" s="36"/>
      <c r="H383" s="43"/>
      <c r="I383" s="36"/>
      <c r="J383" s="43"/>
      <c r="K383" s="50"/>
      <c r="L383" s="43"/>
      <c r="M383" s="43"/>
      <c r="N383" s="36"/>
      <c r="O383" s="51"/>
      <c r="P383" s="43"/>
      <c r="Q383" s="36"/>
      <c r="R383" s="24"/>
      <c r="S383" s="43"/>
      <c r="T383" s="36"/>
      <c r="U383" s="30"/>
      <c r="V383" s="30"/>
      <c r="W383" s="30"/>
      <c r="X383" s="30"/>
      <c r="Y383" s="30"/>
      <c r="Z383" s="30"/>
      <c r="AA383" s="30"/>
      <c r="AB383" s="30"/>
      <c r="AC383" s="30"/>
      <c r="AD383" s="30"/>
      <c r="AE383" s="30"/>
      <c r="AF383" s="30"/>
      <c r="AG383" s="30"/>
      <c r="AH383" s="30"/>
      <c r="AI383" s="30"/>
    </row>
    <row r="384" spans="1:35">
      <c r="A384" s="57"/>
      <c r="B384" s="43"/>
      <c r="C384" s="43"/>
      <c r="D384" s="43"/>
      <c r="E384" s="51"/>
      <c r="F384" s="43"/>
      <c r="G384" s="36"/>
      <c r="H384" s="43"/>
      <c r="I384" s="36"/>
      <c r="J384" s="43"/>
      <c r="K384" s="50"/>
      <c r="L384" s="43"/>
      <c r="M384" s="43"/>
      <c r="N384" s="36"/>
      <c r="O384" s="51"/>
      <c r="P384" s="43"/>
      <c r="Q384" s="36"/>
      <c r="R384" s="24"/>
      <c r="S384" s="43"/>
      <c r="T384" s="36"/>
      <c r="U384" s="30"/>
      <c r="V384" s="30"/>
      <c r="W384" s="30"/>
      <c r="X384" s="30"/>
      <c r="Y384" s="30"/>
      <c r="Z384" s="30"/>
      <c r="AA384" s="30"/>
      <c r="AB384" s="30"/>
      <c r="AC384" s="30"/>
      <c r="AD384" s="30"/>
      <c r="AE384" s="30"/>
      <c r="AF384" s="30"/>
      <c r="AG384" s="30"/>
      <c r="AH384" s="30"/>
      <c r="AI384" s="30"/>
    </row>
    <row r="385" spans="1:35">
      <c r="A385" s="57"/>
      <c r="B385" s="43"/>
      <c r="C385" s="43"/>
      <c r="D385" s="43"/>
      <c r="E385" s="51"/>
      <c r="F385" s="43"/>
      <c r="G385" s="36"/>
      <c r="H385" s="43"/>
      <c r="I385" s="36"/>
      <c r="J385" s="43"/>
      <c r="K385" s="50"/>
      <c r="L385" s="43"/>
      <c r="M385" s="43"/>
      <c r="N385" s="36"/>
      <c r="O385" s="51"/>
      <c r="P385" s="43"/>
      <c r="Q385" s="36"/>
      <c r="R385" s="24"/>
      <c r="S385" s="43"/>
      <c r="T385" s="36"/>
      <c r="U385" s="30"/>
      <c r="V385" s="30"/>
      <c r="W385" s="30"/>
      <c r="X385" s="30"/>
      <c r="Y385" s="30"/>
      <c r="Z385" s="30"/>
      <c r="AA385" s="30"/>
      <c r="AB385" s="30"/>
      <c r="AC385" s="30"/>
      <c r="AD385" s="30"/>
      <c r="AE385" s="30"/>
      <c r="AF385" s="30"/>
      <c r="AG385" s="30"/>
      <c r="AH385" s="30"/>
      <c r="AI385" s="30"/>
    </row>
    <row r="386" spans="1:35">
      <c r="A386" s="57"/>
      <c r="B386" s="43"/>
      <c r="C386" s="43"/>
      <c r="D386" s="43"/>
      <c r="E386" s="51"/>
      <c r="F386" s="43"/>
      <c r="G386" s="36"/>
      <c r="H386" s="43"/>
      <c r="I386" s="36"/>
      <c r="J386" s="43"/>
      <c r="K386" s="50"/>
      <c r="L386" s="43"/>
      <c r="M386" s="43"/>
      <c r="N386" s="36"/>
      <c r="O386" s="51"/>
      <c r="P386" s="43"/>
      <c r="Q386" s="36"/>
      <c r="R386" s="24"/>
      <c r="S386" s="43"/>
      <c r="T386" s="36"/>
      <c r="U386" s="30"/>
      <c r="V386" s="30"/>
      <c r="W386" s="30"/>
      <c r="X386" s="30"/>
      <c r="Y386" s="30"/>
      <c r="Z386" s="30"/>
      <c r="AA386" s="30"/>
      <c r="AB386" s="30"/>
      <c r="AC386" s="30"/>
      <c r="AD386" s="30"/>
      <c r="AE386" s="30"/>
      <c r="AF386" s="30"/>
      <c r="AG386" s="30"/>
      <c r="AH386" s="30"/>
      <c r="AI386" s="30"/>
    </row>
    <row r="387" spans="1:35">
      <c r="A387" s="57"/>
      <c r="B387" s="43"/>
      <c r="C387" s="43"/>
      <c r="D387" s="43"/>
      <c r="E387" s="51"/>
      <c r="F387" s="43"/>
      <c r="G387" s="36"/>
      <c r="H387" s="43"/>
      <c r="I387" s="36"/>
      <c r="J387" s="43"/>
      <c r="K387" s="50"/>
      <c r="L387" s="43"/>
      <c r="M387" s="43"/>
      <c r="N387" s="36"/>
      <c r="O387" s="51"/>
      <c r="P387" s="43"/>
      <c r="Q387" s="36"/>
      <c r="R387" s="24"/>
      <c r="S387" s="43"/>
      <c r="T387" s="36"/>
      <c r="U387" s="30"/>
      <c r="V387" s="30"/>
      <c r="W387" s="30"/>
      <c r="X387" s="30"/>
      <c r="Y387" s="30"/>
      <c r="Z387" s="30"/>
      <c r="AA387" s="30"/>
      <c r="AB387" s="30"/>
      <c r="AC387" s="30"/>
      <c r="AD387" s="30"/>
      <c r="AE387" s="30"/>
      <c r="AF387" s="30"/>
      <c r="AG387" s="30"/>
      <c r="AH387" s="30"/>
      <c r="AI387" s="30"/>
    </row>
    <row r="388" spans="1:35">
      <c r="A388" s="57"/>
      <c r="B388" s="43"/>
      <c r="C388" s="43"/>
      <c r="D388" s="43"/>
      <c r="E388" s="51"/>
      <c r="F388" s="43"/>
      <c r="G388" s="36"/>
      <c r="H388" s="43"/>
      <c r="I388" s="36"/>
      <c r="J388" s="43"/>
      <c r="K388" s="50"/>
      <c r="L388" s="43"/>
      <c r="M388" s="43"/>
      <c r="N388" s="36"/>
      <c r="O388" s="51"/>
      <c r="P388" s="43"/>
      <c r="Q388" s="36"/>
      <c r="R388" s="24"/>
      <c r="S388" s="43"/>
      <c r="T388" s="36"/>
      <c r="U388" s="30"/>
      <c r="V388" s="30"/>
      <c r="W388" s="30"/>
      <c r="X388" s="30"/>
      <c r="Y388" s="30"/>
      <c r="Z388" s="30"/>
      <c r="AA388" s="30"/>
      <c r="AB388" s="30"/>
      <c r="AC388" s="30"/>
      <c r="AD388" s="30"/>
      <c r="AE388" s="30"/>
      <c r="AF388" s="30"/>
      <c r="AG388" s="30"/>
      <c r="AH388" s="30"/>
      <c r="AI388" s="30"/>
    </row>
    <row r="389" spans="1:35">
      <c r="A389" s="57"/>
      <c r="B389" s="43"/>
      <c r="C389" s="43"/>
      <c r="D389" s="43"/>
      <c r="E389" s="51"/>
      <c r="F389" s="43"/>
      <c r="G389" s="36"/>
      <c r="H389" s="43"/>
      <c r="I389" s="36"/>
      <c r="J389" s="43"/>
      <c r="K389" s="50"/>
      <c r="L389" s="43"/>
      <c r="M389" s="43"/>
      <c r="N389" s="36"/>
      <c r="O389" s="51"/>
      <c r="P389" s="43"/>
      <c r="Q389" s="36"/>
      <c r="R389" s="24"/>
      <c r="S389" s="43"/>
      <c r="T389" s="36"/>
      <c r="U389" s="30"/>
      <c r="V389" s="30"/>
      <c r="W389" s="30"/>
      <c r="X389" s="30"/>
      <c r="Y389" s="30"/>
      <c r="Z389" s="30"/>
      <c r="AA389" s="30"/>
      <c r="AB389" s="30"/>
      <c r="AC389" s="30"/>
      <c r="AD389" s="30"/>
      <c r="AE389" s="30"/>
      <c r="AF389" s="30"/>
      <c r="AG389" s="30"/>
      <c r="AH389" s="30"/>
      <c r="AI389" s="30"/>
    </row>
    <row r="390" spans="1:35">
      <c r="A390" s="57"/>
      <c r="B390" s="43"/>
      <c r="C390" s="43"/>
      <c r="D390" s="43"/>
      <c r="E390" s="51"/>
      <c r="F390" s="43"/>
      <c r="G390" s="36"/>
      <c r="H390" s="43"/>
      <c r="I390" s="36"/>
      <c r="J390" s="43"/>
      <c r="K390" s="50"/>
      <c r="L390" s="43"/>
      <c r="M390" s="43"/>
      <c r="N390" s="36"/>
      <c r="O390" s="51"/>
      <c r="P390" s="43"/>
      <c r="Q390" s="36"/>
      <c r="R390" s="24"/>
      <c r="S390" s="43"/>
      <c r="T390" s="36"/>
      <c r="U390" s="30"/>
      <c r="V390" s="30"/>
      <c r="W390" s="30"/>
      <c r="X390" s="30"/>
      <c r="Y390" s="30"/>
      <c r="Z390" s="30"/>
      <c r="AA390" s="30"/>
      <c r="AB390" s="30"/>
      <c r="AC390" s="30"/>
      <c r="AD390" s="30"/>
      <c r="AE390" s="30"/>
      <c r="AF390" s="30"/>
      <c r="AG390" s="30"/>
      <c r="AH390" s="30"/>
      <c r="AI390" s="30"/>
    </row>
    <row r="391" spans="1:35">
      <c r="A391" s="57"/>
      <c r="B391" s="43"/>
      <c r="C391" s="43"/>
      <c r="D391" s="43"/>
      <c r="E391" s="51"/>
      <c r="F391" s="43"/>
      <c r="G391" s="36"/>
      <c r="H391" s="43"/>
      <c r="I391" s="36"/>
      <c r="J391" s="43"/>
      <c r="K391" s="50"/>
      <c r="L391" s="43"/>
      <c r="M391" s="43"/>
      <c r="N391" s="36"/>
      <c r="O391" s="51"/>
      <c r="P391" s="43"/>
      <c r="Q391" s="36"/>
      <c r="R391" s="24"/>
      <c r="S391" s="43"/>
      <c r="T391" s="36"/>
      <c r="U391" s="30"/>
      <c r="V391" s="30"/>
      <c r="W391" s="30"/>
      <c r="X391" s="30"/>
      <c r="Y391" s="30"/>
      <c r="Z391" s="30"/>
      <c r="AA391" s="30"/>
      <c r="AB391" s="30"/>
      <c r="AC391" s="30"/>
      <c r="AD391" s="30"/>
      <c r="AE391" s="30"/>
      <c r="AF391" s="30"/>
      <c r="AG391" s="30"/>
      <c r="AH391" s="30"/>
      <c r="AI391" s="30"/>
    </row>
    <row r="392" spans="1:35">
      <c r="A392" s="57"/>
      <c r="B392" s="43"/>
      <c r="C392" s="43"/>
      <c r="D392" s="43"/>
      <c r="E392" s="51"/>
      <c r="F392" s="43"/>
      <c r="G392" s="36"/>
      <c r="H392" s="43"/>
      <c r="I392" s="36"/>
      <c r="J392" s="43"/>
      <c r="K392" s="50"/>
      <c r="L392" s="43"/>
      <c r="M392" s="43"/>
      <c r="N392" s="36"/>
      <c r="O392" s="51"/>
      <c r="P392" s="43"/>
      <c r="Q392" s="36"/>
      <c r="R392" s="24"/>
      <c r="S392" s="43"/>
      <c r="T392" s="36"/>
      <c r="U392" s="30"/>
      <c r="V392" s="30"/>
      <c r="W392" s="30"/>
      <c r="X392" s="30"/>
      <c r="Y392" s="30"/>
      <c r="Z392" s="30"/>
      <c r="AA392" s="30"/>
      <c r="AB392" s="30"/>
      <c r="AC392" s="30"/>
      <c r="AD392" s="30"/>
      <c r="AE392" s="30"/>
      <c r="AF392" s="30"/>
      <c r="AG392" s="30"/>
      <c r="AH392" s="30"/>
      <c r="AI392" s="30"/>
    </row>
    <row r="393" spans="1:35">
      <c r="A393" s="57"/>
      <c r="B393" s="43"/>
      <c r="C393" s="43"/>
      <c r="D393" s="43"/>
      <c r="E393" s="51"/>
      <c r="F393" s="43"/>
      <c r="G393" s="36"/>
      <c r="H393" s="43"/>
      <c r="I393" s="36"/>
      <c r="J393" s="43"/>
      <c r="K393" s="50"/>
      <c r="L393" s="43"/>
      <c r="M393" s="43"/>
      <c r="N393" s="36"/>
      <c r="O393" s="51"/>
      <c r="P393" s="43"/>
      <c r="Q393" s="36"/>
      <c r="R393" s="24"/>
      <c r="S393" s="43"/>
      <c r="T393" s="36"/>
      <c r="U393" s="30"/>
      <c r="V393" s="30"/>
      <c r="W393" s="30"/>
      <c r="X393" s="30"/>
      <c r="Y393" s="30"/>
      <c r="Z393" s="30"/>
      <c r="AA393" s="30"/>
      <c r="AB393" s="30"/>
      <c r="AC393" s="30"/>
      <c r="AD393" s="30"/>
      <c r="AE393" s="30"/>
      <c r="AF393" s="30"/>
      <c r="AG393" s="30"/>
      <c r="AH393" s="30"/>
      <c r="AI393" s="30"/>
    </row>
    <row r="394" spans="1:35">
      <c r="A394" s="57"/>
      <c r="B394" s="43"/>
      <c r="C394" s="43"/>
      <c r="D394" s="43"/>
      <c r="E394" s="51"/>
      <c r="F394" s="43"/>
      <c r="G394" s="36"/>
      <c r="H394" s="43"/>
      <c r="I394" s="36"/>
      <c r="J394" s="43"/>
      <c r="K394" s="50"/>
      <c r="L394" s="43"/>
      <c r="M394" s="43"/>
      <c r="N394" s="36"/>
      <c r="O394" s="51"/>
      <c r="P394" s="43"/>
      <c r="Q394" s="36"/>
      <c r="R394" s="24"/>
      <c r="S394" s="43"/>
      <c r="T394" s="36"/>
      <c r="U394" s="30"/>
      <c r="V394" s="30"/>
      <c r="W394" s="30"/>
      <c r="X394" s="30"/>
      <c r="Y394" s="30"/>
      <c r="Z394" s="30"/>
      <c r="AA394" s="30"/>
      <c r="AB394" s="30"/>
      <c r="AC394" s="30"/>
      <c r="AD394" s="30"/>
      <c r="AE394" s="30"/>
      <c r="AF394" s="30"/>
      <c r="AG394" s="30"/>
      <c r="AH394" s="30"/>
      <c r="AI394" s="30"/>
    </row>
    <row r="395" spans="1:35">
      <c r="A395" s="57"/>
      <c r="B395" s="43"/>
      <c r="C395" s="43"/>
      <c r="D395" s="43"/>
      <c r="E395" s="51"/>
      <c r="F395" s="43"/>
      <c r="G395" s="36"/>
      <c r="H395" s="43"/>
      <c r="I395" s="36"/>
      <c r="J395" s="43"/>
      <c r="K395" s="50"/>
      <c r="L395" s="43"/>
      <c r="M395" s="43"/>
      <c r="N395" s="36"/>
      <c r="O395" s="51"/>
      <c r="P395" s="43"/>
      <c r="Q395" s="36"/>
      <c r="R395" s="24"/>
      <c r="S395" s="43"/>
      <c r="T395" s="36"/>
      <c r="U395" s="30"/>
      <c r="V395" s="30"/>
      <c r="W395" s="30"/>
      <c r="X395" s="30"/>
      <c r="Y395" s="30"/>
      <c r="Z395" s="30"/>
      <c r="AA395" s="30"/>
      <c r="AB395" s="30"/>
      <c r="AC395" s="30"/>
      <c r="AD395" s="30"/>
      <c r="AE395" s="30"/>
      <c r="AF395" s="30"/>
      <c r="AG395" s="30"/>
      <c r="AH395" s="30"/>
      <c r="AI395" s="30"/>
    </row>
    <row r="396" spans="1:35">
      <c r="A396" s="57"/>
      <c r="B396" s="43"/>
      <c r="C396" s="43"/>
      <c r="D396" s="43"/>
      <c r="E396" s="51"/>
      <c r="F396" s="43"/>
      <c r="G396" s="36"/>
      <c r="H396" s="43"/>
      <c r="I396" s="36"/>
      <c r="J396" s="43"/>
      <c r="K396" s="50"/>
      <c r="L396" s="43"/>
      <c r="M396" s="43"/>
      <c r="N396" s="36"/>
      <c r="O396" s="51"/>
      <c r="P396" s="43"/>
      <c r="Q396" s="36"/>
      <c r="R396" s="24"/>
      <c r="S396" s="43"/>
      <c r="T396" s="36"/>
      <c r="U396" s="30"/>
      <c r="V396" s="30"/>
      <c r="W396" s="30"/>
      <c r="X396" s="30"/>
      <c r="Y396" s="30"/>
      <c r="Z396" s="30"/>
      <c r="AA396" s="30"/>
      <c r="AB396" s="30"/>
      <c r="AC396" s="30"/>
      <c r="AD396" s="30"/>
      <c r="AE396" s="30"/>
      <c r="AF396" s="30"/>
      <c r="AG396" s="30"/>
      <c r="AH396" s="30"/>
      <c r="AI396" s="30"/>
    </row>
    <row r="397" spans="1:35">
      <c r="A397" s="57"/>
      <c r="B397" s="43"/>
      <c r="C397" s="43"/>
      <c r="D397" s="43"/>
      <c r="E397" s="51"/>
      <c r="F397" s="43"/>
      <c r="G397" s="36"/>
      <c r="H397" s="43"/>
      <c r="I397" s="36"/>
      <c r="J397" s="43"/>
      <c r="K397" s="50"/>
      <c r="L397" s="43"/>
      <c r="M397" s="43"/>
      <c r="N397" s="36"/>
      <c r="O397" s="51"/>
      <c r="P397" s="43"/>
      <c r="Q397" s="36"/>
      <c r="R397" s="24"/>
      <c r="S397" s="43"/>
      <c r="T397" s="36"/>
      <c r="U397" s="30"/>
      <c r="V397" s="30"/>
      <c r="W397" s="30"/>
      <c r="X397" s="30"/>
      <c r="Y397" s="30"/>
      <c r="Z397" s="30"/>
      <c r="AA397" s="30"/>
      <c r="AB397" s="30"/>
      <c r="AC397" s="30"/>
      <c r="AD397" s="30"/>
      <c r="AE397" s="30"/>
      <c r="AF397" s="30"/>
      <c r="AG397" s="30"/>
      <c r="AH397" s="30"/>
      <c r="AI397" s="30"/>
    </row>
    <row r="398" spans="1:35">
      <c r="A398" s="57"/>
      <c r="B398" s="43"/>
      <c r="C398" s="43"/>
      <c r="D398" s="43"/>
      <c r="E398" s="51"/>
      <c r="F398" s="43"/>
      <c r="G398" s="36"/>
      <c r="H398" s="43"/>
      <c r="I398" s="36"/>
      <c r="J398" s="43"/>
      <c r="K398" s="50"/>
      <c r="L398" s="43"/>
      <c r="M398" s="43"/>
      <c r="N398" s="36"/>
      <c r="O398" s="51"/>
      <c r="P398" s="43"/>
      <c r="Q398" s="36"/>
      <c r="R398" s="24"/>
      <c r="S398" s="43"/>
      <c r="T398" s="36"/>
      <c r="U398" s="30"/>
      <c r="V398" s="30"/>
      <c r="W398" s="30"/>
      <c r="X398" s="30"/>
      <c r="Y398" s="30"/>
      <c r="Z398" s="30"/>
      <c r="AA398" s="30"/>
      <c r="AB398" s="30"/>
      <c r="AC398" s="30"/>
      <c r="AD398" s="30"/>
      <c r="AE398" s="30"/>
      <c r="AF398" s="30"/>
      <c r="AG398" s="30"/>
      <c r="AH398" s="30"/>
      <c r="AI398" s="30"/>
    </row>
    <row r="399" spans="1:35">
      <c r="A399" s="57"/>
      <c r="B399" s="43"/>
      <c r="C399" s="43"/>
      <c r="D399" s="43"/>
      <c r="E399" s="51"/>
      <c r="F399" s="43"/>
      <c r="G399" s="36"/>
      <c r="H399" s="43"/>
      <c r="I399" s="36"/>
      <c r="J399" s="43"/>
      <c r="K399" s="50"/>
      <c r="L399" s="43"/>
      <c r="M399" s="43"/>
      <c r="N399" s="36"/>
      <c r="O399" s="51"/>
      <c r="P399" s="43"/>
      <c r="Q399" s="36"/>
      <c r="R399" s="24"/>
      <c r="S399" s="43"/>
      <c r="T399" s="36"/>
      <c r="U399" s="30"/>
      <c r="V399" s="30"/>
      <c r="W399" s="30"/>
      <c r="X399" s="30"/>
      <c r="Y399" s="30"/>
      <c r="Z399" s="30"/>
      <c r="AA399" s="30"/>
      <c r="AB399" s="30"/>
      <c r="AC399" s="30"/>
      <c r="AD399" s="30"/>
      <c r="AE399" s="30"/>
      <c r="AF399" s="30"/>
      <c r="AG399" s="30"/>
      <c r="AH399" s="30"/>
      <c r="AI399" s="30"/>
    </row>
    <row r="400" spans="1:35">
      <c r="A400" s="57"/>
      <c r="B400" s="43"/>
      <c r="C400" s="43"/>
      <c r="D400" s="43"/>
      <c r="E400" s="51"/>
      <c r="F400" s="43"/>
      <c r="G400" s="36"/>
      <c r="H400" s="43"/>
      <c r="I400" s="36"/>
      <c r="J400" s="43"/>
      <c r="K400" s="50"/>
      <c r="L400" s="43"/>
      <c r="M400" s="43"/>
      <c r="N400" s="36"/>
      <c r="O400" s="51"/>
      <c r="P400" s="43"/>
      <c r="Q400" s="36"/>
      <c r="R400" s="24"/>
      <c r="S400" s="43"/>
      <c r="T400" s="36"/>
      <c r="U400" s="30"/>
      <c r="V400" s="30"/>
      <c r="W400" s="30"/>
      <c r="X400" s="30"/>
      <c r="Y400" s="30"/>
      <c r="Z400" s="30"/>
      <c r="AA400" s="30"/>
      <c r="AB400" s="30"/>
      <c r="AC400" s="30"/>
      <c r="AD400" s="30"/>
      <c r="AE400" s="30"/>
      <c r="AF400" s="30"/>
      <c r="AG400" s="30"/>
      <c r="AH400" s="30"/>
      <c r="AI400" s="30"/>
    </row>
    <row r="401" spans="1:35">
      <c r="A401" s="57"/>
      <c r="B401" s="43"/>
      <c r="C401" s="43"/>
      <c r="D401" s="43"/>
      <c r="E401" s="51"/>
      <c r="F401" s="43"/>
      <c r="G401" s="36"/>
      <c r="H401" s="43"/>
      <c r="I401" s="36"/>
      <c r="J401" s="43"/>
      <c r="K401" s="50"/>
      <c r="L401" s="43"/>
      <c r="M401" s="43"/>
      <c r="N401" s="36"/>
      <c r="O401" s="51"/>
      <c r="P401" s="43"/>
      <c r="Q401" s="36"/>
      <c r="R401" s="24"/>
      <c r="S401" s="43"/>
      <c r="T401" s="36"/>
      <c r="U401" s="30"/>
      <c r="V401" s="30"/>
      <c r="W401" s="30"/>
      <c r="X401" s="30"/>
      <c r="Y401" s="30"/>
      <c r="Z401" s="30"/>
      <c r="AA401" s="30"/>
      <c r="AB401" s="30"/>
      <c r="AC401" s="30"/>
      <c r="AD401" s="30"/>
      <c r="AE401" s="30"/>
      <c r="AF401" s="30"/>
      <c r="AG401" s="30"/>
      <c r="AH401" s="30"/>
      <c r="AI401" s="30"/>
    </row>
    <row r="402" spans="1:35">
      <c r="A402" s="57"/>
      <c r="B402" s="43"/>
      <c r="C402" s="43"/>
      <c r="D402" s="43"/>
      <c r="E402" s="51"/>
      <c r="F402" s="43"/>
      <c r="G402" s="36"/>
      <c r="H402" s="43"/>
      <c r="I402" s="36"/>
      <c r="J402" s="43"/>
      <c r="K402" s="50"/>
      <c r="L402" s="43"/>
      <c r="M402" s="43"/>
      <c r="N402" s="36"/>
      <c r="O402" s="51"/>
      <c r="P402" s="43"/>
      <c r="Q402" s="36"/>
      <c r="R402" s="24"/>
      <c r="S402" s="43"/>
      <c r="T402" s="36"/>
      <c r="U402" s="30"/>
      <c r="V402" s="30"/>
      <c r="W402" s="30"/>
      <c r="X402" s="30"/>
      <c r="Y402" s="30"/>
      <c r="Z402" s="30"/>
      <c r="AA402" s="30"/>
      <c r="AB402" s="30"/>
      <c r="AC402" s="30"/>
      <c r="AD402" s="30"/>
      <c r="AE402" s="30"/>
      <c r="AF402" s="30"/>
      <c r="AG402" s="30"/>
      <c r="AH402" s="30"/>
      <c r="AI402" s="30"/>
    </row>
    <row r="403" spans="1:35">
      <c r="A403" s="57"/>
      <c r="B403" s="43"/>
      <c r="C403" s="43"/>
      <c r="D403" s="43"/>
      <c r="E403" s="51"/>
      <c r="F403" s="43"/>
      <c r="G403" s="36"/>
      <c r="H403" s="43"/>
      <c r="I403" s="36"/>
      <c r="J403" s="43"/>
      <c r="K403" s="50"/>
      <c r="L403" s="43"/>
      <c r="M403" s="43"/>
      <c r="N403" s="36"/>
      <c r="O403" s="51"/>
      <c r="P403" s="43"/>
      <c r="Q403" s="36"/>
      <c r="R403" s="24"/>
      <c r="S403" s="43"/>
      <c r="T403" s="36"/>
      <c r="U403" s="30"/>
      <c r="V403" s="30"/>
      <c r="W403" s="30"/>
      <c r="X403" s="30"/>
      <c r="Y403" s="30"/>
      <c r="Z403" s="30"/>
      <c r="AA403" s="30"/>
      <c r="AB403" s="30"/>
      <c r="AC403" s="30"/>
      <c r="AD403" s="30"/>
      <c r="AE403" s="30"/>
      <c r="AF403" s="30"/>
      <c r="AG403" s="30"/>
      <c r="AH403" s="30"/>
      <c r="AI403" s="30"/>
    </row>
    <row r="404" spans="1:35">
      <c r="A404" s="57"/>
      <c r="B404" s="43"/>
      <c r="C404" s="43"/>
      <c r="D404" s="43"/>
      <c r="E404" s="51"/>
      <c r="F404" s="43"/>
      <c r="G404" s="36"/>
      <c r="H404" s="43"/>
      <c r="I404" s="36"/>
      <c r="J404" s="43"/>
      <c r="K404" s="50"/>
      <c r="L404" s="43"/>
      <c r="M404" s="43"/>
      <c r="N404" s="36"/>
      <c r="O404" s="51"/>
      <c r="P404" s="43"/>
      <c r="Q404" s="36"/>
      <c r="R404" s="24"/>
      <c r="S404" s="43"/>
      <c r="T404" s="36"/>
      <c r="U404" s="30"/>
      <c r="V404" s="30"/>
      <c r="W404" s="30"/>
      <c r="X404" s="30"/>
      <c r="Y404" s="30"/>
      <c r="Z404" s="30"/>
      <c r="AA404" s="30"/>
      <c r="AB404" s="30"/>
      <c r="AC404" s="30"/>
      <c r="AD404" s="30"/>
      <c r="AE404" s="30"/>
      <c r="AF404" s="30"/>
      <c r="AG404" s="30"/>
      <c r="AH404" s="30"/>
      <c r="AI404" s="30"/>
    </row>
    <row r="405" spans="1:35">
      <c r="A405" s="57"/>
      <c r="B405" s="43"/>
      <c r="C405" s="43"/>
      <c r="D405" s="43"/>
      <c r="E405" s="51"/>
      <c r="F405" s="43"/>
      <c r="G405" s="36"/>
      <c r="H405" s="43"/>
      <c r="I405" s="36"/>
      <c r="J405" s="43"/>
      <c r="K405" s="50"/>
      <c r="L405" s="43"/>
      <c r="M405" s="43"/>
      <c r="N405" s="36"/>
      <c r="O405" s="51"/>
      <c r="P405" s="43"/>
      <c r="Q405" s="36"/>
      <c r="R405" s="24"/>
      <c r="S405" s="43"/>
      <c r="T405" s="36"/>
      <c r="U405" s="30"/>
      <c r="V405" s="30"/>
      <c r="W405" s="30"/>
      <c r="X405" s="30"/>
      <c r="Y405" s="30"/>
      <c r="Z405" s="30"/>
      <c r="AA405" s="30"/>
      <c r="AB405" s="30"/>
      <c r="AC405" s="30"/>
      <c r="AD405" s="30"/>
      <c r="AE405" s="30"/>
      <c r="AF405" s="30"/>
      <c r="AG405" s="30"/>
      <c r="AH405" s="30"/>
      <c r="AI405" s="30"/>
    </row>
    <row r="406" spans="1:35">
      <c r="A406" s="57"/>
      <c r="B406" s="43"/>
      <c r="C406" s="43"/>
      <c r="D406" s="43"/>
      <c r="E406" s="51"/>
      <c r="F406" s="43"/>
      <c r="G406" s="36"/>
      <c r="H406" s="43"/>
      <c r="I406" s="36"/>
      <c r="J406" s="43"/>
      <c r="K406" s="50"/>
      <c r="L406" s="43"/>
      <c r="M406" s="43"/>
      <c r="N406" s="36"/>
      <c r="O406" s="51"/>
      <c r="P406" s="43"/>
      <c r="Q406" s="36"/>
      <c r="R406" s="24"/>
      <c r="S406" s="43"/>
      <c r="T406" s="36"/>
      <c r="U406" s="30"/>
      <c r="V406" s="30"/>
      <c r="W406" s="30"/>
      <c r="X406" s="30"/>
      <c r="Y406" s="30"/>
      <c r="Z406" s="30"/>
      <c r="AA406" s="30"/>
      <c r="AB406" s="30"/>
      <c r="AC406" s="30"/>
      <c r="AD406" s="30"/>
      <c r="AE406" s="30"/>
      <c r="AF406" s="30"/>
      <c r="AG406" s="30"/>
      <c r="AH406" s="30"/>
      <c r="AI406" s="30"/>
    </row>
    <row r="407" spans="1:35">
      <c r="A407" s="57"/>
      <c r="B407" s="43"/>
      <c r="C407" s="43"/>
      <c r="D407" s="43"/>
      <c r="E407" s="51"/>
      <c r="F407" s="43"/>
      <c r="G407" s="36"/>
      <c r="H407" s="43"/>
      <c r="I407" s="36"/>
      <c r="J407" s="43"/>
      <c r="K407" s="50"/>
      <c r="L407" s="43"/>
      <c r="M407" s="43"/>
      <c r="N407" s="36"/>
      <c r="O407" s="51"/>
      <c r="P407" s="43"/>
      <c r="Q407" s="36"/>
      <c r="R407" s="24"/>
      <c r="S407" s="43"/>
      <c r="T407" s="36"/>
      <c r="U407" s="30"/>
      <c r="V407" s="30"/>
      <c r="W407" s="30"/>
      <c r="X407" s="30"/>
      <c r="Y407" s="30"/>
      <c r="Z407" s="30"/>
      <c r="AA407" s="30"/>
      <c r="AB407" s="30"/>
      <c r="AC407" s="30"/>
      <c r="AD407" s="30"/>
      <c r="AE407" s="30"/>
      <c r="AF407" s="30"/>
      <c r="AG407" s="30"/>
      <c r="AH407" s="30"/>
      <c r="AI407" s="30"/>
    </row>
    <row r="408" spans="1:35">
      <c r="A408" s="57"/>
      <c r="B408" s="43"/>
      <c r="C408" s="43"/>
      <c r="D408" s="43"/>
      <c r="E408" s="51"/>
      <c r="F408" s="43"/>
      <c r="G408" s="36"/>
      <c r="H408" s="43"/>
      <c r="I408" s="36"/>
      <c r="J408" s="43"/>
      <c r="K408" s="50"/>
      <c r="L408" s="43"/>
      <c r="M408" s="43"/>
      <c r="N408" s="36"/>
      <c r="O408" s="51"/>
      <c r="P408" s="43"/>
      <c r="Q408" s="36"/>
      <c r="R408" s="24"/>
      <c r="S408" s="43"/>
      <c r="T408" s="36"/>
      <c r="U408" s="30"/>
      <c r="V408" s="30"/>
      <c r="W408" s="30"/>
      <c r="X408" s="30"/>
      <c r="Y408" s="30"/>
      <c r="Z408" s="30"/>
      <c r="AA408" s="30"/>
      <c r="AB408" s="30"/>
      <c r="AC408" s="30"/>
      <c r="AD408" s="30"/>
      <c r="AE408" s="30"/>
      <c r="AF408" s="30"/>
      <c r="AG408" s="30"/>
      <c r="AH408" s="30"/>
      <c r="AI408" s="30"/>
    </row>
    <row r="409" spans="1:35">
      <c r="A409" s="57"/>
      <c r="B409" s="43"/>
      <c r="C409" s="43"/>
      <c r="D409" s="43"/>
      <c r="E409" s="51"/>
      <c r="F409" s="43"/>
      <c r="G409" s="36"/>
      <c r="H409" s="43"/>
      <c r="I409" s="36"/>
      <c r="J409" s="43"/>
      <c r="K409" s="50"/>
      <c r="L409" s="43"/>
      <c r="M409" s="43"/>
      <c r="N409" s="36"/>
      <c r="O409" s="51"/>
      <c r="P409" s="43"/>
      <c r="Q409" s="36"/>
      <c r="R409" s="24"/>
      <c r="S409" s="43"/>
      <c r="T409" s="36"/>
      <c r="U409" s="30"/>
      <c r="V409" s="30"/>
      <c r="W409" s="30"/>
      <c r="X409" s="30"/>
      <c r="Y409" s="30"/>
      <c r="Z409" s="30"/>
      <c r="AA409" s="30"/>
      <c r="AB409" s="30"/>
      <c r="AC409" s="30"/>
      <c r="AD409" s="30"/>
      <c r="AE409" s="30"/>
      <c r="AF409" s="30"/>
      <c r="AG409" s="30"/>
      <c r="AH409" s="30"/>
      <c r="AI409" s="30"/>
    </row>
    <row r="410" spans="1:35">
      <c r="A410" s="57"/>
      <c r="B410" s="43"/>
      <c r="C410" s="43"/>
      <c r="D410" s="43"/>
      <c r="E410" s="51"/>
      <c r="F410" s="43"/>
      <c r="G410" s="36"/>
      <c r="H410" s="43"/>
      <c r="I410" s="36"/>
      <c r="J410" s="43"/>
      <c r="K410" s="50"/>
      <c r="L410" s="43"/>
      <c r="M410" s="43"/>
      <c r="N410" s="36"/>
      <c r="O410" s="51"/>
      <c r="P410" s="43"/>
      <c r="Q410" s="36"/>
      <c r="R410" s="24"/>
      <c r="S410" s="43"/>
      <c r="T410" s="36"/>
      <c r="U410" s="30"/>
      <c r="V410" s="30"/>
      <c r="W410" s="30"/>
      <c r="X410" s="30"/>
      <c r="Y410" s="30"/>
      <c r="Z410" s="30"/>
      <c r="AA410" s="30"/>
      <c r="AB410" s="30"/>
      <c r="AC410" s="30"/>
      <c r="AD410" s="30"/>
      <c r="AE410" s="30"/>
      <c r="AF410" s="30"/>
      <c r="AG410" s="30"/>
      <c r="AH410" s="30"/>
      <c r="AI410" s="30"/>
    </row>
    <row r="411" spans="1:35">
      <c r="A411" s="57"/>
      <c r="B411" s="43"/>
      <c r="C411" s="43"/>
      <c r="D411" s="43"/>
      <c r="E411" s="51"/>
      <c r="F411" s="43"/>
      <c r="G411" s="36"/>
      <c r="H411" s="43"/>
      <c r="I411" s="36"/>
      <c r="J411" s="43"/>
      <c r="K411" s="50"/>
      <c r="L411" s="43"/>
      <c r="M411" s="43"/>
      <c r="N411" s="36"/>
      <c r="O411" s="51"/>
      <c r="P411" s="43"/>
      <c r="Q411" s="36"/>
      <c r="R411" s="24"/>
      <c r="S411" s="43"/>
      <c r="T411" s="36"/>
      <c r="U411" s="30"/>
      <c r="V411" s="30"/>
      <c r="W411" s="30"/>
      <c r="X411" s="30"/>
      <c r="Y411" s="30"/>
      <c r="Z411" s="30"/>
      <c r="AA411" s="30"/>
      <c r="AB411" s="30"/>
      <c r="AC411" s="30"/>
      <c r="AD411" s="30"/>
      <c r="AE411" s="30"/>
      <c r="AF411" s="30"/>
      <c r="AG411" s="30"/>
      <c r="AH411" s="30"/>
      <c r="AI411" s="30"/>
    </row>
    <row r="412" spans="1:35">
      <c r="A412" s="57"/>
      <c r="B412" s="43"/>
      <c r="C412" s="43"/>
      <c r="D412" s="43"/>
      <c r="E412" s="51"/>
      <c r="F412" s="43"/>
      <c r="G412" s="36"/>
      <c r="H412" s="43"/>
      <c r="I412" s="36"/>
      <c r="J412" s="43"/>
      <c r="K412" s="50"/>
      <c r="L412" s="43"/>
      <c r="M412" s="43"/>
      <c r="N412" s="36"/>
      <c r="O412" s="51"/>
      <c r="P412" s="43"/>
      <c r="Q412" s="36"/>
      <c r="R412" s="24"/>
      <c r="S412" s="43"/>
      <c r="T412" s="36"/>
      <c r="U412" s="30"/>
      <c r="V412" s="30"/>
      <c r="W412" s="30"/>
      <c r="X412" s="30"/>
      <c r="Y412" s="30"/>
      <c r="Z412" s="30"/>
      <c r="AA412" s="30"/>
      <c r="AB412" s="30"/>
      <c r="AC412" s="30"/>
      <c r="AD412" s="30"/>
      <c r="AE412" s="30"/>
      <c r="AF412" s="30"/>
      <c r="AG412" s="30"/>
      <c r="AH412" s="30"/>
      <c r="AI412" s="30"/>
    </row>
    <row r="413" spans="1:35">
      <c r="A413" s="57"/>
      <c r="B413" s="43"/>
      <c r="C413" s="43"/>
      <c r="D413" s="43"/>
      <c r="E413" s="51"/>
      <c r="F413" s="43"/>
      <c r="G413" s="36"/>
      <c r="H413" s="43"/>
      <c r="I413" s="36"/>
      <c r="J413" s="43"/>
      <c r="K413" s="50"/>
      <c r="L413" s="43"/>
      <c r="M413" s="43"/>
      <c r="N413" s="36"/>
      <c r="O413" s="51"/>
      <c r="P413" s="43"/>
      <c r="Q413" s="36"/>
      <c r="R413" s="24"/>
      <c r="S413" s="43"/>
      <c r="T413" s="36"/>
      <c r="U413" s="30"/>
      <c r="V413" s="30"/>
      <c r="W413" s="30"/>
      <c r="X413" s="30"/>
      <c r="Y413" s="30"/>
      <c r="Z413" s="30"/>
      <c r="AA413" s="30"/>
      <c r="AB413" s="30"/>
      <c r="AC413" s="30"/>
      <c r="AD413" s="30"/>
      <c r="AE413" s="30"/>
      <c r="AF413" s="30"/>
      <c r="AG413" s="30"/>
      <c r="AH413" s="30"/>
      <c r="AI413" s="30"/>
    </row>
    <row r="414" spans="1:35">
      <c r="A414" s="57"/>
      <c r="B414" s="43"/>
      <c r="C414" s="43"/>
      <c r="D414" s="43"/>
      <c r="E414" s="51"/>
      <c r="F414" s="43"/>
      <c r="G414" s="36"/>
      <c r="H414" s="43"/>
      <c r="I414" s="36"/>
      <c r="J414" s="43"/>
      <c r="K414" s="50"/>
      <c r="L414" s="43"/>
      <c r="M414" s="43"/>
      <c r="N414" s="36"/>
      <c r="O414" s="51"/>
      <c r="P414" s="43"/>
      <c r="Q414" s="36"/>
      <c r="R414" s="24"/>
      <c r="S414" s="43"/>
      <c r="T414" s="36"/>
      <c r="U414" s="30"/>
      <c r="V414" s="30"/>
      <c r="W414" s="30"/>
      <c r="X414" s="30"/>
      <c r="Y414" s="30"/>
      <c r="Z414" s="30"/>
      <c r="AA414" s="30"/>
      <c r="AB414" s="30"/>
      <c r="AC414" s="30"/>
      <c r="AD414" s="30"/>
      <c r="AE414" s="30"/>
      <c r="AF414" s="30"/>
      <c r="AG414" s="30"/>
      <c r="AH414" s="30"/>
      <c r="AI414" s="30"/>
    </row>
    <row r="415" spans="1:35">
      <c r="A415" s="57"/>
      <c r="B415" s="43"/>
      <c r="C415" s="43"/>
      <c r="D415" s="43"/>
      <c r="E415" s="51"/>
      <c r="F415" s="43"/>
      <c r="G415" s="36"/>
      <c r="H415" s="43"/>
      <c r="I415" s="36"/>
      <c r="J415" s="43"/>
      <c r="K415" s="50"/>
      <c r="L415" s="43"/>
      <c r="M415" s="43"/>
      <c r="N415" s="36"/>
      <c r="O415" s="51"/>
      <c r="P415" s="43"/>
      <c r="Q415" s="36"/>
      <c r="R415" s="24"/>
      <c r="S415" s="43"/>
      <c r="T415" s="36"/>
      <c r="U415" s="30"/>
      <c r="V415" s="30"/>
      <c r="W415" s="30"/>
      <c r="X415" s="30"/>
      <c r="Y415" s="30"/>
      <c r="Z415" s="30"/>
      <c r="AA415" s="30"/>
      <c r="AB415" s="30"/>
      <c r="AC415" s="30"/>
      <c r="AD415" s="30"/>
      <c r="AE415" s="30"/>
      <c r="AF415" s="30"/>
      <c r="AG415" s="30"/>
      <c r="AH415" s="30"/>
      <c r="AI415" s="30"/>
    </row>
    <row r="416" spans="1:35">
      <c r="A416" s="57"/>
      <c r="B416" s="43"/>
      <c r="C416" s="43"/>
      <c r="D416" s="43"/>
      <c r="E416" s="51"/>
      <c r="F416" s="43"/>
      <c r="G416" s="36"/>
      <c r="H416" s="43"/>
      <c r="I416" s="36"/>
      <c r="J416" s="43"/>
      <c r="K416" s="50"/>
      <c r="L416" s="43"/>
      <c r="M416" s="43"/>
      <c r="N416" s="36"/>
      <c r="O416" s="51"/>
      <c r="P416" s="43"/>
      <c r="Q416" s="36"/>
      <c r="R416" s="24"/>
      <c r="S416" s="43"/>
      <c r="T416" s="36"/>
      <c r="U416" s="30"/>
      <c r="V416" s="30"/>
      <c r="W416" s="30"/>
      <c r="X416" s="30"/>
      <c r="Y416" s="30"/>
      <c r="Z416" s="30"/>
      <c r="AA416" s="30"/>
      <c r="AB416" s="30"/>
      <c r="AC416" s="30"/>
      <c r="AD416" s="30"/>
      <c r="AE416" s="30"/>
      <c r="AF416" s="30"/>
      <c r="AG416" s="30"/>
      <c r="AH416" s="30"/>
      <c r="AI416" s="30"/>
    </row>
    <row r="417" spans="1:35">
      <c r="A417" s="57"/>
      <c r="B417" s="43"/>
      <c r="C417" s="43"/>
      <c r="D417" s="43"/>
      <c r="E417" s="51"/>
      <c r="F417" s="43"/>
      <c r="G417" s="36"/>
      <c r="H417" s="43"/>
      <c r="I417" s="36"/>
      <c r="J417" s="43"/>
      <c r="K417" s="50"/>
      <c r="L417" s="43"/>
      <c r="M417" s="43"/>
      <c r="N417" s="36"/>
      <c r="O417" s="51"/>
      <c r="P417" s="43"/>
      <c r="Q417" s="36"/>
      <c r="R417" s="24"/>
      <c r="S417" s="43"/>
      <c r="T417" s="36"/>
      <c r="U417" s="30"/>
      <c r="V417" s="30"/>
      <c r="W417" s="30"/>
      <c r="X417" s="30"/>
      <c r="Y417" s="30"/>
      <c r="Z417" s="30"/>
      <c r="AA417" s="30"/>
      <c r="AB417" s="30"/>
      <c r="AC417" s="30"/>
      <c r="AD417" s="30"/>
      <c r="AE417" s="30"/>
      <c r="AF417" s="30"/>
      <c r="AG417" s="30"/>
      <c r="AH417" s="30"/>
      <c r="AI417" s="30"/>
    </row>
    <row r="418" spans="1:35">
      <c r="A418" s="57"/>
      <c r="B418" s="43"/>
      <c r="C418" s="43"/>
      <c r="D418" s="43"/>
      <c r="E418" s="51"/>
      <c r="F418" s="43"/>
      <c r="G418" s="36"/>
      <c r="H418" s="43"/>
      <c r="I418" s="36"/>
      <c r="J418" s="43"/>
      <c r="K418" s="50"/>
      <c r="L418" s="43"/>
      <c r="M418" s="43"/>
      <c r="N418" s="36"/>
      <c r="O418" s="51"/>
      <c r="P418" s="43"/>
      <c r="Q418" s="36"/>
      <c r="R418" s="24"/>
      <c r="S418" s="43"/>
      <c r="T418" s="36"/>
      <c r="U418" s="30"/>
      <c r="V418" s="30"/>
      <c r="W418" s="30"/>
      <c r="X418" s="30"/>
      <c r="Y418" s="30"/>
      <c r="Z418" s="30"/>
      <c r="AA418" s="30"/>
      <c r="AB418" s="30"/>
      <c r="AC418" s="30"/>
      <c r="AD418" s="30"/>
      <c r="AE418" s="30"/>
      <c r="AF418" s="30"/>
      <c r="AG418" s="30"/>
      <c r="AH418" s="30"/>
      <c r="AI418" s="30"/>
    </row>
    <row r="419" spans="1:35">
      <c r="A419" s="57"/>
      <c r="B419" s="43"/>
      <c r="C419" s="43"/>
      <c r="D419" s="43"/>
      <c r="E419" s="51"/>
      <c r="F419" s="43"/>
      <c r="G419" s="36"/>
      <c r="H419" s="43"/>
      <c r="I419" s="36"/>
      <c r="J419" s="43"/>
      <c r="K419" s="50"/>
      <c r="L419" s="43"/>
      <c r="M419" s="43"/>
      <c r="N419" s="36"/>
      <c r="O419" s="51"/>
      <c r="P419" s="43"/>
      <c r="Q419" s="36"/>
      <c r="R419" s="24"/>
      <c r="S419" s="43"/>
      <c r="T419" s="36"/>
      <c r="U419" s="30"/>
      <c r="V419" s="30"/>
      <c r="W419" s="30"/>
      <c r="X419" s="30"/>
      <c r="Y419" s="30"/>
      <c r="Z419" s="30"/>
      <c r="AA419" s="30"/>
      <c r="AB419" s="30"/>
      <c r="AC419" s="30"/>
      <c r="AD419" s="30"/>
      <c r="AE419" s="30"/>
      <c r="AF419" s="30"/>
      <c r="AG419" s="30"/>
      <c r="AH419" s="30"/>
      <c r="AI419" s="30"/>
    </row>
    <row r="420" spans="1:35">
      <c r="A420" s="57"/>
      <c r="B420" s="43"/>
      <c r="C420" s="43"/>
      <c r="D420" s="43"/>
      <c r="E420" s="51"/>
      <c r="F420" s="43"/>
      <c r="G420" s="36"/>
      <c r="H420" s="43"/>
      <c r="I420" s="36"/>
      <c r="J420" s="43"/>
      <c r="K420" s="50"/>
      <c r="L420" s="43"/>
      <c r="M420" s="43"/>
      <c r="N420" s="36"/>
      <c r="O420" s="51"/>
      <c r="P420" s="43"/>
      <c r="Q420" s="36"/>
      <c r="R420" s="24"/>
      <c r="S420" s="43"/>
      <c r="T420" s="36"/>
      <c r="U420" s="30"/>
      <c r="V420" s="30"/>
      <c r="W420" s="30"/>
      <c r="X420" s="30"/>
      <c r="Y420" s="30"/>
      <c r="Z420" s="30"/>
      <c r="AA420" s="30"/>
      <c r="AB420" s="30"/>
      <c r="AC420" s="30"/>
      <c r="AD420" s="30"/>
      <c r="AE420" s="30"/>
      <c r="AF420" s="30"/>
      <c r="AG420" s="30"/>
      <c r="AH420" s="30"/>
      <c r="AI420" s="30"/>
    </row>
    <row r="421" spans="1:35">
      <c r="A421" s="57"/>
      <c r="B421" s="43"/>
      <c r="C421" s="43"/>
      <c r="D421" s="43"/>
      <c r="E421" s="51"/>
      <c r="F421" s="43"/>
      <c r="G421" s="36"/>
      <c r="H421" s="43"/>
      <c r="I421" s="36"/>
      <c r="J421" s="43"/>
      <c r="K421" s="50"/>
      <c r="L421" s="43"/>
      <c r="M421" s="43"/>
      <c r="N421" s="36"/>
      <c r="O421" s="51"/>
      <c r="P421" s="43"/>
      <c r="Q421" s="36"/>
      <c r="R421" s="24"/>
      <c r="S421" s="43"/>
      <c r="T421" s="36"/>
      <c r="U421" s="30"/>
      <c r="V421" s="30"/>
      <c r="W421" s="30"/>
      <c r="X421" s="30"/>
      <c r="Y421" s="30"/>
      <c r="Z421" s="30"/>
      <c r="AA421" s="30"/>
      <c r="AB421" s="30"/>
      <c r="AC421" s="30"/>
      <c r="AD421" s="30"/>
      <c r="AE421" s="30"/>
      <c r="AF421" s="30"/>
      <c r="AG421" s="30"/>
      <c r="AH421" s="30"/>
      <c r="AI421" s="30"/>
    </row>
    <row r="422" spans="1:35">
      <c r="A422" s="57"/>
      <c r="B422" s="43"/>
      <c r="C422" s="43"/>
      <c r="D422" s="43"/>
      <c r="E422" s="51"/>
      <c r="F422" s="43"/>
      <c r="G422" s="36"/>
      <c r="H422" s="43"/>
      <c r="I422" s="36"/>
      <c r="J422" s="43"/>
      <c r="K422" s="50"/>
      <c r="L422" s="43"/>
      <c r="M422" s="43"/>
      <c r="N422" s="36"/>
      <c r="O422" s="51"/>
      <c r="P422" s="43"/>
      <c r="Q422" s="36"/>
      <c r="R422" s="24"/>
      <c r="S422" s="43"/>
      <c r="T422" s="36"/>
      <c r="U422" s="30"/>
      <c r="V422" s="30"/>
      <c r="W422" s="30"/>
      <c r="X422" s="30"/>
      <c r="Y422" s="30"/>
      <c r="Z422" s="30"/>
      <c r="AA422" s="30"/>
      <c r="AB422" s="30"/>
      <c r="AC422" s="30"/>
      <c r="AD422" s="30"/>
      <c r="AE422" s="30"/>
      <c r="AF422" s="30"/>
      <c r="AG422" s="30"/>
      <c r="AH422" s="30"/>
      <c r="AI422" s="30"/>
    </row>
    <row r="423" spans="1:35">
      <c r="A423" s="57"/>
      <c r="B423" s="43"/>
      <c r="C423" s="43"/>
      <c r="D423" s="43"/>
      <c r="E423" s="51"/>
      <c r="F423" s="43"/>
      <c r="G423" s="36"/>
      <c r="H423" s="43"/>
      <c r="I423" s="36"/>
      <c r="J423" s="43"/>
      <c r="K423" s="50"/>
      <c r="L423" s="43"/>
      <c r="M423" s="43"/>
      <c r="N423" s="36"/>
      <c r="O423" s="51"/>
      <c r="P423" s="43"/>
      <c r="Q423" s="36"/>
      <c r="R423" s="24"/>
      <c r="S423" s="43"/>
      <c r="T423" s="36"/>
      <c r="U423" s="30"/>
      <c r="V423" s="30"/>
      <c r="W423" s="30"/>
      <c r="X423" s="30"/>
      <c r="Y423" s="30"/>
      <c r="Z423" s="30"/>
      <c r="AA423" s="30"/>
      <c r="AB423" s="30"/>
      <c r="AC423" s="30"/>
      <c r="AD423" s="30"/>
      <c r="AE423" s="30"/>
      <c r="AF423" s="30"/>
      <c r="AG423" s="30"/>
      <c r="AH423" s="30"/>
      <c r="AI423" s="30"/>
    </row>
    <row r="424" spans="1:35">
      <c r="A424" s="57"/>
      <c r="B424" s="43"/>
      <c r="C424" s="43"/>
      <c r="D424" s="43"/>
      <c r="E424" s="51"/>
      <c r="F424" s="43"/>
      <c r="G424" s="36"/>
      <c r="H424" s="43"/>
      <c r="I424" s="36"/>
      <c r="J424" s="43"/>
      <c r="K424" s="50"/>
      <c r="L424" s="43"/>
      <c r="M424" s="43"/>
      <c r="N424" s="36"/>
      <c r="O424" s="51"/>
      <c r="P424" s="43"/>
      <c r="Q424" s="36"/>
      <c r="R424" s="24"/>
      <c r="S424" s="43"/>
      <c r="T424" s="36"/>
      <c r="U424" s="30"/>
      <c r="V424" s="30"/>
      <c r="W424" s="30"/>
      <c r="X424" s="30"/>
      <c r="Y424" s="30"/>
      <c r="Z424" s="30"/>
      <c r="AA424" s="30"/>
      <c r="AB424" s="30"/>
      <c r="AC424" s="30"/>
      <c r="AD424" s="30"/>
      <c r="AE424" s="30"/>
      <c r="AF424" s="30"/>
      <c r="AG424" s="30"/>
      <c r="AH424" s="30"/>
      <c r="AI424" s="30"/>
    </row>
    <row r="425" spans="1:35">
      <c r="A425" s="57"/>
      <c r="B425" s="43"/>
      <c r="C425" s="43"/>
      <c r="D425" s="43"/>
      <c r="E425" s="51"/>
      <c r="F425" s="43"/>
      <c r="G425" s="36"/>
      <c r="H425" s="43"/>
      <c r="I425" s="36"/>
      <c r="J425" s="43"/>
      <c r="K425" s="50"/>
      <c r="L425" s="43"/>
      <c r="M425" s="43"/>
      <c r="N425" s="36"/>
      <c r="O425" s="51"/>
      <c r="P425" s="43"/>
      <c r="Q425" s="36"/>
      <c r="R425" s="24"/>
      <c r="S425" s="43"/>
      <c r="T425" s="36"/>
      <c r="U425" s="30"/>
      <c r="V425" s="30"/>
      <c r="W425" s="30"/>
      <c r="X425" s="30"/>
      <c r="Y425" s="30"/>
      <c r="Z425" s="30"/>
      <c r="AA425" s="30"/>
      <c r="AB425" s="30"/>
      <c r="AC425" s="30"/>
      <c r="AD425" s="30"/>
      <c r="AE425" s="30"/>
      <c r="AF425" s="30"/>
      <c r="AG425" s="30"/>
      <c r="AH425" s="30"/>
      <c r="AI425" s="30"/>
    </row>
    <row r="426" spans="1:35">
      <c r="A426" s="57"/>
      <c r="B426" s="43"/>
      <c r="C426" s="43"/>
      <c r="D426" s="43"/>
      <c r="E426" s="51"/>
      <c r="F426" s="43"/>
      <c r="G426" s="36"/>
      <c r="H426" s="43"/>
      <c r="I426" s="36"/>
      <c r="J426" s="43"/>
      <c r="K426" s="50"/>
      <c r="L426" s="43"/>
      <c r="M426" s="43"/>
      <c r="N426" s="36"/>
      <c r="O426" s="51"/>
      <c r="P426" s="43"/>
      <c r="Q426" s="36"/>
      <c r="R426" s="24"/>
      <c r="S426" s="43"/>
      <c r="T426" s="36"/>
      <c r="U426" s="30"/>
      <c r="V426" s="30"/>
      <c r="W426" s="30"/>
      <c r="X426" s="30"/>
      <c r="Y426" s="30"/>
      <c r="Z426" s="30"/>
      <c r="AA426" s="30"/>
      <c r="AB426" s="30"/>
      <c r="AC426" s="30"/>
      <c r="AD426" s="30"/>
      <c r="AE426" s="30"/>
      <c r="AF426" s="30"/>
      <c r="AG426" s="30"/>
      <c r="AH426" s="30"/>
      <c r="AI426" s="30"/>
    </row>
    <row r="427" spans="1:35">
      <c r="A427" s="57"/>
      <c r="B427" s="43"/>
      <c r="C427" s="43"/>
      <c r="D427" s="43"/>
      <c r="E427" s="51"/>
      <c r="F427" s="43"/>
      <c r="G427" s="36"/>
      <c r="H427" s="43"/>
      <c r="I427" s="36"/>
      <c r="J427" s="43"/>
      <c r="K427" s="50"/>
      <c r="L427" s="43"/>
      <c r="M427" s="43"/>
      <c r="N427" s="36"/>
      <c r="O427" s="51"/>
      <c r="P427" s="43"/>
      <c r="Q427" s="36"/>
      <c r="R427" s="24"/>
      <c r="S427" s="43"/>
      <c r="T427" s="36"/>
      <c r="U427" s="30"/>
      <c r="V427" s="30"/>
      <c r="W427" s="30"/>
      <c r="X427" s="30"/>
      <c r="Y427" s="30"/>
      <c r="Z427" s="30"/>
      <c r="AA427" s="30"/>
      <c r="AB427" s="30"/>
      <c r="AC427" s="30"/>
      <c r="AD427" s="30"/>
      <c r="AE427" s="30"/>
      <c r="AF427" s="30"/>
      <c r="AG427" s="30"/>
      <c r="AH427" s="30"/>
      <c r="AI427" s="30"/>
    </row>
    <row r="428" spans="1:35">
      <c r="A428" s="57"/>
      <c r="B428" s="43"/>
      <c r="C428" s="43"/>
      <c r="D428" s="43"/>
      <c r="E428" s="51"/>
      <c r="F428" s="43"/>
      <c r="G428" s="36"/>
      <c r="H428" s="43"/>
      <c r="I428" s="36"/>
      <c r="J428" s="43"/>
      <c r="K428" s="50"/>
      <c r="L428" s="43"/>
      <c r="M428" s="43"/>
      <c r="N428" s="36"/>
      <c r="O428" s="51"/>
      <c r="P428" s="43"/>
      <c r="Q428" s="36"/>
      <c r="R428" s="24"/>
      <c r="S428" s="43"/>
      <c r="T428" s="36"/>
      <c r="U428" s="30"/>
      <c r="V428" s="30"/>
      <c r="W428" s="30"/>
      <c r="X428" s="30"/>
      <c r="Y428" s="30"/>
      <c r="Z428" s="30"/>
      <c r="AA428" s="30"/>
      <c r="AB428" s="30"/>
      <c r="AC428" s="30"/>
      <c r="AD428" s="30"/>
      <c r="AE428" s="30"/>
      <c r="AF428" s="30"/>
      <c r="AG428" s="30"/>
      <c r="AH428" s="30"/>
      <c r="AI428" s="30"/>
    </row>
    <row r="429" spans="1:35">
      <c r="A429" s="57"/>
      <c r="B429" s="43"/>
      <c r="C429" s="43"/>
      <c r="D429" s="43"/>
      <c r="E429" s="51"/>
      <c r="F429" s="43"/>
      <c r="G429" s="36"/>
      <c r="H429" s="43"/>
      <c r="I429" s="36"/>
      <c r="J429" s="43"/>
      <c r="K429" s="50"/>
      <c r="L429" s="43"/>
      <c r="M429" s="43"/>
      <c r="N429" s="36"/>
      <c r="O429" s="51"/>
      <c r="P429" s="43"/>
      <c r="Q429" s="36"/>
      <c r="R429" s="24"/>
      <c r="S429" s="43"/>
      <c r="T429" s="36"/>
      <c r="U429" s="30"/>
      <c r="V429" s="30"/>
      <c r="W429" s="30"/>
      <c r="X429" s="30"/>
      <c r="Y429" s="30"/>
      <c r="Z429" s="30"/>
      <c r="AA429" s="30"/>
      <c r="AB429" s="30"/>
      <c r="AC429" s="30"/>
      <c r="AD429" s="30"/>
      <c r="AE429" s="30"/>
      <c r="AF429" s="30"/>
      <c r="AG429" s="30"/>
      <c r="AH429" s="30"/>
      <c r="AI429" s="30"/>
    </row>
    <row r="430" spans="1:35">
      <c r="A430" s="57"/>
      <c r="B430" s="43"/>
      <c r="C430" s="43"/>
      <c r="D430" s="43"/>
      <c r="E430" s="51"/>
      <c r="F430" s="43"/>
      <c r="G430" s="36"/>
      <c r="H430" s="43"/>
      <c r="I430" s="36"/>
      <c r="J430" s="43"/>
      <c r="K430" s="50"/>
      <c r="L430" s="43"/>
      <c r="M430" s="43"/>
      <c r="N430" s="36"/>
      <c r="O430" s="51"/>
      <c r="P430" s="43"/>
      <c r="Q430" s="36"/>
      <c r="R430" s="24"/>
      <c r="S430" s="43"/>
      <c r="T430" s="36"/>
      <c r="U430" s="30"/>
      <c r="V430" s="30"/>
      <c r="W430" s="30"/>
      <c r="X430" s="30"/>
      <c r="Y430" s="30"/>
      <c r="Z430" s="30"/>
      <c r="AA430" s="30"/>
      <c r="AB430" s="30"/>
      <c r="AC430" s="30"/>
      <c r="AD430" s="30"/>
      <c r="AE430" s="30"/>
      <c r="AF430" s="30"/>
      <c r="AG430" s="30"/>
      <c r="AH430" s="30"/>
      <c r="AI430" s="30"/>
    </row>
    <row r="431" spans="1:35">
      <c r="A431" s="57"/>
      <c r="B431" s="43"/>
      <c r="C431" s="43"/>
      <c r="D431" s="43"/>
      <c r="E431" s="51"/>
      <c r="F431" s="43"/>
      <c r="G431" s="36"/>
      <c r="H431" s="43"/>
      <c r="I431" s="36"/>
      <c r="J431" s="43"/>
      <c r="K431" s="50"/>
      <c r="L431" s="43"/>
      <c r="M431" s="43"/>
      <c r="N431" s="36"/>
      <c r="O431" s="51"/>
      <c r="P431" s="43"/>
      <c r="Q431" s="36"/>
      <c r="R431" s="24"/>
      <c r="S431" s="43"/>
      <c r="T431" s="36"/>
      <c r="U431" s="30"/>
      <c r="V431" s="30"/>
      <c r="W431" s="30"/>
      <c r="X431" s="30"/>
      <c r="Y431" s="30"/>
      <c r="Z431" s="30"/>
      <c r="AA431" s="30"/>
      <c r="AB431" s="30"/>
      <c r="AC431" s="30"/>
      <c r="AD431" s="30"/>
      <c r="AE431" s="30"/>
      <c r="AF431" s="30"/>
      <c r="AG431" s="30"/>
      <c r="AH431" s="30"/>
      <c r="AI431" s="30"/>
    </row>
    <row r="432" spans="1:35">
      <c r="A432" s="57"/>
      <c r="B432" s="43"/>
      <c r="C432" s="43"/>
      <c r="D432" s="43"/>
      <c r="E432" s="51"/>
      <c r="F432" s="43"/>
      <c r="G432" s="36"/>
      <c r="H432" s="43"/>
      <c r="I432" s="36"/>
      <c r="J432" s="43"/>
      <c r="K432" s="50"/>
      <c r="L432" s="43"/>
      <c r="M432" s="43"/>
      <c r="N432" s="36"/>
      <c r="O432" s="51"/>
      <c r="P432" s="43"/>
      <c r="Q432" s="36"/>
      <c r="R432" s="24"/>
      <c r="S432" s="43"/>
      <c r="T432" s="36"/>
      <c r="U432" s="30"/>
      <c r="V432" s="30"/>
      <c r="W432" s="30"/>
      <c r="X432" s="30"/>
      <c r="Y432" s="30"/>
      <c r="Z432" s="30"/>
      <c r="AA432" s="30"/>
      <c r="AB432" s="30"/>
      <c r="AC432" s="30"/>
      <c r="AD432" s="30"/>
      <c r="AE432" s="30"/>
      <c r="AF432" s="30"/>
      <c r="AG432" s="30"/>
      <c r="AH432" s="30"/>
      <c r="AI432" s="30"/>
    </row>
    <row r="433" spans="1:35">
      <c r="A433" s="57"/>
      <c r="B433" s="43"/>
      <c r="C433" s="43"/>
      <c r="D433" s="43"/>
      <c r="E433" s="51"/>
      <c r="F433" s="43"/>
      <c r="G433" s="36"/>
      <c r="H433" s="43"/>
      <c r="I433" s="36"/>
      <c r="J433" s="43"/>
      <c r="K433" s="50"/>
      <c r="L433" s="43"/>
      <c r="M433" s="43"/>
      <c r="N433" s="36"/>
      <c r="O433" s="51"/>
      <c r="P433" s="43"/>
      <c r="Q433" s="36"/>
      <c r="R433" s="24"/>
      <c r="S433" s="43"/>
      <c r="T433" s="36"/>
      <c r="U433" s="30"/>
      <c r="V433" s="30"/>
      <c r="W433" s="30"/>
      <c r="X433" s="30"/>
      <c r="Y433" s="30"/>
      <c r="Z433" s="30"/>
      <c r="AA433" s="30"/>
      <c r="AB433" s="30"/>
      <c r="AC433" s="30"/>
      <c r="AD433" s="30"/>
      <c r="AE433" s="30"/>
      <c r="AF433" s="30"/>
      <c r="AG433" s="30"/>
      <c r="AH433" s="30"/>
      <c r="AI433" s="30"/>
    </row>
    <row r="434" spans="1:35">
      <c r="A434" s="57"/>
      <c r="B434" s="43"/>
      <c r="C434" s="43"/>
      <c r="D434" s="43"/>
      <c r="E434" s="51"/>
      <c r="F434" s="43"/>
      <c r="G434" s="36"/>
      <c r="H434" s="43"/>
      <c r="I434" s="36"/>
      <c r="J434" s="43"/>
      <c r="K434" s="50"/>
      <c r="L434" s="43"/>
      <c r="M434" s="43"/>
      <c r="N434" s="36"/>
      <c r="O434" s="51"/>
      <c r="P434" s="43"/>
      <c r="Q434" s="36"/>
      <c r="R434" s="24"/>
      <c r="S434" s="43"/>
      <c r="T434" s="36"/>
      <c r="U434" s="30"/>
      <c r="V434" s="30"/>
      <c r="W434" s="30"/>
      <c r="X434" s="30"/>
      <c r="Y434" s="30"/>
      <c r="Z434" s="30"/>
      <c r="AA434" s="30"/>
      <c r="AB434" s="30"/>
      <c r="AC434" s="30"/>
      <c r="AD434" s="30"/>
      <c r="AE434" s="30"/>
      <c r="AF434" s="30"/>
      <c r="AG434" s="30"/>
      <c r="AH434" s="30"/>
      <c r="AI434" s="30"/>
    </row>
    <row r="435" spans="1:35">
      <c r="A435" s="57"/>
      <c r="B435" s="43"/>
      <c r="C435" s="43"/>
      <c r="D435" s="43"/>
      <c r="E435" s="51"/>
      <c r="F435" s="43"/>
      <c r="G435" s="36"/>
      <c r="H435" s="43"/>
      <c r="I435" s="36"/>
      <c r="J435" s="43"/>
      <c r="K435" s="50"/>
      <c r="L435" s="43"/>
      <c r="M435" s="43"/>
      <c r="N435" s="36"/>
      <c r="O435" s="51"/>
      <c r="P435" s="43"/>
      <c r="Q435" s="36"/>
      <c r="R435" s="24"/>
      <c r="S435" s="43"/>
      <c r="T435" s="36"/>
      <c r="U435" s="30"/>
      <c r="V435" s="30"/>
      <c r="W435" s="30"/>
      <c r="X435" s="30"/>
      <c r="Y435" s="30"/>
      <c r="Z435" s="30"/>
      <c r="AA435" s="30"/>
      <c r="AB435" s="30"/>
      <c r="AC435" s="30"/>
      <c r="AD435" s="30"/>
      <c r="AE435" s="30"/>
      <c r="AF435" s="30"/>
      <c r="AG435" s="30"/>
      <c r="AH435" s="30"/>
      <c r="AI435" s="30"/>
    </row>
    <row r="436" spans="1:35">
      <c r="A436" s="57"/>
      <c r="B436" s="43"/>
      <c r="C436" s="43"/>
      <c r="D436" s="43"/>
      <c r="E436" s="51"/>
      <c r="F436" s="43"/>
      <c r="G436" s="36"/>
      <c r="H436" s="43"/>
      <c r="I436" s="36"/>
      <c r="J436" s="43"/>
      <c r="K436" s="50"/>
      <c r="L436" s="43"/>
      <c r="M436" s="43"/>
      <c r="N436" s="36"/>
      <c r="O436" s="51"/>
      <c r="P436" s="43"/>
      <c r="Q436" s="36"/>
      <c r="R436" s="24"/>
      <c r="S436" s="43"/>
      <c r="T436" s="36"/>
      <c r="U436" s="30"/>
      <c r="V436" s="30"/>
      <c r="W436" s="30"/>
      <c r="X436" s="30"/>
      <c r="Y436" s="30"/>
      <c r="Z436" s="30"/>
      <c r="AA436" s="30"/>
      <c r="AB436" s="30"/>
      <c r="AC436" s="30"/>
      <c r="AD436" s="30"/>
      <c r="AE436" s="30"/>
      <c r="AF436" s="30"/>
      <c r="AG436" s="30"/>
      <c r="AH436" s="30"/>
      <c r="AI436" s="30"/>
    </row>
    <row r="437" spans="1:35">
      <c r="A437" s="57"/>
      <c r="B437" s="43"/>
      <c r="C437" s="43"/>
      <c r="D437" s="43"/>
      <c r="E437" s="51"/>
      <c r="F437" s="43"/>
      <c r="G437" s="36"/>
      <c r="H437" s="43"/>
      <c r="I437" s="36"/>
      <c r="J437" s="43"/>
      <c r="K437" s="50"/>
      <c r="L437" s="43"/>
      <c r="M437" s="43"/>
      <c r="N437" s="36"/>
      <c r="O437" s="51"/>
      <c r="P437" s="43"/>
      <c r="Q437" s="36"/>
      <c r="R437" s="24"/>
      <c r="S437" s="43"/>
      <c r="T437" s="36"/>
      <c r="U437" s="30"/>
      <c r="V437" s="30"/>
      <c r="W437" s="30"/>
      <c r="X437" s="30"/>
      <c r="Y437" s="30"/>
      <c r="Z437" s="30"/>
      <c r="AA437" s="30"/>
      <c r="AB437" s="30"/>
      <c r="AC437" s="30"/>
      <c r="AD437" s="30"/>
      <c r="AE437" s="30"/>
      <c r="AF437" s="30"/>
      <c r="AG437" s="30"/>
      <c r="AH437" s="30"/>
      <c r="AI437" s="30"/>
    </row>
    <row r="438" spans="1:35">
      <c r="A438" s="57"/>
      <c r="B438" s="43"/>
      <c r="C438" s="43"/>
      <c r="D438" s="43"/>
      <c r="E438" s="51"/>
      <c r="F438" s="43"/>
      <c r="G438" s="36"/>
      <c r="H438" s="43"/>
      <c r="I438" s="36"/>
      <c r="J438" s="43"/>
      <c r="K438" s="50"/>
      <c r="L438" s="43"/>
      <c r="M438" s="43"/>
      <c r="N438" s="36"/>
      <c r="O438" s="51"/>
      <c r="P438" s="43"/>
      <c r="Q438" s="36"/>
      <c r="R438" s="24"/>
      <c r="S438" s="43"/>
      <c r="T438" s="36"/>
      <c r="U438" s="30"/>
      <c r="V438" s="30"/>
      <c r="W438" s="30"/>
      <c r="X438" s="30"/>
      <c r="Y438" s="30"/>
      <c r="Z438" s="30"/>
      <c r="AA438" s="30"/>
      <c r="AB438" s="30"/>
      <c r="AC438" s="30"/>
      <c r="AD438" s="30"/>
      <c r="AE438" s="30"/>
      <c r="AF438" s="30"/>
      <c r="AG438" s="30"/>
      <c r="AH438" s="30"/>
      <c r="AI438" s="30"/>
    </row>
    <row r="439" spans="1:35">
      <c r="A439" s="57"/>
      <c r="B439" s="43"/>
      <c r="C439" s="43"/>
      <c r="D439" s="43"/>
      <c r="E439" s="51"/>
      <c r="F439" s="43"/>
      <c r="G439" s="36"/>
      <c r="H439" s="43"/>
      <c r="I439" s="36"/>
      <c r="J439" s="43"/>
      <c r="K439" s="50"/>
      <c r="L439" s="43"/>
      <c r="M439" s="43"/>
      <c r="N439" s="36"/>
      <c r="O439" s="51"/>
      <c r="P439" s="43"/>
      <c r="Q439" s="36"/>
      <c r="R439" s="24"/>
      <c r="S439" s="43"/>
      <c r="T439" s="36"/>
      <c r="U439" s="30"/>
      <c r="V439" s="30"/>
      <c r="W439" s="30"/>
      <c r="X439" s="30"/>
      <c r="Y439" s="30"/>
      <c r="Z439" s="30"/>
      <c r="AA439" s="30"/>
      <c r="AB439" s="30"/>
      <c r="AC439" s="30"/>
      <c r="AD439" s="30"/>
      <c r="AE439" s="30"/>
      <c r="AF439" s="30"/>
      <c r="AG439" s="30"/>
      <c r="AH439" s="30"/>
      <c r="AI439" s="30"/>
    </row>
    <row r="440" spans="1:35">
      <c r="A440" s="57"/>
      <c r="B440" s="43"/>
      <c r="C440" s="43"/>
      <c r="D440" s="43"/>
      <c r="E440" s="51"/>
      <c r="F440" s="43"/>
      <c r="G440" s="36"/>
      <c r="H440" s="43"/>
      <c r="I440" s="36"/>
      <c r="J440" s="43"/>
      <c r="K440" s="50"/>
      <c r="L440" s="43"/>
      <c r="M440" s="43"/>
      <c r="N440" s="36"/>
      <c r="O440" s="51"/>
      <c r="P440" s="43"/>
      <c r="Q440" s="36"/>
      <c r="R440" s="24"/>
      <c r="S440" s="43"/>
      <c r="T440" s="36"/>
      <c r="U440" s="30"/>
      <c r="V440" s="30"/>
      <c r="W440" s="30"/>
      <c r="X440" s="30"/>
      <c r="Y440" s="30"/>
      <c r="Z440" s="30"/>
      <c r="AA440" s="30"/>
      <c r="AB440" s="30"/>
      <c r="AC440" s="30"/>
      <c r="AD440" s="30"/>
      <c r="AE440" s="30"/>
      <c r="AF440" s="30"/>
      <c r="AG440" s="30"/>
      <c r="AH440" s="30"/>
      <c r="AI440" s="30"/>
    </row>
    <row r="441" spans="1:35">
      <c r="A441" s="57"/>
      <c r="B441" s="43"/>
      <c r="C441" s="43"/>
      <c r="D441" s="43"/>
      <c r="E441" s="51"/>
      <c r="F441" s="43"/>
      <c r="G441" s="36"/>
      <c r="H441" s="43"/>
      <c r="I441" s="36"/>
      <c r="J441" s="43"/>
      <c r="K441" s="50"/>
      <c r="L441" s="43"/>
      <c r="M441" s="43"/>
      <c r="N441" s="36"/>
      <c r="O441" s="51"/>
      <c r="P441" s="43"/>
      <c r="Q441" s="36"/>
      <c r="R441" s="24"/>
      <c r="S441" s="43"/>
      <c r="T441" s="36"/>
      <c r="U441" s="30"/>
      <c r="V441" s="30"/>
      <c r="W441" s="30"/>
      <c r="X441" s="30"/>
      <c r="Y441" s="30"/>
      <c r="Z441" s="30"/>
      <c r="AA441" s="30"/>
      <c r="AB441" s="30"/>
      <c r="AC441" s="30"/>
      <c r="AD441" s="30"/>
      <c r="AE441" s="30"/>
      <c r="AF441" s="30"/>
      <c r="AG441" s="30"/>
      <c r="AH441" s="30"/>
      <c r="AI441" s="30"/>
    </row>
    <row r="442" spans="1:35">
      <c r="A442" s="57"/>
      <c r="B442" s="43"/>
      <c r="C442" s="43"/>
      <c r="D442" s="43"/>
      <c r="E442" s="51"/>
      <c r="F442" s="43"/>
      <c r="G442" s="36"/>
      <c r="H442" s="43"/>
      <c r="I442" s="36"/>
      <c r="J442" s="43"/>
      <c r="K442" s="50"/>
      <c r="L442" s="43"/>
      <c r="M442" s="43"/>
      <c r="N442" s="36"/>
      <c r="O442" s="51"/>
      <c r="P442" s="43"/>
      <c r="Q442" s="36"/>
      <c r="R442" s="24"/>
      <c r="S442" s="43"/>
      <c r="T442" s="36"/>
      <c r="U442" s="30"/>
      <c r="V442" s="30"/>
      <c r="W442" s="30"/>
      <c r="X442" s="30"/>
      <c r="Y442" s="30"/>
      <c r="Z442" s="30"/>
      <c r="AA442" s="30"/>
      <c r="AB442" s="30"/>
      <c r="AC442" s="30"/>
      <c r="AD442" s="30"/>
      <c r="AE442" s="30"/>
      <c r="AF442" s="30"/>
      <c r="AG442" s="30"/>
      <c r="AH442" s="30"/>
      <c r="AI442" s="30"/>
    </row>
    <row r="443" spans="1:35">
      <c r="A443" s="57"/>
      <c r="B443" s="43"/>
      <c r="C443" s="43"/>
      <c r="D443" s="43"/>
      <c r="E443" s="51"/>
      <c r="F443" s="43"/>
      <c r="G443" s="36"/>
      <c r="H443" s="43"/>
      <c r="I443" s="36"/>
      <c r="J443" s="43"/>
      <c r="K443" s="50"/>
      <c r="L443" s="43"/>
      <c r="M443" s="43"/>
      <c r="N443" s="36"/>
      <c r="O443" s="51"/>
      <c r="P443" s="43"/>
      <c r="Q443" s="36"/>
      <c r="R443" s="24"/>
      <c r="S443" s="43"/>
      <c r="T443" s="36"/>
      <c r="U443" s="30"/>
      <c r="V443" s="30"/>
      <c r="W443" s="30"/>
      <c r="X443" s="30"/>
      <c r="Y443" s="30"/>
      <c r="Z443" s="30"/>
      <c r="AA443" s="30"/>
      <c r="AB443" s="30"/>
      <c r="AC443" s="30"/>
      <c r="AD443" s="30"/>
      <c r="AE443" s="30"/>
      <c r="AF443" s="30"/>
      <c r="AG443" s="30"/>
      <c r="AH443" s="30"/>
      <c r="AI443" s="30"/>
    </row>
    <row r="444" spans="1:35">
      <c r="A444" s="57"/>
      <c r="B444" s="43"/>
      <c r="C444" s="43"/>
      <c r="D444" s="43"/>
      <c r="E444" s="51"/>
      <c r="F444" s="43"/>
      <c r="G444" s="36"/>
      <c r="H444" s="43"/>
      <c r="I444" s="36"/>
      <c r="J444" s="43"/>
      <c r="K444" s="50"/>
      <c r="L444" s="43"/>
      <c r="M444" s="43"/>
      <c r="N444" s="36"/>
      <c r="O444" s="51"/>
      <c r="P444" s="43"/>
      <c r="Q444" s="36"/>
      <c r="R444" s="24"/>
      <c r="S444" s="43"/>
      <c r="T444" s="36"/>
      <c r="U444" s="30"/>
      <c r="V444" s="30"/>
      <c r="W444" s="30"/>
      <c r="X444" s="30"/>
      <c r="Y444" s="30"/>
      <c r="Z444" s="30"/>
      <c r="AA444" s="30"/>
      <c r="AB444" s="30"/>
      <c r="AC444" s="30"/>
      <c r="AD444" s="30"/>
      <c r="AE444" s="30"/>
      <c r="AF444" s="30"/>
      <c r="AG444" s="30"/>
      <c r="AH444" s="30"/>
      <c r="AI444" s="30"/>
    </row>
    <row r="445" spans="1:35">
      <c r="A445" s="57"/>
      <c r="B445" s="43"/>
      <c r="C445" s="43"/>
      <c r="D445" s="43"/>
      <c r="E445" s="51"/>
      <c r="F445" s="43"/>
      <c r="G445" s="36"/>
      <c r="H445" s="43"/>
      <c r="I445" s="36"/>
      <c r="J445" s="43"/>
      <c r="K445" s="50"/>
      <c r="L445" s="43"/>
      <c r="M445" s="43"/>
      <c r="N445" s="36"/>
      <c r="O445" s="51"/>
      <c r="P445" s="43"/>
      <c r="Q445" s="36"/>
      <c r="R445" s="24"/>
      <c r="S445" s="43"/>
      <c r="T445" s="36"/>
      <c r="U445" s="30"/>
      <c r="V445" s="30"/>
      <c r="W445" s="30"/>
      <c r="X445" s="30"/>
      <c r="Y445" s="30"/>
      <c r="Z445" s="30"/>
      <c r="AA445" s="30"/>
      <c r="AB445" s="30"/>
      <c r="AC445" s="30"/>
      <c r="AD445" s="30"/>
      <c r="AE445" s="30"/>
      <c r="AF445" s="30"/>
      <c r="AG445" s="30"/>
      <c r="AH445" s="30"/>
      <c r="AI445" s="30"/>
    </row>
    <row r="446" spans="1:35">
      <c r="A446" s="57"/>
      <c r="B446" s="43"/>
      <c r="C446" s="43"/>
      <c r="D446" s="43"/>
      <c r="E446" s="51"/>
      <c r="F446" s="43"/>
      <c r="G446" s="36"/>
      <c r="H446" s="43"/>
      <c r="I446" s="36"/>
      <c r="J446" s="43"/>
      <c r="K446" s="50"/>
      <c r="L446" s="43"/>
      <c r="M446" s="43"/>
      <c r="N446" s="36"/>
      <c r="O446" s="51"/>
      <c r="P446" s="43"/>
      <c r="Q446" s="36"/>
      <c r="R446" s="24"/>
      <c r="S446" s="43"/>
      <c r="T446" s="36"/>
      <c r="U446" s="30"/>
      <c r="V446" s="30"/>
      <c r="W446" s="30"/>
      <c r="X446" s="30"/>
      <c r="Y446" s="30"/>
      <c r="Z446" s="30"/>
      <c r="AA446" s="30"/>
      <c r="AB446" s="30"/>
      <c r="AC446" s="30"/>
      <c r="AD446" s="30"/>
      <c r="AE446" s="30"/>
      <c r="AF446" s="30"/>
      <c r="AG446" s="30"/>
      <c r="AH446" s="30"/>
      <c r="AI446" s="30"/>
    </row>
    <row r="447" spans="1:35">
      <c r="A447" s="57"/>
      <c r="B447" s="43"/>
      <c r="C447" s="43"/>
      <c r="D447" s="43"/>
      <c r="E447" s="51"/>
      <c r="F447" s="43"/>
      <c r="G447" s="36"/>
      <c r="H447" s="43"/>
      <c r="I447" s="36"/>
      <c r="J447" s="43"/>
      <c r="K447" s="50"/>
      <c r="L447" s="43"/>
      <c r="M447" s="43"/>
      <c r="N447" s="36"/>
      <c r="O447" s="51"/>
      <c r="P447" s="43"/>
      <c r="Q447" s="36"/>
      <c r="R447" s="24"/>
      <c r="S447" s="43"/>
      <c r="T447" s="36"/>
      <c r="U447" s="30"/>
      <c r="V447" s="30"/>
      <c r="W447" s="30"/>
      <c r="X447" s="30"/>
      <c r="Y447" s="30"/>
      <c r="Z447" s="30"/>
      <c r="AA447" s="30"/>
      <c r="AB447" s="30"/>
      <c r="AC447" s="30"/>
      <c r="AD447" s="30"/>
      <c r="AE447" s="30"/>
      <c r="AF447" s="30"/>
      <c r="AG447" s="30"/>
      <c r="AH447" s="30"/>
      <c r="AI447" s="30"/>
    </row>
    <row r="448" spans="1:35">
      <c r="A448" s="57"/>
      <c r="B448" s="43"/>
      <c r="C448" s="43"/>
      <c r="D448" s="43"/>
      <c r="E448" s="51"/>
      <c r="F448" s="43"/>
      <c r="G448" s="36"/>
      <c r="H448" s="43"/>
      <c r="I448" s="36"/>
      <c r="J448" s="43"/>
      <c r="K448" s="50"/>
      <c r="L448" s="43"/>
      <c r="M448" s="43"/>
      <c r="N448" s="36"/>
      <c r="O448" s="51"/>
      <c r="P448" s="43"/>
      <c r="Q448" s="36"/>
      <c r="R448" s="24"/>
      <c r="S448" s="43"/>
      <c r="T448" s="36"/>
      <c r="U448" s="30"/>
      <c r="V448" s="30"/>
      <c r="W448" s="30"/>
      <c r="X448" s="30"/>
      <c r="Y448" s="30"/>
      <c r="Z448" s="30"/>
      <c r="AA448" s="30"/>
      <c r="AB448" s="30"/>
      <c r="AC448" s="30"/>
      <c r="AD448" s="30"/>
      <c r="AE448" s="30"/>
      <c r="AF448" s="30"/>
      <c r="AG448" s="30"/>
      <c r="AH448" s="30"/>
      <c r="AI448" s="30"/>
    </row>
    <row r="449" spans="1:35">
      <c r="A449" s="57"/>
      <c r="B449" s="43"/>
      <c r="C449" s="43"/>
      <c r="D449" s="43"/>
      <c r="E449" s="51"/>
      <c r="F449" s="43"/>
      <c r="G449" s="36"/>
      <c r="H449" s="43"/>
      <c r="I449" s="36"/>
      <c r="J449" s="43"/>
      <c r="K449" s="50"/>
      <c r="L449" s="43"/>
      <c r="M449" s="43"/>
      <c r="N449" s="36"/>
      <c r="O449" s="51"/>
      <c r="P449" s="43"/>
      <c r="Q449" s="36"/>
      <c r="R449" s="24"/>
      <c r="S449" s="43"/>
      <c r="T449" s="36"/>
      <c r="U449" s="30"/>
      <c r="V449" s="30"/>
      <c r="W449" s="30"/>
      <c r="X449" s="30"/>
      <c r="Y449" s="30"/>
      <c r="Z449" s="30"/>
      <c r="AA449" s="30"/>
      <c r="AB449" s="30"/>
      <c r="AC449" s="30"/>
      <c r="AD449" s="30"/>
      <c r="AE449" s="30"/>
      <c r="AF449" s="30"/>
      <c r="AG449" s="30"/>
      <c r="AH449" s="30"/>
      <c r="AI449" s="30"/>
    </row>
    <row r="450" spans="1:35">
      <c r="A450" s="57"/>
      <c r="B450" s="43"/>
      <c r="C450" s="43"/>
      <c r="D450" s="43"/>
      <c r="E450" s="51"/>
      <c r="F450" s="43"/>
      <c r="G450" s="36"/>
      <c r="H450" s="43"/>
      <c r="I450" s="36"/>
      <c r="J450" s="43"/>
      <c r="K450" s="50"/>
      <c r="L450" s="43"/>
      <c r="M450" s="43"/>
      <c r="N450" s="36"/>
      <c r="O450" s="51"/>
      <c r="P450" s="43"/>
      <c r="Q450" s="36"/>
      <c r="R450" s="24"/>
      <c r="S450" s="43"/>
      <c r="T450" s="36"/>
      <c r="U450" s="30"/>
      <c r="V450" s="30"/>
      <c r="W450" s="30"/>
      <c r="X450" s="30"/>
      <c r="Y450" s="30"/>
      <c r="Z450" s="30"/>
      <c r="AA450" s="30"/>
      <c r="AB450" s="30"/>
      <c r="AC450" s="30"/>
      <c r="AD450" s="30"/>
      <c r="AE450" s="30"/>
      <c r="AF450" s="30"/>
      <c r="AG450" s="30"/>
      <c r="AH450" s="30"/>
      <c r="AI450" s="30"/>
    </row>
    <row r="451" spans="1:35">
      <c r="A451" s="57"/>
      <c r="B451" s="43"/>
      <c r="C451" s="43"/>
      <c r="D451" s="43"/>
      <c r="E451" s="51"/>
      <c r="F451" s="43"/>
      <c r="G451" s="36"/>
      <c r="H451" s="43"/>
      <c r="I451" s="36"/>
      <c r="J451" s="43"/>
      <c r="K451" s="50"/>
      <c r="L451" s="43"/>
      <c r="M451" s="43"/>
      <c r="N451" s="36"/>
      <c r="O451" s="51"/>
      <c r="P451" s="43"/>
      <c r="Q451" s="36"/>
      <c r="R451" s="24"/>
      <c r="S451" s="43"/>
      <c r="T451" s="36"/>
      <c r="U451" s="30"/>
      <c r="V451" s="30"/>
      <c r="W451" s="30"/>
      <c r="X451" s="30"/>
      <c r="Y451" s="30"/>
      <c r="Z451" s="30"/>
      <c r="AA451" s="30"/>
      <c r="AB451" s="30"/>
      <c r="AC451" s="30"/>
      <c r="AD451" s="30"/>
      <c r="AE451" s="30"/>
      <c r="AF451" s="30"/>
      <c r="AG451" s="30"/>
      <c r="AH451" s="30"/>
      <c r="AI451" s="30"/>
    </row>
    <row r="452" spans="1:35">
      <c r="A452" s="57"/>
      <c r="B452" s="43"/>
      <c r="C452" s="43"/>
      <c r="D452" s="43"/>
      <c r="E452" s="51"/>
      <c r="F452" s="43"/>
      <c r="G452" s="36"/>
      <c r="H452" s="43"/>
      <c r="I452" s="36"/>
      <c r="J452" s="43"/>
      <c r="K452" s="50"/>
      <c r="L452" s="43"/>
      <c r="M452" s="43"/>
      <c r="N452" s="36"/>
      <c r="O452" s="51"/>
      <c r="P452" s="43"/>
      <c r="Q452" s="36"/>
      <c r="R452" s="24"/>
      <c r="S452" s="43"/>
      <c r="T452" s="36"/>
      <c r="U452" s="30"/>
      <c r="V452" s="30"/>
      <c r="W452" s="30"/>
      <c r="X452" s="30"/>
      <c r="Y452" s="30"/>
      <c r="Z452" s="30"/>
      <c r="AA452" s="30"/>
      <c r="AB452" s="30"/>
      <c r="AC452" s="30"/>
      <c r="AD452" s="30"/>
      <c r="AE452" s="30"/>
      <c r="AF452" s="30"/>
      <c r="AG452" s="30"/>
      <c r="AH452" s="30"/>
      <c r="AI452" s="30"/>
    </row>
    <row r="453" spans="1:35">
      <c r="A453" s="57"/>
      <c r="B453" s="43"/>
      <c r="C453" s="43"/>
      <c r="D453" s="43"/>
      <c r="E453" s="51"/>
      <c r="F453" s="43"/>
      <c r="G453" s="36"/>
      <c r="H453" s="43"/>
      <c r="I453" s="36"/>
      <c r="J453" s="43"/>
      <c r="K453" s="50"/>
      <c r="L453" s="43"/>
      <c r="M453" s="43"/>
      <c r="N453" s="36"/>
      <c r="O453" s="51"/>
      <c r="P453" s="43"/>
      <c r="Q453" s="36"/>
      <c r="R453" s="24"/>
      <c r="S453" s="43"/>
      <c r="T453" s="36"/>
      <c r="U453" s="30"/>
      <c r="V453" s="30"/>
      <c r="W453" s="30"/>
      <c r="X453" s="30"/>
      <c r="Y453" s="30"/>
      <c r="Z453" s="30"/>
      <c r="AA453" s="30"/>
      <c r="AB453" s="30"/>
      <c r="AC453" s="30"/>
      <c r="AD453" s="30"/>
      <c r="AE453" s="30"/>
      <c r="AF453" s="30"/>
      <c r="AG453" s="30"/>
      <c r="AH453" s="30"/>
      <c r="AI453" s="30"/>
    </row>
    <row r="454" spans="1:35">
      <c r="A454" s="57"/>
      <c r="B454" s="43"/>
      <c r="C454" s="43"/>
      <c r="D454" s="43"/>
      <c r="E454" s="51"/>
      <c r="F454" s="43"/>
      <c r="G454" s="36"/>
      <c r="H454" s="43"/>
      <c r="I454" s="36"/>
      <c r="J454" s="43"/>
      <c r="K454" s="50"/>
      <c r="L454" s="43"/>
      <c r="M454" s="43"/>
      <c r="N454" s="36"/>
      <c r="O454" s="51"/>
      <c r="P454" s="43"/>
      <c r="Q454" s="36"/>
      <c r="R454" s="24"/>
      <c r="S454" s="43"/>
      <c r="T454" s="36"/>
      <c r="U454" s="30"/>
      <c r="V454" s="30"/>
      <c r="W454" s="30"/>
      <c r="X454" s="30"/>
      <c r="Y454" s="30"/>
      <c r="Z454" s="30"/>
      <c r="AA454" s="30"/>
      <c r="AB454" s="30"/>
      <c r="AC454" s="30"/>
      <c r="AD454" s="30"/>
      <c r="AE454" s="30"/>
      <c r="AF454" s="30"/>
      <c r="AG454" s="30"/>
      <c r="AH454" s="30"/>
      <c r="AI454" s="30"/>
    </row>
    <row r="455" spans="1:35">
      <c r="A455" s="57"/>
      <c r="B455" s="43"/>
      <c r="C455" s="43"/>
      <c r="D455" s="43"/>
      <c r="E455" s="51"/>
      <c r="F455" s="43"/>
      <c r="G455" s="36"/>
      <c r="H455" s="43"/>
      <c r="I455" s="36"/>
      <c r="J455" s="43"/>
      <c r="K455" s="50"/>
      <c r="L455" s="43"/>
      <c r="M455" s="43"/>
      <c r="N455" s="36"/>
      <c r="O455" s="51"/>
      <c r="P455" s="43"/>
      <c r="Q455" s="36"/>
      <c r="R455" s="24"/>
      <c r="S455" s="43"/>
      <c r="T455" s="36"/>
      <c r="U455" s="30"/>
      <c r="V455" s="30"/>
      <c r="W455" s="30"/>
      <c r="X455" s="30"/>
      <c r="Y455" s="30"/>
      <c r="Z455" s="30"/>
      <c r="AA455" s="30"/>
      <c r="AB455" s="30"/>
      <c r="AC455" s="30"/>
      <c r="AD455" s="30"/>
      <c r="AE455" s="30"/>
      <c r="AF455" s="30"/>
      <c r="AG455" s="30"/>
      <c r="AH455" s="30"/>
      <c r="AI455" s="30"/>
    </row>
    <row r="456" spans="1:35">
      <c r="A456" s="57"/>
      <c r="B456" s="43"/>
      <c r="C456" s="43"/>
      <c r="D456" s="43"/>
      <c r="E456" s="51"/>
      <c r="F456" s="43"/>
      <c r="G456" s="36"/>
      <c r="H456" s="43"/>
      <c r="I456" s="36"/>
      <c r="J456" s="43"/>
      <c r="K456" s="50"/>
      <c r="L456" s="43"/>
      <c r="M456" s="43"/>
      <c r="N456" s="36"/>
      <c r="O456" s="51"/>
      <c r="P456" s="43"/>
      <c r="Q456" s="36"/>
      <c r="R456" s="24"/>
      <c r="S456" s="43"/>
      <c r="T456" s="36"/>
      <c r="U456" s="30"/>
      <c r="V456" s="30"/>
      <c r="W456" s="30"/>
      <c r="X456" s="30"/>
      <c r="Y456" s="30"/>
      <c r="Z456" s="30"/>
      <c r="AA456" s="30"/>
      <c r="AB456" s="30"/>
      <c r="AC456" s="30"/>
      <c r="AD456" s="30"/>
      <c r="AE456" s="30"/>
      <c r="AF456" s="30"/>
      <c r="AG456" s="30"/>
      <c r="AH456" s="30"/>
      <c r="AI456" s="30"/>
    </row>
    <row r="457" spans="1:35">
      <c r="A457" s="57"/>
      <c r="B457" s="43"/>
      <c r="C457" s="43"/>
      <c r="D457" s="43"/>
      <c r="E457" s="51"/>
      <c r="F457" s="43"/>
      <c r="G457" s="36"/>
      <c r="H457" s="43"/>
      <c r="I457" s="36"/>
      <c r="J457" s="43"/>
      <c r="K457" s="50"/>
      <c r="L457" s="43"/>
      <c r="M457" s="43"/>
      <c r="N457" s="36"/>
      <c r="O457" s="51"/>
      <c r="P457" s="43"/>
      <c r="Q457" s="36"/>
      <c r="R457" s="24"/>
      <c r="S457" s="43"/>
      <c r="T457" s="36"/>
      <c r="U457" s="30"/>
      <c r="V457" s="30"/>
      <c r="W457" s="30"/>
      <c r="X457" s="30"/>
      <c r="Y457" s="30"/>
      <c r="Z457" s="30"/>
      <c r="AA457" s="30"/>
      <c r="AB457" s="30"/>
      <c r="AC457" s="30"/>
      <c r="AD457" s="30"/>
      <c r="AE457" s="30"/>
      <c r="AF457" s="30"/>
      <c r="AG457" s="30"/>
      <c r="AH457" s="30"/>
      <c r="AI457" s="30"/>
    </row>
    <row r="458" spans="1:35">
      <c r="A458" s="57"/>
      <c r="B458" s="43"/>
      <c r="C458" s="43"/>
      <c r="D458" s="43"/>
      <c r="E458" s="51"/>
      <c r="F458" s="43"/>
      <c r="G458" s="36"/>
      <c r="H458" s="43"/>
      <c r="I458" s="36"/>
      <c r="J458" s="43"/>
      <c r="K458" s="50"/>
      <c r="L458" s="43"/>
      <c r="M458" s="43"/>
      <c r="N458" s="36"/>
      <c r="O458" s="51"/>
      <c r="P458" s="43"/>
      <c r="Q458" s="36"/>
      <c r="R458" s="24"/>
      <c r="S458" s="43"/>
      <c r="T458" s="36"/>
      <c r="U458" s="30"/>
      <c r="V458" s="30"/>
      <c r="W458" s="30"/>
      <c r="X458" s="30"/>
      <c r="Y458" s="30"/>
      <c r="Z458" s="30"/>
      <c r="AA458" s="30"/>
      <c r="AB458" s="30"/>
      <c r="AC458" s="30"/>
      <c r="AD458" s="30"/>
      <c r="AE458" s="30"/>
      <c r="AF458" s="30"/>
      <c r="AG458" s="30"/>
      <c r="AH458" s="30"/>
      <c r="AI458" s="30"/>
    </row>
    <row r="459" spans="1:35">
      <c r="A459" s="57"/>
      <c r="B459" s="43"/>
      <c r="C459" s="43"/>
      <c r="D459" s="43"/>
      <c r="E459" s="51"/>
      <c r="F459" s="43"/>
      <c r="G459" s="36"/>
      <c r="H459" s="43"/>
      <c r="I459" s="36"/>
      <c r="J459" s="43"/>
      <c r="K459" s="50"/>
      <c r="L459" s="43"/>
      <c r="M459" s="43"/>
      <c r="N459" s="36"/>
      <c r="O459" s="51"/>
      <c r="P459" s="43"/>
      <c r="Q459" s="36"/>
      <c r="R459" s="24"/>
      <c r="S459" s="43"/>
      <c r="T459" s="36"/>
      <c r="U459" s="30"/>
      <c r="V459" s="30"/>
      <c r="W459" s="30"/>
      <c r="X459" s="30"/>
      <c r="Y459" s="30"/>
      <c r="Z459" s="30"/>
      <c r="AA459" s="30"/>
      <c r="AB459" s="30"/>
      <c r="AC459" s="30"/>
      <c r="AD459" s="30"/>
      <c r="AE459" s="30"/>
      <c r="AF459" s="30"/>
      <c r="AG459" s="30"/>
      <c r="AH459" s="30"/>
      <c r="AI459" s="30"/>
    </row>
    <row r="460" spans="1:35">
      <c r="A460" s="57"/>
      <c r="B460" s="43"/>
      <c r="C460" s="43"/>
      <c r="D460" s="43"/>
      <c r="E460" s="51"/>
      <c r="F460" s="43"/>
      <c r="G460" s="36"/>
      <c r="H460" s="43"/>
      <c r="I460" s="36"/>
      <c r="J460" s="43"/>
      <c r="K460" s="50"/>
      <c r="L460" s="43"/>
      <c r="M460" s="43"/>
      <c r="N460" s="36"/>
      <c r="O460" s="51"/>
      <c r="P460" s="43"/>
      <c r="Q460" s="36"/>
      <c r="R460" s="24"/>
      <c r="S460" s="43"/>
      <c r="T460" s="36"/>
      <c r="U460" s="30"/>
      <c r="V460" s="30"/>
      <c r="W460" s="30"/>
      <c r="X460" s="30"/>
      <c r="Y460" s="30"/>
      <c r="Z460" s="30"/>
      <c r="AA460" s="30"/>
      <c r="AB460" s="30"/>
      <c r="AC460" s="30"/>
      <c r="AD460" s="30"/>
      <c r="AE460" s="30"/>
      <c r="AF460" s="30"/>
      <c r="AG460" s="30"/>
      <c r="AH460" s="30"/>
      <c r="AI460" s="30"/>
    </row>
    <row r="461" spans="1:35">
      <c r="A461" s="57"/>
      <c r="B461" s="43"/>
      <c r="C461" s="43"/>
      <c r="D461" s="43"/>
      <c r="E461" s="51"/>
      <c r="F461" s="43"/>
      <c r="G461" s="36"/>
      <c r="H461" s="43"/>
      <c r="I461" s="36"/>
      <c r="J461" s="43"/>
      <c r="K461" s="50"/>
      <c r="L461" s="43"/>
      <c r="M461" s="43"/>
      <c r="N461" s="36"/>
      <c r="O461" s="51"/>
      <c r="P461" s="43"/>
      <c r="Q461" s="36"/>
      <c r="R461" s="24"/>
      <c r="S461" s="43"/>
      <c r="T461" s="36"/>
      <c r="U461" s="30"/>
      <c r="V461" s="30"/>
      <c r="W461" s="30"/>
      <c r="X461" s="30"/>
      <c r="Y461" s="30"/>
      <c r="Z461" s="30"/>
      <c r="AA461" s="30"/>
      <c r="AB461" s="30"/>
      <c r="AC461" s="30"/>
      <c r="AD461" s="30"/>
      <c r="AE461" s="30"/>
      <c r="AF461" s="30"/>
      <c r="AG461" s="30"/>
      <c r="AH461" s="30"/>
      <c r="AI461" s="30"/>
    </row>
    <row r="462" spans="1:35">
      <c r="A462" s="57"/>
      <c r="B462" s="43"/>
      <c r="C462" s="43"/>
      <c r="D462" s="43"/>
      <c r="E462" s="51"/>
      <c r="F462" s="43"/>
      <c r="G462" s="36"/>
      <c r="H462" s="43"/>
      <c r="I462" s="36"/>
      <c r="J462" s="43"/>
      <c r="K462" s="50"/>
      <c r="L462" s="43"/>
      <c r="M462" s="43"/>
      <c r="N462" s="36"/>
      <c r="O462" s="51"/>
      <c r="P462" s="43"/>
      <c r="Q462" s="36"/>
      <c r="R462" s="24"/>
      <c r="S462" s="43"/>
      <c r="T462" s="36"/>
      <c r="U462" s="30"/>
      <c r="V462" s="30"/>
      <c r="W462" s="30"/>
      <c r="X462" s="30"/>
      <c r="Y462" s="30"/>
      <c r="Z462" s="30"/>
      <c r="AA462" s="30"/>
      <c r="AB462" s="30"/>
      <c r="AC462" s="30"/>
      <c r="AD462" s="30"/>
      <c r="AE462" s="30"/>
      <c r="AF462" s="30"/>
      <c r="AG462" s="30"/>
      <c r="AH462" s="30"/>
      <c r="AI462" s="30"/>
    </row>
    <row r="463" spans="1:35">
      <c r="A463" s="57"/>
      <c r="B463" s="43"/>
      <c r="C463" s="43"/>
      <c r="D463" s="43"/>
      <c r="E463" s="51"/>
      <c r="F463" s="43"/>
      <c r="G463" s="36"/>
      <c r="H463" s="43"/>
      <c r="I463" s="36"/>
      <c r="J463" s="43"/>
      <c r="K463" s="50"/>
      <c r="L463" s="43"/>
      <c r="M463" s="43"/>
      <c r="N463" s="36"/>
      <c r="O463" s="51"/>
      <c r="P463" s="43"/>
      <c r="Q463" s="36"/>
      <c r="R463" s="24"/>
      <c r="S463" s="43"/>
      <c r="T463" s="36"/>
      <c r="U463" s="30"/>
      <c r="V463" s="30"/>
      <c r="W463" s="30"/>
      <c r="X463" s="30"/>
      <c r="Y463" s="30"/>
      <c r="Z463" s="30"/>
      <c r="AA463" s="30"/>
      <c r="AB463" s="30"/>
      <c r="AC463" s="30"/>
      <c r="AD463" s="30"/>
      <c r="AE463" s="30"/>
      <c r="AF463" s="30"/>
      <c r="AG463" s="30"/>
      <c r="AH463" s="30"/>
      <c r="AI463" s="30"/>
    </row>
    <row r="464" spans="1:35">
      <c r="A464" s="57"/>
      <c r="B464" s="43"/>
      <c r="C464" s="43"/>
      <c r="D464" s="43"/>
      <c r="E464" s="51"/>
      <c r="F464" s="43"/>
      <c r="G464" s="36"/>
      <c r="H464" s="43"/>
      <c r="I464" s="36"/>
      <c r="J464" s="43"/>
      <c r="K464" s="50"/>
      <c r="L464" s="43"/>
      <c r="M464" s="43"/>
      <c r="N464" s="36"/>
      <c r="O464" s="51"/>
      <c r="P464" s="43"/>
      <c r="Q464" s="36"/>
      <c r="R464" s="24"/>
      <c r="S464" s="43"/>
      <c r="T464" s="36"/>
      <c r="U464" s="30"/>
      <c r="V464" s="30"/>
      <c r="W464" s="30"/>
      <c r="X464" s="30"/>
      <c r="Y464" s="30"/>
      <c r="Z464" s="30"/>
      <c r="AA464" s="30"/>
      <c r="AB464" s="30"/>
      <c r="AC464" s="30"/>
      <c r="AD464" s="30"/>
      <c r="AE464" s="30"/>
      <c r="AF464" s="30"/>
      <c r="AG464" s="30"/>
      <c r="AH464" s="30"/>
      <c r="AI464" s="30"/>
    </row>
    <row r="465" spans="1:35">
      <c r="A465" s="57"/>
      <c r="B465" s="43"/>
      <c r="C465" s="43"/>
      <c r="D465" s="43"/>
      <c r="E465" s="51"/>
      <c r="F465" s="43"/>
      <c r="G465" s="36"/>
      <c r="H465" s="43"/>
      <c r="I465" s="36"/>
      <c r="J465" s="43"/>
      <c r="K465" s="50"/>
      <c r="L465" s="43"/>
      <c r="M465" s="43"/>
      <c r="N465" s="36"/>
      <c r="O465" s="51"/>
      <c r="P465" s="43"/>
      <c r="Q465" s="36"/>
      <c r="R465" s="24"/>
      <c r="S465" s="43"/>
      <c r="T465" s="36"/>
      <c r="U465" s="30"/>
      <c r="V465" s="30"/>
      <c r="W465" s="30"/>
      <c r="X465" s="30"/>
      <c r="Y465" s="30"/>
      <c r="Z465" s="30"/>
      <c r="AA465" s="30"/>
      <c r="AB465" s="30"/>
      <c r="AC465" s="30"/>
      <c r="AD465" s="30"/>
      <c r="AE465" s="30"/>
      <c r="AF465" s="30"/>
      <c r="AG465" s="30"/>
      <c r="AH465" s="30"/>
      <c r="AI465" s="30"/>
    </row>
    <row r="466" spans="1:35">
      <c r="A466" s="57"/>
      <c r="B466" s="43"/>
      <c r="C466" s="43"/>
      <c r="D466" s="43"/>
      <c r="E466" s="51"/>
      <c r="F466" s="43"/>
      <c r="G466" s="36"/>
      <c r="H466" s="43"/>
      <c r="I466" s="36"/>
      <c r="J466" s="43"/>
      <c r="K466" s="50"/>
      <c r="L466" s="43"/>
      <c r="M466" s="43"/>
      <c r="N466" s="36"/>
      <c r="O466" s="51"/>
      <c r="P466" s="43"/>
      <c r="Q466" s="36"/>
      <c r="R466" s="24"/>
      <c r="S466" s="43"/>
      <c r="T466" s="36"/>
      <c r="U466" s="30"/>
      <c r="V466" s="30"/>
      <c r="W466" s="30"/>
      <c r="X466" s="30"/>
      <c r="Y466" s="30"/>
      <c r="Z466" s="30"/>
      <c r="AA466" s="30"/>
      <c r="AB466" s="30"/>
      <c r="AC466" s="30"/>
      <c r="AD466" s="30"/>
      <c r="AE466" s="30"/>
      <c r="AF466" s="30"/>
      <c r="AG466" s="30"/>
      <c r="AH466" s="30"/>
      <c r="AI466" s="30"/>
    </row>
    <row r="467" spans="1:35">
      <c r="A467" s="57"/>
      <c r="B467" s="43"/>
      <c r="C467" s="43"/>
      <c r="D467" s="43"/>
      <c r="E467" s="51"/>
      <c r="F467" s="43"/>
      <c r="G467" s="36"/>
      <c r="H467" s="43"/>
      <c r="I467" s="36"/>
      <c r="J467" s="43"/>
      <c r="K467" s="50"/>
      <c r="L467" s="43"/>
      <c r="M467" s="43"/>
      <c r="N467" s="36"/>
      <c r="O467" s="51"/>
      <c r="P467" s="43"/>
      <c r="Q467" s="36"/>
      <c r="R467" s="24"/>
      <c r="S467" s="43"/>
      <c r="T467" s="36"/>
      <c r="U467" s="30"/>
      <c r="V467" s="30"/>
      <c r="W467" s="30"/>
      <c r="X467" s="30"/>
      <c r="Y467" s="30"/>
      <c r="Z467" s="30"/>
      <c r="AA467" s="30"/>
      <c r="AB467" s="30"/>
      <c r="AC467" s="30"/>
      <c r="AD467" s="30"/>
      <c r="AE467" s="30"/>
      <c r="AF467" s="30"/>
      <c r="AG467" s="30"/>
      <c r="AH467" s="30"/>
      <c r="AI467" s="30"/>
    </row>
    <row r="468" spans="1:35">
      <c r="A468" s="57"/>
      <c r="B468" s="43"/>
      <c r="C468" s="43"/>
      <c r="D468" s="43"/>
      <c r="E468" s="51"/>
      <c r="F468" s="43"/>
      <c r="G468" s="36"/>
      <c r="H468" s="43"/>
      <c r="I468" s="36"/>
      <c r="J468" s="43"/>
      <c r="K468" s="50"/>
      <c r="L468" s="43"/>
      <c r="M468" s="43"/>
      <c r="N468" s="36"/>
      <c r="O468" s="51"/>
      <c r="P468" s="43"/>
      <c r="Q468" s="36"/>
      <c r="R468" s="24"/>
      <c r="S468" s="43"/>
      <c r="T468" s="36"/>
      <c r="U468" s="30"/>
      <c r="V468" s="30"/>
      <c r="W468" s="30"/>
      <c r="X468" s="30"/>
      <c r="Y468" s="30"/>
      <c r="Z468" s="30"/>
      <c r="AA468" s="30"/>
      <c r="AB468" s="30"/>
      <c r="AC468" s="30"/>
      <c r="AD468" s="30"/>
      <c r="AE468" s="30"/>
      <c r="AF468" s="30"/>
      <c r="AG468" s="30"/>
      <c r="AH468" s="30"/>
      <c r="AI468" s="30"/>
    </row>
    <row r="469" spans="1:35">
      <c r="A469" s="57"/>
      <c r="B469" s="43"/>
      <c r="C469" s="43"/>
      <c r="D469" s="43"/>
      <c r="E469" s="51"/>
      <c r="F469" s="43"/>
      <c r="G469" s="36"/>
      <c r="H469" s="43"/>
      <c r="I469" s="36"/>
      <c r="J469" s="43"/>
      <c r="K469" s="50"/>
      <c r="L469" s="43"/>
      <c r="M469" s="43"/>
      <c r="N469" s="36"/>
      <c r="O469" s="51"/>
      <c r="P469" s="43"/>
      <c r="Q469" s="36"/>
      <c r="R469" s="24"/>
      <c r="S469" s="43"/>
      <c r="T469" s="36"/>
      <c r="U469" s="30"/>
      <c r="V469" s="30"/>
      <c r="W469" s="30"/>
      <c r="X469" s="30"/>
      <c r="Y469" s="30"/>
      <c r="Z469" s="30"/>
      <c r="AA469" s="30"/>
      <c r="AB469" s="30"/>
      <c r="AC469" s="30"/>
      <c r="AD469" s="30"/>
      <c r="AE469" s="30"/>
      <c r="AF469" s="30"/>
      <c r="AG469" s="30"/>
      <c r="AH469" s="30"/>
      <c r="AI469" s="30"/>
    </row>
    <row r="470" spans="1:35">
      <c r="A470" s="57"/>
      <c r="B470" s="43"/>
      <c r="C470" s="43"/>
      <c r="D470" s="43"/>
      <c r="E470" s="51"/>
      <c r="F470" s="43"/>
      <c r="G470" s="36"/>
      <c r="H470" s="43"/>
      <c r="I470" s="36"/>
      <c r="J470" s="43"/>
      <c r="K470" s="50"/>
      <c r="L470" s="43"/>
      <c r="M470" s="43"/>
      <c r="N470" s="36"/>
      <c r="O470" s="51"/>
      <c r="P470" s="43"/>
      <c r="Q470" s="36"/>
      <c r="R470" s="24"/>
      <c r="S470" s="43"/>
      <c r="T470" s="36"/>
      <c r="U470" s="30"/>
      <c r="V470" s="30"/>
      <c r="W470" s="30"/>
      <c r="X470" s="30"/>
      <c r="Y470" s="30"/>
      <c r="Z470" s="30"/>
      <c r="AA470" s="30"/>
      <c r="AB470" s="30"/>
      <c r="AC470" s="30"/>
      <c r="AD470" s="30"/>
      <c r="AE470" s="30"/>
      <c r="AF470" s="30"/>
      <c r="AG470" s="30"/>
      <c r="AH470" s="30"/>
      <c r="AI470" s="30"/>
    </row>
    <row r="471" spans="1:35">
      <c r="A471" s="57"/>
      <c r="B471" s="43"/>
      <c r="C471" s="43"/>
      <c r="D471" s="43"/>
      <c r="E471" s="51"/>
      <c r="F471" s="43"/>
      <c r="G471" s="36"/>
      <c r="H471" s="43"/>
      <c r="I471" s="36"/>
      <c r="J471" s="43"/>
      <c r="K471" s="50"/>
      <c r="L471" s="43"/>
      <c r="M471" s="43"/>
      <c r="N471" s="36"/>
      <c r="O471" s="51"/>
      <c r="P471" s="43"/>
      <c r="Q471" s="36"/>
      <c r="R471" s="24"/>
      <c r="S471" s="43"/>
      <c r="T471" s="36"/>
      <c r="U471" s="30"/>
      <c r="V471" s="30"/>
      <c r="W471" s="30"/>
      <c r="X471" s="30"/>
      <c r="Y471" s="30"/>
      <c r="Z471" s="30"/>
      <c r="AA471" s="30"/>
      <c r="AB471" s="30"/>
      <c r="AC471" s="30"/>
      <c r="AD471" s="30"/>
      <c r="AE471" s="30"/>
      <c r="AF471" s="30"/>
      <c r="AG471" s="30"/>
      <c r="AH471" s="30"/>
      <c r="AI471" s="30"/>
    </row>
    <row r="472" spans="1:35">
      <c r="A472" s="57"/>
      <c r="B472" s="43"/>
      <c r="C472" s="43"/>
      <c r="D472" s="43"/>
      <c r="E472" s="51"/>
      <c r="F472" s="43"/>
      <c r="G472" s="36"/>
      <c r="H472" s="43"/>
      <c r="I472" s="36"/>
      <c r="J472" s="43"/>
      <c r="K472" s="50"/>
      <c r="L472" s="43"/>
      <c r="M472" s="43"/>
      <c r="N472" s="36"/>
      <c r="O472" s="51"/>
      <c r="P472" s="43"/>
      <c r="Q472" s="36"/>
      <c r="R472" s="24"/>
      <c r="S472" s="43"/>
      <c r="T472" s="36"/>
      <c r="U472" s="30"/>
      <c r="V472" s="30"/>
      <c r="W472" s="30"/>
      <c r="X472" s="30"/>
      <c r="Y472" s="30"/>
      <c r="Z472" s="30"/>
      <c r="AA472" s="30"/>
      <c r="AB472" s="30"/>
      <c r="AC472" s="30"/>
      <c r="AD472" s="30"/>
      <c r="AE472" s="30"/>
      <c r="AF472" s="30"/>
      <c r="AG472" s="30"/>
      <c r="AH472" s="30"/>
      <c r="AI472" s="30"/>
    </row>
    <row r="473" spans="1:35">
      <c r="A473" s="57"/>
      <c r="B473" s="43"/>
      <c r="C473" s="43"/>
      <c r="D473" s="43"/>
      <c r="E473" s="51"/>
      <c r="F473" s="43"/>
      <c r="G473" s="36"/>
      <c r="H473" s="43"/>
      <c r="I473" s="36"/>
      <c r="J473" s="43"/>
      <c r="K473" s="50"/>
      <c r="L473" s="43"/>
      <c r="M473" s="43"/>
      <c r="N473" s="36"/>
      <c r="O473" s="51"/>
      <c r="P473" s="43"/>
      <c r="Q473" s="36"/>
      <c r="R473" s="24"/>
      <c r="S473" s="43"/>
      <c r="T473" s="36"/>
      <c r="U473" s="30"/>
      <c r="V473" s="30"/>
      <c r="W473" s="30"/>
      <c r="X473" s="30"/>
      <c r="Y473" s="30"/>
      <c r="Z473" s="30"/>
      <c r="AA473" s="30"/>
      <c r="AB473" s="30"/>
      <c r="AC473" s="30"/>
      <c r="AD473" s="30"/>
      <c r="AE473" s="30"/>
      <c r="AF473" s="30"/>
      <c r="AG473" s="30"/>
      <c r="AH473" s="30"/>
      <c r="AI473" s="30"/>
    </row>
    <row r="474" spans="1:35">
      <c r="A474" s="57"/>
      <c r="B474" s="43"/>
      <c r="C474" s="43"/>
      <c r="D474" s="43"/>
      <c r="E474" s="51"/>
      <c r="F474" s="43"/>
      <c r="G474" s="36"/>
      <c r="H474" s="43"/>
      <c r="I474" s="36"/>
      <c r="J474" s="43"/>
      <c r="K474" s="50"/>
      <c r="L474" s="43"/>
      <c r="M474" s="43"/>
      <c r="N474" s="36"/>
      <c r="O474" s="51"/>
      <c r="P474" s="43"/>
      <c r="Q474" s="36"/>
      <c r="R474" s="24"/>
      <c r="S474" s="43"/>
      <c r="T474" s="36"/>
      <c r="U474" s="30"/>
      <c r="V474" s="30"/>
      <c r="W474" s="30"/>
      <c r="X474" s="30"/>
      <c r="Y474" s="30"/>
      <c r="Z474" s="30"/>
      <c r="AA474" s="30"/>
      <c r="AB474" s="30"/>
      <c r="AC474" s="30"/>
      <c r="AD474" s="30"/>
      <c r="AE474" s="30"/>
      <c r="AF474" s="30"/>
      <c r="AG474" s="30"/>
      <c r="AH474" s="30"/>
      <c r="AI474" s="30"/>
    </row>
    <row r="475" spans="1:35">
      <c r="A475" s="57"/>
      <c r="B475" s="43"/>
      <c r="C475" s="43"/>
      <c r="D475" s="43"/>
      <c r="E475" s="51"/>
      <c r="F475" s="43"/>
      <c r="G475" s="36"/>
      <c r="H475" s="43"/>
      <c r="I475" s="36"/>
      <c r="J475" s="43"/>
      <c r="K475" s="50"/>
      <c r="L475" s="43"/>
      <c r="M475" s="43"/>
      <c r="N475" s="36"/>
      <c r="O475" s="51"/>
      <c r="P475" s="43"/>
      <c r="Q475" s="36"/>
      <c r="R475" s="24"/>
      <c r="S475" s="43"/>
      <c r="T475" s="36"/>
      <c r="U475" s="30"/>
      <c r="V475" s="30"/>
      <c r="W475" s="30"/>
      <c r="X475" s="30"/>
      <c r="Y475" s="30"/>
      <c r="Z475" s="30"/>
      <c r="AA475" s="30"/>
      <c r="AB475" s="30"/>
      <c r="AC475" s="30"/>
      <c r="AD475" s="30"/>
      <c r="AE475" s="30"/>
      <c r="AF475" s="30"/>
      <c r="AG475" s="30"/>
      <c r="AH475" s="30"/>
      <c r="AI475" s="30"/>
    </row>
    <row r="476" spans="1:35">
      <c r="A476" s="57"/>
      <c r="B476" s="43"/>
      <c r="C476" s="43"/>
      <c r="D476" s="43"/>
      <c r="E476" s="51"/>
      <c r="F476" s="43"/>
      <c r="G476" s="36"/>
      <c r="H476" s="43"/>
      <c r="I476" s="36"/>
      <c r="J476" s="43"/>
      <c r="K476" s="50"/>
      <c r="L476" s="43"/>
      <c r="M476" s="43"/>
      <c r="N476" s="36"/>
      <c r="O476" s="51"/>
      <c r="P476" s="43"/>
      <c r="Q476" s="36"/>
      <c r="R476" s="24"/>
      <c r="S476" s="43"/>
      <c r="T476" s="36"/>
      <c r="U476" s="30"/>
      <c r="V476" s="30"/>
      <c r="W476" s="30"/>
      <c r="X476" s="30"/>
      <c r="Y476" s="30"/>
      <c r="Z476" s="30"/>
      <c r="AA476" s="30"/>
      <c r="AB476" s="30"/>
      <c r="AC476" s="30"/>
      <c r="AD476" s="30"/>
      <c r="AE476" s="30"/>
      <c r="AF476" s="30"/>
      <c r="AG476" s="30"/>
      <c r="AH476" s="30"/>
      <c r="AI476" s="30"/>
    </row>
    <row r="477" spans="1:35">
      <c r="A477" s="57"/>
      <c r="B477" s="43"/>
      <c r="C477" s="43"/>
      <c r="D477" s="43"/>
      <c r="E477" s="51"/>
      <c r="F477" s="43"/>
      <c r="G477" s="36"/>
      <c r="H477" s="43"/>
      <c r="I477" s="36"/>
      <c r="J477" s="43"/>
      <c r="K477" s="50"/>
      <c r="L477" s="43"/>
      <c r="M477" s="43"/>
      <c r="N477" s="36"/>
      <c r="O477" s="51"/>
      <c r="P477" s="43"/>
      <c r="Q477" s="36"/>
      <c r="R477" s="24"/>
      <c r="S477" s="43"/>
      <c r="T477" s="36"/>
      <c r="U477" s="30"/>
      <c r="V477" s="30"/>
      <c r="W477" s="30"/>
      <c r="X477" s="30"/>
      <c r="Y477" s="30"/>
      <c r="Z477" s="30"/>
      <c r="AA477" s="30"/>
      <c r="AB477" s="30"/>
      <c r="AC477" s="30"/>
      <c r="AD477" s="30"/>
      <c r="AE477" s="30"/>
      <c r="AF477" s="30"/>
      <c r="AG477" s="30"/>
      <c r="AH477" s="30"/>
      <c r="AI477" s="30"/>
    </row>
    <row r="478" spans="1:35">
      <c r="A478" s="57"/>
      <c r="B478" s="43"/>
      <c r="C478" s="43"/>
      <c r="D478" s="43"/>
      <c r="E478" s="51"/>
      <c r="F478" s="43"/>
      <c r="G478" s="36"/>
      <c r="H478" s="43"/>
      <c r="I478" s="36"/>
      <c r="J478" s="43"/>
      <c r="K478" s="50"/>
      <c r="L478" s="43"/>
      <c r="M478" s="43"/>
      <c r="N478" s="36"/>
      <c r="O478" s="51"/>
      <c r="P478" s="43"/>
      <c r="Q478" s="36"/>
      <c r="R478" s="24"/>
      <c r="S478" s="43"/>
      <c r="T478" s="36"/>
      <c r="U478" s="30"/>
      <c r="V478" s="30"/>
      <c r="W478" s="30"/>
      <c r="X478" s="30"/>
      <c r="Y478" s="30"/>
      <c r="Z478" s="30"/>
      <c r="AA478" s="30"/>
      <c r="AB478" s="30"/>
      <c r="AC478" s="30"/>
      <c r="AD478" s="30"/>
      <c r="AE478" s="30"/>
      <c r="AF478" s="30"/>
      <c r="AG478" s="30"/>
      <c r="AH478" s="30"/>
      <c r="AI478" s="30"/>
    </row>
    <row r="479" spans="1:35">
      <c r="A479" s="57"/>
      <c r="B479" s="43"/>
      <c r="C479" s="43"/>
      <c r="D479" s="43"/>
      <c r="E479" s="51"/>
      <c r="F479" s="43"/>
      <c r="G479" s="36"/>
      <c r="H479" s="43"/>
      <c r="I479" s="36"/>
      <c r="J479" s="43"/>
      <c r="K479" s="50"/>
      <c r="L479" s="43"/>
      <c r="M479" s="43"/>
      <c r="N479" s="36"/>
      <c r="O479" s="51"/>
      <c r="P479" s="43"/>
      <c r="Q479" s="36"/>
      <c r="R479" s="24"/>
      <c r="S479" s="43"/>
      <c r="T479" s="36"/>
      <c r="U479" s="30"/>
      <c r="V479" s="30"/>
      <c r="W479" s="30"/>
      <c r="X479" s="30"/>
      <c r="Y479" s="30"/>
      <c r="Z479" s="30"/>
      <c r="AA479" s="30"/>
      <c r="AB479" s="30"/>
      <c r="AC479" s="30"/>
      <c r="AD479" s="30"/>
      <c r="AE479" s="30"/>
      <c r="AF479" s="30"/>
      <c r="AG479" s="30"/>
      <c r="AH479" s="30"/>
      <c r="AI479" s="30"/>
    </row>
    <row r="480" spans="1:35">
      <c r="A480" s="57"/>
      <c r="B480" s="43"/>
      <c r="C480" s="43"/>
      <c r="D480" s="43"/>
      <c r="E480" s="51"/>
      <c r="F480" s="43"/>
      <c r="G480" s="36"/>
      <c r="H480" s="43"/>
      <c r="I480" s="36"/>
      <c r="J480" s="43"/>
      <c r="K480" s="50"/>
      <c r="L480" s="43"/>
      <c r="M480" s="43"/>
      <c r="N480" s="36"/>
      <c r="O480" s="51"/>
      <c r="P480" s="43"/>
      <c r="Q480" s="36"/>
      <c r="R480" s="24"/>
      <c r="S480" s="43"/>
      <c r="T480" s="36"/>
      <c r="U480" s="30"/>
      <c r="V480" s="30"/>
      <c r="W480" s="30"/>
      <c r="X480" s="30"/>
      <c r="Y480" s="30"/>
      <c r="Z480" s="30"/>
      <c r="AA480" s="30"/>
      <c r="AB480" s="30"/>
      <c r="AC480" s="30"/>
      <c r="AD480" s="30"/>
      <c r="AE480" s="30"/>
      <c r="AF480" s="30"/>
      <c r="AG480" s="30"/>
      <c r="AH480" s="30"/>
      <c r="AI480" s="30"/>
    </row>
    <row r="481" spans="1:35">
      <c r="A481" s="57"/>
      <c r="B481" s="43"/>
      <c r="C481" s="43"/>
      <c r="D481" s="43"/>
      <c r="E481" s="51"/>
      <c r="F481" s="43"/>
      <c r="G481" s="36"/>
      <c r="H481" s="43"/>
      <c r="I481" s="36"/>
      <c r="J481" s="43"/>
      <c r="K481" s="50"/>
      <c r="L481" s="43"/>
      <c r="M481" s="43"/>
      <c r="N481" s="36"/>
      <c r="O481" s="51"/>
      <c r="P481" s="43"/>
      <c r="Q481" s="36"/>
      <c r="R481" s="24"/>
      <c r="S481" s="43"/>
      <c r="T481" s="36"/>
      <c r="U481" s="30"/>
      <c r="V481" s="30"/>
      <c r="W481" s="30"/>
      <c r="X481" s="30"/>
      <c r="Y481" s="30"/>
      <c r="Z481" s="30"/>
      <c r="AA481" s="30"/>
      <c r="AB481" s="30"/>
      <c r="AC481" s="30"/>
      <c r="AD481" s="30"/>
      <c r="AE481" s="30"/>
      <c r="AF481" s="30"/>
      <c r="AG481" s="30"/>
      <c r="AH481" s="30"/>
      <c r="AI481" s="30"/>
    </row>
    <row r="482" spans="1:35">
      <c r="A482" s="57"/>
      <c r="B482" s="43"/>
      <c r="C482" s="43"/>
      <c r="D482" s="43"/>
      <c r="E482" s="51"/>
      <c r="F482" s="43"/>
      <c r="G482" s="36"/>
      <c r="H482" s="43"/>
      <c r="I482" s="36"/>
      <c r="J482" s="43"/>
      <c r="K482" s="50"/>
      <c r="L482" s="43"/>
      <c r="M482" s="43"/>
      <c r="N482" s="36"/>
      <c r="O482" s="51"/>
      <c r="P482" s="43"/>
      <c r="Q482" s="36"/>
      <c r="R482" s="24"/>
      <c r="S482" s="43"/>
      <c r="T482" s="36"/>
      <c r="U482" s="30"/>
      <c r="V482" s="30"/>
      <c r="W482" s="30"/>
      <c r="X482" s="30"/>
      <c r="Y482" s="30"/>
      <c r="Z482" s="30"/>
      <c r="AA482" s="30"/>
      <c r="AB482" s="30"/>
      <c r="AC482" s="30"/>
      <c r="AD482" s="30"/>
      <c r="AE482" s="30"/>
      <c r="AF482" s="30"/>
      <c r="AG482" s="30"/>
      <c r="AH482" s="30"/>
      <c r="AI482" s="30"/>
    </row>
    <row r="483" spans="1:35">
      <c r="A483" s="57"/>
      <c r="B483" s="43"/>
      <c r="C483" s="43"/>
      <c r="D483" s="43"/>
      <c r="E483" s="51"/>
      <c r="F483" s="43"/>
      <c r="G483" s="36"/>
      <c r="H483" s="43"/>
      <c r="I483" s="36"/>
      <c r="J483" s="43"/>
      <c r="K483" s="50"/>
      <c r="L483" s="43"/>
      <c r="M483" s="43"/>
      <c r="N483" s="36"/>
      <c r="O483" s="51"/>
      <c r="P483" s="43"/>
      <c r="Q483" s="36"/>
      <c r="R483" s="24"/>
      <c r="S483" s="43"/>
      <c r="T483" s="36"/>
      <c r="U483" s="30"/>
      <c r="V483" s="30"/>
      <c r="W483" s="30"/>
      <c r="X483" s="30"/>
      <c r="Y483" s="30"/>
      <c r="Z483" s="30"/>
      <c r="AA483" s="30"/>
      <c r="AB483" s="30"/>
      <c r="AC483" s="30"/>
      <c r="AD483" s="30"/>
      <c r="AE483" s="30"/>
      <c r="AF483" s="30"/>
      <c r="AG483" s="30"/>
      <c r="AH483" s="30"/>
      <c r="AI483" s="30"/>
    </row>
    <row r="484" spans="1:35">
      <c r="A484" s="57"/>
      <c r="B484" s="43"/>
      <c r="C484" s="43"/>
      <c r="D484" s="43"/>
      <c r="E484" s="51"/>
      <c r="F484" s="43"/>
      <c r="G484" s="36"/>
      <c r="H484" s="43"/>
      <c r="I484" s="36"/>
      <c r="J484" s="43"/>
      <c r="K484" s="50"/>
      <c r="L484" s="43"/>
      <c r="M484" s="43"/>
      <c r="N484" s="36"/>
      <c r="O484" s="51"/>
      <c r="P484" s="43"/>
      <c r="Q484" s="36"/>
      <c r="R484" s="24"/>
      <c r="S484" s="43"/>
      <c r="T484" s="36"/>
      <c r="U484" s="30"/>
      <c r="V484" s="30"/>
      <c r="W484" s="30"/>
      <c r="X484" s="30"/>
      <c r="Y484" s="30"/>
      <c r="Z484" s="30"/>
      <c r="AA484" s="30"/>
      <c r="AB484" s="30"/>
      <c r="AC484" s="30"/>
      <c r="AD484" s="30"/>
      <c r="AE484" s="30"/>
      <c r="AF484" s="30"/>
      <c r="AG484" s="30"/>
      <c r="AH484" s="30"/>
      <c r="AI484" s="30"/>
    </row>
    <row r="485" spans="1:35">
      <c r="A485" s="57"/>
      <c r="B485" s="43"/>
      <c r="C485" s="43"/>
      <c r="D485" s="43"/>
      <c r="E485" s="51"/>
      <c r="F485" s="43"/>
      <c r="G485" s="36"/>
      <c r="H485" s="43"/>
      <c r="I485" s="36"/>
      <c r="J485" s="43"/>
      <c r="K485" s="50"/>
      <c r="L485" s="43"/>
      <c r="M485" s="43"/>
      <c r="N485" s="36"/>
      <c r="O485" s="51"/>
      <c r="P485" s="43"/>
      <c r="Q485" s="36"/>
      <c r="R485" s="24"/>
      <c r="S485" s="43"/>
      <c r="T485" s="36"/>
      <c r="U485" s="30"/>
      <c r="V485" s="30"/>
      <c r="W485" s="30"/>
      <c r="X485" s="30"/>
      <c r="Y485" s="30"/>
      <c r="Z485" s="30"/>
      <c r="AA485" s="30"/>
      <c r="AB485" s="30"/>
      <c r="AC485" s="30"/>
      <c r="AD485" s="30"/>
      <c r="AE485" s="30"/>
      <c r="AF485" s="30"/>
      <c r="AG485" s="30"/>
      <c r="AH485" s="30"/>
      <c r="AI485" s="30"/>
    </row>
    <row r="486" spans="1:35">
      <c r="A486" s="57"/>
      <c r="B486" s="43"/>
      <c r="C486" s="43"/>
      <c r="D486" s="43"/>
      <c r="E486" s="51"/>
      <c r="F486" s="43"/>
      <c r="G486" s="36"/>
      <c r="H486" s="43"/>
      <c r="I486" s="36"/>
      <c r="J486" s="43"/>
      <c r="K486" s="50"/>
      <c r="L486" s="43"/>
      <c r="M486" s="43"/>
      <c r="N486" s="36"/>
      <c r="O486" s="51"/>
      <c r="P486" s="43"/>
      <c r="Q486" s="36"/>
      <c r="R486" s="24"/>
      <c r="S486" s="43"/>
      <c r="T486" s="36"/>
      <c r="U486" s="30"/>
      <c r="V486" s="30"/>
      <c r="W486" s="30"/>
      <c r="X486" s="30"/>
      <c r="Y486" s="30"/>
      <c r="Z486" s="30"/>
      <c r="AA486" s="30"/>
      <c r="AB486" s="30"/>
      <c r="AC486" s="30"/>
      <c r="AD486" s="30"/>
      <c r="AE486" s="30"/>
      <c r="AF486" s="30"/>
      <c r="AG486" s="30"/>
      <c r="AH486" s="30"/>
      <c r="AI486" s="30"/>
    </row>
    <row r="487" spans="1:35">
      <c r="A487" s="57"/>
      <c r="B487" s="43"/>
      <c r="C487" s="43"/>
      <c r="D487" s="43"/>
      <c r="E487" s="51"/>
      <c r="F487" s="43"/>
      <c r="G487" s="36"/>
      <c r="H487" s="43"/>
      <c r="I487" s="36"/>
      <c r="J487" s="43"/>
      <c r="K487" s="50"/>
      <c r="L487" s="43"/>
      <c r="M487" s="43"/>
      <c r="N487" s="36"/>
      <c r="O487" s="51"/>
      <c r="P487" s="43"/>
      <c r="Q487" s="36"/>
      <c r="R487" s="24"/>
      <c r="S487" s="43"/>
      <c r="T487" s="36"/>
      <c r="U487" s="30"/>
      <c r="V487" s="30"/>
      <c r="W487" s="30"/>
      <c r="X487" s="30"/>
      <c r="Y487" s="30"/>
      <c r="Z487" s="30"/>
      <c r="AA487" s="30"/>
      <c r="AB487" s="30"/>
      <c r="AC487" s="30"/>
      <c r="AD487" s="30"/>
      <c r="AE487" s="30"/>
      <c r="AF487" s="30"/>
      <c r="AG487" s="30"/>
      <c r="AH487" s="30"/>
      <c r="AI487" s="30"/>
    </row>
    <row r="488" spans="1:35">
      <c r="A488" s="57"/>
      <c r="B488" s="43"/>
      <c r="C488" s="43"/>
      <c r="D488" s="43"/>
      <c r="E488" s="51"/>
      <c r="F488" s="43"/>
      <c r="G488" s="36"/>
      <c r="H488" s="43"/>
      <c r="I488" s="36"/>
      <c r="J488" s="43"/>
      <c r="K488" s="50"/>
      <c r="L488" s="43"/>
      <c r="M488" s="43"/>
      <c r="N488" s="36"/>
      <c r="O488" s="51"/>
      <c r="P488" s="43"/>
      <c r="Q488" s="36"/>
      <c r="R488" s="24"/>
      <c r="S488" s="43"/>
      <c r="T488" s="36"/>
      <c r="U488" s="30"/>
      <c r="V488" s="30"/>
      <c r="W488" s="30"/>
      <c r="X488" s="30"/>
      <c r="Y488" s="30"/>
      <c r="Z488" s="30"/>
      <c r="AA488" s="30"/>
      <c r="AB488" s="30"/>
      <c r="AC488" s="30"/>
      <c r="AD488" s="30"/>
      <c r="AE488" s="30"/>
      <c r="AF488" s="30"/>
      <c r="AG488" s="30"/>
      <c r="AH488" s="30"/>
      <c r="AI488" s="30"/>
    </row>
    <row r="489" spans="1:35">
      <c r="A489" s="57"/>
      <c r="B489" s="43"/>
      <c r="C489" s="43"/>
      <c r="D489" s="43"/>
      <c r="E489" s="51"/>
      <c r="F489" s="43"/>
      <c r="G489" s="36"/>
      <c r="H489" s="43"/>
      <c r="I489" s="36"/>
      <c r="J489" s="43"/>
      <c r="K489" s="50"/>
      <c r="L489" s="43"/>
      <c r="M489" s="43"/>
      <c r="N489" s="36"/>
      <c r="O489" s="51"/>
      <c r="P489" s="43"/>
      <c r="Q489" s="36"/>
      <c r="R489" s="24"/>
      <c r="S489" s="43"/>
      <c r="T489" s="36"/>
      <c r="U489" s="30"/>
      <c r="V489" s="30"/>
      <c r="W489" s="30"/>
      <c r="X489" s="30"/>
      <c r="Y489" s="30"/>
      <c r="Z489" s="30"/>
      <c r="AA489" s="30"/>
      <c r="AB489" s="30"/>
      <c r="AC489" s="30"/>
      <c r="AD489" s="30"/>
      <c r="AE489" s="30"/>
      <c r="AF489" s="30"/>
      <c r="AG489" s="30"/>
      <c r="AH489" s="30"/>
      <c r="AI489" s="30"/>
    </row>
    <row r="490" spans="1:35">
      <c r="A490" s="57"/>
      <c r="B490" s="43"/>
      <c r="C490" s="43"/>
      <c r="D490" s="43"/>
      <c r="E490" s="51"/>
      <c r="F490" s="43"/>
      <c r="G490" s="36"/>
      <c r="H490" s="43"/>
      <c r="I490" s="36"/>
      <c r="J490" s="43"/>
      <c r="K490" s="50"/>
      <c r="L490" s="43"/>
      <c r="M490" s="43"/>
      <c r="N490" s="36"/>
      <c r="O490" s="51"/>
      <c r="P490" s="43"/>
      <c r="Q490" s="36"/>
      <c r="R490" s="24"/>
      <c r="S490" s="43"/>
      <c r="T490" s="36"/>
      <c r="U490" s="30"/>
      <c r="V490" s="30"/>
      <c r="W490" s="30"/>
      <c r="X490" s="30"/>
      <c r="Y490" s="30"/>
      <c r="Z490" s="30"/>
      <c r="AA490" s="30"/>
      <c r="AB490" s="30"/>
      <c r="AC490" s="30"/>
      <c r="AD490" s="30"/>
      <c r="AE490" s="30"/>
      <c r="AF490" s="30"/>
      <c r="AG490" s="30"/>
      <c r="AH490" s="30"/>
      <c r="AI490" s="30"/>
    </row>
    <row r="491" spans="1:35">
      <c r="A491" s="57"/>
      <c r="B491" s="43"/>
      <c r="C491" s="43"/>
      <c r="D491" s="43"/>
      <c r="E491" s="51"/>
      <c r="F491" s="43"/>
      <c r="G491" s="36"/>
      <c r="H491" s="43"/>
      <c r="I491" s="36"/>
      <c r="J491" s="43"/>
      <c r="K491" s="50"/>
      <c r="L491" s="43"/>
      <c r="M491" s="43"/>
      <c r="N491" s="36"/>
      <c r="O491" s="51"/>
      <c r="P491" s="43"/>
      <c r="Q491" s="36"/>
      <c r="R491" s="24"/>
      <c r="S491" s="43"/>
      <c r="T491" s="36"/>
      <c r="U491" s="30"/>
      <c r="V491" s="30"/>
      <c r="W491" s="30"/>
      <c r="X491" s="30"/>
      <c r="Y491" s="30"/>
      <c r="Z491" s="30"/>
      <c r="AA491" s="30"/>
      <c r="AB491" s="30"/>
      <c r="AC491" s="30"/>
      <c r="AD491" s="30"/>
      <c r="AE491" s="30"/>
      <c r="AF491" s="30"/>
      <c r="AG491" s="30"/>
      <c r="AH491" s="30"/>
      <c r="AI491" s="30"/>
    </row>
    <row r="492" spans="1:35">
      <c r="A492" s="57"/>
      <c r="B492" s="43"/>
      <c r="C492" s="43"/>
      <c r="D492" s="43"/>
      <c r="E492" s="51"/>
      <c r="F492" s="43"/>
      <c r="G492" s="36"/>
      <c r="H492" s="43"/>
      <c r="I492" s="36"/>
      <c r="J492" s="43"/>
      <c r="K492" s="50"/>
      <c r="L492" s="43"/>
      <c r="M492" s="43"/>
      <c r="N492" s="36"/>
      <c r="O492" s="51"/>
      <c r="P492" s="43"/>
      <c r="Q492" s="36"/>
      <c r="R492" s="24"/>
      <c r="S492" s="43"/>
      <c r="T492" s="36"/>
      <c r="U492" s="30"/>
      <c r="V492" s="30"/>
      <c r="W492" s="30"/>
      <c r="X492" s="30"/>
      <c r="Y492" s="30"/>
      <c r="Z492" s="30"/>
      <c r="AA492" s="30"/>
      <c r="AB492" s="30"/>
      <c r="AC492" s="30"/>
      <c r="AD492" s="30"/>
      <c r="AE492" s="30"/>
      <c r="AF492" s="30"/>
      <c r="AG492" s="30"/>
      <c r="AH492" s="30"/>
      <c r="AI492" s="30"/>
    </row>
    <row r="493" spans="1:35">
      <c r="A493" s="57"/>
      <c r="B493" s="43"/>
      <c r="C493" s="43"/>
      <c r="D493" s="43"/>
      <c r="E493" s="51"/>
      <c r="F493" s="43"/>
      <c r="G493" s="36"/>
      <c r="H493" s="43"/>
      <c r="I493" s="36"/>
      <c r="J493" s="43"/>
      <c r="K493" s="50"/>
      <c r="L493" s="43"/>
      <c r="M493" s="43"/>
      <c r="N493" s="36"/>
      <c r="O493" s="51"/>
      <c r="P493" s="43"/>
      <c r="Q493" s="36"/>
      <c r="R493" s="24"/>
      <c r="S493" s="43"/>
      <c r="T493" s="36"/>
      <c r="U493" s="30"/>
      <c r="V493" s="30"/>
      <c r="W493" s="30"/>
      <c r="X493" s="30"/>
      <c r="Y493" s="30"/>
      <c r="Z493" s="30"/>
      <c r="AA493" s="30"/>
      <c r="AB493" s="30"/>
      <c r="AC493" s="30"/>
      <c r="AD493" s="30"/>
      <c r="AE493" s="30"/>
      <c r="AF493" s="30"/>
      <c r="AG493" s="30"/>
      <c r="AH493" s="30"/>
      <c r="AI493" s="30"/>
    </row>
    <row r="494" spans="1:35">
      <c r="A494" s="57"/>
      <c r="B494" s="43"/>
      <c r="C494" s="43"/>
      <c r="D494" s="43"/>
      <c r="E494" s="51"/>
      <c r="F494" s="43"/>
      <c r="G494" s="36"/>
      <c r="H494" s="43"/>
      <c r="I494" s="36"/>
      <c r="J494" s="43"/>
      <c r="K494" s="50"/>
      <c r="L494" s="43"/>
      <c r="M494" s="43"/>
      <c r="N494" s="36"/>
      <c r="O494" s="51"/>
      <c r="P494" s="43"/>
      <c r="Q494" s="36"/>
      <c r="R494" s="24"/>
      <c r="S494" s="43"/>
      <c r="T494" s="36"/>
      <c r="U494" s="30"/>
      <c r="V494" s="30"/>
      <c r="W494" s="30"/>
      <c r="X494" s="30"/>
      <c r="Y494" s="30"/>
      <c r="Z494" s="30"/>
      <c r="AA494" s="30"/>
      <c r="AB494" s="30"/>
      <c r="AC494" s="30"/>
      <c r="AD494" s="30"/>
      <c r="AE494" s="30"/>
      <c r="AF494" s="30"/>
      <c r="AG494" s="30"/>
      <c r="AH494" s="30"/>
      <c r="AI494" s="30"/>
    </row>
    <row r="495" spans="1:35">
      <c r="A495" s="57"/>
      <c r="B495" s="43"/>
      <c r="C495" s="43"/>
      <c r="D495" s="43"/>
      <c r="E495" s="51"/>
      <c r="F495" s="43"/>
      <c r="G495" s="36"/>
      <c r="H495" s="43"/>
      <c r="I495" s="36"/>
      <c r="J495" s="43"/>
      <c r="K495" s="50"/>
      <c r="L495" s="43"/>
      <c r="M495" s="43"/>
      <c r="N495" s="36"/>
      <c r="O495" s="51"/>
      <c r="P495" s="43"/>
      <c r="Q495" s="36"/>
      <c r="R495" s="24"/>
      <c r="S495" s="43"/>
      <c r="T495" s="36"/>
      <c r="U495" s="30"/>
      <c r="V495" s="30"/>
      <c r="W495" s="30"/>
      <c r="X495" s="30"/>
      <c r="Y495" s="30"/>
      <c r="Z495" s="30"/>
      <c r="AA495" s="30"/>
      <c r="AB495" s="30"/>
      <c r="AC495" s="30"/>
      <c r="AD495" s="30"/>
      <c r="AE495" s="30"/>
      <c r="AF495" s="30"/>
      <c r="AG495" s="30"/>
      <c r="AH495" s="30"/>
      <c r="AI495" s="30"/>
    </row>
    <row r="496" spans="1:35">
      <c r="A496" s="57"/>
      <c r="B496" s="43"/>
      <c r="C496" s="43"/>
      <c r="D496" s="43"/>
      <c r="E496" s="51"/>
      <c r="F496" s="43"/>
      <c r="G496" s="36"/>
      <c r="H496" s="43"/>
      <c r="I496" s="36"/>
      <c r="J496" s="43"/>
      <c r="K496" s="50"/>
      <c r="L496" s="43"/>
      <c r="M496" s="43"/>
      <c r="N496" s="36"/>
      <c r="O496" s="51"/>
      <c r="P496" s="43"/>
      <c r="Q496" s="36"/>
      <c r="R496" s="24"/>
      <c r="S496" s="43"/>
      <c r="T496" s="36"/>
      <c r="U496" s="30"/>
      <c r="V496" s="30"/>
      <c r="W496" s="30"/>
      <c r="X496" s="30"/>
      <c r="Y496" s="30"/>
      <c r="Z496" s="30"/>
      <c r="AA496" s="30"/>
      <c r="AB496" s="30"/>
      <c r="AC496" s="30"/>
      <c r="AD496" s="30"/>
      <c r="AE496" s="30"/>
      <c r="AF496" s="30"/>
      <c r="AG496" s="30"/>
      <c r="AH496" s="30"/>
      <c r="AI496" s="30"/>
    </row>
    <row r="497" spans="1:35">
      <c r="A497" s="57"/>
      <c r="B497" s="43"/>
      <c r="C497" s="43"/>
      <c r="D497" s="43"/>
      <c r="E497" s="51"/>
      <c r="F497" s="43"/>
      <c r="G497" s="36"/>
      <c r="H497" s="43"/>
      <c r="I497" s="36"/>
      <c r="J497" s="43"/>
      <c r="K497" s="50"/>
      <c r="L497" s="43"/>
      <c r="M497" s="43"/>
      <c r="N497" s="36"/>
      <c r="O497" s="51"/>
      <c r="P497" s="43"/>
      <c r="Q497" s="36"/>
      <c r="R497" s="24"/>
      <c r="S497" s="43"/>
      <c r="T497" s="36"/>
      <c r="U497" s="30"/>
      <c r="V497" s="30"/>
      <c r="W497" s="30"/>
      <c r="X497" s="30"/>
      <c r="Y497" s="30"/>
      <c r="Z497" s="30"/>
      <c r="AA497" s="30"/>
      <c r="AB497" s="30"/>
      <c r="AC497" s="30"/>
      <c r="AD497" s="30"/>
      <c r="AE497" s="30"/>
      <c r="AF497" s="30"/>
      <c r="AG497" s="30"/>
      <c r="AH497" s="30"/>
      <c r="AI497" s="30"/>
    </row>
    <row r="498" spans="1:35">
      <c r="A498" s="57"/>
      <c r="B498" s="43"/>
      <c r="C498" s="43"/>
      <c r="D498" s="43"/>
      <c r="E498" s="51"/>
      <c r="F498" s="43"/>
      <c r="G498" s="36"/>
      <c r="H498" s="43"/>
      <c r="I498" s="36"/>
      <c r="J498" s="43"/>
      <c r="K498" s="50"/>
      <c r="L498" s="43"/>
      <c r="M498" s="43"/>
      <c r="N498" s="36"/>
      <c r="O498" s="51"/>
      <c r="P498" s="43"/>
      <c r="Q498" s="36"/>
      <c r="R498" s="24"/>
      <c r="S498" s="43"/>
      <c r="T498" s="36"/>
      <c r="U498" s="30"/>
      <c r="V498" s="30"/>
      <c r="W498" s="30"/>
      <c r="X498" s="30"/>
      <c r="Y498" s="30"/>
      <c r="Z498" s="30"/>
      <c r="AA498" s="30"/>
      <c r="AB498" s="30"/>
      <c r="AC498" s="30"/>
      <c r="AD498" s="30"/>
      <c r="AE498" s="30"/>
      <c r="AF498" s="30"/>
      <c r="AG498" s="30"/>
      <c r="AH498" s="30"/>
      <c r="AI498" s="30"/>
    </row>
    <row r="499" spans="1:35">
      <c r="A499" s="57"/>
      <c r="B499" s="43"/>
      <c r="C499" s="43"/>
      <c r="D499" s="43"/>
      <c r="E499" s="51"/>
      <c r="F499" s="43"/>
      <c r="G499" s="36"/>
      <c r="H499" s="43"/>
      <c r="I499" s="36"/>
      <c r="J499" s="43"/>
      <c r="K499" s="50"/>
      <c r="L499" s="43"/>
      <c r="M499" s="43"/>
      <c r="N499" s="36"/>
      <c r="O499" s="51"/>
      <c r="P499" s="43"/>
      <c r="Q499" s="36"/>
      <c r="R499" s="24"/>
      <c r="S499" s="43"/>
      <c r="T499" s="36"/>
      <c r="U499" s="30"/>
      <c r="V499" s="30"/>
      <c r="W499" s="30"/>
      <c r="X499" s="30"/>
      <c r="Y499" s="30"/>
      <c r="Z499" s="30"/>
      <c r="AA499" s="30"/>
      <c r="AB499" s="30"/>
      <c r="AC499" s="30"/>
      <c r="AD499" s="30"/>
      <c r="AE499" s="30"/>
      <c r="AF499" s="30"/>
      <c r="AG499" s="30"/>
      <c r="AH499" s="30"/>
      <c r="AI499" s="30"/>
    </row>
    <row r="500" spans="1:35">
      <c r="A500" s="57"/>
      <c r="B500" s="43"/>
      <c r="C500" s="43"/>
      <c r="D500" s="43"/>
      <c r="E500" s="51"/>
      <c r="F500" s="43"/>
      <c r="G500" s="36"/>
      <c r="H500" s="43"/>
      <c r="I500" s="36"/>
      <c r="J500" s="43"/>
      <c r="K500" s="50"/>
      <c r="L500" s="43"/>
      <c r="M500" s="43"/>
      <c r="N500" s="36"/>
      <c r="O500" s="51"/>
      <c r="P500" s="43"/>
      <c r="Q500" s="36"/>
      <c r="R500" s="24"/>
      <c r="S500" s="43"/>
      <c r="T500" s="36"/>
      <c r="U500" s="30"/>
      <c r="V500" s="30"/>
      <c r="W500" s="30"/>
      <c r="X500" s="30"/>
      <c r="Y500" s="30"/>
      <c r="Z500" s="30"/>
      <c r="AA500" s="30"/>
      <c r="AB500" s="30"/>
      <c r="AC500" s="30"/>
      <c r="AD500" s="30"/>
      <c r="AE500" s="30"/>
      <c r="AF500" s="30"/>
      <c r="AG500" s="30"/>
      <c r="AH500" s="30"/>
      <c r="AI500" s="30"/>
    </row>
    <row r="501" spans="1:35">
      <c r="A501" s="57"/>
      <c r="B501" s="43"/>
      <c r="C501" s="43"/>
      <c r="D501" s="43"/>
      <c r="E501" s="51"/>
      <c r="F501" s="43"/>
      <c r="G501" s="36"/>
      <c r="H501" s="43"/>
      <c r="I501" s="36"/>
      <c r="J501" s="43"/>
      <c r="K501" s="50"/>
      <c r="L501" s="43"/>
      <c r="M501" s="43"/>
      <c r="N501" s="36"/>
      <c r="O501" s="51"/>
      <c r="P501" s="43"/>
      <c r="Q501" s="36"/>
      <c r="R501" s="24"/>
      <c r="S501" s="43"/>
      <c r="T501" s="36"/>
      <c r="U501" s="30"/>
      <c r="V501" s="30"/>
      <c r="W501" s="30"/>
      <c r="X501" s="30"/>
      <c r="Y501" s="30"/>
      <c r="Z501" s="30"/>
      <c r="AA501" s="30"/>
      <c r="AB501" s="30"/>
      <c r="AC501" s="30"/>
      <c r="AD501" s="30"/>
      <c r="AE501" s="30"/>
      <c r="AF501" s="30"/>
      <c r="AG501" s="30"/>
      <c r="AH501" s="30"/>
      <c r="AI501" s="30"/>
    </row>
    <row r="502" spans="1:35">
      <c r="A502" s="57"/>
      <c r="B502" s="43"/>
      <c r="C502" s="43"/>
      <c r="D502" s="43"/>
      <c r="E502" s="51"/>
      <c r="F502" s="43"/>
      <c r="G502" s="36"/>
      <c r="H502" s="43"/>
      <c r="I502" s="36"/>
      <c r="J502" s="43"/>
      <c r="K502" s="50"/>
      <c r="L502" s="43"/>
      <c r="M502" s="43"/>
      <c r="N502" s="36"/>
      <c r="O502" s="51"/>
      <c r="P502" s="43"/>
      <c r="Q502" s="36"/>
      <c r="R502" s="24"/>
      <c r="S502" s="43"/>
      <c r="T502" s="36"/>
      <c r="U502" s="30"/>
      <c r="V502" s="30"/>
      <c r="W502" s="30"/>
      <c r="X502" s="30"/>
      <c r="Y502" s="30"/>
      <c r="Z502" s="30"/>
      <c r="AA502" s="30"/>
      <c r="AB502" s="30"/>
      <c r="AC502" s="30"/>
      <c r="AD502" s="30"/>
      <c r="AE502" s="30"/>
      <c r="AF502" s="30"/>
      <c r="AG502" s="30"/>
      <c r="AH502" s="30"/>
      <c r="AI502" s="30"/>
    </row>
    <row r="503" spans="1:35">
      <c r="A503" s="57"/>
      <c r="B503" s="43"/>
      <c r="C503" s="43"/>
      <c r="D503" s="43"/>
      <c r="E503" s="51"/>
      <c r="F503" s="43"/>
      <c r="G503" s="36"/>
      <c r="H503" s="43"/>
      <c r="I503" s="36"/>
      <c r="J503" s="43"/>
      <c r="K503" s="50"/>
      <c r="L503" s="43"/>
      <c r="M503" s="43"/>
      <c r="N503" s="36"/>
      <c r="O503" s="51"/>
      <c r="P503" s="43"/>
      <c r="Q503" s="36"/>
      <c r="R503" s="24"/>
      <c r="S503" s="43"/>
      <c r="T503" s="36"/>
      <c r="U503" s="30"/>
      <c r="V503" s="30"/>
      <c r="W503" s="30"/>
      <c r="X503" s="30"/>
      <c r="Y503" s="30"/>
      <c r="Z503" s="30"/>
      <c r="AA503" s="30"/>
      <c r="AB503" s="30"/>
      <c r="AC503" s="30"/>
      <c r="AD503" s="30"/>
      <c r="AE503" s="30"/>
      <c r="AF503" s="30"/>
      <c r="AG503" s="30"/>
      <c r="AH503" s="30"/>
      <c r="AI503" s="30"/>
    </row>
    <row r="504" spans="1:35">
      <c r="A504" s="57"/>
      <c r="B504" s="43"/>
      <c r="C504" s="43"/>
      <c r="D504" s="43"/>
      <c r="E504" s="51"/>
      <c r="F504" s="43"/>
      <c r="G504" s="36"/>
      <c r="H504" s="43"/>
      <c r="I504" s="36"/>
      <c r="J504" s="43"/>
      <c r="K504" s="50"/>
      <c r="L504" s="43"/>
      <c r="M504" s="43"/>
      <c r="N504" s="36"/>
      <c r="O504" s="51"/>
      <c r="P504" s="43"/>
      <c r="Q504" s="36"/>
      <c r="R504" s="24"/>
      <c r="S504" s="43"/>
      <c r="T504" s="36"/>
      <c r="U504" s="30"/>
      <c r="V504" s="30"/>
      <c r="W504" s="30"/>
      <c r="X504" s="30"/>
      <c r="Y504" s="30"/>
      <c r="Z504" s="30"/>
      <c r="AA504" s="30"/>
      <c r="AB504" s="30"/>
      <c r="AC504" s="30"/>
      <c r="AD504" s="30"/>
      <c r="AE504" s="30"/>
      <c r="AF504" s="30"/>
      <c r="AG504" s="30"/>
      <c r="AH504" s="30"/>
      <c r="AI504" s="30"/>
    </row>
    <row r="505" spans="1:35">
      <c r="A505" s="57"/>
      <c r="B505" s="43"/>
      <c r="C505" s="43"/>
      <c r="D505" s="43"/>
      <c r="E505" s="51"/>
      <c r="F505" s="43"/>
      <c r="G505" s="36"/>
      <c r="H505" s="43"/>
      <c r="I505" s="36"/>
      <c r="J505" s="43"/>
      <c r="K505" s="50"/>
      <c r="L505" s="43"/>
      <c r="M505" s="43"/>
      <c r="N505" s="36"/>
      <c r="O505" s="51"/>
      <c r="P505" s="43"/>
      <c r="Q505" s="36"/>
      <c r="R505" s="24"/>
      <c r="S505" s="43"/>
      <c r="T505" s="36"/>
      <c r="U505" s="30"/>
      <c r="V505" s="30"/>
      <c r="W505" s="30"/>
      <c r="X505" s="30"/>
      <c r="Y505" s="30"/>
      <c r="Z505" s="30"/>
      <c r="AA505" s="30"/>
      <c r="AB505" s="30"/>
      <c r="AC505" s="30"/>
      <c r="AD505" s="30"/>
      <c r="AE505" s="30"/>
      <c r="AF505" s="30"/>
      <c r="AG505" s="30"/>
      <c r="AH505" s="30"/>
      <c r="AI505" s="30"/>
    </row>
    <row r="506" spans="1:35">
      <c r="A506" s="57"/>
      <c r="B506" s="43"/>
      <c r="C506" s="43"/>
      <c r="D506" s="43"/>
      <c r="E506" s="51"/>
      <c r="F506" s="43"/>
      <c r="G506" s="36"/>
      <c r="H506" s="43"/>
      <c r="I506" s="36"/>
      <c r="J506" s="43"/>
      <c r="K506" s="50"/>
      <c r="L506" s="43"/>
      <c r="M506" s="43"/>
      <c r="N506" s="36"/>
      <c r="O506" s="51"/>
      <c r="P506" s="43"/>
      <c r="Q506" s="36"/>
      <c r="R506" s="24"/>
      <c r="S506" s="43"/>
      <c r="T506" s="36"/>
      <c r="U506" s="30"/>
      <c r="V506" s="30"/>
      <c r="W506" s="30"/>
      <c r="X506" s="30"/>
      <c r="Y506" s="30"/>
      <c r="Z506" s="30"/>
      <c r="AA506" s="30"/>
      <c r="AB506" s="30"/>
      <c r="AC506" s="30"/>
      <c r="AD506" s="30"/>
      <c r="AE506" s="30"/>
      <c r="AF506" s="30"/>
      <c r="AG506" s="30"/>
      <c r="AH506" s="30"/>
      <c r="AI506" s="30"/>
    </row>
    <row r="507" spans="1:35">
      <c r="A507" s="57"/>
      <c r="B507" s="43"/>
      <c r="C507" s="43"/>
      <c r="D507" s="43"/>
      <c r="E507" s="51"/>
      <c r="F507" s="43"/>
      <c r="G507" s="36"/>
      <c r="H507" s="43"/>
      <c r="I507" s="36"/>
      <c r="J507" s="43"/>
      <c r="K507" s="50"/>
      <c r="L507" s="43"/>
      <c r="M507" s="43"/>
      <c r="N507" s="36"/>
      <c r="O507" s="51"/>
      <c r="P507" s="43"/>
      <c r="Q507" s="36"/>
      <c r="R507" s="24"/>
      <c r="S507" s="43"/>
      <c r="T507" s="36"/>
      <c r="U507" s="30"/>
      <c r="V507" s="30"/>
      <c r="W507" s="30"/>
      <c r="X507" s="30"/>
      <c r="Y507" s="30"/>
      <c r="Z507" s="30"/>
      <c r="AA507" s="30"/>
      <c r="AB507" s="30"/>
      <c r="AC507" s="30"/>
      <c r="AD507" s="30"/>
      <c r="AE507" s="30"/>
      <c r="AF507" s="30"/>
      <c r="AG507" s="30"/>
      <c r="AH507" s="30"/>
      <c r="AI507" s="30"/>
    </row>
    <row r="508" spans="1:35">
      <c r="A508" s="57"/>
      <c r="B508" s="43"/>
      <c r="C508" s="43"/>
      <c r="D508" s="43"/>
      <c r="E508" s="51"/>
      <c r="F508" s="43"/>
      <c r="G508" s="36"/>
      <c r="H508" s="43"/>
      <c r="I508" s="36"/>
      <c r="J508" s="43"/>
      <c r="K508" s="50"/>
      <c r="L508" s="43"/>
      <c r="M508" s="43"/>
      <c r="N508" s="36"/>
      <c r="O508" s="51"/>
      <c r="P508" s="43"/>
      <c r="Q508" s="36"/>
      <c r="R508" s="24"/>
      <c r="S508" s="43"/>
      <c r="T508" s="36"/>
      <c r="U508" s="30"/>
      <c r="V508" s="30"/>
      <c r="W508" s="30"/>
      <c r="X508" s="30"/>
      <c r="Y508" s="30"/>
      <c r="Z508" s="30"/>
      <c r="AA508" s="30"/>
      <c r="AB508" s="30"/>
      <c r="AC508" s="30"/>
      <c r="AD508" s="30"/>
      <c r="AE508" s="30"/>
      <c r="AF508" s="30"/>
      <c r="AG508" s="30"/>
      <c r="AH508" s="30"/>
      <c r="AI508" s="30"/>
    </row>
    <row r="509" spans="1:35">
      <c r="A509" s="57"/>
      <c r="B509" s="43"/>
      <c r="C509" s="43"/>
      <c r="D509" s="43"/>
      <c r="E509" s="51"/>
      <c r="F509" s="43"/>
      <c r="G509" s="36"/>
      <c r="H509" s="43"/>
      <c r="I509" s="36"/>
      <c r="J509" s="43"/>
      <c r="K509" s="50"/>
      <c r="L509" s="43"/>
      <c r="M509" s="43"/>
      <c r="N509" s="36"/>
      <c r="O509" s="51"/>
      <c r="P509" s="43"/>
      <c r="Q509" s="36"/>
      <c r="R509" s="24"/>
      <c r="S509" s="43"/>
      <c r="T509" s="36"/>
      <c r="U509" s="30"/>
      <c r="V509" s="30"/>
      <c r="W509" s="30"/>
      <c r="X509" s="30"/>
      <c r="Y509" s="30"/>
      <c r="Z509" s="30"/>
      <c r="AA509" s="30"/>
      <c r="AB509" s="30"/>
      <c r="AC509" s="30"/>
      <c r="AD509" s="30"/>
      <c r="AE509" s="30"/>
      <c r="AF509" s="30"/>
      <c r="AG509" s="30"/>
      <c r="AH509" s="30"/>
      <c r="AI509" s="30"/>
    </row>
    <row r="510" spans="1:35">
      <c r="A510" s="57"/>
      <c r="B510" s="43"/>
      <c r="C510" s="43"/>
      <c r="D510" s="43"/>
      <c r="E510" s="51"/>
      <c r="F510" s="43"/>
      <c r="G510" s="36"/>
      <c r="H510" s="43"/>
      <c r="I510" s="36"/>
      <c r="J510" s="43"/>
      <c r="K510" s="50"/>
      <c r="L510" s="43"/>
      <c r="M510" s="43"/>
      <c r="N510" s="36"/>
      <c r="O510" s="51"/>
      <c r="P510" s="43"/>
      <c r="Q510" s="36"/>
      <c r="R510" s="24"/>
      <c r="S510" s="43"/>
      <c r="T510" s="36"/>
      <c r="U510" s="30"/>
      <c r="V510" s="30"/>
      <c r="W510" s="30"/>
      <c r="X510" s="30"/>
      <c r="Y510" s="30"/>
      <c r="Z510" s="30"/>
      <c r="AA510" s="30"/>
      <c r="AB510" s="30"/>
      <c r="AC510" s="30"/>
      <c r="AD510" s="30"/>
      <c r="AE510" s="30"/>
      <c r="AF510" s="30"/>
      <c r="AG510" s="30"/>
      <c r="AH510" s="30"/>
      <c r="AI510" s="30"/>
    </row>
    <row r="511" spans="1:35">
      <c r="A511" s="57"/>
      <c r="B511" s="43"/>
      <c r="C511" s="43"/>
      <c r="D511" s="43"/>
      <c r="E511" s="51"/>
      <c r="F511" s="43"/>
      <c r="G511" s="36"/>
      <c r="H511" s="43"/>
      <c r="I511" s="36"/>
      <c r="J511" s="43"/>
      <c r="K511" s="50"/>
      <c r="L511" s="43"/>
      <c r="M511" s="43"/>
      <c r="N511" s="36"/>
      <c r="O511" s="51"/>
      <c r="P511" s="43"/>
      <c r="Q511" s="36"/>
      <c r="R511" s="24"/>
      <c r="S511" s="43"/>
      <c r="T511" s="36"/>
      <c r="U511" s="30"/>
      <c r="V511" s="30"/>
      <c r="W511" s="30"/>
      <c r="X511" s="30"/>
      <c r="Y511" s="30"/>
      <c r="Z511" s="30"/>
      <c r="AA511" s="30"/>
      <c r="AB511" s="30"/>
      <c r="AC511" s="30"/>
      <c r="AD511" s="30"/>
      <c r="AE511" s="30"/>
      <c r="AF511" s="30"/>
      <c r="AG511" s="30"/>
      <c r="AH511" s="30"/>
      <c r="AI511" s="30"/>
    </row>
    <row r="512" spans="1:35">
      <c r="A512" s="57"/>
      <c r="B512" s="43"/>
      <c r="C512" s="43"/>
      <c r="D512" s="43"/>
      <c r="E512" s="51"/>
      <c r="F512" s="43"/>
      <c r="G512" s="36"/>
      <c r="H512" s="43"/>
      <c r="I512" s="36"/>
      <c r="J512" s="43"/>
      <c r="K512" s="50"/>
      <c r="L512" s="43"/>
      <c r="M512" s="43"/>
      <c r="N512" s="36"/>
      <c r="O512" s="51"/>
      <c r="P512" s="43"/>
      <c r="Q512" s="36"/>
      <c r="R512" s="24"/>
      <c r="S512" s="43"/>
      <c r="T512" s="36"/>
      <c r="U512" s="30"/>
      <c r="V512" s="30"/>
      <c r="W512" s="30"/>
      <c r="X512" s="30"/>
      <c r="Y512" s="30"/>
      <c r="Z512" s="30"/>
      <c r="AA512" s="30"/>
      <c r="AB512" s="30"/>
      <c r="AC512" s="30"/>
      <c r="AD512" s="30"/>
      <c r="AE512" s="30"/>
      <c r="AF512" s="30"/>
      <c r="AG512" s="30"/>
      <c r="AH512" s="30"/>
      <c r="AI512" s="30"/>
    </row>
    <row r="513" spans="1:35">
      <c r="A513" s="57"/>
      <c r="B513" s="43"/>
      <c r="C513" s="43"/>
      <c r="D513" s="43"/>
      <c r="E513" s="51"/>
      <c r="F513" s="43"/>
      <c r="G513" s="36"/>
      <c r="H513" s="43"/>
      <c r="I513" s="36"/>
      <c r="J513" s="43"/>
      <c r="K513" s="50"/>
      <c r="L513" s="43"/>
      <c r="M513" s="43"/>
      <c r="N513" s="36"/>
      <c r="O513" s="51"/>
      <c r="P513" s="43"/>
      <c r="Q513" s="36"/>
      <c r="R513" s="24"/>
      <c r="S513" s="43"/>
      <c r="T513" s="36"/>
      <c r="U513" s="30"/>
      <c r="V513" s="30"/>
      <c r="W513" s="30"/>
      <c r="X513" s="30"/>
      <c r="Y513" s="30"/>
      <c r="Z513" s="30"/>
      <c r="AA513" s="30"/>
      <c r="AB513" s="30"/>
      <c r="AC513" s="30"/>
      <c r="AD513" s="30"/>
      <c r="AE513" s="30"/>
      <c r="AF513" s="30"/>
      <c r="AG513" s="30"/>
      <c r="AH513" s="30"/>
      <c r="AI513" s="30"/>
    </row>
    <row r="514" spans="1:35">
      <c r="A514" s="57"/>
      <c r="B514" s="43"/>
      <c r="C514" s="43"/>
      <c r="D514" s="43"/>
      <c r="E514" s="51"/>
      <c r="F514" s="43"/>
      <c r="G514" s="36"/>
      <c r="H514" s="43"/>
      <c r="I514" s="36"/>
      <c r="J514" s="43"/>
      <c r="K514" s="50"/>
      <c r="L514" s="43"/>
      <c r="M514" s="43"/>
      <c r="N514" s="36"/>
      <c r="O514" s="51"/>
      <c r="P514" s="43"/>
      <c r="Q514" s="36"/>
      <c r="R514" s="24"/>
      <c r="S514" s="43"/>
      <c r="T514" s="36"/>
      <c r="U514" s="30"/>
      <c r="V514" s="30"/>
      <c r="W514" s="30"/>
      <c r="X514" s="30"/>
      <c r="Y514" s="30"/>
      <c r="Z514" s="30"/>
      <c r="AA514" s="30"/>
      <c r="AB514" s="30"/>
      <c r="AC514" s="30"/>
      <c r="AD514" s="30"/>
      <c r="AE514" s="30"/>
      <c r="AF514" s="30"/>
      <c r="AG514" s="30"/>
      <c r="AH514" s="30"/>
      <c r="AI514" s="30"/>
    </row>
    <row r="515" spans="1:35">
      <c r="A515" s="57"/>
      <c r="B515" s="43"/>
      <c r="C515" s="43"/>
      <c r="D515" s="43"/>
      <c r="E515" s="51"/>
      <c r="F515" s="43"/>
      <c r="G515" s="36"/>
      <c r="H515" s="43"/>
      <c r="I515" s="36"/>
      <c r="J515" s="43"/>
      <c r="K515" s="50"/>
      <c r="L515" s="43"/>
      <c r="M515" s="43"/>
      <c r="N515" s="36"/>
      <c r="O515" s="51"/>
      <c r="P515" s="43"/>
      <c r="Q515" s="36"/>
      <c r="R515" s="24"/>
      <c r="S515" s="43"/>
      <c r="T515" s="36"/>
      <c r="U515" s="30"/>
      <c r="V515" s="30"/>
      <c r="W515" s="30"/>
      <c r="X515" s="30"/>
      <c r="Y515" s="30"/>
      <c r="Z515" s="30"/>
      <c r="AA515" s="30"/>
      <c r="AB515" s="30"/>
      <c r="AC515" s="30"/>
      <c r="AD515" s="30"/>
      <c r="AE515" s="30"/>
      <c r="AF515" s="30"/>
      <c r="AG515" s="30"/>
      <c r="AH515" s="30"/>
      <c r="AI515" s="30"/>
    </row>
    <row r="516" spans="1:35">
      <c r="A516" s="57"/>
      <c r="B516" s="43"/>
      <c r="C516" s="43"/>
      <c r="D516" s="43"/>
      <c r="E516" s="51"/>
      <c r="F516" s="43"/>
      <c r="G516" s="36"/>
      <c r="H516" s="43"/>
      <c r="I516" s="36"/>
      <c r="J516" s="43"/>
      <c r="K516" s="50"/>
      <c r="L516" s="43"/>
      <c r="M516" s="43"/>
      <c r="N516" s="36"/>
      <c r="O516" s="51"/>
      <c r="P516" s="43"/>
      <c r="Q516" s="36"/>
      <c r="R516" s="24"/>
      <c r="S516" s="43"/>
      <c r="T516" s="36"/>
      <c r="U516" s="30"/>
      <c r="V516" s="30"/>
      <c r="W516" s="30"/>
      <c r="X516" s="30"/>
      <c r="Y516" s="30"/>
      <c r="Z516" s="30"/>
      <c r="AA516" s="30"/>
      <c r="AB516" s="30"/>
      <c r="AC516" s="30"/>
      <c r="AD516" s="30"/>
      <c r="AE516" s="30"/>
      <c r="AF516" s="30"/>
      <c r="AG516" s="30"/>
      <c r="AH516" s="30"/>
      <c r="AI516" s="30"/>
    </row>
    <row r="517" spans="1:35">
      <c r="A517" s="57"/>
      <c r="B517" s="43"/>
      <c r="C517" s="43"/>
      <c r="D517" s="43"/>
      <c r="E517" s="51"/>
      <c r="F517" s="43"/>
      <c r="G517" s="36"/>
      <c r="H517" s="43"/>
      <c r="I517" s="36"/>
      <c r="J517" s="43"/>
      <c r="K517" s="50"/>
      <c r="L517" s="43"/>
      <c r="M517" s="43"/>
      <c r="N517" s="36"/>
      <c r="O517" s="51"/>
      <c r="P517" s="43"/>
      <c r="Q517" s="36"/>
      <c r="R517" s="24"/>
      <c r="S517" s="43"/>
      <c r="T517" s="36"/>
      <c r="U517" s="30"/>
      <c r="V517" s="30"/>
      <c r="W517" s="30"/>
      <c r="X517" s="30"/>
      <c r="Y517" s="30"/>
      <c r="Z517" s="30"/>
      <c r="AA517" s="30"/>
      <c r="AB517" s="30"/>
      <c r="AC517" s="30"/>
      <c r="AD517" s="30"/>
      <c r="AE517" s="30"/>
      <c r="AF517" s="30"/>
      <c r="AG517" s="30"/>
      <c r="AH517" s="30"/>
      <c r="AI517" s="30"/>
    </row>
    <row r="518" spans="1:35">
      <c r="A518" s="57"/>
      <c r="B518" s="43"/>
      <c r="C518" s="43"/>
      <c r="D518" s="43"/>
      <c r="E518" s="51"/>
      <c r="F518" s="43"/>
      <c r="G518" s="36"/>
      <c r="H518" s="43"/>
      <c r="I518" s="36"/>
      <c r="J518" s="43"/>
      <c r="K518" s="50"/>
      <c r="L518" s="43"/>
      <c r="M518" s="43"/>
      <c r="N518" s="36"/>
      <c r="O518" s="51"/>
      <c r="P518" s="43"/>
      <c r="Q518" s="36"/>
      <c r="R518" s="24"/>
      <c r="S518" s="43"/>
      <c r="T518" s="36"/>
      <c r="U518" s="30"/>
      <c r="V518" s="30"/>
      <c r="W518" s="30"/>
      <c r="X518" s="30"/>
      <c r="Y518" s="30"/>
      <c r="Z518" s="30"/>
      <c r="AA518" s="30"/>
      <c r="AB518" s="30"/>
      <c r="AC518" s="30"/>
      <c r="AD518" s="30"/>
      <c r="AE518" s="30"/>
      <c r="AF518" s="30"/>
      <c r="AG518" s="30"/>
      <c r="AH518" s="30"/>
      <c r="AI518" s="30"/>
    </row>
    <row r="519" spans="1:35">
      <c r="A519" s="57"/>
      <c r="B519" s="43"/>
      <c r="C519" s="43"/>
      <c r="D519" s="43"/>
      <c r="E519" s="51"/>
      <c r="F519" s="43"/>
      <c r="G519" s="36"/>
      <c r="H519" s="43"/>
      <c r="I519" s="36"/>
      <c r="J519" s="43"/>
      <c r="K519" s="50"/>
      <c r="L519" s="43"/>
      <c r="M519" s="43"/>
      <c r="N519" s="36"/>
      <c r="O519" s="51"/>
      <c r="P519" s="43"/>
      <c r="Q519" s="36"/>
      <c r="R519" s="24"/>
      <c r="S519" s="43"/>
      <c r="T519" s="36"/>
      <c r="U519" s="30"/>
      <c r="V519" s="30"/>
      <c r="W519" s="30"/>
      <c r="X519" s="30"/>
      <c r="Y519" s="30"/>
      <c r="Z519" s="30"/>
      <c r="AA519" s="30"/>
      <c r="AB519" s="30"/>
      <c r="AC519" s="30"/>
      <c r="AD519" s="30"/>
      <c r="AE519" s="30"/>
      <c r="AF519" s="30"/>
      <c r="AG519" s="30"/>
      <c r="AH519" s="30"/>
      <c r="AI519" s="30"/>
    </row>
    <row r="520" spans="1:35">
      <c r="A520" s="57"/>
      <c r="B520" s="43"/>
      <c r="C520" s="43"/>
      <c r="D520" s="43"/>
      <c r="E520" s="51"/>
      <c r="F520" s="43"/>
      <c r="G520" s="36"/>
      <c r="H520" s="43"/>
      <c r="I520" s="36"/>
      <c r="J520" s="43"/>
      <c r="K520" s="50"/>
      <c r="L520" s="43"/>
      <c r="M520" s="43"/>
      <c r="N520" s="36"/>
      <c r="O520" s="51"/>
      <c r="P520" s="43"/>
      <c r="Q520" s="36"/>
      <c r="R520" s="24"/>
      <c r="S520" s="43"/>
      <c r="T520" s="36"/>
      <c r="U520" s="30"/>
      <c r="V520" s="30"/>
      <c r="W520" s="30"/>
      <c r="X520" s="30"/>
      <c r="Y520" s="30"/>
      <c r="Z520" s="30"/>
      <c r="AA520" s="30"/>
      <c r="AB520" s="30"/>
      <c r="AC520" s="30"/>
      <c r="AD520" s="30"/>
      <c r="AE520" s="30"/>
      <c r="AF520" s="30"/>
      <c r="AG520" s="30"/>
      <c r="AH520" s="30"/>
      <c r="AI520" s="30"/>
    </row>
    <row r="521" spans="1:35">
      <c r="A521" s="57"/>
      <c r="B521" s="43"/>
      <c r="C521" s="43"/>
      <c r="D521" s="43"/>
      <c r="E521" s="51"/>
      <c r="F521" s="43"/>
      <c r="G521" s="36"/>
      <c r="H521" s="43"/>
      <c r="I521" s="36"/>
      <c r="J521" s="43"/>
      <c r="K521" s="50"/>
      <c r="L521" s="43"/>
      <c r="M521" s="43"/>
      <c r="N521" s="36"/>
      <c r="O521" s="51"/>
      <c r="P521" s="43"/>
      <c r="Q521" s="36"/>
      <c r="R521" s="24"/>
      <c r="S521" s="43"/>
      <c r="T521" s="36"/>
      <c r="U521" s="30"/>
      <c r="V521" s="30"/>
      <c r="W521" s="30"/>
      <c r="X521" s="30"/>
      <c r="Y521" s="30"/>
      <c r="Z521" s="30"/>
      <c r="AA521" s="30"/>
      <c r="AB521" s="30"/>
      <c r="AC521" s="30"/>
      <c r="AD521" s="30"/>
      <c r="AE521" s="30"/>
      <c r="AF521" s="30"/>
      <c r="AG521" s="30"/>
      <c r="AH521" s="30"/>
      <c r="AI521" s="30"/>
    </row>
    <row r="522" spans="1:35">
      <c r="A522" s="57"/>
      <c r="B522" s="43"/>
      <c r="C522" s="43"/>
      <c r="D522" s="43"/>
      <c r="E522" s="51"/>
      <c r="F522" s="43"/>
      <c r="G522" s="36"/>
      <c r="H522" s="43"/>
      <c r="I522" s="36"/>
      <c r="J522" s="43"/>
      <c r="K522" s="50"/>
      <c r="L522" s="43"/>
      <c r="M522" s="43"/>
      <c r="N522" s="36"/>
      <c r="O522" s="51"/>
      <c r="P522" s="43"/>
      <c r="Q522" s="36"/>
      <c r="R522" s="24"/>
      <c r="S522" s="43"/>
      <c r="T522" s="36"/>
      <c r="U522" s="30"/>
      <c r="V522" s="30"/>
      <c r="W522" s="30"/>
      <c r="X522" s="30"/>
      <c r="Y522" s="30"/>
      <c r="Z522" s="30"/>
      <c r="AA522" s="30"/>
      <c r="AB522" s="30"/>
      <c r="AC522" s="30"/>
      <c r="AD522" s="30"/>
      <c r="AE522" s="30"/>
      <c r="AF522" s="30"/>
      <c r="AG522" s="30"/>
      <c r="AH522" s="30"/>
      <c r="AI522" s="30"/>
    </row>
    <row r="523" spans="1:35">
      <c r="A523" s="57"/>
      <c r="B523" s="43"/>
      <c r="C523" s="43"/>
      <c r="D523" s="43"/>
      <c r="E523" s="51"/>
      <c r="F523" s="43"/>
      <c r="G523" s="36"/>
      <c r="H523" s="43"/>
      <c r="I523" s="36"/>
      <c r="J523" s="43"/>
      <c r="K523" s="50"/>
      <c r="L523" s="43"/>
      <c r="M523" s="43"/>
      <c r="N523" s="36"/>
      <c r="O523" s="51"/>
      <c r="P523" s="43"/>
      <c r="Q523" s="36"/>
      <c r="R523" s="24"/>
      <c r="S523" s="43"/>
      <c r="T523" s="36"/>
      <c r="U523" s="30"/>
      <c r="V523" s="30"/>
      <c r="W523" s="30"/>
      <c r="X523" s="30"/>
      <c r="Y523" s="30"/>
      <c r="Z523" s="30"/>
      <c r="AA523" s="30"/>
      <c r="AB523" s="30"/>
      <c r="AC523" s="30"/>
      <c r="AD523" s="30"/>
      <c r="AE523" s="30"/>
      <c r="AF523" s="30"/>
      <c r="AG523" s="30"/>
      <c r="AH523" s="30"/>
      <c r="AI523" s="30"/>
    </row>
    <row r="524" spans="1:35">
      <c r="A524" s="57"/>
      <c r="B524" s="43"/>
      <c r="C524" s="43"/>
      <c r="D524" s="43"/>
      <c r="E524" s="51"/>
      <c r="F524" s="43"/>
      <c r="G524" s="36"/>
      <c r="H524" s="43"/>
      <c r="I524" s="36"/>
      <c r="J524" s="43"/>
      <c r="K524" s="50"/>
      <c r="L524" s="43"/>
      <c r="M524" s="43"/>
      <c r="N524" s="36"/>
      <c r="O524" s="51"/>
      <c r="P524" s="43"/>
      <c r="Q524" s="36"/>
      <c r="R524" s="24"/>
      <c r="S524" s="43"/>
      <c r="T524" s="36"/>
      <c r="U524" s="30"/>
      <c r="V524" s="30"/>
      <c r="W524" s="30"/>
      <c r="X524" s="30"/>
      <c r="Y524" s="30"/>
      <c r="Z524" s="30"/>
      <c r="AA524" s="30"/>
      <c r="AB524" s="30"/>
      <c r="AC524" s="30"/>
      <c r="AD524" s="30"/>
      <c r="AE524" s="30"/>
      <c r="AF524" s="30"/>
      <c r="AG524" s="30"/>
      <c r="AH524" s="30"/>
      <c r="AI524" s="30"/>
    </row>
    <row r="525" spans="1:35">
      <c r="A525" s="57"/>
      <c r="B525" s="43"/>
      <c r="C525" s="43"/>
      <c r="D525" s="43"/>
      <c r="E525" s="51"/>
      <c r="F525" s="43"/>
      <c r="G525" s="36"/>
      <c r="H525" s="43"/>
      <c r="I525" s="36"/>
      <c r="J525" s="43"/>
      <c r="K525" s="50"/>
      <c r="L525" s="43"/>
      <c r="M525" s="43"/>
      <c r="N525" s="36"/>
      <c r="O525" s="51"/>
      <c r="P525" s="43"/>
      <c r="Q525" s="36"/>
      <c r="R525" s="24"/>
      <c r="S525" s="43"/>
      <c r="T525" s="36"/>
      <c r="U525" s="30"/>
      <c r="V525" s="30"/>
      <c r="W525" s="30"/>
      <c r="X525" s="30"/>
      <c r="Y525" s="30"/>
      <c r="Z525" s="30"/>
      <c r="AA525" s="30"/>
      <c r="AB525" s="30"/>
      <c r="AC525" s="30"/>
      <c r="AD525" s="30"/>
      <c r="AE525" s="30"/>
      <c r="AF525" s="30"/>
      <c r="AG525" s="30"/>
      <c r="AH525" s="30"/>
      <c r="AI525" s="30"/>
    </row>
    <row r="526" spans="1:35">
      <c r="A526" s="57"/>
      <c r="B526" s="43"/>
      <c r="C526" s="43"/>
      <c r="D526" s="43"/>
      <c r="E526" s="51"/>
      <c r="F526" s="43"/>
      <c r="G526" s="36"/>
      <c r="H526" s="43"/>
      <c r="I526" s="36"/>
      <c r="J526" s="43"/>
      <c r="K526" s="50"/>
      <c r="L526" s="43"/>
      <c r="M526" s="43"/>
      <c r="N526" s="36"/>
      <c r="O526" s="51"/>
      <c r="P526" s="43"/>
      <c r="Q526" s="36"/>
      <c r="R526" s="24"/>
      <c r="S526" s="43"/>
      <c r="T526" s="36"/>
      <c r="U526" s="30"/>
      <c r="V526" s="30"/>
      <c r="W526" s="30"/>
      <c r="X526" s="30"/>
      <c r="Y526" s="30"/>
      <c r="Z526" s="30"/>
      <c r="AA526" s="30"/>
      <c r="AB526" s="30"/>
      <c r="AC526" s="30"/>
      <c r="AD526" s="30"/>
      <c r="AE526" s="30"/>
      <c r="AF526" s="30"/>
      <c r="AG526" s="30"/>
      <c r="AH526" s="30"/>
      <c r="AI526" s="30"/>
    </row>
    <row r="527" spans="1:35">
      <c r="A527" s="57"/>
      <c r="B527" s="43"/>
      <c r="C527" s="43"/>
      <c r="D527" s="43"/>
      <c r="E527" s="51"/>
      <c r="F527" s="43"/>
      <c r="G527" s="36"/>
      <c r="H527" s="43"/>
      <c r="I527" s="36"/>
      <c r="J527" s="43"/>
      <c r="K527" s="50"/>
      <c r="L527" s="43"/>
      <c r="M527" s="43"/>
      <c r="N527" s="36"/>
      <c r="O527" s="51"/>
      <c r="P527" s="43"/>
      <c r="Q527" s="36"/>
      <c r="R527" s="24"/>
      <c r="S527" s="43"/>
      <c r="T527" s="36"/>
      <c r="U527" s="30"/>
      <c r="V527" s="30"/>
      <c r="W527" s="30"/>
      <c r="X527" s="30"/>
      <c r="Y527" s="30"/>
      <c r="Z527" s="30"/>
      <c r="AA527" s="30"/>
      <c r="AB527" s="30"/>
      <c r="AC527" s="30"/>
      <c r="AD527" s="30"/>
      <c r="AE527" s="30"/>
      <c r="AF527" s="30"/>
      <c r="AG527" s="30"/>
      <c r="AH527" s="30"/>
      <c r="AI527" s="30"/>
    </row>
    <row r="528" spans="1:35">
      <c r="A528" s="57"/>
      <c r="B528" s="43"/>
      <c r="C528" s="43"/>
      <c r="D528" s="43"/>
      <c r="E528" s="51"/>
      <c r="F528" s="43"/>
      <c r="G528" s="36"/>
      <c r="H528" s="43"/>
      <c r="I528" s="36"/>
      <c r="J528" s="43"/>
      <c r="K528" s="50"/>
      <c r="L528" s="43"/>
      <c r="M528" s="43"/>
      <c r="N528" s="36"/>
      <c r="O528" s="51"/>
      <c r="P528" s="43"/>
      <c r="Q528" s="36"/>
      <c r="R528" s="24"/>
      <c r="S528" s="43"/>
      <c r="T528" s="36"/>
      <c r="U528" s="30"/>
      <c r="V528" s="30"/>
      <c r="W528" s="30"/>
      <c r="X528" s="30"/>
      <c r="Y528" s="30"/>
      <c r="Z528" s="30"/>
      <c r="AA528" s="30"/>
      <c r="AB528" s="30"/>
      <c r="AC528" s="30"/>
      <c r="AD528" s="30"/>
      <c r="AE528" s="30"/>
      <c r="AF528" s="30"/>
      <c r="AG528" s="30"/>
      <c r="AH528" s="30"/>
      <c r="AI528" s="30"/>
    </row>
    <row r="529" spans="1:35">
      <c r="A529" s="57"/>
      <c r="B529" s="43"/>
      <c r="C529" s="43"/>
      <c r="D529" s="43"/>
      <c r="E529" s="51"/>
      <c r="F529" s="43"/>
      <c r="G529" s="36"/>
      <c r="H529" s="43"/>
      <c r="I529" s="36"/>
      <c r="J529" s="43"/>
      <c r="K529" s="50"/>
      <c r="L529" s="43"/>
      <c r="M529" s="43"/>
      <c r="N529" s="36"/>
      <c r="O529" s="51"/>
      <c r="P529" s="43"/>
      <c r="Q529" s="36"/>
      <c r="R529" s="24"/>
      <c r="S529" s="43"/>
      <c r="T529" s="36"/>
      <c r="U529" s="30"/>
      <c r="V529" s="30"/>
      <c r="W529" s="30"/>
      <c r="X529" s="30"/>
      <c r="Y529" s="30"/>
      <c r="Z529" s="30"/>
      <c r="AA529" s="30"/>
      <c r="AB529" s="30"/>
      <c r="AC529" s="30"/>
      <c r="AD529" s="30"/>
      <c r="AE529" s="30"/>
      <c r="AF529" s="30"/>
      <c r="AG529" s="30"/>
      <c r="AH529" s="30"/>
      <c r="AI529" s="30"/>
    </row>
    <row r="530" spans="1:35">
      <c r="A530" s="57"/>
      <c r="B530" s="43"/>
      <c r="C530" s="43"/>
      <c r="D530" s="43"/>
      <c r="E530" s="51"/>
      <c r="F530" s="43"/>
      <c r="G530" s="36"/>
      <c r="H530" s="43"/>
      <c r="I530" s="36"/>
      <c r="J530" s="43"/>
      <c r="K530" s="50"/>
      <c r="L530" s="43"/>
      <c r="M530" s="43"/>
      <c r="N530" s="36"/>
      <c r="O530" s="51"/>
      <c r="P530" s="43"/>
      <c r="Q530" s="36"/>
      <c r="R530" s="24"/>
      <c r="S530" s="43"/>
      <c r="T530" s="36"/>
      <c r="U530" s="30"/>
      <c r="V530" s="30"/>
      <c r="W530" s="30"/>
      <c r="X530" s="30"/>
      <c r="Y530" s="30"/>
      <c r="Z530" s="30"/>
      <c r="AA530" s="30"/>
      <c r="AB530" s="30"/>
      <c r="AC530" s="30"/>
      <c r="AD530" s="30"/>
      <c r="AE530" s="30"/>
      <c r="AF530" s="30"/>
      <c r="AG530" s="30"/>
      <c r="AH530" s="30"/>
      <c r="AI530" s="30"/>
    </row>
    <row r="531" spans="1:35">
      <c r="A531" s="57"/>
      <c r="B531" s="43"/>
      <c r="C531" s="43"/>
      <c r="D531" s="43"/>
      <c r="E531" s="51"/>
      <c r="F531" s="43"/>
      <c r="G531" s="36"/>
      <c r="H531" s="43"/>
      <c r="I531" s="36"/>
      <c r="J531" s="43"/>
      <c r="K531" s="50"/>
      <c r="L531" s="43"/>
      <c r="M531" s="43"/>
      <c r="N531" s="36"/>
      <c r="O531" s="51"/>
      <c r="P531" s="43"/>
      <c r="Q531" s="36"/>
      <c r="R531" s="24"/>
      <c r="S531" s="43"/>
      <c r="T531" s="36"/>
      <c r="U531" s="30"/>
      <c r="V531" s="30"/>
      <c r="W531" s="30"/>
      <c r="X531" s="30"/>
      <c r="Y531" s="30"/>
      <c r="Z531" s="30"/>
      <c r="AA531" s="30"/>
      <c r="AB531" s="30"/>
      <c r="AC531" s="30"/>
      <c r="AD531" s="30"/>
      <c r="AE531" s="30"/>
      <c r="AF531" s="30"/>
      <c r="AG531" s="30"/>
      <c r="AH531" s="30"/>
      <c r="AI531" s="30"/>
    </row>
    <row r="532" spans="1:35">
      <c r="A532" s="57"/>
      <c r="B532" s="43"/>
      <c r="C532" s="43"/>
      <c r="D532" s="43"/>
      <c r="E532" s="51"/>
      <c r="F532" s="43"/>
      <c r="G532" s="36"/>
      <c r="H532" s="43"/>
      <c r="I532" s="36"/>
      <c r="J532" s="43"/>
      <c r="K532" s="50"/>
      <c r="L532" s="43"/>
      <c r="M532" s="43"/>
      <c r="N532" s="36"/>
      <c r="O532" s="51"/>
      <c r="P532" s="43"/>
      <c r="Q532" s="36"/>
      <c r="R532" s="24"/>
      <c r="S532" s="43"/>
      <c r="T532" s="36"/>
      <c r="U532" s="30"/>
      <c r="V532" s="30"/>
      <c r="W532" s="30"/>
      <c r="X532" s="30"/>
      <c r="Y532" s="30"/>
      <c r="Z532" s="30"/>
      <c r="AA532" s="30"/>
      <c r="AB532" s="30"/>
      <c r="AC532" s="30"/>
      <c r="AD532" s="30"/>
      <c r="AE532" s="30"/>
      <c r="AF532" s="30"/>
      <c r="AG532" s="30"/>
      <c r="AH532" s="30"/>
      <c r="AI532" s="30"/>
    </row>
    <row r="533" spans="1:35">
      <c r="A533" s="57"/>
      <c r="B533" s="43"/>
      <c r="C533" s="43"/>
      <c r="D533" s="43"/>
      <c r="E533" s="51"/>
      <c r="F533" s="43"/>
      <c r="G533" s="36"/>
      <c r="H533" s="43"/>
      <c r="I533" s="36"/>
      <c r="J533" s="43"/>
      <c r="K533" s="50"/>
      <c r="L533" s="43"/>
      <c r="M533" s="43"/>
      <c r="N533" s="36"/>
      <c r="O533" s="51"/>
      <c r="P533" s="43"/>
      <c r="Q533" s="36"/>
      <c r="R533" s="24"/>
      <c r="S533" s="43"/>
      <c r="T533" s="36"/>
      <c r="U533" s="30"/>
      <c r="V533" s="30"/>
      <c r="W533" s="30"/>
      <c r="X533" s="30"/>
      <c r="Y533" s="30"/>
      <c r="Z533" s="30"/>
      <c r="AA533" s="30"/>
      <c r="AB533" s="30"/>
      <c r="AC533" s="30"/>
      <c r="AD533" s="30"/>
      <c r="AE533" s="30"/>
      <c r="AF533" s="30"/>
      <c r="AG533" s="30"/>
      <c r="AH533" s="30"/>
      <c r="AI533" s="30"/>
    </row>
    <row r="534" spans="1:35">
      <c r="A534" s="57"/>
      <c r="B534" s="43"/>
      <c r="C534" s="43"/>
      <c r="D534" s="43"/>
      <c r="E534" s="51"/>
      <c r="F534" s="43"/>
      <c r="G534" s="36"/>
      <c r="H534" s="43"/>
      <c r="I534" s="36"/>
      <c r="J534" s="43"/>
      <c r="K534" s="50"/>
      <c r="L534" s="43"/>
      <c r="M534" s="43"/>
      <c r="N534" s="36"/>
      <c r="O534" s="51"/>
      <c r="P534" s="43"/>
      <c r="Q534" s="36"/>
      <c r="R534" s="24"/>
      <c r="S534" s="43"/>
      <c r="T534" s="36"/>
      <c r="U534" s="30"/>
      <c r="V534" s="30"/>
      <c r="W534" s="30"/>
      <c r="X534" s="30"/>
      <c r="Y534" s="30"/>
      <c r="Z534" s="30"/>
      <c r="AA534" s="30"/>
      <c r="AB534" s="30"/>
      <c r="AC534" s="30"/>
      <c r="AD534" s="30"/>
      <c r="AE534" s="30"/>
      <c r="AF534" s="30"/>
      <c r="AG534" s="30"/>
      <c r="AH534" s="30"/>
      <c r="AI534" s="30"/>
    </row>
    <row r="535" spans="1:35">
      <c r="A535" s="57"/>
      <c r="B535" s="43"/>
      <c r="C535" s="43"/>
      <c r="D535" s="43"/>
      <c r="E535" s="51"/>
      <c r="F535" s="43"/>
      <c r="G535" s="36"/>
      <c r="H535" s="43"/>
      <c r="I535" s="36"/>
      <c r="J535" s="43"/>
      <c r="K535" s="50"/>
      <c r="L535" s="43"/>
      <c r="M535" s="43"/>
      <c r="N535" s="36"/>
      <c r="O535" s="51"/>
      <c r="P535" s="43"/>
      <c r="Q535" s="36"/>
      <c r="R535" s="24"/>
      <c r="S535" s="43"/>
      <c r="T535" s="36"/>
      <c r="U535" s="30"/>
      <c r="V535" s="30"/>
      <c r="W535" s="30"/>
      <c r="X535" s="30"/>
      <c r="Y535" s="30"/>
      <c r="Z535" s="30"/>
      <c r="AA535" s="30"/>
      <c r="AB535" s="30"/>
      <c r="AC535" s="30"/>
      <c r="AD535" s="30"/>
      <c r="AE535" s="30"/>
      <c r="AF535" s="30"/>
      <c r="AG535" s="30"/>
      <c r="AH535" s="30"/>
      <c r="AI535" s="30"/>
    </row>
    <row r="536" spans="1:35">
      <c r="A536" s="57"/>
      <c r="B536" s="43"/>
      <c r="C536" s="43"/>
      <c r="D536" s="43"/>
      <c r="E536" s="51"/>
      <c r="F536" s="43"/>
      <c r="G536" s="36"/>
      <c r="H536" s="43"/>
      <c r="I536" s="36"/>
      <c r="J536" s="43"/>
      <c r="K536" s="50"/>
      <c r="L536" s="43"/>
      <c r="M536" s="43"/>
      <c r="N536" s="36"/>
      <c r="O536" s="51"/>
      <c r="P536" s="43"/>
      <c r="Q536" s="36"/>
      <c r="R536" s="24"/>
      <c r="S536" s="43"/>
      <c r="T536" s="36"/>
      <c r="U536" s="30"/>
      <c r="V536" s="30"/>
      <c r="W536" s="30"/>
      <c r="X536" s="30"/>
      <c r="Y536" s="30"/>
      <c r="Z536" s="30"/>
      <c r="AA536" s="30"/>
      <c r="AB536" s="30"/>
      <c r="AC536" s="30"/>
      <c r="AD536" s="30"/>
      <c r="AE536" s="30"/>
      <c r="AF536" s="30"/>
      <c r="AG536" s="30"/>
      <c r="AH536" s="30"/>
      <c r="AI536" s="30"/>
    </row>
    <row r="537" spans="1:35">
      <c r="A537" s="57"/>
      <c r="B537" s="43"/>
      <c r="C537" s="43"/>
      <c r="D537" s="43"/>
      <c r="E537" s="51"/>
      <c r="F537" s="43"/>
      <c r="G537" s="36"/>
      <c r="H537" s="43"/>
      <c r="I537" s="36"/>
      <c r="J537" s="43"/>
      <c r="K537" s="50"/>
      <c r="L537" s="43"/>
      <c r="M537" s="43"/>
      <c r="N537" s="36"/>
      <c r="O537" s="51"/>
      <c r="P537" s="43"/>
      <c r="Q537" s="36"/>
      <c r="R537" s="24"/>
      <c r="S537" s="43"/>
      <c r="T537" s="36"/>
      <c r="U537" s="30"/>
      <c r="V537" s="30"/>
      <c r="W537" s="30"/>
      <c r="X537" s="30"/>
      <c r="Y537" s="30"/>
      <c r="Z537" s="30"/>
      <c r="AA537" s="30"/>
      <c r="AB537" s="30"/>
      <c r="AC537" s="30"/>
      <c r="AD537" s="30"/>
      <c r="AE537" s="30"/>
      <c r="AF537" s="30"/>
      <c r="AG537" s="30"/>
      <c r="AH537" s="30"/>
      <c r="AI537" s="30"/>
    </row>
    <row r="538" spans="1:35">
      <c r="A538" s="57"/>
      <c r="B538" s="43"/>
      <c r="C538" s="43"/>
      <c r="D538" s="43"/>
      <c r="E538" s="51"/>
      <c r="F538" s="43"/>
      <c r="G538" s="36"/>
      <c r="H538" s="43"/>
      <c r="I538" s="36"/>
      <c r="J538" s="43"/>
      <c r="K538" s="50"/>
      <c r="L538" s="43"/>
      <c r="M538" s="43"/>
      <c r="N538" s="36"/>
      <c r="O538" s="51"/>
      <c r="P538" s="43"/>
      <c r="Q538" s="36"/>
      <c r="R538" s="24"/>
      <c r="S538" s="43"/>
      <c r="T538" s="36"/>
      <c r="U538" s="30"/>
      <c r="V538" s="30"/>
      <c r="W538" s="30"/>
      <c r="X538" s="30"/>
      <c r="Y538" s="30"/>
      <c r="Z538" s="30"/>
      <c r="AA538" s="30"/>
      <c r="AB538" s="30"/>
      <c r="AC538" s="30"/>
      <c r="AD538" s="30"/>
      <c r="AE538" s="30"/>
      <c r="AF538" s="30"/>
      <c r="AG538" s="30"/>
      <c r="AH538" s="30"/>
      <c r="AI538" s="30"/>
    </row>
    <row r="539" spans="1:35">
      <c r="A539" s="57"/>
      <c r="B539" s="43"/>
      <c r="C539" s="43"/>
      <c r="D539" s="43"/>
      <c r="E539" s="51"/>
      <c r="F539" s="43"/>
      <c r="G539" s="36"/>
      <c r="H539" s="43"/>
      <c r="I539" s="36"/>
      <c r="J539" s="43"/>
      <c r="K539" s="50"/>
      <c r="L539" s="43"/>
      <c r="M539" s="43"/>
      <c r="N539" s="36"/>
      <c r="O539" s="51"/>
      <c r="P539" s="43"/>
      <c r="Q539" s="36"/>
      <c r="R539" s="24"/>
      <c r="S539" s="43"/>
      <c r="T539" s="36"/>
      <c r="U539" s="30"/>
      <c r="V539" s="30"/>
      <c r="W539" s="30"/>
      <c r="X539" s="30"/>
      <c r="Y539" s="30"/>
      <c r="Z539" s="30"/>
      <c r="AA539" s="30"/>
      <c r="AB539" s="30"/>
      <c r="AC539" s="30"/>
      <c r="AD539" s="30"/>
      <c r="AE539" s="30"/>
      <c r="AF539" s="30"/>
      <c r="AG539" s="30"/>
      <c r="AH539" s="30"/>
      <c r="AI539" s="30"/>
    </row>
    <row r="540" spans="1:35">
      <c r="A540" s="57"/>
      <c r="B540" s="43"/>
      <c r="C540" s="43"/>
      <c r="D540" s="43"/>
      <c r="E540" s="51"/>
      <c r="F540" s="43"/>
      <c r="G540" s="36"/>
      <c r="H540" s="43"/>
      <c r="I540" s="36"/>
      <c r="J540" s="43"/>
      <c r="K540" s="50"/>
      <c r="L540" s="43"/>
      <c r="M540" s="43"/>
      <c r="N540" s="36"/>
      <c r="O540" s="51"/>
      <c r="P540" s="43"/>
      <c r="Q540" s="36"/>
      <c r="R540" s="24"/>
      <c r="S540" s="43"/>
      <c r="T540" s="36"/>
      <c r="U540" s="30"/>
      <c r="V540" s="30"/>
      <c r="W540" s="30"/>
      <c r="X540" s="30"/>
      <c r="Y540" s="30"/>
      <c r="Z540" s="30"/>
      <c r="AA540" s="30"/>
      <c r="AB540" s="30"/>
      <c r="AC540" s="30"/>
      <c r="AD540" s="30"/>
      <c r="AE540" s="30"/>
      <c r="AF540" s="30"/>
      <c r="AG540" s="30"/>
      <c r="AH540" s="30"/>
      <c r="AI540" s="30"/>
    </row>
    <row r="541" spans="1:35">
      <c r="A541" s="57"/>
      <c r="B541" s="43"/>
      <c r="C541" s="43"/>
      <c r="D541" s="43"/>
      <c r="E541" s="51"/>
      <c r="F541" s="43"/>
      <c r="G541" s="36"/>
      <c r="H541" s="43"/>
      <c r="I541" s="36"/>
      <c r="J541" s="43"/>
      <c r="K541" s="50"/>
      <c r="L541" s="43"/>
      <c r="M541" s="43"/>
      <c r="N541" s="36"/>
      <c r="O541" s="51"/>
      <c r="P541" s="43"/>
      <c r="Q541" s="36"/>
      <c r="R541" s="24"/>
      <c r="S541" s="43"/>
      <c r="T541" s="36"/>
      <c r="U541" s="30"/>
      <c r="V541" s="30"/>
      <c r="W541" s="30"/>
      <c r="X541" s="30"/>
      <c r="Y541" s="30"/>
      <c r="Z541" s="30"/>
      <c r="AA541" s="30"/>
      <c r="AB541" s="30"/>
      <c r="AC541" s="30"/>
      <c r="AD541" s="30"/>
      <c r="AE541" s="30"/>
      <c r="AF541" s="30"/>
      <c r="AG541" s="30"/>
      <c r="AH541" s="30"/>
      <c r="AI541" s="30"/>
    </row>
    <row r="542" spans="1:35">
      <c r="A542" s="57"/>
      <c r="B542" s="43"/>
      <c r="C542" s="43"/>
      <c r="D542" s="43"/>
      <c r="E542" s="51"/>
      <c r="F542" s="43"/>
      <c r="G542" s="36"/>
      <c r="H542" s="43"/>
      <c r="I542" s="36"/>
      <c r="J542" s="43"/>
      <c r="K542" s="50"/>
      <c r="L542" s="43"/>
      <c r="M542" s="43"/>
      <c r="N542" s="36"/>
      <c r="O542" s="51"/>
      <c r="P542" s="43"/>
      <c r="Q542" s="36"/>
      <c r="R542" s="24"/>
      <c r="S542" s="43"/>
      <c r="T542" s="36"/>
      <c r="U542" s="30"/>
      <c r="V542" s="30"/>
      <c r="W542" s="30"/>
      <c r="X542" s="30"/>
      <c r="Y542" s="30"/>
      <c r="Z542" s="30"/>
      <c r="AA542" s="30"/>
      <c r="AB542" s="30"/>
      <c r="AC542" s="30"/>
      <c r="AD542" s="30"/>
      <c r="AE542" s="30"/>
      <c r="AF542" s="30"/>
      <c r="AG542" s="30"/>
      <c r="AH542" s="30"/>
      <c r="AI542" s="30"/>
    </row>
    <row r="543" spans="1:35">
      <c r="A543" s="57"/>
      <c r="B543" s="43"/>
      <c r="C543" s="43"/>
      <c r="D543" s="43"/>
      <c r="E543" s="51"/>
      <c r="F543" s="43"/>
      <c r="G543" s="36"/>
      <c r="H543" s="43"/>
      <c r="I543" s="36"/>
      <c r="J543" s="43"/>
      <c r="K543" s="50"/>
      <c r="L543" s="43"/>
      <c r="M543" s="43"/>
      <c r="N543" s="36"/>
      <c r="O543" s="51"/>
      <c r="P543" s="43"/>
      <c r="Q543" s="36"/>
      <c r="R543" s="24"/>
      <c r="S543" s="43"/>
      <c r="T543" s="36"/>
      <c r="U543" s="30"/>
      <c r="V543" s="30"/>
      <c r="W543" s="30"/>
      <c r="X543" s="30"/>
      <c r="Y543" s="30"/>
      <c r="Z543" s="30"/>
      <c r="AA543" s="30"/>
      <c r="AB543" s="30"/>
      <c r="AC543" s="30"/>
      <c r="AD543" s="30"/>
      <c r="AE543" s="30"/>
      <c r="AF543" s="30"/>
      <c r="AG543" s="30"/>
      <c r="AH543" s="30"/>
      <c r="AI543" s="30"/>
    </row>
    <row r="544" spans="1:35">
      <c r="A544" s="57"/>
      <c r="B544" s="43"/>
      <c r="C544" s="43"/>
      <c r="D544" s="43"/>
      <c r="E544" s="51"/>
      <c r="F544" s="43"/>
      <c r="G544" s="36"/>
      <c r="H544" s="43"/>
      <c r="I544" s="36"/>
      <c r="J544" s="43"/>
      <c r="K544" s="50"/>
      <c r="L544" s="43"/>
      <c r="M544" s="43"/>
      <c r="N544" s="36"/>
      <c r="O544" s="51"/>
      <c r="P544" s="43"/>
      <c r="Q544" s="36"/>
      <c r="R544" s="24"/>
      <c r="S544" s="43"/>
      <c r="T544" s="36"/>
      <c r="U544" s="30"/>
      <c r="V544" s="30"/>
      <c r="W544" s="30"/>
      <c r="X544" s="30"/>
      <c r="Y544" s="30"/>
      <c r="Z544" s="30"/>
      <c r="AA544" s="30"/>
      <c r="AB544" s="30"/>
      <c r="AC544" s="30"/>
      <c r="AD544" s="30"/>
      <c r="AE544" s="30"/>
      <c r="AF544" s="30"/>
      <c r="AG544" s="30"/>
      <c r="AH544" s="30"/>
      <c r="AI544" s="30"/>
    </row>
    <row r="545" spans="1:35">
      <c r="A545" s="57"/>
      <c r="B545" s="43"/>
      <c r="C545" s="43"/>
      <c r="D545" s="43"/>
      <c r="E545" s="51"/>
      <c r="F545" s="43"/>
      <c r="G545" s="36"/>
      <c r="H545" s="43"/>
      <c r="I545" s="36"/>
      <c r="J545" s="43"/>
      <c r="K545" s="50"/>
      <c r="L545" s="43"/>
      <c r="M545" s="43"/>
      <c r="N545" s="36"/>
      <c r="O545" s="51"/>
      <c r="P545" s="43"/>
      <c r="Q545" s="36"/>
      <c r="R545" s="24"/>
      <c r="S545" s="43"/>
      <c r="T545" s="36"/>
      <c r="U545" s="30"/>
      <c r="V545" s="30"/>
      <c r="W545" s="30"/>
      <c r="X545" s="30"/>
      <c r="Y545" s="30"/>
      <c r="Z545" s="30"/>
      <c r="AA545" s="30"/>
      <c r="AB545" s="30"/>
      <c r="AC545" s="30"/>
      <c r="AD545" s="30"/>
      <c r="AE545" s="30"/>
      <c r="AF545" s="30"/>
      <c r="AG545" s="30"/>
      <c r="AH545" s="30"/>
      <c r="AI545" s="30"/>
    </row>
    <row r="546" spans="1:35">
      <c r="A546" s="57"/>
      <c r="B546" s="43"/>
      <c r="C546" s="43"/>
      <c r="D546" s="43"/>
      <c r="E546" s="51"/>
      <c r="F546" s="43"/>
      <c r="G546" s="36"/>
      <c r="H546" s="43"/>
      <c r="I546" s="36"/>
      <c r="J546" s="43"/>
      <c r="K546" s="50"/>
      <c r="L546" s="43"/>
      <c r="M546" s="43"/>
      <c r="N546" s="36"/>
      <c r="O546" s="51"/>
      <c r="P546" s="43"/>
      <c r="Q546" s="36"/>
      <c r="R546" s="24"/>
      <c r="S546" s="43"/>
      <c r="T546" s="36"/>
      <c r="U546" s="30"/>
      <c r="V546" s="30"/>
      <c r="W546" s="30"/>
      <c r="X546" s="30"/>
      <c r="Y546" s="30"/>
      <c r="Z546" s="30"/>
      <c r="AA546" s="30"/>
      <c r="AB546" s="30"/>
      <c r="AC546" s="30"/>
      <c r="AD546" s="30"/>
      <c r="AE546" s="30"/>
      <c r="AF546" s="30"/>
      <c r="AG546" s="30"/>
      <c r="AH546" s="30"/>
      <c r="AI546" s="30"/>
    </row>
    <row r="547" spans="1:35">
      <c r="A547" s="57"/>
      <c r="B547" s="43"/>
      <c r="C547" s="43"/>
      <c r="D547" s="43"/>
      <c r="E547" s="51"/>
      <c r="F547" s="43"/>
      <c r="G547" s="36"/>
      <c r="H547" s="43"/>
      <c r="I547" s="36"/>
      <c r="J547" s="43"/>
      <c r="K547" s="50"/>
      <c r="L547" s="43"/>
      <c r="M547" s="43"/>
      <c r="N547" s="36"/>
      <c r="O547" s="51"/>
      <c r="P547" s="43"/>
      <c r="Q547" s="36"/>
      <c r="R547" s="24"/>
      <c r="S547" s="43"/>
      <c r="T547" s="36"/>
      <c r="U547" s="30"/>
      <c r="V547" s="30"/>
      <c r="W547" s="30"/>
      <c r="X547" s="30"/>
      <c r="Y547" s="30"/>
      <c r="Z547" s="30"/>
      <c r="AA547" s="30"/>
      <c r="AB547" s="30"/>
      <c r="AC547" s="30"/>
      <c r="AD547" s="30"/>
      <c r="AE547" s="30"/>
      <c r="AF547" s="30"/>
      <c r="AG547" s="30"/>
      <c r="AH547" s="30"/>
      <c r="AI547" s="30"/>
    </row>
    <row r="548" spans="1:35">
      <c r="A548" s="57"/>
      <c r="B548" s="43"/>
      <c r="C548" s="43"/>
      <c r="D548" s="43"/>
      <c r="E548" s="51"/>
      <c r="F548" s="43"/>
      <c r="G548" s="36"/>
      <c r="H548" s="43"/>
      <c r="I548" s="36"/>
      <c r="J548" s="43"/>
      <c r="K548" s="50"/>
      <c r="L548" s="43"/>
      <c r="M548" s="43"/>
      <c r="N548" s="36"/>
      <c r="O548" s="51"/>
      <c r="P548" s="43"/>
      <c r="Q548" s="36"/>
      <c r="R548" s="24"/>
      <c r="S548" s="43"/>
      <c r="T548" s="36"/>
      <c r="U548" s="30"/>
      <c r="V548" s="30"/>
      <c r="W548" s="30"/>
      <c r="X548" s="30"/>
      <c r="Y548" s="30"/>
      <c r="Z548" s="30"/>
      <c r="AA548" s="30"/>
      <c r="AB548" s="30"/>
      <c r="AC548" s="30"/>
      <c r="AD548" s="30"/>
      <c r="AE548" s="30"/>
      <c r="AF548" s="30"/>
      <c r="AG548" s="30"/>
      <c r="AH548" s="30"/>
      <c r="AI548" s="30"/>
    </row>
    <row r="549" spans="1:35">
      <c r="A549" s="57"/>
      <c r="B549" s="43"/>
      <c r="C549" s="43"/>
      <c r="D549" s="43"/>
      <c r="E549" s="51"/>
      <c r="F549" s="43"/>
      <c r="G549" s="36"/>
      <c r="H549" s="43"/>
      <c r="I549" s="36"/>
      <c r="J549" s="43"/>
      <c r="K549" s="50"/>
      <c r="L549" s="43"/>
      <c r="M549" s="43"/>
      <c r="N549" s="36"/>
      <c r="O549" s="51"/>
      <c r="P549" s="43"/>
      <c r="Q549" s="36"/>
      <c r="R549" s="24"/>
      <c r="S549" s="43"/>
      <c r="T549" s="36"/>
      <c r="U549" s="30"/>
      <c r="V549" s="30"/>
      <c r="W549" s="30"/>
      <c r="X549" s="30"/>
      <c r="Y549" s="30"/>
      <c r="Z549" s="30"/>
      <c r="AA549" s="30"/>
      <c r="AB549" s="30"/>
      <c r="AC549" s="30"/>
      <c r="AD549" s="30"/>
      <c r="AE549" s="30"/>
      <c r="AF549" s="30"/>
      <c r="AG549" s="30"/>
      <c r="AH549" s="30"/>
      <c r="AI549" s="30"/>
    </row>
    <row r="550" spans="1:35">
      <c r="A550" s="57"/>
      <c r="B550" s="43"/>
      <c r="C550" s="43"/>
      <c r="D550" s="43"/>
      <c r="E550" s="51"/>
      <c r="F550" s="43"/>
      <c r="G550" s="36"/>
      <c r="H550" s="43"/>
      <c r="I550" s="36"/>
      <c r="J550" s="43"/>
      <c r="K550" s="50"/>
      <c r="L550" s="43"/>
      <c r="M550" s="43"/>
      <c r="N550" s="36"/>
      <c r="O550" s="51"/>
      <c r="P550" s="43"/>
      <c r="Q550" s="36"/>
      <c r="R550" s="24"/>
      <c r="S550" s="43"/>
      <c r="T550" s="36"/>
      <c r="U550" s="30"/>
      <c r="V550" s="30"/>
      <c r="W550" s="30"/>
      <c r="X550" s="30"/>
      <c r="Y550" s="30"/>
      <c r="Z550" s="30"/>
      <c r="AA550" s="30"/>
      <c r="AB550" s="30"/>
      <c r="AC550" s="30"/>
      <c r="AD550" s="30"/>
      <c r="AE550" s="30"/>
      <c r="AF550" s="30"/>
      <c r="AG550" s="30"/>
      <c r="AH550" s="30"/>
      <c r="AI550" s="30"/>
    </row>
    <row r="551" spans="1:35">
      <c r="A551" s="57"/>
      <c r="B551" s="43"/>
      <c r="C551" s="43"/>
      <c r="D551" s="43"/>
      <c r="E551" s="51"/>
      <c r="F551" s="43"/>
      <c r="G551" s="36"/>
      <c r="H551" s="43"/>
      <c r="I551" s="36"/>
      <c r="J551" s="43"/>
      <c r="K551" s="50"/>
      <c r="L551" s="43"/>
      <c r="M551" s="43"/>
      <c r="N551" s="36"/>
      <c r="O551" s="51"/>
      <c r="P551" s="43"/>
      <c r="Q551" s="36"/>
      <c r="R551" s="24"/>
      <c r="S551" s="43"/>
      <c r="T551" s="36"/>
      <c r="U551" s="30"/>
      <c r="V551" s="30"/>
      <c r="W551" s="30"/>
      <c r="X551" s="30"/>
      <c r="Y551" s="30"/>
      <c r="Z551" s="30"/>
      <c r="AA551" s="30"/>
      <c r="AB551" s="30"/>
      <c r="AC551" s="30"/>
      <c r="AD551" s="30"/>
      <c r="AE551" s="30"/>
      <c r="AF551" s="30"/>
      <c r="AG551" s="30"/>
      <c r="AH551" s="30"/>
      <c r="AI551" s="30"/>
    </row>
    <row r="552" spans="1:35">
      <c r="A552" s="57"/>
      <c r="B552" s="43"/>
      <c r="C552" s="43"/>
      <c r="D552" s="43"/>
      <c r="E552" s="51"/>
      <c r="F552" s="43"/>
      <c r="G552" s="36"/>
      <c r="H552" s="43"/>
      <c r="I552" s="36"/>
      <c r="J552" s="43"/>
      <c r="K552" s="50"/>
      <c r="L552" s="43"/>
      <c r="M552" s="43"/>
      <c r="N552" s="36"/>
      <c r="O552" s="51"/>
      <c r="P552" s="43"/>
      <c r="Q552" s="36"/>
      <c r="R552" s="24"/>
      <c r="S552" s="43"/>
      <c r="T552" s="36"/>
      <c r="U552" s="30"/>
      <c r="V552" s="30"/>
      <c r="W552" s="30"/>
      <c r="X552" s="30"/>
      <c r="Y552" s="30"/>
      <c r="Z552" s="30"/>
      <c r="AA552" s="30"/>
      <c r="AB552" s="30"/>
      <c r="AC552" s="30"/>
      <c r="AD552" s="30"/>
      <c r="AE552" s="30"/>
      <c r="AF552" s="30"/>
      <c r="AG552" s="30"/>
      <c r="AH552" s="30"/>
      <c r="AI552" s="30"/>
    </row>
    <row r="553" spans="1:35">
      <c r="A553" s="57"/>
      <c r="B553" s="43"/>
      <c r="C553" s="43"/>
      <c r="D553" s="43"/>
      <c r="E553" s="51"/>
      <c r="F553" s="43"/>
      <c r="G553" s="36"/>
      <c r="H553" s="43"/>
      <c r="I553" s="36"/>
      <c r="J553" s="43"/>
      <c r="K553" s="50"/>
      <c r="L553" s="43"/>
      <c r="M553" s="43"/>
      <c r="N553" s="36"/>
      <c r="O553" s="51"/>
      <c r="P553" s="43"/>
      <c r="Q553" s="36"/>
      <c r="R553" s="24"/>
      <c r="S553" s="43"/>
      <c r="T553" s="36"/>
      <c r="U553" s="30"/>
      <c r="V553" s="30"/>
      <c r="W553" s="30"/>
      <c r="X553" s="30"/>
      <c r="Y553" s="30"/>
      <c r="Z553" s="30"/>
      <c r="AA553" s="30"/>
      <c r="AB553" s="30"/>
      <c r="AC553" s="30"/>
      <c r="AD553" s="30"/>
      <c r="AE553" s="30"/>
      <c r="AF553" s="30"/>
      <c r="AG553" s="30"/>
      <c r="AH553" s="30"/>
      <c r="AI553" s="30"/>
    </row>
    <row r="554" spans="1:35">
      <c r="A554" s="57"/>
      <c r="B554" s="43"/>
      <c r="C554" s="43"/>
      <c r="D554" s="43"/>
      <c r="E554" s="51"/>
      <c r="F554" s="43"/>
      <c r="G554" s="36"/>
      <c r="H554" s="43"/>
      <c r="I554" s="36"/>
      <c r="J554" s="43"/>
      <c r="K554" s="50"/>
      <c r="L554" s="43"/>
      <c r="M554" s="43"/>
      <c r="N554" s="36"/>
      <c r="O554" s="51"/>
      <c r="P554" s="43"/>
      <c r="Q554" s="36"/>
      <c r="R554" s="24"/>
      <c r="S554" s="43"/>
      <c r="T554" s="36"/>
      <c r="U554" s="30"/>
      <c r="V554" s="30"/>
      <c r="W554" s="30"/>
      <c r="X554" s="30"/>
      <c r="Y554" s="30"/>
      <c r="Z554" s="30"/>
      <c r="AA554" s="30"/>
      <c r="AB554" s="30"/>
      <c r="AC554" s="30"/>
      <c r="AD554" s="30"/>
      <c r="AE554" s="30"/>
      <c r="AF554" s="30"/>
      <c r="AG554" s="30"/>
      <c r="AH554" s="30"/>
      <c r="AI554" s="30"/>
    </row>
    <row r="555" spans="1:35">
      <c r="A555" s="57"/>
      <c r="B555" s="43"/>
      <c r="C555" s="43"/>
      <c r="D555" s="43"/>
      <c r="E555" s="51"/>
      <c r="F555" s="43"/>
      <c r="G555" s="36"/>
      <c r="H555" s="43"/>
      <c r="I555" s="36"/>
      <c r="J555" s="43"/>
      <c r="K555" s="50"/>
      <c r="L555" s="43"/>
      <c r="M555" s="43"/>
      <c r="N555" s="36"/>
      <c r="O555" s="51"/>
      <c r="P555" s="43"/>
      <c r="Q555" s="36"/>
      <c r="R555" s="24"/>
      <c r="S555" s="43"/>
      <c r="T555" s="36"/>
      <c r="U555" s="30"/>
      <c r="V555" s="30"/>
      <c r="W555" s="30"/>
      <c r="X555" s="30"/>
      <c r="Y555" s="30"/>
      <c r="Z555" s="30"/>
      <c r="AA555" s="30"/>
      <c r="AB555" s="30"/>
      <c r="AC555" s="30"/>
      <c r="AD555" s="30"/>
      <c r="AE555" s="30"/>
      <c r="AF555" s="30"/>
      <c r="AG555" s="30"/>
      <c r="AH555" s="30"/>
      <c r="AI555" s="30"/>
    </row>
    <row r="556" spans="1:35">
      <c r="A556" s="57"/>
      <c r="B556" s="43"/>
      <c r="C556" s="43"/>
      <c r="D556" s="43"/>
      <c r="E556" s="51"/>
      <c r="F556" s="43"/>
      <c r="G556" s="36"/>
      <c r="H556" s="43"/>
      <c r="I556" s="36"/>
      <c r="J556" s="43"/>
      <c r="K556" s="50"/>
      <c r="L556" s="43"/>
      <c r="M556" s="43"/>
      <c r="N556" s="36"/>
      <c r="O556" s="51"/>
      <c r="P556" s="43"/>
      <c r="Q556" s="36"/>
      <c r="R556" s="24"/>
      <c r="S556" s="43"/>
      <c r="T556" s="36"/>
      <c r="U556" s="30"/>
      <c r="V556" s="30"/>
      <c r="W556" s="30"/>
      <c r="X556" s="30"/>
      <c r="Y556" s="30"/>
      <c r="Z556" s="30"/>
      <c r="AA556" s="30"/>
      <c r="AB556" s="30"/>
      <c r="AC556" s="30"/>
      <c r="AD556" s="30"/>
      <c r="AE556" s="30"/>
      <c r="AF556" s="30"/>
      <c r="AG556" s="30"/>
      <c r="AH556" s="30"/>
      <c r="AI556" s="30"/>
    </row>
    <row r="557" spans="1:35">
      <c r="A557" s="57"/>
      <c r="B557" s="43"/>
      <c r="C557" s="43"/>
      <c r="D557" s="43"/>
      <c r="E557" s="51"/>
      <c r="F557" s="43"/>
      <c r="G557" s="36"/>
      <c r="H557" s="43"/>
      <c r="I557" s="36"/>
      <c r="J557" s="43"/>
      <c r="K557" s="50"/>
      <c r="L557" s="43"/>
      <c r="M557" s="43"/>
      <c r="N557" s="36"/>
      <c r="O557" s="51"/>
      <c r="P557" s="43"/>
      <c r="Q557" s="36"/>
      <c r="R557" s="24"/>
      <c r="S557" s="43"/>
      <c r="T557" s="36"/>
      <c r="U557" s="30"/>
      <c r="V557" s="30"/>
      <c r="W557" s="30"/>
      <c r="X557" s="30"/>
      <c r="Y557" s="30"/>
      <c r="Z557" s="30"/>
      <c r="AA557" s="30"/>
      <c r="AB557" s="30"/>
      <c r="AC557" s="30"/>
      <c r="AD557" s="30"/>
      <c r="AE557" s="30"/>
      <c r="AF557" s="30"/>
      <c r="AG557" s="30"/>
      <c r="AH557" s="30"/>
      <c r="AI557" s="30"/>
    </row>
    <row r="558" spans="1:35">
      <c r="A558" s="57"/>
      <c r="B558" s="43"/>
      <c r="C558" s="43"/>
      <c r="D558" s="43"/>
      <c r="E558" s="51"/>
      <c r="F558" s="43"/>
      <c r="G558" s="36"/>
      <c r="H558" s="43"/>
      <c r="I558" s="36"/>
      <c r="J558" s="43"/>
      <c r="K558" s="50"/>
      <c r="L558" s="43"/>
      <c r="M558" s="43"/>
      <c r="N558" s="36"/>
      <c r="O558" s="51"/>
      <c r="P558" s="43"/>
      <c r="Q558" s="36"/>
      <c r="R558" s="24"/>
      <c r="S558" s="43"/>
      <c r="T558" s="36"/>
      <c r="U558" s="30"/>
      <c r="V558" s="30"/>
      <c r="W558" s="30"/>
      <c r="X558" s="30"/>
      <c r="Y558" s="30"/>
      <c r="Z558" s="30"/>
      <c r="AA558" s="30"/>
      <c r="AB558" s="30"/>
      <c r="AC558" s="30"/>
      <c r="AD558" s="30"/>
      <c r="AE558" s="30"/>
      <c r="AF558" s="30"/>
      <c r="AG558" s="30"/>
      <c r="AH558" s="30"/>
      <c r="AI558" s="30"/>
    </row>
    <row r="559" spans="1:35">
      <c r="A559" s="57"/>
      <c r="B559" s="43"/>
      <c r="C559" s="43"/>
      <c r="D559" s="43"/>
      <c r="E559" s="51"/>
      <c r="F559" s="43"/>
      <c r="G559" s="36"/>
      <c r="H559" s="43"/>
      <c r="I559" s="36"/>
      <c r="J559" s="43"/>
      <c r="K559" s="50"/>
      <c r="L559" s="43"/>
      <c r="M559" s="43"/>
      <c r="N559" s="36"/>
      <c r="O559" s="51"/>
      <c r="P559" s="43"/>
      <c r="Q559" s="36"/>
      <c r="R559" s="24"/>
      <c r="S559" s="43"/>
      <c r="T559" s="36"/>
      <c r="U559" s="30"/>
      <c r="V559" s="30"/>
      <c r="W559" s="30"/>
      <c r="X559" s="30"/>
      <c r="Y559" s="30"/>
      <c r="Z559" s="30"/>
      <c r="AA559" s="30"/>
      <c r="AB559" s="30"/>
      <c r="AC559" s="30"/>
      <c r="AD559" s="30"/>
      <c r="AE559" s="30"/>
      <c r="AF559" s="30"/>
      <c r="AG559" s="30"/>
      <c r="AH559" s="30"/>
      <c r="AI559" s="30"/>
    </row>
    <row r="560" spans="1:35">
      <c r="A560" s="57"/>
      <c r="B560" s="43"/>
      <c r="C560" s="43"/>
      <c r="D560" s="43"/>
      <c r="E560" s="51"/>
      <c r="F560" s="43"/>
      <c r="G560" s="36"/>
      <c r="H560" s="43"/>
      <c r="I560" s="36"/>
      <c r="J560" s="43"/>
      <c r="K560" s="50"/>
      <c r="L560" s="43"/>
      <c r="M560" s="43"/>
      <c r="N560" s="36"/>
      <c r="O560" s="51"/>
      <c r="P560" s="43"/>
      <c r="Q560" s="36"/>
      <c r="R560" s="24"/>
      <c r="S560" s="43"/>
      <c r="T560" s="36"/>
      <c r="U560" s="30"/>
      <c r="V560" s="30"/>
      <c r="W560" s="30"/>
      <c r="X560" s="30"/>
      <c r="Y560" s="30"/>
      <c r="Z560" s="30"/>
      <c r="AA560" s="30"/>
      <c r="AB560" s="30"/>
      <c r="AC560" s="30"/>
      <c r="AD560" s="30"/>
      <c r="AE560" s="30"/>
      <c r="AF560" s="30"/>
      <c r="AG560" s="30"/>
      <c r="AH560" s="30"/>
      <c r="AI560" s="30"/>
    </row>
    <row r="561" spans="1:35">
      <c r="A561" s="57"/>
      <c r="B561" s="43"/>
      <c r="C561" s="43"/>
      <c r="D561" s="43"/>
      <c r="E561" s="51"/>
      <c r="F561" s="43"/>
      <c r="G561" s="36"/>
      <c r="H561" s="43"/>
      <c r="I561" s="36"/>
      <c r="J561" s="43"/>
      <c r="K561" s="50"/>
      <c r="L561" s="43"/>
      <c r="M561" s="43"/>
      <c r="N561" s="36"/>
      <c r="O561" s="51"/>
      <c r="P561" s="43"/>
      <c r="Q561" s="36"/>
      <c r="R561" s="24"/>
      <c r="S561" s="43"/>
      <c r="T561" s="36"/>
      <c r="U561" s="30"/>
      <c r="V561" s="30"/>
      <c r="W561" s="30"/>
      <c r="X561" s="30"/>
      <c r="Y561" s="30"/>
      <c r="Z561" s="30"/>
      <c r="AA561" s="30"/>
      <c r="AB561" s="30"/>
      <c r="AC561" s="30"/>
      <c r="AD561" s="30"/>
      <c r="AE561" s="30"/>
      <c r="AF561" s="30"/>
      <c r="AG561" s="30"/>
      <c r="AH561" s="30"/>
      <c r="AI561" s="30"/>
    </row>
    <row r="562" spans="1:35">
      <c r="A562" s="57"/>
      <c r="B562" s="43"/>
      <c r="C562" s="43"/>
      <c r="D562" s="43"/>
      <c r="E562" s="51"/>
      <c r="F562" s="43"/>
      <c r="G562" s="36"/>
      <c r="H562" s="43"/>
      <c r="I562" s="36"/>
      <c r="J562" s="43"/>
      <c r="K562" s="50"/>
      <c r="L562" s="43"/>
      <c r="M562" s="43"/>
      <c r="N562" s="36"/>
      <c r="O562" s="51"/>
      <c r="P562" s="43"/>
      <c r="Q562" s="36"/>
      <c r="R562" s="24"/>
      <c r="S562" s="43"/>
      <c r="T562" s="36"/>
      <c r="U562" s="30"/>
      <c r="V562" s="30"/>
      <c r="W562" s="30"/>
      <c r="X562" s="30"/>
      <c r="Y562" s="30"/>
      <c r="Z562" s="30"/>
      <c r="AA562" s="30"/>
      <c r="AB562" s="30"/>
      <c r="AC562" s="30"/>
      <c r="AD562" s="30"/>
      <c r="AE562" s="30"/>
      <c r="AF562" s="30"/>
      <c r="AG562" s="30"/>
      <c r="AH562" s="30"/>
      <c r="AI562" s="30"/>
    </row>
    <row r="563" spans="1:35">
      <c r="A563" s="57"/>
      <c r="B563" s="43"/>
      <c r="C563" s="43"/>
      <c r="D563" s="43"/>
      <c r="E563" s="51"/>
      <c r="F563" s="43"/>
      <c r="G563" s="36"/>
      <c r="H563" s="43"/>
      <c r="I563" s="36"/>
      <c r="J563" s="43"/>
      <c r="K563" s="50"/>
      <c r="L563" s="43"/>
      <c r="M563" s="43"/>
      <c r="N563" s="36"/>
      <c r="O563" s="51"/>
      <c r="P563" s="43"/>
      <c r="Q563" s="36"/>
      <c r="R563" s="24"/>
      <c r="S563" s="43"/>
      <c r="T563" s="36"/>
      <c r="U563" s="30"/>
      <c r="V563" s="30"/>
      <c r="W563" s="30"/>
      <c r="X563" s="30"/>
      <c r="Y563" s="30"/>
      <c r="Z563" s="30"/>
      <c r="AA563" s="30"/>
      <c r="AB563" s="30"/>
      <c r="AC563" s="30"/>
      <c r="AD563" s="30"/>
      <c r="AE563" s="30"/>
      <c r="AF563" s="30"/>
      <c r="AG563" s="30"/>
      <c r="AH563" s="30"/>
      <c r="AI563" s="30"/>
    </row>
    <row r="564" spans="1:35">
      <c r="A564" s="57"/>
      <c r="B564" s="43"/>
      <c r="C564" s="43"/>
      <c r="D564" s="43"/>
      <c r="E564" s="51"/>
      <c r="F564" s="43"/>
      <c r="G564" s="36"/>
      <c r="H564" s="43"/>
      <c r="I564" s="36"/>
      <c r="J564" s="43"/>
      <c r="K564" s="50"/>
      <c r="L564" s="43"/>
      <c r="M564" s="43"/>
      <c r="N564" s="36"/>
      <c r="O564" s="51"/>
      <c r="P564" s="43"/>
      <c r="Q564" s="36"/>
      <c r="R564" s="24"/>
      <c r="S564" s="43"/>
      <c r="T564" s="36"/>
      <c r="U564" s="30"/>
      <c r="V564" s="30"/>
      <c r="W564" s="30"/>
      <c r="X564" s="30"/>
      <c r="Y564" s="30"/>
      <c r="Z564" s="30"/>
      <c r="AA564" s="30"/>
      <c r="AB564" s="30"/>
      <c r="AC564" s="30"/>
      <c r="AD564" s="30"/>
      <c r="AE564" s="30"/>
      <c r="AF564" s="30"/>
      <c r="AG564" s="30"/>
      <c r="AH564" s="30"/>
      <c r="AI564" s="30"/>
    </row>
    <row r="565" spans="1:35">
      <c r="A565" s="57"/>
      <c r="B565" s="43"/>
      <c r="C565" s="43"/>
      <c r="D565" s="43"/>
      <c r="E565" s="51"/>
      <c r="F565" s="43"/>
      <c r="G565" s="36"/>
      <c r="H565" s="43"/>
      <c r="I565" s="36"/>
      <c r="J565" s="43"/>
      <c r="K565" s="50"/>
      <c r="L565" s="43"/>
      <c r="M565" s="43"/>
      <c r="N565" s="36"/>
      <c r="O565" s="51"/>
      <c r="P565" s="43"/>
      <c r="Q565" s="36"/>
      <c r="R565" s="24"/>
      <c r="S565" s="43"/>
      <c r="T565" s="36"/>
      <c r="U565" s="30"/>
      <c r="V565" s="30"/>
      <c r="W565" s="30"/>
      <c r="X565" s="30"/>
      <c r="Y565" s="30"/>
      <c r="Z565" s="30"/>
      <c r="AA565" s="30"/>
      <c r="AB565" s="30"/>
      <c r="AC565" s="30"/>
      <c r="AD565" s="30"/>
      <c r="AE565" s="30"/>
      <c r="AF565" s="30"/>
      <c r="AG565" s="30"/>
      <c r="AH565" s="30"/>
      <c r="AI565" s="30"/>
    </row>
    <row r="566" spans="1:35">
      <c r="A566" s="57"/>
      <c r="B566" s="43"/>
      <c r="C566" s="43"/>
      <c r="D566" s="43"/>
      <c r="E566" s="51"/>
      <c r="F566" s="43"/>
      <c r="G566" s="36"/>
      <c r="H566" s="43"/>
      <c r="I566" s="36"/>
      <c r="J566" s="43"/>
      <c r="K566" s="50"/>
      <c r="L566" s="43"/>
      <c r="M566" s="43"/>
      <c r="N566" s="36"/>
      <c r="O566" s="51"/>
      <c r="P566" s="43"/>
      <c r="Q566" s="36"/>
      <c r="R566" s="24"/>
      <c r="S566" s="43"/>
      <c r="T566" s="36"/>
      <c r="U566" s="30"/>
      <c r="V566" s="30"/>
      <c r="W566" s="30"/>
      <c r="X566" s="30"/>
      <c r="Y566" s="30"/>
      <c r="Z566" s="30"/>
      <c r="AA566" s="30"/>
      <c r="AB566" s="30"/>
      <c r="AC566" s="30"/>
      <c r="AD566" s="30"/>
      <c r="AE566" s="30"/>
      <c r="AF566" s="30"/>
      <c r="AG566" s="30"/>
      <c r="AH566" s="30"/>
      <c r="AI566" s="30"/>
    </row>
    <row r="567" spans="1:35">
      <c r="A567" s="57"/>
      <c r="B567" s="43"/>
      <c r="C567" s="43"/>
      <c r="D567" s="43"/>
      <c r="E567" s="51"/>
      <c r="F567" s="43"/>
      <c r="G567" s="36"/>
      <c r="H567" s="43"/>
      <c r="I567" s="36"/>
      <c r="J567" s="43"/>
      <c r="K567" s="50"/>
      <c r="L567" s="43"/>
      <c r="M567" s="43"/>
      <c r="N567" s="36"/>
      <c r="O567" s="51"/>
      <c r="P567" s="43"/>
      <c r="Q567" s="36"/>
      <c r="R567" s="24"/>
      <c r="S567" s="43"/>
      <c r="T567" s="36"/>
      <c r="U567" s="30"/>
      <c r="V567" s="30"/>
      <c r="W567" s="30"/>
      <c r="X567" s="30"/>
      <c r="Y567" s="30"/>
      <c r="Z567" s="30"/>
      <c r="AA567" s="30"/>
      <c r="AB567" s="30"/>
      <c r="AC567" s="30"/>
      <c r="AD567" s="30"/>
      <c r="AE567" s="30"/>
      <c r="AF567" s="30"/>
      <c r="AG567" s="30"/>
      <c r="AH567" s="30"/>
      <c r="AI567" s="30"/>
    </row>
    <row r="568" spans="1:35">
      <c r="A568" s="57"/>
      <c r="B568" s="43"/>
      <c r="C568" s="43"/>
      <c r="D568" s="43"/>
      <c r="E568" s="51"/>
      <c r="F568" s="43"/>
      <c r="G568" s="36"/>
      <c r="H568" s="43"/>
      <c r="I568" s="36"/>
      <c r="J568" s="43"/>
      <c r="K568" s="50"/>
      <c r="L568" s="43"/>
      <c r="M568" s="43"/>
      <c r="N568" s="36"/>
      <c r="O568" s="51"/>
      <c r="P568" s="43"/>
      <c r="Q568" s="36"/>
      <c r="R568" s="24"/>
      <c r="S568" s="43"/>
      <c r="T568" s="36"/>
      <c r="U568" s="30"/>
      <c r="V568" s="30"/>
      <c r="W568" s="30"/>
      <c r="X568" s="30"/>
      <c r="Y568" s="30"/>
      <c r="Z568" s="30"/>
      <c r="AA568" s="30"/>
      <c r="AB568" s="30"/>
      <c r="AC568" s="30"/>
      <c r="AD568" s="30"/>
      <c r="AE568" s="30"/>
      <c r="AF568" s="30"/>
      <c r="AG568" s="30"/>
      <c r="AH568" s="30"/>
      <c r="AI568" s="30"/>
    </row>
    <row r="569" spans="1:35">
      <c r="A569" s="57"/>
      <c r="B569" s="43"/>
      <c r="C569" s="43"/>
      <c r="D569" s="43"/>
      <c r="E569" s="51"/>
      <c r="F569" s="43"/>
      <c r="G569" s="36"/>
      <c r="H569" s="43"/>
      <c r="I569" s="36"/>
      <c r="J569" s="43"/>
      <c r="K569" s="50"/>
      <c r="L569" s="43"/>
      <c r="M569" s="43"/>
      <c r="N569" s="36"/>
      <c r="O569" s="51"/>
      <c r="P569" s="43"/>
      <c r="Q569" s="36"/>
      <c r="R569" s="24"/>
      <c r="S569" s="43"/>
      <c r="T569" s="36"/>
      <c r="U569" s="30"/>
      <c r="V569" s="30"/>
      <c r="W569" s="30"/>
      <c r="X569" s="30"/>
      <c r="Y569" s="30"/>
      <c r="Z569" s="30"/>
      <c r="AA569" s="30"/>
      <c r="AB569" s="30"/>
      <c r="AC569" s="30"/>
      <c r="AD569" s="30"/>
      <c r="AE569" s="30"/>
      <c r="AF569" s="30"/>
      <c r="AG569" s="30"/>
      <c r="AH569" s="30"/>
      <c r="AI569" s="30"/>
    </row>
    <row r="570" spans="1:35">
      <c r="A570" s="57"/>
      <c r="B570" s="43"/>
      <c r="C570" s="43"/>
      <c r="D570" s="43"/>
      <c r="E570" s="51"/>
      <c r="F570" s="43"/>
      <c r="G570" s="36"/>
      <c r="H570" s="43"/>
      <c r="I570" s="36"/>
      <c r="J570" s="43"/>
      <c r="K570" s="50"/>
      <c r="L570" s="43"/>
      <c r="M570" s="43"/>
      <c r="N570" s="36"/>
      <c r="O570" s="51"/>
      <c r="P570" s="43"/>
      <c r="Q570" s="36"/>
      <c r="R570" s="24"/>
      <c r="S570" s="43"/>
      <c r="T570" s="36"/>
      <c r="U570" s="30"/>
      <c r="V570" s="30"/>
      <c r="W570" s="30"/>
      <c r="X570" s="30"/>
      <c r="Y570" s="30"/>
      <c r="Z570" s="30"/>
      <c r="AA570" s="30"/>
      <c r="AB570" s="30"/>
      <c r="AC570" s="30"/>
      <c r="AD570" s="30"/>
      <c r="AE570" s="30"/>
      <c r="AF570" s="30"/>
      <c r="AG570" s="30"/>
      <c r="AH570" s="30"/>
      <c r="AI570" s="30"/>
    </row>
    <row r="571" spans="1:35">
      <c r="A571" s="57"/>
      <c r="B571" s="43"/>
      <c r="C571" s="43"/>
      <c r="D571" s="43"/>
      <c r="E571" s="51"/>
      <c r="F571" s="43"/>
      <c r="G571" s="36"/>
      <c r="H571" s="43"/>
      <c r="I571" s="36"/>
      <c r="J571" s="43"/>
      <c r="K571" s="50"/>
      <c r="L571" s="43"/>
      <c r="M571" s="43"/>
      <c r="N571" s="36"/>
      <c r="O571" s="51"/>
      <c r="P571" s="43"/>
      <c r="Q571" s="36"/>
      <c r="R571" s="24"/>
      <c r="S571" s="43"/>
      <c r="T571" s="36"/>
      <c r="U571" s="30"/>
      <c r="V571" s="30"/>
      <c r="W571" s="30"/>
      <c r="X571" s="30"/>
      <c r="Y571" s="30"/>
      <c r="Z571" s="30"/>
      <c r="AA571" s="30"/>
      <c r="AB571" s="30"/>
      <c r="AC571" s="30"/>
      <c r="AD571" s="30"/>
      <c r="AE571" s="30"/>
      <c r="AF571" s="30"/>
      <c r="AG571" s="30"/>
      <c r="AH571" s="30"/>
      <c r="AI571" s="30"/>
    </row>
    <row r="572" spans="1:35">
      <c r="A572" s="57"/>
      <c r="B572" s="43"/>
      <c r="C572" s="43"/>
      <c r="D572" s="43"/>
      <c r="E572" s="51"/>
      <c r="F572" s="43"/>
      <c r="G572" s="36"/>
      <c r="H572" s="43"/>
      <c r="I572" s="36"/>
      <c r="J572" s="43"/>
      <c r="K572" s="50"/>
      <c r="L572" s="43"/>
      <c r="M572" s="43"/>
      <c r="N572" s="36"/>
      <c r="O572" s="51"/>
      <c r="P572" s="43"/>
      <c r="Q572" s="36"/>
      <c r="R572" s="24"/>
      <c r="S572" s="43"/>
      <c r="T572" s="36"/>
      <c r="U572" s="30"/>
      <c r="V572" s="30"/>
      <c r="W572" s="30"/>
      <c r="X572" s="30"/>
      <c r="Y572" s="30"/>
      <c r="Z572" s="30"/>
      <c r="AA572" s="30"/>
      <c r="AB572" s="30"/>
      <c r="AC572" s="30"/>
      <c r="AD572" s="30"/>
      <c r="AE572" s="30"/>
      <c r="AF572" s="30"/>
      <c r="AG572" s="30"/>
      <c r="AH572" s="30"/>
      <c r="AI572" s="30"/>
    </row>
    <row r="573" spans="1:35">
      <c r="A573" s="57"/>
      <c r="B573" s="43"/>
      <c r="C573" s="43"/>
      <c r="D573" s="43"/>
      <c r="E573" s="51"/>
      <c r="F573" s="43"/>
      <c r="G573" s="36"/>
      <c r="H573" s="43"/>
      <c r="I573" s="36"/>
      <c r="J573" s="43"/>
      <c r="K573" s="50"/>
      <c r="L573" s="43"/>
      <c r="M573" s="43"/>
      <c r="N573" s="36"/>
      <c r="O573" s="51"/>
      <c r="P573" s="43"/>
      <c r="Q573" s="36"/>
      <c r="R573" s="24"/>
      <c r="S573" s="43"/>
      <c r="T573" s="36"/>
      <c r="U573" s="30"/>
      <c r="V573" s="30"/>
      <c r="W573" s="30"/>
      <c r="X573" s="30"/>
      <c r="Y573" s="30"/>
      <c r="Z573" s="30"/>
      <c r="AA573" s="30"/>
      <c r="AB573" s="30"/>
      <c r="AC573" s="30"/>
      <c r="AD573" s="30"/>
      <c r="AE573" s="30"/>
      <c r="AF573" s="30"/>
      <c r="AG573" s="30"/>
      <c r="AH573" s="30"/>
      <c r="AI573" s="30"/>
    </row>
    <row r="574" spans="1:35">
      <c r="A574" s="57"/>
      <c r="B574" s="43"/>
      <c r="C574" s="43"/>
      <c r="D574" s="43"/>
      <c r="E574" s="51"/>
      <c r="F574" s="43"/>
      <c r="G574" s="36"/>
      <c r="H574" s="43"/>
      <c r="I574" s="36"/>
      <c r="J574" s="43"/>
      <c r="K574" s="50"/>
      <c r="L574" s="43"/>
      <c r="M574" s="43"/>
      <c r="N574" s="36"/>
      <c r="O574" s="51"/>
      <c r="P574" s="43"/>
      <c r="Q574" s="36"/>
      <c r="R574" s="24"/>
      <c r="S574" s="43"/>
      <c r="T574" s="36"/>
      <c r="U574" s="30"/>
      <c r="V574" s="30"/>
      <c r="W574" s="30"/>
      <c r="X574" s="30"/>
      <c r="Y574" s="30"/>
      <c r="Z574" s="30"/>
      <c r="AA574" s="30"/>
      <c r="AB574" s="30"/>
      <c r="AC574" s="30"/>
      <c r="AD574" s="30"/>
      <c r="AE574" s="30"/>
      <c r="AF574" s="30"/>
      <c r="AG574" s="30"/>
      <c r="AH574" s="30"/>
      <c r="AI574" s="30"/>
    </row>
    <row r="575" spans="1:35">
      <c r="A575" s="57"/>
      <c r="B575" s="43"/>
      <c r="C575" s="43"/>
      <c r="D575" s="43"/>
      <c r="E575" s="51"/>
      <c r="F575" s="43"/>
      <c r="G575" s="36"/>
      <c r="H575" s="43"/>
      <c r="I575" s="36"/>
      <c r="J575" s="43"/>
      <c r="K575" s="50"/>
      <c r="L575" s="43"/>
      <c r="M575" s="43"/>
      <c r="N575" s="36"/>
      <c r="O575" s="51"/>
      <c r="P575" s="43"/>
      <c r="Q575" s="36"/>
      <c r="R575" s="24"/>
      <c r="S575" s="43"/>
      <c r="T575" s="36"/>
      <c r="U575" s="30"/>
      <c r="V575" s="30"/>
      <c r="W575" s="30"/>
      <c r="X575" s="30"/>
      <c r="Y575" s="30"/>
      <c r="Z575" s="30"/>
      <c r="AA575" s="30"/>
      <c r="AB575" s="30"/>
      <c r="AC575" s="30"/>
      <c r="AD575" s="30"/>
      <c r="AE575" s="30"/>
      <c r="AF575" s="30"/>
      <c r="AG575" s="30"/>
      <c r="AH575" s="30"/>
      <c r="AI575" s="30"/>
    </row>
    <row r="576" spans="1:35">
      <c r="A576" s="57"/>
      <c r="B576" s="43"/>
      <c r="C576" s="43"/>
      <c r="D576" s="43"/>
      <c r="E576" s="51"/>
      <c r="F576" s="43"/>
      <c r="G576" s="36"/>
      <c r="H576" s="43"/>
      <c r="I576" s="36"/>
      <c r="J576" s="43"/>
      <c r="K576" s="50"/>
      <c r="L576" s="43"/>
      <c r="M576" s="43"/>
      <c r="N576" s="36"/>
      <c r="O576" s="51"/>
      <c r="P576" s="43"/>
      <c r="Q576" s="36"/>
      <c r="R576" s="24"/>
      <c r="S576" s="43"/>
      <c r="T576" s="36"/>
      <c r="U576" s="30"/>
      <c r="V576" s="30"/>
      <c r="W576" s="30"/>
      <c r="X576" s="30"/>
      <c r="Y576" s="30"/>
      <c r="Z576" s="30"/>
      <c r="AA576" s="30"/>
      <c r="AB576" s="30"/>
      <c r="AC576" s="30"/>
      <c r="AD576" s="30"/>
      <c r="AE576" s="30"/>
      <c r="AF576" s="30"/>
      <c r="AG576" s="30"/>
      <c r="AH576" s="30"/>
      <c r="AI576" s="30"/>
    </row>
    <row r="577" spans="1:35">
      <c r="A577" s="57"/>
      <c r="B577" s="43"/>
      <c r="C577" s="43"/>
      <c r="D577" s="43"/>
      <c r="E577" s="51"/>
      <c r="F577" s="43"/>
      <c r="G577" s="36"/>
      <c r="H577" s="43"/>
      <c r="I577" s="36"/>
      <c r="J577" s="43"/>
      <c r="K577" s="50"/>
      <c r="L577" s="43"/>
      <c r="M577" s="43"/>
      <c r="N577" s="36"/>
      <c r="O577" s="51"/>
      <c r="P577" s="43"/>
      <c r="Q577" s="36"/>
      <c r="R577" s="24"/>
      <c r="S577" s="43"/>
      <c r="T577" s="36"/>
      <c r="U577" s="30"/>
      <c r="V577" s="30"/>
      <c r="W577" s="30"/>
      <c r="X577" s="30"/>
      <c r="Y577" s="30"/>
      <c r="Z577" s="30"/>
      <c r="AA577" s="30"/>
      <c r="AB577" s="30"/>
      <c r="AC577" s="30"/>
      <c r="AD577" s="30"/>
      <c r="AE577" s="30"/>
      <c r="AF577" s="30"/>
      <c r="AG577" s="30"/>
      <c r="AH577" s="30"/>
      <c r="AI577" s="30"/>
    </row>
    <row r="578" spans="1:35">
      <c r="A578" s="57"/>
      <c r="B578" s="43"/>
      <c r="C578" s="43"/>
      <c r="D578" s="43"/>
      <c r="E578" s="51"/>
      <c r="F578" s="43"/>
      <c r="G578" s="36"/>
      <c r="H578" s="43"/>
      <c r="I578" s="36"/>
      <c r="J578" s="43"/>
      <c r="K578" s="50"/>
      <c r="L578" s="43"/>
      <c r="M578" s="43"/>
      <c r="N578" s="36"/>
      <c r="O578" s="51"/>
      <c r="P578" s="43"/>
      <c r="Q578" s="36"/>
      <c r="R578" s="24"/>
      <c r="S578" s="43"/>
      <c r="T578" s="36"/>
      <c r="U578" s="30"/>
      <c r="V578" s="30"/>
      <c r="W578" s="30"/>
      <c r="X578" s="30"/>
      <c r="Y578" s="30"/>
      <c r="Z578" s="30"/>
      <c r="AA578" s="30"/>
      <c r="AB578" s="30"/>
      <c r="AC578" s="30"/>
      <c r="AD578" s="30"/>
      <c r="AE578" s="30"/>
      <c r="AF578" s="30"/>
      <c r="AG578" s="30"/>
      <c r="AH578" s="30"/>
      <c r="AI578" s="30"/>
    </row>
    <row r="579" spans="1:35">
      <c r="A579" s="57"/>
      <c r="B579" s="43"/>
      <c r="C579" s="43"/>
      <c r="D579" s="43"/>
      <c r="E579" s="51"/>
      <c r="F579" s="43"/>
      <c r="G579" s="36"/>
      <c r="H579" s="43"/>
      <c r="I579" s="36"/>
      <c r="J579" s="43"/>
      <c r="K579" s="50"/>
      <c r="L579" s="43"/>
      <c r="M579" s="43"/>
      <c r="N579" s="36"/>
      <c r="O579" s="51"/>
      <c r="P579" s="43"/>
      <c r="Q579" s="36"/>
      <c r="R579" s="24"/>
      <c r="S579" s="43"/>
      <c r="T579" s="36"/>
      <c r="U579" s="30"/>
      <c r="V579" s="30"/>
      <c r="W579" s="30"/>
      <c r="X579" s="30"/>
      <c r="Y579" s="30"/>
      <c r="Z579" s="30"/>
      <c r="AA579" s="30"/>
      <c r="AB579" s="30"/>
      <c r="AC579" s="30"/>
      <c r="AD579" s="30"/>
      <c r="AE579" s="30"/>
      <c r="AF579" s="30"/>
      <c r="AG579" s="30"/>
      <c r="AH579" s="30"/>
      <c r="AI579" s="30"/>
    </row>
    <row r="580" spans="1:35">
      <c r="A580" s="57"/>
      <c r="B580" s="43"/>
      <c r="C580" s="43"/>
      <c r="D580" s="43"/>
      <c r="E580" s="51"/>
      <c r="F580" s="43"/>
      <c r="G580" s="36"/>
      <c r="H580" s="43"/>
      <c r="I580" s="36"/>
      <c r="J580" s="43"/>
      <c r="K580" s="50"/>
      <c r="L580" s="43"/>
      <c r="M580" s="43"/>
      <c r="N580" s="36"/>
      <c r="O580" s="51"/>
      <c r="P580" s="43"/>
      <c r="Q580" s="36"/>
      <c r="R580" s="24"/>
      <c r="S580" s="43"/>
      <c r="T580" s="36"/>
      <c r="U580" s="30"/>
      <c r="V580" s="30"/>
      <c r="W580" s="30"/>
      <c r="X580" s="30"/>
      <c r="Y580" s="30"/>
      <c r="Z580" s="30"/>
      <c r="AA580" s="30"/>
      <c r="AB580" s="30"/>
      <c r="AC580" s="30"/>
      <c r="AD580" s="30"/>
      <c r="AE580" s="30"/>
      <c r="AF580" s="30"/>
      <c r="AG580" s="30"/>
      <c r="AH580" s="30"/>
      <c r="AI580" s="30"/>
    </row>
    <row r="581" spans="1:35">
      <c r="A581" s="57"/>
      <c r="B581" s="43"/>
      <c r="C581" s="43"/>
      <c r="D581" s="43"/>
      <c r="E581" s="51"/>
      <c r="F581" s="43"/>
      <c r="G581" s="36"/>
      <c r="H581" s="43"/>
      <c r="I581" s="36"/>
      <c r="J581" s="43"/>
      <c r="K581" s="50"/>
      <c r="L581" s="43"/>
      <c r="M581" s="43"/>
      <c r="N581" s="36"/>
      <c r="O581" s="51"/>
      <c r="P581" s="43"/>
      <c r="Q581" s="36"/>
      <c r="R581" s="24"/>
      <c r="S581" s="43"/>
      <c r="T581" s="36"/>
      <c r="U581" s="30"/>
      <c r="V581" s="30"/>
      <c r="W581" s="30"/>
      <c r="X581" s="30"/>
      <c r="Y581" s="30"/>
      <c r="Z581" s="30"/>
      <c r="AA581" s="30"/>
      <c r="AB581" s="30"/>
      <c r="AC581" s="30"/>
      <c r="AD581" s="30"/>
      <c r="AE581" s="30"/>
      <c r="AF581" s="30"/>
      <c r="AG581" s="30"/>
      <c r="AH581" s="30"/>
      <c r="AI581" s="30"/>
    </row>
    <row r="582" spans="1:35">
      <c r="A582" s="57"/>
      <c r="B582" s="43"/>
      <c r="C582" s="43"/>
      <c r="D582" s="43"/>
      <c r="E582" s="51"/>
      <c r="F582" s="43"/>
      <c r="G582" s="36"/>
      <c r="H582" s="43"/>
      <c r="I582" s="36"/>
      <c r="J582" s="43"/>
      <c r="K582" s="50"/>
      <c r="L582" s="43"/>
      <c r="M582" s="43"/>
      <c r="N582" s="36"/>
      <c r="O582" s="51"/>
      <c r="P582" s="43"/>
      <c r="Q582" s="36"/>
      <c r="R582" s="24"/>
      <c r="S582" s="43"/>
      <c r="T582" s="36"/>
      <c r="U582" s="30"/>
      <c r="V582" s="30"/>
      <c r="W582" s="30"/>
      <c r="X582" s="30"/>
      <c r="Y582" s="30"/>
      <c r="Z582" s="30"/>
      <c r="AA582" s="30"/>
      <c r="AB582" s="30"/>
      <c r="AC582" s="30"/>
      <c r="AD582" s="30"/>
      <c r="AE582" s="30"/>
      <c r="AF582" s="30"/>
      <c r="AG582" s="30"/>
      <c r="AH582" s="30"/>
      <c r="AI582" s="30"/>
    </row>
    <row r="583" spans="1:35">
      <c r="A583" s="57"/>
      <c r="B583" s="43"/>
      <c r="C583" s="43"/>
      <c r="D583" s="43"/>
      <c r="E583" s="51"/>
      <c r="F583" s="43"/>
      <c r="G583" s="36"/>
      <c r="H583" s="43"/>
      <c r="I583" s="36"/>
      <c r="J583" s="43"/>
      <c r="K583" s="50"/>
      <c r="L583" s="43"/>
      <c r="M583" s="43"/>
      <c r="N583" s="36"/>
      <c r="O583" s="51"/>
      <c r="P583" s="43"/>
      <c r="Q583" s="36"/>
      <c r="R583" s="24"/>
      <c r="S583" s="43"/>
      <c r="T583" s="36"/>
      <c r="U583" s="30"/>
      <c r="V583" s="30"/>
      <c r="W583" s="30"/>
      <c r="X583" s="30"/>
      <c r="Y583" s="30"/>
      <c r="Z583" s="30"/>
      <c r="AA583" s="30"/>
      <c r="AB583" s="30"/>
      <c r="AC583" s="30"/>
      <c r="AD583" s="30"/>
      <c r="AE583" s="30"/>
      <c r="AF583" s="30"/>
      <c r="AG583" s="30"/>
      <c r="AH583" s="30"/>
      <c r="AI583" s="30"/>
    </row>
    <row r="584" spans="1:35">
      <c r="A584" s="57"/>
      <c r="B584" s="43"/>
      <c r="C584" s="43"/>
      <c r="D584" s="43"/>
      <c r="E584" s="51"/>
      <c r="F584" s="43"/>
      <c r="G584" s="36"/>
      <c r="H584" s="43"/>
      <c r="I584" s="36"/>
      <c r="J584" s="43"/>
      <c r="K584" s="50"/>
      <c r="L584" s="43"/>
      <c r="M584" s="43"/>
      <c r="N584" s="36"/>
      <c r="O584" s="51"/>
      <c r="P584" s="43"/>
      <c r="Q584" s="36"/>
      <c r="R584" s="24"/>
      <c r="S584" s="43"/>
      <c r="T584" s="36"/>
      <c r="U584" s="30"/>
      <c r="V584" s="30"/>
      <c r="W584" s="30"/>
      <c r="X584" s="30"/>
      <c r="Y584" s="30"/>
      <c r="Z584" s="30"/>
      <c r="AA584" s="30"/>
      <c r="AB584" s="30"/>
      <c r="AC584" s="30"/>
      <c r="AD584" s="30"/>
      <c r="AE584" s="30"/>
      <c r="AF584" s="30"/>
      <c r="AG584" s="30"/>
      <c r="AH584" s="30"/>
      <c r="AI584" s="30"/>
    </row>
    <row r="585" spans="1:35">
      <c r="A585" s="57"/>
      <c r="B585" s="43"/>
      <c r="C585" s="43"/>
      <c r="D585" s="43"/>
      <c r="E585" s="51"/>
      <c r="F585" s="43"/>
      <c r="G585" s="36"/>
      <c r="H585" s="43"/>
      <c r="I585" s="36"/>
      <c r="J585" s="43"/>
      <c r="K585" s="50"/>
      <c r="L585" s="43"/>
      <c r="M585" s="43"/>
      <c r="N585" s="36"/>
      <c r="O585" s="51"/>
      <c r="P585" s="43"/>
      <c r="Q585" s="36"/>
      <c r="R585" s="24"/>
      <c r="S585" s="43"/>
      <c r="T585" s="36"/>
      <c r="U585" s="30"/>
      <c r="V585" s="30"/>
      <c r="W585" s="30"/>
      <c r="X585" s="30"/>
      <c r="Y585" s="30"/>
      <c r="Z585" s="30"/>
      <c r="AA585" s="30"/>
      <c r="AB585" s="30"/>
      <c r="AC585" s="30"/>
      <c r="AD585" s="30"/>
      <c r="AE585" s="30"/>
      <c r="AF585" s="30"/>
      <c r="AG585" s="30"/>
      <c r="AH585" s="30"/>
      <c r="AI585" s="30"/>
    </row>
    <row r="586" spans="1:35">
      <c r="A586" s="57"/>
      <c r="B586" s="43"/>
      <c r="C586" s="43"/>
      <c r="D586" s="43"/>
      <c r="E586" s="51"/>
      <c r="F586" s="43"/>
      <c r="G586" s="36"/>
      <c r="H586" s="43"/>
      <c r="I586" s="36"/>
      <c r="J586" s="43"/>
      <c r="K586" s="50"/>
      <c r="L586" s="43"/>
      <c r="M586" s="43"/>
      <c r="N586" s="36"/>
      <c r="O586" s="51"/>
      <c r="P586" s="43"/>
      <c r="Q586" s="36"/>
      <c r="R586" s="24"/>
      <c r="S586" s="43"/>
      <c r="T586" s="36"/>
      <c r="U586" s="30"/>
      <c r="V586" s="30"/>
      <c r="W586" s="30"/>
      <c r="X586" s="30"/>
      <c r="Y586" s="30"/>
      <c r="Z586" s="30"/>
      <c r="AA586" s="30"/>
      <c r="AB586" s="30"/>
      <c r="AC586" s="30"/>
      <c r="AD586" s="30"/>
      <c r="AE586" s="30"/>
      <c r="AF586" s="30"/>
      <c r="AG586" s="30"/>
      <c r="AH586" s="30"/>
      <c r="AI586" s="30"/>
    </row>
    <row r="587" spans="1:35">
      <c r="A587" s="57"/>
      <c r="B587" s="43"/>
      <c r="C587" s="43"/>
      <c r="D587" s="43"/>
      <c r="E587" s="51"/>
      <c r="F587" s="43"/>
      <c r="G587" s="36"/>
      <c r="H587" s="43"/>
      <c r="I587" s="36"/>
      <c r="J587" s="43"/>
      <c r="K587" s="50"/>
      <c r="L587" s="43"/>
      <c r="M587" s="43"/>
      <c r="N587" s="36"/>
      <c r="O587" s="51"/>
      <c r="P587" s="43"/>
      <c r="Q587" s="36"/>
      <c r="R587" s="24"/>
      <c r="S587" s="43"/>
      <c r="T587" s="36"/>
      <c r="U587" s="30"/>
      <c r="V587" s="30"/>
      <c r="W587" s="30"/>
      <c r="X587" s="30"/>
      <c r="Y587" s="30"/>
      <c r="Z587" s="30"/>
      <c r="AA587" s="30"/>
      <c r="AB587" s="30"/>
      <c r="AC587" s="30"/>
      <c r="AD587" s="30"/>
      <c r="AE587" s="30"/>
      <c r="AF587" s="30"/>
      <c r="AG587" s="30"/>
      <c r="AH587" s="30"/>
      <c r="AI587" s="30"/>
    </row>
    <row r="588" spans="1:35">
      <c r="A588" s="57"/>
      <c r="B588" s="43"/>
      <c r="C588" s="43"/>
      <c r="D588" s="43"/>
      <c r="E588" s="51"/>
      <c r="F588" s="43"/>
      <c r="G588" s="36"/>
      <c r="H588" s="43"/>
      <c r="I588" s="36"/>
      <c r="J588" s="43"/>
      <c r="K588" s="50"/>
      <c r="L588" s="43"/>
      <c r="M588" s="43"/>
      <c r="N588" s="36"/>
      <c r="O588" s="51"/>
      <c r="P588" s="43"/>
      <c r="Q588" s="36"/>
      <c r="R588" s="24"/>
      <c r="S588" s="43"/>
      <c r="T588" s="36"/>
      <c r="U588" s="30"/>
      <c r="V588" s="30"/>
      <c r="W588" s="30"/>
      <c r="X588" s="30"/>
      <c r="Y588" s="30"/>
      <c r="Z588" s="30"/>
      <c r="AA588" s="30"/>
      <c r="AB588" s="30"/>
      <c r="AC588" s="30"/>
      <c r="AD588" s="30"/>
      <c r="AE588" s="30"/>
      <c r="AF588" s="30"/>
      <c r="AG588" s="30"/>
      <c r="AH588" s="30"/>
      <c r="AI588" s="30"/>
    </row>
    <row r="589" spans="1:35">
      <c r="A589" s="57"/>
      <c r="B589" s="43"/>
      <c r="C589" s="43"/>
      <c r="D589" s="43"/>
      <c r="E589" s="51"/>
      <c r="F589" s="43"/>
      <c r="G589" s="36"/>
      <c r="H589" s="43"/>
      <c r="I589" s="36"/>
      <c r="J589" s="43"/>
      <c r="K589" s="50"/>
      <c r="L589" s="43"/>
      <c r="M589" s="43"/>
      <c r="N589" s="36"/>
      <c r="O589" s="51"/>
      <c r="P589" s="43"/>
      <c r="Q589" s="36"/>
      <c r="R589" s="24"/>
      <c r="S589" s="43"/>
      <c r="T589" s="36"/>
      <c r="U589" s="30"/>
      <c r="V589" s="30"/>
      <c r="W589" s="30"/>
      <c r="X589" s="30"/>
      <c r="Y589" s="30"/>
      <c r="Z589" s="30"/>
      <c r="AA589" s="30"/>
      <c r="AB589" s="30"/>
      <c r="AC589" s="30"/>
      <c r="AD589" s="30"/>
      <c r="AE589" s="30"/>
      <c r="AF589" s="30"/>
      <c r="AG589" s="30"/>
      <c r="AH589" s="30"/>
      <c r="AI589" s="30"/>
    </row>
    <row r="590" spans="1:35">
      <c r="A590" s="57"/>
      <c r="B590" s="43"/>
      <c r="C590" s="43"/>
      <c r="D590" s="43"/>
      <c r="E590" s="51"/>
      <c r="F590" s="43"/>
      <c r="G590" s="36"/>
      <c r="H590" s="43"/>
      <c r="I590" s="36"/>
      <c r="J590" s="43"/>
      <c r="K590" s="50"/>
      <c r="L590" s="43"/>
      <c r="M590" s="43"/>
      <c r="N590" s="36"/>
      <c r="O590" s="51"/>
      <c r="P590" s="43"/>
      <c r="Q590" s="36"/>
      <c r="R590" s="24"/>
      <c r="S590" s="43"/>
      <c r="T590" s="36"/>
      <c r="U590" s="30"/>
      <c r="V590" s="30"/>
      <c r="W590" s="30"/>
      <c r="X590" s="30"/>
      <c r="Y590" s="30"/>
      <c r="Z590" s="30"/>
      <c r="AA590" s="30"/>
      <c r="AB590" s="30"/>
      <c r="AC590" s="30"/>
      <c r="AD590" s="30"/>
      <c r="AE590" s="30"/>
      <c r="AF590" s="30"/>
      <c r="AG590" s="30"/>
      <c r="AH590" s="30"/>
      <c r="AI590" s="30"/>
    </row>
    <row r="591" spans="1:35">
      <c r="A591" s="57"/>
      <c r="B591" s="43"/>
      <c r="C591" s="43"/>
      <c r="D591" s="43"/>
      <c r="E591" s="51"/>
      <c r="F591" s="43"/>
      <c r="G591" s="36"/>
      <c r="H591" s="43"/>
      <c r="I591" s="36"/>
      <c r="J591" s="43"/>
      <c r="K591" s="50"/>
      <c r="L591" s="43"/>
      <c r="M591" s="43"/>
      <c r="N591" s="36"/>
      <c r="O591" s="51"/>
      <c r="P591" s="43"/>
      <c r="Q591" s="36"/>
      <c r="R591" s="24"/>
      <c r="S591" s="43"/>
      <c r="T591" s="36"/>
      <c r="U591" s="30"/>
      <c r="V591" s="30"/>
      <c r="W591" s="30"/>
      <c r="X591" s="30"/>
      <c r="Y591" s="30"/>
      <c r="Z591" s="30"/>
      <c r="AA591" s="30"/>
      <c r="AB591" s="30"/>
      <c r="AC591" s="30"/>
      <c r="AD591" s="30"/>
      <c r="AE591" s="30"/>
      <c r="AF591" s="30"/>
      <c r="AG591" s="30"/>
      <c r="AH591" s="30"/>
      <c r="AI591" s="30"/>
    </row>
    <row r="592" spans="1:35">
      <c r="A592" s="57"/>
      <c r="B592" s="43"/>
      <c r="C592" s="43"/>
      <c r="D592" s="43"/>
      <c r="E592" s="51"/>
      <c r="F592" s="43"/>
      <c r="G592" s="36"/>
      <c r="H592" s="43"/>
      <c r="I592" s="36"/>
      <c r="J592" s="43"/>
      <c r="K592" s="50"/>
      <c r="L592" s="43"/>
      <c r="M592" s="43"/>
      <c r="N592" s="36"/>
      <c r="O592" s="51"/>
      <c r="P592" s="43"/>
      <c r="Q592" s="36"/>
      <c r="R592" s="24"/>
      <c r="S592" s="43"/>
      <c r="T592" s="36"/>
      <c r="U592" s="30"/>
      <c r="V592" s="30"/>
      <c r="W592" s="30"/>
      <c r="X592" s="30"/>
      <c r="Y592" s="30"/>
      <c r="Z592" s="30"/>
      <c r="AA592" s="30"/>
      <c r="AB592" s="30"/>
      <c r="AC592" s="30"/>
      <c r="AD592" s="30"/>
      <c r="AE592" s="30"/>
      <c r="AF592" s="30"/>
      <c r="AG592" s="30"/>
      <c r="AH592" s="30"/>
      <c r="AI592" s="30"/>
    </row>
    <row r="593" spans="1:35">
      <c r="A593" s="57"/>
      <c r="B593" s="43"/>
      <c r="C593" s="43"/>
      <c r="D593" s="43"/>
      <c r="E593" s="51"/>
      <c r="F593" s="43"/>
      <c r="G593" s="36"/>
      <c r="H593" s="43"/>
      <c r="I593" s="36"/>
      <c r="J593" s="43"/>
      <c r="K593" s="50"/>
      <c r="L593" s="43"/>
      <c r="M593" s="43"/>
      <c r="N593" s="36"/>
      <c r="O593" s="51"/>
      <c r="P593" s="43"/>
      <c r="Q593" s="36"/>
      <c r="R593" s="24"/>
      <c r="S593" s="43"/>
      <c r="T593" s="36"/>
      <c r="U593" s="30"/>
      <c r="V593" s="30"/>
      <c r="W593" s="30"/>
      <c r="X593" s="30"/>
      <c r="Y593" s="30"/>
      <c r="Z593" s="30"/>
      <c r="AA593" s="30"/>
      <c r="AB593" s="30"/>
      <c r="AC593" s="30"/>
      <c r="AD593" s="30"/>
      <c r="AE593" s="30"/>
      <c r="AF593" s="30"/>
      <c r="AG593" s="30"/>
      <c r="AH593" s="30"/>
      <c r="AI593" s="30"/>
    </row>
    <row r="594" spans="1:35">
      <c r="A594" s="57"/>
      <c r="B594" s="43"/>
      <c r="C594" s="43"/>
      <c r="D594" s="43"/>
      <c r="E594" s="51"/>
      <c r="F594" s="43"/>
      <c r="G594" s="36"/>
      <c r="H594" s="43"/>
      <c r="I594" s="36"/>
      <c r="J594" s="43"/>
      <c r="K594" s="50"/>
      <c r="L594" s="43"/>
      <c r="M594" s="43"/>
      <c r="N594" s="36"/>
      <c r="O594" s="51"/>
      <c r="P594" s="43"/>
      <c r="Q594" s="36"/>
      <c r="R594" s="24"/>
      <c r="S594" s="43"/>
      <c r="T594" s="36"/>
      <c r="U594" s="30"/>
      <c r="V594" s="30"/>
      <c r="W594" s="30"/>
      <c r="X594" s="30"/>
      <c r="Y594" s="30"/>
      <c r="Z594" s="30"/>
      <c r="AA594" s="30"/>
      <c r="AB594" s="30"/>
      <c r="AC594" s="30"/>
      <c r="AD594" s="30"/>
      <c r="AE594" s="30"/>
      <c r="AF594" s="30"/>
      <c r="AG594" s="30"/>
      <c r="AH594" s="30"/>
      <c r="AI594" s="30"/>
    </row>
    <row r="595" spans="1:35">
      <c r="A595" s="57"/>
      <c r="B595" s="43"/>
      <c r="C595" s="43"/>
      <c r="D595" s="43"/>
      <c r="E595" s="51"/>
      <c r="F595" s="43"/>
      <c r="G595" s="36"/>
      <c r="H595" s="43"/>
      <c r="I595" s="36"/>
      <c r="J595" s="43"/>
      <c r="K595" s="50"/>
      <c r="L595" s="43"/>
      <c r="M595" s="43"/>
      <c r="N595" s="36"/>
      <c r="O595" s="51"/>
      <c r="P595" s="43"/>
      <c r="Q595" s="36"/>
      <c r="R595" s="24"/>
      <c r="S595" s="43"/>
      <c r="T595" s="36"/>
      <c r="U595" s="30"/>
      <c r="V595" s="30"/>
      <c r="W595" s="30"/>
      <c r="X595" s="30"/>
      <c r="Y595" s="30"/>
      <c r="Z595" s="30"/>
      <c r="AA595" s="30"/>
      <c r="AB595" s="30"/>
      <c r="AC595" s="30"/>
      <c r="AD595" s="30"/>
      <c r="AE595" s="30"/>
      <c r="AF595" s="30"/>
      <c r="AG595" s="30"/>
      <c r="AH595" s="30"/>
      <c r="AI595" s="30"/>
    </row>
    <row r="596" spans="1:35">
      <c r="A596" s="57"/>
      <c r="B596" s="43"/>
      <c r="C596" s="43"/>
      <c r="D596" s="43"/>
      <c r="E596" s="51"/>
      <c r="F596" s="43"/>
      <c r="G596" s="36"/>
      <c r="H596" s="43"/>
      <c r="I596" s="36"/>
      <c r="J596" s="43"/>
      <c r="K596" s="50"/>
      <c r="L596" s="43"/>
      <c r="M596" s="43"/>
      <c r="N596" s="36"/>
      <c r="O596" s="51"/>
      <c r="P596" s="43"/>
      <c r="Q596" s="36"/>
      <c r="R596" s="24"/>
      <c r="S596" s="43"/>
      <c r="T596" s="36"/>
      <c r="U596" s="30"/>
      <c r="V596" s="30"/>
      <c r="W596" s="30"/>
      <c r="X596" s="30"/>
      <c r="Y596" s="30"/>
      <c r="Z596" s="30"/>
      <c r="AA596" s="30"/>
      <c r="AB596" s="30"/>
      <c r="AC596" s="30"/>
      <c r="AD596" s="30"/>
      <c r="AE596" s="30"/>
      <c r="AF596" s="30"/>
      <c r="AG596" s="30"/>
      <c r="AH596" s="30"/>
      <c r="AI596" s="30"/>
    </row>
    <row r="597" spans="1:35">
      <c r="A597" s="57"/>
      <c r="B597" s="43"/>
      <c r="C597" s="43"/>
      <c r="D597" s="43"/>
      <c r="E597" s="51"/>
      <c r="F597" s="43"/>
      <c r="G597" s="36"/>
      <c r="H597" s="43"/>
      <c r="I597" s="36"/>
      <c r="J597" s="43"/>
      <c r="K597" s="50"/>
      <c r="L597" s="43"/>
      <c r="M597" s="43"/>
      <c r="N597" s="36"/>
      <c r="O597" s="51"/>
      <c r="P597" s="43"/>
      <c r="Q597" s="36"/>
      <c r="R597" s="24"/>
      <c r="S597" s="43"/>
      <c r="T597" s="36"/>
      <c r="U597" s="30"/>
      <c r="V597" s="30"/>
      <c r="W597" s="30"/>
      <c r="X597" s="30"/>
      <c r="Y597" s="30"/>
      <c r="Z597" s="30"/>
      <c r="AA597" s="30"/>
      <c r="AB597" s="30"/>
      <c r="AC597" s="30"/>
      <c r="AD597" s="30"/>
      <c r="AE597" s="30"/>
      <c r="AF597" s="30"/>
      <c r="AG597" s="30"/>
      <c r="AH597" s="30"/>
      <c r="AI597" s="30"/>
    </row>
    <row r="598" spans="1:35">
      <c r="A598" s="57"/>
      <c r="B598" s="43"/>
      <c r="C598" s="43"/>
      <c r="D598" s="43"/>
      <c r="E598" s="51"/>
      <c r="F598" s="43"/>
      <c r="G598" s="36"/>
      <c r="H598" s="43"/>
      <c r="I598" s="36"/>
      <c r="J598" s="43"/>
      <c r="K598" s="50"/>
      <c r="L598" s="43"/>
      <c r="M598" s="43"/>
      <c r="N598" s="36"/>
      <c r="O598" s="51"/>
      <c r="P598" s="43"/>
      <c r="Q598" s="36"/>
      <c r="R598" s="24"/>
      <c r="S598" s="43"/>
      <c r="T598" s="36"/>
      <c r="U598" s="30"/>
      <c r="V598" s="30"/>
      <c r="W598" s="30"/>
      <c r="X598" s="30"/>
      <c r="Y598" s="30"/>
      <c r="Z598" s="30"/>
      <c r="AA598" s="30"/>
      <c r="AB598" s="30"/>
      <c r="AC598" s="30"/>
      <c r="AD598" s="30"/>
      <c r="AE598" s="30"/>
      <c r="AF598" s="30"/>
      <c r="AG598" s="30"/>
      <c r="AH598" s="30"/>
      <c r="AI598" s="30"/>
    </row>
    <row r="599" spans="1:35">
      <c r="A599" s="57"/>
      <c r="B599" s="43"/>
      <c r="C599" s="43"/>
      <c r="D599" s="43"/>
      <c r="E599" s="51"/>
      <c r="F599" s="43"/>
      <c r="G599" s="36"/>
      <c r="H599" s="43"/>
      <c r="I599" s="36"/>
      <c r="J599" s="43"/>
      <c r="K599" s="50"/>
      <c r="L599" s="43"/>
      <c r="M599" s="43"/>
      <c r="N599" s="36"/>
      <c r="O599" s="51"/>
      <c r="P599" s="43"/>
      <c r="Q599" s="36"/>
      <c r="R599" s="24"/>
      <c r="S599" s="43"/>
      <c r="T599" s="36"/>
      <c r="U599" s="30"/>
      <c r="V599" s="30"/>
      <c r="W599" s="30"/>
      <c r="X599" s="30"/>
      <c r="Y599" s="30"/>
      <c r="Z599" s="30"/>
      <c r="AA599" s="30"/>
      <c r="AB599" s="30"/>
      <c r="AC599" s="30"/>
      <c r="AD599" s="30"/>
      <c r="AE599" s="30"/>
      <c r="AF599" s="30"/>
      <c r="AG599" s="30"/>
      <c r="AH599" s="30"/>
      <c r="AI599" s="30"/>
    </row>
    <row r="600" spans="1:35">
      <c r="A600" s="57"/>
      <c r="B600" s="43"/>
      <c r="C600" s="43"/>
      <c r="D600" s="43"/>
      <c r="E600" s="51"/>
      <c r="F600" s="43"/>
      <c r="G600" s="36"/>
      <c r="H600" s="43"/>
      <c r="I600" s="36"/>
      <c r="J600" s="43"/>
      <c r="K600" s="50"/>
      <c r="L600" s="43"/>
      <c r="M600" s="43"/>
      <c r="N600" s="36"/>
      <c r="O600" s="51"/>
      <c r="P600" s="43"/>
      <c r="Q600" s="36"/>
      <c r="R600" s="24"/>
      <c r="S600" s="43"/>
      <c r="T600" s="36"/>
      <c r="U600" s="30"/>
      <c r="V600" s="30"/>
      <c r="W600" s="30"/>
      <c r="X600" s="30"/>
      <c r="Y600" s="30"/>
      <c r="Z600" s="30"/>
      <c r="AA600" s="30"/>
      <c r="AB600" s="30"/>
      <c r="AC600" s="30"/>
      <c r="AD600" s="30"/>
      <c r="AE600" s="30"/>
      <c r="AF600" s="30"/>
      <c r="AG600" s="30"/>
      <c r="AH600" s="30"/>
      <c r="AI600" s="30"/>
    </row>
    <row r="601" spans="1:35">
      <c r="A601" s="57"/>
      <c r="B601" s="43"/>
      <c r="C601" s="43"/>
      <c r="D601" s="43"/>
      <c r="E601" s="51"/>
      <c r="F601" s="43"/>
      <c r="G601" s="36"/>
      <c r="H601" s="43"/>
      <c r="I601" s="36"/>
      <c r="J601" s="43"/>
      <c r="K601" s="50"/>
      <c r="L601" s="43"/>
      <c r="M601" s="43"/>
      <c r="N601" s="36"/>
      <c r="O601" s="51"/>
      <c r="P601" s="43"/>
      <c r="Q601" s="36"/>
      <c r="R601" s="24"/>
      <c r="S601" s="43"/>
      <c r="T601" s="36"/>
      <c r="U601" s="30"/>
      <c r="V601" s="30"/>
      <c r="W601" s="30"/>
      <c r="X601" s="30"/>
      <c r="Y601" s="30"/>
      <c r="Z601" s="30"/>
      <c r="AA601" s="30"/>
      <c r="AB601" s="30"/>
      <c r="AC601" s="30"/>
      <c r="AD601" s="30"/>
      <c r="AE601" s="30"/>
      <c r="AF601" s="30"/>
      <c r="AG601" s="30"/>
      <c r="AH601" s="30"/>
      <c r="AI601" s="30"/>
    </row>
    <row r="602" spans="1:35">
      <c r="A602" s="57"/>
      <c r="B602" s="43"/>
      <c r="C602" s="43"/>
      <c r="D602" s="43"/>
      <c r="E602" s="51"/>
      <c r="F602" s="43"/>
      <c r="G602" s="36"/>
      <c r="H602" s="43"/>
      <c r="I602" s="36"/>
      <c r="J602" s="43"/>
      <c r="K602" s="50"/>
      <c r="L602" s="43"/>
      <c r="M602" s="43"/>
      <c r="N602" s="36"/>
      <c r="O602" s="51"/>
      <c r="P602" s="43"/>
      <c r="Q602" s="36"/>
      <c r="R602" s="24"/>
      <c r="S602" s="43"/>
      <c r="T602" s="36"/>
      <c r="U602" s="30"/>
      <c r="V602" s="30"/>
      <c r="W602" s="30"/>
      <c r="X602" s="30"/>
      <c r="Y602" s="30"/>
      <c r="Z602" s="30"/>
      <c r="AA602" s="30"/>
      <c r="AB602" s="30"/>
      <c r="AC602" s="30"/>
      <c r="AD602" s="30"/>
      <c r="AE602" s="30"/>
      <c r="AF602" s="30"/>
      <c r="AG602" s="30"/>
      <c r="AH602" s="30"/>
      <c r="AI602" s="30"/>
    </row>
    <row r="603" spans="1:35">
      <c r="A603" s="57"/>
      <c r="B603" s="43"/>
      <c r="C603" s="43"/>
      <c r="D603" s="43"/>
      <c r="E603" s="51"/>
      <c r="F603" s="43"/>
      <c r="G603" s="36"/>
      <c r="H603" s="43"/>
      <c r="I603" s="36"/>
      <c r="J603" s="43"/>
      <c r="K603" s="50"/>
      <c r="L603" s="43"/>
      <c r="M603" s="43"/>
      <c r="N603" s="36"/>
      <c r="O603" s="51"/>
      <c r="P603" s="43"/>
      <c r="Q603" s="36"/>
      <c r="R603" s="24"/>
      <c r="S603" s="43"/>
      <c r="T603" s="36"/>
      <c r="U603" s="30"/>
      <c r="V603" s="30"/>
      <c r="W603" s="30"/>
      <c r="X603" s="30"/>
      <c r="Y603" s="30"/>
      <c r="Z603" s="30"/>
      <c r="AA603" s="30"/>
      <c r="AB603" s="30"/>
      <c r="AC603" s="30"/>
      <c r="AD603" s="30"/>
      <c r="AE603" s="30"/>
      <c r="AF603" s="30"/>
      <c r="AG603" s="30"/>
      <c r="AH603" s="30"/>
      <c r="AI603" s="30"/>
    </row>
    <row r="604" spans="1:35">
      <c r="A604" s="57"/>
      <c r="B604" s="43"/>
      <c r="C604" s="43"/>
      <c r="D604" s="43"/>
      <c r="E604" s="51"/>
      <c r="F604" s="43"/>
      <c r="G604" s="36"/>
      <c r="H604" s="43"/>
      <c r="I604" s="36"/>
      <c r="J604" s="43"/>
      <c r="K604" s="50"/>
      <c r="L604" s="43"/>
      <c r="M604" s="43"/>
      <c r="N604" s="36"/>
      <c r="O604" s="51"/>
      <c r="P604" s="43"/>
      <c r="Q604" s="36"/>
      <c r="R604" s="24"/>
      <c r="S604" s="43"/>
      <c r="T604" s="36"/>
      <c r="U604" s="30"/>
      <c r="V604" s="30"/>
      <c r="W604" s="30"/>
      <c r="X604" s="30"/>
      <c r="Y604" s="30"/>
      <c r="Z604" s="30"/>
      <c r="AA604" s="30"/>
      <c r="AB604" s="30"/>
      <c r="AC604" s="30"/>
      <c r="AD604" s="30"/>
      <c r="AE604" s="30"/>
      <c r="AF604" s="30"/>
      <c r="AG604" s="30"/>
      <c r="AH604" s="30"/>
      <c r="AI604" s="30"/>
    </row>
    <row r="605" spans="1:35">
      <c r="A605" s="57"/>
      <c r="B605" s="43"/>
      <c r="C605" s="43"/>
      <c r="D605" s="43"/>
      <c r="E605" s="51"/>
      <c r="F605" s="43"/>
      <c r="G605" s="36"/>
      <c r="H605" s="43"/>
      <c r="I605" s="36"/>
      <c r="J605" s="43"/>
      <c r="K605" s="50"/>
      <c r="L605" s="43"/>
      <c r="M605" s="43"/>
      <c r="N605" s="36"/>
      <c r="O605" s="51"/>
      <c r="P605" s="43"/>
      <c r="Q605" s="36"/>
      <c r="R605" s="24"/>
      <c r="S605" s="43"/>
      <c r="T605" s="36"/>
      <c r="U605" s="30"/>
      <c r="V605" s="30"/>
      <c r="W605" s="30"/>
      <c r="X605" s="30"/>
      <c r="Y605" s="30"/>
      <c r="Z605" s="30"/>
      <c r="AA605" s="30"/>
      <c r="AB605" s="30"/>
      <c r="AC605" s="30"/>
      <c r="AD605" s="30"/>
      <c r="AE605" s="30"/>
      <c r="AF605" s="30"/>
      <c r="AG605" s="30"/>
      <c r="AH605" s="30"/>
      <c r="AI605" s="30"/>
    </row>
    <row r="606" spans="1:35">
      <c r="A606" s="57"/>
      <c r="B606" s="43"/>
      <c r="C606" s="43"/>
      <c r="D606" s="43"/>
      <c r="E606" s="51"/>
      <c r="F606" s="43"/>
      <c r="G606" s="36"/>
      <c r="H606" s="43"/>
      <c r="I606" s="36"/>
      <c r="J606" s="43"/>
      <c r="K606" s="50"/>
      <c r="L606" s="43"/>
      <c r="M606" s="43"/>
      <c r="N606" s="36"/>
      <c r="O606" s="51"/>
      <c r="P606" s="43"/>
      <c r="Q606" s="36"/>
      <c r="R606" s="24"/>
      <c r="S606" s="43"/>
      <c r="T606" s="36"/>
      <c r="U606" s="30"/>
      <c r="V606" s="30"/>
      <c r="W606" s="30"/>
      <c r="X606" s="30"/>
      <c r="Y606" s="30"/>
      <c r="Z606" s="30"/>
      <c r="AA606" s="30"/>
      <c r="AB606" s="30"/>
      <c r="AC606" s="30"/>
      <c r="AD606" s="30"/>
      <c r="AE606" s="30"/>
      <c r="AF606" s="30"/>
      <c r="AG606" s="30"/>
      <c r="AH606" s="30"/>
      <c r="AI606" s="30"/>
    </row>
    <row r="607" spans="1:35">
      <c r="A607" s="57"/>
      <c r="B607" s="43"/>
      <c r="C607" s="43"/>
      <c r="D607" s="43"/>
      <c r="E607" s="51"/>
      <c r="F607" s="43"/>
      <c r="G607" s="36"/>
      <c r="H607" s="43"/>
      <c r="I607" s="36"/>
      <c r="J607" s="43"/>
      <c r="K607" s="50"/>
      <c r="L607" s="43"/>
      <c r="M607" s="43"/>
      <c r="N607" s="36"/>
      <c r="O607" s="51"/>
      <c r="P607" s="43"/>
      <c r="Q607" s="36"/>
      <c r="R607" s="24"/>
      <c r="S607" s="43"/>
      <c r="T607" s="36"/>
      <c r="U607" s="30"/>
      <c r="V607" s="30"/>
      <c r="W607" s="30"/>
      <c r="X607" s="30"/>
      <c r="Y607" s="30"/>
      <c r="Z607" s="30"/>
      <c r="AA607" s="30"/>
      <c r="AB607" s="30"/>
      <c r="AC607" s="30"/>
      <c r="AD607" s="30"/>
      <c r="AE607" s="30"/>
      <c r="AF607" s="30"/>
      <c r="AG607" s="30"/>
      <c r="AH607" s="30"/>
      <c r="AI607" s="30"/>
    </row>
    <row r="608" spans="1:35">
      <c r="A608" s="57"/>
      <c r="B608" s="43"/>
      <c r="C608" s="43"/>
      <c r="D608" s="43"/>
      <c r="E608" s="51"/>
      <c r="F608" s="43"/>
      <c r="G608" s="36"/>
      <c r="H608" s="43"/>
      <c r="I608" s="36"/>
      <c r="J608" s="43"/>
      <c r="K608" s="50"/>
      <c r="L608" s="43"/>
      <c r="M608" s="43"/>
      <c r="N608" s="36"/>
      <c r="O608" s="51"/>
      <c r="P608" s="43"/>
      <c r="Q608" s="36"/>
      <c r="R608" s="24"/>
      <c r="S608" s="43"/>
      <c r="T608" s="36"/>
      <c r="U608" s="30"/>
      <c r="V608" s="30"/>
      <c r="W608" s="30"/>
      <c r="X608" s="30"/>
      <c r="Y608" s="30"/>
      <c r="Z608" s="30"/>
      <c r="AA608" s="30"/>
      <c r="AB608" s="30"/>
      <c r="AC608" s="30"/>
      <c r="AD608" s="30"/>
      <c r="AE608" s="30"/>
      <c r="AF608" s="30"/>
      <c r="AG608" s="30"/>
      <c r="AH608" s="30"/>
      <c r="AI608" s="30"/>
    </row>
    <row r="609" spans="1:35">
      <c r="A609" s="57"/>
      <c r="B609" s="43"/>
      <c r="C609" s="43"/>
      <c r="D609" s="43"/>
      <c r="E609" s="51"/>
      <c r="F609" s="43"/>
      <c r="G609" s="36"/>
      <c r="H609" s="43"/>
      <c r="I609" s="36"/>
      <c r="J609" s="43"/>
      <c r="K609" s="50"/>
      <c r="L609" s="43"/>
      <c r="M609" s="43"/>
      <c r="N609" s="36"/>
      <c r="O609" s="51"/>
      <c r="P609" s="43"/>
      <c r="Q609" s="36"/>
      <c r="R609" s="24"/>
      <c r="S609" s="43"/>
      <c r="T609" s="36"/>
      <c r="U609" s="30"/>
      <c r="V609" s="30"/>
      <c r="W609" s="30"/>
      <c r="X609" s="30"/>
      <c r="Y609" s="30"/>
      <c r="Z609" s="30"/>
      <c r="AA609" s="30"/>
      <c r="AB609" s="30"/>
      <c r="AC609" s="30"/>
      <c r="AD609" s="30"/>
      <c r="AE609" s="30"/>
      <c r="AF609" s="30"/>
      <c r="AG609" s="30"/>
      <c r="AH609" s="30"/>
      <c r="AI609" s="30"/>
    </row>
    <row r="610" spans="1:35">
      <c r="A610" s="57"/>
      <c r="B610" s="43"/>
      <c r="C610" s="43"/>
      <c r="D610" s="43"/>
      <c r="E610" s="51"/>
      <c r="F610" s="43"/>
      <c r="G610" s="36"/>
      <c r="H610" s="43"/>
      <c r="I610" s="36"/>
      <c r="J610" s="43"/>
      <c r="K610" s="50"/>
      <c r="L610" s="43"/>
      <c r="M610" s="43"/>
      <c r="N610" s="36"/>
      <c r="O610" s="51"/>
      <c r="P610" s="43"/>
      <c r="Q610" s="36"/>
      <c r="R610" s="24"/>
      <c r="S610" s="43"/>
      <c r="T610" s="36"/>
      <c r="U610" s="30"/>
      <c r="V610" s="30"/>
      <c r="W610" s="30"/>
      <c r="X610" s="30"/>
      <c r="Y610" s="30"/>
      <c r="Z610" s="30"/>
      <c r="AA610" s="30"/>
      <c r="AB610" s="30"/>
      <c r="AC610" s="30"/>
      <c r="AD610" s="30"/>
      <c r="AE610" s="30"/>
      <c r="AF610" s="30"/>
      <c r="AG610" s="30"/>
      <c r="AH610" s="30"/>
      <c r="AI610" s="30"/>
    </row>
    <row r="611" spans="1:35">
      <c r="A611" s="57"/>
      <c r="B611" s="43"/>
      <c r="C611" s="43"/>
      <c r="D611" s="43"/>
      <c r="E611" s="51"/>
      <c r="F611" s="43"/>
      <c r="G611" s="36"/>
      <c r="H611" s="43"/>
      <c r="I611" s="36"/>
      <c r="J611" s="43"/>
      <c r="K611" s="50"/>
      <c r="L611" s="43"/>
      <c r="M611" s="43"/>
      <c r="N611" s="36"/>
      <c r="O611" s="51"/>
      <c r="P611" s="43"/>
      <c r="Q611" s="36"/>
      <c r="R611" s="24"/>
      <c r="S611" s="43"/>
      <c r="T611" s="36"/>
      <c r="U611" s="30"/>
      <c r="V611" s="30"/>
      <c r="W611" s="30"/>
      <c r="X611" s="30"/>
      <c r="Y611" s="30"/>
      <c r="Z611" s="30"/>
      <c r="AA611" s="30"/>
      <c r="AB611" s="30"/>
      <c r="AC611" s="30"/>
      <c r="AD611" s="30"/>
      <c r="AE611" s="30"/>
      <c r="AF611" s="30"/>
      <c r="AG611" s="30"/>
      <c r="AH611" s="30"/>
      <c r="AI611" s="30"/>
    </row>
    <row r="612" spans="1:35">
      <c r="A612" s="57"/>
      <c r="B612" s="43"/>
      <c r="C612" s="43"/>
      <c r="D612" s="43"/>
      <c r="E612" s="51"/>
      <c r="F612" s="43"/>
      <c r="G612" s="36"/>
      <c r="H612" s="43"/>
      <c r="I612" s="36"/>
      <c r="J612" s="43"/>
      <c r="K612" s="50"/>
      <c r="L612" s="43"/>
      <c r="M612" s="43"/>
      <c r="N612" s="36"/>
      <c r="O612" s="51"/>
      <c r="P612" s="43"/>
      <c r="Q612" s="36"/>
      <c r="R612" s="24"/>
      <c r="S612" s="43"/>
      <c r="T612" s="36"/>
      <c r="U612" s="30"/>
      <c r="V612" s="30"/>
      <c r="W612" s="30"/>
      <c r="X612" s="30"/>
      <c r="Y612" s="30"/>
      <c r="Z612" s="30"/>
      <c r="AA612" s="30"/>
      <c r="AB612" s="30"/>
      <c r="AC612" s="30"/>
      <c r="AD612" s="30"/>
      <c r="AE612" s="30"/>
      <c r="AF612" s="30"/>
      <c r="AG612" s="30"/>
      <c r="AH612" s="30"/>
      <c r="AI612" s="30"/>
    </row>
    <row r="613" spans="1:35">
      <c r="A613" s="57"/>
      <c r="B613" s="43"/>
      <c r="C613" s="43"/>
      <c r="D613" s="43"/>
      <c r="E613" s="51"/>
      <c r="F613" s="43"/>
      <c r="G613" s="36"/>
      <c r="H613" s="43"/>
      <c r="I613" s="36"/>
      <c r="J613" s="43"/>
      <c r="K613" s="50"/>
      <c r="L613" s="43"/>
      <c r="M613" s="43"/>
      <c r="N613" s="36"/>
      <c r="O613" s="51"/>
      <c r="P613" s="43"/>
      <c r="Q613" s="36"/>
      <c r="R613" s="24"/>
      <c r="S613" s="43"/>
      <c r="T613" s="36"/>
      <c r="U613" s="30"/>
      <c r="V613" s="30"/>
      <c r="W613" s="30"/>
      <c r="X613" s="30"/>
      <c r="Y613" s="30"/>
      <c r="Z613" s="30"/>
      <c r="AA613" s="30"/>
      <c r="AB613" s="30"/>
      <c r="AC613" s="30"/>
      <c r="AD613" s="30"/>
      <c r="AE613" s="30"/>
      <c r="AF613" s="30"/>
      <c r="AG613" s="30"/>
      <c r="AH613" s="30"/>
      <c r="AI613" s="30"/>
    </row>
    <row r="614" spans="1:35">
      <c r="A614" s="57"/>
      <c r="B614" s="43"/>
      <c r="C614" s="43"/>
      <c r="D614" s="43"/>
      <c r="E614" s="51"/>
      <c r="F614" s="43"/>
      <c r="G614" s="36"/>
      <c r="H614" s="43"/>
      <c r="I614" s="36"/>
      <c r="J614" s="43"/>
      <c r="K614" s="50"/>
      <c r="L614" s="43"/>
      <c r="M614" s="43"/>
      <c r="N614" s="36"/>
      <c r="O614" s="51"/>
      <c r="P614" s="43"/>
      <c r="Q614" s="36"/>
      <c r="R614" s="24"/>
      <c r="S614" s="43"/>
      <c r="T614" s="36"/>
      <c r="U614" s="30"/>
      <c r="V614" s="30"/>
      <c r="W614" s="30"/>
      <c r="X614" s="30"/>
      <c r="Y614" s="30"/>
      <c r="Z614" s="30"/>
      <c r="AA614" s="30"/>
      <c r="AB614" s="30"/>
      <c r="AC614" s="30"/>
      <c r="AD614" s="30"/>
      <c r="AE614" s="30"/>
      <c r="AF614" s="30"/>
      <c r="AG614" s="30"/>
      <c r="AH614" s="30"/>
      <c r="AI614" s="30"/>
    </row>
    <row r="615" spans="1:35">
      <c r="A615" s="57"/>
      <c r="B615" s="43"/>
      <c r="C615" s="43"/>
      <c r="D615" s="43"/>
      <c r="E615" s="51"/>
      <c r="F615" s="43"/>
      <c r="G615" s="36"/>
      <c r="H615" s="43"/>
      <c r="I615" s="36"/>
      <c r="J615" s="43"/>
      <c r="K615" s="50"/>
      <c r="L615" s="43"/>
      <c r="M615" s="43"/>
      <c r="N615" s="36"/>
      <c r="O615" s="51"/>
      <c r="P615" s="43"/>
      <c r="Q615" s="36"/>
      <c r="R615" s="24"/>
      <c r="S615" s="43"/>
      <c r="T615" s="36"/>
      <c r="U615" s="30"/>
      <c r="V615" s="30"/>
      <c r="W615" s="30"/>
      <c r="X615" s="30"/>
      <c r="Y615" s="30"/>
      <c r="Z615" s="30"/>
      <c r="AA615" s="30"/>
      <c r="AB615" s="30"/>
      <c r="AC615" s="30"/>
      <c r="AD615" s="30"/>
      <c r="AE615" s="30"/>
      <c r="AF615" s="30"/>
      <c r="AG615" s="30"/>
      <c r="AH615" s="30"/>
      <c r="AI615" s="30"/>
    </row>
    <row r="616" spans="1:35">
      <c r="A616" s="57"/>
      <c r="B616" s="43"/>
      <c r="C616" s="43"/>
      <c r="D616" s="43"/>
      <c r="E616" s="51"/>
      <c r="F616" s="43"/>
      <c r="G616" s="36"/>
      <c r="H616" s="43"/>
      <c r="I616" s="36"/>
      <c r="J616" s="43"/>
      <c r="K616" s="50"/>
      <c r="L616" s="43"/>
      <c r="M616" s="43"/>
      <c r="N616" s="36"/>
      <c r="O616" s="51"/>
      <c r="P616" s="43"/>
      <c r="Q616" s="36"/>
      <c r="R616" s="24"/>
      <c r="S616" s="43"/>
      <c r="T616" s="36"/>
      <c r="U616" s="30"/>
      <c r="V616" s="30"/>
      <c r="W616" s="30"/>
      <c r="X616" s="30"/>
      <c r="Y616" s="30"/>
      <c r="Z616" s="30"/>
      <c r="AA616" s="30"/>
      <c r="AB616" s="30"/>
      <c r="AC616" s="30"/>
      <c r="AD616" s="30"/>
      <c r="AE616" s="30"/>
      <c r="AF616" s="30"/>
      <c r="AG616" s="30"/>
      <c r="AH616" s="30"/>
      <c r="AI616" s="30"/>
    </row>
    <row r="617" spans="1:35">
      <c r="A617" s="57"/>
      <c r="B617" s="43"/>
      <c r="C617" s="43"/>
      <c r="D617" s="43"/>
      <c r="E617" s="51"/>
      <c r="F617" s="43"/>
      <c r="G617" s="36"/>
      <c r="H617" s="43"/>
      <c r="I617" s="36"/>
      <c r="J617" s="43"/>
      <c r="K617" s="50"/>
      <c r="L617" s="43"/>
      <c r="M617" s="43"/>
      <c r="N617" s="36"/>
      <c r="O617" s="51"/>
      <c r="P617" s="43"/>
      <c r="Q617" s="36"/>
      <c r="R617" s="24"/>
      <c r="S617" s="43"/>
      <c r="T617" s="36"/>
      <c r="U617" s="30"/>
      <c r="V617" s="30"/>
      <c r="W617" s="30"/>
      <c r="X617" s="30"/>
      <c r="Y617" s="30"/>
      <c r="Z617" s="30"/>
      <c r="AA617" s="30"/>
      <c r="AB617" s="30"/>
      <c r="AC617" s="30"/>
      <c r="AD617" s="30"/>
      <c r="AE617" s="30"/>
      <c r="AF617" s="30"/>
      <c r="AG617" s="30"/>
      <c r="AH617" s="30"/>
      <c r="AI617" s="30"/>
    </row>
    <row r="618" spans="1:35">
      <c r="A618" s="57"/>
      <c r="B618" s="43"/>
      <c r="C618" s="43"/>
      <c r="D618" s="43"/>
      <c r="E618" s="51"/>
      <c r="F618" s="43"/>
      <c r="G618" s="36"/>
      <c r="H618" s="43"/>
      <c r="I618" s="36"/>
      <c r="J618" s="43"/>
      <c r="K618" s="50"/>
      <c r="L618" s="43"/>
      <c r="M618" s="43"/>
      <c r="N618" s="36"/>
      <c r="O618" s="51"/>
      <c r="P618" s="43"/>
      <c r="Q618" s="36"/>
      <c r="R618" s="24"/>
      <c r="S618" s="43"/>
      <c r="T618" s="36"/>
      <c r="U618" s="30"/>
      <c r="V618" s="30"/>
      <c r="W618" s="30"/>
      <c r="X618" s="30"/>
      <c r="Y618" s="30"/>
      <c r="Z618" s="30"/>
      <c r="AA618" s="30"/>
      <c r="AB618" s="30"/>
      <c r="AC618" s="30"/>
      <c r="AD618" s="30"/>
      <c r="AE618" s="30"/>
      <c r="AF618" s="30"/>
      <c r="AG618" s="30"/>
      <c r="AH618" s="30"/>
      <c r="AI618" s="30"/>
    </row>
    <row r="619" spans="1:35">
      <c r="A619" s="57"/>
      <c r="B619" s="43"/>
      <c r="C619" s="43"/>
      <c r="D619" s="43"/>
      <c r="E619" s="51"/>
      <c r="F619" s="43"/>
      <c r="G619" s="36"/>
      <c r="H619" s="43"/>
      <c r="I619" s="36"/>
      <c r="J619" s="43"/>
      <c r="K619" s="50"/>
      <c r="L619" s="43"/>
      <c r="M619" s="43"/>
      <c r="N619" s="36"/>
      <c r="O619" s="51"/>
      <c r="P619" s="43"/>
      <c r="Q619" s="36"/>
      <c r="R619" s="24"/>
      <c r="S619" s="43"/>
      <c r="T619" s="36"/>
      <c r="U619" s="30"/>
      <c r="V619" s="30"/>
      <c r="W619" s="30"/>
      <c r="X619" s="30"/>
      <c r="Y619" s="30"/>
      <c r="Z619" s="30"/>
      <c r="AA619" s="30"/>
      <c r="AB619" s="30"/>
      <c r="AC619" s="30"/>
      <c r="AD619" s="30"/>
      <c r="AE619" s="30"/>
      <c r="AF619" s="30"/>
      <c r="AG619" s="30"/>
      <c r="AH619" s="30"/>
      <c r="AI619" s="30"/>
    </row>
    <row r="620" spans="1:35">
      <c r="A620" s="57"/>
      <c r="B620" s="43"/>
      <c r="C620" s="43"/>
      <c r="D620" s="43"/>
      <c r="E620" s="51"/>
      <c r="F620" s="43"/>
      <c r="G620" s="36"/>
      <c r="H620" s="43"/>
      <c r="I620" s="36"/>
      <c r="J620" s="43"/>
      <c r="K620" s="50"/>
      <c r="L620" s="43"/>
      <c r="M620" s="43"/>
      <c r="N620" s="36"/>
      <c r="O620" s="51"/>
      <c r="P620" s="43"/>
      <c r="Q620" s="36"/>
      <c r="R620" s="24"/>
      <c r="S620" s="43"/>
      <c r="T620" s="36"/>
      <c r="U620" s="30"/>
      <c r="V620" s="30"/>
      <c r="W620" s="30"/>
      <c r="X620" s="30"/>
      <c r="Y620" s="30"/>
      <c r="Z620" s="30"/>
      <c r="AA620" s="30"/>
      <c r="AB620" s="30"/>
      <c r="AC620" s="30"/>
      <c r="AD620" s="30"/>
      <c r="AE620" s="30"/>
      <c r="AF620" s="30"/>
      <c r="AG620" s="30"/>
      <c r="AH620" s="30"/>
      <c r="AI620" s="30"/>
    </row>
    <row r="621" spans="1:35">
      <c r="A621" s="57"/>
      <c r="B621" s="43"/>
      <c r="C621" s="43"/>
      <c r="D621" s="43"/>
      <c r="E621" s="51"/>
      <c r="F621" s="43"/>
      <c r="G621" s="36"/>
      <c r="H621" s="43"/>
      <c r="I621" s="36"/>
      <c r="J621" s="43"/>
      <c r="K621" s="50"/>
      <c r="L621" s="43"/>
      <c r="M621" s="43"/>
      <c r="N621" s="36"/>
      <c r="O621" s="51"/>
      <c r="P621" s="43"/>
      <c r="Q621" s="36"/>
      <c r="R621" s="24"/>
      <c r="S621" s="43"/>
      <c r="T621" s="36"/>
      <c r="U621" s="30"/>
      <c r="V621" s="30"/>
      <c r="W621" s="30"/>
      <c r="X621" s="30"/>
      <c r="Y621" s="30"/>
      <c r="Z621" s="30"/>
      <c r="AA621" s="30"/>
      <c r="AB621" s="30"/>
      <c r="AC621" s="30"/>
      <c r="AD621" s="30"/>
      <c r="AE621" s="30"/>
      <c r="AF621" s="30"/>
      <c r="AG621" s="30"/>
      <c r="AH621" s="30"/>
      <c r="AI621" s="30"/>
    </row>
    <row r="622" spans="1:35">
      <c r="A622" s="57"/>
      <c r="B622" s="43"/>
      <c r="C622" s="43"/>
      <c r="D622" s="43"/>
      <c r="E622" s="51"/>
      <c r="F622" s="43"/>
      <c r="G622" s="36"/>
      <c r="H622" s="43"/>
      <c r="I622" s="36"/>
      <c r="J622" s="43"/>
      <c r="K622" s="50"/>
      <c r="L622" s="43"/>
      <c r="M622" s="43"/>
      <c r="N622" s="36"/>
      <c r="O622" s="51"/>
      <c r="P622" s="43"/>
      <c r="Q622" s="36"/>
      <c r="R622" s="24"/>
      <c r="S622" s="43"/>
      <c r="T622" s="36"/>
      <c r="U622" s="30"/>
      <c r="V622" s="30"/>
      <c r="W622" s="30"/>
      <c r="X622" s="30"/>
      <c r="Y622" s="30"/>
      <c r="Z622" s="30"/>
      <c r="AA622" s="30"/>
      <c r="AB622" s="30"/>
      <c r="AC622" s="30"/>
      <c r="AD622" s="30"/>
      <c r="AE622" s="30"/>
      <c r="AF622" s="30"/>
      <c r="AG622" s="30"/>
      <c r="AH622" s="30"/>
      <c r="AI622" s="30"/>
    </row>
    <row r="623" spans="1:35">
      <c r="A623" s="57"/>
      <c r="B623" s="43"/>
      <c r="C623" s="43"/>
      <c r="D623" s="43"/>
      <c r="E623" s="51"/>
      <c r="F623" s="43"/>
      <c r="G623" s="36"/>
      <c r="H623" s="43"/>
      <c r="I623" s="36"/>
      <c r="J623" s="43"/>
      <c r="K623" s="50"/>
      <c r="L623" s="43"/>
      <c r="M623" s="43"/>
      <c r="N623" s="36"/>
      <c r="O623" s="51"/>
      <c r="P623" s="43"/>
      <c r="Q623" s="36"/>
      <c r="R623" s="24"/>
      <c r="S623" s="43"/>
      <c r="T623" s="36"/>
      <c r="U623" s="30"/>
      <c r="V623" s="30"/>
      <c r="W623" s="30"/>
      <c r="X623" s="30"/>
      <c r="Y623" s="30"/>
      <c r="Z623" s="30"/>
      <c r="AA623" s="30"/>
      <c r="AB623" s="30"/>
      <c r="AC623" s="30"/>
      <c r="AD623" s="30"/>
      <c r="AE623" s="30"/>
      <c r="AF623" s="30"/>
      <c r="AG623" s="30"/>
      <c r="AH623" s="30"/>
      <c r="AI623" s="30"/>
    </row>
    <row r="624" spans="1:35">
      <c r="A624" s="57"/>
      <c r="B624" s="43"/>
      <c r="C624" s="43"/>
      <c r="D624" s="43"/>
      <c r="E624" s="51"/>
      <c r="F624" s="43"/>
      <c r="G624" s="36"/>
      <c r="H624" s="43"/>
      <c r="I624" s="36"/>
      <c r="J624" s="43"/>
      <c r="K624" s="50"/>
      <c r="L624" s="43"/>
      <c r="M624" s="43"/>
      <c r="N624" s="36"/>
      <c r="O624" s="51"/>
      <c r="P624" s="43"/>
      <c r="Q624" s="36"/>
      <c r="R624" s="24"/>
      <c r="S624" s="43"/>
      <c r="T624" s="36"/>
      <c r="U624" s="30"/>
      <c r="V624" s="30"/>
      <c r="W624" s="30"/>
      <c r="X624" s="30"/>
      <c r="Y624" s="30"/>
      <c r="Z624" s="30"/>
      <c r="AA624" s="30"/>
      <c r="AB624" s="30"/>
      <c r="AC624" s="30"/>
      <c r="AD624" s="30"/>
      <c r="AE624" s="30"/>
      <c r="AF624" s="30"/>
      <c r="AG624" s="30"/>
      <c r="AH624" s="30"/>
      <c r="AI624" s="30"/>
    </row>
    <row r="625" spans="1:35">
      <c r="A625" s="57"/>
      <c r="B625" s="43"/>
      <c r="C625" s="43"/>
      <c r="D625" s="43"/>
      <c r="E625" s="51"/>
      <c r="F625" s="43"/>
      <c r="G625" s="36"/>
      <c r="H625" s="43"/>
      <c r="I625" s="36"/>
      <c r="J625" s="43"/>
      <c r="K625" s="50"/>
      <c r="L625" s="43"/>
      <c r="M625" s="43"/>
      <c r="N625" s="36"/>
      <c r="O625" s="51"/>
      <c r="P625" s="43"/>
      <c r="Q625" s="36"/>
      <c r="R625" s="24"/>
      <c r="S625" s="43"/>
      <c r="T625" s="36"/>
      <c r="U625" s="30"/>
      <c r="V625" s="30"/>
      <c r="W625" s="30"/>
      <c r="X625" s="30"/>
      <c r="Y625" s="30"/>
      <c r="Z625" s="30"/>
      <c r="AA625" s="30"/>
      <c r="AB625" s="30"/>
      <c r="AC625" s="30"/>
      <c r="AD625" s="30"/>
      <c r="AE625" s="30"/>
      <c r="AF625" s="30"/>
      <c r="AG625" s="30"/>
      <c r="AH625" s="30"/>
      <c r="AI625" s="30"/>
    </row>
    <row r="626" spans="1:35">
      <c r="A626" s="57"/>
      <c r="B626" s="43"/>
      <c r="C626" s="43"/>
      <c r="D626" s="43"/>
      <c r="E626" s="51"/>
      <c r="F626" s="43"/>
      <c r="G626" s="36"/>
      <c r="H626" s="43"/>
      <c r="I626" s="36"/>
      <c r="J626" s="43"/>
      <c r="K626" s="50"/>
      <c r="L626" s="43"/>
      <c r="M626" s="43"/>
      <c r="N626" s="36"/>
      <c r="O626" s="51"/>
      <c r="P626" s="43"/>
      <c r="Q626" s="36"/>
      <c r="R626" s="24"/>
      <c r="S626" s="43"/>
      <c r="T626" s="36"/>
      <c r="U626" s="30"/>
      <c r="V626" s="30"/>
      <c r="W626" s="30"/>
      <c r="X626" s="30"/>
      <c r="Y626" s="30"/>
      <c r="Z626" s="30"/>
      <c r="AA626" s="30"/>
      <c r="AB626" s="30"/>
      <c r="AC626" s="30"/>
      <c r="AD626" s="30"/>
      <c r="AE626" s="30"/>
      <c r="AF626" s="30"/>
      <c r="AG626" s="30"/>
      <c r="AH626" s="30"/>
      <c r="AI626" s="30"/>
    </row>
    <row r="627" spans="1:35">
      <c r="A627" s="57"/>
      <c r="B627" s="43"/>
      <c r="C627" s="43"/>
      <c r="D627" s="43"/>
      <c r="E627" s="51"/>
      <c r="F627" s="43"/>
      <c r="G627" s="36"/>
      <c r="H627" s="43"/>
      <c r="I627" s="36"/>
      <c r="J627" s="43"/>
      <c r="K627" s="50"/>
      <c r="L627" s="43"/>
      <c r="M627" s="43"/>
      <c r="N627" s="36"/>
      <c r="O627" s="51"/>
      <c r="P627" s="43"/>
      <c r="Q627" s="36"/>
      <c r="R627" s="24"/>
      <c r="S627" s="43"/>
      <c r="T627" s="36"/>
      <c r="U627" s="30"/>
      <c r="V627" s="30"/>
      <c r="W627" s="30"/>
      <c r="X627" s="30"/>
      <c r="Y627" s="30"/>
      <c r="Z627" s="30"/>
      <c r="AA627" s="30"/>
      <c r="AB627" s="30"/>
      <c r="AC627" s="30"/>
      <c r="AD627" s="30"/>
      <c r="AE627" s="30"/>
      <c r="AF627" s="30"/>
      <c r="AG627" s="30"/>
      <c r="AH627" s="30"/>
      <c r="AI627" s="30"/>
    </row>
    <row r="628" spans="1:35">
      <c r="A628" s="57"/>
      <c r="B628" s="43"/>
      <c r="C628" s="43"/>
      <c r="D628" s="43"/>
      <c r="E628" s="51"/>
      <c r="F628" s="43"/>
      <c r="G628" s="36"/>
      <c r="H628" s="43"/>
      <c r="I628" s="36"/>
      <c r="J628" s="43"/>
      <c r="K628" s="50"/>
      <c r="L628" s="43"/>
      <c r="M628" s="43"/>
      <c r="N628" s="36"/>
      <c r="O628" s="51"/>
      <c r="P628" s="43"/>
      <c r="Q628" s="36"/>
      <c r="R628" s="24"/>
      <c r="S628" s="43"/>
      <c r="T628" s="36"/>
      <c r="U628" s="30"/>
      <c r="V628" s="30"/>
      <c r="W628" s="30"/>
      <c r="X628" s="30"/>
      <c r="Y628" s="30"/>
      <c r="Z628" s="30"/>
      <c r="AA628" s="30"/>
      <c r="AB628" s="30"/>
      <c r="AC628" s="30"/>
      <c r="AD628" s="30"/>
      <c r="AE628" s="30"/>
      <c r="AF628" s="30"/>
      <c r="AG628" s="30"/>
      <c r="AH628" s="30"/>
      <c r="AI628" s="30"/>
    </row>
    <row r="629" spans="1:35">
      <c r="A629" s="57"/>
      <c r="B629" s="43"/>
      <c r="C629" s="43"/>
      <c r="D629" s="43"/>
      <c r="E629" s="51"/>
      <c r="F629" s="43"/>
      <c r="G629" s="36"/>
      <c r="H629" s="43"/>
      <c r="I629" s="36"/>
      <c r="J629" s="43"/>
      <c r="K629" s="50"/>
      <c r="L629" s="43"/>
      <c r="M629" s="43"/>
      <c r="N629" s="36"/>
      <c r="O629" s="51"/>
      <c r="P629" s="43"/>
      <c r="Q629" s="36"/>
      <c r="R629" s="24"/>
      <c r="S629" s="43"/>
      <c r="T629" s="36"/>
      <c r="U629" s="30"/>
      <c r="V629" s="30"/>
      <c r="W629" s="30"/>
      <c r="X629" s="30"/>
      <c r="Y629" s="30"/>
      <c r="Z629" s="30"/>
      <c r="AA629" s="30"/>
      <c r="AB629" s="30"/>
      <c r="AC629" s="30"/>
      <c r="AD629" s="30"/>
      <c r="AE629" s="30"/>
      <c r="AF629" s="30"/>
      <c r="AG629" s="30"/>
      <c r="AH629" s="30"/>
      <c r="AI629" s="30"/>
    </row>
    <row r="630" spans="1:35">
      <c r="A630" s="57"/>
      <c r="B630" s="43"/>
      <c r="C630" s="43"/>
      <c r="D630" s="43"/>
      <c r="E630" s="51"/>
      <c r="F630" s="43"/>
      <c r="G630" s="36"/>
      <c r="H630" s="43"/>
      <c r="I630" s="36"/>
      <c r="J630" s="43"/>
      <c r="K630" s="50"/>
      <c r="L630" s="43"/>
      <c r="M630" s="43"/>
      <c r="N630" s="36"/>
      <c r="O630" s="51"/>
      <c r="P630" s="43"/>
      <c r="Q630" s="36"/>
      <c r="R630" s="24"/>
      <c r="S630" s="43"/>
      <c r="T630" s="36"/>
      <c r="U630" s="30"/>
      <c r="V630" s="30"/>
      <c r="W630" s="30"/>
      <c r="X630" s="30"/>
      <c r="Y630" s="30"/>
      <c r="Z630" s="30"/>
      <c r="AA630" s="30"/>
      <c r="AB630" s="30"/>
      <c r="AC630" s="30"/>
      <c r="AD630" s="30"/>
      <c r="AE630" s="30"/>
      <c r="AF630" s="30"/>
      <c r="AG630" s="30"/>
      <c r="AH630" s="30"/>
      <c r="AI630" s="30"/>
    </row>
    <row r="631" spans="1:35">
      <c r="A631" s="57"/>
      <c r="B631" s="43"/>
      <c r="C631" s="43"/>
      <c r="D631" s="43"/>
      <c r="E631" s="51"/>
      <c r="F631" s="43"/>
      <c r="G631" s="36"/>
      <c r="H631" s="43"/>
      <c r="I631" s="36"/>
      <c r="J631" s="43"/>
      <c r="K631" s="50"/>
      <c r="L631" s="43"/>
      <c r="M631" s="43"/>
      <c r="N631" s="36"/>
      <c r="O631" s="51"/>
      <c r="P631" s="43"/>
      <c r="Q631" s="36"/>
      <c r="R631" s="24"/>
      <c r="S631" s="43"/>
      <c r="T631" s="36"/>
      <c r="U631" s="30"/>
      <c r="V631" s="30"/>
      <c r="W631" s="30"/>
      <c r="X631" s="30"/>
      <c r="Y631" s="30"/>
      <c r="Z631" s="30"/>
      <c r="AA631" s="30"/>
      <c r="AB631" s="30"/>
      <c r="AC631" s="30"/>
      <c r="AD631" s="30"/>
      <c r="AE631" s="30"/>
      <c r="AF631" s="30"/>
      <c r="AG631" s="30"/>
      <c r="AH631" s="30"/>
      <c r="AI631" s="30"/>
    </row>
    <row r="632" spans="1:35">
      <c r="A632" s="57"/>
      <c r="B632" s="43"/>
      <c r="C632" s="43"/>
      <c r="D632" s="43"/>
      <c r="E632" s="51"/>
      <c r="F632" s="43"/>
      <c r="G632" s="36"/>
      <c r="H632" s="43"/>
      <c r="I632" s="36"/>
      <c r="J632" s="43"/>
      <c r="K632" s="50"/>
      <c r="L632" s="43"/>
      <c r="M632" s="43"/>
      <c r="N632" s="36"/>
      <c r="O632" s="51"/>
      <c r="P632" s="43"/>
      <c r="Q632" s="36"/>
      <c r="R632" s="24"/>
      <c r="S632" s="43"/>
      <c r="T632" s="36"/>
      <c r="U632" s="30"/>
      <c r="V632" s="30"/>
      <c r="W632" s="30"/>
      <c r="X632" s="30"/>
      <c r="Y632" s="30"/>
      <c r="Z632" s="30"/>
      <c r="AA632" s="30"/>
      <c r="AB632" s="30"/>
      <c r="AC632" s="30"/>
      <c r="AD632" s="30"/>
      <c r="AE632" s="30"/>
      <c r="AF632" s="30"/>
      <c r="AG632" s="30"/>
      <c r="AH632" s="30"/>
      <c r="AI632" s="30"/>
    </row>
    <row r="633" spans="1:35">
      <c r="A633" s="57"/>
      <c r="B633" s="43"/>
      <c r="C633" s="43"/>
      <c r="D633" s="43"/>
      <c r="E633" s="51"/>
      <c r="F633" s="43"/>
      <c r="G633" s="36"/>
      <c r="H633" s="43"/>
      <c r="I633" s="36"/>
      <c r="J633" s="43"/>
      <c r="K633" s="50"/>
      <c r="L633" s="43"/>
      <c r="M633" s="43"/>
      <c r="N633" s="36"/>
      <c r="O633" s="51"/>
      <c r="P633" s="43"/>
      <c r="Q633" s="36"/>
      <c r="R633" s="24"/>
      <c r="S633" s="43"/>
      <c r="T633" s="36"/>
      <c r="U633" s="30"/>
      <c r="V633" s="30"/>
      <c r="W633" s="30"/>
      <c r="X633" s="30"/>
      <c r="Y633" s="30"/>
      <c r="Z633" s="30"/>
      <c r="AA633" s="30"/>
      <c r="AB633" s="30"/>
      <c r="AC633" s="30"/>
      <c r="AD633" s="30"/>
      <c r="AE633" s="30"/>
      <c r="AF633" s="30"/>
      <c r="AG633" s="30"/>
      <c r="AH633" s="30"/>
      <c r="AI633" s="30"/>
    </row>
    <row r="634" spans="1:35">
      <c r="A634" s="57"/>
      <c r="B634" s="43"/>
      <c r="C634" s="43"/>
      <c r="D634" s="43"/>
      <c r="E634" s="51"/>
      <c r="F634" s="43"/>
      <c r="G634" s="36"/>
      <c r="H634" s="43"/>
      <c r="I634" s="36"/>
      <c r="J634" s="43"/>
      <c r="K634" s="50"/>
      <c r="L634" s="43"/>
      <c r="M634" s="43"/>
      <c r="N634" s="36"/>
      <c r="O634" s="51"/>
      <c r="P634" s="43"/>
      <c r="Q634" s="36"/>
      <c r="R634" s="24"/>
      <c r="S634" s="43"/>
      <c r="T634" s="36"/>
      <c r="U634" s="30"/>
      <c r="V634" s="30"/>
      <c r="W634" s="30"/>
      <c r="X634" s="30"/>
      <c r="Y634" s="30"/>
      <c r="Z634" s="30"/>
      <c r="AA634" s="30"/>
      <c r="AB634" s="30"/>
      <c r="AC634" s="30"/>
      <c r="AD634" s="30"/>
      <c r="AE634" s="30"/>
      <c r="AF634" s="30"/>
      <c r="AG634" s="30"/>
      <c r="AH634" s="30"/>
      <c r="AI634" s="30"/>
    </row>
    <row r="635" spans="1:35">
      <c r="A635" s="57"/>
      <c r="B635" s="43"/>
      <c r="C635" s="43"/>
      <c r="D635" s="43"/>
      <c r="E635" s="51"/>
      <c r="F635" s="43"/>
      <c r="G635" s="36"/>
      <c r="H635" s="43"/>
      <c r="I635" s="36"/>
      <c r="J635" s="43"/>
      <c r="K635" s="50"/>
      <c r="L635" s="43"/>
      <c r="M635" s="43"/>
      <c r="N635" s="36"/>
      <c r="O635" s="51"/>
      <c r="P635" s="43"/>
      <c r="Q635" s="36"/>
      <c r="R635" s="24"/>
      <c r="S635" s="43"/>
      <c r="T635" s="36"/>
      <c r="U635" s="30"/>
      <c r="V635" s="30"/>
      <c r="W635" s="30"/>
      <c r="X635" s="30"/>
      <c r="Y635" s="30"/>
      <c r="Z635" s="30"/>
      <c r="AA635" s="30"/>
      <c r="AB635" s="30"/>
      <c r="AC635" s="30"/>
      <c r="AD635" s="30"/>
      <c r="AE635" s="30"/>
      <c r="AF635" s="30"/>
      <c r="AG635" s="30"/>
      <c r="AH635" s="30"/>
      <c r="AI635" s="30"/>
    </row>
    <row r="636" spans="1:35">
      <c r="A636" s="57"/>
      <c r="B636" s="43"/>
      <c r="C636" s="43"/>
      <c r="D636" s="43"/>
      <c r="E636" s="51"/>
      <c r="F636" s="43"/>
      <c r="G636" s="36"/>
      <c r="H636" s="43"/>
      <c r="I636" s="36"/>
      <c r="J636" s="43"/>
      <c r="K636" s="50"/>
      <c r="L636" s="43"/>
      <c r="M636" s="43"/>
      <c r="N636" s="36"/>
      <c r="O636" s="51"/>
      <c r="P636" s="43"/>
      <c r="Q636" s="36"/>
      <c r="R636" s="24"/>
      <c r="S636" s="43"/>
      <c r="T636" s="36"/>
      <c r="U636" s="30"/>
      <c r="V636" s="30"/>
      <c r="W636" s="30"/>
      <c r="X636" s="30"/>
      <c r="Y636" s="30"/>
      <c r="Z636" s="30"/>
      <c r="AA636" s="30"/>
      <c r="AB636" s="30"/>
      <c r="AC636" s="30"/>
      <c r="AD636" s="30"/>
      <c r="AE636" s="30"/>
      <c r="AF636" s="30"/>
      <c r="AG636" s="30"/>
      <c r="AH636" s="30"/>
      <c r="AI636" s="30"/>
    </row>
    <row r="637" spans="1:35">
      <c r="A637" s="57"/>
      <c r="B637" s="43"/>
      <c r="C637" s="43"/>
      <c r="D637" s="43"/>
      <c r="E637" s="51"/>
      <c r="F637" s="43"/>
      <c r="G637" s="36"/>
      <c r="H637" s="43"/>
      <c r="I637" s="36"/>
      <c r="J637" s="43"/>
      <c r="K637" s="50"/>
      <c r="L637" s="43"/>
      <c r="M637" s="43"/>
      <c r="N637" s="36"/>
      <c r="O637" s="51"/>
      <c r="P637" s="43"/>
      <c r="Q637" s="36"/>
      <c r="R637" s="24"/>
      <c r="S637" s="43"/>
      <c r="T637" s="36"/>
      <c r="U637" s="30"/>
      <c r="V637" s="30"/>
      <c r="W637" s="30"/>
      <c r="X637" s="30"/>
      <c r="Y637" s="30"/>
      <c r="Z637" s="30"/>
      <c r="AA637" s="30"/>
      <c r="AB637" s="30"/>
      <c r="AC637" s="30"/>
      <c r="AD637" s="30"/>
      <c r="AE637" s="30"/>
      <c r="AF637" s="30"/>
      <c r="AG637" s="30"/>
      <c r="AH637" s="30"/>
      <c r="AI637" s="30"/>
    </row>
    <row r="638" spans="1:35">
      <c r="A638" s="57"/>
      <c r="B638" s="43"/>
      <c r="C638" s="43"/>
      <c r="D638" s="43"/>
      <c r="E638" s="51"/>
      <c r="F638" s="43"/>
      <c r="G638" s="36"/>
      <c r="H638" s="43"/>
      <c r="I638" s="36"/>
      <c r="J638" s="43"/>
      <c r="K638" s="50"/>
      <c r="L638" s="43"/>
      <c r="M638" s="43"/>
      <c r="N638" s="36"/>
      <c r="O638" s="51"/>
      <c r="P638" s="43"/>
      <c r="Q638" s="36"/>
      <c r="R638" s="24"/>
      <c r="S638" s="43"/>
      <c r="T638" s="36"/>
      <c r="U638" s="30"/>
      <c r="V638" s="30"/>
      <c r="W638" s="30"/>
      <c r="X638" s="30"/>
      <c r="Y638" s="30"/>
      <c r="Z638" s="30"/>
      <c r="AA638" s="30"/>
      <c r="AB638" s="30"/>
      <c r="AC638" s="30"/>
      <c r="AD638" s="30"/>
      <c r="AE638" s="30"/>
      <c r="AF638" s="30"/>
      <c r="AG638" s="30"/>
      <c r="AH638" s="30"/>
      <c r="AI638" s="30"/>
    </row>
    <row r="639" spans="1:35">
      <c r="A639" s="57"/>
      <c r="B639" s="43"/>
      <c r="C639" s="43"/>
      <c r="D639" s="43"/>
      <c r="E639" s="51"/>
      <c r="F639" s="43"/>
      <c r="G639" s="36"/>
      <c r="H639" s="43"/>
      <c r="I639" s="36"/>
      <c r="J639" s="43"/>
      <c r="K639" s="50"/>
      <c r="L639" s="43"/>
      <c r="M639" s="43"/>
      <c r="N639" s="36"/>
      <c r="O639" s="51"/>
      <c r="P639" s="43"/>
      <c r="Q639" s="36"/>
      <c r="R639" s="24"/>
      <c r="S639" s="43"/>
      <c r="T639" s="36"/>
      <c r="U639" s="30"/>
      <c r="V639" s="30"/>
      <c r="W639" s="30"/>
      <c r="X639" s="30"/>
      <c r="Y639" s="30"/>
      <c r="Z639" s="30"/>
      <c r="AA639" s="30"/>
      <c r="AB639" s="30"/>
      <c r="AC639" s="30"/>
      <c r="AD639" s="30"/>
      <c r="AE639" s="30"/>
      <c r="AF639" s="30"/>
      <c r="AG639" s="30"/>
      <c r="AH639" s="30"/>
      <c r="AI639" s="30"/>
    </row>
    <row r="640" spans="1:35">
      <c r="A640" s="57"/>
      <c r="B640" s="43"/>
      <c r="C640" s="43"/>
      <c r="D640" s="43"/>
      <c r="E640" s="51"/>
      <c r="F640" s="43"/>
      <c r="G640" s="36"/>
      <c r="H640" s="43"/>
      <c r="I640" s="36"/>
      <c r="J640" s="43"/>
      <c r="K640" s="50"/>
      <c r="L640" s="43"/>
      <c r="M640" s="43"/>
      <c r="N640" s="36"/>
      <c r="O640" s="51"/>
      <c r="P640" s="43"/>
      <c r="Q640" s="36"/>
      <c r="R640" s="24"/>
      <c r="S640" s="43"/>
      <c r="T640" s="36"/>
      <c r="U640" s="30"/>
      <c r="V640" s="30"/>
      <c r="W640" s="30"/>
      <c r="X640" s="30"/>
      <c r="Y640" s="30"/>
      <c r="Z640" s="30"/>
      <c r="AA640" s="30"/>
      <c r="AB640" s="30"/>
      <c r="AC640" s="30"/>
      <c r="AD640" s="30"/>
      <c r="AE640" s="30"/>
      <c r="AF640" s="30"/>
      <c r="AG640" s="30"/>
      <c r="AH640" s="30"/>
      <c r="AI640" s="30"/>
    </row>
    <row r="641" spans="1:35">
      <c r="A641" s="57"/>
      <c r="B641" s="43"/>
      <c r="C641" s="43"/>
      <c r="D641" s="43"/>
      <c r="E641" s="51"/>
      <c r="F641" s="43"/>
      <c r="G641" s="36"/>
      <c r="H641" s="43"/>
      <c r="I641" s="36"/>
      <c r="J641" s="43"/>
      <c r="K641" s="50"/>
      <c r="L641" s="43"/>
      <c r="M641" s="43"/>
      <c r="N641" s="36"/>
      <c r="O641" s="51"/>
      <c r="P641" s="43"/>
      <c r="Q641" s="36"/>
      <c r="R641" s="24"/>
      <c r="S641" s="43"/>
      <c r="T641" s="36"/>
      <c r="U641" s="30"/>
      <c r="V641" s="30"/>
      <c r="W641" s="30"/>
      <c r="X641" s="30"/>
      <c r="Y641" s="30"/>
      <c r="Z641" s="30"/>
      <c r="AA641" s="30"/>
      <c r="AB641" s="30"/>
      <c r="AC641" s="30"/>
      <c r="AD641" s="30"/>
      <c r="AE641" s="30"/>
      <c r="AF641" s="30"/>
      <c r="AG641" s="30"/>
      <c r="AH641" s="30"/>
      <c r="AI641" s="30"/>
    </row>
    <row r="642" spans="1:35">
      <c r="A642" s="57"/>
      <c r="B642" s="43"/>
      <c r="C642" s="43"/>
      <c r="D642" s="43"/>
      <c r="E642" s="51"/>
      <c r="F642" s="43"/>
      <c r="G642" s="36"/>
      <c r="H642" s="43"/>
      <c r="I642" s="36"/>
      <c r="J642" s="43"/>
      <c r="K642" s="50"/>
      <c r="L642" s="43"/>
      <c r="M642" s="43"/>
      <c r="N642" s="36"/>
      <c r="O642" s="51"/>
      <c r="P642" s="43"/>
      <c r="Q642" s="36"/>
      <c r="R642" s="24"/>
      <c r="S642" s="43"/>
      <c r="T642" s="36"/>
      <c r="U642" s="30"/>
      <c r="V642" s="30"/>
      <c r="W642" s="30"/>
      <c r="X642" s="30"/>
      <c r="Y642" s="30"/>
      <c r="Z642" s="30"/>
      <c r="AA642" s="30"/>
      <c r="AB642" s="30"/>
      <c r="AC642" s="30"/>
      <c r="AD642" s="30"/>
      <c r="AE642" s="30"/>
      <c r="AF642" s="30"/>
      <c r="AG642" s="30"/>
      <c r="AH642" s="30"/>
      <c r="AI642" s="30"/>
    </row>
    <row r="643" spans="1:35">
      <c r="A643" s="57"/>
      <c r="B643" s="43"/>
      <c r="C643" s="43"/>
      <c r="D643" s="43"/>
      <c r="E643" s="51"/>
      <c r="F643" s="43"/>
      <c r="G643" s="36"/>
      <c r="H643" s="43"/>
      <c r="I643" s="36"/>
      <c r="J643" s="43"/>
      <c r="K643" s="50"/>
      <c r="L643" s="43"/>
      <c r="M643" s="43"/>
      <c r="N643" s="36"/>
      <c r="O643" s="51"/>
      <c r="P643" s="43"/>
      <c r="Q643" s="36"/>
      <c r="R643" s="24"/>
      <c r="S643" s="43"/>
      <c r="T643" s="36"/>
      <c r="U643" s="30"/>
      <c r="V643" s="30"/>
      <c r="W643" s="30"/>
      <c r="X643" s="30"/>
      <c r="Y643" s="30"/>
      <c r="Z643" s="30"/>
      <c r="AA643" s="30"/>
      <c r="AB643" s="30"/>
      <c r="AC643" s="30"/>
      <c r="AD643" s="30"/>
      <c r="AE643" s="30"/>
      <c r="AF643" s="30"/>
      <c r="AG643" s="30"/>
      <c r="AH643" s="30"/>
      <c r="AI643" s="30"/>
    </row>
    <row r="644" spans="1:35">
      <c r="A644" s="57"/>
      <c r="B644" s="43"/>
      <c r="C644" s="43"/>
      <c r="D644" s="43"/>
      <c r="E644" s="51"/>
      <c r="F644" s="43"/>
      <c r="G644" s="36"/>
      <c r="H644" s="43"/>
      <c r="I644" s="36"/>
      <c r="J644" s="43"/>
      <c r="K644" s="50"/>
      <c r="L644" s="43"/>
      <c r="M644" s="43"/>
      <c r="N644" s="36"/>
      <c r="O644" s="51"/>
      <c r="P644" s="43"/>
      <c r="Q644" s="36"/>
      <c r="R644" s="24"/>
      <c r="S644" s="43"/>
      <c r="T644" s="36"/>
      <c r="U644" s="30"/>
      <c r="V644" s="30"/>
      <c r="W644" s="30"/>
      <c r="X644" s="30"/>
      <c r="Y644" s="30"/>
      <c r="Z644" s="30"/>
      <c r="AA644" s="30"/>
      <c r="AB644" s="30"/>
      <c r="AC644" s="30"/>
      <c r="AD644" s="30"/>
      <c r="AE644" s="30"/>
      <c r="AF644" s="30"/>
      <c r="AG644" s="30"/>
      <c r="AH644" s="30"/>
      <c r="AI644" s="30"/>
    </row>
    <row r="645" spans="1:35">
      <c r="A645" s="57"/>
      <c r="B645" s="43"/>
      <c r="C645" s="43"/>
      <c r="D645" s="43"/>
      <c r="E645" s="51"/>
      <c r="F645" s="43"/>
      <c r="G645" s="36"/>
      <c r="H645" s="43"/>
      <c r="I645" s="36"/>
      <c r="J645" s="43"/>
      <c r="K645" s="50"/>
      <c r="L645" s="43"/>
      <c r="M645" s="43"/>
      <c r="N645" s="36"/>
      <c r="O645" s="51"/>
      <c r="P645" s="43"/>
      <c r="Q645" s="36"/>
      <c r="R645" s="24"/>
      <c r="S645" s="43"/>
      <c r="T645" s="36"/>
      <c r="U645" s="30"/>
      <c r="V645" s="30"/>
      <c r="W645" s="30"/>
      <c r="X645" s="30"/>
      <c r="Y645" s="30"/>
      <c r="Z645" s="30"/>
      <c r="AA645" s="30"/>
      <c r="AB645" s="30"/>
      <c r="AC645" s="30"/>
      <c r="AD645" s="30"/>
      <c r="AE645" s="30"/>
      <c r="AF645" s="30"/>
      <c r="AG645" s="30"/>
      <c r="AH645" s="30"/>
      <c r="AI645" s="30"/>
    </row>
    <row r="646" spans="1:35">
      <c r="A646" s="57"/>
      <c r="B646" s="43"/>
      <c r="C646" s="43"/>
      <c r="D646" s="43"/>
      <c r="E646" s="51"/>
      <c r="F646" s="43"/>
      <c r="G646" s="36"/>
      <c r="H646" s="43"/>
      <c r="I646" s="36"/>
      <c r="J646" s="43"/>
      <c r="K646" s="50"/>
      <c r="L646" s="43"/>
      <c r="M646" s="43"/>
      <c r="N646" s="36"/>
      <c r="O646" s="51"/>
      <c r="P646" s="43"/>
      <c r="Q646" s="36"/>
      <c r="R646" s="24"/>
      <c r="S646" s="43"/>
      <c r="T646" s="36"/>
      <c r="U646" s="30"/>
      <c r="V646" s="30"/>
      <c r="W646" s="30"/>
      <c r="X646" s="30"/>
      <c r="Y646" s="30"/>
      <c r="Z646" s="30"/>
      <c r="AA646" s="30"/>
      <c r="AB646" s="30"/>
      <c r="AC646" s="30"/>
      <c r="AD646" s="30"/>
      <c r="AE646" s="30"/>
      <c r="AF646" s="30"/>
      <c r="AG646" s="30"/>
      <c r="AH646" s="30"/>
      <c r="AI646" s="30"/>
    </row>
    <row r="647" spans="1:35">
      <c r="A647" s="57"/>
      <c r="B647" s="43"/>
      <c r="C647" s="43"/>
      <c r="D647" s="43"/>
      <c r="E647" s="51"/>
      <c r="F647" s="43"/>
      <c r="G647" s="36"/>
      <c r="H647" s="43"/>
      <c r="I647" s="36"/>
      <c r="J647" s="43"/>
      <c r="K647" s="50"/>
      <c r="L647" s="43"/>
      <c r="M647" s="43"/>
      <c r="N647" s="36"/>
      <c r="O647" s="51"/>
      <c r="P647" s="43"/>
      <c r="Q647" s="36"/>
      <c r="R647" s="24"/>
      <c r="S647" s="43"/>
      <c r="T647" s="36"/>
      <c r="U647" s="30"/>
      <c r="V647" s="30"/>
      <c r="W647" s="30"/>
      <c r="X647" s="30"/>
      <c r="Y647" s="30"/>
      <c r="Z647" s="30"/>
      <c r="AA647" s="30"/>
      <c r="AB647" s="30"/>
      <c r="AC647" s="30"/>
      <c r="AD647" s="30"/>
      <c r="AE647" s="30"/>
      <c r="AF647" s="30"/>
      <c r="AG647" s="30"/>
      <c r="AH647" s="30"/>
      <c r="AI647" s="30"/>
    </row>
    <row r="648" spans="1:35">
      <c r="A648" s="57"/>
      <c r="B648" s="43"/>
      <c r="C648" s="43"/>
      <c r="D648" s="43"/>
      <c r="E648" s="51"/>
      <c r="F648" s="43"/>
      <c r="G648" s="36"/>
      <c r="H648" s="43"/>
      <c r="I648" s="36"/>
      <c r="J648" s="43"/>
      <c r="K648" s="50"/>
      <c r="L648" s="43"/>
      <c r="M648" s="43"/>
      <c r="N648" s="36"/>
      <c r="O648" s="51"/>
      <c r="P648" s="43"/>
      <c r="Q648" s="36"/>
      <c r="R648" s="24"/>
      <c r="S648" s="43"/>
      <c r="T648" s="36"/>
      <c r="U648" s="30"/>
      <c r="V648" s="30"/>
      <c r="W648" s="30"/>
      <c r="X648" s="30"/>
      <c r="Y648" s="30"/>
      <c r="Z648" s="30"/>
      <c r="AA648" s="30"/>
      <c r="AB648" s="30"/>
      <c r="AC648" s="30"/>
      <c r="AD648" s="30"/>
      <c r="AE648" s="30"/>
      <c r="AF648" s="30"/>
      <c r="AG648" s="30"/>
      <c r="AH648" s="30"/>
      <c r="AI648" s="30"/>
    </row>
    <row r="649" spans="1:35">
      <c r="A649" s="57"/>
      <c r="B649" s="43"/>
      <c r="C649" s="43"/>
      <c r="D649" s="43"/>
      <c r="E649" s="51"/>
      <c r="F649" s="43"/>
      <c r="G649" s="36"/>
      <c r="H649" s="43"/>
      <c r="I649" s="36"/>
      <c r="J649" s="43"/>
      <c r="K649" s="50"/>
      <c r="L649" s="43"/>
      <c r="M649" s="43"/>
      <c r="N649" s="36"/>
      <c r="O649" s="51"/>
      <c r="P649" s="43"/>
      <c r="Q649" s="36"/>
      <c r="R649" s="24"/>
      <c r="S649" s="43"/>
      <c r="T649" s="36"/>
      <c r="U649" s="30"/>
      <c r="V649" s="30"/>
      <c r="W649" s="30"/>
      <c r="X649" s="30"/>
      <c r="Y649" s="30"/>
      <c r="Z649" s="30"/>
      <c r="AA649" s="30"/>
      <c r="AB649" s="30"/>
      <c r="AC649" s="30"/>
      <c r="AD649" s="30"/>
      <c r="AE649" s="30"/>
      <c r="AF649" s="30"/>
      <c r="AG649" s="30"/>
      <c r="AH649" s="30"/>
      <c r="AI649" s="30"/>
    </row>
    <row r="650" spans="1:35">
      <c r="A650" s="57"/>
      <c r="B650" s="43"/>
      <c r="C650" s="43"/>
      <c r="D650" s="43"/>
      <c r="E650" s="51"/>
      <c r="F650" s="43"/>
      <c r="G650" s="36"/>
      <c r="H650" s="43"/>
      <c r="I650" s="36"/>
      <c r="J650" s="43"/>
      <c r="K650" s="50"/>
      <c r="L650" s="43"/>
      <c r="M650" s="43"/>
      <c r="N650" s="36"/>
      <c r="O650" s="51"/>
      <c r="P650" s="43"/>
      <c r="Q650" s="36"/>
      <c r="R650" s="24"/>
      <c r="S650" s="43"/>
      <c r="T650" s="36"/>
      <c r="U650" s="30"/>
      <c r="V650" s="30"/>
      <c r="W650" s="30"/>
      <c r="X650" s="30"/>
      <c r="Y650" s="30"/>
      <c r="Z650" s="30"/>
      <c r="AA650" s="30"/>
      <c r="AB650" s="30"/>
      <c r="AC650" s="30"/>
      <c r="AD650" s="30"/>
      <c r="AE650" s="30"/>
      <c r="AF650" s="30"/>
      <c r="AG650" s="30"/>
      <c r="AH650" s="30"/>
      <c r="AI650" s="30"/>
    </row>
    <row r="651" spans="1:35">
      <c r="A651" s="57"/>
      <c r="B651" s="43"/>
      <c r="C651" s="43"/>
      <c r="D651" s="43"/>
      <c r="E651" s="51"/>
      <c r="F651" s="43"/>
      <c r="G651" s="36"/>
      <c r="H651" s="43"/>
      <c r="I651" s="36"/>
      <c r="J651" s="43"/>
      <c r="K651" s="50"/>
      <c r="L651" s="43"/>
      <c r="M651" s="43"/>
      <c r="N651" s="36"/>
      <c r="O651" s="51"/>
      <c r="P651" s="43"/>
      <c r="Q651" s="36"/>
      <c r="R651" s="24"/>
      <c r="S651" s="43"/>
      <c r="T651" s="36"/>
      <c r="U651" s="30"/>
      <c r="V651" s="30"/>
      <c r="W651" s="30"/>
      <c r="X651" s="30"/>
      <c r="Y651" s="30"/>
      <c r="Z651" s="30"/>
      <c r="AA651" s="30"/>
      <c r="AB651" s="30"/>
      <c r="AC651" s="30"/>
      <c r="AD651" s="30"/>
      <c r="AE651" s="30"/>
      <c r="AF651" s="30"/>
      <c r="AG651" s="30"/>
      <c r="AH651" s="30"/>
      <c r="AI651" s="30"/>
    </row>
    <row r="652" spans="1:35">
      <c r="A652" s="57"/>
      <c r="B652" s="43"/>
      <c r="C652" s="43"/>
      <c r="D652" s="43"/>
      <c r="E652" s="51"/>
      <c r="F652" s="43"/>
      <c r="G652" s="36"/>
      <c r="H652" s="43"/>
      <c r="I652" s="36"/>
      <c r="J652" s="43"/>
      <c r="K652" s="50"/>
      <c r="L652" s="43"/>
      <c r="M652" s="43"/>
      <c r="N652" s="36"/>
      <c r="O652" s="51"/>
      <c r="P652" s="43"/>
      <c r="Q652" s="36"/>
      <c r="R652" s="24"/>
      <c r="S652" s="43"/>
      <c r="T652" s="36"/>
      <c r="U652" s="30"/>
      <c r="V652" s="30"/>
      <c r="W652" s="30"/>
      <c r="X652" s="30"/>
      <c r="Y652" s="30"/>
      <c r="Z652" s="30"/>
      <c r="AA652" s="30"/>
      <c r="AB652" s="30"/>
      <c r="AC652" s="30"/>
      <c r="AD652" s="30"/>
      <c r="AE652" s="30"/>
      <c r="AF652" s="30"/>
      <c r="AG652" s="30"/>
      <c r="AH652" s="30"/>
      <c r="AI652" s="30"/>
    </row>
    <row r="653" spans="1:35">
      <c r="A653" s="57"/>
      <c r="B653" s="43"/>
      <c r="C653" s="43"/>
      <c r="D653" s="43"/>
      <c r="E653" s="51"/>
      <c r="F653" s="43"/>
      <c r="G653" s="36"/>
      <c r="H653" s="43"/>
      <c r="I653" s="36"/>
      <c r="J653" s="43"/>
      <c r="K653" s="50"/>
      <c r="L653" s="43"/>
      <c r="M653" s="43"/>
      <c r="N653" s="36"/>
      <c r="O653" s="51"/>
      <c r="P653" s="43"/>
      <c r="Q653" s="36"/>
      <c r="R653" s="24"/>
      <c r="S653" s="43"/>
      <c r="T653" s="36"/>
      <c r="U653" s="30"/>
      <c r="V653" s="30"/>
      <c r="W653" s="30"/>
      <c r="X653" s="30"/>
      <c r="Y653" s="30"/>
      <c r="Z653" s="30"/>
      <c r="AA653" s="30"/>
      <c r="AB653" s="30"/>
      <c r="AC653" s="30"/>
      <c r="AD653" s="30"/>
      <c r="AE653" s="30"/>
      <c r="AF653" s="30"/>
      <c r="AG653" s="30"/>
      <c r="AH653" s="30"/>
      <c r="AI653" s="30"/>
    </row>
    <row r="654" spans="1:35">
      <c r="A654" s="57"/>
      <c r="B654" s="43"/>
      <c r="C654" s="43"/>
      <c r="D654" s="43"/>
      <c r="E654" s="51"/>
      <c r="F654" s="43"/>
      <c r="G654" s="36"/>
      <c r="H654" s="43"/>
      <c r="I654" s="36"/>
      <c r="J654" s="43"/>
      <c r="K654" s="50"/>
      <c r="L654" s="43"/>
      <c r="M654" s="43"/>
      <c r="N654" s="36"/>
      <c r="O654" s="51"/>
      <c r="P654" s="43"/>
      <c r="Q654" s="36"/>
      <c r="R654" s="24"/>
      <c r="S654" s="43"/>
      <c r="T654" s="36"/>
      <c r="U654" s="30"/>
      <c r="V654" s="30"/>
      <c r="W654" s="30"/>
      <c r="X654" s="30"/>
      <c r="Y654" s="30"/>
      <c r="Z654" s="30"/>
      <c r="AA654" s="30"/>
      <c r="AB654" s="30"/>
      <c r="AC654" s="30"/>
      <c r="AD654" s="30"/>
      <c r="AE654" s="30"/>
      <c r="AF654" s="30"/>
      <c r="AG654" s="30"/>
      <c r="AH654" s="30"/>
      <c r="AI654" s="30"/>
    </row>
    <row r="655" spans="1:35">
      <c r="A655" s="57"/>
      <c r="B655" s="43"/>
      <c r="C655" s="43"/>
      <c r="D655" s="43"/>
      <c r="E655" s="51"/>
      <c r="F655" s="43"/>
      <c r="G655" s="36"/>
      <c r="H655" s="43"/>
      <c r="I655" s="36"/>
      <c r="J655" s="43"/>
      <c r="K655" s="50"/>
      <c r="L655" s="43"/>
      <c r="M655" s="43"/>
      <c r="N655" s="36"/>
      <c r="O655" s="51"/>
      <c r="P655" s="43"/>
      <c r="Q655" s="36"/>
      <c r="R655" s="24"/>
      <c r="S655" s="43"/>
      <c r="T655" s="36"/>
      <c r="U655" s="30"/>
      <c r="V655" s="30"/>
      <c r="W655" s="30"/>
      <c r="X655" s="30"/>
      <c r="Y655" s="30"/>
      <c r="Z655" s="30"/>
      <c r="AA655" s="30"/>
      <c r="AB655" s="30"/>
      <c r="AC655" s="30"/>
      <c r="AD655" s="30"/>
      <c r="AE655" s="30"/>
      <c r="AF655" s="30"/>
      <c r="AG655" s="30"/>
      <c r="AH655" s="30"/>
      <c r="AI655" s="30"/>
    </row>
    <row r="656" spans="1:35">
      <c r="A656" s="57"/>
      <c r="B656" s="43"/>
      <c r="C656" s="43"/>
      <c r="D656" s="43"/>
      <c r="E656" s="51"/>
      <c r="F656" s="43"/>
      <c r="G656" s="36"/>
      <c r="H656" s="43"/>
      <c r="I656" s="36"/>
      <c r="J656" s="43"/>
      <c r="K656" s="50"/>
      <c r="L656" s="43"/>
      <c r="M656" s="43"/>
      <c r="N656" s="36"/>
      <c r="O656" s="51"/>
      <c r="P656" s="43"/>
      <c r="Q656" s="36"/>
      <c r="R656" s="24"/>
      <c r="S656" s="43"/>
      <c r="T656" s="36"/>
      <c r="U656" s="30"/>
      <c r="V656" s="30"/>
      <c r="W656" s="30"/>
      <c r="X656" s="30"/>
      <c r="Y656" s="30"/>
      <c r="Z656" s="30"/>
      <c r="AA656" s="30"/>
      <c r="AB656" s="30"/>
      <c r="AC656" s="30"/>
      <c r="AD656" s="30"/>
      <c r="AE656" s="30"/>
      <c r="AF656" s="30"/>
      <c r="AG656" s="30"/>
      <c r="AH656" s="30"/>
      <c r="AI656" s="30"/>
    </row>
    <row r="657" spans="1:35">
      <c r="A657" s="57"/>
      <c r="B657" s="43"/>
      <c r="C657" s="43"/>
      <c r="D657" s="43"/>
      <c r="E657" s="51"/>
      <c r="F657" s="43"/>
      <c r="G657" s="36"/>
      <c r="H657" s="43"/>
      <c r="I657" s="36"/>
      <c r="J657" s="43"/>
      <c r="K657" s="50"/>
      <c r="L657" s="43"/>
      <c r="M657" s="43"/>
      <c r="N657" s="36"/>
      <c r="O657" s="51"/>
      <c r="P657" s="43"/>
      <c r="Q657" s="36"/>
      <c r="R657" s="24"/>
      <c r="S657" s="43"/>
      <c r="T657" s="36"/>
      <c r="U657" s="30"/>
      <c r="V657" s="30"/>
      <c r="W657" s="30"/>
      <c r="X657" s="30"/>
      <c r="Y657" s="30"/>
      <c r="Z657" s="30"/>
      <c r="AA657" s="30"/>
      <c r="AB657" s="30"/>
      <c r="AC657" s="30"/>
      <c r="AD657" s="30"/>
      <c r="AE657" s="30"/>
      <c r="AF657" s="30"/>
      <c r="AG657" s="30"/>
      <c r="AH657" s="30"/>
      <c r="AI657" s="30"/>
    </row>
    <row r="658" spans="1:35">
      <c r="A658" s="57"/>
      <c r="B658" s="43"/>
      <c r="C658" s="43"/>
      <c r="D658" s="43"/>
      <c r="E658" s="51"/>
      <c r="F658" s="43"/>
      <c r="G658" s="36"/>
      <c r="H658" s="43"/>
      <c r="I658" s="36"/>
      <c r="J658" s="43"/>
      <c r="K658" s="50"/>
      <c r="L658" s="43"/>
      <c r="M658" s="43"/>
      <c r="N658" s="36"/>
      <c r="O658" s="51"/>
      <c r="P658" s="43"/>
      <c r="Q658" s="36"/>
      <c r="R658" s="24"/>
      <c r="S658" s="43"/>
      <c r="T658" s="36"/>
      <c r="U658" s="30"/>
      <c r="V658" s="30"/>
      <c r="W658" s="30"/>
      <c r="X658" s="30"/>
      <c r="Y658" s="30"/>
      <c r="Z658" s="30"/>
      <c r="AA658" s="30"/>
      <c r="AB658" s="30"/>
      <c r="AC658" s="30"/>
      <c r="AD658" s="30"/>
      <c r="AE658" s="30"/>
      <c r="AF658" s="30"/>
      <c r="AG658" s="30"/>
      <c r="AH658" s="30"/>
      <c r="AI658" s="30"/>
    </row>
    <row r="659" spans="1:35">
      <c r="A659" s="57"/>
      <c r="B659" s="43"/>
      <c r="C659" s="43"/>
      <c r="D659" s="43"/>
      <c r="E659" s="51"/>
      <c r="F659" s="43"/>
      <c r="G659" s="36"/>
      <c r="H659" s="43"/>
      <c r="I659" s="36"/>
      <c r="J659" s="43"/>
      <c r="K659" s="50"/>
      <c r="L659" s="43"/>
      <c r="M659" s="43"/>
      <c r="N659" s="36"/>
      <c r="O659" s="51"/>
      <c r="P659" s="43"/>
      <c r="Q659" s="36"/>
      <c r="R659" s="24"/>
      <c r="S659" s="43"/>
      <c r="T659" s="36"/>
      <c r="U659" s="30"/>
      <c r="V659" s="30"/>
      <c r="W659" s="30"/>
      <c r="X659" s="30"/>
      <c r="Y659" s="30"/>
      <c r="Z659" s="30"/>
      <c r="AA659" s="30"/>
      <c r="AB659" s="30"/>
      <c r="AC659" s="30"/>
      <c r="AD659" s="30"/>
      <c r="AE659" s="30"/>
      <c r="AF659" s="30"/>
      <c r="AG659" s="30"/>
      <c r="AH659" s="30"/>
      <c r="AI659" s="30"/>
    </row>
    <row r="660" spans="1:35">
      <c r="A660" s="57"/>
      <c r="B660" s="43"/>
      <c r="C660" s="43"/>
      <c r="D660" s="43"/>
      <c r="E660" s="51"/>
      <c r="F660" s="43"/>
      <c r="G660" s="36"/>
      <c r="H660" s="43"/>
      <c r="I660" s="36"/>
      <c r="J660" s="43"/>
      <c r="K660" s="50"/>
      <c r="L660" s="43"/>
      <c r="M660" s="43"/>
      <c r="N660" s="36"/>
      <c r="O660" s="51"/>
      <c r="P660" s="43"/>
      <c r="Q660" s="36"/>
      <c r="R660" s="24"/>
      <c r="S660" s="43"/>
      <c r="T660" s="36"/>
      <c r="U660" s="30"/>
      <c r="V660" s="30"/>
      <c r="W660" s="30"/>
      <c r="X660" s="30"/>
      <c r="Y660" s="30"/>
      <c r="Z660" s="30"/>
      <c r="AA660" s="30"/>
      <c r="AB660" s="30"/>
      <c r="AC660" s="30"/>
      <c r="AD660" s="30"/>
      <c r="AE660" s="30"/>
      <c r="AF660" s="30"/>
      <c r="AG660" s="30"/>
      <c r="AH660" s="30"/>
      <c r="AI660" s="30"/>
    </row>
    <row r="661" spans="1:35">
      <c r="A661" s="57"/>
      <c r="B661" s="43"/>
      <c r="C661" s="43"/>
      <c r="D661" s="43"/>
      <c r="E661" s="51"/>
      <c r="F661" s="43"/>
      <c r="G661" s="36"/>
      <c r="H661" s="43"/>
      <c r="I661" s="36"/>
      <c r="J661" s="43"/>
      <c r="K661" s="50"/>
      <c r="L661" s="43"/>
      <c r="M661" s="43"/>
      <c r="N661" s="36"/>
      <c r="O661" s="51"/>
      <c r="P661" s="43"/>
      <c r="Q661" s="36"/>
      <c r="R661" s="24"/>
      <c r="S661" s="43"/>
      <c r="T661" s="36"/>
      <c r="U661" s="30"/>
      <c r="V661" s="30"/>
      <c r="W661" s="30"/>
      <c r="X661" s="30"/>
      <c r="Y661" s="30"/>
      <c r="Z661" s="30"/>
      <c r="AA661" s="30"/>
      <c r="AB661" s="30"/>
      <c r="AC661" s="30"/>
      <c r="AD661" s="30"/>
      <c r="AE661" s="30"/>
      <c r="AF661" s="30"/>
      <c r="AG661" s="30"/>
      <c r="AH661" s="30"/>
      <c r="AI661" s="30"/>
    </row>
    <row r="662" spans="1:35">
      <c r="A662" s="57"/>
      <c r="B662" s="43"/>
      <c r="C662" s="43"/>
      <c r="D662" s="43"/>
      <c r="E662" s="51"/>
      <c r="F662" s="43"/>
      <c r="G662" s="36"/>
      <c r="H662" s="43"/>
      <c r="I662" s="36"/>
      <c r="J662" s="43"/>
      <c r="K662" s="50"/>
      <c r="L662" s="43"/>
      <c r="M662" s="43"/>
      <c r="N662" s="36"/>
      <c r="O662" s="51"/>
      <c r="P662" s="43"/>
      <c r="Q662" s="36"/>
      <c r="R662" s="24"/>
      <c r="S662" s="43"/>
      <c r="T662" s="36"/>
      <c r="U662" s="30"/>
      <c r="V662" s="30"/>
      <c r="W662" s="30"/>
      <c r="X662" s="30"/>
      <c r="Y662" s="30"/>
      <c r="Z662" s="30"/>
      <c r="AA662" s="30"/>
      <c r="AB662" s="30"/>
      <c r="AC662" s="30"/>
      <c r="AD662" s="30"/>
      <c r="AE662" s="30"/>
      <c r="AF662" s="30"/>
      <c r="AG662" s="30"/>
      <c r="AH662" s="30"/>
      <c r="AI662" s="30"/>
    </row>
    <row r="663" spans="1:35">
      <c r="A663" s="57"/>
      <c r="B663" s="43"/>
      <c r="C663" s="43"/>
      <c r="D663" s="43"/>
      <c r="E663" s="51"/>
      <c r="F663" s="43"/>
      <c r="G663" s="36"/>
      <c r="H663" s="43"/>
      <c r="I663" s="36"/>
      <c r="J663" s="43"/>
      <c r="K663" s="50"/>
      <c r="L663" s="43"/>
      <c r="M663" s="43"/>
      <c r="N663" s="36"/>
      <c r="O663" s="51"/>
      <c r="P663" s="43"/>
      <c r="Q663" s="36"/>
      <c r="R663" s="24"/>
      <c r="S663" s="43"/>
      <c r="T663" s="36"/>
      <c r="U663" s="30"/>
      <c r="V663" s="30"/>
      <c r="W663" s="30"/>
      <c r="X663" s="30"/>
      <c r="Y663" s="30"/>
      <c r="Z663" s="30"/>
      <c r="AA663" s="30"/>
      <c r="AB663" s="30"/>
      <c r="AC663" s="30"/>
      <c r="AD663" s="30"/>
      <c r="AE663" s="30"/>
      <c r="AF663" s="30"/>
      <c r="AG663" s="30"/>
      <c r="AH663" s="30"/>
      <c r="AI663" s="30"/>
    </row>
    <row r="664" spans="1:35">
      <c r="A664" s="57"/>
      <c r="B664" s="43"/>
      <c r="C664" s="43"/>
      <c r="D664" s="43"/>
      <c r="E664" s="51"/>
      <c r="F664" s="43"/>
      <c r="G664" s="36"/>
      <c r="H664" s="43"/>
      <c r="I664" s="36"/>
      <c r="J664" s="43"/>
      <c r="K664" s="50"/>
      <c r="L664" s="43"/>
      <c r="M664" s="43"/>
      <c r="N664" s="36"/>
      <c r="O664" s="51"/>
      <c r="P664" s="43"/>
      <c r="Q664" s="36"/>
      <c r="R664" s="24"/>
      <c r="S664" s="43"/>
      <c r="T664" s="36"/>
      <c r="U664" s="30"/>
      <c r="V664" s="30"/>
      <c r="W664" s="30"/>
      <c r="X664" s="30"/>
      <c r="Y664" s="30"/>
      <c r="Z664" s="30"/>
      <c r="AA664" s="30"/>
      <c r="AB664" s="30"/>
      <c r="AC664" s="30"/>
      <c r="AD664" s="30"/>
      <c r="AE664" s="30"/>
      <c r="AF664" s="30"/>
      <c r="AG664" s="30"/>
      <c r="AH664" s="30"/>
      <c r="AI664" s="30"/>
    </row>
    <row r="665" spans="1:35">
      <c r="A665" s="57"/>
      <c r="B665" s="43"/>
      <c r="C665" s="43"/>
      <c r="D665" s="43"/>
      <c r="E665" s="51"/>
      <c r="F665" s="43"/>
      <c r="G665" s="36"/>
      <c r="H665" s="43"/>
      <c r="I665" s="36"/>
      <c r="J665" s="43"/>
      <c r="K665" s="50"/>
      <c r="L665" s="43"/>
      <c r="M665" s="43"/>
      <c r="N665" s="36"/>
      <c r="O665" s="51"/>
      <c r="P665" s="43"/>
      <c r="Q665" s="36"/>
      <c r="R665" s="24"/>
      <c r="S665" s="43"/>
      <c r="T665" s="36"/>
      <c r="U665" s="30"/>
      <c r="V665" s="30"/>
      <c r="W665" s="30"/>
      <c r="X665" s="30"/>
      <c r="Y665" s="30"/>
      <c r="Z665" s="30"/>
      <c r="AA665" s="30"/>
      <c r="AB665" s="30"/>
      <c r="AC665" s="30"/>
      <c r="AD665" s="30"/>
      <c r="AE665" s="30"/>
      <c r="AF665" s="30"/>
      <c r="AG665" s="30"/>
      <c r="AH665" s="30"/>
      <c r="AI665" s="30"/>
    </row>
    <row r="666" spans="1:35">
      <c r="A666" s="57"/>
      <c r="B666" s="43"/>
      <c r="C666" s="43"/>
      <c r="D666" s="43"/>
      <c r="E666" s="51"/>
      <c r="F666" s="43"/>
      <c r="G666" s="36"/>
      <c r="H666" s="43"/>
      <c r="I666" s="36"/>
      <c r="J666" s="43"/>
      <c r="K666" s="50"/>
      <c r="L666" s="43"/>
      <c r="M666" s="43"/>
      <c r="N666" s="36"/>
      <c r="O666" s="51"/>
      <c r="P666" s="43"/>
      <c r="Q666" s="36"/>
      <c r="R666" s="24"/>
      <c r="S666" s="43"/>
      <c r="T666" s="36"/>
      <c r="U666" s="30"/>
      <c r="V666" s="30"/>
      <c r="W666" s="30"/>
      <c r="X666" s="30"/>
      <c r="Y666" s="30"/>
      <c r="Z666" s="30"/>
      <c r="AA666" s="30"/>
      <c r="AB666" s="30"/>
      <c r="AC666" s="30"/>
      <c r="AD666" s="30"/>
      <c r="AE666" s="30"/>
      <c r="AF666" s="30"/>
      <c r="AG666" s="30"/>
      <c r="AH666" s="30"/>
      <c r="AI666" s="30"/>
    </row>
    <row r="667" spans="1:35">
      <c r="A667" s="57"/>
      <c r="B667" s="43"/>
      <c r="C667" s="43"/>
      <c r="D667" s="43"/>
      <c r="E667" s="51"/>
      <c r="F667" s="43"/>
      <c r="G667" s="36"/>
      <c r="H667" s="43"/>
      <c r="I667" s="36"/>
      <c r="J667" s="43"/>
      <c r="K667" s="50"/>
      <c r="L667" s="43"/>
      <c r="M667" s="43"/>
      <c r="N667" s="36"/>
      <c r="O667" s="51"/>
      <c r="P667" s="43"/>
      <c r="Q667" s="36"/>
      <c r="R667" s="24"/>
      <c r="S667" s="43"/>
      <c r="T667" s="36"/>
      <c r="U667" s="30"/>
      <c r="V667" s="30"/>
      <c r="W667" s="30"/>
      <c r="X667" s="30"/>
      <c r="Y667" s="30"/>
      <c r="Z667" s="30"/>
      <c r="AA667" s="30"/>
      <c r="AB667" s="30"/>
      <c r="AC667" s="30"/>
      <c r="AD667" s="30"/>
      <c r="AE667" s="30"/>
      <c r="AF667" s="30"/>
      <c r="AG667" s="30"/>
      <c r="AH667" s="30"/>
      <c r="AI667" s="30"/>
    </row>
    <row r="668" spans="1:35">
      <c r="A668" s="57"/>
      <c r="B668" s="43"/>
      <c r="C668" s="43"/>
      <c r="D668" s="43"/>
      <c r="E668" s="51"/>
      <c r="F668" s="43"/>
      <c r="G668" s="36"/>
      <c r="H668" s="43"/>
      <c r="I668" s="36"/>
      <c r="J668" s="43"/>
      <c r="K668" s="50"/>
      <c r="L668" s="43"/>
      <c r="M668" s="43"/>
      <c r="N668" s="36"/>
      <c r="O668" s="51"/>
      <c r="P668" s="43"/>
      <c r="Q668" s="36"/>
      <c r="R668" s="24"/>
      <c r="S668" s="43"/>
      <c r="T668" s="36"/>
      <c r="U668" s="30"/>
      <c r="V668" s="30"/>
      <c r="W668" s="30"/>
      <c r="X668" s="30"/>
      <c r="Y668" s="30"/>
      <c r="Z668" s="30"/>
      <c r="AA668" s="30"/>
      <c r="AB668" s="30"/>
      <c r="AC668" s="30"/>
      <c r="AD668" s="30"/>
      <c r="AE668" s="30"/>
      <c r="AF668" s="30"/>
      <c r="AG668" s="30"/>
      <c r="AH668" s="30"/>
      <c r="AI668" s="30"/>
    </row>
    <row r="669" spans="1:35">
      <c r="A669" s="57"/>
      <c r="B669" s="43"/>
      <c r="C669" s="43"/>
      <c r="D669" s="43"/>
      <c r="E669" s="51"/>
      <c r="F669" s="43"/>
      <c r="G669" s="36"/>
      <c r="H669" s="43"/>
      <c r="I669" s="36"/>
      <c r="J669" s="43"/>
      <c r="K669" s="50"/>
      <c r="L669" s="43"/>
      <c r="M669" s="43"/>
      <c r="N669" s="36"/>
      <c r="O669" s="51"/>
      <c r="P669" s="43"/>
      <c r="Q669" s="36"/>
      <c r="R669" s="24"/>
      <c r="S669" s="43"/>
      <c r="T669" s="36"/>
      <c r="U669" s="30"/>
      <c r="V669" s="30"/>
      <c r="W669" s="30"/>
      <c r="X669" s="30"/>
      <c r="Y669" s="30"/>
      <c r="Z669" s="30"/>
      <c r="AA669" s="30"/>
      <c r="AB669" s="30"/>
      <c r="AC669" s="30"/>
      <c r="AD669" s="30"/>
      <c r="AE669" s="30"/>
      <c r="AF669" s="30"/>
      <c r="AG669" s="30"/>
      <c r="AH669" s="30"/>
      <c r="AI669" s="30"/>
    </row>
    <row r="670" spans="1:35">
      <c r="A670" s="57"/>
      <c r="B670" s="43"/>
      <c r="C670" s="43"/>
      <c r="D670" s="43"/>
      <c r="E670" s="51"/>
      <c r="F670" s="43"/>
      <c r="G670" s="36"/>
      <c r="H670" s="43"/>
      <c r="I670" s="36"/>
      <c r="J670" s="43"/>
      <c r="K670" s="50"/>
      <c r="L670" s="43"/>
      <c r="M670" s="43"/>
      <c r="N670" s="36"/>
      <c r="O670" s="51"/>
      <c r="P670" s="43"/>
      <c r="Q670" s="36"/>
      <c r="R670" s="24"/>
      <c r="S670" s="43"/>
      <c r="T670" s="36"/>
      <c r="U670" s="30"/>
      <c r="V670" s="30"/>
      <c r="W670" s="30"/>
      <c r="X670" s="30"/>
      <c r="Y670" s="30"/>
      <c r="Z670" s="30"/>
      <c r="AA670" s="30"/>
      <c r="AB670" s="30"/>
      <c r="AC670" s="30"/>
      <c r="AD670" s="30"/>
      <c r="AE670" s="30"/>
      <c r="AF670" s="30"/>
      <c r="AG670" s="30"/>
      <c r="AH670" s="30"/>
      <c r="AI670" s="30"/>
    </row>
    <row r="671" spans="1:35">
      <c r="A671" s="57"/>
      <c r="B671" s="43"/>
      <c r="C671" s="43"/>
      <c r="D671" s="43"/>
      <c r="E671" s="51"/>
      <c r="F671" s="43"/>
      <c r="G671" s="36"/>
      <c r="H671" s="43"/>
      <c r="I671" s="36"/>
      <c r="J671" s="43"/>
      <c r="K671" s="50"/>
      <c r="L671" s="43"/>
      <c r="M671" s="43"/>
      <c r="N671" s="36"/>
      <c r="O671" s="51"/>
      <c r="P671" s="43"/>
      <c r="Q671" s="36"/>
      <c r="R671" s="24"/>
      <c r="S671" s="43"/>
      <c r="T671" s="36"/>
      <c r="U671" s="30"/>
      <c r="V671" s="30"/>
      <c r="W671" s="30"/>
      <c r="X671" s="30"/>
      <c r="Y671" s="30"/>
      <c r="Z671" s="30"/>
      <c r="AA671" s="30"/>
      <c r="AB671" s="30"/>
      <c r="AC671" s="30"/>
      <c r="AD671" s="30"/>
      <c r="AE671" s="30"/>
      <c r="AF671" s="30"/>
      <c r="AG671" s="30"/>
      <c r="AH671" s="30"/>
      <c r="AI671" s="30"/>
    </row>
    <row r="672" spans="1:35">
      <c r="A672" s="57"/>
      <c r="B672" s="43"/>
      <c r="C672" s="43"/>
      <c r="D672" s="43"/>
      <c r="E672" s="51"/>
      <c r="F672" s="43"/>
      <c r="G672" s="36"/>
      <c r="H672" s="43"/>
      <c r="I672" s="36"/>
      <c r="J672" s="43"/>
      <c r="K672" s="50"/>
      <c r="L672" s="43"/>
      <c r="M672" s="43"/>
      <c r="N672" s="36"/>
      <c r="O672" s="51"/>
      <c r="P672" s="43"/>
      <c r="Q672" s="36"/>
      <c r="R672" s="24"/>
      <c r="S672" s="43"/>
      <c r="T672" s="36"/>
      <c r="U672" s="30"/>
      <c r="V672" s="30"/>
      <c r="W672" s="30"/>
      <c r="X672" s="30"/>
      <c r="Y672" s="30"/>
      <c r="Z672" s="30"/>
      <c r="AA672" s="30"/>
      <c r="AB672" s="30"/>
      <c r="AC672" s="30"/>
      <c r="AD672" s="30"/>
      <c r="AE672" s="30"/>
      <c r="AF672" s="30"/>
      <c r="AG672" s="30"/>
      <c r="AH672" s="30"/>
      <c r="AI672" s="30"/>
    </row>
    <row r="673" spans="1:35">
      <c r="A673" s="57"/>
      <c r="B673" s="43"/>
      <c r="C673" s="43"/>
      <c r="D673" s="43"/>
      <c r="E673" s="51"/>
      <c r="F673" s="43"/>
      <c r="G673" s="36"/>
      <c r="H673" s="43"/>
      <c r="I673" s="36"/>
      <c r="J673" s="43"/>
      <c r="K673" s="50"/>
      <c r="L673" s="43"/>
      <c r="M673" s="43"/>
      <c r="N673" s="36"/>
      <c r="O673" s="51"/>
      <c r="P673" s="43"/>
      <c r="Q673" s="36"/>
      <c r="R673" s="24"/>
      <c r="S673" s="43"/>
      <c r="T673" s="36"/>
      <c r="U673" s="30"/>
      <c r="V673" s="30"/>
      <c r="W673" s="30"/>
      <c r="X673" s="30"/>
      <c r="Y673" s="30"/>
      <c r="Z673" s="30"/>
      <c r="AA673" s="30"/>
      <c r="AB673" s="30"/>
      <c r="AC673" s="30"/>
      <c r="AD673" s="30"/>
      <c r="AE673" s="30"/>
      <c r="AF673" s="30"/>
      <c r="AG673" s="30"/>
      <c r="AH673" s="30"/>
      <c r="AI673" s="30"/>
    </row>
    <row r="674" spans="1:35">
      <c r="A674" s="57"/>
      <c r="B674" s="43"/>
      <c r="C674" s="43"/>
      <c r="D674" s="43"/>
      <c r="E674" s="51"/>
      <c r="F674" s="43"/>
      <c r="G674" s="36"/>
      <c r="H674" s="43"/>
      <c r="I674" s="36"/>
      <c r="J674" s="43"/>
      <c r="K674" s="50"/>
      <c r="L674" s="43"/>
      <c r="M674" s="43"/>
      <c r="N674" s="36"/>
      <c r="O674" s="51"/>
      <c r="P674" s="43"/>
      <c r="Q674" s="36"/>
      <c r="R674" s="24"/>
      <c r="S674" s="43"/>
      <c r="T674" s="36"/>
      <c r="U674" s="30"/>
      <c r="V674" s="30"/>
      <c r="W674" s="30"/>
      <c r="X674" s="30"/>
      <c r="Y674" s="30"/>
      <c r="Z674" s="30"/>
      <c r="AA674" s="30"/>
      <c r="AB674" s="30"/>
      <c r="AC674" s="30"/>
      <c r="AD674" s="30"/>
      <c r="AE674" s="30"/>
      <c r="AF674" s="30"/>
      <c r="AG674" s="30"/>
      <c r="AH674" s="30"/>
      <c r="AI674" s="30"/>
    </row>
    <row r="675" spans="1:35">
      <c r="A675" s="57"/>
      <c r="B675" s="43"/>
      <c r="C675" s="43"/>
      <c r="D675" s="43"/>
      <c r="E675" s="51"/>
      <c r="F675" s="43"/>
      <c r="G675" s="36"/>
      <c r="H675" s="43"/>
      <c r="I675" s="36"/>
      <c r="J675" s="43"/>
      <c r="K675" s="50"/>
      <c r="L675" s="43"/>
      <c r="M675" s="43"/>
      <c r="N675" s="36"/>
      <c r="O675" s="51"/>
      <c r="P675" s="43"/>
      <c r="Q675" s="36"/>
      <c r="R675" s="24"/>
      <c r="S675" s="43"/>
      <c r="T675" s="36"/>
      <c r="U675" s="30"/>
      <c r="V675" s="30"/>
      <c r="W675" s="30"/>
      <c r="X675" s="30"/>
      <c r="Y675" s="30"/>
      <c r="Z675" s="30"/>
      <c r="AA675" s="30"/>
      <c r="AB675" s="30"/>
      <c r="AC675" s="30"/>
      <c r="AD675" s="30"/>
      <c r="AE675" s="30"/>
      <c r="AF675" s="30"/>
      <c r="AG675" s="30"/>
      <c r="AH675" s="30"/>
      <c r="AI675" s="30"/>
    </row>
    <row r="676" spans="1:35">
      <c r="A676" s="57"/>
      <c r="B676" s="43"/>
      <c r="C676" s="43"/>
      <c r="D676" s="43"/>
      <c r="E676" s="51"/>
      <c r="F676" s="43"/>
      <c r="G676" s="36"/>
      <c r="H676" s="43"/>
      <c r="I676" s="36"/>
      <c r="J676" s="43"/>
      <c r="K676" s="50"/>
      <c r="L676" s="43"/>
      <c r="M676" s="43"/>
      <c r="N676" s="36"/>
      <c r="O676" s="51"/>
      <c r="P676" s="43"/>
      <c r="Q676" s="36"/>
      <c r="R676" s="24"/>
      <c r="S676" s="43"/>
      <c r="T676" s="36"/>
      <c r="U676" s="30"/>
      <c r="V676" s="30"/>
      <c r="W676" s="30"/>
      <c r="X676" s="30"/>
      <c r="Y676" s="30"/>
      <c r="Z676" s="30"/>
      <c r="AA676" s="30"/>
      <c r="AB676" s="30"/>
      <c r="AC676" s="30"/>
      <c r="AD676" s="30"/>
      <c r="AE676" s="30"/>
      <c r="AF676" s="30"/>
      <c r="AG676" s="30"/>
      <c r="AH676" s="30"/>
      <c r="AI676" s="30"/>
    </row>
    <row r="677" spans="1:35">
      <c r="A677" s="57"/>
      <c r="B677" s="43"/>
      <c r="C677" s="43"/>
      <c r="D677" s="43"/>
      <c r="E677" s="51"/>
      <c r="F677" s="43"/>
      <c r="G677" s="36"/>
      <c r="H677" s="43"/>
      <c r="I677" s="36"/>
      <c r="J677" s="43"/>
      <c r="K677" s="50"/>
      <c r="L677" s="43"/>
      <c r="M677" s="43"/>
      <c r="N677" s="36"/>
      <c r="O677" s="51"/>
      <c r="P677" s="43"/>
      <c r="Q677" s="36"/>
      <c r="R677" s="24"/>
      <c r="S677" s="43"/>
      <c r="T677" s="36"/>
      <c r="U677" s="30"/>
      <c r="V677" s="30"/>
      <c r="W677" s="30"/>
      <c r="X677" s="30"/>
      <c r="Y677" s="30"/>
      <c r="Z677" s="30"/>
      <c r="AA677" s="30"/>
      <c r="AB677" s="30"/>
      <c r="AC677" s="30"/>
      <c r="AD677" s="30"/>
      <c r="AE677" s="30"/>
      <c r="AF677" s="30"/>
      <c r="AG677" s="30"/>
      <c r="AH677" s="30"/>
      <c r="AI677" s="30"/>
    </row>
    <row r="678" spans="1:35">
      <c r="A678" s="57"/>
      <c r="B678" s="43"/>
      <c r="C678" s="43"/>
      <c r="D678" s="43"/>
      <c r="E678" s="51"/>
      <c r="F678" s="43"/>
      <c r="G678" s="36"/>
      <c r="H678" s="43"/>
      <c r="I678" s="36"/>
      <c r="J678" s="43"/>
      <c r="K678" s="50"/>
      <c r="L678" s="43"/>
      <c r="M678" s="43"/>
      <c r="N678" s="36"/>
      <c r="O678" s="51"/>
      <c r="P678" s="43"/>
      <c r="Q678" s="36"/>
      <c r="R678" s="24"/>
      <c r="S678" s="43"/>
      <c r="T678" s="36"/>
      <c r="U678" s="30"/>
      <c r="V678" s="30"/>
      <c r="W678" s="30"/>
      <c r="X678" s="30"/>
      <c r="Y678" s="30"/>
      <c r="Z678" s="30"/>
      <c r="AA678" s="30"/>
      <c r="AB678" s="30"/>
      <c r="AC678" s="30"/>
      <c r="AD678" s="30"/>
      <c r="AE678" s="30"/>
      <c r="AF678" s="30"/>
      <c r="AG678" s="30"/>
      <c r="AH678" s="30"/>
      <c r="AI678" s="30"/>
    </row>
    <row r="679" spans="1:35">
      <c r="A679" s="57"/>
      <c r="B679" s="43"/>
      <c r="C679" s="43"/>
      <c r="D679" s="43"/>
      <c r="E679" s="51"/>
      <c r="F679" s="43"/>
      <c r="G679" s="36"/>
      <c r="H679" s="43"/>
      <c r="I679" s="36"/>
      <c r="J679" s="43"/>
      <c r="K679" s="50"/>
      <c r="L679" s="43"/>
      <c r="M679" s="43"/>
      <c r="N679" s="36"/>
      <c r="O679" s="51"/>
      <c r="P679" s="43"/>
      <c r="Q679" s="36"/>
      <c r="R679" s="24"/>
      <c r="S679" s="43"/>
      <c r="T679" s="36"/>
      <c r="U679" s="30"/>
      <c r="V679" s="30"/>
      <c r="W679" s="30"/>
      <c r="X679" s="30"/>
      <c r="Y679" s="30"/>
      <c r="Z679" s="30"/>
      <c r="AA679" s="30"/>
      <c r="AB679" s="30"/>
      <c r="AC679" s="30"/>
      <c r="AD679" s="30"/>
      <c r="AE679" s="30"/>
      <c r="AF679" s="30"/>
      <c r="AG679" s="30"/>
      <c r="AH679" s="30"/>
      <c r="AI679" s="30"/>
    </row>
    <row r="680" spans="1:35">
      <c r="A680" s="57"/>
      <c r="B680" s="43"/>
      <c r="C680" s="43"/>
      <c r="D680" s="43"/>
      <c r="E680" s="51"/>
      <c r="F680" s="43"/>
      <c r="G680" s="36"/>
      <c r="H680" s="43"/>
      <c r="I680" s="36"/>
      <c r="J680" s="43"/>
      <c r="K680" s="50"/>
      <c r="L680" s="43"/>
      <c r="M680" s="43"/>
      <c r="N680" s="36"/>
      <c r="O680" s="51"/>
      <c r="P680" s="43"/>
      <c r="Q680" s="36"/>
      <c r="R680" s="24"/>
      <c r="S680" s="43"/>
      <c r="T680" s="36"/>
      <c r="U680" s="30"/>
      <c r="V680" s="30"/>
      <c r="W680" s="30"/>
      <c r="X680" s="30"/>
      <c r="Y680" s="30"/>
      <c r="Z680" s="30"/>
      <c r="AA680" s="30"/>
      <c r="AB680" s="30"/>
      <c r="AC680" s="30"/>
      <c r="AD680" s="30"/>
      <c r="AE680" s="30"/>
      <c r="AF680" s="30"/>
      <c r="AG680" s="30"/>
      <c r="AH680" s="30"/>
      <c r="AI680" s="30"/>
    </row>
    <row r="681" spans="1:35">
      <c r="A681" s="57"/>
      <c r="B681" s="43"/>
      <c r="C681" s="43"/>
      <c r="D681" s="43"/>
      <c r="E681" s="51"/>
      <c r="F681" s="43"/>
      <c r="G681" s="36"/>
      <c r="H681" s="43"/>
      <c r="I681" s="36"/>
      <c r="J681" s="43"/>
      <c r="K681" s="50"/>
      <c r="L681" s="43"/>
      <c r="M681" s="43"/>
      <c r="N681" s="36"/>
      <c r="O681" s="51"/>
      <c r="P681" s="43"/>
      <c r="Q681" s="36"/>
      <c r="R681" s="24"/>
      <c r="S681" s="43"/>
      <c r="T681" s="36"/>
      <c r="U681" s="30"/>
      <c r="V681" s="30"/>
      <c r="W681" s="30"/>
      <c r="X681" s="30"/>
      <c r="Y681" s="30"/>
      <c r="Z681" s="30"/>
      <c r="AA681" s="30"/>
      <c r="AB681" s="30"/>
      <c r="AC681" s="30"/>
      <c r="AD681" s="30"/>
      <c r="AE681" s="30"/>
      <c r="AF681" s="30"/>
      <c r="AG681" s="30"/>
      <c r="AH681" s="30"/>
      <c r="AI681" s="30"/>
    </row>
    <row r="682" spans="1:35">
      <c r="A682" s="57"/>
      <c r="B682" s="43"/>
      <c r="C682" s="43"/>
      <c r="D682" s="43"/>
      <c r="E682" s="51"/>
      <c r="F682" s="43"/>
      <c r="G682" s="36"/>
      <c r="H682" s="43"/>
      <c r="I682" s="36"/>
      <c r="J682" s="43"/>
      <c r="K682" s="50"/>
      <c r="L682" s="43"/>
      <c r="M682" s="43"/>
      <c r="N682" s="36"/>
      <c r="O682" s="51"/>
      <c r="P682" s="43"/>
      <c r="Q682" s="36"/>
      <c r="R682" s="24"/>
      <c r="S682" s="43"/>
      <c r="T682" s="36"/>
      <c r="U682" s="30"/>
      <c r="V682" s="30"/>
      <c r="W682" s="30"/>
      <c r="X682" s="30"/>
      <c r="Y682" s="30"/>
      <c r="Z682" s="30"/>
      <c r="AA682" s="30"/>
      <c r="AB682" s="30"/>
      <c r="AC682" s="30"/>
      <c r="AD682" s="30"/>
      <c r="AE682" s="30"/>
      <c r="AF682" s="30"/>
      <c r="AG682" s="30"/>
      <c r="AH682" s="30"/>
      <c r="AI682" s="30"/>
    </row>
    <row r="683" spans="1:35">
      <c r="A683" s="57"/>
      <c r="B683" s="43"/>
      <c r="C683" s="43"/>
      <c r="D683" s="43"/>
      <c r="E683" s="51"/>
      <c r="F683" s="43"/>
      <c r="G683" s="36"/>
      <c r="H683" s="43"/>
      <c r="I683" s="36"/>
      <c r="J683" s="43"/>
      <c r="K683" s="50"/>
      <c r="L683" s="43"/>
      <c r="M683" s="43"/>
      <c r="N683" s="36"/>
      <c r="O683" s="51"/>
      <c r="P683" s="43"/>
      <c r="Q683" s="36"/>
      <c r="R683" s="24"/>
      <c r="S683" s="43"/>
      <c r="T683" s="36"/>
      <c r="U683" s="30"/>
      <c r="V683" s="30"/>
      <c r="W683" s="30"/>
      <c r="X683" s="30"/>
      <c r="Y683" s="30"/>
      <c r="Z683" s="30"/>
      <c r="AA683" s="30"/>
      <c r="AB683" s="30"/>
      <c r="AC683" s="30"/>
      <c r="AD683" s="30"/>
      <c r="AE683" s="30"/>
      <c r="AF683" s="30"/>
      <c r="AG683" s="30"/>
      <c r="AH683" s="30"/>
      <c r="AI683" s="30"/>
    </row>
    <row r="684" spans="1:35">
      <c r="A684" s="57"/>
      <c r="B684" s="43"/>
      <c r="C684" s="43"/>
      <c r="D684" s="43"/>
      <c r="E684" s="51"/>
      <c r="F684" s="43"/>
      <c r="G684" s="36"/>
      <c r="H684" s="43"/>
      <c r="I684" s="36"/>
      <c r="J684" s="43"/>
      <c r="K684" s="50"/>
      <c r="L684" s="43"/>
      <c r="M684" s="43"/>
      <c r="N684" s="36"/>
      <c r="O684" s="51"/>
      <c r="P684" s="43"/>
      <c r="Q684" s="36"/>
      <c r="R684" s="24"/>
      <c r="S684" s="43"/>
      <c r="T684" s="36"/>
      <c r="U684" s="30"/>
      <c r="V684" s="30"/>
      <c r="W684" s="30"/>
      <c r="X684" s="30"/>
      <c r="Y684" s="30"/>
      <c r="Z684" s="30"/>
      <c r="AA684" s="30"/>
      <c r="AB684" s="30"/>
      <c r="AC684" s="30"/>
      <c r="AD684" s="30"/>
      <c r="AE684" s="30"/>
      <c r="AF684" s="30"/>
      <c r="AG684" s="30"/>
      <c r="AH684" s="30"/>
      <c r="AI684" s="30"/>
    </row>
    <row r="685" spans="1:35">
      <c r="A685" s="57"/>
      <c r="B685" s="43"/>
      <c r="C685" s="43"/>
      <c r="D685" s="43"/>
      <c r="E685" s="51"/>
      <c r="F685" s="43"/>
      <c r="G685" s="36"/>
      <c r="H685" s="43"/>
      <c r="I685" s="36"/>
      <c r="J685" s="43"/>
      <c r="K685" s="50"/>
      <c r="L685" s="43"/>
      <c r="M685" s="43"/>
      <c r="N685" s="36"/>
      <c r="O685" s="51"/>
      <c r="P685" s="43"/>
      <c r="Q685" s="36"/>
      <c r="R685" s="24"/>
      <c r="S685" s="43"/>
      <c r="T685" s="36"/>
      <c r="U685" s="30"/>
      <c r="V685" s="30"/>
      <c r="W685" s="30"/>
      <c r="X685" s="30"/>
      <c r="Y685" s="30"/>
      <c r="Z685" s="30"/>
      <c r="AA685" s="30"/>
      <c r="AB685" s="30"/>
      <c r="AC685" s="30"/>
      <c r="AD685" s="30"/>
      <c r="AE685" s="30"/>
      <c r="AF685" s="30"/>
      <c r="AG685" s="30"/>
      <c r="AH685" s="30"/>
      <c r="AI685" s="30"/>
    </row>
    <row r="686" spans="1:35">
      <c r="A686" s="57"/>
      <c r="B686" s="43"/>
      <c r="C686" s="43"/>
      <c r="D686" s="43"/>
      <c r="E686" s="51"/>
      <c r="F686" s="43"/>
      <c r="G686" s="36"/>
      <c r="H686" s="43"/>
      <c r="I686" s="36"/>
      <c r="J686" s="43"/>
      <c r="K686" s="50"/>
      <c r="L686" s="43"/>
      <c r="M686" s="43"/>
      <c r="N686" s="36"/>
      <c r="O686" s="51"/>
      <c r="P686" s="43"/>
      <c r="Q686" s="36"/>
      <c r="R686" s="24"/>
      <c r="S686" s="43"/>
      <c r="T686" s="36"/>
      <c r="U686" s="30"/>
      <c r="V686" s="30"/>
      <c r="W686" s="30"/>
      <c r="X686" s="30"/>
      <c r="Y686" s="30"/>
      <c r="Z686" s="30"/>
      <c r="AA686" s="30"/>
      <c r="AB686" s="30"/>
      <c r="AC686" s="30"/>
      <c r="AD686" s="30"/>
      <c r="AE686" s="30"/>
      <c r="AF686" s="30"/>
      <c r="AG686" s="30"/>
      <c r="AH686" s="30"/>
      <c r="AI686" s="30"/>
    </row>
    <row r="687" spans="1:35">
      <c r="A687" s="57"/>
      <c r="B687" s="43"/>
      <c r="C687" s="43"/>
      <c r="D687" s="43"/>
      <c r="E687" s="51"/>
      <c r="F687" s="43"/>
      <c r="G687" s="36"/>
      <c r="H687" s="43"/>
      <c r="I687" s="36"/>
      <c r="J687" s="43"/>
      <c r="K687" s="50"/>
      <c r="L687" s="43"/>
      <c r="M687" s="43"/>
      <c r="N687" s="36"/>
      <c r="O687" s="51"/>
      <c r="P687" s="43"/>
      <c r="Q687" s="36"/>
      <c r="R687" s="24"/>
      <c r="S687" s="43"/>
      <c r="T687" s="36"/>
      <c r="U687" s="30"/>
      <c r="V687" s="30"/>
      <c r="W687" s="30"/>
      <c r="X687" s="30"/>
      <c r="Y687" s="30"/>
      <c r="Z687" s="30"/>
      <c r="AA687" s="30"/>
      <c r="AB687" s="30"/>
      <c r="AC687" s="30"/>
      <c r="AD687" s="30"/>
      <c r="AE687" s="30"/>
      <c r="AF687" s="30"/>
      <c r="AG687" s="30"/>
      <c r="AH687" s="30"/>
      <c r="AI687" s="30"/>
    </row>
    <row r="688" spans="1:35">
      <c r="A688" s="57"/>
      <c r="B688" s="43"/>
      <c r="C688" s="43"/>
      <c r="D688" s="43"/>
      <c r="E688" s="51"/>
      <c r="F688" s="43"/>
      <c r="G688" s="36"/>
      <c r="H688" s="43"/>
      <c r="I688" s="36"/>
      <c r="J688" s="43"/>
      <c r="K688" s="50"/>
      <c r="L688" s="43"/>
      <c r="M688" s="43"/>
      <c r="N688" s="36"/>
      <c r="O688" s="51"/>
      <c r="P688" s="43"/>
      <c r="Q688" s="36"/>
      <c r="R688" s="24"/>
      <c r="S688" s="43"/>
      <c r="T688" s="36"/>
      <c r="U688" s="30"/>
      <c r="V688" s="30"/>
      <c r="W688" s="30"/>
      <c r="X688" s="30"/>
      <c r="Y688" s="30"/>
      <c r="Z688" s="30"/>
      <c r="AA688" s="30"/>
      <c r="AB688" s="30"/>
      <c r="AC688" s="30"/>
      <c r="AD688" s="30"/>
      <c r="AE688" s="30"/>
      <c r="AF688" s="30"/>
      <c r="AG688" s="30"/>
      <c r="AH688" s="30"/>
      <c r="AI688" s="30"/>
    </row>
    <row r="689" spans="1:35">
      <c r="A689" s="57"/>
      <c r="B689" s="43"/>
      <c r="C689" s="43"/>
      <c r="D689" s="43"/>
      <c r="E689" s="51"/>
      <c r="F689" s="43"/>
      <c r="G689" s="36"/>
      <c r="H689" s="43"/>
      <c r="I689" s="36"/>
      <c r="J689" s="43"/>
      <c r="K689" s="50"/>
      <c r="L689" s="43"/>
      <c r="M689" s="43"/>
      <c r="N689" s="36"/>
      <c r="O689" s="51"/>
      <c r="P689" s="43"/>
      <c r="Q689" s="36"/>
      <c r="R689" s="24"/>
      <c r="S689" s="43"/>
      <c r="T689" s="36"/>
      <c r="U689" s="30"/>
      <c r="V689" s="30"/>
      <c r="W689" s="30"/>
      <c r="X689" s="30"/>
      <c r="Y689" s="30"/>
      <c r="Z689" s="30"/>
      <c r="AA689" s="30"/>
      <c r="AB689" s="30"/>
      <c r="AC689" s="30"/>
      <c r="AD689" s="30"/>
      <c r="AE689" s="30"/>
      <c r="AF689" s="30"/>
      <c r="AG689" s="30"/>
      <c r="AH689" s="30"/>
      <c r="AI689" s="30"/>
    </row>
    <row r="690" spans="1:35">
      <c r="A690" s="57"/>
      <c r="B690" s="43"/>
      <c r="C690" s="43"/>
      <c r="D690" s="43"/>
      <c r="E690" s="51"/>
      <c r="F690" s="43"/>
      <c r="G690" s="36"/>
      <c r="H690" s="43"/>
      <c r="I690" s="36"/>
      <c r="J690" s="43"/>
      <c r="K690" s="50"/>
      <c r="L690" s="43"/>
      <c r="M690" s="43"/>
      <c r="N690" s="36"/>
      <c r="O690" s="51"/>
      <c r="P690" s="43"/>
      <c r="Q690" s="36"/>
      <c r="R690" s="24"/>
      <c r="S690" s="43"/>
      <c r="T690" s="36"/>
      <c r="U690" s="30"/>
      <c r="V690" s="30"/>
      <c r="W690" s="30"/>
      <c r="X690" s="30"/>
      <c r="Y690" s="30"/>
      <c r="Z690" s="30"/>
      <c r="AA690" s="30"/>
      <c r="AB690" s="30"/>
      <c r="AC690" s="30"/>
      <c r="AD690" s="30"/>
      <c r="AE690" s="30"/>
      <c r="AF690" s="30"/>
      <c r="AG690" s="30"/>
      <c r="AH690" s="30"/>
      <c r="AI690" s="30"/>
    </row>
    <row r="691" spans="1:35">
      <c r="A691" s="57"/>
      <c r="B691" s="43"/>
      <c r="C691" s="43"/>
      <c r="D691" s="43"/>
      <c r="E691" s="51"/>
      <c r="F691" s="43"/>
      <c r="G691" s="36"/>
      <c r="H691" s="43"/>
      <c r="I691" s="36"/>
      <c r="J691" s="43"/>
      <c r="K691" s="50"/>
      <c r="L691" s="43"/>
      <c r="M691" s="43"/>
      <c r="N691" s="36"/>
      <c r="O691" s="51"/>
      <c r="P691" s="43"/>
      <c r="Q691" s="36"/>
      <c r="R691" s="24"/>
      <c r="S691" s="43"/>
      <c r="T691" s="36"/>
      <c r="U691" s="30"/>
      <c r="V691" s="30"/>
      <c r="W691" s="30"/>
      <c r="X691" s="30"/>
      <c r="Y691" s="30"/>
      <c r="Z691" s="30"/>
      <c r="AA691" s="30"/>
      <c r="AB691" s="30"/>
      <c r="AC691" s="30"/>
      <c r="AD691" s="30"/>
      <c r="AE691" s="30"/>
      <c r="AF691" s="30"/>
      <c r="AG691" s="30"/>
      <c r="AH691" s="30"/>
      <c r="AI691" s="30"/>
    </row>
    <row r="692" spans="1:35">
      <c r="A692" s="57"/>
      <c r="B692" s="43"/>
      <c r="C692" s="43"/>
      <c r="D692" s="43"/>
      <c r="E692" s="51"/>
      <c r="F692" s="43"/>
      <c r="G692" s="36"/>
      <c r="H692" s="43"/>
      <c r="I692" s="36"/>
      <c r="J692" s="43"/>
      <c r="K692" s="50"/>
      <c r="L692" s="43"/>
      <c r="M692" s="43"/>
      <c r="N692" s="36"/>
      <c r="O692" s="51"/>
      <c r="P692" s="43"/>
      <c r="Q692" s="36"/>
      <c r="R692" s="24"/>
      <c r="S692" s="43"/>
      <c r="T692" s="36"/>
      <c r="U692" s="30"/>
      <c r="V692" s="30"/>
      <c r="W692" s="30"/>
      <c r="X692" s="30"/>
      <c r="Y692" s="30"/>
      <c r="Z692" s="30"/>
      <c r="AA692" s="30"/>
      <c r="AB692" s="30"/>
      <c r="AC692" s="30"/>
      <c r="AD692" s="30"/>
      <c r="AE692" s="30"/>
      <c r="AF692" s="30"/>
      <c r="AG692" s="30"/>
      <c r="AH692" s="30"/>
      <c r="AI692" s="30"/>
    </row>
    <row r="693" spans="1:35">
      <c r="A693" s="57"/>
      <c r="B693" s="43"/>
      <c r="C693" s="43"/>
      <c r="D693" s="43"/>
      <c r="E693" s="51"/>
      <c r="F693" s="43"/>
      <c r="G693" s="36"/>
      <c r="H693" s="43"/>
      <c r="I693" s="36"/>
      <c r="J693" s="43"/>
      <c r="K693" s="50"/>
      <c r="L693" s="43"/>
      <c r="M693" s="43"/>
      <c r="N693" s="36"/>
      <c r="O693" s="51"/>
      <c r="P693" s="43"/>
      <c r="Q693" s="36"/>
      <c r="R693" s="24"/>
      <c r="S693" s="43"/>
      <c r="T693" s="36"/>
      <c r="U693" s="30"/>
      <c r="V693" s="30"/>
      <c r="W693" s="30"/>
      <c r="X693" s="30"/>
      <c r="Y693" s="30"/>
      <c r="Z693" s="30"/>
      <c r="AA693" s="30"/>
      <c r="AB693" s="30"/>
      <c r="AC693" s="30"/>
      <c r="AD693" s="30"/>
      <c r="AE693" s="30"/>
      <c r="AF693" s="30"/>
      <c r="AG693" s="30"/>
      <c r="AH693" s="30"/>
      <c r="AI693" s="30"/>
    </row>
    <row r="694" spans="1:35">
      <c r="A694" s="57"/>
      <c r="B694" s="43"/>
      <c r="C694" s="43"/>
      <c r="D694" s="43"/>
      <c r="E694" s="51"/>
      <c r="F694" s="43"/>
      <c r="G694" s="36"/>
      <c r="H694" s="43"/>
      <c r="I694" s="36"/>
      <c r="J694" s="43"/>
      <c r="K694" s="50"/>
      <c r="L694" s="43"/>
      <c r="M694" s="43"/>
      <c r="N694" s="36"/>
      <c r="O694" s="51"/>
      <c r="P694" s="43"/>
      <c r="Q694" s="36"/>
      <c r="R694" s="24"/>
      <c r="S694" s="43"/>
      <c r="T694" s="36"/>
      <c r="U694" s="30"/>
      <c r="V694" s="30"/>
      <c r="W694" s="30"/>
      <c r="X694" s="30"/>
      <c r="Y694" s="30"/>
      <c r="Z694" s="30"/>
      <c r="AA694" s="30"/>
      <c r="AB694" s="30"/>
      <c r="AC694" s="30"/>
      <c r="AD694" s="30"/>
      <c r="AE694" s="30"/>
      <c r="AF694" s="30"/>
      <c r="AG694" s="30"/>
      <c r="AH694" s="30"/>
      <c r="AI694" s="30"/>
    </row>
    <row r="695" spans="1:35">
      <c r="A695" s="57"/>
      <c r="B695" s="43"/>
      <c r="C695" s="43"/>
      <c r="D695" s="43"/>
      <c r="E695" s="51"/>
      <c r="F695" s="43"/>
      <c r="G695" s="36"/>
      <c r="H695" s="43"/>
      <c r="I695" s="36"/>
      <c r="J695" s="43"/>
      <c r="K695" s="50"/>
      <c r="L695" s="43"/>
      <c r="M695" s="43"/>
      <c r="N695" s="36"/>
      <c r="O695" s="51"/>
      <c r="P695" s="43"/>
      <c r="Q695" s="36"/>
      <c r="R695" s="24"/>
      <c r="S695" s="43"/>
      <c r="T695" s="36"/>
      <c r="U695" s="30"/>
      <c r="V695" s="30"/>
      <c r="W695" s="30"/>
      <c r="X695" s="30"/>
      <c r="Y695" s="30"/>
      <c r="Z695" s="30"/>
      <c r="AA695" s="30"/>
      <c r="AB695" s="30"/>
      <c r="AC695" s="30"/>
      <c r="AD695" s="30"/>
      <c r="AE695" s="30"/>
      <c r="AF695" s="30"/>
      <c r="AG695" s="30"/>
      <c r="AH695" s="30"/>
      <c r="AI695" s="30"/>
    </row>
    <row r="696" spans="1:35">
      <c r="A696" s="57"/>
      <c r="B696" s="43"/>
      <c r="C696" s="43"/>
      <c r="D696" s="43"/>
      <c r="E696" s="51"/>
      <c r="F696" s="43"/>
      <c r="G696" s="36"/>
      <c r="H696" s="43"/>
      <c r="I696" s="36"/>
      <c r="J696" s="43"/>
      <c r="K696" s="50"/>
      <c r="L696" s="43"/>
      <c r="M696" s="43"/>
      <c r="N696" s="36"/>
      <c r="O696" s="51"/>
      <c r="P696" s="43"/>
      <c r="Q696" s="36"/>
      <c r="R696" s="24"/>
      <c r="S696" s="43"/>
      <c r="T696" s="36"/>
      <c r="U696" s="30"/>
      <c r="V696" s="30"/>
      <c r="W696" s="30"/>
      <c r="X696" s="30"/>
      <c r="Y696" s="30"/>
      <c r="Z696" s="30"/>
      <c r="AA696" s="30"/>
      <c r="AB696" s="30"/>
      <c r="AC696" s="30"/>
      <c r="AD696" s="30"/>
      <c r="AE696" s="30"/>
      <c r="AF696" s="30"/>
      <c r="AG696" s="30"/>
      <c r="AH696" s="30"/>
      <c r="AI696" s="30"/>
    </row>
    <row r="697" spans="1:35">
      <c r="A697" s="57"/>
      <c r="B697" s="43"/>
      <c r="C697" s="43"/>
      <c r="D697" s="43"/>
      <c r="E697" s="51"/>
      <c r="F697" s="43"/>
      <c r="G697" s="36"/>
      <c r="H697" s="43"/>
      <c r="I697" s="36"/>
      <c r="J697" s="43"/>
      <c r="K697" s="50"/>
      <c r="L697" s="43"/>
      <c r="M697" s="43"/>
      <c r="N697" s="36"/>
      <c r="O697" s="51"/>
      <c r="P697" s="43"/>
      <c r="Q697" s="36"/>
      <c r="R697" s="24"/>
      <c r="S697" s="43"/>
      <c r="T697" s="36"/>
      <c r="U697" s="30"/>
      <c r="V697" s="30"/>
      <c r="W697" s="30"/>
      <c r="X697" s="30"/>
      <c r="Y697" s="30"/>
      <c r="Z697" s="30"/>
      <c r="AA697" s="30"/>
      <c r="AB697" s="30"/>
      <c r="AC697" s="30"/>
      <c r="AD697" s="30"/>
      <c r="AE697" s="30"/>
      <c r="AF697" s="30"/>
      <c r="AG697" s="30"/>
      <c r="AH697" s="30"/>
      <c r="AI697" s="30"/>
    </row>
    <row r="698" spans="1:35">
      <c r="A698" s="57"/>
      <c r="B698" s="43"/>
      <c r="C698" s="43"/>
      <c r="D698" s="43"/>
      <c r="E698" s="51"/>
      <c r="F698" s="43"/>
      <c r="G698" s="36"/>
      <c r="H698" s="43"/>
      <c r="I698" s="36"/>
      <c r="J698" s="43"/>
      <c r="K698" s="50"/>
      <c r="L698" s="43"/>
      <c r="M698" s="43"/>
      <c r="N698" s="36"/>
      <c r="O698" s="51"/>
      <c r="P698" s="43"/>
      <c r="Q698" s="36"/>
      <c r="R698" s="24"/>
      <c r="S698" s="43"/>
      <c r="T698" s="36"/>
      <c r="U698" s="30"/>
      <c r="V698" s="30"/>
      <c r="W698" s="30"/>
      <c r="X698" s="30"/>
      <c r="Y698" s="30"/>
      <c r="Z698" s="30"/>
      <c r="AA698" s="30"/>
      <c r="AB698" s="30"/>
      <c r="AC698" s="30"/>
      <c r="AD698" s="30"/>
      <c r="AE698" s="30"/>
      <c r="AF698" s="30"/>
      <c r="AG698" s="30"/>
      <c r="AH698" s="30"/>
      <c r="AI698" s="30"/>
    </row>
    <row r="699" spans="1:35">
      <c r="A699" s="57"/>
      <c r="B699" s="43"/>
      <c r="C699" s="43"/>
      <c r="D699" s="43"/>
      <c r="E699" s="51"/>
      <c r="F699" s="43"/>
      <c r="G699" s="36"/>
      <c r="H699" s="43"/>
      <c r="I699" s="36"/>
      <c r="J699" s="43"/>
      <c r="K699" s="50"/>
      <c r="L699" s="43"/>
      <c r="M699" s="43"/>
      <c r="N699" s="36"/>
      <c r="O699" s="51"/>
      <c r="P699" s="43"/>
      <c r="Q699" s="36"/>
      <c r="R699" s="24"/>
      <c r="S699" s="43"/>
      <c r="T699" s="36"/>
      <c r="U699" s="30"/>
      <c r="V699" s="30"/>
      <c r="W699" s="30"/>
      <c r="X699" s="30"/>
      <c r="Y699" s="30"/>
      <c r="Z699" s="30"/>
      <c r="AA699" s="30"/>
      <c r="AB699" s="30"/>
      <c r="AC699" s="30"/>
      <c r="AD699" s="30"/>
      <c r="AE699" s="30"/>
      <c r="AF699" s="30"/>
      <c r="AG699" s="30"/>
      <c r="AH699" s="30"/>
      <c r="AI699" s="30"/>
    </row>
    <row r="700" spans="1:35">
      <c r="A700" s="57"/>
      <c r="B700" s="43"/>
      <c r="C700" s="43"/>
      <c r="D700" s="43"/>
      <c r="E700" s="51"/>
      <c r="F700" s="43"/>
      <c r="G700" s="36"/>
      <c r="H700" s="43"/>
      <c r="I700" s="36"/>
      <c r="J700" s="43"/>
      <c r="K700" s="50"/>
      <c r="L700" s="43"/>
      <c r="M700" s="43"/>
      <c r="N700" s="36"/>
      <c r="O700" s="51"/>
      <c r="P700" s="43"/>
      <c r="Q700" s="36"/>
      <c r="R700" s="24"/>
      <c r="S700" s="43"/>
      <c r="T700" s="36"/>
      <c r="U700" s="30"/>
      <c r="V700" s="30"/>
      <c r="W700" s="30"/>
      <c r="X700" s="30"/>
      <c r="Y700" s="30"/>
      <c r="Z700" s="30"/>
      <c r="AA700" s="30"/>
      <c r="AB700" s="30"/>
      <c r="AC700" s="30"/>
      <c r="AD700" s="30"/>
      <c r="AE700" s="30"/>
      <c r="AF700" s="30"/>
      <c r="AG700" s="30"/>
      <c r="AH700" s="30"/>
      <c r="AI700" s="30"/>
    </row>
    <row r="701" spans="1:35">
      <c r="A701" s="57"/>
      <c r="B701" s="43"/>
      <c r="C701" s="43"/>
      <c r="D701" s="43"/>
      <c r="E701" s="51"/>
      <c r="F701" s="43"/>
      <c r="G701" s="36"/>
      <c r="H701" s="43"/>
      <c r="I701" s="36"/>
      <c r="J701" s="43"/>
      <c r="K701" s="50"/>
      <c r="L701" s="43"/>
      <c r="M701" s="43"/>
      <c r="N701" s="36"/>
      <c r="O701" s="51"/>
      <c r="P701" s="43"/>
      <c r="Q701" s="36"/>
      <c r="R701" s="24"/>
      <c r="S701" s="43"/>
      <c r="T701" s="36"/>
      <c r="U701" s="30"/>
      <c r="V701" s="30"/>
      <c r="W701" s="30"/>
      <c r="X701" s="30"/>
      <c r="Y701" s="30"/>
      <c r="Z701" s="30"/>
      <c r="AA701" s="30"/>
      <c r="AB701" s="30"/>
      <c r="AC701" s="30"/>
      <c r="AD701" s="30"/>
      <c r="AE701" s="30"/>
      <c r="AF701" s="30"/>
      <c r="AG701" s="30"/>
      <c r="AH701" s="30"/>
      <c r="AI701" s="30"/>
    </row>
    <row r="702" spans="1:35">
      <c r="A702" s="57"/>
      <c r="B702" s="43"/>
      <c r="C702" s="43"/>
      <c r="D702" s="43"/>
      <c r="E702" s="51"/>
      <c r="F702" s="43"/>
      <c r="G702" s="36"/>
      <c r="H702" s="43"/>
      <c r="I702" s="36"/>
      <c r="J702" s="43"/>
      <c r="K702" s="50"/>
      <c r="L702" s="43"/>
      <c r="M702" s="43"/>
      <c r="N702" s="36"/>
      <c r="O702" s="51"/>
      <c r="P702" s="43"/>
      <c r="Q702" s="36"/>
      <c r="R702" s="24"/>
      <c r="S702" s="43"/>
      <c r="T702" s="36"/>
      <c r="U702" s="30"/>
      <c r="V702" s="30"/>
      <c r="W702" s="30"/>
      <c r="X702" s="30"/>
      <c r="Y702" s="30"/>
      <c r="Z702" s="30"/>
      <c r="AA702" s="30"/>
      <c r="AB702" s="30"/>
      <c r="AC702" s="30"/>
      <c r="AD702" s="30"/>
      <c r="AE702" s="30"/>
      <c r="AF702" s="30"/>
      <c r="AG702" s="30"/>
      <c r="AH702" s="30"/>
      <c r="AI702" s="30"/>
    </row>
    <row r="703" spans="1:35">
      <c r="A703" s="57"/>
      <c r="B703" s="43"/>
      <c r="C703" s="43"/>
      <c r="D703" s="43"/>
      <c r="E703" s="51"/>
      <c r="F703" s="43"/>
      <c r="G703" s="36"/>
      <c r="H703" s="43"/>
      <c r="I703" s="36"/>
      <c r="J703" s="43"/>
      <c r="K703" s="50"/>
      <c r="L703" s="43"/>
      <c r="M703" s="43"/>
      <c r="N703" s="36"/>
      <c r="O703" s="51"/>
      <c r="P703" s="43"/>
      <c r="Q703" s="36"/>
      <c r="R703" s="24"/>
      <c r="S703" s="43"/>
      <c r="T703" s="36"/>
      <c r="U703" s="30"/>
      <c r="V703" s="30"/>
      <c r="W703" s="30"/>
      <c r="X703" s="30"/>
      <c r="Y703" s="30"/>
      <c r="Z703" s="30"/>
      <c r="AA703" s="30"/>
      <c r="AB703" s="30"/>
      <c r="AC703" s="30"/>
      <c r="AD703" s="30"/>
      <c r="AE703" s="30"/>
      <c r="AF703" s="30"/>
      <c r="AG703" s="30"/>
      <c r="AH703" s="30"/>
      <c r="AI703" s="30"/>
    </row>
    <row r="704" spans="1:35">
      <c r="A704" s="57"/>
      <c r="B704" s="43"/>
      <c r="C704" s="43"/>
      <c r="D704" s="43"/>
      <c r="E704" s="51"/>
      <c r="F704" s="43"/>
      <c r="G704" s="36"/>
      <c r="H704" s="43"/>
      <c r="I704" s="36"/>
      <c r="J704" s="43"/>
      <c r="K704" s="50"/>
      <c r="L704" s="43"/>
      <c r="M704" s="43"/>
      <c r="N704" s="36"/>
      <c r="O704" s="51"/>
      <c r="P704" s="43"/>
      <c r="Q704" s="36"/>
      <c r="R704" s="24"/>
      <c r="S704" s="43"/>
      <c r="T704" s="36"/>
      <c r="U704" s="30"/>
      <c r="V704" s="30"/>
      <c r="W704" s="30"/>
      <c r="X704" s="30"/>
      <c r="Y704" s="30"/>
      <c r="Z704" s="30"/>
      <c r="AA704" s="30"/>
      <c r="AB704" s="30"/>
      <c r="AC704" s="30"/>
      <c r="AD704" s="30"/>
      <c r="AE704" s="30"/>
      <c r="AF704" s="30"/>
      <c r="AG704" s="30"/>
      <c r="AH704" s="30"/>
      <c r="AI704" s="30"/>
    </row>
    <row r="705" spans="1:35">
      <c r="A705" s="57"/>
      <c r="B705" s="43"/>
      <c r="C705" s="43"/>
      <c r="D705" s="43"/>
      <c r="E705" s="51"/>
      <c r="F705" s="43"/>
      <c r="G705" s="36"/>
      <c r="H705" s="43"/>
      <c r="I705" s="36"/>
      <c r="J705" s="43"/>
      <c r="K705" s="50"/>
      <c r="L705" s="43"/>
      <c r="M705" s="43"/>
      <c r="N705" s="36"/>
      <c r="O705" s="51"/>
      <c r="P705" s="43"/>
      <c r="Q705" s="36"/>
      <c r="R705" s="24"/>
      <c r="S705" s="43"/>
      <c r="T705" s="36"/>
      <c r="U705" s="30"/>
      <c r="V705" s="30"/>
      <c r="W705" s="30"/>
      <c r="X705" s="30"/>
      <c r="Y705" s="30"/>
      <c r="Z705" s="30"/>
      <c r="AA705" s="30"/>
      <c r="AB705" s="30"/>
      <c r="AC705" s="30"/>
      <c r="AD705" s="30"/>
      <c r="AE705" s="30"/>
      <c r="AF705" s="30"/>
      <c r="AG705" s="30"/>
      <c r="AH705" s="30"/>
      <c r="AI705" s="30"/>
    </row>
    <row r="706" spans="1:35">
      <c r="A706" s="57"/>
      <c r="B706" s="43"/>
      <c r="C706" s="43"/>
      <c r="D706" s="43"/>
      <c r="E706" s="51"/>
      <c r="F706" s="43"/>
      <c r="G706" s="36"/>
      <c r="H706" s="43"/>
      <c r="I706" s="36"/>
      <c r="J706" s="43"/>
      <c r="K706" s="50"/>
      <c r="L706" s="43"/>
      <c r="M706" s="43"/>
      <c r="N706" s="36"/>
      <c r="O706" s="51"/>
      <c r="P706" s="43"/>
      <c r="Q706" s="36"/>
      <c r="R706" s="24"/>
      <c r="S706" s="43"/>
      <c r="T706" s="36"/>
      <c r="U706" s="30"/>
      <c r="V706" s="30"/>
      <c r="W706" s="30"/>
      <c r="X706" s="30"/>
      <c r="Y706" s="30"/>
      <c r="Z706" s="30"/>
      <c r="AA706" s="30"/>
      <c r="AB706" s="30"/>
      <c r="AC706" s="30"/>
      <c r="AD706" s="30"/>
      <c r="AE706" s="30"/>
      <c r="AF706" s="30"/>
      <c r="AG706" s="30"/>
      <c r="AH706" s="30"/>
      <c r="AI706" s="30"/>
    </row>
    <row r="707" spans="1:35">
      <c r="A707" s="57"/>
      <c r="B707" s="43"/>
      <c r="C707" s="43"/>
      <c r="D707" s="43"/>
      <c r="E707" s="51"/>
      <c r="F707" s="43"/>
      <c r="G707" s="36"/>
      <c r="H707" s="43"/>
      <c r="I707" s="36"/>
      <c r="J707" s="43"/>
      <c r="K707" s="50"/>
      <c r="L707" s="43"/>
      <c r="M707" s="43"/>
      <c r="N707" s="36"/>
      <c r="O707" s="51"/>
      <c r="P707" s="43"/>
      <c r="Q707" s="36"/>
      <c r="R707" s="24"/>
      <c r="S707" s="43"/>
      <c r="T707" s="36"/>
      <c r="U707" s="30"/>
      <c r="V707" s="30"/>
      <c r="W707" s="30"/>
      <c r="X707" s="30"/>
      <c r="Y707" s="30"/>
      <c r="Z707" s="30"/>
      <c r="AA707" s="30"/>
      <c r="AB707" s="30"/>
      <c r="AC707" s="30"/>
      <c r="AD707" s="30"/>
      <c r="AE707" s="30"/>
      <c r="AF707" s="30"/>
      <c r="AG707" s="30"/>
      <c r="AH707" s="30"/>
      <c r="AI707" s="30"/>
    </row>
    <row r="708" spans="1:35">
      <c r="A708" s="57"/>
      <c r="B708" s="43"/>
      <c r="C708" s="43"/>
      <c r="D708" s="43"/>
      <c r="E708" s="51"/>
      <c r="F708" s="43"/>
      <c r="G708" s="36"/>
      <c r="H708" s="43"/>
      <c r="I708" s="36"/>
      <c r="J708" s="43"/>
      <c r="K708" s="50"/>
      <c r="L708" s="43"/>
      <c r="M708" s="43"/>
      <c r="N708" s="36"/>
      <c r="O708" s="51"/>
      <c r="P708" s="43"/>
      <c r="Q708" s="36"/>
      <c r="R708" s="24"/>
      <c r="S708" s="43"/>
      <c r="T708" s="36"/>
      <c r="U708" s="30"/>
      <c r="V708" s="30"/>
      <c r="W708" s="30"/>
      <c r="X708" s="30"/>
      <c r="Y708" s="30"/>
      <c r="Z708" s="30"/>
      <c r="AA708" s="30"/>
      <c r="AB708" s="30"/>
      <c r="AC708" s="30"/>
      <c r="AD708" s="30"/>
      <c r="AE708" s="30"/>
      <c r="AF708" s="30"/>
      <c r="AG708" s="30"/>
      <c r="AH708" s="30"/>
      <c r="AI708" s="30"/>
    </row>
    <row r="709" spans="1:35">
      <c r="A709" s="57"/>
      <c r="B709" s="43"/>
      <c r="C709" s="43"/>
      <c r="D709" s="43"/>
      <c r="E709" s="51"/>
      <c r="F709" s="43"/>
      <c r="G709" s="36"/>
      <c r="H709" s="43"/>
      <c r="I709" s="36"/>
      <c r="J709" s="43"/>
      <c r="K709" s="50"/>
      <c r="L709" s="43"/>
      <c r="M709" s="43"/>
      <c r="N709" s="36"/>
      <c r="O709" s="51"/>
      <c r="P709" s="43"/>
      <c r="Q709" s="36"/>
      <c r="R709" s="24"/>
      <c r="S709" s="43"/>
      <c r="T709" s="36"/>
      <c r="U709" s="30"/>
      <c r="V709" s="30"/>
      <c r="W709" s="30"/>
      <c r="X709" s="30"/>
      <c r="Y709" s="30"/>
      <c r="Z709" s="30"/>
      <c r="AA709" s="30"/>
      <c r="AB709" s="30"/>
      <c r="AC709" s="30"/>
      <c r="AD709" s="30"/>
      <c r="AE709" s="30"/>
      <c r="AF709" s="30"/>
      <c r="AG709" s="30"/>
      <c r="AH709" s="30"/>
      <c r="AI709" s="30"/>
    </row>
    <row r="710" spans="1:35">
      <c r="A710" s="57"/>
      <c r="B710" s="43"/>
      <c r="C710" s="43"/>
      <c r="D710" s="43"/>
      <c r="E710" s="51"/>
      <c r="F710" s="43"/>
      <c r="G710" s="36"/>
      <c r="H710" s="43"/>
      <c r="I710" s="36"/>
      <c r="J710" s="43"/>
      <c r="K710" s="50"/>
      <c r="L710" s="43"/>
      <c r="M710" s="43"/>
      <c r="N710" s="36"/>
      <c r="O710" s="51"/>
      <c r="P710" s="43"/>
      <c r="Q710" s="36"/>
      <c r="R710" s="24"/>
      <c r="S710" s="43"/>
      <c r="T710" s="36"/>
      <c r="U710" s="30"/>
      <c r="V710" s="30"/>
      <c r="W710" s="30"/>
      <c r="X710" s="30"/>
      <c r="Y710" s="30"/>
      <c r="Z710" s="30"/>
      <c r="AA710" s="30"/>
      <c r="AB710" s="30"/>
      <c r="AC710" s="30"/>
      <c r="AD710" s="30"/>
      <c r="AE710" s="30"/>
      <c r="AF710" s="30"/>
      <c r="AG710" s="30"/>
      <c r="AH710" s="30"/>
      <c r="AI710" s="30"/>
    </row>
    <row r="711" spans="1:35">
      <c r="A711" s="57"/>
      <c r="B711" s="43"/>
      <c r="C711" s="43"/>
      <c r="D711" s="43"/>
      <c r="E711" s="51"/>
      <c r="F711" s="43"/>
      <c r="G711" s="36"/>
      <c r="H711" s="43"/>
      <c r="I711" s="36"/>
      <c r="J711" s="43"/>
      <c r="K711" s="50"/>
      <c r="L711" s="43"/>
      <c r="M711" s="43"/>
      <c r="N711" s="36"/>
      <c r="O711" s="51"/>
      <c r="P711" s="43"/>
      <c r="Q711" s="36"/>
      <c r="R711" s="24"/>
      <c r="S711" s="43"/>
      <c r="T711" s="36"/>
      <c r="U711" s="30"/>
      <c r="V711" s="30"/>
      <c r="W711" s="30"/>
      <c r="X711" s="30"/>
      <c r="Y711" s="30"/>
      <c r="Z711" s="30"/>
      <c r="AA711" s="30"/>
      <c r="AB711" s="30"/>
      <c r="AC711" s="30"/>
      <c r="AD711" s="30"/>
      <c r="AE711" s="30"/>
      <c r="AF711" s="30"/>
      <c r="AG711" s="30"/>
      <c r="AH711" s="30"/>
      <c r="AI711" s="30"/>
    </row>
    <row r="712" spans="1:35">
      <c r="A712" s="57"/>
      <c r="B712" s="43"/>
      <c r="C712" s="43"/>
      <c r="D712" s="43"/>
      <c r="E712" s="51"/>
      <c r="F712" s="43"/>
      <c r="G712" s="36"/>
      <c r="H712" s="43"/>
      <c r="I712" s="36"/>
      <c r="J712" s="43"/>
      <c r="K712" s="50"/>
      <c r="L712" s="43"/>
      <c r="M712" s="43"/>
      <c r="N712" s="36"/>
      <c r="O712" s="51"/>
      <c r="P712" s="43"/>
      <c r="Q712" s="36"/>
      <c r="R712" s="24"/>
      <c r="S712" s="43"/>
      <c r="T712" s="36"/>
      <c r="U712" s="30"/>
      <c r="V712" s="30"/>
      <c r="W712" s="30"/>
      <c r="X712" s="30"/>
      <c r="Y712" s="30"/>
      <c r="Z712" s="30"/>
      <c r="AA712" s="30"/>
      <c r="AB712" s="30"/>
      <c r="AC712" s="30"/>
      <c r="AD712" s="30"/>
      <c r="AE712" s="30"/>
      <c r="AF712" s="30"/>
      <c r="AG712" s="30"/>
      <c r="AH712" s="30"/>
      <c r="AI712" s="30"/>
    </row>
    <row r="713" spans="1:35">
      <c r="A713" s="57"/>
      <c r="B713" s="43"/>
      <c r="C713" s="43"/>
      <c r="D713" s="43"/>
      <c r="E713" s="51"/>
      <c r="F713" s="43"/>
      <c r="G713" s="36"/>
      <c r="H713" s="43"/>
      <c r="I713" s="36"/>
      <c r="J713" s="43"/>
      <c r="K713" s="50"/>
      <c r="L713" s="43"/>
      <c r="M713" s="43"/>
      <c r="N713" s="36"/>
      <c r="O713" s="51"/>
      <c r="P713" s="43"/>
      <c r="Q713" s="36"/>
      <c r="R713" s="24"/>
      <c r="S713" s="43"/>
      <c r="T713" s="36"/>
      <c r="U713" s="30"/>
      <c r="V713" s="30"/>
      <c r="W713" s="30"/>
      <c r="X713" s="30"/>
      <c r="Y713" s="30"/>
      <c r="Z713" s="30"/>
      <c r="AA713" s="30"/>
      <c r="AB713" s="30"/>
      <c r="AC713" s="30"/>
      <c r="AD713" s="30"/>
      <c r="AE713" s="30"/>
      <c r="AF713" s="30"/>
      <c r="AG713" s="30"/>
      <c r="AH713" s="30"/>
      <c r="AI713" s="30"/>
    </row>
    <row r="714" spans="1:35">
      <c r="A714" s="57"/>
      <c r="B714" s="43"/>
      <c r="C714" s="43"/>
      <c r="D714" s="43"/>
      <c r="E714" s="51"/>
      <c r="F714" s="43"/>
      <c r="G714" s="36"/>
      <c r="H714" s="43"/>
      <c r="I714" s="36"/>
      <c r="J714" s="43"/>
      <c r="K714" s="50"/>
      <c r="L714" s="43"/>
      <c r="M714" s="43"/>
      <c r="N714" s="36"/>
      <c r="O714" s="51"/>
      <c r="P714" s="43"/>
      <c r="Q714" s="36"/>
      <c r="R714" s="24"/>
      <c r="S714" s="43"/>
      <c r="T714" s="36"/>
      <c r="U714" s="30"/>
      <c r="V714" s="30"/>
      <c r="W714" s="30"/>
      <c r="X714" s="30"/>
      <c r="Y714" s="30"/>
      <c r="Z714" s="30"/>
      <c r="AA714" s="30"/>
      <c r="AB714" s="30"/>
      <c r="AC714" s="30"/>
      <c r="AD714" s="30"/>
      <c r="AE714" s="30"/>
      <c r="AF714" s="30"/>
      <c r="AG714" s="30"/>
      <c r="AH714" s="30"/>
      <c r="AI714" s="30"/>
    </row>
    <row r="715" spans="1:35">
      <c r="A715" s="57"/>
      <c r="B715" s="43"/>
      <c r="C715" s="43"/>
      <c r="D715" s="43"/>
      <c r="E715" s="51"/>
      <c r="F715" s="43"/>
      <c r="G715" s="36"/>
      <c r="H715" s="43"/>
      <c r="I715" s="36"/>
      <c r="J715" s="43"/>
      <c r="K715" s="50"/>
      <c r="L715" s="43"/>
      <c r="M715" s="43"/>
      <c r="N715" s="36"/>
      <c r="O715" s="51"/>
      <c r="P715" s="43"/>
      <c r="Q715" s="36"/>
      <c r="R715" s="24"/>
      <c r="S715" s="43"/>
      <c r="T715" s="36"/>
      <c r="U715" s="30"/>
      <c r="V715" s="30"/>
      <c r="W715" s="30"/>
      <c r="X715" s="30"/>
      <c r="Y715" s="30"/>
      <c r="Z715" s="30"/>
      <c r="AA715" s="30"/>
      <c r="AB715" s="30"/>
      <c r="AC715" s="30"/>
      <c r="AD715" s="30"/>
      <c r="AE715" s="30"/>
      <c r="AF715" s="30"/>
      <c r="AG715" s="30"/>
      <c r="AH715" s="30"/>
      <c r="AI715" s="30"/>
    </row>
    <row r="716" spans="1:35">
      <c r="A716" s="57"/>
      <c r="B716" s="43"/>
      <c r="C716" s="43"/>
      <c r="D716" s="43"/>
      <c r="E716" s="51"/>
      <c r="F716" s="43"/>
      <c r="G716" s="36"/>
      <c r="H716" s="43"/>
      <c r="I716" s="36"/>
      <c r="J716" s="43"/>
      <c r="K716" s="50"/>
      <c r="L716" s="43"/>
      <c r="M716" s="43"/>
      <c r="N716" s="36"/>
      <c r="O716" s="51"/>
      <c r="P716" s="43"/>
      <c r="Q716" s="36"/>
      <c r="R716" s="24"/>
      <c r="S716" s="43"/>
      <c r="T716" s="36"/>
      <c r="U716" s="30"/>
      <c r="V716" s="30"/>
      <c r="W716" s="30"/>
      <c r="X716" s="30"/>
      <c r="Y716" s="30"/>
      <c r="Z716" s="30"/>
      <c r="AA716" s="30"/>
      <c r="AB716" s="30"/>
      <c r="AC716" s="30"/>
      <c r="AD716" s="30"/>
      <c r="AE716" s="30"/>
      <c r="AF716" s="30"/>
      <c r="AG716" s="30"/>
      <c r="AH716" s="30"/>
      <c r="AI716" s="30"/>
    </row>
    <row r="717" spans="1:35">
      <c r="A717" s="57"/>
      <c r="B717" s="43"/>
      <c r="C717" s="43"/>
      <c r="D717" s="43"/>
      <c r="E717" s="51"/>
      <c r="F717" s="43"/>
      <c r="G717" s="36"/>
      <c r="H717" s="43"/>
      <c r="I717" s="36"/>
      <c r="J717" s="43"/>
      <c r="K717" s="50"/>
      <c r="L717" s="43"/>
      <c r="M717" s="43"/>
      <c r="N717" s="36"/>
      <c r="O717" s="51"/>
      <c r="P717" s="43"/>
      <c r="Q717" s="36"/>
      <c r="R717" s="24"/>
      <c r="S717" s="43"/>
      <c r="T717" s="36"/>
      <c r="U717" s="30"/>
      <c r="V717" s="30"/>
      <c r="W717" s="30"/>
      <c r="X717" s="30"/>
      <c r="Y717" s="30"/>
      <c r="Z717" s="30"/>
      <c r="AA717" s="30"/>
      <c r="AB717" s="30"/>
      <c r="AC717" s="30"/>
      <c r="AD717" s="30"/>
      <c r="AE717" s="30"/>
      <c r="AF717" s="30"/>
      <c r="AG717" s="30"/>
      <c r="AH717" s="30"/>
      <c r="AI717" s="30"/>
    </row>
    <row r="718" spans="1:35">
      <c r="A718" s="57"/>
      <c r="B718" s="43"/>
      <c r="C718" s="43"/>
      <c r="D718" s="43"/>
      <c r="E718" s="51"/>
      <c r="F718" s="43"/>
      <c r="G718" s="36"/>
      <c r="H718" s="43"/>
      <c r="I718" s="36"/>
      <c r="J718" s="43"/>
      <c r="K718" s="50"/>
      <c r="L718" s="43"/>
      <c r="M718" s="43"/>
      <c r="N718" s="36"/>
      <c r="O718" s="51"/>
      <c r="P718" s="43"/>
      <c r="Q718" s="36"/>
      <c r="R718" s="24"/>
      <c r="S718" s="43"/>
      <c r="T718" s="36"/>
      <c r="U718" s="30"/>
      <c r="V718" s="30"/>
      <c r="W718" s="30"/>
      <c r="X718" s="30"/>
      <c r="Y718" s="30"/>
      <c r="Z718" s="30"/>
      <c r="AA718" s="30"/>
      <c r="AB718" s="30"/>
      <c r="AC718" s="30"/>
      <c r="AD718" s="30"/>
      <c r="AE718" s="30"/>
      <c r="AF718" s="30"/>
      <c r="AG718" s="30"/>
      <c r="AH718" s="30"/>
      <c r="AI718" s="30"/>
    </row>
    <row r="719" spans="1:35">
      <c r="A719" s="57"/>
      <c r="B719" s="43"/>
      <c r="C719" s="43"/>
      <c r="D719" s="43"/>
      <c r="E719" s="51"/>
      <c r="F719" s="43"/>
      <c r="G719" s="36"/>
      <c r="H719" s="43"/>
      <c r="I719" s="36"/>
      <c r="J719" s="43"/>
      <c r="K719" s="50"/>
      <c r="L719" s="43"/>
      <c r="M719" s="43"/>
      <c r="N719" s="36"/>
      <c r="O719" s="51"/>
      <c r="P719" s="43"/>
      <c r="Q719" s="36"/>
      <c r="R719" s="24"/>
      <c r="S719" s="43"/>
      <c r="T719" s="36"/>
      <c r="U719" s="30"/>
      <c r="V719" s="30"/>
      <c r="W719" s="30"/>
      <c r="X719" s="30"/>
      <c r="Y719" s="30"/>
      <c r="Z719" s="30"/>
      <c r="AA719" s="30"/>
      <c r="AB719" s="30"/>
      <c r="AC719" s="30"/>
      <c r="AD719" s="30"/>
      <c r="AE719" s="30"/>
      <c r="AF719" s="30"/>
      <c r="AG719" s="30"/>
      <c r="AH719" s="30"/>
      <c r="AI719" s="30"/>
    </row>
    <row r="720" spans="1:35">
      <c r="A720" s="57"/>
      <c r="B720" s="43"/>
      <c r="C720" s="43"/>
      <c r="D720" s="43"/>
      <c r="E720" s="51"/>
      <c r="F720" s="43"/>
      <c r="G720" s="36"/>
      <c r="H720" s="43"/>
      <c r="I720" s="36"/>
      <c r="J720" s="43"/>
      <c r="K720" s="50"/>
      <c r="L720" s="43"/>
      <c r="M720" s="43"/>
      <c r="N720" s="36"/>
      <c r="O720" s="51"/>
      <c r="P720" s="43"/>
      <c r="Q720" s="36"/>
      <c r="R720" s="24"/>
      <c r="S720" s="43"/>
      <c r="T720" s="36"/>
      <c r="U720" s="30"/>
      <c r="V720" s="30"/>
      <c r="W720" s="30"/>
      <c r="X720" s="30"/>
      <c r="Y720" s="30"/>
      <c r="Z720" s="30"/>
      <c r="AA720" s="30"/>
      <c r="AB720" s="30"/>
      <c r="AC720" s="30"/>
      <c r="AD720" s="30"/>
      <c r="AE720" s="30"/>
      <c r="AF720" s="30"/>
      <c r="AG720" s="30"/>
      <c r="AH720" s="30"/>
      <c r="AI720" s="30"/>
    </row>
    <row r="721" spans="1:35">
      <c r="A721" s="57"/>
      <c r="B721" s="43"/>
      <c r="C721" s="43"/>
      <c r="D721" s="43"/>
      <c r="E721" s="51"/>
      <c r="F721" s="43"/>
      <c r="G721" s="36"/>
      <c r="H721" s="43"/>
      <c r="I721" s="36"/>
      <c r="J721" s="43"/>
      <c r="K721" s="50"/>
      <c r="L721" s="43"/>
      <c r="M721" s="43"/>
      <c r="N721" s="36"/>
      <c r="O721" s="51"/>
      <c r="P721" s="43"/>
      <c r="Q721" s="36"/>
      <c r="R721" s="24"/>
      <c r="S721" s="43"/>
      <c r="T721" s="36"/>
      <c r="U721" s="30"/>
      <c r="V721" s="30"/>
      <c r="W721" s="30"/>
      <c r="X721" s="30"/>
      <c r="Y721" s="30"/>
      <c r="Z721" s="30"/>
      <c r="AA721" s="30"/>
      <c r="AB721" s="30"/>
      <c r="AC721" s="30"/>
      <c r="AD721" s="30"/>
      <c r="AE721" s="30"/>
      <c r="AF721" s="30"/>
      <c r="AG721" s="30"/>
      <c r="AH721" s="30"/>
      <c r="AI721" s="30"/>
    </row>
    <row r="722" spans="1:35">
      <c r="A722" s="57"/>
      <c r="B722" s="43"/>
      <c r="C722" s="43"/>
      <c r="D722" s="43"/>
      <c r="E722" s="51"/>
      <c r="F722" s="43"/>
      <c r="G722" s="36"/>
      <c r="H722" s="43"/>
      <c r="I722" s="36"/>
      <c r="J722" s="43"/>
      <c r="K722" s="50"/>
      <c r="L722" s="43"/>
      <c r="M722" s="43"/>
      <c r="N722" s="36"/>
      <c r="O722" s="51"/>
      <c r="P722" s="43"/>
      <c r="Q722" s="36"/>
      <c r="R722" s="24"/>
      <c r="S722" s="43"/>
      <c r="T722" s="36"/>
      <c r="U722" s="30"/>
      <c r="V722" s="30"/>
      <c r="W722" s="30"/>
      <c r="X722" s="30"/>
      <c r="Y722" s="30"/>
      <c r="Z722" s="30"/>
      <c r="AA722" s="30"/>
      <c r="AB722" s="30"/>
      <c r="AC722" s="30"/>
      <c r="AD722" s="30"/>
      <c r="AE722" s="30"/>
      <c r="AF722" s="30"/>
      <c r="AG722" s="30"/>
      <c r="AH722" s="30"/>
      <c r="AI722" s="30"/>
    </row>
    <row r="723" spans="1:35">
      <c r="A723" s="57"/>
      <c r="B723" s="43"/>
      <c r="C723" s="43"/>
      <c r="D723" s="43"/>
      <c r="E723" s="51"/>
      <c r="F723" s="43"/>
      <c r="G723" s="36"/>
      <c r="H723" s="43"/>
      <c r="I723" s="36"/>
      <c r="J723" s="43"/>
      <c r="K723" s="50"/>
      <c r="L723" s="43"/>
      <c r="M723" s="43"/>
      <c r="N723" s="36"/>
      <c r="O723" s="51"/>
      <c r="P723" s="43"/>
      <c r="Q723" s="36"/>
      <c r="R723" s="24"/>
      <c r="S723" s="43"/>
      <c r="T723" s="36"/>
      <c r="U723" s="30"/>
      <c r="V723" s="30"/>
      <c r="W723" s="30"/>
      <c r="X723" s="30"/>
      <c r="Y723" s="30"/>
      <c r="Z723" s="30"/>
      <c r="AA723" s="30"/>
      <c r="AB723" s="30"/>
      <c r="AC723" s="30"/>
      <c r="AD723" s="30"/>
      <c r="AE723" s="30"/>
      <c r="AF723" s="30"/>
      <c r="AG723" s="30"/>
      <c r="AH723" s="30"/>
      <c r="AI723" s="30"/>
    </row>
    <row r="724" spans="1:35">
      <c r="A724" s="57"/>
      <c r="B724" s="43"/>
      <c r="C724" s="43"/>
      <c r="D724" s="43"/>
      <c r="E724" s="51"/>
      <c r="F724" s="43"/>
      <c r="G724" s="36"/>
      <c r="H724" s="43"/>
      <c r="I724" s="36"/>
      <c r="J724" s="43"/>
      <c r="K724" s="50"/>
      <c r="L724" s="43"/>
      <c r="M724" s="43"/>
      <c r="N724" s="36"/>
      <c r="O724" s="51"/>
      <c r="P724" s="43"/>
      <c r="Q724" s="36"/>
      <c r="R724" s="24"/>
      <c r="S724" s="43"/>
      <c r="T724" s="36"/>
      <c r="U724" s="30"/>
      <c r="V724" s="30"/>
      <c r="W724" s="30"/>
      <c r="X724" s="30"/>
      <c r="Y724" s="30"/>
      <c r="Z724" s="30"/>
      <c r="AA724" s="30"/>
      <c r="AB724" s="30"/>
      <c r="AC724" s="30"/>
      <c r="AD724" s="30"/>
      <c r="AE724" s="30"/>
      <c r="AF724" s="30"/>
      <c r="AG724" s="30"/>
      <c r="AH724" s="30"/>
      <c r="AI724" s="30"/>
    </row>
    <row r="725" spans="1:35">
      <c r="A725" s="57"/>
      <c r="B725" s="43"/>
      <c r="C725" s="43"/>
      <c r="D725" s="43"/>
      <c r="E725" s="51"/>
      <c r="F725" s="43"/>
      <c r="G725" s="36"/>
      <c r="H725" s="43"/>
      <c r="I725" s="36"/>
      <c r="J725" s="43"/>
      <c r="K725" s="50"/>
      <c r="L725" s="43"/>
      <c r="M725" s="43"/>
      <c r="N725" s="36"/>
      <c r="O725" s="51"/>
      <c r="P725" s="43"/>
      <c r="Q725" s="36"/>
      <c r="R725" s="24"/>
      <c r="S725" s="43"/>
      <c r="T725" s="36"/>
      <c r="U725" s="30"/>
      <c r="V725" s="30"/>
      <c r="W725" s="30"/>
      <c r="X725" s="30"/>
      <c r="Y725" s="30"/>
      <c r="Z725" s="30"/>
      <c r="AA725" s="30"/>
      <c r="AB725" s="30"/>
      <c r="AC725" s="30"/>
      <c r="AD725" s="30"/>
      <c r="AE725" s="30"/>
      <c r="AF725" s="30"/>
      <c r="AG725" s="30"/>
      <c r="AH725" s="30"/>
      <c r="AI725" s="30"/>
    </row>
    <row r="726" spans="1:35">
      <c r="A726" s="57"/>
      <c r="B726" s="43"/>
      <c r="C726" s="43"/>
      <c r="D726" s="43"/>
      <c r="E726" s="51"/>
      <c r="F726" s="43"/>
      <c r="G726" s="36"/>
      <c r="H726" s="43"/>
      <c r="I726" s="36"/>
      <c r="J726" s="43"/>
      <c r="K726" s="50"/>
      <c r="L726" s="43"/>
      <c r="M726" s="43"/>
      <c r="N726" s="36"/>
      <c r="O726" s="51"/>
      <c r="P726" s="43"/>
      <c r="Q726" s="36"/>
      <c r="R726" s="24"/>
      <c r="S726" s="43"/>
      <c r="T726" s="36"/>
      <c r="U726" s="30"/>
      <c r="V726" s="30"/>
      <c r="W726" s="30"/>
      <c r="X726" s="30"/>
      <c r="Y726" s="30"/>
      <c r="Z726" s="30"/>
      <c r="AA726" s="30"/>
      <c r="AB726" s="30"/>
      <c r="AC726" s="30"/>
      <c r="AD726" s="30"/>
      <c r="AE726" s="30"/>
      <c r="AF726" s="30"/>
      <c r="AG726" s="30"/>
      <c r="AH726" s="30"/>
      <c r="AI726" s="30"/>
    </row>
    <row r="727" spans="1:35">
      <c r="A727" s="57"/>
      <c r="B727" s="43"/>
      <c r="C727" s="43"/>
      <c r="D727" s="43"/>
      <c r="E727" s="51"/>
      <c r="F727" s="43"/>
      <c r="G727" s="36"/>
      <c r="H727" s="43"/>
      <c r="I727" s="36"/>
      <c r="J727" s="43"/>
      <c r="K727" s="50"/>
      <c r="L727" s="43"/>
      <c r="M727" s="43"/>
      <c r="N727" s="36"/>
      <c r="O727" s="51"/>
      <c r="P727" s="43"/>
      <c r="Q727" s="36"/>
      <c r="R727" s="24"/>
      <c r="S727" s="43"/>
      <c r="T727" s="36"/>
      <c r="U727" s="30"/>
      <c r="V727" s="30"/>
      <c r="W727" s="30"/>
      <c r="X727" s="30"/>
      <c r="Y727" s="30"/>
      <c r="Z727" s="30"/>
      <c r="AA727" s="30"/>
      <c r="AB727" s="30"/>
      <c r="AC727" s="30"/>
      <c r="AD727" s="30"/>
      <c r="AE727" s="30"/>
      <c r="AF727" s="30"/>
      <c r="AG727" s="30"/>
      <c r="AH727" s="30"/>
      <c r="AI727" s="30"/>
    </row>
    <row r="728" spans="1:35">
      <c r="A728" s="57"/>
      <c r="B728" s="43"/>
      <c r="C728" s="43"/>
      <c r="D728" s="43"/>
      <c r="E728" s="51"/>
      <c r="F728" s="43"/>
      <c r="G728" s="36"/>
      <c r="H728" s="43"/>
      <c r="I728" s="36"/>
      <c r="J728" s="43"/>
      <c r="K728" s="50"/>
      <c r="L728" s="43"/>
      <c r="M728" s="43"/>
      <c r="N728" s="36"/>
      <c r="O728" s="51"/>
      <c r="P728" s="43"/>
      <c r="Q728" s="36"/>
      <c r="R728" s="24"/>
      <c r="S728" s="43"/>
      <c r="T728" s="36"/>
      <c r="U728" s="30"/>
      <c r="V728" s="30"/>
      <c r="W728" s="30"/>
      <c r="X728" s="30"/>
      <c r="Y728" s="30"/>
      <c r="Z728" s="30"/>
      <c r="AA728" s="30"/>
      <c r="AB728" s="30"/>
      <c r="AC728" s="30"/>
      <c r="AD728" s="30"/>
      <c r="AE728" s="30"/>
      <c r="AF728" s="30"/>
      <c r="AG728" s="30"/>
      <c r="AH728" s="30"/>
      <c r="AI728" s="30"/>
    </row>
    <row r="729" spans="1:35">
      <c r="A729" s="57"/>
      <c r="B729" s="43"/>
      <c r="C729" s="43"/>
      <c r="D729" s="43"/>
      <c r="E729" s="51"/>
      <c r="F729" s="43"/>
      <c r="G729" s="36"/>
      <c r="H729" s="43"/>
      <c r="I729" s="36"/>
      <c r="J729" s="43"/>
      <c r="K729" s="50"/>
      <c r="L729" s="43"/>
      <c r="M729" s="43"/>
      <c r="N729" s="36"/>
      <c r="O729" s="51"/>
      <c r="P729" s="43"/>
      <c r="Q729" s="36"/>
      <c r="R729" s="24"/>
      <c r="S729" s="43"/>
      <c r="T729" s="36"/>
      <c r="U729" s="30"/>
      <c r="V729" s="30"/>
      <c r="W729" s="30"/>
      <c r="X729" s="30"/>
      <c r="Y729" s="30"/>
      <c r="Z729" s="30"/>
      <c r="AA729" s="30"/>
      <c r="AB729" s="30"/>
      <c r="AC729" s="30"/>
      <c r="AD729" s="30"/>
      <c r="AE729" s="30"/>
      <c r="AF729" s="30"/>
      <c r="AG729" s="30"/>
      <c r="AH729" s="30"/>
      <c r="AI729" s="30"/>
    </row>
    <row r="730" spans="1:35">
      <c r="A730" s="57"/>
      <c r="B730" s="43"/>
      <c r="C730" s="43"/>
      <c r="D730" s="43"/>
      <c r="E730" s="51"/>
      <c r="F730" s="43"/>
      <c r="G730" s="36"/>
      <c r="H730" s="43"/>
      <c r="I730" s="36"/>
      <c r="J730" s="43"/>
      <c r="K730" s="50"/>
      <c r="L730" s="43"/>
      <c r="M730" s="43"/>
      <c r="N730" s="36"/>
      <c r="O730" s="51"/>
      <c r="P730" s="43"/>
      <c r="Q730" s="36"/>
      <c r="R730" s="24"/>
      <c r="S730" s="43"/>
      <c r="T730" s="36"/>
      <c r="U730" s="30"/>
      <c r="V730" s="30"/>
      <c r="W730" s="30"/>
      <c r="X730" s="30"/>
      <c r="Y730" s="30"/>
      <c r="Z730" s="30"/>
      <c r="AA730" s="30"/>
      <c r="AB730" s="30"/>
      <c r="AC730" s="30"/>
      <c r="AD730" s="30"/>
      <c r="AE730" s="30"/>
      <c r="AF730" s="30"/>
      <c r="AG730" s="30"/>
      <c r="AH730" s="30"/>
      <c r="AI730" s="30"/>
    </row>
    <row r="731" spans="1:35">
      <c r="A731" s="57"/>
      <c r="B731" s="43"/>
      <c r="C731" s="43"/>
      <c r="D731" s="43"/>
      <c r="E731" s="51"/>
      <c r="F731" s="43"/>
      <c r="G731" s="36"/>
      <c r="H731" s="43"/>
      <c r="I731" s="36"/>
      <c r="J731" s="43"/>
      <c r="K731" s="50"/>
      <c r="L731" s="43"/>
      <c r="M731" s="43"/>
      <c r="N731" s="36"/>
      <c r="O731" s="51"/>
      <c r="P731" s="43"/>
      <c r="Q731" s="36"/>
      <c r="R731" s="24"/>
      <c r="S731" s="43"/>
      <c r="T731" s="36"/>
      <c r="U731" s="30"/>
      <c r="V731" s="30"/>
      <c r="W731" s="30"/>
      <c r="X731" s="30"/>
      <c r="Y731" s="30"/>
      <c r="Z731" s="30"/>
      <c r="AA731" s="30"/>
      <c r="AB731" s="30"/>
      <c r="AC731" s="30"/>
      <c r="AD731" s="30"/>
      <c r="AE731" s="30"/>
      <c r="AF731" s="30"/>
      <c r="AG731" s="30"/>
      <c r="AH731" s="30"/>
      <c r="AI731" s="30"/>
    </row>
    <row r="732" spans="1:35">
      <c r="A732" s="57"/>
      <c r="B732" s="43"/>
      <c r="C732" s="43"/>
      <c r="D732" s="43"/>
      <c r="E732" s="51"/>
      <c r="F732" s="43"/>
      <c r="G732" s="36"/>
      <c r="H732" s="43"/>
      <c r="I732" s="36"/>
      <c r="J732" s="43"/>
      <c r="K732" s="50"/>
      <c r="L732" s="43"/>
      <c r="M732" s="43"/>
      <c r="N732" s="36"/>
      <c r="O732" s="51"/>
      <c r="P732" s="43"/>
      <c r="Q732" s="36"/>
      <c r="R732" s="24"/>
      <c r="S732" s="43"/>
      <c r="T732" s="36"/>
      <c r="U732" s="30"/>
      <c r="V732" s="30"/>
      <c r="W732" s="30"/>
      <c r="X732" s="30"/>
      <c r="Y732" s="30"/>
      <c r="Z732" s="30"/>
      <c r="AA732" s="30"/>
      <c r="AB732" s="30"/>
      <c r="AC732" s="30"/>
      <c r="AD732" s="30"/>
      <c r="AE732" s="30"/>
      <c r="AF732" s="30"/>
      <c r="AG732" s="30"/>
      <c r="AH732" s="30"/>
      <c r="AI732" s="30"/>
    </row>
    <row r="733" spans="1:35">
      <c r="A733" s="57"/>
      <c r="B733" s="43"/>
      <c r="C733" s="43"/>
      <c r="D733" s="43"/>
      <c r="E733" s="51"/>
      <c r="F733" s="43"/>
      <c r="G733" s="36"/>
      <c r="H733" s="43"/>
      <c r="I733" s="36"/>
      <c r="J733" s="43"/>
      <c r="K733" s="50"/>
      <c r="L733" s="43"/>
      <c r="M733" s="43"/>
      <c r="N733" s="36"/>
      <c r="O733" s="51"/>
      <c r="P733" s="43"/>
      <c r="Q733" s="36"/>
      <c r="R733" s="24"/>
      <c r="S733" s="43"/>
      <c r="T733" s="36"/>
      <c r="U733" s="30"/>
      <c r="V733" s="30"/>
      <c r="W733" s="30"/>
      <c r="X733" s="30"/>
      <c r="Y733" s="30"/>
      <c r="Z733" s="30"/>
      <c r="AA733" s="30"/>
      <c r="AB733" s="30"/>
      <c r="AC733" s="30"/>
      <c r="AD733" s="30"/>
      <c r="AE733" s="30"/>
      <c r="AF733" s="30"/>
      <c r="AG733" s="30"/>
      <c r="AH733" s="30"/>
      <c r="AI733" s="30"/>
    </row>
    <row r="734" spans="1:35">
      <c r="A734" s="57"/>
      <c r="B734" s="43"/>
      <c r="C734" s="43"/>
      <c r="D734" s="43"/>
      <c r="E734" s="51"/>
      <c r="F734" s="43"/>
      <c r="G734" s="36"/>
      <c r="H734" s="43"/>
      <c r="I734" s="36"/>
      <c r="J734" s="43"/>
      <c r="K734" s="50"/>
      <c r="L734" s="43"/>
      <c r="M734" s="43"/>
      <c r="N734" s="36"/>
      <c r="O734" s="51"/>
      <c r="P734" s="43"/>
      <c r="Q734" s="36"/>
      <c r="R734" s="24"/>
      <c r="S734" s="43"/>
      <c r="T734" s="36"/>
      <c r="U734" s="30"/>
      <c r="V734" s="30"/>
      <c r="W734" s="30"/>
      <c r="X734" s="30"/>
      <c r="Y734" s="30"/>
      <c r="Z734" s="30"/>
      <c r="AA734" s="30"/>
      <c r="AB734" s="30"/>
      <c r="AC734" s="30"/>
      <c r="AD734" s="30"/>
      <c r="AE734" s="30"/>
      <c r="AF734" s="30"/>
      <c r="AG734" s="30"/>
      <c r="AH734" s="30"/>
      <c r="AI734" s="30"/>
    </row>
    <row r="735" spans="1:35">
      <c r="A735" s="57"/>
      <c r="B735" s="43"/>
      <c r="C735" s="43"/>
      <c r="D735" s="43"/>
      <c r="E735" s="51"/>
      <c r="F735" s="43"/>
      <c r="G735" s="36"/>
      <c r="H735" s="43"/>
      <c r="I735" s="36"/>
      <c r="J735" s="43"/>
      <c r="K735" s="50"/>
      <c r="L735" s="43"/>
      <c r="M735" s="43"/>
      <c r="N735" s="36"/>
      <c r="O735" s="51"/>
      <c r="P735" s="43"/>
      <c r="Q735" s="36"/>
      <c r="R735" s="24"/>
      <c r="S735" s="43"/>
      <c r="T735" s="36"/>
      <c r="U735" s="30"/>
      <c r="V735" s="30"/>
      <c r="W735" s="30"/>
      <c r="X735" s="30"/>
      <c r="Y735" s="30"/>
      <c r="Z735" s="30"/>
      <c r="AA735" s="30"/>
      <c r="AB735" s="30"/>
      <c r="AC735" s="30"/>
      <c r="AD735" s="30"/>
      <c r="AE735" s="30"/>
      <c r="AF735" s="30"/>
      <c r="AG735" s="30"/>
      <c r="AH735" s="30"/>
      <c r="AI735" s="30"/>
    </row>
    <row r="736" spans="1:35">
      <c r="A736" s="57"/>
      <c r="B736" s="43"/>
      <c r="C736" s="43"/>
      <c r="D736" s="43"/>
      <c r="E736" s="51"/>
      <c r="F736" s="43"/>
      <c r="G736" s="36"/>
      <c r="H736" s="43"/>
      <c r="I736" s="36"/>
      <c r="J736" s="43"/>
      <c r="K736" s="50"/>
      <c r="L736" s="43"/>
      <c r="M736" s="43"/>
      <c r="N736" s="36"/>
      <c r="O736" s="51"/>
      <c r="P736" s="43"/>
      <c r="Q736" s="36"/>
      <c r="R736" s="24"/>
      <c r="S736" s="43"/>
      <c r="T736" s="36"/>
      <c r="U736" s="30"/>
      <c r="V736" s="30"/>
      <c r="W736" s="30"/>
      <c r="X736" s="30"/>
      <c r="Y736" s="30"/>
      <c r="Z736" s="30"/>
      <c r="AA736" s="30"/>
      <c r="AB736" s="30"/>
      <c r="AC736" s="30"/>
      <c r="AD736" s="30"/>
      <c r="AE736" s="30"/>
      <c r="AF736" s="30"/>
      <c r="AG736" s="30"/>
      <c r="AH736" s="30"/>
      <c r="AI736" s="30"/>
    </row>
    <row r="737" spans="1:35">
      <c r="A737" s="57"/>
      <c r="B737" s="43"/>
      <c r="C737" s="43"/>
      <c r="D737" s="43"/>
      <c r="E737" s="51"/>
      <c r="F737" s="43"/>
      <c r="G737" s="36"/>
      <c r="H737" s="43"/>
      <c r="I737" s="36"/>
      <c r="J737" s="43"/>
      <c r="K737" s="50"/>
      <c r="L737" s="43"/>
      <c r="M737" s="43"/>
      <c r="N737" s="36"/>
      <c r="O737" s="51"/>
      <c r="P737" s="43"/>
      <c r="Q737" s="36"/>
      <c r="R737" s="24"/>
      <c r="S737" s="43"/>
      <c r="T737" s="36"/>
      <c r="U737" s="30"/>
      <c r="V737" s="30"/>
      <c r="W737" s="30"/>
      <c r="X737" s="30"/>
      <c r="Y737" s="30"/>
      <c r="Z737" s="30"/>
      <c r="AA737" s="30"/>
      <c r="AB737" s="30"/>
      <c r="AC737" s="30"/>
      <c r="AD737" s="30"/>
      <c r="AE737" s="30"/>
      <c r="AF737" s="30"/>
      <c r="AG737" s="30"/>
      <c r="AH737" s="30"/>
      <c r="AI737" s="30"/>
    </row>
    <row r="738" spans="1:35">
      <c r="A738" s="57"/>
      <c r="B738" s="43"/>
      <c r="C738" s="43"/>
      <c r="D738" s="43"/>
      <c r="E738" s="51"/>
      <c r="F738" s="43"/>
      <c r="G738" s="36"/>
      <c r="H738" s="43"/>
      <c r="I738" s="36"/>
      <c r="J738" s="43"/>
      <c r="K738" s="50"/>
      <c r="L738" s="43"/>
      <c r="M738" s="43"/>
      <c r="N738" s="36"/>
      <c r="O738" s="51"/>
      <c r="P738" s="43"/>
      <c r="Q738" s="36"/>
      <c r="R738" s="24"/>
      <c r="S738" s="43"/>
      <c r="T738" s="36"/>
      <c r="U738" s="30"/>
      <c r="V738" s="30"/>
      <c r="W738" s="30"/>
      <c r="X738" s="30"/>
      <c r="Y738" s="30"/>
      <c r="Z738" s="30"/>
      <c r="AA738" s="30"/>
      <c r="AB738" s="30"/>
      <c r="AC738" s="30"/>
      <c r="AD738" s="30"/>
      <c r="AE738" s="30"/>
      <c r="AF738" s="30"/>
      <c r="AG738" s="30"/>
      <c r="AH738" s="30"/>
      <c r="AI738" s="30"/>
    </row>
    <row r="739" spans="1:35">
      <c r="A739" s="57"/>
      <c r="B739" s="43"/>
      <c r="C739" s="43"/>
      <c r="D739" s="43"/>
      <c r="E739" s="51"/>
      <c r="F739" s="43"/>
      <c r="G739" s="36"/>
      <c r="H739" s="43"/>
      <c r="I739" s="36"/>
      <c r="J739" s="43"/>
      <c r="K739" s="50"/>
      <c r="L739" s="43"/>
      <c r="M739" s="43"/>
      <c r="N739" s="36"/>
      <c r="O739" s="51"/>
      <c r="P739" s="43"/>
      <c r="Q739" s="36"/>
      <c r="R739" s="24"/>
      <c r="S739" s="43"/>
      <c r="T739" s="36"/>
      <c r="U739" s="30"/>
      <c r="V739" s="30"/>
      <c r="W739" s="30"/>
      <c r="X739" s="30"/>
      <c r="Y739" s="30"/>
      <c r="Z739" s="30"/>
      <c r="AA739" s="30"/>
      <c r="AB739" s="30"/>
      <c r="AC739" s="30"/>
      <c r="AD739" s="30"/>
      <c r="AE739" s="30"/>
      <c r="AF739" s="30"/>
      <c r="AG739" s="30"/>
      <c r="AH739" s="30"/>
      <c r="AI739" s="30"/>
    </row>
    <row r="740" spans="1:35">
      <c r="A740" s="57"/>
      <c r="B740" s="43"/>
      <c r="C740" s="43"/>
      <c r="D740" s="43"/>
      <c r="E740" s="51"/>
      <c r="F740" s="43"/>
      <c r="G740" s="36"/>
      <c r="H740" s="43"/>
      <c r="I740" s="36"/>
      <c r="J740" s="43"/>
      <c r="K740" s="50"/>
      <c r="L740" s="43"/>
      <c r="M740" s="43"/>
      <c r="N740" s="36"/>
      <c r="O740" s="51"/>
      <c r="P740" s="43"/>
      <c r="Q740" s="36"/>
      <c r="R740" s="24"/>
      <c r="S740" s="43"/>
      <c r="T740" s="36"/>
      <c r="U740" s="30"/>
      <c r="V740" s="30"/>
      <c r="W740" s="30"/>
      <c r="X740" s="30"/>
      <c r="Y740" s="30"/>
      <c r="Z740" s="30"/>
      <c r="AA740" s="30"/>
      <c r="AB740" s="30"/>
      <c r="AC740" s="30"/>
      <c r="AD740" s="30"/>
      <c r="AE740" s="30"/>
      <c r="AF740" s="30"/>
      <c r="AG740" s="30"/>
      <c r="AH740" s="30"/>
      <c r="AI740" s="30"/>
    </row>
    <row r="741" spans="1:35">
      <c r="A741" s="57"/>
      <c r="B741" s="43"/>
      <c r="C741" s="43"/>
      <c r="D741" s="43"/>
      <c r="E741" s="51"/>
      <c r="F741" s="43"/>
      <c r="G741" s="36"/>
      <c r="H741" s="43"/>
      <c r="I741" s="36"/>
      <c r="J741" s="43"/>
      <c r="K741" s="50"/>
      <c r="L741" s="43"/>
      <c r="M741" s="43"/>
      <c r="N741" s="36"/>
      <c r="O741" s="51"/>
      <c r="P741" s="43"/>
      <c r="Q741" s="36"/>
      <c r="R741" s="24"/>
      <c r="S741" s="43"/>
      <c r="T741" s="36"/>
      <c r="U741" s="30"/>
      <c r="V741" s="30"/>
      <c r="W741" s="30"/>
      <c r="X741" s="30"/>
      <c r="Y741" s="30"/>
      <c r="Z741" s="30"/>
      <c r="AA741" s="30"/>
      <c r="AB741" s="30"/>
      <c r="AC741" s="30"/>
      <c r="AD741" s="30"/>
      <c r="AE741" s="30"/>
      <c r="AF741" s="30"/>
      <c r="AG741" s="30"/>
      <c r="AH741" s="30"/>
      <c r="AI741" s="30"/>
    </row>
    <row r="742" spans="1:35">
      <c r="A742" s="57"/>
      <c r="B742" s="43"/>
      <c r="C742" s="43"/>
      <c r="D742" s="43"/>
      <c r="E742" s="51"/>
      <c r="F742" s="43"/>
      <c r="G742" s="36"/>
      <c r="H742" s="43"/>
      <c r="I742" s="36"/>
      <c r="J742" s="43"/>
      <c r="K742" s="50"/>
      <c r="L742" s="43"/>
      <c r="M742" s="43"/>
      <c r="N742" s="36"/>
      <c r="O742" s="51"/>
      <c r="P742" s="43"/>
      <c r="Q742" s="36"/>
      <c r="R742" s="24"/>
      <c r="S742" s="43"/>
      <c r="T742" s="36"/>
      <c r="U742" s="30"/>
      <c r="V742" s="30"/>
      <c r="W742" s="30"/>
      <c r="X742" s="30"/>
      <c r="Y742" s="30"/>
      <c r="Z742" s="30"/>
      <c r="AA742" s="30"/>
      <c r="AB742" s="30"/>
      <c r="AC742" s="30"/>
      <c r="AD742" s="30"/>
      <c r="AE742" s="30"/>
      <c r="AF742" s="30"/>
      <c r="AG742" s="30"/>
      <c r="AH742" s="30"/>
      <c r="AI742" s="30"/>
    </row>
    <row r="743" spans="1:35">
      <c r="A743" s="57"/>
      <c r="B743" s="43"/>
      <c r="C743" s="43"/>
      <c r="D743" s="43"/>
      <c r="E743" s="51"/>
      <c r="F743" s="43"/>
      <c r="G743" s="36"/>
      <c r="H743" s="43"/>
      <c r="I743" s="36"/>
      <c r="J743" s="43"/>
      <c r="K743" s="50"/>
      <c r="L743" s="43"/>
      <c r="M743" s="43"/>
      <c r="N743" s="36"/>
      <c r="O743" s="51"/>
      <c r="P743" s="43"/>
      <c r="Q743" s="36"/>
      <c r="R743" s="24"/>
      <c r="S743" s="43"/>
      <c r="T743" s="36"/>
      <c r="U743" s="30"/>
      <c r="V743" s="30"/>
      <c r="W743" s="30"/>
      <c r="X743" s="30"/>
      <c r="Y743" s="30"/>
      <c r="Z743" s="30"/>
      <c r="AA743" s="30"/>
      <c r="AB743" s="30"/>
      <c r="AC743" s="30"/>
      <c r="AD743" s="30"/>
      <c r="AE743" s="30"/>
      <c r="AF743" s="30"/>
      <c r="AG743" s="30"/>
      <c r="AH743" s="30"/>
      <c r="AI743" s="30"/>
    </row>
    <row r="744" spans="1:35">
      <c r="A744" s="57"/>
      <c r="B744" s="43"/>
      <c r="C744" s="43"/>
      <c r="D744" s="43"/>
      <c r="E744" s="51"/>
      <c r="F744" s="43"/>
      <c r="G744" s="36"/>
      <c r="H744" s="43"/>
      <c r="I744" s="36"/>
      <c r="J744" s="43"/>
      <c r="K744" s="50"/>
      <c r="L744" s="43"/>
      <c r="M744" s="43"/>
      <c r="N744" s="36"/>
      <c r="O744" s="51"/>
      <c r="P744" s="43"/>
      <c r="Q744" s="36"/>
      <c r="R744" s="24"/>
      <c r="S744" s="43"/>
      <c r="T744" s="36"/>
      <c r="U744" s="30"/>
      <c r="V744" s="30"/>
      <c r="W744" s="30"/>
      <c r="X744" s="30"/>
      <c r="Y744" s="30"/>
      <c r="Z744" s="30"/>
      <c r="AA744" s="30"/>
      <c r="AB744" s="30"/>
      <c r="AC744" s="30"/>
      <c r="AD744" s="30"/>
      <c r="AE744" s="30"/>
      <c r="AF744" s="30"/>
      <c r="AG744" s="30"/>
      <c r="AH744" s="30"/>
      <c r="AI744" s="30"/>
    </row>
    <row r="745" spans="1:35">
      <c r="A745" s="57"/>
      <c r="B745" s="43"/>
      <c r="C745" s="43"/>
      <c r="D745" s="43"/>
      <c r="E745" s="51"/>
      <c r="F745" s="43"/>
      <c r="G745" s="36"/>
      <c r="H745" s="43"/>
      <c r="I745" s="36"/>
      <c r="J745" s="43"/>
      <c r="K745" s="50"/>
      <c r="L745" s="43"/>
      <c r="M745" s="43"/>
      <c r="N745" s="36"/>
      <c r="O745" s="51"/>
      <c r="P745" s="43"/>
      <c r="Q745" s="36"/>
      <c r="R745" s="24"/>
      <c r="S745" s="43"/>
      <c r="T745" s="36"/>
      <c r="U745" s="30"/>
      <c r="V745" s="30"/>
      <c r="W745" s="30"/>
      <c r="X745" s="30"/>
      <c r="Y745" s="30"/>
      <c r="Z745" s="30"/>
      <c r="AA745" s="30"/>
      <c r="AB745" s="30"/>
      <c r="AC745" s="30"/>
      <c r="AD745" s="30"/>
      <c r="AE745" s="30"/>
      <c r="AF745" s="30"/>
      <c r="AG745" s="30"/>
      <c r="AH745" s="30"/>
      <c r="AI745" s="30"/>
    </row>
    <row r="746" spans="1:35">
      <c r="A746" s="57"/>
      <c r="B746" s="43"/>
      <c r="C746" s="43"/>
      <c r="D746" s="43"/>
      <c r="E746" s="51"/>
      <c r="F746" s="43"/>
      <c r="G746" s="36"/>
      <c r="H746" s="43"/>
      <c r="I746" s="36"/>
      <c r="J746" s="43"/>
      <c r="K746" s="50"/>
      <c r="L746" s="43"/>
      <c r="M746" s="43"/>
      <c r="N746" s="36"/>
      <c r="O746" s="51"/>
      <c r="P746" s="43"/>
      <c r="Q746" s="36"/>
      <c r="R746" s="24"/>
      <c r="S746" s="43"/>
      <c r="T746" s="36"/>
      <c r="U746" s="30"/>
      <c r="V746" s="30"/>
      <c r="W746" s="30"/>
      <c r="X746" s="30"/>
      <c r="Y746" s="30"/>
      <c r="Z746" s="30"/>
      <c r="AA746" s="30"/>
      <c r="AB746" s="30"/>
      <c r="AC746" s="30"/>
      <c r="AD746" s="30"/>
      <c r="AE746" s="30"/>
      <c r="AF746" s="30"/>
      <c r="AG746" s="30"/>
      <c r="AH746" s="30"/>
      <c r="AI746" s="30"/>
    </row>
    <row r="747" spans="1:35">
      <c r="A747" s="57"/>
      <c r="B747" s="43"/>
      <c r="C747" s="43"/>
      <c r="D747" s="43"/>
      <c r="E747" s="51"/>
      <c r="F747" s="43"/>
      <c r="G747" s="36"/>
      <c r="H747" s="43"/>
      <c r="I747" s="36"/>
      <c r="J747" s="43"/>
      <c r="K747" s="50"/>
      <c r="L747" s="43"/>
      <c r="M747" s="43"/>
      <c r="N747" s="36"/>
      <c r="O747" s="51"/>
      <c r="P747" s="43"/>
      <c r="Q747" s="36"/>
      <c r="R747" s="24"/>
      <c r="S747" s="43"/>
      <c r="T747" s="36"/>
      <c r="U747" s="30"/>
      <c r="V747" s="30"/>
      <c r="W747" s="30"/>
      <c r="X747" s="30"/>
      <c r="Y747" s="30"/>
      <c r="Z747" s="30"/>
      <c r="AA747" s="30"/>
      <c r="AB747" s="30"/>
      <c r="AC747" s="30"/>
      <c r="AD747" s="30"/>
      <c r="AE747" s="30"/>
      <c r="AF747" s="30"/>
      <c r="AG747" s="30"/>
      <c r="AH747" s="30"/>
      <c r="AI747" s="30"/>
    </row>
    <row r="748" spans="1:35">
      <c r="A748" s="57"/>
      <c r="B748" s="43"/>
      <c r="C748" s="43"/>
      <c r="D748" s="43"/>
      <c r="E748" s="51"/>
      <c r="F748" s="43"/>
      <c r="G748" s="36"/>
      <c r="H748" s="43"/>
      <c r="I748" s="36"/>
      <c r="J748" s="43"/>
      <c r="K748" s="50"/>
      <c r="L748" s="43"/>
      <c r="M748" s="43"/>
      <c r="N748" s="36"/>
      <c r="O748" s="51"/>
      <c r="P748" s="43"/>
      <c r="Q748" s="36"/>
      <c r="R748" s="24"/>
      <c r="S748" s="43"/>
      <c r="T748" s="36"/>
      <c r="U748" s="30"/>
      <c r="V748" s="30"/>
      <c r="W748" s="30"/>
      <c r="X748" s="30"/>
      <c r="Y748" s="30"/>
      <c r="Z748" s="30"/>
      <c r="AA748" s="30"/>
      <c r="AB748" s="30"/>
      <c r="AC748" s="30"/>
      <c r="AD748" s="30"/>
      <c r="AE748" s="30"/>
      <c r="AF748" s="30"/>
      <c r="AG748" s="30"/>
      <c r="AH748" s="30"/>
      <c r="AI748" s="30"/>
    </row>
    <row r="749" spans="1:35">
      <c r="A749" s="57"/>
      <c r="B749" s="43"/>
      <c r="C749" s="43"/>
      <c r="D749" s="43"/>
      <c r="E749" s="51"/>
      <c r="F749" s="43"/>
      <c r="G749" s="36"/>
      <c r="H749" s="43"/>
      <c r="I749" s="36"/>
      <c r="J749" s="43"/>
      <c r="K749" s="50"/>
      <c r="L749" s="43"/>
      <c r="M749" s="43"/>
      <c r="N749" s="36"/>
      <c r="O749" s="51"/>
      <c r="P749" s="43"/>
      <c r="Q749" s="36"/>
      <c r="R749" s="24"/>
      <c r="S749" s="43"/>
      <c r="T749" s="36"/>
      <c r="U749" s="30"/>
      <c r="V749" s="30"/>
      <c r="W749" s="30"/>
      <c r="X749" s="30"/>
      <c r="Y749" s="30"/>
      <c r="Z749" s="30"/>
      <c r="AA749" s="30"/>
      <c r="AB749" s="30"/>
      <c r="AC749" s="30"/>
      <c r="AD749" s="30"/>
      <c r="AE749" s="30"/>
      <c r="AF749" s="30"/>
      <c r="AG749" s="30"/>
      <c r="AH749" s="30"/>
      <c r="AI749" s="30"/>
    </row>
    <row r="750" spans="1:35">
      <c r="A750" s="57"/>
      <c r="B750" s="43"/>
      <c r="C750" s="43"/>
      <c r="D750" s="43"/>
      <c r="E750" s="51"/>
      <c r="F750" s="43"/>
      <c r="G750" s="36"/>
      <c r="H750" s="43"/>
      <c r="I750" s="36"/>
      <c r="J750" s="43"/>
      <c r="K750" s="50"/>
      <c r="L750" s="43"/>
      <c r="M750" s="43"/>
      <c r="N750" s="36"/>
      <c r="O750" s="51"/>
      <c r="P750" s="43"/>
      <c r="Q750" s="36"/>
      <c r="R750" s="24"/>
      <c r="S750" s="43"/>
      <c r="T750" s="36"/>
      <c r="U750" s="30"/>
      <c r="V750" s="30"/>
      <c r="W750" s="30"/>
      <c r="X750" s="30"/>
      <c r="Y750" s="30"/>
      <c r="Z750" s="30"/>
      <c r="AA750" s="30"/>
      <c r="AB750" s="30"/>
      <c r="AC750" s="30"/>
      <c r="AD750" s="30"/>
      <c r="AE750" s="30"/>
      <c r="AF750" s="30"/>
      <c r="AG750" s="30"/>
      <c r="AH750" s="30"/>
      <c r="AI750" s="30"/>
    </row>
    <row r="751" spans="1:35">
      <c r="A751" s="57"/>
      <c r="B751" s="43"/>
      <c r="C751" s="43"/>
      <c r="D751" s="43"/>
      <c r="E751" s="51"/>
      <c r="F751" s="43"/>
      <c r="G751" s="36"/>
      <c r="H751" s="43"/>
      <c r="I751" s="36"/>
      <c r="J751" s="43"/>
      <c r="K751" s="50"/>
      <c r="L751" s="43"/>
      <c r="M751" s="43"/>
      <c r="N751" s="36"/>
      <c r="O751" s="51"/>
      <c r="P751" s="43"/>
      <c r="Q751" s="36"/>
      <c r="R751" s="24"/>
      <c r="S751" s="43"/>
      <c r="T751" s="36"/>
      <c r="U751" s="30"/>
      <c r="V751" s="30"/>
      <c r="W751" s="30"/>
      <c r="X751" s="30"/>
      <c r="Y751" s="30"/>
      <c r="Z751" s="30"/>
      <c r="AA751" s="30"/>
      <c r="AB751" s="30"/>
      <c r="AC751" s="30"/>
      <c r="AD751" s="30"/>
      <c r="AE751" s="30"/>
      <c r="AF751" s="30"/>
      <c r="AG751" s="30"/>
      <c r="AH751" s="30"/>
      <c r="AI751" s="30"/>
    </row>
    <row r="752" spans="1:35">
      <c r="A752" s="57"/>
      <c r="B752" s="43"/>
      <c r="C752" s="43"/>
      <c r="D752" s="43"/>
      <c r="E752" s="51"/>
      <c r="F752" s="43"/>
      <c r="G752" s="36"/>
      <c r="H752" s="43"/>
      <c r="I752" s="36"/>
      <c r="J752" s="43"/>
      <c r="K752" s="50"/>
      <c r="L752" s="43"/>
      <c r="M752" s="43"/>
      <c r="N752" s="36"/>
      <c r="O752" s="51"/>
      <c r="P752" s="43"/>
      <c r="Q752" s="36"/>
      <c r="R752" s="24"/>
      <c r="S752" s="43"/>
      <c r="T752" s="36"/>
      <c r="U752" s="30"/>
      <c r="V752" s="30"/>
      <c r="W752" s="30"/>
      <c r="X752" s="30"/>
      <c r="Y752" s="30"/>
      <c r="Z752" s="30"/>
      <c r="AA752" s="30"/>
      <c r="AB752" s="30"/>
      <c r="AC752" s="30"/>
      <c r="AD752" s="30"/>
      <c r="AE752" s="30"/>
      <c r="AF752" s="30"/>
      <c r="AG752" s="30"/>
      <c r="AH752" s="30"/>
      <c r="AI752" s="30"/>
    </row>
    <row r="753" spans="1:35">
      <c r="A753" s="57"/>
      <c r="B753" s="43"/>
      <c r="C753" s="43"/>
      <c r="D753" s="43"/>
      <c r="E753" s="51"/>
      <c r="F753" s="43"/>
      <c r="G753" s="36"/>
      <c r="H753" s="43"/>
      <c r="I753" s="36"/>
      <c r="J753" s="43"/>
      <c r="K753" s="50"/>
      <c r="L753" s="43"/>
      <c r="M753" s="43"/>
      <c r="N753" s="36"/>
      <c r="O753" s="51"/>
      <c r="P753" s="43"/>
      <c r="Q753" s="36"/>
      <c r="R753" s="24"/>
      <c r="S753" s="43"/>
      <c r="T753" s="36"/>
      <c r="U753" s="30"/>
      <c r="V753" s="30"/>
      <c r="W753" s="30"/>
      <c r="X753" s="30"/>
      <c r="Y753" s="30"/>
      <c r="Z753" s="30"/>
      <c r="AA753" s="30"/>
      <c r="AB753" s="30"/>
      <c r="AC753" s="30"/>
      <c r="AD753" s="30"/>
      <c r="AE753" s="30"/>
      <c r="AF753" s="30"/>
      <c r="AG753" s="30"/>
      <c r="AH753" s="30"/>
      <c r="AI753" s="30"/>
    </row>
    <row r="754" spans="1:35">
      <c r="A754" s="57"/>
      <c r="B754" s="43"/>
      <c r="C754" s="43"/>
      <c r="D754" s="43"/>
      <c r="E754" s="51"/>
      <c r="F754" s="43"/>
      <c r="G754" s="36"/>
      <c r="H754" s="43"/>
      <c r="I754" s="36"/>
      <c r="J754" s="43"/>
      <c r="K754" s="50"/>
      <c r="L754" s="43"/>
      <c r="M754" s="43"/>
      <c r="N754" s="36"/>
      <c r="O754" s="51"/>
      <c r="P754" s="43"/>
      <c r="Q754" s="36"/>
      <c r="R754" s="24"/>
      <c r="S754" s="43"/>
      <c r="T754" s="36"/>
      <c r="U754" s="30"/>
      <c r="V754" s="30"/>
      <c r="W754" s="30"/>
      <c r="X754" s="30"/>
      <c r="Y754" s="30"/>
      <c r="Z754" s="30"/>
      <c r="AA754" s="30"/>
      <c r="AB754" s="30"/>
      <c r="AC754" s="30"/>
      <c r="AD754" s="30"/>
      <c r="AE754" s="30"/>
      <c r="AF754" s="30"/>
      <c r="AG754" s="30"/>
      <c r="AH754" s="30"/>
      <c r="AI754" s="30"/>
    </row>
    <row r="755" spans="1:35">
      <c r="A755" s="57"/>
      <c r="B755" s="43"/>
      <c r="C755" s="43"/>
      <c r="D755" s="43"/>
      <c r="E755" s="51"/>
      <c r="F755" s="43"/>
      <c r="G755" s="36"/>
      <c r="H755" s="43"/>
      <c r="I755" s="36"/>
      <c r="J755" s="43"/>
      <c r="K755" s="50"/>
      <c r="L755" s="43"/>
      <c r="M755" s="43"/>
      <c r="N755" s="36"/>
      <c r="O755" s="51"/>
      <c r="P755" s="43"/>
      <c r="Q755" s="36"/>
      <c r="R755" s="24"/>
      <c r="S755" s="43"/>
      <c r="T755" s="36"/>
      <c r="U755" s="30"/>
      <c r="V755" s="30"/>
      <c r="W755" s="30"/>
      <c r="X755" s="30"/>
      <c r="Y755" s="30"/>
      <c r="Z755" s="30"/>
      <c r="AA755" s="30"/>
      <c r="AB755" s="30"/>
      <c r="AC755" s="30"/>
      <c r="AD755" s="30"/>
      <c r="AE755" s="30"/>
      <c r="AF755" s="30"/>
      <c r="AG755" s="30"/>
      <c r="AH755" s="30"/>
      <c r="AI755" s="30"/>
    </row>
    <row r="756" spans="1:35">
      <c r="A756" s="57"/>
      <c r="B756" s="43"/>
      <c r="C756" s="43"/>
      <c r="D756" s="43"/>
      <c r="E756" s="51"/>
      <c r="F756" s="43"/>
      <c r="G756" s="36"/>
      <c r="H756" s="43"/>
      <c r="I756" s="36"/>
      <c r="J756" s="43"/>
      <c r="K756" s="50"/>
      <c r="L756" s="43"/>
      <c r="M756" s="43"/>
      <c r="N756" s="36"/>
      <c r="O756" s="51"/>
      <c r="P756" s="43"/>
      <c r="Q756" s="36"/>
      <c r="R756" s="24"/>
      <c r="S756" s="43"/>
      <c r="T756" s="36"/>
      <c r="U756" s="30"/>
      <c r="V756" s="30"/>
      <c r="W756" s="30"/>
      <c r="X756" s="30"/>
      <c r="Y756" s="30"/>
      <c r="Z756" s="30"/>
      <c r="AA756" s="30"/>
      <c r="AB756" s="30"/>
      <c r="AC756" s="30"/>
      <c r="AD756" s="30"/>
      <c r="AE756" s="30"/>
      <c r="AF756" s="30"/>
      <c r="AG756" s="30"/>
      <c r="AH756" s="30"/>
      <c r="AI756" s="30"/>
    </row>
    <row r="757" spans="1:35">
      <c r="A757" s="57"/>
      <c r="B757" s="43"/>
      <c r="C757" s="43"/>
      <c r="D757" s="43"/>
      <c r="E757" s="51"/>
      <c r="F757" s="43"/>
      <c r="G757" s="36"/>
      <c r="H757" s="43"/>
      <c r="I757" s="36"/>
      <c r="J757" s="43"/>
      <c r="K757" s="50"/>
      <c r="L757" s="43"/>
      <c r="M757" s="43"/>
      <c r="N757" s="36"/>
      <c r="O757" s="51"/>
      <c r="P757" s="43"/>
      <c r="Q757" s="36"/>
      <c r="R757" s="24"/>
      <c r="S757" s="43"/>
      <c r="T757" s="36"/>
      <c r="U757" s="30"/>
      <c r="V757" s="30"/>
      <c r="W757" s="30"/>
      <c r="X757" s="30"/>
      <c r="Y757" s="30"/>
      <c r="Z757" s="30"/>
      <c r="AA757" s="30"/>
      <c r="AB757" s="30"/>
      <c r="AC757" s="30"/>
      <c r="AD757" s="30"/>
      <c r="AE757" s="30"/>
      <c r="AF757" s="30"/>
      <c r="AG757" s="30"/>
      <c r="AH757" s="30"/>
      <c r="AI757" s="30"/>
    </row>
    <row r="758" spans="1:35">
      <c r="A758" s="57"/>
      <c r="B758" s="43"/>
      <c r="C758" s="43"/>
      <c r="D758" s="43"/>
      <c r="E758" s="51"/>
      <c r="F758" s="43"/>
      <c r="G758" s="36"/>
      <c r="H758" s="43"/>
      <c r="I758" s="36"/>
      <c r="J758" s="43"/>
      <c r="K758" s="50"/>
      <c r="L758" s="43"/>
      <c r="M758" s="43"/>
      <c r="N758" s="36"/>
      <c r="O758" s="51"/>
      <c r="P758" s="43"/>
      <c r="Q758" s="36"/>
      <c r="R758" s="24"/>
      <c r="S758" s="43"/>
      <c r="T758" s="36"/>
      <c r="U758" s="30"/>
      <c r="V758" s="30"/>
      <c r="W758" s="30"/>
      <c r="X758" s="30"/>
      <c r="Y758" s="30"/>
      <c r="Z758" s="30"/>
      <c r="AA758" s="30"/>
      <c r="AB758" s="30"/>
      <c r="AC758" s="30"/>
      <c r="AD758" s="30"/>
      <c r="AE758" s="30"/>
      <c r="AF758" s="30"/>
      <c r="AG758" s="30"/>
      <c r="AH758" s="30"/>
      <c r="AI758" s="30"/>
    </row>
    <row r="759" spans="1:35">
      <c r="A759" s="57"/>
      <c r="B759" s="43"/>
      <c r="C759" s="43"/>
      <c r="D759" s="43"/>
      <c r="E759" s="51"/>
      <c r="F759" s="43"/>
      <c r="G759" s="36"/>
      <c r="H759" s="43"/>
      <c r="I759" s="36"/>
      <c r="J759" s="43"/>
      <c r="K759" s="50"/>
      <c r="L759" s="43"/>
      <c r="M759" s="43"/>
      <c r="N759" s="36"/>
      <c r="O759" s="51"/>
      <c r="P759" s="43"/>
      <c r="Q759" s="36"/>
      <c r="R759" s="24"/>
      <c r="S759" s="43"/>
      <c r="T759" s="36"/>
      <c r="U759" s="30"/>
      <c r="V759" s="30"/>
      <c r="W759" s="30"/>
      <c r="X759" s="30"/>
      <c r="Y759" s="30"/>
      <c r="Z759" s="30"/>
      <c r="AA759" s="30"/>
      <c r="AB759" s="30"/>
      <c r="AC759" s="30"/>
      <c r="AD759" s="30"/>
      <c r="AE759" s="30"/>
      <c r="AF759" s="30"/>
      <c r="AG759" s="30"/>
      <c r="AH759" s="30"/>
      <c r="AI759" s="30"/>
    </row>
    <row r="760" spans="1:35">
      <c r="A760" s="57"/>
      <c r="B760" s="43"/>
      <c r="C760" s="43"/>
      <c r="D760" s="43"/>
      <c r="E760" s="51"/>
      <c r="F760" s="43"/>
      <c r="G760" s="36"/>
      <c r="H760" s="43"/>
      <c r="I760" s="36"/>
      <c r="J760" s="43"/>
      <c r="K760" s="50"/>
      <c r="L760" s="43"/>
      <c r="M760" s="43"/>
      <c r="N760" s="36"/>
      <c r="O760" s="51"/>
      <c r="P760" s="43"/>
      <c r="Q760" s="36"/>
      <c r="R760" s="24"/>
      <c r="S760" s="43"/>
      <c r="T760" s="36"/>
      <c r="U760" s="30"/>
      <c r="V760" s="30"/>
      <c r="W760" s="30"/>
      <c r="X760" s="30"/>
      <c r="Y760" s="30"/>
      <c r="Z760" s="30"/>
      <c r="AA760" s="30"/>
      <c r="AB760" s="30"/>
      <c r="AC760" s="30"/>
      <c r="AD760" s="30"/>
      <c r="AE760" s="30"/>
      <c r="AF760" s="30"/>
      <c r="AG760" s="30"/>
      <c r="AH760" s="30"/>
      <c r="AI760" s="30"/>
    </row>
    <row r="761" spans="1:35">
      <c r="A761" s="57"/>
      <c r="B761" s="43"/>
      <c r="C761" s="43"/>
      <c r="D761" s="43"/>
      <c r="E761" s="51"/>
      <c r="F761" s="43"/>
      <c r="G761" s="36"/>
      <c r="H761" s="43"/>
      <c r="I761" s="36"/>
      <c r="J761" s="43"/>
      <c r="K761" s="50"/>
      <c r="L761" s="43"/>
      <c r="M761" s="43"/>
      <c r="N761" s="36"/>
      <c r="O761" s="51"/>
      <c r="P761" s="43"/>
      <c r="Q761" s="36"/>
      <c r="R761" s="24"/>
      <c r="S761" s="43"/>
      <c r="T761" s="36"/>
      <c r="U761" s="30"/>
      <c r="V761" s="30"/>
      <c r="W761" s="30"/>
      <c r="X761" s="30"/>
      <c r="Y761" s="30"/>
      <c r="Z761" s="30"/>
      <c r="AA761" s="30"/>
      <c r="AB761" s="30"/>
      <c r="AC761" s="30"/>
      <c r="AD761" s="30"/>
      <c r="AE761" s="30"/>
      <c r="AF761" s="30"/>
      <c r="AG761" s="30"/>
      <c r="AH761" s="30"/>
      <c r="AI761" s="30"/>
    </row>
    <row r="762" spans="1:35">
      <c r="A762" s="57"/>
      <c r="B762" s="43"/>
      <c r="C762" s="43"/>
      <c r="D762" s="43"/>
      <c r="E762" s="51"/>
      <c r="F762" s="43"/>
      <c r="G762" s="36"/>
      <c r="H762" s="43"/>
      <c r="I762" s="36"/>
      <c r="J762" s="43"/>
      <c r="K762" s="50"/>
      <c r="L762" s="43"/>
      <c r="M762" s="43"/>
      <c r="N762" s="36"/>
      <c r="O762" s="51"/>
      <c r="P762" s="43"/>
      <c r="Q762" s="36"/>
      <c r="R762" s="24"/>
      <c r="S762" s="43"/>
      <c r="T762" s="36"/>
      <c r="U762" s="30"/>
      <c r="V762" s="30"/>
      <c r="W762" s="30"/>
      <c r="X762" s="30"/>
      <c r="Y762" s="30"/>
      <c r="Z762" s="30"/>
      <c r="AA762" s="30"/>
      <c r="AB762" s="30"/>
      <c r="AC762" s="30"/>
      <c r="AD762" s="30"/>
      <c r="AE762" s="30"/>
      <c r="AF762" s="30"/>
      <c r="AG762" s="30"/>
      <c r="AH762" s="30"/>
      <c r="AI762" s="30"/>
    </row>
    <row r="763" spans="1:35">
      <c r="A763" s="57"/>
      <c r="B763" s="43"/>
      <c r="C763" s="43"/>
      <c r="D763" s="43"/>
      <c r="E763" s="51"/>
      <c r="F763" s="43"/>
      <c r="G763" s="36"/>
      <c r="H763" s="43"/>
      <c r="I763" s="36"/>
      <c r="J763" s="43"/>
      <c r="K763" s="50"/>
      <c r="L763" s="43"/>
      <c r="M763" s="43"/>
      <c r="N763" s="36"/>
      <c r="O763" s="51"/>
      <c r="P763" s="43"/>
      <c r="Q763" s="36"/>
      <c r="R763" s="24"/>
      <c r="S763" s="43"/>
      <c r="T763" s="36"/>
      <c r="U763" s="30"/>
      <c r="V763" s="30"/>
      <c r="W763" s="30"/>
      <c r="X763" s="30"/>
      <c r="Y763" s="30"/>
      <c r="Z763" s="30"/>
      <c r="AA763" s="30"/>
      <c r="AB763" s="30"/>
      <c r="AC763" s="30"/>
      <c r="AD763" s="30"/>
      <c r="AE763" s="30"/>
      <c r="AF763" s="30"/>
      <c r="AG763" s="30"/>
      <c r="AH763" s="30"/>
      <c r="AI763" s="30"/>
    </row>
    <row r="764" spans="1:35">
      <c r="A764" s="57"/>
      <c r="B764" s="43"/>
      <c r="C764" s="43"/>
      <c r="D764" s="43"/>
      <c r="E764" s="51"/>
      <c r="F764" s="43"/>
      <c r="G764" s="36"/>
      <c r="H764" s="43"/>
      <c r="I764" s="36"/>
      <c r="J764" s="43"/>
      <c r="K764" s="50"/>
      <c r="L764" s="43"/>
      <c r="M764" s="43"/>
      <c r="N764" s="36"/>
      <c r="O764" s="51"/>
      <c r="P764" s="43"/>
      <c r="Q764" s="36"/>
      <c r="R764" s="24"/>
      <c r="S764" s="43"/>
      <c r="T764" s="36"/>
      <c r="U764" s="30"/>
      <c r="V764" s="30"/>
      <c r="W764" s="30"/>
      <c r="X764" s="30"/>
      <c r="Y764" s="30"/>
      <c r="Z764" s="30"/>
      <c r="AA764" s="30"/>
      <c r="AB764" s="30"/>
      <c r="AC764" s="30"/>
      <c r="AD764" s="30"/>
      <c r="AE764" s="30"/>
      <c r="AF764" s="30"/>
      <c r="AG764" s="30"/>
      <c r="AH764" s="30"/>
      <c r="AI764" s="30"/>
    </row>
    <row r="765" spans="1:35">
      <c r="A765" s="57"/>
      <c r="B765" s="43"/>
      <c r="C765" s="43"/>
      <c r="D765" s="43"/>
      <c r="E765" s="51"/>
      <c r="F765" s="43"/>
      <c r="G765" s="36"/>
      <c r="H765" s="43"/>
      <c r="I765" s="36"/>
      <c r="J765" s="43"/>
      <c r="K765" s="50"/>
      <c r="L765" s="43"/>
      <c r="M765" s="43"/>
      <c r="N765" s="36"/>
      <c r="O765" s="51"/>
      <c r="P765" s="43"/>
      <c r="Q765" s="36"/>
      <c r="R765" s="24"/>
      <c r="S765" s="43"/>
      <c r="T765" s="36"/>
      <c r="U765" s="30"/>
      <c r="V765" s="30"/>
      <c r="W765" s="30"/>
      <c r="X765" s="30"/>
      <c r="Y765" s="30"/>
      <c r="Z765" s="30"/>
      <c r="AA765" s="30"/>
      <c r="AB765" s="30"/>
      <c r="AC765" s="30"/>
      <c r="AD765" s="30"/>
      <c r="AE765" s="30"/>
      <c r="AF765" s="30"/>
      <c r="AG765" s="30"/>
      <c r="AH765" s="30"/>
      <c r="AI765" s="30"/>
    </row>
    <row r="766" spans="1:35">
      <c r="A766" s="57"/>
      <c r="B766" s="43"/>
      <c r="C766" s="43"/>
      <c r="D766" s="43"/>
      <c r="E766" s="51"/>
      <c r="F766" s="43"/>
      <c r="G766" s="36"/>
      <c r="H766" s="43"/>
      <c r="I766" s="36"/>
      <c r="J766" s="43"/>
      <c r="K766" s="50"/>
      <c r="L766" s="43"/>
      <c r="M766" s="43"/>
      <c r="N766" s="36"/>
      <c r="O766" s="51"/>
      <c r="P766" s="43"/>
      <c r="Q766" s="36"/>
      <c r="R766" s="24"/>
      <c r="S766" s="43"/>
      <c r="T766" s="36"/>
      <c r="U766" s="30"/>
      <c r="V766" s="30"/>
      <c r="W766" s="30"/>
      <c r="X766" s="30"/>
      <c r="Y766" s="30"/>
      <c r="Z766" s="30"/>
      <c r="AA766" s="30"/>
      <c r="AB766" s="30"/>
      <c r="AC766" s="30"/>
      <c r="AD766" s="30"/>
      <c r="AE766" s="30"/>
      <c r="AF766" s="30"/>
      <c r="AG766" s="30"/>
      <c r="AH766" s="30"/>
      <c r="AI766" s="30"/>
    </row>
    <row r="767" spans="1:35">
      <c r="A767" s="57"/>
      <c r="B767" s="43"/>
      <c r="C767" s="43"/>
      <c r="D767" s="43"/>
      <c r="E767" s="51"/>
      <c r="F767" s="43"/>
      <c r="G767" s="36"/>
      <c r="H767" s="43"/>
      <c r="I767" s="36"/>
      <c r="J767" s="43"/>
      <c r="K767" s="50"/>
      <c r="L767" s="43"/>
      <c r="M767" s="43"/>
      <c r="N767" s="36"/>
      <c r="O767" s="51"/>
      <c r="P767" s="43"/>
      <c r="Q767" s="36"/>
      <c r="R767" s="24"/>
      <c r="S767" s="43"/>
      <c r="T767" s="36"/>
      <c r="U767" s="30"/>
      <c r="V767" s="30"/>
      <c r="W767" s="30"/>
      <c r="X767" s="30"/>
      <c r="Y767" s="30"/>
      <c r="Z767" s="30"/>
      <c r="AA767" s="30"/>
      <c r="AB767" s="30"/>
      <c r="AC767" s="30"/>
      <c r="AD767" s="30"/>
      <c r="AE767" s="30"/>
      <c r="AF767" s="30"/>
      <c r="AG767" s="30"/>
      <c r="AH767" s="30"/>
      <c r="AI767" s="30"/>
    </row>
    <row r="768" spans="1:35">
      <c r="A768" s="57"/>
      <c r="B768" s="43"/>
      <c r="C768" s="43"/>
      <c r="D768" s="43"/>
      <c r="E768" s="51"/>
      <c r="F768" s="43"/>
      <c r="G768" s="36"/>
      <c r="H768" s="43"/>
      <c r="I768" s="36"/>
      <c r="J768" s="43"/>
      <c r="K768" s="50"/>
      <c r="L768" s="43"/>
      <c r="M768" s="43"/>
      <c r="N768" s="36"/>
      <c r="O768" s="51"/>
      <c r="P768" s="43"/>
      <c r="Q768" s="36"/>
      <c r="R768" s="24"/>
      <c r="S768" s="43"/>
      <c r="T768" s="36"/>
      <c r="U768" s="30"/>
      <c r="V768" s="30"/>
      <c r="W768" s="30"/>
      <c r="X768" s="30"/>
      <c r="Y768" s="30"/>
      <c r="Z768" s="30"/>
      <c r="AA768" s="30"/>
      <c r="AB768" s="30"/>
      <c r="AC768" s="30"/>
      <c r="AD768" s="30"/>
      <c r="AE768" s="30"/>
      <c r="AF768" s="30"/>
      <c r="AG768" s="30"/>
      <c r="AH768" s="30"/>
      <c r="AI768" s="30"/>
    </row>
    <row r="769" spans="1:35">
      <c r="A769" s="57"/>
      <c r="B769" s="43"/>
      <c r="C769" s="43"/>
      <c r="D769" s="43"/>
      <c r="E769" s="51"/>
      <c r="F769" s="43"/>
      <c r="G769" s="36"/>
      <c r="H769" s="43"/>
      <c r="I769" s="36"/>
      <c r="J769" s="43"/>
      <c r="K769" s="50"/>
      <c r="L769" s="43"/>
      <c r="M769" s="43"/>
      <c r="N769" s="36"/>
      <c r="O769" s="51"/>
      <c r="P769" s="43"/>
      <c r="Q769" s="36"/>
      <c r="R769" s="24"/>
      <c r="S769" s="43"/>
      <c r="T769" s="36"/>
      <c r="U769" s="30"/>
      <c r="V769" s="30"/>
      <c r="W769" s="30"/>
      <c r="X769" s="30"/>
      <c r="Y769" s="30"/>
      <c r="Z769" s="30"/>
      <c r="AA769" s="30"/>
      <c r="AB769" s="30"/>
      <c r="AC769" s="30"/>
      <c r="AD769" s="30"/>
      <c r="AE769" s="30"/>
      <c r="AF769" s="30"/>
      <c r="AG769" s="30"/>
      <c r="AH769" s="30"/>
      <c r="AI769" s="30"/>
    </row>
    <row r="770" spans="1:35">
      <c r="A770" s="57"/>
      <c r="B770" s="43"/>
      <c r="C770" s="43"/>
      <c r="D770" s="43"/>
      <c r="E770" s="51"/>
      <c r="F770" s="43"/>
      <c r="G770" s="36"/>
      <c r="H770" s="43"/>
      <c r="I770" s="36"/>
      <c r="J770" s="43"/>
      <c r="K770" s="50"/>
      <c r="L770" s="43"/>
      <c r="M770" s="43"/>
      <c r="N770" s="36"/>
      <c r="O770" s="51"/>
      <c r="P770" s="43"/>
      <c r="Q770" s="36"/>
      <c r="R770" s="24"/>
      <c r="S770" s="43"/>
      <c r="T770" s="36"/>
      <c r="U770" s="30"/>
      <c r="V770" s="30"/>
      <c r="W770" s="30"/>
      <c r="X770" s="30"/>
      <c r="Y770" s="30"/>
      <c r="Z770" s="30"/>
      <c r="AA770" s="30"/>
      <c r="AB770" s="30"/>
      <c r="AC770" s="30"/>
      <c r="AD770" s="30"/>
      <c r="AE770" s="30"/>
      <c r="AF770" s="30"/>
      <c r="AG770" s="30"/>
      <c r="AH770" s="30"/>
      <c r="AI770" s="30"/>
    </row>
    <row r="771" spans="1:35">
      <c r="A771" s="57"/>
      <c r="B771" s="43"/>
      <c r="C771" s="43"/>
      <c r="D771" s="43"/>
      <c r="E771" s="51"/>
      <c r="F771" s="43"/>
      <c r="G771" s="36"/>
      <c r="H771" s="43"/>
      <c r="I771" s="36"/>
      <c r="J771" s="43"/>
      <c r="K771" s="50"/>
      <c r="L771" s="43"/>
      <c r="M771" s="43"/>
      <c r="N771" s="36"/>
      <c r="O771" s="51"/>
      <c r="P771" s="43"/>
      <c r="Q771" s="36"/>
      <c r="R771" s="24"/>
      <c r="S771" s="43"/>
      <c r="T771" s="36"/>
      <c r="U771" s="30"/>
      <c r="V771" s="30"/>
      <c r="W771" s="30"/>
      <c r="X771" s="30"/>
      <c r="Y771" s="30"/>
      <c r="Z771" s="30"/>
      <c r="AA771" s="30"/>
      <c r="AB771" s="30"/>
      <c r="AC771" s="30"/>
      <c r="AD771" s="30"/>
      <c r="AE771" s="30"/>
      <c r="AF771" s="30"/>
      <c r="AG771" s="30"/>
      <c r="AH771" s="30"/>
      <c r="AI771" s="30"/>
    </row>
    <row r="772" spans="1:35">
      <c r="A772" s="57"/>
      <c r="B772" s="43"/>
      <c r="C772" s="43"/>
      <c r="D772" s="43"/>
      <c r="E772" s="51"/>
      <c r="F772" s="43"/>
      <c r="G772" s="36"/>
      <c r="H772" s="43"/>
      <c r="I772" s="36"/>
      <c r="J772" s="43"/>
      <c r="K772" s="50"/>
      <c r="L772" s="43"/>
      <c r="M772" s="43"/>
      <c r="N772" s="36"/>
      <c r="O772" s="51"/>
      <c r="P772" s="43"/>
      <c r="Q772" s="36"/>
      <c r="R772" s="24"/>
      <c r="S772" s="43"/>
      <c r="T772" s="36"/>
      <c r="U772" s="30"/>
      <c r="V772" s="30"/>
      <c r="W772" s="30"/>
      <c r="X772" s="30"/>
      <c r="Y772" s="30"/>
      <c r="Z772" s="30"/>
      <c r="AA772" s="30"/>
      <c r="AB772" s="30"/>
      <c r="AC772" s="30"/>
      <c r="AD772" s="30"/>
      <c r="AE772" s="30"/>
      <c r="AF772" s="30"/>
      <c r="AG772" s="30"/>
      <c r="AH772" s="30"/>
      <c r="AI772" s="30"/>
    </row>
    <row r="773" spans="1:35">
      <c r="A773" s="57"/>
      <c r="B773" s="43"/>
      <c r="C773" s="43"/>
      <c r="D773" s="43"/>
      <c r="E773" s="51"/>
      <c r="F773" s="43"/>
      <c r="G773" s="36"/>
      <c r="H773" s="43"/>
      <c r="I773" s="36"/>
      <c r="J773" s="43"/>
      <c r="K773" s="50"/>
      <c r="L773" s="43"/>
      <c r="M773" s="43"/>
      <c r="N773" s="36"/>
      <c r="O773" s="51"/>
      <c r="P773" s="43"/>
      <c r="Q773" s="36"/>
      <c r="R773" s="24"/>
      <c r="S773" s="43"/>
      <c r="T773" s="36"/>
      <c r="U773" s="30"/>
      <c r="V773" s="30"/>
      <c r="W773" s="30"/>
      <c r="X773" s="30"/>
      <c r="Y773" s="30"/>
      <c r="Z773" s="30"/>
      <c r="AA773" s="30"/>
      <c r="AB773" s="30"/>
      <c r="AC773" s="30"/>
      <c r="AD773" s="30"/>
      <c r="AE773" s="30"/>
      <c r="AF773" s="30"/>
      <c r="AG773" s="30"/>
      <c r="AH773" s="30"/>
      <c r="AI773" s="30"/>
    </row>
    <row r="774" spans="1:35">
      <c r="A774" s="57"/>
      <c r="B774" s="43"/>
      <c r="C774" s="43"/>
      <c r="D774" s="43"/>
      <c r="E774" s="51"/>
      <c r="F774" s="43"/>
      <c r="G774" s="36"/>
      <c r="H774" s="43"/>
      <c r="I774" s="36"/>
      <c r="J774" s="43"/>
      <c r="K774" s="50"/>
      <c r="L774" s="43"/>
      <c r="M774" s="43"/>
      <c r="N774" s="36"/>
      <c r="O774" s="51"/>
      <c r="P774" s="43"/>
      <c r="Q774" s="36"/>
      <c r="R774" s="24"/>
      <c r="S774" s="43"/>
      <c r="T774" s="36"/>
      <c r="U774" s="30"/>
      <c r="V774" s="30"/>
      <c r="W774" s="30"/>
      <c r="X774" s="30"/>
      <c r="Y774" s="30"/>
      <c r="Z774" s="30"/>
      <c r="AA774" s="30"/>
      <c r="AB774" s="30"/>
      <c r="AC774" s="30"/>
      <c r="AD774" s="30"/>
      <c r="AE774" s="30"/>
      <c r="AF774" s="30"/>
      <c r="AG774" s="30"/>
      <c r="AH774" s="30"/>
      <c r="AI774" s="30"/>
    </row>
    <row r="775" spans="1:35">
      <c r="A775" s="57"/>
      <c r="B775" s="43"/>
      <c r="C775" s="43"/>
      <c r="D775" s="43"/>
      <c r="E775" s="51"/>
      <c r="F775" s="43"/>
      <c r="G775" s="36"/>
      <c r="H775" s="43"/>
      <c r="I775" s="36"/>
      <c r="J775" s="43"/>
      <c r="K775" s="50"/>
      <c r="L775" s="43"/>
      <c r="M775" s="43"/>
      <c r="N775" s="36"/>
      <c r="O775" s="51"/>
      <c r="P775" s="43"/>
      <c r="Q775" s="36"/>
      <c r="R775" s="24"/>
      <c r="S775" s="43"/>
      <c r="T775" s="36"/>
      <c r="U775" s="30"/>
      <c r="V775" s="30"/>
      <c r="W775" s="30"/>
      <c r="X775" s="30"/>
      <c r="Y775" s="30"/>
      <c r="Z775" s="30"/>
      <c r="AA775" s="30"/>
      <c r="AB775" s="30"/>
      <c r="AC775" s="30"/>
      <c r="AD775" s="30"/>
      <c r="AE775" s="30"/>
      <c r="AF775" s="30"/>
      <c r="AG775" s="30"/>
      <c r="AH775" s="30"/>
      <c r="AI775" s="30"/>
    </row>
    <row r="776" spans="1:35">
      <c r="A776" s="57"/>
      <c r="B776" s="43"/>
      <c r="C776" s="43"/>
      <c r="D776" s="43"/>
      <c r="E776" s="51"/>
      <c r="F776" s="43"/>
      <c r="G776" s="36"/>
      <c r="H776" s="43"/>
      <c r="I776" s="36"/>
      <c r="J776" s="43"/>
      <c r="K776" s="50"/>
      <c r="L776" s="43"/>
      <c r="M776" s="43"/>
      <c r="N776" s="36"/>
      <c r="O776" s="51"/>
      <c r="P776" s="43"/>
      <c r="Q776" s="36"/>
      <c r="R776" s="24"/>
      <c r="S776" s="43"/>
      <c r="T776" s="36"/>
      <c r="U776" s="30"/>
      <c r="V776" s="30"/>
      <c r="W776" s="30"/>
      <c r="X776" s="30"/>
      <c r="Y776" s="30"/>
      <c r="Z776" s="30"/>
      <c r="AA776" s="30"/>
      <c r="AB776" s="30"/>
      <c r="AC776" s="30"/>
      <c r="AD776" s="30"/>
      <c r="AE776" s="30"/>
      <c r="AF776" s="30"/>
      <c r="AG776" s="30"/>
      <c r="AH776" s="30"/>
      <c r="AI776" s="30"/>
    </row>
    <row r="777" spans="1:35">
      <c r="A777" s="57"/>
      <c r="B777" s="43"/>
      <c r="C777" s="43"/>
      <c r="D777" s="43"/>
      <c r="E777" s="51"/>
      <c r="F777" s="43"/>
      <c r="G777" s="36"/>
      <c r="H777" s="43"/>
      <c r="I777" s="36"/>
      <c r="J777" s="43"/>
      <c r="K777" s="50"/>
      <c r="L777" s="43"/>
      <c r="M777" s="43"/>
      <c r="N777" s="36"/>
      <c r="O777" s="51"/>
      <c r="P777" s="43"/>
      <c r="Q777" s="36"/>
      <c r="R777" s="24"/>
      <c r="S777" s="43"/>
      <c r="T777" s="36"/>
      <c r="U777" s="30"/>
      <c r="V777" s="30"/>
      <c r="W777" s="30"/>
      <c r="X777" s="30"/>
      <c r="Y777" s="30"/>
      <c r="Z777" s="30"/>
      <c r="AA777" s="30"/>
      <c r="AB777" s="30"/>
      <c r="AC777" s="30"/>
      <c r="AD777" s="30"/>
      <c r="AE777" s="30"/>
      <c r="AF777" s="30"/>
      <c r="AG777" s="30"/>
      <c r="AH777" s="30"/>
      <c r="AI777" s="30"/>
    </row>
    <row r="778" spans="1:35">
      <c r="A778" s="57"/>
      <c r="B778" s="43"/>
      <c r="C778" s="43"/>
      <c r="D778" s="43"/>
      <c r="E778" s="51"/>
      <c r="F778" s="43"/>
      <c r="G778" s="36"/>
      <c r="H778" s="43"/>
      <c r="I778" s="36"/>
      <c r="J778" s="43"/>
      <c r="K778" s="50"/>
      <c r="L778" s="43"/>
      <c r="M778" s="43"/>
      <c r="N778" s="36"/>
      <c r="O778" s="51"/>
      <c r="P778" s="43"/>
      <c r="Q778" s="36"/>
      <c r="R778" s="24"/>
      <c r="S778" s="43"/>
      <c r="T778" s="36"/>
      <c r="U778" s="30"/>
      <c r="V778" s="30"/>
      <c r="W778" s="30"/>
      <c r="X778" s="30"/>
      <c r="Y778" s="30"/>
      <c r="Z778" s="30"/>
      <c r="AA778" s="30"/>
      <c r="AB778" s="30"/>
      <c r="AC778" s="30"/>
      <c r="AD778" s="30"/>
      <c r="AE778" s="30"/>
      <c r="AF778" s="30"/>
      <c r="AG778" s="30"/>
      <c r="AH778" s="30"/>
      <c r="AI778" s="30"/>
    </row>
    <row r="779" spans="1:35">
      <c r="A779" s="57"/>
      <c r="B779" s="43"/>
      <c r="C779" s="43"/>
      <c r="D779" s="43"/>
      <c r="E779" s="51"/>
      <c r="F779" s="43"/>
      <c r="G779" s="36"/>
      <c r="H779" s="43"/>
      <c r="I779" s="36"/>
      <c r="J779" s="43"/>
      <c r="K779" s="50"/>
      <c r="L779" s="43"/>
      <c r="M779" s="43"/>
      <c r="N779" s="36"/>
      <c r="O779" s="51"/>
      <c r="P779" s="43"/>
      <c r="Q779" s="36"/>
      <c r="R779" s="24"/>
      <c r="S779" s="43"/>
      <c r="T779" s="36"/>
      <c r="U779" s="30"/>
      <c r="V779" s="30"/>
      <c r="W779" s="30"/>
      <c r="X779" s="30"/>
      <c r="Y779" s="30"/>
      <c r="Z779" s="30"/>
      <c r="AA779" s="30"/>
      <c r="AB779" s="30"/>
      <c r="AC779" s="30"/>
      <c r="AD779" s="30"/>
      <c r="AE779" s="30"/>
      <c r="AF779" s="30"/>
      <c r="AG779" s="30"/>
      <c r="AH779" s="30"/>
      <c r="AI779" s="30"/>
    </row>
    <row r="780" spans="1:35">
      <c r="A780" s="57"/>
      <c r="B780" s="43"/>
      <c r="C780" s="43"/>
      <c r="D780" s="43"/>
      <c r="E780" s="51"/>
      <c r="F780" s="43"/>
      <c r="G780" s="36"/>
      <c r="H780" s="43"/>
      <c r="I780" s="36"/>
      <c r="J780" s="43"/>
      <c r="K780" s="50"/>
      <c r="L780" s="43"/>
      <c r="M780" s="43"/>
      <c r="N780" s="36"/>
      <c r="O780" s="51"/>
      <c r="P780" s="43"/>
      <c r="Q780" s="36"/>
      <c r="R780" s="24"/>
      <c r="S780" s="43"/>
      <c r="T780" s="36"/>
      <c r="U780" s="30"/>
      <c r="V780" s="30"/>
      <c r="W780" s="30"/>
      <c r="X780" s="30"/>
      <c r="Y780" s="30"/>
      <c r="Z780" s="30"/>
      <c r="AA780" s="30"/>
      <c r="AB780" s="30"/>
      <c r="AC780" s="30"/>
      <c r="AD780" s="30"/>
      <c r="AE780" s="30"/>
      <c r="AF780" s="30"/>
      <c r="AG780" s="30"/>
      <c r="AH780" s="30"/>
      <c r="AI780" s="30"/>
    </row>
    <row r="781" spans="1:35">
      <c r="A781" s="57"/>
      <c r="B781" s="43"/>
      <c r="C781" s="43"/>
      <c r="D781" s="43"/>
      <c r="E781" s="51"/>
      <c r="F781" s="43"/>
      <c r="G781" s="36"/>
      <c r="H781" s="43"/>
      <c r="I781" s="36"/>
      <c r="J781" s="43"/>
      <c r="K781" s="50"/>
      <c r="L781" s="43"/>
      <c r="M781" s="43"/>
      <c r="N781" s="36"/>
      <c r="O781" s="51"/>
      <c r="P781" s="43"/>
      <c r="Q781" s="36"/>
      <c r="R781" s="24"/>
      <c r="S781" s="43"/>
      <c r="T781" s="36"/>
      <c r="U781" s="30"/>
      <c r="V781" s="30"/>
      <c r="W781" s="30"/>
      <c r="X781" s="30"/>
      <c r="Y781" s="30"/>
      <c r="Z781" s="30"/>
      <c r="AA781" s="30"/>
      <c r="AB781" s="30"/>
      <c r="AC781" s="30"/>
      <c r="AD781" s="30"/>
      <c r="AE781" s="30"/>
      <c r="AF781" s="30"/>
      <c r="AG781" s="30"/>
      <c r="AH781" s="30"/>
      <c r="AI781" s="30"/>
    </row>
    <row r="782" spans="1:35">
      <c r="A782" s="57"/>
      <c r="B782" s="43"/>
      <c r="C782" s="43"/>
      <c r="D782" s="43"/>
      <c r="E782" s="51"/>
      <c r="F782" s="43"/>
      <c r="G782" s="36"/>
      <c r="H782" s="43"/>
      <c r="I782" s="36"/>
      <c r="J782" s="43"/>
      <c r="K782" s="50"/>
      <c r="L782" s="43"/>
      <c r="M782" s="43"/>
      <c r="N782" s="36"/>
      <c r="O782" s="51"/>
      <c r="P782" s="43"/>
      <c r="Q782" s="36"/>
      <c r="R782" s="24"/>
      <c r="S782" s="43"/>
      <c r="T782" s="36"/>
      <c r="U782" s="30"/>
      <c r="V782" s="30"/>
      <c r="W782" s="30"/>
      <c r="X782" s="30"/>
      <c r="Y782" s="30"/>
      <c r="Z782" s="30"/>
      <c r="AA782" s="30"/>
      <c r="AB782" s="30"/>
      <c r="AC782" s="30"/>
      <c r="AD782" s="30"/>
      <c r="AE782" s="30"/>
      <c r="AF782" s="30"/>
      <c r="AG782" s="30"/>
      <c r="AH782" s="30"/>
      <c r="AI782" s="30"/>
    </row>
    <row r="783" spans="1:35">
      <c r="A783" s="57"/>
      <c r="B783" s="43"/>
      <c r="C783" s="43"/>
      <c r="D783" s="43"/>
      <c r="E783" s="51"/>
      <c r="F783" s="43"/>
      <c r="G783" s="36"/>
      <c r="H783" s="43"/>
      <c r="I783" s="36"/>
      <c r="J783" s="43"/>
      <c r="K783" s="50"/>
      <c r="L783" s="43"/>
      <c r="M783" s="43"/>
      <c r="N783" s="36"/>
      <c r="O783" s="51"/>
      <c r="P783" s="43"/>
      <c r="Q783" s="36"/>
      <c r="R783" s="24"/>
      <c r="S783" s="43"/>
      <c r="T783" s="36"/>
      <c r="U783" s="30"/>
      <c r="V783" s="30"/>
      <c r="W783" s="30"/>
      <c r="X783" s="30"/>
      <c r="Y783" s="30"/>
      <c r="Z783" s="30"/>
      <c r="AA783" s="30"/>
      <c r="AB783" s="30"/>
      <c r="AC783" s="30"/>
      <c r="AD783" s="30"/>
      <c r="AE783" s="30"/>
      <c r="AF783" s="30"/>
      <c r="AG783" s="30"/>
      <c r="AH783" s="30"/>
      <c r="AI783" s="30"/>
    </row>
    <row r="784" spans="1:35">
      <c r="A784" s="57"/>
      <c r="B784" s="43"/>
      <c r="C784" s="43"/>
      <c r="D784" s="43"/>
      <c r="E784" s="51"/>
      <c r="F784" s="43"/>
      <c r="G784" s="36"/>
      <c r="H784" s="43"/>
      <c r="I784" s="36"/>
      <c r="J784" s="43"/>
      <c r="K784" s="50"/>
      <c r="L784" s="43"/>
      <c r="M784" s="43"/>
      <c r="N784" s="36"/>
      <c r="O784" s="51"/>
      <c r="P784" s="43"/>
      <c r="Q784" s="36"/>
      <c r="R784" s="24"/>
      <c r="S784" s="43"/>
      <c r="T784" s="36"/>
      <c r="U784" s="30"/>
      <c r="V784" s="30"/>
      <c r="W784" s="30"/>
      <c r="X784" s="30"/>
      <c r="Y784" s="30"/>
      <c r="Z784" s="30"/>
      <c r="AA784" s="30"/>
      <c r="AB784" s="30"/>
      <c r="AC784" s="30"/>
      <c r="AD784" s="30"/>
      <c r="AE784" s="30"/>
      <c r="AF784" s="30"/>
      <c r="AG784" s="30"/>
      <c r="AH784" s="30"/>
      <c r="AI784" s="30"/>
    </row>
    <row r="785" spans="1:35">
      <c r="A785" s="57"/>
      <c r="B785" s="43"/>
      <c r="C785" s="43"/>
      <c r="D785" s="43"/>
      <c r="E785" s="51"/>
      <c r="F785" s="43"/>
      <c r="G785" s="36"/>
      <c r="H785" s="43"/>
      <c r="I785" s="36"/>
      <c r="J785" s="43"/>
      <c r="K785" s="50"/>
      <c r="L785" s="43"/>
      <c r="M785" s="43"/>
      <c r="N785" s="36"/>
      <c r="O785" s="51"/>
      <c r="P785" s="43"/>
      <c r="Q785" s="36"/>
      <c r="R785" s="24"/>
      <c r="S785" s="43"/>
      <c r="T785" s="36"/>
      <c r="U785" s="30"/>
      <c r="V785" s="30"/>
      <c r="W785" s="30"/>
      <c r="X785" s="30"/>
      <c r="Y785" s="30"/>
      <c r="Z785" s="30"/>
      <c r="AA785" s="30"/>
      <c r="AB785" s="30"/>
      <c r="AC785" s="30"/>
      <c r="AD785" s="30"/>
      <c r="AE785" s="30"/>
      <c r="AF785" s="30"/>
      <c r="AG785" s="30"/>
      <c r="AH785" s="30"/>
      <c r="AI785" s="30"/>
    </row>
    <row r="786" spans="1:35">
      <c r="A786" s="57"/>
      <c r="B786" s="43"/>
      <c r="C786" s="43"/>
      <c r="D786" s="43"/>
      <c r="E786" s="51"/>
      <c r="F786" s="43"/>
      <c r="G786" s="36"/>
      <c r="H786" s="43"/>
      <c r="I786" s="36"/>
      <c r="J786" s="43"/>
      <c r="K786" s="50"/>
      <c r="L786" s="43"/>
      <c r="M786" s="43"/>
      <c r="N786" s="36"/>
      <c r="O786" s="51"/>
      <c r="P786" s="43"/>
      <c r="Q786" s="36"/>
      <c r="R786" s="24"/>
      <c r="S786" s="43"/>
      <c r="T786" s="36"/>
      <c r="U786" s="30"/>
      <c r="V786" s="30"/>
      <c r="W786" s="30"/>
      <c r="X786" s="30"/>
      <c r="Y786" s="30"/>
      <c r="Z786" s="30"/>
      <c r="AA786" s="30"/>
      <c r="AB786" s="30"/>
      <c r="AC786" s="30"/>
      <c r="AD786" s="30"/>
      <c r="AE786" s="30"/>
      <c r="AF786" s="30"/>
      <c r="AG786" s="30"/>
      <c r="AH786" s="30"/>
      <c r="AI786" s="30"/>
    </row>
    <row r="787" spans="1:35">
      <c r="A787" s="57"/>
      <c r="B787" s="43"/>
      <c r="C787" s="43"/>
      <c r="D787" s="43"/>
      <c r="E787" s="51"/>
      <c r="F787" s="43"/>
      <c r="G787" s="36"/>
      <c r="H787" s="43"/>
      <c r="I787" s="36"/>
      <c r="J787" s="43"/>
      <c r="K787" s="50"/>
      <c r="L787" s="43"/>
      <c r="M787" s="43"/>
      <c r="N787" s="36"/>
      <c r="O787" s="51"/>
      <c r="P787" s="43"/>
      <c r="Q787" s="36"/>
      <c r="R787" s="24"/>
      <c r="S787" s="43"/>
      <c r="T787" s="36"/>
      <c r="U787" s="30"/>
      <c r="V787" s="30"/>
      <c r="W787" s="30"/>
      <c r="X787" s="30"/>
      <c r="Y787" s="30"/>
      <c r="Z787" s="30"/>
      <c r="AA787" s="30"/>
      <c r="AB787" s="30"/>
      <c r="AC787" s="30"/>
      <c r="AD787" s="30"/>
      <c r="AE787" s="30"/>
      <c r="AF787" s="30"/>
      <c r="AG787" s="30"/>
      <c r="AH787" s="30"/>
      <c r="AI787" s="30"/>
    </row>
    <row r="788" spans="1:35">
      <c r="A788" s="57"/>
      <c r="B788" s="43"/>
      <c r="C788" s="43"/>
      <c r="D788" s="43"/>
      <c r="E788" s="51"/>
      <c r="F788" s="43"/>
      <c r="G788" s="36"/>
      <c r="H788" s="43"/>
      <c r="I788" s="36"/>
      <c r="J788" s="43"/>
      <c r="K788" s="50"/>
      <c r="L788" s="43"/>
      <c r="M788" s="43"/>
      <c r="N788" s="36"/>
      <c r="O788" s="51"/>
      <c r="P788" s="43"/>
      <c r="Q788" s="36"/>
      <c r="R788" s="24"/>
      <c r="S788" s="43"/>
      <c r="T788" s="36"/>
      <c r="U788" s="30"/>
      <c r="V788" s="30"/>
      <c r="W788" s="30"/>
      <c r="X788" s="30"/>
      <c r="Y788" s="30"/>
      <c r="Z788" s="30"/>
      <c r="AA788" s="30"/>
      <c r="AB788" s="30"/>
      <c r="AC788" s="30"/>
      <c r="AD788" s="30"/>
      <c r="AE788" s="30"/>
      <c r="AF788" s="30"/>
      <c r="AG788" s="30"/>
      <c r="AH788" s="30"/>
      <c r="AI788" s="30"/>
    </row>
    <row r="789" spans="1:35">
      <c r="A789" s="57"/>
      <c r="B789" s="43"/>
      <c r="C789" s="43"/>
      <c r="D789" s="43"/>
      <c r="E789" s="51"/>
      <c r="F789" s="43"/>
      <c r="G789" s="36"/>
      <c r="H789" s="43"/>
      <c r="I789" s="36"/>
      <c r="J789" s="43"/>
      <c r="K789" s="50"/>
      <c r="L789" s="43"/>
      <c r="M789" s="43"/>
      <c r="N789" s="36"/>
      <c r="O789" s="51"/>
      <c r="P789" s="43"/>
      <c r="Q789" s="36"/>
      <c r="R789" s="24"/>
      <c r="S789" s="43"/>
      <c r="T789" s="36"/>
      <c r="U789" s="30"/>
      <c r="V789" s="30"/>
      <c r="W789" s="30"/>
      <c r="X789" s="30"/>
      <c r="Y789" s="30"/>
      <c r="Z789" s="30"/>
      <c r="AA789" s="30"/>
      <c r="AB789" s="30"/>
      <c r="AC789" s="30"/>
      <c r="AD789" s="30"/>
      <c r="AE789" s="30"/>
      <c r="AF789" s="30"/>
      <c r="AG789" s="30"/>
      <c r="AH789" s="30"/>
      <c r="AI789" s="30"/>
    </row>
    <row r="790" spans="1:35">
      <c r="A790" s="57"/>
      <c r="B790" s="43"/>
      <c r="C790" s="43"/>
      <c r="D790" s="43"/>
      <c r="E790" s="51"/>
      <c r="F790" s="43"/>
      <c r="G790" s="36"/>
      <c r="H790" s="43"/>
      <c r="I790" s="36"/>
      <c r="J790" s="43"/>
      <c r="K790" s="50"/>
      <c r="L790" s="43"/>
      <c r="M790" s="43"/>
      <c r="N790" s="36"/>
      <c r="O790" s="51"/>
      <c r="P790" s="43"/>
      <c r="Q790" s="36"/>
      <c r="R790" s="24"/>
      <c r="S790" s="43"/>
      <c r="T790" s="36"/>
      <c r="U790" s="30"/>
      <c r="V790" s="30"/>
      <c r="W790" s="30"/>
      <c r="X790" s="30"/>
      <c r="Y790" s="30"/>
      <c r="Z790" s="30"/>
      <c r="AA790" s="30"/>
      <c r="AB790" s="30"/>
      <c r="AC790" s="30"/>
      <c r="AD790" s="30"/>
      <c r="AE790" s="30"/>
      <c r="AF790" s="30"/>
      <c r="AG790" s="30"/>
      <c r="AH790" s="30"/>
      <c r="AI790" s="30"/>
    </row>
    <row r="791" spans="1:35">
      <c r="A791" s="57"/>
      <c r="B791" s="43"/>
      <c r="C791" s="43"/>
      <c r="D791" s="43"/>
      <c r="E791" s="51"/>
      <c r="F791" s="43"/>
      <c r="G791" s="36"/>
      <c r="H791" s="43"/>
      <c r="I791" s="36"/>
      <c r="J791" s="43"/>
      <c r="K791" s="50"/>
      <c r="L791" s="43"/>
      <c r="M791" s="43"/>
      <c r="N791" s="36"/>
      <c r="O791" s="51"/>
      <c r="P791" s="43"/>
      <c r="Q791" s="36"/>
      <c r="R791" s="24"/>
      <c r="S791" s="43"/>
      <c r="T791" s="36"/>
      <c r="U791" s="30"/>
      <c r="V791" s="30"/>
      <c r="W791" s="30"/>
      <c r="X791" s="30"/>
      <c r="Y791" s="30"/>
      <c r="Z791" s="30"/>
      <c r="AA791" s="30"/>
      <c r="AB791" s="30"/>
      <c r="AC791" s="30"/>
      <c r="AD791" s="30"/>
      <c r="AE791" s="30"/>
      <c r="AF791" s="30"/>
      <c r="AG791" s="30"/>
      <c r="AH791" s="30"/>
      <c r="AI791" s="30"/>
    </row>
    <row r="792" spans="1:35">
      <c r="A792" s="57"/>
      <c r="B792" s="43"/>
      <c r="C792" s="43"/>
      <c r="D792" s="43"/>
      <c r="E792" s="51"/>
      <c r="F792" s="43"/>
      <c r="G792" s="36"/>
      <c r="H792" s="43"/>
      <c r="I792" s="36"/>
      <c r="J792" s="43"/>
      <c r="K792" s="50"/>
      <c r="L792" s="43"/>
      <c r="M792" s="43"/>
      <c r="N792" s="36"/>
      <c r="O792" s="51"/>
      <c r="P792" s="43"/>
      <c r="Q792" s="36"/>
      <c r="R792" s="24"/>
      <c r="S792" s="43"/>
      <c r="T792" s="36"/>
      <c r="U792" s="30"/>
      <c r="V792" s="30"/>
      <c r="W792" s="30"/>
      <c r="X792" s="30"/>
      <c r="Y792" s="30"/>
      <c r="Z792" s="30"/>
      <c r="AA792" s="30"/>
      <c r="AB792" s="30"/>
      <c r="AC792" s="30"/>
      <c r="AD792" s="30"/>
      <c r="AE792" s="30"/>
      <c r="AF792" s="30"/>
      <c r="AG792" s="30"/>
      <c r="AH792" s="30"/>
      <c r="AI792" s="30"/>
    </row>
    <row r="793" spans="1:35">
      <c r="A793" s="57"/>
      <c r="B793" s="43"/>
      <c r="C793" s="43"/>
      <c r="D793" s="43"/>
      <c r="E793" s="51"/>
      <c r="F793" s="43"/>
      <c r="G793" s="36"/>
      <c r="H793" s="43"/>
      <c r="I793" s="36"/>
      <c r="J793" s="43"/>
      <c r="K793" s="50"/>
      <c r="L793" s="43"/>
      <c r="M793" s="43"/>
      <c r="N793" s="36"/>
      <c r="O793" s="51"/>
      <c r="P793" s="43"/>
      <c r="Q793" s="36"/>
      <c r="R793" s="24"/>
      <c r="S793" s="43"/>
      <c r="T793" s="36"/>
      <c r="U793" s="30"/>
      <c r="V793" s="30"/>
      <c r="W793" s="30"/>
      <c r="X793" s="30"/>
      <c r="Y793" s="30"/>
      <c r="Z793" s="30"/>
      <c r="AA793" s="30"/>
      <c r="AB793" s="30"/>
      <c r="AC793" s="30"/>
      <c r="AD793" s="30"/>
      <c r="AE793" s="30"/>
      <c r="AF793" s="30"/>
      <c r="AG793" s="30"/>
      <c r="AH793" s="30"/>
      <c r="AI793" s="30"/>
    </row>
    <row r="794" spans="1:35">
      <c r="A794" s="57"/>
      <c r="B794" s="43"/>
      <c r="C794" s="43"/>
      <c r="D794" s="43"/>
      <c r="E794" s="51"/>
      <c r="F794" s="43"/>
      <c r="G794" s="36"/>
      <c r="H794" s="43"/>
      <c r="I794" s="36"/>
      <c r="J794" s="43"/>
      <c r="K794" s="50"/>
      <c r="L794" s="43"/>
      <c r="M794" s="43"/>
      <c r="N794" s="36"/>
      <c r="O794" s="51"/>
      <c r="P794" s="43"/>
      <c r="Q794" s="36"/>
      <c r="R794" s="24"/>
      <c r="S794" s="43"/>
      <c r="T794" s="36"/>
      <c r="U794" s="30"/>
      <c r="V794" s="30"/>
      <c r="W794" s="30"/>
      <c r="X794" s="30"/>
      <c r="Y794" s="30"/>
      <c r="Z794" s="30"/>
      <c r="AA794" s="30"/>
      <c r="AB794" s="30"/>
      <c r="AC794" s="30"/>
      <c r="AD794" s="30"/>
      <c r="AE794" s="30"/>
      <c r="AF794" s="30"/>
      <c r="AG794" s="30"/>
      <c r="AH794" s="30"/>
      <c r="AI794" s="30"/>
    </row>
    <row r="795" spans="1:35">
      <c r="A795" s="57"/>
      <c r="B795" s="43"/>
      <c r="C795" s="43"/>
      <c r="D795" s="43"/>
      <c r="E795" s="51"/>
      <c r="F795" s="43"/>
      <c r="G795" s="36"/>
      <c r="H795" s="43"/>
      <c r="I795" s="36"/>
      <c r="J795" s="43"/>
      <c r="K795" s="50"/>
      <c r="L795" s="43"/>
      <c r="M795" s="43"/>
      <c r="N795" s="36"/>
      <c r="O795" s="51"/>
      <c r="P795" s="43"/>
      <c r="Q795" s="36"/>
      <c r="R795" s="24"/>
      <c r="S795" s="43"/>
      <c r="T795" s="36"/>
      <c r="U795" s="30"/>
      <c r="V795" s="30"/>
      <c r="W795" s="30"/>
      <c r="X795" s="30"/>
      <c r="Y795" s="30"/>
      <c r="Z795" s="30"/>
      <c r="AA795" s="30"/>
      <c r="AB795" s="30"/>
      <c r="AC795" s="30"/>
      <c r="AD795" s="30"/>
      <c r="AE795" s="30"/>
      <c r="AF795" s="30"/>
      <c r="AG795" s="30"/>
      <c r="AH795" s="30"/>
      <c r="AI795" s="30"/>
    </row>
    <row r="796" spans="1:35">
      <c r="A796" s="57"/>
      <c r="B796" s="43"/>
      <c r="C796" s="43"/>
      <c r="D796" s="43"/>
      <c r="E796" s="51"/>
      <c r="F796" s="43"/>
      <c r="G796" s="36"/>
      <c r="H796" s="43"/>
      <c r="I796" s="36"/>
      <c r="J796" s="43"/>
      <c r="K796" s="50"/>
      <c r="L796" s="43"/>
      <c r="M796" s="43"/>
      <c r="N796" s="36"/>
      <c r="O796" s="51"/>
      <c r="P796" s="43"/>
      <c r="Q796" s="36"/>
      <c r="R796" s="24"/>
      <c r="S796" s="43"/>
      <c r="T796" s="36"/>
      <c r="U796" s="30"/>
      <c r="V796" s="30"/>
      <c r="W796" s="30"/>
      <c r="X796" s="30"/>
      <c r="Y796" s="30"/>
      <c r="Z796" s="30"/>
      <c r="AA796" s="30"/>
      <c r="AB796" s="30"/>
      <c r="AC796" s="30"/>
      <c r="AD796" s="30"/>
      <c r="AE796" s="30"/>
      <c r="AF796" s="30"/>
      <c r="AG796" s="30"/>
      <c r="AH796" s="30"/>
      <c r="AI796" s="30"/>
    </row>
    <row r="797" spans="1:35">
      <c r="A797" s="57"/>
      <c r="B797" s="43"/>
      <c r="C797" s="43"/>
      <c r="D797" s="43"/>
      <c r="E797" s="51"/>
      <c r="F797" s="43"/>
      <c r="G797" s="36"/>
      <c r="H797" s="43"/>
      <c r="I797" s="36"/>
      <c r="J797" s="43"/>
      <c r="K797" s="50"/>
      <c r="L797" s="43"/>
      <c r="M797" s="43"/>
      <c r="N797" s="36"/>
      <c r="O797" s="51"/>
      <c r="P797" s="43"/>
      <c r="Q797" s="36"/>
      <c r="R797" s="24"/>
      <c r="S797" s="43"/>
      <c r="T797" s="36"/>
      <c r="U797" s="30"/>
      <c r="V797" s="30"/>
      <c r="W797" s="30"/>
      <c r="X797" s="30"/>
      <c r="Y797" s="30"/>
      <c r="Z797" s="30"/>
      <c r="AA797" s="30"/>
      <c r="AB797" s="30"/>
      <c r="AC797" s="30"/>
      <c r="AD797" s="30"/>
      <c r="AE797" s="30"/>
      <c r="AF797" s="30"/>
      <c r="AG797" s="30"/>
      <c r="AH797" s="30"/>
      <c r="AI797" s="30"/>
    </row>
    <row r="798" spans="1:35">
      <c r="A798" s="57"/>
      <c r="B798" s="43"/>
      <c r="C798" s="43"/>
      <c r="D798" s="43"/>
      <c r="E798" s="51"/>
      <c r="F798" s="43"/>
      <c r="G798" s="36"/>
      <c r="H798" s="43"/>
      <c r="I798" s="36"/>
      <c r="J798" s="43"/>
      <c r="K798" s="50"/>
      <c r="L798" s="43"/>
      <c r="M798" s="43"/>
      <c r="N798" s="36"/>
      <c r="O798" s="51"/>
      <c r="P798" s="43"/>
      <c r="Q798" s="36"/>
      <c r="R798" s="24"/>
      <c r="S798" s="43"/>
      <c r="T798" s="36"/>
      <c r="U798" s="30"/>
      <c r="V798" s="30"/>
      <c r="W798" s="30"/>
      <c r="X798" s="30"/>
      <c r="Y798" s="30"/>
      <c r="Z798" s="30"/>
      <c r="AA798" s="30"/>
      <c r="AB798" s="30"/>
      <c r="AC798" s="30"/>
      <c r="AD798" s="30"/>
      <c r="AE798" s="30"/>
      <c r="AF798" s="30"/>
      <c r="AG798" s="30"/>
      <c r="AH798" s="30"/>
      <c r="AI798" s="30"/>
    </row>
    <row r="799" spans="1:35">
      <c r="A799" s="57"/>
      <c r="B799" s="43"/>
      <c r="C799" s="43"/>
      <c r="D799" s="43"/>
      <c r="E799" s="51"/>
      <c r="F799" s="43"/>
      <c r="G799" s="36"/>
      <c r="H799" s="43"/>
      <c r="I799" s="36"/>
      <c r="J799" s="43"/>
      <c r="K799" s="50"/>
      <c r="L799" s="43"/>
      <c r="M799" s="43"/>
      <c r="N799" s="36"/>
      <c r="O799" s="51"/>
      <c r="P799" s="43"/>
      <c r="Q799" s="36"/>
      <c r="R799" s="24"/>
      <c r="S799" s="43"/>
      <c r="T799" s="36"/>
      <c r="U799" s="30"/>
      <c r="V799" s="30"/>
      <c r="W799" s="30"/>
      <c r="X799" s="30"/>
      <c r="Y799" s="30"/>
      <c r="Z799" s="30"/>
      <c r="AA799" s="30"/>
      <c r="AB799" s="30"/>
      <c r="AC799" s="30"/>
      <c r="AD799" s="30"/>
      <c r="AE799" s="30"/>
      <c r="AF799" s="30"/>
      <c r="AG799" s="30"/>
      <c r="AH799" s="30"/>
      <c r="AI799" s="30"/>
    </row>
    <row r="800" spans="1:35">
      <c r="A800" s="57"/>
      <c r="B800" s="43"/>
      <c r="C800" s="43"/>
      <c r="D800" s="43"/>
      <c r="E800" s="51"/>
      <c r="F800" s="43"/>
      <c r="G800" s="36"/>
      <c r="H800" s="43"/>
      <c r="I800" s="36"/>
      <c r="J800" s="43"/>
      <c r="K800" s="50"/>
      <c r="L800" s="43"/>
      <c r="M800" s="43"/>
      <c r="N800" s="36"/>
      <c r="O800" s="51"/>
      <c r="P800" s="43"/>
      <c r="Q800" s="36"/>
      <c r="R800" s="24"/>
      <c r="S800" s="43"/>
      <c r="T800" s="36"/>
      <c r="U800" s="30"/>
      <c r="V800" s="30"/>
      <c r="W800" s="30"/>
      <c r="X800" s="30"/>
      <c r="Y800" s="30"/>
      <c r="Z800" s="30"/>
      <c r="AA800" s="30"/>
      <c r="AB800" s="30"/>
      <c r="AC800" s="30"/>
      <c r="AD800" s="30"/>
      <c r="AE800" s="30"/>
      <c r="AF800" s="30"/>
      <c r="AG800" s="30"/>
      <c r="AH800" s="30"/>
      <c r="AI800" s="30"/>
    </row>
    <row r="801" spans="1:35">
      <c r="A801" s="57"/>
      <c r="B801" s="43"/>
      <c r="C801" s="43"/>
      <c r="D801" s="43"/>
      <c r="E801" s="51"/>
      <c r="F801" s="43"/>
      <c r="G801" s="36"/>
      <c r="H801" s="43"/>
      <c r="I801" s="36"/>
      <c r="J801" s="43"/>
      <c r="K801" s="50"/>
      <c r="L801" s="43"/>
      <c r="M801" s="43"/>
      <c r="N801" s="36"/>
      <c r="O801" s="51"/>
      <c r="P801" s="43"/>
      <c r="Q801" s="36"/>
      <c r="R801" s="24"/>
      <c r="S801" s="43"/>
      <c r="T801" s="36"/>
      <c r="U801" s="30"/>
      <c r="V801" s="30"/>
      <c r="W801" s="30"/>
      <c r="X801" s="30"/>
      <c r="Y801" s="30"/>
      <c r="Z801" s="30"/>
      <c r="AA801" s="30"/>
      <c r="AB801" s="30"/>
      <c r="AC801" s="30"/>
      <c r="AD801" s="30"/>
      <c r="AE801" s="30"/>
      <c r="AF801" s="30"/>
      <c r="AG801" s="30"/>
      <c r="AH801" s="30"/>
      <c r="AI801" s="30"/>
    </row>
    <row r="802" spans="1:35">
      <c r="A802" s="57"/>
      <c r="B802" s="43"/>
      <c r="C802" s="43"/>
      <c r="D802" s="43"/>
      <c r="E802" s="51"/>
      <c r="F802" s="43"/>
      <c r="G802" s="36"/>
      <c r="H802" s="43"/>
      <c r="I802" s="36"/>
      <c r="J802" s="43"/>
      <c r="K802" s="50"/>
      <c r="L802" s="43"/>
      <c r="M802" s="43"/>
      <c r="N802" s="36"/>
      <c r="O802" s="51"/>
      <c r="P802" s="43"/>
      <c r="Q802" s="36"/>
      <c r="R802" s="24"/>
      <c r="S802" s="43"/>
      <c r="T802" s="36"/>
      <c r="U802" s="30"/>
      <c r="V802" s="30"/>
      <c r="W802" s="30"/>
      <c r="X802" s="30"/>
      <c r="Y802" s="30"/>
      <c r="Z802" s="30"/>
      <c r="AA802" s="30"/>
      <c r="AB802" s="30"/>
      <c r="AC802" s="30"/>
      <c r="AD802" s="30"/>
      <c r="AE802" s="30"/>
      <c r="AF802" s="30"/>
      <c r="AG802" s="30"/>
      <c r="AH802" s="30"/>
      <c r="AI802" s="30"/>
    </row>
    <row r="803" spans="1:35">
      <c r="A803" s="57"/>
      <c r="B803" s="43"/>
      <c r="C803" s="43"/>
      <c r="D803" s="43"/>
      <c r="E803" s="51"/>
      <c r="F803" s="43"/>
      <c r="G803" s="36"/>
      <c r="H803" s="43"/>
      <c r="I803" s="36"/>
      <c r="J803" s="43"/>
      <c r="K803" s="50"/>
      <c r="L803" s="43"/>
      <c r="M803" s="43"/>
      <c r="N803" s="36"/>
      <c r="O803" s="51"/>
      <c r="P803" s="43"/>
      <c r="Q803" s="36"/>
      <c r="R803" s="24"/>
      <c r="S803" s="43"/>
      <c r="T803" s="36"/>
      <c r="U803" s="30"/>
      <c r="V803" s="30"/>
      <c r="W803" s="30"/>
      <c r="X803" s="30"/>
      <c r="Y803" s="30"/>
      <c r="Z803" s="30"/>
      <c r="AA803" s="30"/>
      <c r="AB803" s="30"/>
      <c r="AC803" s="30"/>
      <c r="AD803" s="30"/>
      <c r="AE803" s="30"/>
      <c r="AF803" s="30"/>
      <c r="AG803" s="30"/>
      <c r="AH803" s="30"/>
      <c r="AI803" s="30"/>
    </row>
    <row r="804" spans="1:35">
      <c r="A804" s="57"/>
      <c r="B804" s="43"/>
      <c r="C804" s="43"/>
      <c r="D804" s="43"/>
      <c r="E804" s="51"/>
      <c r="F804" s="43"/>
      <c r="G804" s="36"/>
      <c r="H804" s="43"/>
      <c r="I804" s="36"/>
      <c r="J804" s="43"/>
      <c r="K804" s="50"/>
      <c r="L804" s="43"/>
      <c r="M804" s="43"/>
      <c r="N804" s="36"/>
      <c r="O804" s="51"/>
      <c r="P804" s="43"/>
      <c r="Q804" s="36"/>
      <c r="R804" s="24"/>
      <c r="S804" s="43"/>
      <c r="T804" s="36"/>
      <c r="U804" s="30"/>
      <c r="V804" s="30"/>
      <c r="W804" s="30"/>
      <c r="X804" s="30"/>
      <c r="Y804" s="30"/>
      <c r="Z804" s="30"/>
      <c r="AA804" s="30"/>
      <c r="AB804" s="30"/>
      <c r="AC804" s="30"/>
      <c r="AD804" s="30"/>
      <c r="AE804" s="30"/>
      <c r="AF804" s="30"/>
      <c r="AG804" s="30"/>
      <c r="AH804" s="30"/>
      <c r="AI804" s="30"/>
    </row>
    <row r="805" spans="1:35">
      <c r="A805" s="57"/>
      <c r="B805" s="43"/>
      <c r="C805" s="43"/>
      <c r="D805" s="43"/>
      <c r="E805" s="51"/>
      <c r="F805" s="43"/>
      <c r="G805" s="36"/>
      <c r="H805" s="43"/>
      <c r="I805" s="36"/>
      <c r="J805" s="43"/>
      <c r="K805" s="50"/>
      <c r="L805" s="43"/>
      <c r="M805" s="43"/>
      <c r="N805" s="36"/>
      <c r="O805" s="51"/>
      <c r="P805" s="43"/>
      <c r="Q805" s="36"/>
      <c r="R805" s="24"/>
      <c r="S805" s="43"/>
      <c r="T805" s="36"/>
      <c r="U805" s="30"/>
      <c r="V805" s="30"/>
      <c r="W805" s="30"/>
      <c r="X805" s="30"/>
      <c r="Y805" s="30"/>
      <c r="Z805" s="30"/>
      <c r="AA805" s="30"/>
      <c r="AB805" s="30"/>
      <c r="AC805" s="30"/>
      <c r="AD805" s="30"/>
      <c r="AE805" s="30"/>
      <c r="AF805" s="30"/>
      <c r="AG805" s="30"/>
      <c r="AH805" s="30"/>
      <c r="AI805" s="30"/>
    </row>
    <row r="806" spans="1:35">
      <c r="A806" s="57"/>
      <c r="B806" s="43"/>
      <c r="C806" s="43"/>
      <c r="D806" s="43"/>
      <c r="E806" s="51"/>
      <c r="F806" s="43"/>
      <c r="G806" s="36"/>
      <c r="H806" s="43"/>
      <c r="I806" s="36"/>
      <c r="J806" s="43"/>
      <c r="K806" s="50"/>
      <c r="L806" s="43"/>
      <c r="M806" s="43"/>
      <c r="N806" s="36"/>
      <c r="O806" s="51"/>
      <c r="P806" s="43"/>
      <c r="Q806" s="36"/>
      <c r="R806" s="24"/>
      <c r="S806" s="43"/>
      <c r="T806" s="36"/>
      <c r="U806" s="30"/>
      <c r="V806" s="30"/>
      <c r="W806" s="30"/>
      <c r="X806" s="30"/>
      <c r="Y806" s="30"/>
      <c r="Z806" s="30"/>
      <c r="AA806" s="30"/>
      <c r="AB806" s="30"/>
      <c r="AC806" s="30"/>
      <c r="AD806" s="30"/>
      <c r="AE806" s="30"/>
      <c r="AF806" s="30"/>
      <c r="AG806" s="30"/>
      <c r="AH806" s="30"/>
      <c r="AI806" s="30"/>
    </row>
    <row r="807" spans="1:35">
      <c r="A807" s="57"/>
      <c r="B807" s="43"/>
      <c r="C807" s="43"/>
      <c r="D807" s="43"/>
      <c r="E807" s="51"/>
      <c r="F807" s="43"/>
      <c r="G807" s="36"/>
      <c r="H807" s="43"/>
      <c r="I807" s="36"/>
      <c r="J807" s="43"/>
      <c r="K807" s="50"/>
      <c r="L807" s="43"/>
      <c r="M807" s="43"/>
      <c r="N807" s="36"/>
      <c r="O807" s="51"/>
      <c r="P807" s="43"/>
      <c r="Q807" s="36"/>
      <c r="R807" s="24"/>
      <c r="S807" s="43"/>
      <c r="T807" s="36"/>
      <c r="U807" s="30"/>
      <c r="V807" s="30"/>
      <c r="W807" s="30"/>
      <c r="X807" s="30"/>
      <c r="Y807" s="30"/>
      <c r="Z807" s="30"/>
      <c r="AA807" s="30"/>
      <c r="AB807" s="30"/>
      <c r="AC807" s="30"/>
      <c r="AD807" s="30"/>
      <c r="AE807" s="30"/>
      <c r="AF807" s="30"/>
      <c r="AG807" s="30"/>
      <c r="AH807" s="30"/>
      <c r="AI807" s="30"/>
    </row>
    <row r="808" spans="1:35">
      <c r="A808" s="57"/>
      <c r="B808" s="43"/>
      <c r="C808" s="43"/>
      <c r="D808" s="43"/>
      <c r="E808" s="51"/>
      <c r="F808" s="43"/>
      <c r="G808" s="36"/>
      <c r="H808" s="43"/>
      <c r="I808" s="36"/>
      <c r="J808" s="43"/>
      <c r="K808" s="50"/>
      <c r="L808" s="43"/>
      <c r="M808" s="43"/>
      <c r="N808" s="36"/>
      <c r="O808" s="51"/>
      <c r="P808" s="43"/>
      <c r="Q808" s="36"/>
      <c r="R808" s="24"/>
      <c r="S808" s="43"/>
      <c r="T808" s="36"/>
      <c r="U808" s="30"/>
      <c r="V808" s="30"/>
      <c r="W808" s="30"/>
      <c r="X808" s="30"/>
      <c r="Y808" s="30"/>
      <c r="Z808" s="30"/>
      <c r="AA808" s="30"/>
      <c r="AB808" s="30"/>
      <c r="AC808" s="30"/>
      <c r="AD808" s="30"/>
      <c r="AE808" s="30"/>
      <c r="AF808" s="30"/>
      <c r="AG808" s="30"/>
      <c r="AH808" s="30"/>
      <c r="AI808" s="30"/>
    </row>
    <row r="809" spans="1:35">
      <c r="A809" s="57"/>
      <c r="B809" s="43"/>
      <c r="C809" s="43"/>
      <c r="D809" s="43"/>
      <c r="E809" s="51"/>
      <c r="F809" s="43"/>
      <c r="G809" s="36"/>
      <c r="H809" s="43"/>
      <c r="I809" s="36"/>
      <c r="J809" s="43"/>
      <c r="K809" s="50"/>
      <c r="L809" s="43"/>
      <c r="M809" s="43"/>
      <c r="N809" s="36"/>
      <c r="O809" s="51"/>
      <c r="P809" s="43"/>
      <c r="Q809" s="36"/>
      <c r="R809" s="24"/>
      <c r="S809" s="43"/>
      <c r="T809" s="36"/>
      <c r="U809" s="30"/>
      <c r="V809" s="30"/>
      <c r="W809" s="30"/>
      <c r="X809" s="30"/>
      <c r="Y809" s="30"/>
      <c r="Z809" s="30"/>
      <c r="AA809" s="30"/>
      <c r="AB809" s="30"/>
      <c r="AC809" s="30"/>
      <c r="AD809" s="30"/>
      <c r="AE809" s="30"/>
      <c r="AF809" s="30"/>
      <c r="AG809" s="30"/>
      <c r="AH809" s="30"/>
      <c r="AI809" s="30"/>
    </row>
    <row r="810" spans="1:35">
      <c r="A810" s="57"/>
      <c r="B810" s="43"/>
      <c r="C810" s="43"/>
      <c r="D810" s="43"/>
      <c r="E810" s="51"/>
      <c r="F810" s="43"/>
      <c r="G810" s="36"/>
      <c r="H810" s="43"/>
      <c r="I810" s="36"/>
      <c r="J810" s="43"/>
      <c r="K810" s="50"/>
      <c r="L810" s="43"/>
      <c r="M810" s="43"/>
      <c r="N810" s="36"/>
      <c r="O810" s="51"/>
      <c r="P810" s="43"/>
      <c r="Q810" s="36"/>
      <c r="R810" s="24"/>
      <c r="S810" s="43"/>
      <c r="T810" s="36"/>
      <c r="U810" s="30"/>
      <c r="V810" s="30"/>
      <c r="W810" s="30"/>
      <c r="X810" s="30"/>
      <c r="Y810" s="30"/>
      <c r="Z810" s="30"/>
      <c r="AA810" s="30"/>
      <c r="AB810" s="30"/>
      <c r="AC810" s="30"/>
      <c r="AD810" s="30"/>
      <c r="AE810" s="30"/>
      <c r="AF810" s="30"/>
      <c r="AG810" s="30"/>
      <c r="AH810" s="30"/>
      <c r="AI810" s="30"/>
    </row>
    <row r="811" spans="1:35">
      <c r="A811" s="57"/>
      <c r="B811" s="43"/>
      <c r="C811" s="43"/>
      <c r="D811" s="43"/>
      <c r="E811" s="51"/>
      <c r="F811" s="43"/>
      <c r="G811" s="36"/>
      <c r="H811" s="43"/>
      <c r="I811" s="36"/>
      <c r="J811" s="43"/>
      <c r="K811" s="50"/>
      <c r="L811" s="43"/>
      <c r="M811" s="43"/>
      <c r="N811" s="36"/>
      <c r="O811" s="51"/>
      <c r="P811" s="43"/>
      <c r="Q811" s="36"/>
      <c r="R811" s="24"/>
      <c r="S811" s="43"/>
      <c r="T811" s="36"/>
      <c r="U811" s="30"/>
      <c r="V811" s="30"/>
      <c r="W811" s="30"/>
      <c r="X811" s="30"/>
      <c r="Y811" s="30"/>
      <c r="Z811" s="30"/>
      <c r="AA811" s="30"/>
      <c r="AB811" s="30"/>
      <c r="AC811" s="30"/>
      <c r="AD811" s="30"/>
      <c r="AE811" s="30"/>
      <c r="AF811" s="30"/>
      <c r="AG811" s="30"/>
      <c r="AH811" s="30"/>
      <c r="AI811" s="30"/>
    </row>
    <row r="812" spans="1:35">
      <c r="A812" s="57"/>
      <c r="B812" s="43"/>
      <c r="C812" s="43"/>
      <c r="D812" s="43"/>
      <c r="E812" s="51"/>
      <c r="F812" s="43"/>
      <c r="G812" s="36"/>
      <c r="H812" s="43"/>
      <c r="I812" s="36"/>
      <c r="J812" s="43"/>
      <c r="K812" s="50"/>
      <c r="L812" s="43"/>
      <c r="M812" s="43"/>
      <c r="N812" s="36"/>
      <c r="O812" s="51"/>
      <c r="P812" s="43"/>
      <c r="Q812" s="36"/>
      <c r="R812" s="24"/>
      <c r="S812" s="43"/>
      <c r="T812" s="36"/>
      <c r="U812" s="30"/>
      <c r="V812" s="30"/>
      <c r="W812" s="30"/>
      <c r="X812" s="30"/>
      <c r="Y812" s="30"/>
      <c r="Z812" s="30"/>
      <c r="AA812" s="30"/>
      <c r="AB812" s="30"/>
      <c r="AC812" s="30"/>
      <c r="AD812" s="30"/>
      <c r="AE812" s="30"/>
      <c r="AF812" s="30"/>
      <c r="AG812" s="30"/>
      <c r="AH812" s="30"/>
      <c r="AI812" s="30"/>
    </row>
    <row r="813" spans="1:35">
      <c r="A813" s="57"/>
      <c r="B813" s="43"/>
      <c r="C813" s="43"/>
      <c r="D813" s="43"/>
      <c r="E813" s="51"/>
      <c r="F813" s="43"/>
      <c r="G813" s="36"/>
      <c r="H813" s="43"/>
      <c r="I813" s="36"/>
      <c r="J813" s="43"/>
      <c r="K813" s="50"/>
      <c r="L813" s="43"/>
      <c r="M813" s="43"/>
      <c r="N813" s="36"/>
      <c r="O813" s="51"/>
      <c r="P813" s="43"/>
      <c r="Q813" s="36"/>
      <c r="R813" s="24"/>
      <c r="S813" s="43"/>
      <c r="T813" s="36"/>
      <c r="U813" s="30"/>
      <c r="V813" s="30"/>
      <c r="W813" s="30"/>
      <c r="X813" s="30"/>
      <c r="Y813" s="30"/>
      <c r="Z813" s="30"/>
      <c r="AA813" s="30"/>
      <c r="AB813" s="30"/>
      <c r="AC813" s="30"/>
      <c r="AD813" s="30"/>
      <c r="AE813" s="30"/>
      <c r="AF813" s="30"/>
      <c r="AG813" s="30"/>
      <c r="AH813" s="30"/>
      <c r="AI813" s="30"/>
    </row>
    <row r="814" spans="1:35">
      <c r="A814" s="57"/>
      <c r="B814" s="43"/>
      <c r="C814" s="43"/>
      <c r="D814" s="43"/>
      <c r="E814" s="51"/>
      <c r="F814" s="43"/>
      <c r="G814" s="36"/>
      <c r="H814" s="43"/>
      <c r="I814" s="36"/>
      <c r="J814" s="43"/>
      <c r="K814" s="50"/>
      <c r="L814" s="43"/>
      <c r="M814" s="43"/>
      <c r="N814" s="36"/>
      <c r="O814" s="51"/>
      <c r="P814" s="43"/>
      <c r="Q814" s="36"/>
      <c r="R814" s="24"/>
      <c r="S814" s="43"/>
      <c r="T814" s="36"/>
      <c r="U814" s="30"/>
      <c r="V814" s="30"/>
      <c r="W814" s="30"/>
      <c r="X814" s="30"/>
      <c r="Y814" s="30"/>
      <c r="Z814" s="30"/>
      <c r="AA814" s="30"/>
      <c r="AB814" s="30"/>
      <c r="AC814" s="30"/>
      <c r="AD814" s="30"/>
      <c r="AE814" s="30"/>
      <c r="AF814" s="30"/>
      <c r="AG814" s="30"/>
      <c r="AH814" s="30"/>
      <c r="AI814" s="30"/>
    </row>
    <row r="815" spans="1:35">
      <c r="A815" s="57"/>
      <c r="B815" s="43"/>
      <c r="C815" s="43"/>
      <c r="D815" s="43"/>
      <c r="E815" s="51"/>
      <c r="F815" s="43"/>
      <c r="G815" s="36"/>
      <c r="H815" s="43"/>
      <c r="I815" s="36"/>
      <c r="J815" s="43"/>
      <c r="K815" s="50"/>
      <c r="L815" s="43"/>
      <c r="M815" s="43"/>
      <c r="N815" s="36"/>
      <c r="O815" s="51"/>
      <c r="P815" s="43"/>
      <c r="Q815" s="36"/>
      <c r="R815" s="24"/>
      <c r="S815" s="43"/>
      <c r="T815" s="36"/>
      <c r="U815" s="30"/>
      <c r="V815" s="30"/>
      <c r="W815" s="30"/>
      <c r="X815" s="30"/>
      <c r="Y815" s="30"/>
      <c r="Z815" s="30"/>
      <c r="AA815" s="30"/>
      <c r="AB815" s="30"/>
      <c r="AC815" s="30"/>
      <c r="AD815" s="30"/>
      <c r="AE815" s="30"/>
      <c r="AF815" s="30"/>
      <c r="AG815" s="30"/>
      <c r="AH815" s="30"/>
      <c r="AI815" s="30"/>
    </row>
    <row r="816" spans="1:35">
      <c r="A816" s="57"/>
      <c r="B816" s="43"/>
      <c r="C816" s="43"/>
      <c r="D816" s="43"/>
      <c r="E816" s="51"/>
      <c r="F816" s="43"/>
      <c r="G816" s="36"/>
      <c r="H816" s="43"/>
      <c r="I816" s="36"/>
      <c r="J816" s="43"/>
      <c r="K816" s="50"/>
      <c r="L816" s="43"/>
      <c r="M816" s="43"/>
      <c r="N816" s="36"/>
      <c r="O816" s="51"/>
      <c r="P816" s="43"/>
      <c r="Q816" s="36"/>
      <c r="R816" s="24"/>
      <c r="S816" s="43"/>
      <c r="T816" s="36"/>
      <c r="U816" s="30"/>
      <c r="V816" s="30"/>
      <c r="W816" s="30"/>
      <c r="X816" s="30"/>
      <c r="Y816" s="30"/>
      <c r="Z816" s="30"/>
      <c r="AA816" s="30"/>
      <c r="AB816" s="30"/>
      <c r="AC816" s="30"/>
      <c r="AD816" s="30"/>
      <c r="AE816" s="30"/>
      <c r="AF816" s="30"/>
      <c r="AG816" s="30"/>
      <c r="AH816" s="30"/>
      <c r="AI816" s="30"/>
    </row>
    <row r="817" spans="1:35">
      <c r="A817" s="57"/>
      <c r="B817" s="43"/>
      <c r="C817" s="43"/>
      <c r="D817" s="43"/>
      <c r="E817" s="51"/>
      <c r="F817" s="43"/>
      <c r="G817" s="36"/>
      <c r="H817" s="43"/>
      <c r="I817" s="36"/>
      <c r="J817" s="43"/>
      <c r="K817" s="50"/>
      <c r="L817" s="43"/>
      <c r="M817" s="43"/>
      <c r="N817" s="36"/>
      <c r="O817" s="51"/>
      <c r="P817" s="43"/>
      <c r="Q817" s="36"/>
      <c r="R817" s="24"/>
      <c r="S817" s="43"/>
      <c r="T817" s="36"/>
      <c r="U817" s="30"/>
      <c r="V817" s="30"/>
      <c r="W817" s="30"/>
      <c r="X817" s="30"/>
      <c r="Y817" s="30"/>
      <c r="Z817" s="30"/>
      <c r="AA817" s="30"/>
      <c r="AB817" s="30"/>
      <c r="AC817" s="30"/>
      <c r="AD817" s="30"/>
      <c r="AE817" s="30"/>
      <c r="AF817" s="30"/>
      <c r="AG817" s="30"/>
      <c r="AH817" s="30"/>
      <c r="AI817" s="30"/>
    </row>
    <row r="818" spans="1:35">
      <c r="A818" s="57"/>
      <c r="B818" s="43"/>
      <c r="C818" s="43"/>
      <c r="D818" s="43"/>
      <c r="E818" s="51"/>
      <c r="F818" s="43"/>
      <c r="G818" s="36"/>
      <c r="H818" s="43"/>
      <c r="I818" s="36"/>
      <c r="J818" s="43"/>
      <c r="K818" s="50"/>
      <c r="L818" s="43"/>
      <c r="M818" s="43"/>
      <c r="N818" s="36"/>
      <c r="O818" s="51"/>
      <c r="P818" s="43"/>
      <c r="Q818" s="36"/>
      <c r="R818" s="24"/>
      <c r="S818" s="43"/>
      <c r="T818" s="36"/>
      <c r="U818" s="30"/>
      <c r="V818" s="30"/>
      <c r="W818" s="30"/>
      <c r="X818" s="30"/>
      <c r="Y818" s="30"/>
      <c r="Z818" s="30"/>
      <c r="AA818" s="30"/>
      <c r="AB818" s="30"/>
      <c r="AC818" s="30"/>
      <c r="AD818" s="30"/>
      <c r="AE818" s="30"/>
      <c r="AF818" s="30"/>
      <c r="AG818" s="30"/>
      <c r="AH818" s="30"/>
      <c r="AI818" s="30"/>
    </row>
    <row r="819" spans="1:35">
      <c r="A819" s="57"/>
      <c r="B819" s="43"/>
      <c r="C819" s="43"/>
      <c r="D819" s="43"/>
      <c r="E819" s="51"/>
      <c r="F819" s="43"/>
      <c r="G819" s="36"/>
      <c r="H819" s="43"/>
      <c r="I819" s="36"/>
      <c r="J819" s="43"/>
      <c r="K819" s="50"/>
      <c r="L819" s="43"/>
      <c r="M819" s="43"/>
      <c r="N819" s="36"/>
      <c r="O819" s="51"/>
      <c r="P819" s="43"/>
      <c r="Q819" s="36"/>
      <c r="R819" s="24"/>
      <c r="S819" s="43"/>
      <c r="T819" s="36"/>
      <c r="U819" s="30"/>
      <c r="V819" s="30"/>
      <c r="W819" s="30"/>
      <c r="X819" s="30"/>
      <c r="Y819" s="30"/>
      <c r="Z819" s="30"/>
      <c r="AA819" s="30"/>
      <c r="AB819" s="30"/>
      <c r="AC819" s="30"/>
      <c r="AD819" s="30"/>
      <c r="AE819" s="30"/>
      <c r="AF819" s="30"/>
      <c r="AG819" s="30"/>
      <c r="AH819" s="30"/>
      <c r="AI819" s="30"/>
    </row>
    <row r="820" spans="1:35">
      <c r="A820" s="57"/>
      <c r="B820" s="43"/>
      <c r="C820" s="43"/>
      <c r="D820" s="43"/>
      <c r="E820" s="51"/>
      <c r="F820" s="43"/>
      <c r="G820" s="36"/>
      <c r="H820" s="43"/>
      <c r="I820" s="36"/>
      <c r="J820" s="43"/>
      <c r="K820" s="50"/>
      <c r="L820" s="43"/>
      <c r="M820" s="43"/>
      <c r="N820" s="36"/>
      <c r="O820" s="51"/>
      <c r="P820" s="43"/>
      <c r="Q820" s="36"/>
      <c r="R820" s="24"/>
      <c r="S820" s="43"/>
      <c r="T820" s="36"/>
      <c r="U820" s="30"/>
      <c r="V820" s="30"/>
      <c r="W820" s="30"/>
      <c r="X820" s="30"/>
      <c r="Y820" s="30"/>
      <c r="Z820" s="30"/>
      <c r="AA820" s="30"/>
      <c r="AB820" s="30"/>
      <c r="AC820" s="30"/>
      <c r="AD820" s="30"/>
      <c r="AE820" s="30"/>
      <c r="AF820" s="30"/>
      <c r="AG820" s="30"/>
      <c r="AH820" s="30"/>
      <c r="AI820" s="30"/>
    </row>
    <row r="821" spans="1:35">
      <c r="A821" s="57"/>
      <c r="B821" s="43"/>
      <c r="C821" s="43"/>
      <c r="D821" s="43"/>
      <c r="E821" s="51"/>
      <c r="F821" s="43"/>
      <c r="G821" s="36"/>
      <c r="H821" s="43"/>
      <c r="I821" s="36"/>
      <c r="J821" s="43"/>
      <c r="K821" s="50"/>
      <c r="L821" s="43"/>
      <c r="M821" s="43"/>
      <c r="N821" s="36"/>
      <c r="O821" s="51"/>
      <c r="P821" s="43"/>
      <c r="Q821" s="36"/>
      <c r="R821" s="24"/>
      <c r="S821" s="43"/>
      <c r="T821" s="36"/>
      <c r="U821" s="30"/>
      <c r="V821" s="30"/>
      <c r="W821" s="30"/>
      <c r="X821" s="30"/>
      <c r="Y821" s="30"/>
      <c r="Z821" s="30"/>
      <c r="AA821" s="30"/>
      <c r="AB821" s="30"/>
      <c r="AC821" s="30"/>
      <c r="AD821" s="30"/>
      <c r="AE821" s="30"/>
      <c r="AF821" s="30"/>
      <c r="AG821" s="30"/>
      <c r="AH821" s="30"/>
      <c r="AI821" s="30"/>
    </row>
    <row r="822" spans="1:35">
      <c r="A822" s="57"/>
      <c r="B822" s="43"/>
      <c r="C822" s="43"/>
      <c r="D822" s="43"/>
      <c r="E822" s="51"/>
      <c r="F822" s="43"/>
      <c r="G822" s="36"/>
      <c r="H822" s="43"/>
      <c r="I822" s="36"/>
      <c r="J822" s="43"/>
      <c r="K822" s="50"/>
      <c r="L822" s="43"/>
      <c r="M822" s="43"/>
      <c r="N822" s="36"/>
      <c r="O822" s="51"/>
      <c r="P822" s="43"/>
      <c r="Q822" s="36"/>
      <c r="R822" s="24"/>
      <c r="S822" s="43"/>
      <c r="T822" s="36"/>
      <c r="U822" s="30"/>
      <c r="V822" s="30"/>
      <c r="W822" s="30"/>
      <c r="X822" s="30"/>
      <c r="Y822" s="30"/>
      <c r="Z822" s="30"/>
      <c r="AA822" s="30"/>
      <c r="AB822" s="30"/>
      <c r="AC822" s="30"/>
      <c r="AD822" s="30"/>
      <c r="AE822" s="30"/>
      <c r="AF822" s="30"/>
      <c r="AG822" s="30"/>
      <c r="AH822" s="30"/>
      <c r="AI822" s="30"/>
    </row>
    <row r="823" spans="1:35">
      <c r="A823" s="57"/>
      <c r="B823" s="43"/>
      <c r="C823" s="43"/>
      <c r="D823" s="43"/>
      <c r="E823" s="51"/>
      <c r="F823" s="43"/>
      <c r="G823" s="36"/>
      <c r="H823" s="43"/>
      <c r="I823" s="36"/>
      <c r="J823" s="43"/>
      <c r="K823" s="50"/>
      <c r="L823" s="43"/>
      <c r="M823" s="43"/>
      <c r="N823" s="36"/>
      <c r="O823" s="51"/>
      <c r="P823" s="43"/>
      <c r="Q823" s="36"/>
      <c r="R823" s="24"/>
      <c r="S823" s="43"/>
      <c r="T823" s="36"/>
      <c r="U823" s="30"/>
      <c r="V823" s="30"/>
      <c r="W823" s="30"/>
      <c r="X823" s="30"/>
      <c r="Y823" s="30"/>
      <c r="Z823" s="30"/>
      <c r="AA823" s="30"/>
      <c r="AB823" s="30"/>
      <c r="AC823" s="30"/>
      <c r="AD823" s="30"/>
      <c r="AE823" s="30"/>
      <c r="AF823" s="30"/>
      <c r="AG823" s="30"/>
      <c r="AH823" s="30"/>
      <c r="AI823" s="30"/>
    </row>
    <row r="824" spans="1:35">
      <c r="A824" s="57"/>
      <c r="B824" s="43"/>
      <c r="C824" s="43"/>
      <c r="D824" s="43"/>
      <c r="E824" s="51"/>
      <c r="F824" s="43"/>
      <c r="G824" s="36"/>
      <c r="H824" s="43"/>
      <c r="I824" s="36"/>
      <c r="J824" s="43"/>
      <c r="K824" s="50"/>
      <c r="L824" s="43"/>
      <c r="M824" s="43"/>
      <c r="N824" s="36"/>
      <c r="O824" s="51"/>
      <c r="P824" s="43"/>
      <c r="Q824" s="36"/>
      <c r="R824" s="24"/>
      <c r="S824" s="43"/>
      <c r="T824" s="36"/>
      <c r="U824" s="30"/>
      <c r="V824" s="30"/>
      <c r="W824" s="30"/>
      <c r="X824" s="30"/>
      <c r="Y824" s="30"/>
      <c r="Z824" s="30"/>
      <c r="AA824" s="30"/>
      <c r="AB824" s="30"/>
      <c r="AC824" s="30"/>
      <c r="AD824" s="30"/>
      <c r="AE824" s="30"/>
      <c r="AF824" s="30"/>
      <c r="AG824" s="30"/>
      <c r="AH824" s="30"/>
      <c r="AI824" s="30"/>
    </row>
    <row r="825" spans="1:35">
      <c r="A825" s="57"/>
      <c r="B825" s="43"/>
      <c r="C825" s="43"/>
      <c r="D825" s="43"/>
      <c r="E825" s="51"/>
      <c r="F825" s="43"/>
      <c r="G825" s="36"/>
      <c r="H825" s="43"/>
      <c r="I825" s="36"/>
      <c r="J825" s="43"/>
      <c r="K825" s="50"/>
      <c r="L825" s="43"/>
      <c r="M825" s="43"/>
      <c r="N825" s="36"/>
      <c r="O825" s="51"/>
      <c r="P825" s="43"/>
      <c r="Q825" s="36"/>
      <c r="R825" s="24"/>
      <c r="S825" s="43"/>
      <c r="T825" s="36"/>
      <c r="U825" s="30"/>
      <c r="V825" s="30"/>
      <c r="W825" s="30"/>
      <c r="X825" s="30"/>
      <c r="Y825" s="30"/>
      <c r="Z825" s="30"/>
      <c r="AA825" s="30"/>
      <c r="AB825" s="30"/>
      <c r="AC825" s="30"/>
      <c r="AD825" s="30"/>
      <c r="AE825" s="30"/>
      <c r="AF825" s="30"/>
      <c r="AG825" s="30"/>
      <c r="AH825" s="30"/>
      <c r="AI825" s="30"/>
    </row>
    <row r="826" spans="1:35">
      <c r="A826" s="57"/>
      <c r="B826" s="43"/>
      <c r="C826" s="43"/>
      <c r="D826" s="43"/>
      <c r="E826" s="51"/>
      <c r="F826" s="43"/>
      <c r="G826" s="36"/>
      <c r="H826" s="43"/>
      <c r="I826" s="36"/>
      <c r="J826" s="43"/>
      <c r="K826" s="50"/>
      <c r="L826" s="43"/>
      <c r="M826" s="43"/>
      <c r="N826" s="36"/>
      <c r="O826" s="51"/>
      <c r="P826" s="43"/>
      <c r="Q826" s="36"/>
      <c r="R826" s="24"/>
      <c r="S826" s="43"/>
      <c r="T826" s="36"/>
      <c r="U826" s="30"/>
      <c r="V826" s="30"/>
      <c r="W826" s="30"/>
      <c r="X826" s="30"/>
      <c r="Y826" s="30"/>
      <c r="Z826" s="30"/>
      <c r="AA826" s="30"/>
      <c r="AB826" s="30"/>
      <c r="AC826" s="30"/>
      <c r="AD826" s="30"/>
      <c r="AE826" s="30"/>
      <c r="AF826" s="30"/>
      <c r="AG826" s="30"/>
      <c r="AH826" s="30"/>
      <c r="AI826" s="30"/>
    </row>
    <row r="827" spans="1:35">
      <c r="A827" s="57"/>
      <c r="B827" s="43"/>
      <c r="C827" s="43"/>
      <c r="D827" s="43"/>
      <c r="E827" s="51"/>
      <c r="F827" s="43"/>
      <c r="G827" s="36"/>
      <c r="H827" s="43"/>
      <c r="I827" s="36"/>
      <c r="J827" s="43"/>
      <c r="K827" s="50"/>
      <c r="L827" s="43"/>
      <c r="M827" s="43"/>
      <c r="N827" s="36"/>
      <c r="O827" s="51"/>
      <c r="P827" s="43"/>
      <c r="Q827" s="36"/>
      <c r="R827" s="24"/>
      <c r="S827" s="43"/>
      <c r="T827" s="36"/>
      <c r="U827" s="30"/>
      <c r="V827" s="30"/>
      <c r="W827" s="30"/>
      <c r="X827" s="30"/>
      <c r="Y827" s="30"/>
      <c r="Z827" s="30"/>
      <c r="AA827" s="30"/>
      <c r="AB827" s="30"/>
      <c r="AC827" s="30"/>
      <c r="AD827" s="30"/>
      <c r="AE827" s="30"/>
      <c r="AF827" s="30"/>
      <c r="AG827" s="30"/>
      <c r="AH827" s="30"/>
      <c r="AI827" s="30"/>
    </row>
    <row r="828" spans="1:35">
      <c r="A828" s="57"/>
      <c r="B828" s="43"/>
      <c r="C828" s="43"/>
      <c r="D828" s="43"/>
      <c r="E828" s="51"/>
      <c r="F828" s="43"/>
      <c r="G828" s="36"/>
      <c r="H828" s="43"/>
      <c r="I828" s="36"/>
      <c r="J828" s="43"/>
      <c r="K828" s="50"/>
      <c r="L828" s="43"/>
      <c r="M828" s="43"/>
      <c r="N828" s="36"/>
      <c r="O828" s="51"/>
      <c r="P828" s="43"/>
      <c r="Q828" s="36"/>
      <c r="R828" s="24"/>
      <c r="S828" s="43"/>
      <c r="T828" s="36"/>
      <c r="U828" s="30"/>
      <c r="V828" s="30"/>
      <c r="W828" s="30"/>
      <c r="X828" s="30"/>
      <c r="Y828" s="30"/>
      <c r="Z828" s="30"/>
      <c r="AA828" s="30"/>
      <c r="AB828" s="30"/>
      <c r="AC828" s="30"/>
      <c r="AD828" s="30"/>
      <c r="AE828" s="30"/>
      <c r="AF828" s="30"/>
      <c r="AG828" s="30"/>
      <c r="AH828" s="30"/>
      <c r="AI828" s="30"/>
    </row>
    <row r="829" spans="1:35">
      <c r="A829" s="57"/>
      <c r="B829" s="43"/>
      <c r="C829" s="43"/>
      <c r="D829" s="43"/>
      <c r="E829" s="51"/>
      <c r="F829" s="43"/>
      <c r="G829" s="36"/>
      <c r="H829" s="43"/>
      <c r="I829" s="36"/>
      <c r="J829" s="43"/>
      <c r="K829" s="50"/>
      <c r="L829" s="43"/>
      <c r="M829" s="43"/>
      <c r="N829" s="36"/>
      <c r="O829" s="51"/>
      <c r="P829" s="43"/>
      <c r="Q829" s="36"/>
      <c r="R829" s="24"/>
      <c r="S829" s="43"/>
      <c r="T829" s="36"/>
      <c r="U829" s="30"/>
      <c r="V829" s="30"/>
      <c r="W829" s="30"/>
      <c r="X829" s="30"/>
      <c r="Y829" s="30"/>
      <c r="Z829" s="30"/>
      <c r="AA829" s="30"/>
      <c r="AB829" s="30"/>
      <c r="AC829" s="30"/>
      <c r="AD829" s="30"/>
      <c r="AE829" s="30"/>
      <c r="AF829" s="30"/>
      <c r="AG829" s="30"/>
      <c r="AH829" s="30"/>
      <c r="AI829" s="30"/>
    </row>
    <row r="830" spans="1:35">
      <c r="A830" s="57"/>
      <c r="B830" s="43"/>
      <c r="C830" s="43"/>
      <c r="D830" s="43"/>
      <c r="E830" s="51"/>
      <c r="F830" s="43"/>
      <c r="G830" s="36"/>
      <c r="H830" s="43"/>
      <c r="I830" s="36"/>
      <c r="J830" s="43"/>
      <c r="K830" s="50"/>
      <c r="L830" s="43"/>
      <c r="M830" s="43"/>
      <c r="N830" s="36"/>
      <c r="O830" s="51"/>
      <c r="P830" s="43"/>
      <c r="Q830" s="36"/>
      <c r="R830" s="24"/>
      <c r="S830" s="43"/>
      <c r="T830" s="36"/>
      <c r="U830" s="30"/>
      <c r="V830" s="30"/>
      <c r="W830" s="30"/>
      <c r="X830" s="30"/>
      <c r="Y830" s="30"/>
      <c r="Z830" s="30"/>
      <c r="AA830" s="30"/>
      <c r="AB830" s="30"/>
      <c r="AC830" s="30"/>
      <c r="AD830" s="30"/>
      <c r="AE830" s="30"/>
      <c r="AF830" s="30"/>
      <c r="AG830" s="30"/>
      <c r="AH830" s="30"/>
      <c r="AI830" s="30"/>
    </row>
    <row r="831" spans="1:35">
      <c r="A831" s="57"/>
      <c r="B831" s="43"/>
      <c r="C831" s="43"/>
      <c r="D831" s="43"/>
      <c r="E831" s="51"/>
      <c r="F831" s="43"/>
      <c r="G831" s="36"/>
      <c r="H831" s="43"/>
      <c r="I831" s="36"/>
      <c r="J831" s="43"/>
      <c r="K831" s="50"/>
      <c r="L831" s="43"/>
      <c r="M831" s="43"/>
      <c r="N831" s="36"/>
      <c r="O831" s="51"/>
      <c r="P831" s="43"/>
      <c r="Q831" s="36"/>
      <c r="R831" s="24"/>
      <c r="S831" s="43"/>
      <c r="T831" s="36"/>
      <c r="U831" s="30"/>
      <c r="V831" s="30"/>
      <c r="W831" s="30"/>
      <c r="X831" s="30"/>
      <c r="Y831" s="30"/>
      <c r="Z831" s="30"/>
      <c r="AA831" s="30"/>
      <c r="AB831" s="30"/>
      <c r="AC831" s="30"/>
      <c r="AD831" s="30"/>
      <c r="AE831" s="30"/>
      <c r="AF831" s="30"/>
      <c r="AG831" s="30"/>
      <c r="AH831" s="30"/>
      <c r="AI831" s="30"/>
    </row>
    <row r="832" spans="1:35">
      <c r="A832" s="57"/>
      <c r="B832" s="43"/>
      <c r="C832" s="43"/>
      <c r="D832" s="43"/>
      <c r="E832" s="51"/>
      <c r="F832" s="43"/>
      <c r="G832" s="36"/>
      <c r="H832" s="43"/>
      <c r="I832" s="36"/>
      <c r="J832" s="43"/>
      <c r="K832" s="50"/>
      <c r="L832" s="43"/>
      <c r="M832" s="43"/>
      <c r="N832" s="36"/>
      <c r="O832" s="51"/>
      <c r="P832" s="43"/>
      <c r="Q832" s="36"/>
      <c r="R832" s="24"/>
      <c r="S832" s="43"/>
      <c r="T832" s="36"/>
      <c r="U832" s="30"/>
      <c r="V832" s="30"/>
      <c r="W832" s="30"/>
      <c r="X832" s="30"/>
      <c r="Y832" s="30"/>
      <c r="Z832" s="30"/>
      <c r="AA832" s="30"/>
      <c r="AB832" s="30"/>
      <c r="AC832" s="30"/>
      <c r="AD832" s="30"/>
      <c r="AE832" s="30"/>
      <c r="AF832" s="30"/>
      <c r="AG832" s="30"/>
      <c r="AH832" s="30"/>
      <c r="AI832" s="30"/>
    </row>
    <row r="833" spans="1:35">
      <c r="A833" s="57"/>
      <c r="B833" s="43"/>
      <c r="C833" s="43"/>
      <c r="D833" s="43"/>
      <c r="E833" s="51"/>
      <c r="F833" s="43"/>
      <c r="G833" s="36"/>
      <c r="H833" s="43"/>
      <c r="I833" s="36"/>
      <c r="J833" s="43"/>
      <c r="K833" s="50"/>
      <c r="L833" s="43"/>
      <c r="M833" s="43"/>
      <c r="N833" s="36"/>
      <c r="O833" s="51"/>
      <c r="P833" s="43"/>
      <c r="Q833" s="36"/>
      <c r="R833" s="24"/>
      <c r="S833" s="43"/>
      <c r="T833" s="36"/>
      <c r="U833" s="30"/>
      <c r="V833" s="30"/>
      <c r="W833" s="30"/>
      <c r="X833" s="30"/>
      <c r="Y833" s="30"/>
      <c r="Z833" s="30"/>
      <c r="AA833" s="30"/>
      <c r="AB833" s="30"/>
      <c r="AC833" s="30"/>
      <c r="AD833" s="30"/>
      <c r="AE833" s="30"/>
      <c r="AF833" s="30"/>
      <c r="AG833" s="30"/>
      <c r="AH833" s="30"/>
      <c r="AI833" s="30"/>
    </row>
    <row r="834" spans="1:35">
      <c r="A834" s="57"/>
      <c r="B834" s="43"/>
      <c r="C834" s="43"/>
      <c r="D834" s="43"/>
      <c r="E834" s="51"/>
      <c r="F834" s="43"/>
      <c r="G834" s="36"/>
      <c r="H834" s="43"/>
      <c r="I834" s="36"/>
      <c r="J834" s="43"/>
      <c r="K834" s="50"/>
      <c r="L834" s="43"/>
      <c r="M834" s="43"/>
      <c r="N834" s="36"/>
      <c r="O834" s="51"/>
      <c r="P834" s="43"/>
      <c r="Q834" s="36"/>
      <c r="R834" s="24"/>
      <c r="S834" s="43"/>
      <c r="T834" s="36"/>
      <c r="U834" s="30"/>
      <c r="V834" s="30"/>
      <c r="W834" s="30"/>
      <c r="X834" s="30"/>
      <c r="Y834" s="30"/>
      <c r="Z834" s="30"/>
      <c r="AA834" s="30"/>
      <c r="AB834" s="30"/>
      <c r="AC834" s="30"/>
      <c r="AD834" s="30"/>
      <c r="AE834" s="30"/>
      <c r="AF834" s="30"/>
      <c r="AG834" s="30"/>
      <c r="AH834" s="30"/>
      <c r="AI834" s="30"/>
    </row>
    <row r="835" spans="1:35">
      <c r="A835" s="57"/>
      <c r="B835" s="43"/>
      <c r="C835" s="43"/>
      <c r="D835" s="43"/>
      <c r="E835" s="51"/>
      <c r="F835" s="43"/>
      <c r="G835" s="36"/>
      <c r="H835" s="43"/>
      <c r="I835" s="36"/>
      <c r="J835" s="43"/>
      <c r="K835" s="50"/>
      <c r="L835" s="43"/>
      <c r="M835" s="43"/>
      <c r="N835" s="36"/>
      <c r="O835" s="51"/>
      <c r="P835" s="43"/>
      <c r="Q835" s="36"/>
      <c r="R835" s="24"/>
      <c r="S835" s="43"/>
      <c r="T835" s="36"/>
      <c r="U835" s="30"/>
      <c r="V835" s="30"/>
      <c r="W835" s="30"/>
      <c r="X835" s="30"/>
      <c r="Y835" s="30"/>
      <c r="Z835" s="30"/>
      <c r="AA835" s="30"/>
      <c r="AB835" s="30"/>
      <c r="AC835" s="30"/>
      <c r="AD835" s="30"/>
      <c r="AE835" s="30"/>
      <c r="AF835" s="30"/>
      <c r="AG835" s="30"/>
      <c r="AH835" s="30"/>
      <c r="AI835" s="30"/>
    </row>
    <row r="836" spans="1:35">
      <c r="A836" s="57"/>
      <c r="B836" s="43"/>
      <c r="C836" s="43"/>
      <c r="D836" s="43"/>
      <c r="E836" s="51"/>
      <c r="F836" s="43"/>
      <c r="G836" s="36"/>
      <c r="H836" s="43"/>
      <c r="I836" s="36"/>
      <c r="J836" s="43"/>
      <c r="K836" s="50"/>
      <c r="L836" s="43"/>
      <c r="M836" s="43"/>
      <c r="N836" s="36"/>
      <c r="O836" s="51"/>
      <c r="P836" s="43"/>
      <c r="Q836" s="36"/>
      <c r="R836" s="24"/>
      <c r="S836" s="43"/>
      <c r="T836" s="36"/>
      <c r="U836" s="30"/>
      <c r="V836" s="30"/>
      <c r="W836" s="30"/>
      <c r="X836" s="30"/>
      <c r="Y836" s="30"/>
      <c r="Z836" s="30"/>
      <c r="AA836" s="30"/>
      <c r="AB836" s="30"/>
      <c r="AC836" s="30"/>
      <c r="AD836" s="30"/>
      <c r="AE836" s="30"/>
      <c r="AF836" s="30"/>
      <c r="AG836" s="30"/>
      <c r="AH836" s="30"/>
      <c r="AI836" s="30"/>
    </row>
    <row r="837" spans="1:35">
      <c r="A837" s="57"/>
      <c r="B837" s="43"/>
      <c r="C837" s="43"/>
      <c r="D837" s="43"/>
      <c r="E837" s="51"/>
      <c r="F837" s="43"/>
      <c r="G837" s="36"/>
      <c r="H837" s="43"/>
      <c r="I837" s="36"/>
      <c r="J837" s="43"/>
      <c r="K837" s="50"/>
      <c r="L837" s="43"/>
      <c r="M837" s="43"/>
      <c r="N837" s="36"/>
      <c r="O837" s="51"/>
      <c r="P837" s="43"/>
      <c r="Q837" s="36"/>
      <c r="R837" s="24"/>
      <c r="S837" s="43"/>
      <c r="T837" s="36"/>
      <c r="U837" s="30"/>
      <c r="V837" s="30"/>
      <c r="W837" s="30"/>
      <c r="X837" s="30"/>
      <c r="Y837" s="30"/>
      <c r="Z837" s="30"/>
      <c r="AA837" s="30"/>
      <c r="AB837" s="30"/>
      <c r="AC837" s="30"/>
      <c r="AD837" s="30"/>
      <c r="AE837" s="30"/>
      <c r="AF837" s="30"/>
      <c r="AG837" s="30"/>
      <c r="AH837" s="30"/>
      <c r="AI837" s="30"/>
    </row>
    <row r="838" spans="1:35">
      <c r="A838" s="57"/>
      <c r="B838" s="43"/>
      <c r="C838" s="43"/>
      <c r="D838" s="43"/>
      <c r="E838" s="51"/>
      <c r="F838" s="43"/>
      <c r="G838" s="36"/>
      <c r="H838" s="43"/>
      <c r="I838" s="36"/>
      <c r="J838" s="43"/>
      <c r="K838" s="50"/>
      <c r="L838" s="43"/>
      <c r="M838" s="43"/>
      <c r="N838" s="36"/>
      <c r="O838" s="51"/>
      <c r="P838" s="43"/>
      <c r="Q838" s="36"/>
      <c r="R838" s="24"/>
      <c r="S838" s="43"/>
      <c r="T838" s="36"/>
      <c r="U838" s="30"/>
      <c r="V838" s="30"/>
      <c r="W838" s="30"/>
      <c r="X838" s="30"/>
      <c r="Y838" s="30"/>
      <c r="Z838" s="30"/>
      <c r="AA838" s="30"/>
      <c r="AB838" s="30"/>
      <c r="AC838" s="30"/>
      <c r="AD838" s="30"/>
      <c r="AE838" s="30"/>
      <c r="AF838" s="30"/>
      <c r="AG838" s="30"/>
      <c r="AH838" s="30"/>
      <c r="AI838" s="30"/>
    </row>
    <row r="839" spans="1:35">
      <c r="A839" s="57"/>
      <c r="B839" s="43"/>
      <c r="C839" s="43"/>
      <c r="D839" s="43"/>
      <c r="E839" s="51"/>
      <c r="F839" s="43"/>
      <c r="G839" s="36"/>
      <c r="H839" s="43"/>
      <c r="I839" s="36"/>
      <c r="J839" s="43"/>
      <c r="K839" s="50"/>
      <c r="L839" s="43"/>
      <c r="M839" s="43"/>
      <c r="N839" s="36"/>
      <c r="O839" s="51"/>
      <c r="P839" s="43"/>
      <c r="Q839" s="36"/>
      <c r="R839" s="24"/>
      <c r="S839" s="43"/>
      <c r="T839" s="36"/>
      <c r="U839" s="30"/>
      <c r="V839" s="30"/>
      <c r="W839" s="30"/>
      <c r="X839" s="30"/>
      <c r="Y839" s="30"/>
      <c r="Z839" s="30"/>
      <c r="AA839" s="30"/>
      <c r="AB839" s="30"/>
      <c r="AC839" s="30"/>
      <c r="AD839" s="30"/>
      <c r="AE839" s="30"/>
      <c r="AF839" s="30"/>
      <c r="AG839" s="30"/>
      <c r="AH839" s="30"/>
      <c r="AI839" s="30"/>
    </row>
    <row r="840" spans="1:35">
      <c r="A840" s="57"/>
      <c r="B840" s="43"/>
      <c r="C840" s="43"/>
      <c r="D840" s="43"/>
      <c r="E840" s="51"/>
      <c r="F840" s="43"/>
      <c r="G840" s="36"/>
      <c r="H840" s="43"/>
      <c r="I840" s="36"/>
      <c r="J840" s="43"/>
      <c r="K840" s="50"/>
      <c r="L840" s="43"/>
      <c r="M840" s="43"/>
      <c r="N840" s="36"/>
      <c r="O840" s="51"/>
      <c r="P840" s="43"/>
      <c r="Q840" s="36"/>
      <c r="R840" s="24"/>
      <c r="S840" s="43"/>
      <c r="T840" s="36"/>
      <c r="U840" s="30"/>
      <c r="V840" s="30"/>
      <c r="W840" s="30"/>
      <c r="X840" s="30"/>
      <c r="Y840" s="30"/>
      <c r="Z840" s="30"/>
      <c r="AA840" s="30"/>
      <c r="AB840" s="30"/>
      <c r="AC840" s="30"/>
      <c r="AD840" s="30"/>
      <c r="AE840" s="30"/>
      <c r="AF840" s="30"/>
      <c r="AG840" s="30"/>
      <c r="AH840" s="30"/>
      <c r="AI840" s="30"/>
    </row>
    <row r="841" spans="1:35">
      <c r="A841" s="57"/>
      <c r="B841" s="43"/>
      <c r="C841" s="43"/>
      <c r="D841" s="43"/>
      <c r="E841" s="51"/>
      <c r="F841" s="43"/>
      <c r="G841" s="36"/>
      <c r="H841" s="43"/>
      <c r="I841" s="36"/>
      <c r="J841" s="43"/>
      <c r="K841" s="50"/>
      <c r="L841" s="43"/>
      <c r="M841" s="43"/>
      <c r="N841" s="36"/>
      <c r="O841" s="51"/>
      <c r="P841" s="43"/>
      <c r="Q841" s="36"/>
      <c r="R841" s="24"/>
      <c r="S841" s="43"/>
      <c r="T841" s="36"/>
      <c r="U841" s="30"/>
      <c r="V841" s="30"/>
      <c r="W841" s="30"/>
      <c r="X841" s="30"/>
      <c r="Y841" s="30"/>
      <c r="Z841" s="30"/>
      <c r="AA841" s="30"/>
      <c r="AB841" s="30"/>
      <c r="AC841" s="30"/>
      <c r="AD841" s="30"/>
      <c r="AE841" s="30"/>
      <c r="AF841" s="30"/>
      <c r="AG841" s="30"/>
      <c r="AH841" s="30"/>
      <c r="AI841" s="30"/>
    </row>
    <row r="842" spans="1:35">
      <c r="A842" s="57"/>
      <c r="B842" s="43"/>
      <c r="C842" s="43"/>
      <c r="D842" s="43"/>
      <c r="E842" s="51"/>
      <c r="F842" s="43"/>
      <c r="G842" s="36"/>
      <c r="H842" s="43"/>
      <c r="I842" s="36"/>
      <c r="J842" s="43"/>
      <c r="K842" s="50"/>
      <c r="L842" s="43"/>
      <c r="M842" s="43"/>
      <c r="N842" s="36"/>
      <c r="O842" s="51"/>
      <c r="P842" s="43"/>
      <c r="Q842" s="36"/>
      <c r="R842" s="24"/>
      <c r="S842" s="43"/>
      <c r="T842" s="36"/>
      <c r="U842" s="30"/>
      <c r="V842" s="30"/>
      <c r="W842" s="30"/>
      <c r="X842" s="30"/>
      <c r="Y842" s="30"/>
      <c r="Z842" s="30"/>
      <c r="AA842" s="30"/>
      <c r="AB842" s="30"/>
      <c r="AC842" s="30"/>
      <c r="AD842" s="30"/>
      <c r="AE842" s="30"/>
      <c r="AF842" s="30"/>
      <c r="AG842" s="30"/>
      <c r="AH842" s="30"/>
      <c r="AI842" s="30"/>
    </row>
    <row r="843" spans="1:35">
      <c r="A843" s="57"/>
      <c r="B843" s="43"/>
      <c r="C843" s="43"/>
      <c r="D843" s="43"/>
      <c r="E843" s="51"/>
      <c r="F843" s="43"/>
      <c r="G843" s="36"/>
      <c r="H843" s="43"/>
      <c r="I843" s="36"/>
      <c r="J843" s="43"/>
      <c r="K843" s="50"/>
      <c r="L843" s="43"/>
      <c r="M843" s="43"/>
      <c r="N843" s="36"/>
      <c r="O843" s="51"/>
      <c r="P843" s="43"/>
      <c r="Q843" s="36"/>
      <c r="R843" s="24"/>
      <c r="S843" s="43"/>
      <c r="T843" s="36"/>
      <c r="U843" s="30"/>
      <c r="V843" s="30"/>
      <c r="W843" s="30"/>
      <c r="X843" s="30"/>
      <c r="Y843" s="30"/>
      <c r="Z843" s="30"/>
      <c r="AA843" s="30"/>
      <c r="AB843" s="30"/>
      <c r="AC843" s="30"/>
      <c r="AD843" s="30"/>
      <c r="AE843" s="30"/>
      <c r="AF843" s="30"/>
      <c r="AG843" s="30"/>
      <c r="AH843" s="30"/>
      <c r="AI843" s="30"/>
    </row>
    <row r="844" spans="1:35">
      <c r="A844" s="57"/>
      <c r="B844" s="43"/>
      <c r="C844" s="43"/>
      <c r="D844" s="43"/>
      <c r="E844" s="51"/>
      <c r="F844" s="43"/>
      <c r="G844" s="36"/>
      <c r="H844" s="43"/>
      <c r="I844" s="36"/>
      <c r="J844" s="43"/>
      <c r="K844" s="50"/>
      <c r="L844" s="43"/>
      <c r="M844" s="43"/>
      <c r="N844" s="36"/>
      <c r="O844" s="51"/>
      <c r="P844" s="43"/>
      <c r="Q844" s="36"/>
      <c r="R844" s="24"/>
      <c r="S844" s="43"/>
      <c r="T844" s="36"/>
      <c r="U844" s="30"/>
      <c r="V844" s="30"/>
      <c r="W844" s="30"/>
      <c r="X844" s="30"/>
      <c r="Y844" s="30"/>
      <c r="Z844" s="30"/>
      <c r="AA844" s="30"/>
      <c r="AB844" s="30"/>
      <c r="AC844" s="30"/>
      <c r="AD844" s="30"/>
      <c r="AE844" s="30"/>
      <c r="AF844" s="30"/>
      <c r="AG844" s="30"/>
      <c r="AH844" s="30"/>
      <c r="AI844" s="30"/>
    </row>
    <row r="845" spans="1:35">
      <c r="A845" s="57"/>
      <c r="B845" s="43"/>
      <c r="C845" s="43"/>
      <c r="D845" s="43"/>
      <c r="E845" s="51"/>
      <c r="F845" s="43"/>
      <c r="G845" s="36"/>
      <c r="H845" s="43"/>
      <c r="I845" s="36"/>
      <c r="J845" s="43"/>
      <c r="K845" s="50"/>
      <c r="L845" s="43"/>
      <c r="M845" s="43"/>
      <c r="N845" s="36"/>
      <c r="O845" s="51"/>
      <c r="P845" s="43"/>
      <c r="Q845" s="36"/>
      <c r="R845" s="24"/>
      <c r="S845" s="43"/>
      <c r="T845" s="36"/>
      <c r="U845" s="30"/>
      <c r="V845" s="30"/>
      <c r="W845" s="30"/>
      <c r="X845" s="30"/>
      <c r="Y845" s="30"/>
      <c r="Z845" s="30"/>
      <c r="AA845" s="30"/>
      <c r="AB845" s="30"/>
      <c r="AC845" s="30"/>
      <c r="AD845" s="30"/>
      <c r="AE845" s="30"/>
      <c r="AF845" s="30"/>
      <c r="AG845" s="30"/>
      <c r="AH845" s="30"/>
      <c r="AI845" s="30"/>
    </row>
    <row r="846" spans="1:35">
      <c r="A846" s="57"/>
      <c r="B846" s="43"/>
      <c r="C846" s="43"/>
      <c r="D846" s="43"/>
      <c r="E846" s="51"/>
      <c r="F846" s="43"/>
      <c r="G846" s="36"/>
      <c r="H846" s="43"/>
      <c r="I846" s="36"/>
      <c r="J846" s="43"/>
      <c r="K846" s="50"/>
      <c r="L846" s="43"/>
      <c r="M846" s="43"/>
      <c r="N846" s="36"/>
      <c r="O846" s="51"/>
      <c r="P846" s="43"/>
      <c r="Q846" s="36"/>
      <c r="R846" s="24"/>
      <c r="S846" s="43"/>
      <c r="T846" s="36"/>
      <c r="U846" s="30"/>
      <c r="V846" s="30"/>
      <c r="W846" s="30"/>
      <c r="X846" s="30"/>
      <c r="Y846" s="30"/>
      <c r="Z846" s="30"/>
      <c r="AA846" s="30"/>
      <c r="AB846" s="30"/>
      <c r="AC846" s="30"/>
      <c r="AD846" s="30"/>
      <c r="AE846" s="30"/>
      <c r="AF846" s="30"/>
      <c r="AG846" s="30"/>
      <c r="AH846" s="30"/>
      <c r="AI846" s="30"/>
    </row>
    <row r="847" spans="1:35">
      <c r="A847" s="57"/>
      <c r="B847" s="43"/>
      <c r="C847" s="43"/>
      <c r="D847" s="43"/>
      <c r="E847" s="51"/>
      <c r="F847" s="43"/>
      <c r="G847" s="36"/>
      <c r="H847" s="43"/>
      <c r="I847" s="36"/>
      <c r="J847" s="43"/>
      <c r="K847" s="50"/>
      <c r="L847" s="43"/>
      <c r="M847" s="43"/>
      <c r="N847" s="36"/>
      <c r="O847" s="51"/>
      <c r="P847" s="43"/>
      <c r="Q847" s="36"/>
      <c r="R847" s="24"/>
      <c r="S847" s="43"/>
      <c r="T847" s="36"/>
      <c r="U847" s="30"/>
      <c r="V847" s="30"/>
      <c r="W847" s="30"/>
      <c r="X847" s="30"/>
      <c r="Y847" s="30"/>
      <c r="Z847" s="30"/>
      <c r="AA847" s="30"/>
      <c r="AB847" s="30"/>
      <c r="AC847" s="30"/>
      <c r="AD847" s="30"/>
      <c r="AE847" s="30"/>
      <c r="AF847" s="30"/>
      <c r="AG847" s="30"/>
      <c r="AH847" s="30"/>
      <c r="AI847" s="30"/>
    </row>
    <row r="848" spans="1:35">
      <c r="A848" s="57"/>
      <c r="B848" s="43"/>
      <c r="C848" s="43"/>
      <c r="D848" s="43"/>
      <c r="E848" s="51"/>
      <c r="F848" s="43"/>
      <c r="G848" s="36"/>
      <c r="H848" s="43"/>
      <c r="I848" s="36"/>
      <c r="J848" s="43"/>
      <c r="K848" s="50"/>
      <c r="L848" s="43"/>
      <c r="M848" s="43"/>
      <c r="N848" s="36"/>
      <c r="O848" s="51"/>
      <c r="P848" s="43"/>
      <c r="Q848" s="36"/>
      <c r="R848" s="24"/>
      <c r="S848" s="43"/>
      <c r="T848" s="36"/>
      <c r="U848" s="30"/>
      <c r="V848" s="30"/>
      <c r="W848" s="30"/>
      <c r="X848" s="30"/>
      <c r="Y848" s="30"/>
      <c r="Z848" s="30"/>
      <c r="AA848" s="30"/>
      <c r="AB848" s="30"/>
      <c r="AC848" s="30"/>
      <c r="AD848" s="30"/>
      <c r="AE848" s="30"/>
      <c r="AF848" s="30"/>
      <c r="AG848" s="30"/>
      <c r="AH848" s="30"/>
      <c r="AI848" s="30"/>
    </row>
    <row r="849" spans="1:35">
      <c r="A849" s="57"/>
      <c r="B849" s="43"/>
      <c r="C849" s="43"/>
      <c r="D849" s="43"/>
      <c r="E849" s="51"/>
      <c r="F849" s="43"/>
      <c r="G849" s="36"/>
      <c r="H849" s="43"/>
      <c r="I849" s="36"/>
      <c r="J849" s="43"/>
      <c r="K849" s="50"/>
      <c r="L849" s="43"/>
      <c r="M849" s="43"/>
      <c r="N849" s="36"/>
      <c r="O849" s="51"/>
      <c r="P849" s="43"/>
      <c r="Q849" s="36"/>
      <c r="R849" s="24"/>
      <c r="S849" s="43"/>
      <c r="T849" s="36"/>
      <c r="U849" s="30"/>
      <c r="V849" s="30"/>
      <c r="W849" s="30"/>
      <c r="X849" s="30"/>
      <c r="Y849" s="30"/>
      <c r="Z849" s="30"/>
      <c r="AA849" s="30"/>
      <c r="AB849" s="30"/>
      <c r="AC849" s="30"/>
      <c r="AD849" s="30"/>
      <c r="AE849" s="30"/>
      <c r="AF849" s="30"/>
      <c r="AG849" s="30"/>
      <c r="AH849" s="30"/>
      <c r="AI849" s="30"/>
    </row>
    <row r="850" spans="1:35">
      <c r="A850" s="57"/>
      <c r="B850" s="43"/>
      <c r="C850" s="43"/>
      <c r="D850" s="43"/>
      <c r="E850" s="51"/>
      <c r="F850" s="43"/>
      <c r="G850" s="36"/>
      <c r="H850" s="43"/>
      <c r="I850" s="36"/>
      <c r="J850" s="43"/>
      <c r="K850" s="50"/>
      <c r="L850" s="43"/>
      <c r="M850" s="43"/>
      <c r="N850" s="36"/>
      <c r="O850" s="51"/>
      <c r="P850" s="43"/>
      <c r="Q850" s="36"/>
      <c r="R850" s="24"/>
      <c r="S850" s="43"/>
      <c r="T850" s="36"/>
      <c r="U850" s="30"/>
      <c r="V850" s="30"/>
      <c r="W850" s="30"/>
      <c r="X850" s="30"/>
      <c r="Y850" s="30"/>
      <c r="Z850" s="30"/>
      <c r="AA850" s="30"/>
      <c r="AB850" s="30"/>
      <c r="AC850" s="30"/>
      <c r="AD850" s="30"/>
      <c r="AE850" s="30"/>
      <c r="AF850" s="30"/>
      <c r="AG850" s="30"/>
      <c r="AH850" s="30"/>
      <c r="AI850" s="30"/>
    </row>
    <row r="851" spans="1:35">
      <c r="A851" s="57"/>
      <c r="B851" s="43"/>
      <c r="C851" s="43"/>
      <c r="D851" s="43"/>
      <c r="E851" s="51"/>
      <c r="F851" s="43"/>
      <c r="G851" s="36"/>
      <c r="H851" s="43"/>
      <c r="I851" s="36"/>
      <c r="J851" s="43"/>
      <c r="K851" s="50"/>
      <c r="L851" s="43"/>
      <c r="M851" s="43"/>
      <c r="N851" s="36"/>
      <c r="O851" s="51"/>
      <c r="P851" s="43"/>
      <c r="Q851" s="36"/>
      <c r="R851" s="24"/>
      <c r="S851" s="43"/>
      <c r="T851" s="36"/>
      <c r="U851" s="30"/>
      <c r="V851" s="30"/>
      <c r="W851" s="30"/>
      <c r="X851" s="30"/>
      <c r="Y851" s="30"/>
      <c r="Z851" s="30"/>
      <c r="AA851" s="30"/>
      <c r="AB851" s="30"/>
      <c r="AC851" s="30"/>
      <c r="AD851" s="30"/>
      <c r="AE851" s="30"/>
      <c r="AF851" s="30"/>
      <c r="AG851" s="30"/>
      <c r="AH851" s="30"/>
      <c r="AI851" s="30"/>
    </row>
    <row r="852" spans="1:35">
      <c r="A852" s="57"/>
      <c r="B852" s="43"/>
      <c r="C852" s="43"/>
      <c r="D852" s="43"/>
      <c r="E852" s="51"/>
      <c r="F852" s="43"/>
      <c r="G852" s="36"/>
      <c r="H852" s="43"/>
      <c r="I852" s="36"/>
      <c r="J852" s="43"/>
      <c r="K852" s="50"/>
      <c r="L852" s="43"/>
      <c r="M852" s="43"/>
      <c r="N852" s="36"/>
      <c r="O852" s="51"/>
      <c r="P852" s="43"/>
      <c r="Q852" s="36"/>
      <c r="R852" s="24"/>
      <c r="S852" s="43"/>
      <c r="T852" s="36"/>
      <c r="U852" s="30"/>
      <c r="V852" s="30"/>
      <c r="W852" s="30"/>
      <c r="X852" s="30"/>
      <c r="Y852" s="30"/>
      <c r="Z852" s="30"/>
      <c r="AA852" s="30"/>
      <c r="AB852" s="30"/>
      <c r="AC852" s="30"/>
      <c r="AD852" s="30"/>
      <c r="AE852" s="30"/>
      <c r="AF852" s="30"/>
      <c r="AG852" s="30"/>
      <c r="AH852" s="30"/>
      <c r="AI852" s="30"/>
    </row>
    <row r="853" spans="1:35">
      <c r="A853" s="57"/>
      <c r="B853" s="43"/>
      <c r="C853" s="43"/>
      <c r="D853" s="43"/>
      <c r="E853" s="51"/>
      <c r="F853" s="43"/>
      <c r="G853" s="36"/>
      <c r="H853" s="43"/>
      <c r="I853" s="36"/>
      <c r="J853" s="43"/>
      <c r="K853" s="50"/>
      <c r="L853" s="43"/>
      <c r="M853" s="43"/>
      <c r="N853" s="36"/>
      <c r="O853" s="51"/>
      <c r="P853" s="43"/>
      <c r="Q853" s="36"/>
      <c r="R853" s="24"/>
      <c r="S853" s="43"/>
      <c r="T853" s="36"/>
      <c r="U853" s="30"/>
      <c r="V853" s="30"/>
      <c r="W853" s="30"/>
      <c r="X853" s="30"/>
      <c r="Y853" s="30"/>
      <c r="Z853" s="30"/>
      <c r="AA853" s="30"/>
      <c r="AB853" s="30"/>
      <c r="AC853" s="30"/>
      <c r="AD853" s="30"/>
      <c r="AE853" s="30"/>
      <c r="AF853" s="30"/>
      <c r="AG853" s="30"/>
      <c r="AH853" s="30"/>
      <c r="AI853" s="30"/>
    </row>
    <row r="854" spans="1:35">
      <c r="A854" s="57"/>
      <c r="B854" s="43"/>
      <c r="C854" s="43"/>
      <c r="D854" s="43"/>
      <c r="E854" s="51"/>
      <c r="F854" s="43"/>
      <c r="G854" s="36"/>
      <c r="H854" s="43"/>
      <c r="I854" s="36"/>
      <c r="J854" s="43"/>
      <c r="K854" s="50"/>
      <c r="L854" s="43"/>
      <c r="M854" s="43"/>
      <c r="N854" s="36"/>
      <c r="O854" s="51"/>
      <c r="P854" s="43"/>
      <c r="Q854" s="36"/>
      <c r="R854" s="24"/>
      <c r="S854" s="43"/>
      <c r="T854" s="36"/>
      <c r="U854" s="30"/>
      <c r="V854" s="30"/>
      <c r="W854" s="30"/>
      <c r="X854" s="30"/>
      <c r="Y854" s="30"/>
      <c r="Z854" s="30"/>
      <c r="AA854" s="30"/>
      <c r="AB854" s="30"/>
      <c r="AC854" s="30"/>
      <c r="AD854" s="30"/>
      <c r="AE854" s="30"/>
      <c r="AF854" s="30"/>
      <c r="AG854" s="30"/>
      <c r="AH854" s="30"/>
      <c r="AI854" s="30"/>
    </row>
    <row r="855" spans="1:35">
      <c r="A855" s="57"/>
      <c r="B855" s="43"/>
      <c r="C855" s="43"/>
      <c r="D855" s="43"/>
      <c r="E855" s="51"/>
      <c r="F855" s="43"/>
      <c r="G855" s="36"/>
      <c r="H855" s="43"/>
      <c r="I855" s="36"/>
      <c r="J855" s="43"/>
      <c r="K855" s="50"/>
      <c r="L855" s="43"/>
      <c r="M855" s="43"/>
      <c r="N855" s="36"/>
      <c r="O855" s="51"/>
      <c r="P855" s="43"/>
      <c r="Q855" s="36"/>
      <c r="R855" s="24"/>
      <c r="S855" s="43"/>
      <c r="T855" s="36"/>
      <c r="U855" s="30"/>
      <c r="V855" s="30"/>
      <c r="W855" s="30"/>
      <c r="X855" s="30"/>
      <c r="Y855" s="30"/>
      <c r="Z855" s="30"/>
      <c r="AA855" s="30"/>
      <c r="AB855" s="30"/>
      <c r="AC855" s="30"/>
      <c r="AD855" s="30"/>
      <c r="AE855" s="30"/>
      <c r="AF855" s="30"/>
      <c r="AG855" s="30"/>
      <c r="AH855" s="30"/>
      <c r="AI855" s="30"/>
    </row>
    <row r="856" spans="1:35">
      <c r="A856" s="57"/>
      <c r="B856" s="43"/>
      <c r="C856" s="43"/>
      <c r="D856" s="43"/>
      <c r="E856" s="51"/>
      <c r="F856" s="43"/>
      <c r="G856" s="36"/>
      <c r="H856" s="43"/>
      <c r="I856" s="36"/>
      <c r="J856" s="43"/>
      <c r="K856" s="50"/>
      <c r="L856" s="43"/>
      <c r="M856" s="43"/>
      <c r="N856" s="36"/>
      <c r="O856" s="51"/>
      <c r="P856" s="43"/>
      <c r="Q856" s="36"/>
      <c r="R856" s="24"/>
      <c r="S856" s="43"/>
      <c r="T856" s="36"/>
      <c r="U856" s="30"/>
      <c r="V856" s="30"/>
      <c r="W856" s="30"/>
      <c r="X856" s="30"/>
      <c r="Y856" s="30"/>
      <c r="Z856" s="30"/>
      <c r="AA856" s="30"/>
      <c r="AB856" s="30"/>
      <c r="AC856" s="30"/>
      <c r="AD856" s="30"/>
      <c r="AE856" s="30"/>
      <c r="AF856" s="30"/>
      <c r="AG856" s="30"/>
      <c r="AH856" s="30"/>
      <c r="AI856" s="30"/>
    </row>
    <row r="857" spans="1:35">
      <c r="A857" s="57"/>
      <c r="B857" s="43"/>
      <c r="C857" s="43"/>
      <c r="D857" s="43"/>
      <c r="E857" s="51"/>
      <c r="F857" s="43"/>
      <c r="G857" s="36"/>
      <c r="H857" s="43"/>
      <c r="I857" s="36"/>
      <c r="J857" s="43"/>
      <c r="K857" s="50"/>
      <c r="L857" s="43"/>
      <c r="M857" s="43"/>
      <c r="N857" s="36"/>
      <c r="O857" s="51"/>
      <c r="P857" s="43"/>
      <c r="Q857" s="36"/>
      <c r="R857" s="24"/>
      <c r="S857" s="43"/>
      <c r="T857" s="36"/>
      <c r="U857" s="30"/>
      <c r="V857" s="30"/>
      <c r="W857" s="30"/>
      <c r="X857" s="30"/>
      <c r="Y857" s="30"/>
      <c r="Z857" s="30"/>
      <c r="AA857" s="30"/>
      <c r="AB857" s="30"/>
      <c r="AC857" s="30"/>
      <c r="AD857" s="30"/>
      <c r="AE857" s="30"/>
      <c r="AF857" s="30"/>
      <c r="AG857" s="30"/>
      <c r="AH857" s="30"/>
      <c r="AI857" s="30"/>
    </row>
    <row r="858" spans="1:35">
      <c r="A858" s="57"/>
      <c r="B858" s="43"/>
      <c r="C858" s="43"/>
      <c r="D858" s="43"/>
      <c r="E858" s="51"/>
      <c r="F858" s="43"/>
      <c r="G858" s="36"/>
      <c r="H858" s="43"/>
      <c r="I858" s="36"/>
      <c r="J858" s="43"/>
      <c r="K858" s="50"/>
      <c r="L858" s="43"/>
      <c r="M858" s="43"/>
      <c r="N858" s="36"/>
      <c r="O858" s="51"/>
      <c r="P858" s="43"/>
      <c r="Q858" s="36"/>
      <c r="R858" s="24"/>
      <c r="S858" s="43"/>
      <c r="T858" s="36"/>
      <c r="U858" s="30"/>
      <c r="V858" s="30"/>
      <c r="W858" s="30"/>
      <c r="X858" s="30"/>
      <c r="Y858" s="30"/>
      <c r="Z858" s="30"/>
      <c r="AA858" s="30"/>
      <c r="AB858" s="30"/>
      <c r="AC858" s="30"/>
      <c r="AD858" s="30"/>
      <c r="AE858" s="30"/>
      <c r="AF858" s="30"/>
      <c r="AG858" s="30"/>
      <c r="AH858" s="30"/>
      <c r="AI858" s="30"/>
    </row>
    <row r="859" spans="1:35">
      <c r="A859" s="57"/>
      <c r="B859" s="43"/>
      <c r="C859" s="43"/>
      <c r="D859" s="43"/>
      <c r="E859" s="51"/>
      <c r="F859" s="43"/>
      <c r="G859" s="36"/>
      <c r="H859" s="43"/>
      <c r="I859" s="36"/>
      <c r="J859" s="43"/>
      <c r="K859" s="50"/>
      <c r="L859" s="43"/>
      <c r="M859" s="43"/>
      <c r="N859" s="36"/>
      <c r="O859" s="51"/>
      <c r="P859" s="43"/>
      <c r="Q859" s="36"/>
      <c r="R859" s="24"/>
      <c r="S859" s="43"/>
      <c r="T859" s="36"/>
      <c r="U859" s="30"/>
      <c r="V859" s="30"/>
      <c r="W859" s="30"/>
      <c r="X859" s="30"/>
      <c r="Y859" s="30"/>
      <c r="Z859" s="30"/>
      <c r="AA859" s="30"/>
      <c r="AB859" s="30"/>
      <c r="AC859" s="30"/>
      <c r="AD859" s="30"/>
      <c r="AE859" s="30"/>
      <c r="AF859" s="30"/>
      <c r="AG859" s="30"/>
      <c r="AH859" s="30"/>
      <c r="AI859" s="30"/>
    </row>
    <row r="860" spans="1:35">
      <c r="A860" s="57"/>
      <c r="B860" s="43"/>
      <c r="C860" s="43"/>
      <c r="D860" s="43"/>
      <c r="E860" s="51"/>
      <c r="F860" s="43"/>
      <c r="G860" s="36"/>
      <c r="H860" s="43"/>
      <c r="I860" s="36"/>
      <c r="J860" s="43"/>
      <c r="K860" s="50"/>
      <c r="L860" s="43"/>
      <c r="M860" s="43"/>
      <c r="N860" s="36"/>
      <c r="O860" s="51"/>
      <c r="P860" s="43"/>
      <c r="Q860" s="36"/>
      <c r="R860" s="24"/>
      <c r="S860" s="43"/>
      <c r="T860" s="36"/>
      <c r="U860" s="30"/>
      <c r="V860" s="30"/>
      <c r="W860" s="30"/>
      <c r="X860" s="30"/>
      <c r="Y860" s="30"/>
      <c r="Z860" s="30"/>
      <c r="AA860" s="30"/>
      <c r="AB860" s="30"/>
      <c r="AC860" s="30"/>
      <c r="AD860" s="30"/>
      <c r="AE860" s="30"/>
      <c r="AF860" s="30"/>
      <c r="AG860" s="30"/>
      <c r="AH860" s="30"/>
      <c r="AI860" s="30"/>
    </row>
    <row r="861" spans="1:35">
      <c r="A861" s="57"/>
      <c r="B861" s="43"/>
      <c r="C861" s="43"/>
      <c r="D861" s="43"/>
      <c r="E861" s="51"/>
      <c r="F861" s="43"/>
      <c r="G861" s="36"/>
      <c r="H861" s="43"/>
      <c r="I861" s="36"/>
      <c r="J861" s="43"/>
      <c r="K861" s="50"/>
      <c r="L861" s="43"/>
      <c r="M861" s="43"/>
      <c r="N861" s="36"/>
      <c r="O861" s="51"/>
      <c r="P861" s="43"/>
      <c r="Q861" s="36"/>
      <c r="R861" s="24"/>
      <c r="S861" s="43"/>
      <c r="T861" s="36"/>
      <c r="U861" s="30"/>
      <c r="V861" s="30"/>
      <c r="W861" s="30"/>
      <c r="X861" s="30"/>
      <c r="Y861" s="30"/>
      <c r="Z861" s="30"/>
      <c r="AA861" s="30"/>
      <c r="AB861" s="30"/>
      <c r="AC861" s="30"/>
      <c r="AD861" s="30"/>
      <c r="AE861" s="30"/>
      <c r="AF861" s="30"/>
      <c r="AG861" s="30"/>
      <c r="AH861" s="30"/>
      <c r="AI861" s="30"/>
    </row>
    <row r="862" spans="1:35">
      <c r="A862" s="57"/>
      <c r="B862" s="43"/>
      <c r="C862" s="43"/>
      <c r="D862" s="43"/>
      <c r="E862" s="51"/>
      <c r="F862" s="43"/>
      <c r="G862" s="36"/>
      <c r="H862" s="43"/>
      <c r="I862" s="36"/>
      <c r="J862" s="43"/>
      <c r="K862" s="50"/>
      <c r="L862" s="43"/>
      <c r="M862" s="43"/>
      <c r="N862" s="36"/>
      <c r="O862" s="51"/>
      <c r="P862" s="43"/>
      <c r="Q862" s="36"/>
      <c r="R862" s="24"/>
      <c r="S862" s="43"/>
      <c r="T862" s="36"/>
      <c r="U862" s="30"/>
      <c r="V862" s="30"/>
      <c r="W862" s="30"/>
      <c r="X862" s="30"/>
      <c r="Y862" s="30"/>
      <c r="Z862" s="30"/>
      <c r="AA862" s="30"/>
      <c r="AB862" s="30"/>
      <c r="AC862" s="30"/>
      <c r="AD862" s="30"/>
      <c r="AE862" s="30"/>
      <c r="AF862" s="30"/>
      <c r="AG862" s="30"/>
      <c r="AH862" s="30"/>
      <c r="AI862" s="30"/>
    </row>
    <row r="863" spans="1:35">
      <c r="A863" s="57"/>
      <c r="B863" s="43"/>
      <c r="C863" s="43"/>
      <c r="D863" s="43"/>
      <c r="E863" s="51"/>
      <c r="F863" s="43"/>
      <c r="G863" s="36"/>
      <c r="H863" s="43"/>
      <c r="I863" s="36"/>
      <c r="J863" s="43"/>
      <c r="K863" s="50"/>
      <c r="L863" s="43"/>
      <c r="M863" s="43"/>
      <c r="N863" s="36"/>
      <c r="O863" s="51"/>
      <c r="P863" s="43"/>
      <c r="Q863" s="36"/>
      <c r="R863" s="24"/>
      <c r="S863" s="43"/>
      <c r="T863" s="36"/>
      <c r="U863" s="30"/>
      <c r="V863" s="30"/>
      <c r="W863" s="30"/>
      <c r="X863" s="30"/>
      <c r="Y863" s="30"/>
      <c r="Z863" s="30"/>
      <c r="AA863" s="30"/>
      <c r="AB863" s="30"/>
      <c r="AC863" s="30"/>
      <c r="AD863" s="30"/>
      <c r="AE863" s="30"/>
      <c r="AF863" s="30"/>
      <c r="AG863" s="30"/>
      <c r="AH863" s="30"/>
      <c r="AI863" s="30"/>
    </row>
    <row r="864" spans="1:35">
      <c r="A864" s="57"/>
      <c r="B864" s="43"/>
      <c r="C864" s="43"/>
      <c r="D864" s="43"/>
      <c r="E864" s="51"/>
      <c r="F864" s="43"/>
      <c r="G864" s="36"/>
      <c r="H864" s="43"/>
      <c r="I864" s="36"/>
      <c r="J864" s="43"/>
      <c r="K864" s="50"/>
      <c r="L864" s="43"/>
      <c r="M864" s="43"/>
      <c r="N864" s="36"/>
      <c r="O864" s="51"/>
      <c r="P864" s="43"/>
      <c r="Q864" s="36"/>
      <c r="R864" s="24"/>
      <c r="S864" s="43"/>
      <c r="T864" s="36"/>
      <c r="U864" s="30"/>
      <c r="V864" s="30"/>
      <c r="W864" s="30"/>
      <c r="X864" s="30"/>
      <c r="Y864" s="30"/>
      <c r="Z864" s="30"/>
      <c r="AA864" s="30"/>
      <c r="AB864" s="30"/>
      <c r="AC864" s="30"/>
      <c r="AD864" s="30"/>
      <c r="AE864" s="30"/>
      <c r="AF864" s="30"/>
      <c r="AG864" s="30"/>
      <c r="AH864" s="30"/>
      <c r="AI864" s="30"/>
    </row>
    <row r="865" spans="1:35">
      <c r="A865" s="57"/>
      <c r="B865" s="43"/>
      <c r="C865" s="43"/>
      <c r="D865" s="43"/>
      <c r="E865" s="51"/>
      <c r="F865" s="43"/>
      <c r="G865" s="36"/>
      <c r="H865" s="43"/>
      <c r="I865" s="36"/>
      <c r="J865" s="43"/>
      <c r="K865" s="50"/>
      <c r="L865" s="43"/>
      <c r="M865" s="43"/>
      <c r="N865" s="36"/>
      <c r="O865" s="51"/>
      <c r="P865" s="43"/>
      <c r="Q865" s="36"/>
      <c r="R865" s="24"/>
      <c r="S865" s="43"/>
      <c r="T865" s="36"/>
      <c r="U865" s="30"/>
      <c r="V865" s="30"/>
      <c r="W865" s="30"/>
      <c r="X865" s="30"/>
      <c r="Y865" s="30"/>
      <c r="Z865" s="30"/>
      <c r="AA865" s="30"/>
      <c r="AB865" s="30"/>
      <c r="AC865" s="30"/>
      <c r="AD865" s="30"/>
      <c r="AE865" s="30"/>
      <c r="AF865" s="30"/>
      <c r="AG865" s="30"/>
      <c r="AH865" s="30"/>
      <c r="AI865" s="30"/>
    </row>
    <row r="866" spans="1:35">
      <c r="A866" s="57"/>
      <c r="B866" s="43"/>
      <c r="C866" s="43"/>
      <c r="D866" s="43"/>
      <c r="E866" s="51"/>
      <c r="F866" s="43"/>
      <c r="G866" s="36"/>
      <c r="H866" s="43"/>
      <c r="I866" s="36"/>
      <c r="J866" s="43"/>
      <c r="K866" s="50"/>
      <c r="L866" s="43"/>
      <c r="M866" s="43"/>
      <c r="N866" s="36"/>
      <c r="O866" s="51"/>
      <c r="P866" s="43"/>
      <c r="Q866" s="36"/>
      <c r="R866" s="24"/>
      <c r="S866" s="43"/>
      <c r="T866" s="36"/>
      <c r="U866" s="30"/>
      <c r="V866" s="30"/>
      <c r="W866" s="30"/>
      <c r="X866" s="30"/>
      <c r="Y866" s="30"/>
      <c r="Z866" s="30"/>
      <c r="AA866" s="30"/>
      <c r="AB866" s="30"/>
      <c r="AC866" s="30"/>
      <c r="AD866" s="30"/>
      <c r="AE866" s="30"/>
      <c r="AF866" s="30"/>
      <c r="AG866" s="30"/>
      <c r="AH866" s="30"/>
      <c r="AI866" s="30"/>
    </row>
    <row r="867" spans="1:35">
      <c r="A867" s="57"/>
      <c r="B867" s="43"/>
      <c r="C867" s="43"/>
      <c r="D867" s="43"/>
      <c r="E867" s="51"/>
      <c r="F867" s="43"/>
      <c r="G867" s="36"/>
      <c r="H867" s="43"/>
      <c r="I867" s="36"/>
      <c r="J867" s="43"/>
      <c r="K867" s="50"/>
      <c r="L867" s="43"/>
      <c r="M867" s="43"/>
      <c r="N867" s="36"/>
      <c r="O867" s="51"/>
      <c r="P867" s="43"/>
      <c r="Q867" s="36"/>
      <c r="R867" s="24"/>
      <c r="S867" s="43"/>
      <c r="T867" s="36"/>
      <c r="U867" s="30"/>
      <c r="V867" s="30"/>
      <c r="W867" s="30"/>
      <c r="X867" s="30"/>
      <c r="Y867" s="30"/>
      <c r="Z867" s="30"/>
      <c r="AA867" s="30"/>
      <c r="AB867" s="30"/>
      <c r="AC867" s="30"/>
      <c r="AD867" s="30"/>
      <c r="AE867" s="30"/>
      <c r="AF867" s="30"/>
      <c r="AG867" s="30"/>
      <c r="AH867" s="30"/>
      <c r="AI867" s="30"/>
    </row>
    <row r="868" spans="1:35">
      <c r="A868" s="57"/>
      <c r="B868" s="43"/>
      <c r="C868" s="43"/>
      <c r="D868" s="43"/>
      <c r="E868" s="51"/>
      <c r="F868" s="43"/>
      <c r="G868" s="36"/>
      <c r="H868" s="43"/>
      <c r="I868" s="36"/>
      <c r="J868" s="43"/>
      <c r="K868" s="50"/>
      <c r="L868" s="43"/>
      <c r="M868" s="43"/>
      <c r="N868" s="36"/>
      <c r="O868" s="51"/>
      <c r="P868" s="43"/>
      <c r="Q868" s="36"/>
      <c r="R868" s="24"/>
      <c r="S868" s="43"/>
      <c r="T868" s="36"/>
      <c r="U868" s="30"/>
      <c r="V868" s="30"/>
      <c r="W868" s="30"/>
      <c r="X868" s="30"/>
      <c r="Y868" s="30"/>
      <c r="Z868" s="30"/>
      <c r="AA868" s="30"/>
      <c r="AB868" s="30"/>
      <c r="AC868" s="30"/>
      <c r="AD868" s="30"/>
      <c r="AE868" s="30"/>
      <c r="AF868" s="30"/>
      <c r="AG868" s="30"/>
      <c r="AH868" s="30"/>
      <c r="AI868" s="30"/>
    </row>
    <row r="869" spans="1:35">
      <c r="A869" s="57"/>
      <c r="B869" s="43"/>
      <c r="C869" s="43"/>
      <c r="D869" s="43"/>
      <c r="E869" s="51"/>
      <c r="F869" s="43"/>
      <c r="G869" s="36"/>
      <c r="H869" s="43"/>
      <c r="I869" s="36"/>
      <c r="J869" s="43"/>
      <c r="K869" s="50"/>
      <c r="L869" s="43"/>
      <c r="M869" s="43"/>
      <c r="N869" s="36"/>
      <c r="O869" s="51"/>
      <c r="P869" s="43"/>
      <c r="Q869" s="36"/>
      <c r="R869" s="24"/>
      <c r="S869" s="43"/>
      <c r="T869" s="36"/>
      <c r="U869" s="30"/>
      <c r="V869" s="30"/>
      <c r="W869" s="30"/>
      <c r="X869" s="30"/>
      <c r="Y869" s="30"/>
      <c r="Z869" s="30"/>
      <c r="AA869" s="30"/>
      <c r="AB869" s="30"/>
      <c r="AC869" s="30"/>
      <c r="AD869" s="30"/>
      <c r="AE869" s="30"/>
      <c r="AF869" s="30"/>
      <c r="AG869" s="30"/>
      <c r="AH869" s="30"/>
      <c r="AI869" s="30"/>
    </row>
    <row r="870" spans="1:35">
      <c r="A870" s="57"/>
      <c r="B870" s="43"/>
      <c r="C870" s="43"/>
      <c r="D870" s="43"/>
      <c r="E870" s="51"/>
      <c r="F870" s="43"/>
      <c r="G870" s="36"/>
      <c r="H870" s="43"/>
      <c r="I870" s="36"/>
      <c r="J870" s="43"/>
      <c r="K870" s="50"/>
      <c r="L870" s="43"/>
      <c r="M870" s="43"/>
      <c r="N870" s="36"/>
      <c r="O870" s="51"/>
      <c r="P870" s="43"/>
      <c r="Q870" s="36"/>
      <c r="R870" s="24"/>
      <c r="S870" s="43"/>
      <c r="T870" s="36"/>
      <c r="U870" s="30"/>
      <c r="V870" s="30"/>
      <c r="W870" s="30"/>
      <c r="X870" s="30"/>
      <c r="Y870" s="30"/>
      <c r="Z870" s="30"/>
      <c r="AA870" s="30"/>
      <c r="AB870" s="30"/>
      <c r="AC870" s="30"/>
      <c r="AD870" s="30"/>
      <c r="AE870" s="30"/>
      <c r="AF870" s="30"/>
      <c r="AG870" s="30"/>
      <c r="AH870" s="30"/>
      <c r="AI870" s="30"/>
    </row>
    <row r="871" spans="1:35">
      <c r="A871" s="57"/>
      <c r="B871" s="43"/>
      <c r="C871" s="43"/>
      <c r="D871" s="43"/>
      <c r="E871" s="51"/>
      <c r="F871" s="43"/>
      <c r="G871" s="36"/>
      <c r="H871" s="43"/>
      <c r="I871" s="36"/>
      <c r="J871" s="43"/>
      <c r="K871" s="50"/>
      <c r="L871" s="43"/>
      <c r="M871" s="43"/>
      <c r="N871" s="36"/>
      <c r="O871" s="51"/>
      <c r="P871" s="43"/>
      <c r="Q871" s="36"/>
      <c r="R871" s="24"/>
      <c r="S871" s="43"/>
      <c r="T871" s="36"/>
      <c r="U871" s="30"/>
      <c r="V871" s="30"/>
      <c r="W871" s="30"/>
      <c r="X871" s="30"/>
      <c r="Y871" s="30"/>
      <c r="Z871" s="30"/>
      <c r="AA871" s="30"/>
      <c r="AB871" s="30"/>
      <c r="AC871" s="30"/>
      <c r="AD871" s="30"/>
      <c r="AE871" s="30"/>
      <c r="AF871" s="30"/>
      <c r="AG871" s="30"/>
      <c r="AH871" s="30"/>
      <c r="AI871" s="30"/>
    </row>
    <row r="872" spans="1:35">
      <c r="A872" s="57"/>
      <c r="B872" s="43"/>
      <c r="C872" s="43"/>
      <c r="D872" s="43"/>
      <c r="E872" s="51"/>
      <c r="F872" s="43"/>
      <c r="G872" s="36"/>
      <c r="H872" s="43"/>
      <c r="I872" s="36"/>
      <c r="J872" s="43"/>
      <c r="K872" s="50"/>
      <c r="L872" s="43"/>
      <c r="M872" s="43"/>
      <c r="N872" s="36"/>
      <c r="O872" s="51"/>
      <c r="P872" s="43"/>
      <c r="Q872" s="36"/>
      <c r="R872" s="24"/>
      <c r="S872" s="43"/>
      <c r="T872" s="36"/>
      <c r="U872" s="30"/>
      <c r="V872" s="30"/>
      <c r="W872" s="30"/>
      <c r="X872" s="30"/>
      <c r="Y872" s="30"/>
      <c r="Z872" s="30"/>
      <c r="AA872" s="30"/>
      <c r="AB872" s="30"/>
      <c r="AC872" s="30"/>
      <c r="AD872" s="30"/>
      <c r="AE872" s="30"/>
      <c r="AF872" s="30"/>
      <c r="AG872" s="30"/>
      <c r="AH872" s="30"/>
      <c r="AI872" s="30"/>
    </row>
    <row r="873" spans="1:35">
      <c r="A873" s="57"/>
      <c r="B873" s="43"/>
      <c r="C873" s="43"/>
      <c r="D873" s="43"/>
      <c r="E873" s="51"/>
      <c r="F873" s="43"/>
      <c r="G873" s="36"/>
      <c r="H873" s="43"/>
      <c r="I873" s="36"/>
      <c r="J873" s="43"/>
      <c r="K873" s="50"/>
      <c r="L873" s="43"/>
      <c r="M873" s="43"/>
      <c r="N873" s="36"/>
      <c r="O873" s="51"/>
      <c r="P873" s="43"/>
      <c r="Q873" s="36"/>
      <c r="R873" s="24"/>
      <c r="S873" s="43"/>
      <c r="T873" s="36"/>
      <c r="U873" s="30"/>
      <c r="V873" s="30"/>
      <c r="W873" s="30"/>
      <c r="X873" s="30"/>
      <c r="Y873" s="30"/>
      <c r="Z873" s="30"/>
      <c r="AA873" s="30"/>
      <c r="AB873" s="30"/>
      <c r="AC873" s="30"/>
      <c r="AD873" s="30"/>
      <c r="AE873" s="30"/>
      <c r="AF873" s="30"/>
      <c r="AG873" s="30"/>
      <c r="AH873" s="30"/>
      <c r="AI873" s="30"/>
    </row>
    <row r="874" spans="1:35">
      <c r="A874" s="57"/>
      <c r="B874" s="43"/>
      <c r="C874" s="43"/>
      <c r="D874" s="43"/>
      <c r="E874" s="51"/>
      <c r="F874" s="43"/>
      <c r="G874" s="36"/>
      <c r="H874" s="43"/>
      <c r="I874" s="36"/>
      <c r="J874" s="43"/>
      <c r="K874" s="50"/>
      <c r="L874" s="43"/>
      <c r="M874" s="43"/>
      <c r="N874" s="36"/>
      <c r="O874" s="51"/>
      <c r="P874" s="43"/>
      <c r="Q874" s="36"/>
      <c r="R874" s="24"/>
      <c r="S874" s="43"/>
      <c r="T874" s="36"/>
      <c r="U874" s="30"/>
      <c r="V874" s="30"/>
      <c r="W874" s="30"/>
      <c r="X874" s="30"/>
      <c r="Y874" s="30"/>
      <c r="Z874" s="30"/>
      <c r="AA874" s="30"/>
      <c r="AB874" s="30"/>
      <c r="AC874" s="30"/>
      <c r="AD874" s="30"/>
      <c r="AE874" s="30"/>
      <c r="AF874" s="30"/>
      <c r="AG874" s="30"/>
      <c r="AH874" s="30"/>
      <c r="AI874" s="30"/>
    </row>
    <row r="875" spans="1:35">
      <c r="A875" s="57"/>
      <c r="B875" s="43"/>
      <c r="C875" s="43"/>
      <c r="D875" s="43"/>
      <c r="E875" s="51"/>
      <c r="F875" s="43"/>
      <c r="G875" s="36"/>
      <c r="H875" s="43"/>
      <c r="I875" s="36"/>
      <c r="J875" s="43"/>
      <c r="K875" s="50"/>
      <c r="L875" s="43"/>
      <c r="M875" s="43"/>
      <c r="N875" s="36"/>
      <c r="O875" s="51"/>
      <c r="P875" s="43"/>
      <c r="Q875" s="36"/>
      <c r="R875" s="24"/>
      <c r="S875" s="43"/>
      <c r="T875" s="36"/>
      <c r="U875" s="30"/>
      <c r="V875" s="30"/>
      <c r="W875" s="30"/>
      <c r="X875" s="30"/>
      <c r="Y875" s="30"/>
      <c r="Z875" s="30"/>
      <c r="AA875" s="30"/>
      <c r="AB875" s="30"/>
      <c r="AC875" s="30"/>
      <c r="AD875" s="30"/>
      <c r="AE875" s="30"/>
      <c r="AF875" s="30"/>
      <c r="AG875" s="30"/>
      <c r="AH875" s="30"/>
      <c r="AI875" s="30"/>
    </row>
    <row r="876" spans="1:35">
      <c r="A876" s="57"/>
      <c r="B876" s="43"/>
      <c r="C876" s="43"/>
      <c r="D876" s="43"/>
      <c r="E876" s="51"/>
      <c r="F876" s="43"/>
      <c r="G876" s="36"/>
      <c r="H876" s="43"/>
      <c r="I876" s="36"/>
      <c r="J876" s="43"/>
      <c r="K876" s="50"/>
      <c r="L876" s="43"/>
      <c r="M876" s="43"/>
      <c r="N876" s="36"/>
      <c r="O876" s="51"/>
      <c r="P876" s="43"/>
      <c r="Q876" s="36"/>
      <c r="R876" s="24"/>
      <c r="S876" s="43"/>
      <c r="T876" s="36"/>
      <c r="U876" s="30"/>
      <c r="V876" s="30"/>
      <c r="W876" s="30"/>
      <c r="X876" s="30"/>
      <c r="Y876" s="30"/>
      <c r="Z876" s="30"/>
      <c r="AA876" s="30"/>
      <c r="AB876" s="30"/>
      <c r="AC876" s="30"/>
      <c r="AD876" s="30"/>
      <c r="AE876" s="30"/>
      <c r="AF876" s="30"/>
      <c r="AG876" s="30"/>
      <c r="AH876" s="30"/>
      <c r="AI876" s="30"/>
    </row>
    <row r="877" spans="1:35">
      <c r="A877" s="57"/>
      <c r="B877" s="43"/>
      <c r="C877" s="43"/>
      <c r="D877" s="43"/>
      <c r="E877" s="51"/>
      <c r="F877" s="43"/>
      <c r="G877" s="36"/>
      <c r="H877" s="43"/>
      <c r="I877" s="36"/>
      <c r="J877" s="43"/>
      <c r="K877" s="50"/>
      <c r="L877" s="43"/>
      <c r="M877" s="43"/>
      <c r="N877" s="36"/>
      <c r="O877" s="51"/>
      <c r="P877" s="43"/>
      <c r="Q877" s="36"/>
      <c r="R877" s="24"/>
      <c r="S877" s="43"/>
      <c r="T877" s="36"/>
      <c r="U877" s="30"/>
      <c r="V877" s="30"/>
      <c r="W877" s="30"/>
      <c r="X877" s="30"/>
      <c r="Y877" s="30"/>
      <c r="Z877" s="30"/>
      <c r="AA877" s="30"/>
      <c r="AB877" s="30"/>
      <c r="AC877" s="30"/>
      <c r="AD877" s="30"/>
      <c r="AE877" s="30"/>
      <c r="AF877" s="30"/>
      <c r="AG877" s="30"/>
      <c r="AH877" s="30"/>
      <c r="AI877" s="30"/>
    </row>
    <row r="878" spans="1:35">
      <c r="A878" s="57"/>
      <c r="B878" s="43"/>
      <c r="C878" s="43"/>
      <c r="D878" s="43"/>
      <c r="E878" s="51"/>
      <c r="F878" s="43"/>
      <c r="G878" s="36"/>
      <c r="H878" s="43"/>
      <c r="I878" s="36"/>
      <c r="J878" s="43"/>
      <c r="K878" s="50"/>
      <c r="L878" s="43"/>
      <c r="M878" s="43"/>
      <c r="N878" s="36"/>
      <c r="O878" s="51"/>
      <c r="P878" s="43"/>
      <c r="Q878" s="36"/>
      <c r="R878" s="24"/>
      <c r="S878" s="43"/>
      <c r="T878" s="36"/>
      <c r="U878" s="30"/>
      <c r="V878" s="30"/>
      <c r="W878" s="30"/>
      <c r="X878" s="30"/>
      <c r="Y878" s="30"/>
      <c r="Z878" s="30"/>
      <c r="AA878" s="30"/>
      <c r="AB878" s="30"/>
      <c r="AC878" s="30"/>
      <c r="AD878" s="30"/>
      <c r="AE878" s="30"/>
      <c r="AF878" s="30"/>
      <c r="AG878" s="30"/>
      <c r="AH878" s="30"/>
      <c r="AI878" s="30"/>
    </row>
    <row r="879" spans="1:35">
      <c r="A879" s="57"/>
      <c r="B879" s="43"/>
      <c r="C879" s="43"/>
      <c r="D879" s="43"/>
      <c r="E879" s="51"/>
      <c r="F879" s="43"/>
      <c r="G879" s="36"/>
      <c r="H879" s="43"/>
      <c r="I879" s="36"/>
      <c r="J879" s="43"/>
      <c r="K879" s="50"/>
      <c r="L879" s="43"/>
      <c r="M879" s="43"/>
      <c r="N879" s="36"/>
      <c r="O879" s="51"/>
      <c r="P879" s="43"/>
      <c r="Q879" s="36"/>
      <c r="R879" s="24"/>
      <c r="S879" s="43"/>
      <c r="T879" s="36"/>
      <c r="U879" s="30"/>
      <c r="V879" s="30"/>
      <c r="W879" s="30"/>
      <c r="X879" s="30"/>
      <c r="Y879" s="30"/>
      <c r="Z879" s="30"/>
      <c r="AA879" s="30"/>
      <c r="AB879" s="30"/>
      <c r="AC879" s="30"/>
      <c r="AD879" s="30"/>
      <c r="AE879" s="30"/>
      <c r="AF879" s="30"/>
      <c r="AG879" s="30"/>
      <c r="AH879" s="30"/>
      <c r="AI879" s="30"/>
    </row>
    <row r="880" spans="1:35">
      <c r="A880" s="57"/>
      <c r="B880" s="43"/>
      <c r="C880" s="43"/>
      <c r="D880" s="43"/>
      <c r="E880" s="51"/>
      <c r="F880" s="43"/>
      <c r="G880" s="36"/>
      <c r="H880" s="43"/>
      <c r="I880" s="36"/>
      <c r="J880" s="43"/>
      <c r="K880" s="50"/>
      <c r="L880" s="43"/>
      <c r="M880" s="43"/>
      <c r="N880" s="36"/>
      <c r="O880" s="51"/>
      <c r="P880" s="43"/>
      <c r="Q880" s="36"/>
      <c r="R880" s="24"/>
      <c r="S880" s="43"/>
      <c r="T880" s="36"/>
      <c r="U880" s="30"/>
      <c r="V880" s="30"/>
      <c r="W880" s="30"/>
      <c r="X880" s="30"/>
      <c r="Y880" s="30"/>
      <c r="Z880" s="30"/>
      <c r="AA880" s="30"/>
      <c r="AB880" s="30"/>
      <c r="AC880" s="30"/>
      <c r="AD880" s="30"/>
      <c r="AE880" s="30"/>
      <c r="AF880" s="30"/>
      <c r="AG880" s="30"/>
      <c r="AH880" s="30"/>
      <c r="AI880" s="30"/>
    </row>
    <row r="881" spans="1:35">
      <c r="A881" s="57"/>
      <c r="B881" s="43"/>
      <c r="C881" s="43"/>
      <c r="D881" s="43"/>
      <c r="E881" s="51"/>
      <c r="F881" s="43"/>
      <c r="G881" s="36"/>
      <c r="H881" s="43"/>
      <c r="I881" s="36"/>
      <c r="J881" s="43"/>
      <c r="K881" s="50"/>
      <c r="L881" s="43"/>
      <c r="M881" s="43"/>
      <c r="N881" s="36"/>
      <c r="O881" s="51"/>
      <c r="P881" s="43"/>
      <c r="Q881" s="36"/>
      <c r="R881" s="24"/>
      <c r="S881" s="43"/>
      <c r="T881" s="36"/>
      <c r="U881" s="30"/>
      <c r="V881" s="30"/>
      <c r="W881" s="30"/>
      <c r="X881" s="30"/>
      <c r="Y881" s="30"/>
      <c r="Z881" s="30"/>
      <c r="AA881" s="30"/>
      <c r="AB881" s="30"/>
      <c r="AC881" s="30"/>
      <c r="AD881" s="30"/>
      <c r="AE881" s="30"/>
      <c r="AF881" s="30"/>
      <c r="AG881" s="30"/>
      <c r="AH881" s="30"/>
      <c r="AI881" s="30"/>
    </row>
    <row r="882" spans="1:35">
      <c r="A882" s="57"/>
      <c r="B882" s="43"/>
      <c r="C882" s="43"/>
      <c r="D882" s="43"/>
      <c r="E882" s="51"/>
      <c r="F882" s="43"/>
      <c r="G882" s="36"/>
      <c r="H882" s="43"/>
      <c r="I882" s="36"/>
      <c r="J882" s="43"/>
      <c r="K882" s="50"/>
      <c r="L882" s="43"/>
      <c r="M882" s="43"/>
      <c r="N882" s="36"/>
      <c r="O882" s="51"/>
      <c r="P882" s="43"/>
      <c r="Q882" s="36"/>
      <c r="R882" s="24"/>
      <c r="S882" s="43"/>
      <c r="T882" s="36"/>
      <c r="U882" s="30"/>
      <c r="V882" s="30"/>
      <c r="W882" s="30"/>
      <c r="X882" s="30"/>
      <c r="Y882" s="30"/>
      <c r="Z882" s="30"/>
      <c r="AA882" s="30"/>
      <c r="AB882" s="30"/>
      <c r="AC882" s="30"/>
      <c r="AD882" s="30"/>
      <c r="AE882" s="30"/>
      <c r="AF882" s="30"/>
      <c r="AG882" s="30"/>
      <c r="AH882" s="30"/>
      <c r="AI882" s="30"/>
    </row>
    <row r="883" spans="1:35">
      <c r="A883" s="57"/>
      <c r="B883" s="43"/>
      <c r="C883" s="43"/>
      <c r="D883" s="43"/>
      <c r="E883" s="51"/>
      <c r="F883" s="43"/>
      <c r="G883" s="36"/>
      <c r="H883" s="43"/>
      <c r="I883" s="36"/>
      <c r="J883" s="43"/>
      <c r="K883" s="50"/>
      <c r="L883" s="43"/>
      <c r="M883" s="43"/>
      <c r="N883" s="36"/>
      <c r="O883" s="51"/>
      <c r="P883" s="43"/>
      <c r="Q883" s="36"/>
      <c r="R883" s="24"/>
      <c r="S883" s="43"/>
      <c r="T883" s="36"/>
      <c r="U883" s="30"/>
      <c r="V883" s="30"/>
      <c r="W883" s="30"/>
      <c r="X883" s="30"/>
      <c r="Y883" s="30"/>
      <c r="Z883" s="30"/>
      <c r="AA883" s="30"/>
      <c r="AB883" s="30"/>
      <c r="AC883" s="30"/>
      <c r="AD883" s="30"/>
      <c r="AE883" s="30"/>
      <c r="AF883" s="30"/>
      <c r="AG883" s="30"/>
      <c r="AH883" s="30"/>
      <c r="AI883" s="30"/>
    </row>
    <row r="884" spans="1:35">
      <c r="A884" s="57"/>
      <c r="B884" s="43"/>
      <c r="C884" s="43"/>
      <c r="D884" s="43"/>
      <c r="E884" s="51"/>
      <c r="F884" s="43"/>
      <c r="G884" s="36"/>
      <c r="H884" s="43"/>
      <c r="I884" s="36"/>
      <c r="J884" s="43"/>
      <c r="K884" s="50"/>
      <c r="L884" s="43"/>
      <c r="M884" s="43"/>
      <c r="N884" s="36"/>
      <c r="O884" s="51"/>
      <c r="P884" s="43"/>
      <c r="Q884" s="36"/>
      <c r="R884" s="24"/>
      <c r="S884" s="43"/>
      <c r="T884" s="36"/>
      <c r="U884" s="30"/>
      <c r="V884" s="30"/>
      <c r="W884" s="30"/>
      <c r="X884" s="30"/>
      <c r="Y884" s="30"/>
      <c r="Z884" s="30"/>
      <c r="AA884" s="30"/>
      <c r="AB884" s="30"/>
      <c r="AC884" s="30"/>
      <c r="AD884" s="30"/>
      <c r="AE884" s="30"/>
      <c r="AF884" s="30"/>
      <c r="AG884" s="30"/>
      <c r="AH884" s="30"/>
      <c r="AI884" s="30"/>
    </row>
    <row r="885" spans="1:35">
      <c r="A885" s="57"/>
      <c r="B885" s="43"/>
      <c r="C885" s="43"/>
      <c r="D885" s="43"/>
      <c r="E885" s="51"/>
      <c r="F885" s="43"/>
      <c r="G885" s="36"/>
      <c r="H885" s="43"/>
      <c r="I885" s="36"/>
      <c r="J885" s="43"/>
      <c r="K885" s="50"/>
      <c r="L885" s="43"/>
      <c r="M885" s="43"/>
      <c r="N885" s="36"/>
      <c r="O885" s="51"/>
      <c r="P885" s="43"/>
      <c r="Q885" s="36"/>
      <c r="R885" s="24"/>
      <c r="S885" s="43"/>
      <c r="T885" s="36"/>
      <c r="U885" s="30"/>
      <c r="V885" s="30"/>
      <c r="W885" s="30"/>
      <c r="X885" s="30"/>
      <c r="Y885" s="30"/>
      <c r="Z885" s="30"/>
      <c r="AA885" s="30"/>
      <c r="AB885" s="30"/>
      <c r="AC885" s="30"/>
      <c r="AD885" s="30"/>
      <c r="AE885" s="30"/>
      <c r="AF885" s="30"/>
      <c r="AG885" s="30"/>
      <c r="AH885" s="30"/>
      <c r="AI885" s="30"/>
    </row>
    <row r="886" spans="1:35">
      <c r="A886" s="57"/>
      <c r="B886" s="43"/>
      <c r="C886" s="43"/>
      <c r="D886" s="43"/>
      <c r="E886" s="51"/>
      <c r="F886" s="43"/>
      <c r="G886" s="36"/>
      <c r="H886" s="43"/>
      <c r="I886" s="36"/>
      <c r="J886" s="43"/>
      <c r="K886" s="50"/>
      <c r="L886" s="43"/>
      <c r="M886" s="43"/>
      <c r="N886" s="36"/>
      <c r="O886" s="51"/>
      <c r="P886" s="43"/>
      <c r="Q886" s="36"/>
      <c r="R886" s="24"/>
      <c r="S886" s="43"/>
      <c r="T886" s="36"/>
      <c r="U886" s="30"/>
      <c r="V886" s="30"/>
      <c r="W886" s="30"/>
      <c r="X886" s="30"/>
      <c r="Y886" s="30"/>
      <c r="Z886" s="30"/>
      <c r="AA886" s="30"/>
      <c r="AB886" s="30"/>
      <c r="AC886" s="30"/>
      <c r="AD886" s="30"/>
      <c r="AE886" s="30"/>
      <c r="AF886" s="30"/>
      <c r="AG886" s="30"/>
      <c r="AH886" s="30"/>
      <c r="AI886" s="30"/>
    </row>
    <row r="887" spans="1:35">
      <c r="A887" s="57"/>
      <c r="B887" s="43"/>
      <c r="C887" s="43"/>
      <c r="D887" s="43"/>
      <c r="E887" s="51"/>
      <c r="F887" s="43"/>
      <c r="G887" s="36"/>
      <c r="H887" s="43"/>
      <c r="I887" s="36"/>
      <c r="J887" s="43"/>
      <c r="K887" s="50"/>
      <c r="L887" s="43"/>
      <c r="M887" s="43"/>
      <c r="N887" s="36"/>
      <c r="O887" s="51"/>
      <c r="P887" s="43"/>
      <c r="Q887" s="36"/>
      <c r="R887" s="24"/>
      <c r="S887" s="43"/>
      <c r="T887" s="36"/>
      <c r="U887" s="30"/>
      <c r="V887" s="30"/>
      <c r="W887" s="30"/>
      <c r="X887" s="30"/>
      <c r="Y887" s="30"/>
      <c r="Z887" s="30"/>
      <c r="AA887" s="30"/>
      <c r="AB887" s="30"/>
      <c r="AC887" s="30"/>
      <c r="AD887" s="30"/>
      <c r="AE887" s="30"/>
      <c r="AF887" s="30"/>
      <c r="AG887" s="30"/>
      <c r="AH887" s="30"/>
      <c r="AI887" s="30"/>
    </row>
    <row r="888" spans="1:35">
      <c r="A888" s="57"/>
      <c r="B888" s="43"/>
      <c r="C888" s="43"/>
      <c r="D888" s="43"/>
      <c r="E888" s="51"/>
      <c r="F888" s="43"/>
      <c r="G888" s="36"/>
      <c r="H888" s="43"/>
      <c r="I888" s="36"/>
      <c r="J888" s="43"/>
      <c r="K888" s="50"/>
      <c r="L888" s="43"/>
      <c r="M888" s="43"/>
      <c r="N888" s="36"/>
      <c r="O888" s="51"/>
      <c r="P888" s="43"/>
      <c r="Q888" s="36"/>
      <c r="R888" s="24"/>
      <c r="S888" s="43"/>
      <c r="T888" s="36"/>
      <c r="U888" s="30"/>
      <c r="V888" s="30"/>
      <c r="W888" s="30"/>
      <c r="X888" s="30"/>
      <c r="Y888" s="30"/>
      <c r="Z888" s="30"/>
      <c r="AA888" s="30"/>
      <c r="AB888" s="30"/>
      <c r="AC888" s="30"/>
      <c r="AD888" s="30"/>
      <c r="AE888" s="30"/>
      <c r="AF888" s="30"/>
      <c r="AG888" s="30"/>
      <c r="AH888" s="30"/>
      <c r="AI888" s="30"/>
    </row>
    <row r="889" spans="1:35">
      <c r="A889" s="57"/>
      <c r="B889" s="43"/>
      <c r="C889" s="43"/>
      <c r="D889" s="43"/>
      <c r="E889" s="51"/>
      <c r="F889" s="43"/>
      <c r="G889" s="36"/>
      <c r="H889" s="43"/>
      <c r="I889" s="36"/>
      <c r="J889" s="43"/>
      <c r="K889" s="50"/>
      <c r="L889" s="43"/>
      <c r="M889" s="43"/>
      <c r="N889" s="36"/>
      <c r="O889" s="51"/>
      <c r="P889" s="43"/>
      <c r="Q889" s="36"/>
      <c r="R889" s="24"/>
      <c r="S889" s="43"/>
      <c r="T889" s="36"/>
      <c r="U889" s="30"/>
      <c r="V889" s="30"/>
      <c r="W889" s="30"/>
      <c r="X889" s="30"/>
      <c r="Y889" s="30"/>
      <c r="Z889" s="30"/>
      <c r="AA889" s="30"/>
      <c r="AB889" s="30"/>
      <c r="AC889" s="30"/>
      <c r="AD889" s="30"/>
      <c r="AE889" s="30"/>
      <c r="AF889" s="30"/>
      <c r="AG889" s="30"/>
      <c r="AH889" s="30"/>
      <c r="AI889" s="30"/>
    </row>
    <row r="890" spans="1:35">
      <c r="A890" s="57"/>
      <c r="B890" s="43"/>
      <c r="C890" s="43"/>
      <c r="D890" s="43"/>
      <c r="E890" s="51"/>
      <c r="F890" s="43"/>
      <c r="G890" s="36"/>
      <c r="H890" s="43"/>
      <c r="I890" s="36"/>
      <c r="J890" s="43"/>
      <c r="K890" s="50"/>
      <c r="L890" s="43"/>
      <c r="M890" s="43"/>
      <c r="N890" s="36"/>
      <c r="O890" s="51"/>
      <c r="P890" s="43"/>
      <c r="Q890" s="36"/>
      <c r="R890" s="24"/>
      <c r="S890" s="43"/>
      <c r="T890" s="36"/>
      <c r="U890" s="30"/>
      <c r="V890" s="30"/>
      <c r="W890" s="30"/>
      <c r="X890" s="30"/>
      <c r="Y890" s="30"/>
      <c r="Z890" s="30"/>
      <c r="AA890" s="30"/>
      <c r="AB890" s="30"/>
      <c r="AC890" s="30"/>
      <c r="AD890" s="30"/>
      <c r="AE890" s="30"/>
      <c r="AF890" s="30"/>
      <c r="AG890" s="30"/>
      <c r="AH890" s="30"/>
      <c r="AI890" s="30"/>
    </row>
    <row r="891" spans="1:35">
      <c r="A891" s="57"/>
      <c r="B891" s="43"/>
      <c r="C891" s="43"/>
      <c r="D891" s="43"/>
      <c r="E891" s="51"/>
      <c r="F891" s="43"/>
      <c r="G891" s="36"/>
      <c r="H891" s="43"/>
      <c r="I891" s="36"/>
      <c r="J891" s="43"/>
      <c r="K891" s="50"/>
      <c r="L891" s="43"/>
      <c r="M891" s="43"/>
      <c r="N891" s="36"/>
      <c r="O891" s="51"/>
      <c r="P891" s="43"/>
      <c r="Q891" s="36"/>
      <c r="R891" s="24"/>
      <c r="S891" s="43"/>
      <c r="T891" s="36"/>
      <c r="U891" s="30"/>
      <c r="V891" s="30"/>
      <c r="W891" s="30"/>
      <c r="X891" s="30"/>
      <c r="Y891" s="30"/>
      <c r="Z891" s="30"/>
      <c r="AA891" s="30"/>
      <c r="AB891" s="30"/>
      <c r="AC891" s="30"/>
      <c r="AD891" s="30"/>
      <c r="AE891" s="30"/>
      <c r="AF891" s="30"/>
      <c r="AG891" s="30"/>
      <c r="AH891" s="30"/>
      <c r="AI891" s="30"/>
    </row>
    <row r="892" spans="1:35">
      <c r="A892" s="57"/>
      <c r="B892" s="43"/>
      <c r="C892" s="43"/>
      <c r="D892" s="43"/>
      <c r="E892" s="51"/>
      <c r="F892" s="43"/>
      <c r="G892" s="36"/>
      <c r="H892" s="43"/>
      <c r="I892" s="36"/>
      <c r="J892" s="43"/>
      <c r="K892" s="50"/>
      <c r="L892" s="43"/>
      <c r="M892" s="43"/>
      <c r="N892" s="36"/>
      <c r="O892" s="51"/>
      <c r="P892" s="43"/>
      <c r="Q892" s="36"/>
      <c r="R892" s="24"/>
      <c r="S892" s="43"/>
      <c r="T892" s="36"/>
      <c r="U892" s="30"/>
      <c r="V892" s="30"/>
      <c r="W892" s="30"/>
      <c r="X892" s="30"/>
      <c r="Y892" s="30"/>
      <c r="Z892" s="30"/>
      <c r="AA892" s="30"/>
      <c r="AB892" s="30"/>
      <c r="AC892" s="30"/>
      <c r="AD892" s="30"/>
      <c r="AE892" s="30"/>
      <c r="AF892" s="30"/>
      <c r="AG892" s="30"/>
      <c r="AH892" s="30"/>
      <c r="AI892" s="30"/>
    </row>
    <row r="893" spans="1:35">
      <c r="A893" s="57"/>
      <c r="B893" s="43"/>
      <c r="C893" s="43"/>
      <c r="D893" s="43"/>
      <c r="E893" s="51"/>
      <c r="F893" s="43"/>
      <c r="G893" s="36"/>
      <c r="H893" s="43"/>
      <c r="I893" s="36"/>
      <c r="J893" s="43"/>
      <c r="K893" s="50"/>
      <c r="L893" s="43"/>
      <c r="M893" s="43"/>
      <c r="N893" s="36"/>
      <c r="O893" s="51"/>
      <c r="P893" s="43"/>
      <c r="Q893" s="36"/>
      <c r="R893" s="24"/>
      <c r="S893" s="43"/>
      <c r="T893" s="36"/>
      <c r="U893" s="30"/>
      <c r="V893" s="30"/>
      <c r="W893" s="30"/>
      <c r="X893" s="30"/>
      <c r="Y893" s="30"/>
      <c r="Z893" s="30"/>
      <c r="AA893" s="30"/>
      <c r="AB893" s="30"/>
      <c r="AC893" s="30"/>
      <c r="AD893" s="30"/>
      <c r="AE893" s="30"/>
      <c r="AF893" s="30"/>
      <c r="AG893" s="30"/>
      <c r="AH893" s="30"/>
      <c r="AI893" s="30"/>
    </row>
    <row r="894" spans="1:35">
      <c r="A894" s="57"/>
      <c r="B894" s="43"/>
      <c r="C894" s="43"/>
      <c r="D894" s="43"/>
      <c r="E894" s="51"/>
      <c r="F894" s="43"/>
      <c r="G894" s="36"/>
      <c r="H894" s="43"/>
      <c r="I894" s="36"/>
      <c r="J894" s="43"/>
      <c r="K894" s="50"/>
      <c r="L894" s="43"/>
      <c r="M894" s="43"/>
      <c r="N894" s="36"/>
      <c r="O894" s="51"/>
      <c r="P894" s="43"/>
      <c r="Q894" s="36"/>
      <c r="R894" s="24"/>
      <c r="S894" s="43"/>
      <c r="T894" s="36"/>
      <c r="U894" s="30"/>
      <c r="V894" s="30"/>
      <c r="W894" s="30"/>
      <c r="X894" s="30"/>
      <c r="Y894" s="30"/>
      <c r="Z894" s="30"/>
      <c r="AA894" s="30"/>
      <c r="AB894" s="30"/>
      <c r="AC894" s="30"/>
      <c r="AD894" s="30"/>
      <c r="AE894" s="30"/>
      <c r="AF894" s="30"/>
      <c r="AG894" s="30"/>
      <c r="AH894" s="30"/>
      <c r="AI894" s="30"/>
    </row>
    <row r="895" spans="1:35">
      <c r="A895" s="57"/>
      <c r="B895" s="43"/>
      <c r="C895" s="43"/>
      <c r="D895" s="43"/>
      <c r="E895" s="51"/>
      <c r="F895" s="43"/>
      <c r="G895" s="36"/>
      <c r="H895" s="43"/>
      <c r="I895" s="36"/>
      <c r="J895" s="43"/>
      <c r="K895" s="50"/>
      <c r="L895" s="43"/>
      <c r="M895" s="43"/>
      <c r="N895" s="36"/>
      <c r="O895" s="51"/>
      <c r="P895" s="43"/>
      <c r="Q895" s="36"/>
      <c r="R895" s="24"/>
      <c r="S895" s="43"/>
      <c r="T895" s="36"/>
      <c r="U895" s="30"/>
      <c r="V895" s="30"/>
      <c r="W895" s="30"/>
      <c r="X895" s="30"/>
      <c r="Y895" s="30"/>
      <c r="Z895" s="30"/>
      <c r="AA895" s="30"/>
      <c r="AB895" s="30"/>
      <c r="AC895" s="30"/>
      <c r="AD895" s="30"/>
      <c r="AE895" s="30"/>
      <c r="AF895" s="30"/>
      <c r="AG895" s="30"/>
      <c r="AH895" s="30"/>
      <c r="AI895" s="30"/>
    </row>
    <row r="896" spans="1:35">
      <c r="A896" s="57"/>
      <c r="B896" s="43"/>
      <c r="C896" s="43"/>
      <c r="D896" s="43"/>
      <c r="E896" s="51"/>
      <c r="F896" s="43"/>
      <c r="G896" s="36"/>
      <c r="H896" s="43"/>
      <c r="I896" s="36"/>
      <c r="J896" s="43"/>
      <c r="K896" s="50"/>
      <c r="L896" s="43"/>
      <c r="M896" s="43"/>
      <c r="N896" s="36"/>
      <c r="O896" s="51"/>
      <c r="P896" s="43"/>
      <c r="Q896" s="36"/>
      <c r="R896" s="24"/>
      <c r="S896" s="43"/>
      <c r="T896" s="36"/>
      <c r="U896" s="30"/>
      <c r="V896" s="30"/>
      <c r="W896" s="30"/>
      <c r="X896" s="30"/>
      <c r="Y896" s="30"/>
      <c r="Z896" s="30"/>
      <c r="AA896" s="30"/>
      <c r="AB896" s="30"/>
      <c r="AC896" s="30"/>
      <c r="AD896" s="30"/>
      <c r="AE896" s="30"/>
      <c r="AF896" s="30"/>
      <c r="AG896" s="30"/>
      <c r="AH896" s="30"/>
      <c r="AI896" s="30"/>
    </row>
    <row r="897" spans="1:35">
      <c r="A897" s="57"/>
      <c r="B897" s="43"/>
      <c r="C897" s="43"/>
      <c r="D897" s="43"/>
      <c r="E897" s="51"/>
      <c r="F897" s="43"/>
      <c r="G897" s="36"/>
      <c r="H897" s="43"/>
      <c r="I897" s="36"/>
      <c r="J897" s="43"/>
      <c r="K897" s="50"/>
      <c r="L897" s="43"/>
      <c r="M897" s="43"/>
      <c r="N897" s="36"/>
      <c r="O897" s="51"/>
      <c r="P897" s="43"/>
      <c r="Q897" s="36"/>
      <c r="R897" s="24"/>
      <c r="S897" s="43"/>
      <c r="T897" s="36"/>
      <c r="U897" s="30"/>
      <c r="V897" s="30"/>
      <c r="W897" s="30"/>
      <c r="X897" s="30"/>
      <c r="Y897" s="30"/>
      <c r="Z897" s="30"/>
      <c r="AA897" s="30"/>
      <c r="AB897" s="30"/>
      <c r="AC897" s="30"/>
      <c r="AD897" s="30"/>
      <c r="AE897" s="30"/>
      <c r="AF897" s="30"/>
      <c r="AG897" s="30"/>
      <c r="AH897" s="30"/>
      <c r="AI897" s="30"/>
    </row>
    <row r="898" spans="1:35">
      <c r="A898" s="57"/>
      <c r="B898" s="43"/>
      <c r="C898" s="43"/>
      <c r="D898" s="43"/>
      <c r="E898" s="51"/>
      <c r="F898" s="43"/>
      <c r="G898" s="36"/>
      <c r="H898" s="43"/>
      <c r="I898" s="36"/>
      <c r="J898" s="43"/>
      <c r="K898" s="50"/>
      <c r="L898" s="43"/>
      <c r="M898" s="43"/>
      <c r="N898" s="36"/>
      <c r="O898" s="51"/>
      <c r="P898" s="43"/>
      <c r="Q898" s="36"/>
      <c r="R898" s="24"/>
      <c r="S898" s="43"/>
      <c r="T898" s="36"/>
      <c r="U898" s="30"/>
      <c r="V898" s="30"/>
      <c r="W898" s="30"/>
      <c r="X898" s="30"/>
      <c r="Y898" s="30"/>
      <c r="Z898" s="30"/>
      <c r="AA898" s="30"/>
      <c r="AB898" s="30"/>
      <c r="AC898" s="30"/>
      <c r="AD898" s="30"/>
      <c r="AE898" s="30"/>
      <c r="AF898" s="30"/>
      <c r="AG898" s="30"/>
      <c r="AH898" s="30"/>
      <c r="AI898" s="30"/>
    </row>
    <row r="899" spans="1:35">
      <c r="A899" s="57"/>
      <c r="B899" s="43"/>
      <c r="C899" s="43"/>
      <c r="D899" s="43"/>
      <c r="E899" s="51"/>
      <c r="F899" s="43"/>
      <c r="G899" s="36"/>
      <c r="H899" s="43"/>
      <c r="I899" s="36"/>
      <c r="J899" s="43"/>
      <c r="K899" s="50"/>
      <c r="L899" s="43"/>
      <c r="M899" s="43"/>
      <c r="N899" s="36"/>
      <c r="O899" s="51"/>
      <c r="P899" s="43"/>
      <c r="Q899" s="36"/>
      <c r="R899" s="24"/>
      <c r="S899" s="43"/>
      <c r="T899" s="36"/>
      <c r="U899" s="30"/>
      <c r="V899" s="30"/>
      <c r="W899" s="30"/>
      <c r="X899" s="30"/>
      <c r="Y899" s="30"/>
      <c r="Z899" s="30"/>
      <c r="AA899" s="30"/>
      <c r="AB899" s="30"/>
      <c r="AC899" s="30"/>
      <c r="AD899" s="30"/>
      <c r="AE899" s="30"/>
      <c r="AF899" s="30"/>
      <c r="AG899" s="30"/>
      <c r="AH899" s="30"/>
      <c r="AI899" s="30"/>
    </row>
    <row r="900" spans="1:35">
      <c r="A900" s="57"/>
      <c r="B900" s="43"/>
      <c r="C900" s="43"/>
      <c r="D900" s="43"/>
      <c r="E900" s="51"/>
      <c r="F900" s="43"/>
      <c r="G900" s="36"/>
      <c r="H900" s="43"/>
      <c r="I900" s="36"/>
      <c r="J900" s="43"/>
      <c r="K900" s="50"/>
      <c r="L900" s="43"/>
      <c r="M900" s="43"/>
      <c r="N900" s="36"/>
      <c r="O900" s="51"/>
      <c r="P900" s="43"/>
      <c r="Q900" s="36"/>
      <c r="R900" s="24"/>
      <c r="S900" s="43"/>
      <c r="T900" s="36"/>
      <c r="U900" s="30"/>
      <c r="V900" s="30"/>
      <c r="W900" s="30"/>
      <c r="X900" s="30"/>
      <c r="Y900" s="30"/>
      <c r="Z900" s="30"/>
      <c r="AA900" s="30"/>
      <c r="AB900" s="30"/>
      <c r="AC900" s="30"/>
      <c r="AD900" s="30"/>
      <c r="AE900" s="30"/>
      <c r="AF900" s="30"/>
      <c r="AG900" s="30"/>
      <c r="AH900" s="30"/>
      <c r="AI900" s="30"/>
    </row>
    <row r="901" spans="1:35">
      <c r="A901" s="57"/>
      <c r="B901" s="43"/>
      <c r="C901" s="43"/>
      <c r="D901" s="43"/>
      <c r="E901" s="51"/>
      <c r="F901" s="43"/>
      <c r="G901" s="36"/>
      <c r="H901" s="43"/>
      <c r="I901" s="36"/>
      <c r="J901" s="43"/>
      <c r="K901" s="50"/>
      <c r="L901" s="43"/>
      <c r="M901" s="43"/>
      <c r="N901" s="36"/>
      <c r="O901" s="51"/>
      <c r="P901" s="43"/>
      <c r="Q901" s="36"/>
      <c r="R901" s="24"/>
      <c r="S901" s="43"/>
      <c r="T901" s="36"/>
      <c r="U901" s="30"/>
      <c r="V901" s="30"/>
      <c r="W901" s="30"/>
      <c r="X901" s="30"/>
      <c r="Y901" s="30"/>
      <c r="Z901" s="30"/>
      <c r="AA901" s="30"/>
      <c r="AB901" s="30"/>
      <c r="AC901" s="30"/>
      <c r="AD901" s="30"/>
      <c r="AE901" s="30"/>
      <c r="AF901" s="30"/>
      <c r="AG901" s="30"/>
      <c r="AH901" s="30"/>
      <c r="AI901" s="30"/>
    </row>
    <row r="902" spans="1:35">
      <c r="A902" s="57"/>
      <c r="B902" s="43"/>
      <c r="C902" s="43"/>
      <c r="D902" s="43"/>
      <c r="E902" s="51"/>
      <c r="F902" s="43"/>
      <c r="G902" s="36"/>
      <c r="H902" s="43"/>
      <c r="I902" s="36"/>
      <c r="J902" s="43"/>
      <c r="K902" s="50"/>
      <c r="L902" s="43"/>
      <c r="M902" s="43"/>
      <c r="N902" s="36"/>
      <c r="O902" s="51"/>
      <c r="P902" s="43"/>
      <c r="Q902" s="36"/>
      <c r="R902" s="24"/>
      <c r="S902" s="43"/>
      <c r="T902" s="36"/>
      <c r="U902" s="30"/>
      <c r="V902" s="30"/>
      <c r="W902" s="30"/>
      <c r="X902" s="30"/>
      <c r="Y902" s="30"/>
      <c r="Z902" s="30"/>
      <c r="AA902" s="30"/>
      <c r="AB902" s="30"/>
      <c r="AC902" s="30"/>
      <c r="AD902" s="30"/>
      <c r="AE902" s="30"/>
      <c r="AF902" s="30"/>
      <c r="AG902" s="30"/>
      <c r="AH902" s="30"/>
      <c r="AI902" s="30"/>
    </row>
    <row r="903" spans="1:35">
      <c r="A903" s="57"/>
      <c r="B903" s="43"/>
      <c r="C903" s="43"/>
      <c r="D903" s="43"/>
      <c r="E903" s="51"/>
      <c r="F903" s="43"/>
      <c r="G903" s="36"/>
      <c r="H903" s="43"/>
      <c r="I903" s="36"/>
      <c r="J903" s="43"/>
      <c r="K903" s="50"/>
      <c r="L903" s="43"/>
      <c r="M903" s="43"/>
      <c r="N903" s="36"/>
      <c r="O903" s="51"/>
      <c r="P903" s="43"/>
      <c r="Q903" s="36"/>
      <c r="R903" s="24"/>
      <c r="S903" s="43"/>
      <c r="T903" s="36"/>
      <c r="U903" s="30"/>
      <c r="V903" s="30"/>
      <c r="W903" s="30"/>
      <c r="X903" s="30"/>
      <c r="Y903" s="30"/>
      <c r="Z903" s="30"/>
      <c r="AA903" s="30"/>
      <c r="AB903" s="30"/>
      <c r="AC903" s="30"/>
      <c r="AD903" s="30"/>
      <c r="AE903" s="30"/>
      <c r="AF903" s="30"/>
      <c r="AG903" s="30"/>
      <c r="AH903" s="30"/>
      <c r="AI903" s="30"/>
    </row>
    <row r="904" spans="1:35">
      <c r="A904" s="57"/>
      <c r="B904" s="43"/>
      <c r="C904" s="43"/>
      <c r="D904" s="43"/>
      <c r="E904" s="51"/>
      <c r="F904" s="43"/>
      <c r="G904" s="36"/>
      <c r="H904" s="43"/>
      <c r="I904" s="36"/>
      <c r="J904" s="43"/>
      <c r="K904" s="50"/>
      <c r="L904" s="43"/>
      <c r="M904" s="43"/>
      <c r="N904" s="36"/>
      <c r="O904" s="51"/>
      <c r="P904" s="43"/>
      <c r="Q904" s="36"/>
      <c r="R904" s="24"/>
      <c r="S904" s="43"/>
      <c r="T904" s="36"/>
      <c r="U904" s="30"/>
      <c r="V904" s="30"/>
      <c r="W904" s="30"/>
      <c r="X904" s="30"/>
      <c r="Y904" s="30"/>
      <c r="Z904" s="30"/>
      <c r="AA904" s="30"/>
      <c r="AB904" s="30"/>
      <c r="AC904" s="30"/>
      <c r="AD904" s="30"/>
      <c r="AE904" s="30"/>
      <c r="AF904" s="30"/>
      <c r="AG904" s="30"/>
      <c r="AH904" s="30"/>
      <c r="AI904" s="30"/>
    </row>
    <row r="905" spans="1:35">
      <c r="A905" s="57"/>
      <c r="B905" s="43"/>
      <c r="C905" s="43"/>
      <c r="D905" s="43"/>
      <c r="E905" s="51"/>
      <c r="F905" s="43"/>
      <c r="G905" s="36"/>
      <c r="H905" s="43"/>
      <c r="I905" s="36"/>
      <c r="J905" s="43"/>
      <c r="K905" s="50"/>
      <c r="L905" s="43"/>
      <c r="M905" s="43"/>
      <c r="N905" s="36"/>
      <c r="O905" s="51"/>
      <c r="P905" s="43"/>
      <c r="Q905" s="36"/>
      <c r="R905" s="24"/>
      <c r="S905" s="43"/>
      <c r="T905" s="36"/>
      <c r="U905" s="30"/>
      <c r="V905" s="30"/>
      <c r="W905" s="30"/>
      <c r="X905" s="30"/>
      <c r="Y905" s="30"/>
      <c r="Z905" s="30"/>
      <c r="AA905" s="30"/>
      <c r="AB905" s="30"/>
      <c r="AC905" s="30"/>
      <c r="AD905" s="30"/>
      <c r="AE905" s="30"/>
      <c r="AF905" s="30"/>
      <c r="AG905" s="30"/>
      <c r="AH905" s="30"/>
      <c r="AI905" s="30"/>
    </row>
    <row r="906" spans="1:35">
      <c r="A906" s="57"/>
      <c r="B906" s="43"/>
      <c r="C906" s="43"/>
      <c r="D906" s="43"/>
      <c r="E906" s="51"/>
      <c r="F906" s="43"/>
      <c r="G906" s="36"/>
      <c r="H906" s="43"/>
      <c r="I906" s="36"/>
      <c r="J906" s="43"/>
      <c r="K906" s="50"/>
      <c r="L906" s="43"/>
      <c r="M906" s="43"/>
      <c r="N906" s="36"/>
      <c r="O906" s="51"/>
      <c r="P906" s="43"/>
      <c r="Q906" s="36"/>
      <c r="R906" s="24"/>
      <c r="S906" s="43"/>
      <c r="T906" s="36"/>
      <c r="U906" s="30"/>
      <c r="V906" s="30"/>
      <c r="W906" s="30"/>
      <c r="X906" s="30"/>
      <c r="Y906" s="30"/>
      <c r="Z906" s="30"/>
      <c r="AA906" s="30"/>
      <c r="AB906" s="30"/>
      <c r="AC906" s="30"/>
      <c r="AD906" s="30"/>
      <c r="AE906" s="30"/>
      <c r="AF906" s="30"/>
      <c r="AG906" s="30"/>
      <c r="AH906" s="30"/>
      <c r="AI906" s="30"/>
    </row>
    <row r="907" spans="1:35">
      <c r="A907" s="57"/>
      <c r="B907" s="43"/>
      <c r="C907" s="43"/>
      <c r="D907" s="43"/>
      <c r="E907" s="51"/>
      <c r="F907" s="43"/>
      <c r="G907" s="36"/>
      <c r="H907" s="43"/>
      <c r="I907" s="36"/>
      <c r="J907" s="43"/>
      <c r="K907" s="50"/>
      <c r="L907" s="43"/>
      <c r="M907" s="43"/>
      <c r="N907" s="36"/>
      <c r="O907" s="51"/>
      <c r="P907" s="43"/>
      <c r="Q907" s="36"/>
      <c r="R907" s="24"/>
      <c r="S907" s="43"/>
      <c r="T907" s="36"/>
      <c r="U907" s="30"/>
      <c r="V907" s="30"/>
      <c r="W907" s="30"/>
      <c r="X907" s="30"/>
      <c r="Y907" s="30"/>
      <c r="Z907" s="30"/>
      <c r="AA907" s="30"/>
      <c r="AB907" s="30"/>
      <c r="AC907" s="30"/>
      <c r="AD907" s="30"/>
      <c r="AE907" s="30"/>
      <c r="AF907" s="30"/>
      <c r="AG907" s="30"/>
      <c r="AH907" s="30"/>
      <c r="AI907" s="30"/>
    </row>
    <row r="908" spans="1:35">
      <c r="A908" s="57"/>
      <c r="B908" s="43"/>
      <c r="C908" s="43"/>
      <c r="D908" s="43"/>
      <c r="E908" s="51"/>
      <c r="F908" s="43"/>
      <c r="G908" s="36"/>
      <c r="H908" s="43"/>
      <c r="I908" s="36"/>
      <c r="J908" s="43"/>
      <c r="K908" s="50"/>
      <c r="L908" s="43"/>
      <c r="M908" s="43"/>
      <c r="N908" s="36"/>
      <c r="O908" s="51"/>
      <c r="P908" s="43"/>
      <c r="Q908" s="36"/>
      <c r="R908" s="24"/>
      <c r="S908" s="43"/>
      <c r="T908" s="36"/>
      <c r="U908" s="30"/>
      <c r="V908" s="30"/>
      <c r="W908" s="30"/>
      <c r="X908" s="30"/>
      <c r="Y908" s="30"/>
      <c r="Z908" s="30"/>
      <c r="AA908" s="30"/>
      <c r="AB908" s="30"/>
      <c r="AC908" s="30"/>
      <c r="AD908" s="30"/>
      <c r="AE908" s="30"/>
      <c r="AF908" s="30"/>
      <c r="AG908" s="30"/>
      <c r="AH908" s="30"/>
      <c r="AI908" s="30"/>
    </row>
    <row r="909" spans="1:35">
      <c r="A909" s="57"/>
      <c r="B909" s="43"/>
      <c r="C909" s="43"/>
      <c r="D909" s="43"/>
      <c r="E909" s="51"/>
      <c r="F909" s="43"/>
      <c r="G909" s="36"/>
      <c r="H909" s="43"/>
      <c r="I909" s="36"/>
      <c r="J909" s="43"/>
      <c r="K909" s="50"/>
      <c r="L909" s="43"/>
      <c r="M909" s="43"/>
      <c r="N909" s="36"/>
      <c r="O909" s="51"/>
      <c r="P909" s="43"/>
      <c r="Q909" s="36"/>
      <c r="R909" s="24"/>
      <c r="S909" s="43"/>
      <c r="T909" s="36"/>
      <c r="U909" s="30"/>
      <c r="V909" s="30"/>
      <c r="W909" s="30"/>
      <c r="X909" s="30"/>
      <c r="Y909" s="30"/>
      <c r="Z909" s="30"/>
      <c r="AA909" s="30"/>
      <c r="AB909" s="30"/>
      <c r="AC909" s="30"/>
      <c r="AD909" s="30"/>
      <c r="AE909" s="30"/>
      <c r="AF909" s="30"/>
      <c r="AG909" s="30"/>
      <c r="AH909" s="30"/>
      <c r="AI909" s="30"/>
    </row>
    <row r="910" spans="1:35">
      <c r="A910" s="57"/>
      <c r="B910" s="43"/>
      <c r="C910" s="43"/>
      <c r="D910" s="43"/>
      <c r="E910" s="51"/>
      <c r="F910" s="43"/>
      <c r="G910" s="36"/>
      <c r="H910" s="43"/>
      <c r="I910" s="36"/>
      <c r="J910" s="43"/>
      <c r="K910" s="50"/>
      <c r="L910" s="43"/>
      <c r="M910" s="43"/>
      <c r="N910" s="36"/>
      <c r="O910" s="51"/>
      <c r="P910" s="43"/>
      <c r="Q910" s="36"/>
      <c r="R910" s="24"/>
      <c r="S910" s="43"/>
      <c r="T910" s="36"/>
      <c r="U910" s="30"/>
      <c r="V910" s="30"/>
      <c r="W910" s="30"/>
      <c r="X910" s="30"/>
      <c r="Y910" s="30"/>
      <c r="Z910" s="30"/>
      <c r="AA910" s="30"/>
      <c r="AB910" s="30"/>
      <c r="AC910" s="30"/>
      <c r="AD910" s="30"/>
      <c r="AE910" s="30"/>
      <c r="AF910" s="30"/>
      <c r="AG910" s="30"/>
      <c r="AH910" s="30"/>
      <c r="AI910" s="30"/>
    </row>
    <row r="911" spans="1:35">
      <c r="A911" s="57"/>
      <c r="B911" s="43"/>
      <c r="C911" s="43"/>
      <c r="D911" s="43"/>
      <c r="E911" s="51"/>
      <c r="F911" s="43"/>
      <c r="G911" s="36"/>
      <c r="H911" s="43"/>
      <c r="I911" s="36"/>
      <c r="J911" s="43"/>
      <c r="K911" s="50"/>
      <c r="L911" s="43"/>
      <c r="M911" s="43"/>
      <c r="N911" s="36"/>
      <c r="O911" s="51"/>
      <c r="P911" s="43"/>
      <c r="Q911" s="36"/>
      <c r="R911" s="24"/>
      <c r="S911" s="43"/>
      <c r="T911" s="36"/>
      <c r="U911" s="30"/>
      <c r="V911" s="30"/>
      <c r="W911" s="30"/>
      <c r="X911" s="30"/>
      <c r="Y911" s="30"/>
      <c r="Z911" s="30"/>
      <c r="AA911" s="30"/>
      <c r="AB911" s="30"/>
      <c r="AC911" s="30"/>
      <c r="AD911" s="30"/>
      <c r="AE911" s="30"/>
      <c r="AF911" s="30"/>
      <c r="AG911" s="30"/>
      <c r="AH911" s="30"/>
      <c r="AI911" s="30"/>
    </row>
    <row r="912" spans="1:35">
      <c r="A912" s="57"/>
      <c r="B912" s="43"/>
      <c r="C912" s="43"/>
      <c r="D912" s="43"/>
      <c r="E912" s="51"/>
      <c r="F912" s="43"/>
      <c r="G912" s="36"/>
      <c r="H912" s="43"/>
      <c r="I912" s="36"/>
      <c r="J912" s="43"/>
      <c r="K912" s="50"/>
      <c r="L912" s="43"/>
      <c r="M912" s="43"/>
      <c r="N912" s="36"/>
      <c r="O912" s="51"/>
      <c r="P912" s="43"/>
      <c r="Q912" s="36"/>
      <c r="R912" s="24"/>
      <c r="S912" s="43"/>
      <c r="T912" s="36"/>
      <c r="U912" s="30"/>
      <c r="V912" s="30"/>
      <c r="W912" s="30"/>
      <c r="X912" s="30"/>
      <c r="Y912" s="30"/>
      <c r="Z912" s="30"/>
      <c r="AA912" s="30"/>
      <c r="AB912" s="30"/>
      <c r="AC912" s="30"/>
      <c r="AD912" s="30"/>
      <c r="AE912" s="30"/>
      <c r="AF912" s="30"/>
      <c r="AG912" s="30"/>
      <c r="AH912" s="30"/>
      <c r="AI912" s="30"/>
    </row>
    <row r="913" spans="1:35">
      <c r="A913" s="57"/>
      <c r="B913" s="43"/>
      <c r="C913" s="43"/>
      <c r="D913" s="43"/>
      <c r="E913" s="51"/>
      <c r="F913" s="43"/>
      <c r="G913" s="36"/>
      <c r="H913" s="43"/>
      <c r="I913" s="36"/>
      <c r="J913" s="43"/>
      <c r="K913" s="50"/>
      <c r="L913" s="43"/>
      <c r="M913" s="43"/>
      <c r="N913" s="36"/>
      <c r="O913" s="51"/>
      <c r="P913" s="43"/>
      <c r="Q913" s="36"/>
      <c r="R913" s="24"/>
      <c r="S913" s="43"/>
      <c r="T913" s="36"/>
      <c r="U913" s="30"/>
      <c r="V913" s="30"/>
      <c r="W913" s="30"/>
      <c r="X913" s="30"/>
      <c r="Y913" s="30"/>
      <c r="Z913" s="30"/>
      <c r="AA913" s="30"/>
      <c r="AB913" s="30"/>
      <c r="AC913" s="30"/>
      <c r="AD913" s="30"/>
      <c r="AE913" s="30"/>
      <c r="AF913" s="30"/>
      <c r="AG913" s="30"/>
      <c r="AH913" s="30"/>
      <c r="AI913" s="30"/>
    </row>
    <row r="914" spans="1:35">
      <c r="A914" s="57"/>
      <c r="B914" s="43"/>
      <c r="C914" s="43"/>
      <c r="D914" s="43"/>
      <c r="E914" s="51"/>
      <c r="F914" s="43"/>
      <c r="G914" s="36"/>
      <c r="H914" s="43"/>
      <c r="I914" s="36"/>
      <c r="J914" s="43"/>
      <c r="K914" s="50"/>
      <c r="L914" s="43"/>
      <c r="M914" s="43"/>
      <c r="N914" s="36"/>
      <c r="O914" s="51"/>
      <c r="P914" s="43"/>
      <c r="Q914" s="36"/>
      <c r="R914" s="24"/>
      <c r="S914" s="43"/>
      <c r="T914" s="36"/>
      <c r="U914" s="30"/>
      <c r="V914" s="30"/>
      <c r="W914" s="30"/>
      <c r="X914" s="30"/>
      <c r="Y914" s="30"/>
      <c r="Z914" s="30"/>
      <c r="AA914" s="30"/>
      <c r="AB914" s="30"/>
      <c r="AC914" s="30"/>
      <c r="AD914" s="30"/>
      <c r="AE914" s="30"/>
      <c r="AF914" s="30"/>
      <c r="AG914" s="30"/>
      <c r="AH914" s="30"/>
      <c r="AI914" s="30"/>
    </row>
    <row r="915" spans="1:35">
      <c r="A915" s="57"/>
      <c r="B915" s="43"/>
      <c r="C915" s="43"/>
      <c r="D915" s="43"/>
      <c r="E915" s="51"/>
      <c r="F915" s="43"/>
      <c r="G915" s="36"/>
      <c r="H915" s="43"/>
      <c r="I915" s="36"/>
      <c r="J915" s="43"/>
      <c r="K915" s="50"/>
      <c r="L915" s="43"/>
      <c r="M915" s="43"/>
      <c r="N915" s="36"/>
      <c r="O915" s="51"/>
      <c r="P915" s="43"/>
      <c r="Q915" s="36"/>
      <c r="R915" s="24"/>
      <c r="S915" s="43"/>
      <c r="T915" s="36"/>
      <c r="U915" s="30"/>
      <c r="V915" s="30"/>
      <c r="W915" s="30"/>
      <c r="X915" s="30"/>
      <c r="Y915" s="30"/>
      <c r="Z915" s="30"/>
      <c r="AA915" s="30"/>
      <c r="AB915" s="30"/>
      <c r="AC915" s="30"/>
      <c r="AD915" s="30"/>
      <c r="AE915" s="30"/>
      <c r="AF915" s="30"/>
      <c r="AG915" s="30"/>
      <c r="AH915" s="30"/>
      <c r="AI915" s="30"/>
    </row>
    <row r="916" spans="1:35">
      <c r="A916" s="57"/>
      <c r="B916" s="43"/>
      <c r="C916" s="43"/>
      <c r="D916" s="43"/>
      <c r="E916" s="51"/>
      <c r="F916" s="43"/>
      <c r="G916" s="36"/>
      <c r="H916" s="43"/>
      <c r="I916" s="36"/>
      <c r="J916" s="43"/>
      <c r="K916" s="50"/>
      <c r="L916" s="43"/>
      <c r="M916" s="43"/>
      <c r="N916" s="36"/>
      <c r="O916" s="51"/>
      <c r="P916" s="43"/>
      <c r="Q916" s="36"/>
      <c r="R916" s="24"/>
      <c r="S916" s="43"/>
      <c r="T916" s="36"/>
      <c r="U916" s="30"/>
      <c r="V916" s="30"/>
      <c r="W916" s="30"/>
      <c r="X916" s="30"/>
      <c r="Y916" s="30"/>
      <c r="Z916" s="30"/>
      <c r="AA916" s="30"/>
      <c r="AB916" s="30"/>
      <c r="AC916" s="30"/>
      <c r="AD916" s="30"/>
      <c r="AE916" s="30"/>
      <c r="AF916" s="30"/>
      <c r="AG916" s="30"/>
      <c r="AH916" s="30"/>
      <c r="AI916" s="30"/>
    </row>
    <row r="917" spans="1:35">
      <c r="A917" s="57"/>
      <c r="B917" s="43"/>
      <c r="C917" s="43"/>
      <c r="D917" s="43"/>
      <c r="E917" s="51"/>
      <c r="F917" s="43"/>
      <c r="G917" s="36"/>
      <c r="H917" s="43"/>
      <c r="I917" s="36"/>
      <c r="J917" s="43"/>
      <c r="K917" s="50"/>
      <c r="L917" s="43"/>
      <c r="M917" s="43"/>
      <c r="N917" s="36"/>
      <c r="O917" s="51"/>
      <c r="P917" s="43"/>
      <c r="Q917" s="36"/>
      <c r="R917" s="24"/>
      <c r="S917" s="43"/>
      <c r="T917" s="36"/>
      <c r="U917" s="30"/>
      <c r="V917" s="30"/>
      <c r="W917" s="30"/>
      <c r="X917" s="30"/>
      <c r="Y917" s="30"/>
      <c r="Z917" s="30"/>
      <c r="AA917" s="30"/>
      <c r="AB917" s="30"/>
      <c r="AC917" s="30"/>
      <c r="AD917" s="30"/>
      <c r="AE917" s="30"/>
      <c r="AF917" s="30"/>
      <c r="AG917" s="30"/>
      <c r="AH917" s="30"/>
      <c r="AI917" s="30"/>
    </row>
    <row r="918" spans="1:35">
      <c r="A918" s="57"/>
      <c r="B918" s="43"/>
      <c r="C918" s="43"/>
      <c r="D918" s="43"/>
      <c r="E918" s="51"/>
      <c r="F918" s="43"/>
      <c r="G918" s="36"/>
      <c r="H918" s="43"/>
      <c r="I918" s="36"/>
      <c r="J918" s="43"/>
      <c r="K918" s="50"/>
      <c r="L918" s="43"/>
      <c r="M918" s="43"/>
      <c r="N918" s="36"/>
      <c r="O918" s="51"/>
      <c r="P918" s="43"/>
      <c r="Q918" s="36"/>
      <c r="R918" s="24"/>
      <c r="S918" s="43"/>
      <c r="T918" s="36"/>
      <c r="U918" s="30"/>
      <c r="V918" s="30"/>
      <c r="W918" s="30"/>
      <c r="X918" s="30"/>
      <c r="Y918" s="30"/>
      <c r="Z918" s="30"/>
      <c r="AA918" s="30"/>
      <c r="AB918" s="30"/>
      <c r="AC918" s="30"/>
      <c r="AD918" s="30"/>
      <c r="AE918" s="30"/>
      <c r="AF918" s="30"/>
      <c r="AG918" s="30"/>
      <c r="AH918" s="30"/>
      <c r="AI918" s="30"/>
    </row>
    <row r="919" spans="1:35">
      <c r="A919" s="57"/>
      <c r="B919" s="43"/>
      <c r="C919" s="43"/>
      <c r="D919" s="43"/>
      <c r="E919" s="51"/>
      <c r="F919" s="43"/>
      <c r="G919" s="36"/>
      <c r="H919" s="43"/>
      <c r="I919" s="36"/>
      <c r="J919" s="43"/>
      <c r="K919" s="50"/>
      <c r="L919" s="43"/>
      <c r="M919" s="43"/>
      <c r="N919" s="36"/>
      <c r="O919" s="51"/>
      <c r="P919" s="43"/>
      <c r="Q919" s="36"/>
      <c r="R919" s="24"/>
      <c r="S919" s="43"/>
      <c r="T919" s="36"/>
      <c r="U919" s="30"/>
      <c r="V919" s="30"/>
      <c r="W919" s="30"/>
      <c r="X919" s="30"/>
      <c r="Y919" s="30"/>
      <c r="Z919" s="30"/>
      <c r="AA919" s="30"/>
      <c r="AB919" s="30"/>
      <c r="AC919" s="30"/>
      <c r="AD919" s="30"/>
      <c r="AE919" s="30"/>
      <c r="AF919" s="30"/>
      <c r="AG919" s="30"/>
      <c r="AH919" s="30"/>
      <c r="AI919" s="30"/>
    </row>
    <row r="920" spans="1:35">
      <c r="A920" s="57"/>
      <c r="B920" s="43"/>
      <c r="C920" s="43"/>
      <c r="D920" s="43"/>
      <c r="E920" s="51"/>
      <c r="F920" s="43"/>
      <c r="G920" s="36"/>
      <c r="H920" s="43"/>
      <c r="I920" s="36"/>
      <c r="J920" s="43"/>
      <c r="K920" s="50"/>
      <c r="L920" s="43"/>
      <c r="M920" s="43"/>
      <c r="N920" s="36"/>
      <c r="O920" s="51"/>
      <c r="P920" s="43"/>
      <c r="Q920" s="36"/>
      <c r="R920" s="24"/>
      <c r="S920" s="43"/>
      <c r="T920" s="36"/>
      <c r="U920" s="30"/>
      <c r="V920" s="30"/>
      <c r="W920" s="30"/>
      <c r="X920" s="30"/>
      <c r="Y920" s="30"/>
      <c r="Z920" s="30"/>
      <c r="AA920" s="30"/>
      <c r="AB920" s="30"/>
      <c r="AC920" s="30"/>
      <c r="AD920" s="30"/>
      <c r="AE920" s="30"/>
      <c r="AF920" s="30"/>
      <c r="AG920" s="30"/>
      <c r="AH920" s="30"/>
      <c r="AI920" s="30"/>
    </row>
    <row r="921" spans="1:35">
      <c r="A921" s="57"/>
      <c r="B921" s="43"/>
      <c r="C921" s="43"/>
      <c r="D921" s="43"/>
      <c r="E921" s="51"/>
      <c r="F921" s="43"/>
      <c r="G921" s="36"/>
      <c r="H921" s="43"/>
      <c r="I921" s="36"/>
      <c r="J921" s="43"/>
      <c r="K921" s="50"/>
      <c r="L921" s="43"/>
      <c r="M921" s="43"/>
      <c r="N921" s="36"/>
      <c r="O921" s="51"/>
      <c r="P921" s="43"/>
      <c r="Q921" s="36"/>
      <c r="R921" s="24"/>
      <c r="S921" s="43"/>
      <c r="T921" s="36"/>
      <c r="U921" s="30"/>
      <c r="V921" s="30"/>
      <c r="W921" s="30"/>
      <c r="X921" s="30"/>
      <c r="Y921" s="30"/>
      <c r="Z921" s="30"/>
      <c r="AA921" s="30"/>
      <c r="AB921" s="30"/>
      <c r="AC921" s="30"/>
      <c r="AD921" s="30"/>
      <c r="AE921" s="30"/>
      <c r="AF921" s="30"/>
      <c r="AG921" s="30"/>
      <c r="AH921" s="30"/>
      <c r="AI921" s="30"/>
    </row>
    <row r="922" spans="1:35">
      <c r="A922" s="57"/>
      <c r="B922" s="43"/>
      <c r="C922" s="43"/>
      <c r="D922" s="43"/>
      <c r="E922" s="51"/>
      <c r="F922" s="43"/>
      <c r="G922" s="36"/>
      <c r="H922" s="43"/>
      <c r="I922" s="36"/>
      <c r="J922" s="43"/>
      <c r="K922" s="50"/>
      <c r="L922" s="43"/>
      <c r="M922" s="43"/>
      <c r="N922" s="36"/>
      <c r="O922" s="51"/>
      <c r="P922" s="43"/>
      <c r="Q922" s="36"/>
      <c r="R922" s="24"/>
      <c r="S922" s="43"/>
      <c r="T922" s="36"/>
      <c r="U922" s="30"/>
      <c r="V922" s="30"/>
      <c r="W922" s="30"/>
      <c r="X922" s="30"/>
      <c r="Y922" s="30"/>
      <c r="Z922" s="30"/>
      <c r="AA922" s="30"/>
      <c r="AB922" s="30"/>
      <c r="AC922" s="30"/>
      <c r="AD922" s="30"/>
      <c r="AE922" s="30"/>
      <c r="AF922" s="30"/>
      <c r="AG922" s="30"/>
      <c r="AH922" s="30"/>
      <c r="AI922" s="30"/>
    </row>
    <row r="923" spans="1:35">
      <c r="A923" s="57"/>
      <c r="B923" s="43"/>
      <c r="C923" s="43"/>
      <c r="D923" s="43"/>
      <c r="E923" s="51"/>
      <c r="F923" s="43"/>
      <c r="G923" s="36"/>
      <c r="H923" s="43"/>
      <c r="I923" s="36"/>
      <c r="J923" s="43"/>
      <c r="K923" s="50"/>
      <c r="L923" s="43"/>
      <c r="M923" s="43"/>
      <c r="N923" s="36"/>
      <c r="O923" s="51"/>
      <c r="P923" s="43"/>
      <c r="Q923" s="36"/>
      <c r="R923" s="24"/>
      <c r="S923" s="43"/>
      <c r="T923" s="36"/>
      <c r="U923" s="30"/>
      <c r="V923" s="30"/>
      <c r="W923" s="30"/>
      <c r="X923" s="30"/>
      <c r="Y923" s="30"/>
      <c r="Z923" s="30"/>
      <c r="AA923" s="30"/>
      <c r="AB923" s="30"/>
      <c r="AC923" s="30"/>
      <c r="AD923" s="30"/>
      <c r="AE923" s="30"/>
      <c r="AF923" s="30"/>
      <c r="AG923" s="30"/>
      <c r="AH923" s="30"/>
      <c r="AI923" s="30"/>
    </row>
    <row r="924" spans="1:35">
      <c r="A924" s="57"/>
      <c r="B924" s="43"/>
      <c r="C924" s="43"/>
      <c r="D924" s="43"/>
      <c r="E924" s="51"/>
      <c r="F924" s="43"/>
      <c r="G924" s="36"/>
      <c r="H924" s="43"/>
      <c r="I924" s="36"/>
      <c r="J924" s="43"/>
      <c r="K924" s="50"/>
      <c r="L924" s="43"/>
      <c r="M924" s="43"/>
      <c r="N924" s="36"/>
      <c r="O924" s="51"/>
      <c r="P924" s="43"/>
      <c r="Q924" s="36"/>
      <c r="R924" s="24"/>
      <c r="S924" s="43"/>
      <c r="T924" s="36"/>
      <c r="U924" s="30"/>
      <c r="V924" s="30"/>
      <c r="W924" s="30"/>
      <c r="X924" s="30"/>
      <c r="Y924" s="30"/>
      <c r="Z924" s="30"/>
      <c r="AA924" s="30"/>
      <c r="AB924" s="30"/>
      <c r="AC924" s="30"/>
      <c r="AD924" s="30"/>
      <c r="AE924" s="30"/>
      <c r="AF924" s="30"/>
      <c r="AG924" s="30"/>
      <c r="AH924" s="30"/>
      <c r="AI924" s="30"/>
    </row>
    <row r="925" spans="1:35">
      <c r="A925" s="57"/>
      <c r="B925" s="43"/>
      <c r="C925" s="43"/>
      <c r="D925" s="43"/>
      <c r="E925" s="51"/>
      <c r="F925" s="43"/>
      <c r="G925" s="36"/>
      <c r="H925" s="43"/>
      <c r="I925" s="36"/>
      <c r="J925" s="43"/>
      <c r="K925" s="50"/>
      <c r="L925" s="43"/>
      <c r="M925" s="43"/>
      <c r="N925" s="36"/>
      <c r="O925" s="51"/>
      <c r="P925" s="43"/>
      <c r="Q925" s="36"/>
      <c r="R925" s="24"/>
      <c r="S925" s="43"/>
      <c r="T925" s="36"/>
      <c r="U925" s="30"/>
      <c r="V925" s="30"/>
      <c r="W925" s="30"/>
      <c r="X925" s="30"/>
      <c r="Y925" s="30"/>
      <c r="Z925" s="30"/>
      <c r="AA925" s="30"/>
      <c r="AB925" s="30"/>
      <c r="AC925" s="30"/>
      <c r="AD925" s="30"/>
      <c r="AE925" s="30"/>
      <c r="AF925" s="30"/>
      <c r="AG925" s="30"/>
      <c r="AH925" s="30"/>
      <c r="AI925" s="30"/>
    </row>
    <row r="926" spans="1:35">
      <c r="A926" s="57"/>
      <c r="B926" s="43"/>
      <c r="C926" s="43"/>
      <c r="D926" s="43"/>
      <c r="E926" s="51"/>
      <c r="F926" s="43"/>
      <c r="G926" s="36"/>
      <c r="H926" s="43"/>
      <c r="I926" s="36"/>
      <c r="J926" s="43"/>
      <c r="K926" s="50"/>
      <c r="L926" s="43"/>
      <c r="M926" s="43"/>
      <c r="N926" s="36"/>
      <c r="O926" s="51"/>
      <c r="P926" s="43"/>
      <c r="Q926" s="36"/>
      <c r="R926" s="24"/>
      <c r="S926" s="43"/>
      <c r="T926" s="36"/>
      <c r="U926" s="30"/>
      <c r="V926" s="30"/>
      <c r="W926" s="30"/>
      <c r="X926" s="30"/>
      <c r="Y926" s="30"/>
      <c r="Z926" s="30"/>
      <c r="AA926" s="30"/>
      <c r="AB926" s="30"/>
      <c r="AC926" s="30"/>
      <c r="AD926" s="30"/>
      <c r="AE926" s="30"/>
      <c r="AF926" s="30"/>
      <c r="AG926" s="30"/>
      <c r="AH926" s="30"/>
      <c r="AI926" s="30"/>
    </row>
    <row r="927" spans="1:35">
      <c r="A927" s="57"/>
      <c r="B927" s="43"/>
      <c r="C927" s="43"/>
      <c r="D927" s="43"/>
      <c r="E927" s="51"/>
      <c r="F927" s="43"/>
      <c r="G927" s="36"/>
      <c r="H927" s="43"/>
      <c r="I927" s="36"/>
      <c r="J927" s="43"/>
      <c r="K927" s="50"/>
      <c r="L927" s="43"/>
      <c r="M927" s="43"/>
      <c r="N927" s="36"/>
      <c r="O927" s="51"/>
      <c r="P927" s="43"/>
      <c r="Q927" s="36"/>
      <c r="R927" s="24"/>
      <c r="S927" s="43"/>
      <c r="T927" s="36"/>
      <c r="U927" s="30"/>
      <c r="V927" s="30"/>
      <c r="W927" s="30"/>
      <c r="X927" s="30"/>
      <c r="Y927" s="30"/>
      <c r="Z927" s="30"/>
      <c r="AA927" s="30"/>
      <c r="AB927" s="30"/>
      <c r="AC927" s="30"/>
      <c r="AD927" s="30"/>
      <c r="AE927" s="30"/>
      <c r="AF927" s="30"/>
      <c r="AG927" s="30"/>
      <c r="AH927" s="30"/>
      <c r="AI927" s="30"/>
    </row>
    <row r="928" spans="1:35">
      <c r="A928" s="57"/>
      <c r="B928" s="43"/>
      <c r="C928" s="43"/>
      <c r="D928" s="43"/>
      <c r="E928" s="51"/>
      <c r="F928" s="43"/>
      <c r="G928" s="36"/>
      <c r="H928" s="43"/>
      <c r="I928" s="36"/>
      <c r="J928" s="43"/>
      <c r="K928" s="50"/>
      <c r="L928" s="43"/>
      <c r="M928" s="43"/>
      <c r="N928" s="36"/>
      <c r="O928" s="51"/>
      <c r="P928" s="43"/>
      <c r="Q928" s="36"/>
      <c r="R928" s="24"/>
      <c r="S928" s="43"/>
      <c r="T928" s="36"/>
      <c r="U928" s="30"/>
      <c r="V928" s="30"/>
      <c r="W928" s="30"/>
      <c r="X928" s="30"/>
      <c r="Y928" s="30"/>
      <c r="Z928" s="30"/>
      <c r="AA928" s="30"/>
      <c r="AB928" s="30"/>
      <c r="AC928" s="30"/>
      <c r="AD928" s="30"/>
      <c r="AE928" s="30"/>
      <c r="AF928" s="30"/>
      <c r="AG928" s="30"/>
      <c r="AH928" s="30"/>
      <c r="AI928" s="30"/>
    </row>
    <row r="929" spans="1:35">
      <c r="A929" s="57"/>
      <c r="B929" s="43"/>
      <c r="C929" s="43"/>
      <c r="D929" s="43"/>
      <c r="E929" s="51"/>
      <c r="F929" s="43"/>
      <c r="G929" s="36"/>
      <c r="H929" s="43"/>
      <c r="I929" s="36"/>
      <c r="J929" s="43"/>
      <c r="K929" s="50"/>
      <c r="L929" s="43"/>
      <c r="M929" s="43"/>
      <c r="N929" s="36"/>
      <c r="O929" s="51"/>
      <c r="P929" s="43"/>
      <c r="Q929" s="36"/>
      <c r="R929" s="24"/>
      <c r="S929" s="43"/>
      <c r="T929" s="36"/>
      <c r="U929" s="30"/>
      <c r="V929" s="30"/>
      <c r="W929" s="30"/>
      <c r="X929" s="30"/>
      <c r="Y929" s="30"/>
      <c r="Z929" s="30"/>
      <c r="AA929" s="30"/>
      <c r="AB929" s="30"/>
      <c r="AC929" s="30"/>
      <c r="AD929" s="30"/>
      <c r="AE929" s="30"/>
      <c r="AF929" s="30"/>
      <c r="AG929" s="30"/>
      <c r="AH929" s="30"/>
      <c r="AI929" s="30"/>
    </row>
    <row r="930" spans="1:35">
      <c r="A930" s="57"/>
      <c r="B930" s="43"/>
      <c r="C930" s="43"/>
      <c r="D930" s="43"/>
      <c r="E930" s="51"/>
      <c r="F930" s="43"/>
      <c r="G930" s="36"/>
      <c r="H930" s="43"/>
      <c r="I930" s="36"/>
      <c r="J930" s="43"/>
      <c r="K930" s="50"/>
      <c r="L930" s="43"/>
      <c r="M930" s="43"/>
      <c r="N930" s="36"/>
      <c r="O930" s="51"/>
      <c r="P930" s="43"/>
      <c r="Q930" s="36"/>
      <c r="R930" s="24"/>
      <c r="S930" s="43"/>
      <c r="T930" s="36"/>
      <c r="U930" s="30"/>
      <c r="V930" s="30"/>
      <c r="W930" s="30"/>
      <c r="X930" s="30"/>
      <c r="Y930" s="30"/>
      <c r="Z930" s="30"/>
      <c r="AA930" s="30"/>
      <c r="AB930" s="30"/>
      <c r="AC930" s="30"/>
      <c r="AD930" s="30"/>
      <c r="AE930" s="30"/>
      <c r="AF930" s="30"/>
      <c r="AG930" s="30"/>
      <c r="AH930" s="30"/>
      <c r="AI930" s="30"/>
    </row>
    <row r="931" spans="1:35">
      <c r="A931" s="57"/>
      <c r="B931" s="43"/>
      <c r="C931" s="43"/>
      <c r="D931" s="43"/>
      <c r="E931" s="51"/>
      <c r="F931" s="43"/>
      <c r="G931" s="36"/>
      <c r="H931" s="43"/>
      <c r="I931" s="36"/>
      <c r="J931" s="43"/>
      <c r="K931" s="50"/>
      <c r="L931" s="43"/>
      <c r="M931" s="43"/>
      <c r="N931" s="36"/>
      <c r="O931" s="51"/>
      <c r="P931" s="43"/>
      <c r="Q931" s="36"/>
      <c r="R931" s="24"/>
      <c r="S931" s="43"/>
      <c r="T931" s="36"/>
      <c r="U931" s="30"/>
      <c r="V931" s="30"/>
      <c r="W931" s="30"/>
      <c r="X931" s="30"/>
      <c r="Y931" s="30"/>
      <c r="Z931" s="30"/>
      <c r="AA931" s="30"/>
      <c r="AB931" s="30"/>
      <c r="AC931" s="30"/>
      <c r="AD931" s="30"/>
      <c r="AE931" s="30"/>
      <c r="AF931" s="30"/>
      <c r="AG931" s="30"/>
      <c r="AH931" s="30"/>
      <c r="AI931" s="30"/>
    </row>
    <row r="932" spans="1:35">
      <c r="A932" s="57"/>
      <c r="B932" s="43"/>
      <c r="C932" s="43"/>
      <c r="D932" s="43"/>
      <c r="E932" s="51"/>
      <c r="F932" s="43"/>
      <c r="G932" s="36"/>
      <c r="H932" s="43"/>
      <c r="I932" s="36"/>
      <c r="J932" s="43"/>
      <c r="K932" s="50"/>
      <c r="L932" s="43"/>
      <c r="M932" s="43"/>
      <c r="N932" s="36"/>
      <c r="O932" s="51"/>
      <c r="P932" s="43"/>
      <c r="Q932" s="36"/>
      <c r="R932" s="24"/>
      <c r="S932" s="43"/>
      <c r="T932" s="36"/>
      <c r="U932" s="30"/>
      <c r="V932" s="30"/>
      <c r="W932" s="30"/>
      <c r="X932" s="30"/>
      <c r="Y932" s="30"/>
      <c r="Z932" s="30"/>
      <c r="AA932" s="30"/>
      <c r="AB932" s="30"/>
      <c r="AC932" s="30"/>
      <c r="AD932" s="30"/>
      <c r="AE932" s="30"/>
      <c r="AF932" s="30"/>
      <c r="AG932" s="30"/>
      <c r="AH932" s="30"/>
      <c r="AI932" s="30"/>
    </row>
    <row r="933" spans="1:35">
      <c r="A933" s="57"/>
      <c r="B933" s="43"/>
      <c r="C933" s="43"/>
      <c r="D933" s="43"/>
      <c r="E933" s="51"/>
      <c r="F933" s="43"/>
      <c r="G933" s="36"/>
      <c r="H933" s="43"/>
      <c r="I933" s="36"/>
      <c r="J933" s="43"/>
      <c r="K933" s="50"/>
      <c r="L933" s="43"/>
      <c r="M933" s="43"/>
      <c r="N933" s="36"/>
      <c r="O933" s="51"/>
      <c r="P933" s="43"/>
      <c r="Q933" s="36"/>
      <c r="R933" s="24"/>
      <c r="S933" s="43"/>
      <c r="T933" s="36"/>
      <c r="U933" s="30"/>
      <c r="V933" s="30"/>
      <c r="W933" s="30"/>
      <c r="X933" s="30"/>
      <c r="Y933" s="30"/>
      <c r="Z933" s="30"/>
      <c r="AA933" s="30"/>
      <c r="AB933" s="30"/>
      <c r="AC933" s="30"/>
      <c r="AD933" s="30"/>
      <c r="AE933" s="30"/>
      <c r="AF933" s="30"/>
      <c r="AG933" s="30"/>
      <c r="AH933" s="30"/>
      <c r="AI933" s="30"/>
    </row>
    <row r="934" spans="1:35">
      <c r="A934" s="57"/>
      <c r="B934" s="43"/>
      <c r="C934" s="43"/>
      <c r="D934" s="43"/>
      <c r="E934" s="51"/>
      <c r="F934" s="43"/>
      <c r="G934" s="36"/>
      <c r="H934" s="43"/>
      <c r="I934" s="36"/>
      <c r="J934" s="43"/>
      <c r="K934" s="50"/>
      <c r="L934" s="43"/>
      <c r="M934" s="43"/>
      <c r="N934" s="36"/>
      <c r="O934" s="51"/>
      <c r="P934" s="43"/>
      <c r="Q934" s="36"/>
      <c r="R934" s="24"/>
      <c r="S934" s="43"/>
      <c r="T934" s="36"/>
      <c r="U934" s="30"/>
      <c r="V934" s="30"/>
      <c r="W934" s="30"/>
      <c r="X934" s="30"/>
      <c r="Y934" s="30"/>
      <c r="Z934" s="30"/>
      <c r="AA934" s="30"/>
      <c r="AB934" s="30"/>
      <c r="AC934" s="30"/>
      <c r="AD934" s="30"/>
      <c r="AE934" s="30"/>
      <c r="AF934" s="30"/>
      <c r="AG934" s="30"/>
      <c r="AH934" s="30"/>
      <c r="AI934" s="30"/>
    </row>
    <row r="935" spans="1:35">
      <c r="A935" s="57"/>
      <c r="B935" s="43"/>
      <c r="C935" s="43"/>
      <c r="D935" s="43"/>
      <c r="E935" s="51"/>
      <c r="F935" s="43"/>
      <c r="G935" s="36"/>
      <c r="H935" s="43"/>
      <c r="I935" s="36"/>
      <c r="J935" s="43"/>
      <c r="K935" s="50"/>
      <c r="L935" s="43"/>
      <c r="M935" s="43"/>
      <c r="N935" s="36"/>
      <c r="O935" s="51"/>
      <c r="P935" s="43"/>
      <c r="Q935" s="36"/>
      <c r="R935" s="24"/>
      <c r="S935" s="43"/>
      <c r="T935" s="36"/>
      <c r="U935" s="30"/>
      <c r="V935" s="30"/>
      <c r="W935" s="30"/>
      <c r="X935" s="30"/>
      <c r="Y935" s="30"/>
      <c r="Z935" s="30"/>
      <c r="AA935" s="30"/>
      <c r="AB935" s="30"/>
      <c r="AC935" s="30"/>
      <c r="AD935" s="30"/>
      <c r="AE935" s="30"/>
      <c r="AF935" s="30"/>
      <c r="AG935" s="30"/>
      <c r="AH935" s="30"/>
      <c r="AI935" s="30"/>
    </row>
    <row r="936" spans="1:35">
      <c r="A936" s="57"/>
      <c r="B936" s="43"/>
      <c r="C936" s="43"/>
      <c r="D936" s="43"/>
      <c r="E936" s="51"/>
      <c r="F936" s="43"/>
      <c r="G936" s="36"/>
      <c r="H936" s="43"/>
      <c r="I936" s="36"/>
      <c r="J936" s="43"/>
      <c r="K936" s="50"/>
      <c r="L936" s="43"/>
      <c r="M936" s="43"/>
      <c r="N936" s="36"/>
      <c r="O936" s="51"/>
      <c r="P936" s="43"/>
      <c r="Q936" s="36"/>
      <c r="R936" s="24"/>
      <c r="S936" s="43"/>
      <c r="T936" s="36"/>
      <c r="U936" s="30"/>
      <c r="V936" s="30"/>
      <c r="W936" s="30"/>
      <c r="X936" s="30"/>
      <c r="Y936" s="30"/>
      <c r="Z936" s="30"/>
      <c r="AA936" s="30"/>
      <c r="AB936" s="30"/>
      <c r="AC936" s="30"/>
      <c r="AD936" s="30"/>
      <c r="AE936" s="30"/>
      <c r="AF936" s="30"/>
      <c r="AG936" s="30"/>
      <c r="AH936" s="30"/>
      <c r="AI936" s="30"/>
    </row>
    <row r="937" spans="1:35">
      <c r="A937" s="57"/>
      <c r="B937" s="43"/>
      <c r="C937" s="43"/>
      <c r="D937" s="43"/>
      <c r="E937" s="51"/>
      <c r="F937" s="43"/>
      <c r="G937" s="36"/>
      <c r="H937" s="43"/>
      <c r="I937" s="36"/>
      <c r="J937" s="43"/>
      <c r="K937" s="50"/>
      <c r="L937" s="43"/>
      <c r="M937" s="43"/>
      <c r="N937" s="36"/>
      <c r="O937" s="51"/>
      <c r="P937" s="43"/>
      <c r="Q937" s="36"/>
      <c r="R937" s="24"/>
      <c r="S937" s="43"/>
      <c r="T937" s="36"/>
      <c r="U937" s="30"/>
      <c r="V937" s="30"/>
      <c r="W937" s="30"/>
      <c r="X937" s="30"/>
      <c r="Y937" s="30"/>
      <c r="Z937" s="30"/>
      <c r="AA937" s="30"/>
      <c r="AB937" s="30"/>
      <c r="AC937" s="30"/>
      <c r="AD937" s="30"/>
      <c r="AE937" s="30"/>
      <c r="AF937" s="30"/>
      <c r="AG937" s="30"/>
      <c r="AH937" s="30"/>
      <c r="AI937" s="30"/>
    </row>
    <row r="938" spans="1:35">
      <c r="A938" s="57"/>
      <c r="B938" s="43"/>
      <c r="C938" s="43"/>
      <c r="D938" s="43"/>
      <c r="E938" s="51"/>
      <c r="F938" s="43"/>
      <c r="G938" s="36"/>
      <c r="H938" s="43"/>
      <c r="I938" s="36"/>
      <c r="J938" s="43"/>
      <c r="K938" s="50"/>
      <c r="L938" s="43"/>
      <c r="M938" s="43"/>
      <c r="N938" s="36"/>
      <c r="O938" s="51"/>
      <c r="P938" s="43"/>
      <c r="Q938" s="36"/>
      <c r="R938" s="24"/>
      <c r="S938" s="43"/>
      <c r="T938" s="36"/>
      <c r="U938" s="30"/>
      <c r="V938" s="30"/>
      <c r="W938" s="30"/>
      <c r="X938" s="30"/>
      <c r="Y938" s="30"/>
      <c r="Z938" s="30"/>
      <c r="AA938" s="30"/>
      <c r="AB938" s="30"/>
      <c r="AC938" s="30"/>
      <c r="AD938" s="30"/>
      <c r="AE938" s="30"/>
      <c r="AF938" s="30"/>
      <c r="AG938" s="30"/>
      <c r="AH938" s="30"/>
      <c r="AI938" s="30"/>
    </row>
    <row r="939" spans="1:35">
      <c r="A939" s="57"/>
      <c r="B939" s="43"/>
      <c r="C939" s="43"/>
      <c r="D939" s="43"/>
      <c r="E939" s="51"/>
      <c r="F939" s="43"/>
      <c r="G939" s="36"/>
      <c r="H939" s="43"/>
      <c r="I939" s="36"/>
      <c r="J939" s="43"/>
      <c r="K939" s="50"/>
      <c r="L939" s="43"/>
      <c r="M939" s="43"/>
      <c r="N939" s="36"/>
      <c r="O939" s="51"/>
      <c r="P939" s="43"/>
      <c r="Q939" s="36"/>
      <c r="R939" s="24"/>
      <c r="S939" s="43"/>
      <c r="T939" s="36"/>
      <c r="U939" s="30"/>
      <c r="V939" s="30"/>
      <c r="W939" s="30"/>
      <c r="X939" s="30"/>
      <c r="Y939" s="30"/>
      <c r="Z939" s="30"/>
      <c r="AA939" s="30"/>
      <c r="AB939" s="30"/>
      <c r="AC939" s="30"/>
      <c r="AD939" s="30"/>
      <c r="AE939" s="30"/>
      <c r="AF939" s="30"/>
      <c r="AG939" s="30"/>
      <c r="AH939" s="30"/>
      <c r="AI939" s="30"/>
    </row>
    <row r="940" spans="1:35">
      <c r="A940" s="57"/>
      <c r="B940" s="43"/>
      <c r="C940" s="43"/>
      <c r="D940" s="43"/>
      <c r="E940" s="51"/>
      <c r="F940" s="43"/>
      <c r="G940" s="36"/>
      <c r="H940" s="43"/>
      <c r="I940" s="36"/>
      <c r="J940" s="43"/>
      <c r="K940" s="50"/>
      <c r="L940" s="43"/>
      <c r="M940" s="43"/>
      <c r="N940" s="36"/>
      <c r="O940" s="51"/>
      <c r="P940" s="43"/>
      <c r="Q940" s="36"/>
      <c r="R940" s="24"/>
      <c r="S940" s="43"/>
      <c r="T940" s="36"/>
      <c r="U940" s="30"/>
      <c r="V940" s="30"/>
      <c r="W940" s="30"/>
      <c r="X940" s="30"/>
      <c r="Y940" s="30"/>
      <c r="Z940" s="30"/>
      <c r="AA940" s="30"/>
      <c r="AB940" s="30"/>
      <c r="AC940" s="30"/>
      <c r="AD940" s="30"/>
      <c r="AE940" s="30"/>
      <c r="AF940" s="30"/>
      <c r="AG940" s="30"/>
      <c r="AH940" s="30"/>
      <c r="AI940" s="30"/>
    </row>
    <row r="941" spans="1:35">
      <c r="A941" s="57"/>
      <c r="B941" s="43"/>
      <c r="C941" s="43"/>
      <c r="D941" s="43"/>
      <c r="E941" s="51"/>
      <c r="F941" s="43"/>
      <c r="G941" s="36"/>
      <c r="H941" s="43"/>
      <c r="I941" s="36"/>
      <c r="J941" s="43"/>
      <c r="K941" s="50"/>
      <c r="L941" s="43"/>
      <c r="M941" s="43"/>
      <c r="N941" s="36"/>
      <c r="O941" s="51"/>
      <c r="P941" s="43"/>
      <c r="Q941" s="36"/>
      <c r="R941" s="24"/>
      <c r="S941" s="43"/>
      <c r="T941" s="36"/>
      <c r="U941" s="30"/>
      <c r="V941" s="30"/>
      <c r="W941" s="30"/>
      <c r="X941" s="30"/>
      <c r="Y941" s="30"/>
      <c r="Z941" s="30"/>
      <c r="AA941" s="30"/>
      <c r="AB941" s="30"/>
      <c r="AC941" s="30"/>
      <c r="AD941" s="30"/>
      <c r="AE941" s="30"/>
      <c r="AF941" s="30"/>
      <c r="AG941" s="30"/>
      <c r="AH941" s="30"/>
      <c r="AI941" s="30"/>
    </row>
    <row r="942" spans="1:35">
      <c r="A942" s="57"/>
      <c r="B942" s="43"/>
      <c r="C942" s="43"/>
      <c r="D942" s="43"/>
      <c r="E942" s="51"/>
      <c r="F942" s="43"/>
      <c r="G942" s="36"/>
      <c r="H942" s="43"/>
      <c r="I942" s="36"/>
      <c r="J942" s="43"/>
      <c r="K942" s="50"/>
      <c r="L942" s="43"/>
      <c r="M942" s="43"/>
      <c r="N942" s="36"/>
      <c r="O942" s="51"/>
      <c r="P942" s="43"/>
      <c r="Q942" s="36"/>
      <c r="R942" s="24"/>
      <c r="S942" s="43"/>
      <c r="T942" s="36"/>
      <c r="U942" s="30"/>
      <c r="V942" s="30"/>
      <c r="W942" s="30"/>
      <c r="X942" s="30"/>
      <c r="Y942" s="30"/>
      <c r="Z942" s="30"/>
      <c r="AA942" s="30"/>
      <c r="AB942" s="30"/>
      <c r="AC942" s="30"/>
      <c r="AD942" s="30"/>
      <c r="AE942" s="30"/>
      <c r="AF942" s="30"/>
      <c r="AG942" s="30"/>
      <c r="AH942" s="30"/>
      <c r="AI942" s="30"/>
    </row>
    <row r="943" spans="1:35">
      <c r="A943" s="57"/>
      <c r="B943" s="43"/>
      <c r="C943" s="43"/>
      <c r="D943" s="43"/>
      <c r="E943" s="51"/>
      <c r="F943" s="43"/>
      <c r="G943" s="36"/>
      <c r="H943" s="43"/>
      <c r="I943" s="36"/>
      <c r="J943" s="43"/>
      <c r="K943" s="50"/>
      <c r="L943" s="43"/>
      <c r="M943" s="43"/>
      <c r="N943" s="36"/>
      <c r="O943" s="51"/>
      <c r="P943" s="43"/>
      <c r="Q943" s="36"/>
      <c r="R943" s="24"/>
      <c r="S943" s="43"/>
      <c r="T943" s="36"/>
      <c r="U943" s="30"/>
      <c r="V943" s="30"/>
      <c r="W943" s="30"/>
      <c r="X943" s="30"/>
      <c r="Y943" s="30"/>
      <c r="Z943" s="30"/>
      <c r="AA943" s="30"/>
      <c r="AB943" s="30"/>
      <c r="AC943" s="30"/>
      <c r="AD943" s="30"/>
      <c r="AE943" s="30"/>
      <c r="AF943" s="30"/>
      <c r="AG943" s="30"/>
      <c r="AH943" s="30"/>
      <c r="AI943" s="30"/>
    </row>
    <row r="944" spans="1:35">
      <c r="A944" s="57"/>
      <c r="B944" s="43"/>
      <c r="C944" s="43"/>
      <c r="D944" s="43"/>
      <c r="E944" s="51"/>
      <c r="F944" s="43"/>
      <c r="G944" s="36"/>
      <c r="H944" s="43"/>
      <c r="I944" s="36"/>
      <c r="J944" s="43"/>
      <c r="K944" s="50"/>
      <c r="L944" s="43"/>
      <c r="M944" s="43"/>
      <c r="N944" s="36"/>
      <c r="O944" s="51"/>
      <c r="P944" s="43"/>
      <c r="Q944" s="36"/>
      <c r="R944" s="24"/>
      <c r="S944" s="43"/>
      <c r="T944" s="36"/>
      <c r="U944" s="30"/>
      <c r="V944" s="30"/>
      <c r="W944" s="30"/>
      <c r="X944" s="30"/>
      <c r="Y944" s="30"/>
      <c r="Z944" s="30"/>
      <c r="AA944" s="30"/>
      <c r="AB944" s="30"/>
      <c r="AC944" s="30"/>
      <c r="AD944" s="30"/>
      <c r="AE944" s="30"/>
      <c r="AF944" s="30"/>
      <c r="AG944" s="30"/>
      <c r="AH944" s="30"/>
      <c r="AI944" s="30"/>
    </row>
    <row r="945" spans="1:35">
      <c r="A945" s="57"/>
      <c r="B945" s="43"/>
      <c r="C945" s="43"/>
      <c r="D945" s="43"/>
      <c r="E945" s="51"/>
      <c r="F945" s="43"/>
      <c r="G945" s="36"/>
      <c r="H945" s="43"/>
      <c r="I945" s="36"/>
      <c r="J945" s="43"/>
      <c r="K945" s="50"/>
      <c r="L945" s="43"/>
      <c r="M945" s="43"/>
      <c r="N945" s="36"/>
      <c r="O945" s="51"/>
      <c r="P945" s="43"/>
      <c r="Q945" s="36"/>
      <c r="R945" s="24"/>
      <c r="S945" s="43"/>
      <c r="T945" s="36"/>
      <c r="U945" s="30"/>
      <c r="V945" s="30"/>
      <c r="W945" s="30"/>
      <c r="X945" s="30"/>
      <c r="Y945" s="30"/>
      <c r="Z945" s="30"/>
      <c r="AA945" s="30"/>
      <c r="AB945" s="30"/>
      <c r="AC945" s="30"/>
      <c r="AD945" s="30"/>
      <c r="AE945" s="30"/>
      <c r="AF945" s="30"/>
      <c r="AG945" s="30"/>
      <c r="AH945" s="30"/>
      <c r="AI945" s="30"/>
    </row>
    <row r="946" spans="1:35">
      <c r="A946" s="57"/>
      <c r="B946" s="43"/>
      <c r="C946" s="43"/>
      <c r="D946" s="43"/>
      <c r="E946" s="51"/>
      <c r="F946" s="43"/>
      <c r="G946" s="36"/>
      <c r="H946" s="43"/>
      <c r="I946" s="36"/>
      <c r="J946" s="43"/>
      <c r="K946" s="50"/>
      <c r="L946" s="43"/>
      <c r="M946" s="43"/>
      <c r="N946" s="36"/>
      <c r="O946" s="51"/>
      <c r="P946" s="43"/>
      <c r="Q946" s="36"/>
      <c r="R946" s="24"/>
      <c r="S946" s="43"/>
      <c r="T946" s="36"/>
      <c r="U946" s="30"/>
      <c r="V946" s="30"/>
      <c r="W946" s="30"/>
      <c r="X946" s="30"/>
      <c r="Y946" s="30"/>
      <c r="Z946" s="30"/>
      <c r="AA946" s="30"/>
      <c r="AB946" s="30"/>
      <c r="AC946" s="30"/>
      <c r="AD946" s="30"/>
      <c r="AE946" s="30"/>
      <c r="AF946" s="30"/>
      <c r="AG946" s="30"/>
      <c r="AH946" s="30"/>
      <c r="AI946" s="30"/>
    </row>
    <row r="947" spans="1:35">
      <c r="A947" s="57"/>
      <c r="B947" s="43"/>
      <c r="C947" s="43"/>
      <c r="D947" s="43"/>
      <c r="E947" s="51"/>
      <c r="F947" s="43"/>
      <c r="G947" s="36"/>
      <c r="H947" s="43"/>
      <c r="I947" s="36"/>
      <c r="J947" s="43"/>
      <c r="K947" s="50"/>
      <c r="L947" s="43"/>
      <c r="M947" s="43"/>
      <c r="N947" s="36"/>
      <c r="O947" s="51"/>
      <c r="P947" s="43"/>
      <c r="Q947" s="36"/>
      <c r="R947" s="24"/>
      <c r="S947" s="43"/>
      <c r="T947" s="36"/>
      <c r="U947" s="30"/>
      <c r="V947" s="30"/>
      <c r="W947" s="30"/>
      <c r="X947" s="30"/>
      <c r="Y947" s="30"/>
      <c r="Z947" s="30"/>
      <c r="AA947" s="30"/>
      <c r="AB947" s="30"/>
      <c r="AC947" s="30"/>
      <c r="AD947" s="30"/>
      <c r="AE947" s="30"/>
      <c r="AF947" s="30"/>
      <c r="AG947" s="30"/>
      <c r="AH947" s="30"/>
      <c r="AI947" s="30"/>
    </row>
    <row r="948" spans="1:35">
      <c r="A948" s="57"/>
      <c r="B948" s="43"/>
      <c r="C948" s="43"/>
      <c r="D948" s="43"/>
      <c r="E948" s="51"/>
      <c r="F948" s="43"/>
      <c r="G948" s="36"/>
      <c r="H948" s="43"/>
      <c r="I948" s="36"/>
      <c r="J948" s="43"/>
      <c r="K948" s="50"/>
      <c r="L948" s="43"/>
      <c r="M948" s="43"/>
      <c r="N948" s="36"/>
      <c r="O948" s="51"/>
      <c r="P948" s="43"/>
      <c r="Q948" s="36"/>
      <c r="R948" s="24"/>
      <c r="S948" s="43"/>
      <c r="T948" s="36"/>
      <c r="U948" s="30"/>
      <c r="V948" s="30"/>
      <c r="W948" s="30"/>
      <c r="X948" s="30"/>
      <c r="Y948" s="30"/>
      <c r="Z948" s="30"/>
      <c r="AA948" s="30"/>
      <c r="AB948" s="30"/>
      <c r="AC948" s="30"/>
      <c r="AD948" s="30"/>
      <c r="AE948" s="30"/>
      <c r="AF948" s="30"/>
      <c r="AG948" s="30"/>
      <c r="AH948" s="30"/>
      <c r="AI948" s="30"/>
    </row>
    <row r="949" spans="1:35">
      <c r="A949" s="57"/>
      <c r="B949" s="43"/>
      <c r="C949" s="43"/>
      <c r="D949" s="43"/>
      <c r="E949" s="51"/>
      <c r="F949" s="43"/>
      <c r="G949" s="36"/>
      <c r="H949" s="43"/>
      <c r="I949" s="36"/>
      <c r="J949" s="43"/>
      <c r="K949" s="50"/>
      <c r="L949" s="43"/>
      <c r="M949" s="43"/>
      <c r="N949" s="36"/>
      <c r="O949" s="51"/>
      <c r="P949" s="43"/>
      <c r="Q949" s="36"/>
      <c r="R949" s="24"/>
      <c r="S949" s="43"/>
      <c r="T949" s="36"/>
      <c r="U949" s="30"/>
      <c r="V949" s="30"/>
      <c r="W949" s="30"/>
      <c r="X949" s="30"/>
      <c r="Y949" s="30"/>
      <c r="Z949" s="30"/>
      <c r="AA949" s="30"/>
      <c r="AB949" s="30"/>
      <c r="AC949" s="30"/>
      <c r="AD949" s="30"/>
      <c r="AE949" s="30"/>
      <c r="AF949" s="30"/>
      <c r="AG949" s="30"/>
      <c r="AH949" s="30"/>
      <c r="AI949" s="30"/>
    </row>
    <row r="950" spans="1:35">
      <c r="A950" s="57"/>
      <c r="B950" s="43"/>
      <c r="C950" s="43"/>
      <c r="D950" s="43"/>
      <c r="E950" s="51"/>
      <c r="F950" s="43"/>
      <c r="G950" s="36"/>
      <c r="H950" s="43"/>
      <c r="I950" s="36"/>
      <c r="J950" s="43"/>
      <c r="K950" s="50"/>
      <c r="L950" s="43"/>
      <c r="M950" s="43"/>
      <c r="N950" s="36"/>
      <c r="O950" s="51"/>
      <c r="P950" s="43"/>
      <c r="Q950" s="36"/>
      <c r="R950" s="24"/>
      <c r="S950" s="43"/>
      <c r="T950" s="36"/>
      <c r="U950" s="30"/>
      <c r="V950" s="30"/>
      <c r="W950" s="30"/>
      <c r="X950" s="30"/>
      <c r="Y950" s="30"/>
      <c r="Z950" s="30"/>
      <c r="AA950" s="30"/>
      <c r="AB950" s="30"/>
      <c r="AC950" s="30"/>
      <c r="AD950" s="30"/>
      <c r="AE950" s="30"/>
      <c r="AF950" s="30"/>
      <c r="AG950" s="30"/>
      <c r="AH950" s="30"/>
      <c r="AI950" s="30"/>
    </row>
    <row r="951" spans="1:35">
      <c r="A951" s="57"/>
      <c r="B951" s="43"/>
      <c r="C951" s="43"/>
      <c r="D951" s="43"/>
      <c r="E951" s="51"/>
      <c r="F951" s="43"/>
      <c r="G951" s="36"/>
      <c r="H951" s="43"/>
      <c r="I951" s="36"/>
      <c r="J951" s="43"/>
      <c r="K951" s="50"/>
      <c r="L951" s="43"/>
      <c r="M951" s="43"/>
      <c r="N951" s="36"/>
      <c r="O951" s="51"/>
      <c r="P951" s="43"/>
      <c r="Q951" s="36"/>
      <c r="R951" s="24"/>
      <c r="S951" s="43"/>
      <c r="T951" s="36"/>
      <c r="U951" s="30"/>
      <c r="V951" s="30"/>
      <c r="W951" s="30"/>
      <c r="X951" s="30"/>
      <c r="Y951" s="30"/>
      <c r="Z951" s="30"/>
      <c r="AA951" s="30"/>
      <c r="AB951" s="30"/>
      <c r="AC951" s="30"/>
      <c r="AD951" s="30"/>
      <c r="AE951" s="30"/>
      <c r="AF951" s="30"/>
      <c r="AG951" s="30"/>
      <c r="AH951" s="30"/>
      <c r="AI951" s="30"/>
    </row>
    <row r="952" spans="1:35">
      <c r="A952" s="57"/>
      <c r="B952" s="43"/>
      <c r="C952" s="43"/>
      <c r="D952" s="43"/>
      <c r="E952" s="51"/>
      <c r="F952" s="43"/>
      <c r="G952" s="36"/>
      <c r="H952" s="43"/>
      <c r="I952" s="36"/>
      <c r="J952" s="43"/>
      <c r="K952" s="50"/>
      <c r="L952" s="43"/>
      <c r="M952" s="43"/>
      <c r="N952" s="36"/>
      <c r="O952" s="51"/>
      <c r="P952" s="43"/>
      <c r="Q952" s="36"/>
      <c r="R952" s="24"/>
      <c r="S952" s="43"/>
      <c r="T952" s="36"/>
      <c r="U952" s="30"/>
      <c r="V952" s="30"/>
      <c r="W952" s="30"/>
      <c r="X952" s="30"/>
      <c r="Y952" s="30"/>
      <c r="Z952" s="30"/>
      <c r="AA952" s="30"/>
      <c r="AB952" s="30"/>
      <c r="AC952" s="30"/>
      <c r="AD952" s="30"/>
      <c r="AE952" s="30"/>
      <c r="AF952" s="30"/>
      <c r="AG952" s="30"/>
      <c r="AH952" s="30"/>
      <c r="AI952" s="30"/>
    </row>
    <row r="953" spans="1:35">
      <c r="A953" s="57"/>
      <c r="B953" s="43"/>
      <c r="C953" s="43"/>
      <c r="D953" s="43"/>
      <c r="E953" s="51"/>
      <c r="F953" s="43"/>
      <c r="G953" s="36"/>
      <c r="H953" s="43"/>
      <c r="I953" s="36"/>
      <c r="J953" s="43"/>
      <c r="K953" s="50"/>
      <c r="L953" s="43"/>
      <c r="M953" s="43"/>
      <c r="N953" s="36"/>
      <c r="O953" s="51"/>
      <c r="P953" s="43"/>
      <c r="Q953" s="36"/>
      <c r="R953" s="24"/>
      <c r="S953" s="43"/>
      <c r="T953" s="36"/>
      <c r="U953" s="30"/>
      <c r="V953" s="30"/>
      <c r="W953" s="30"/>
      <c r="X953" s="30"/>
      <c r="Y953" s="30"/>
      <c r="Z953" s="30"/>
      <c r="AA953" s="30"/>
      <c r="AB953" s="30"/>
      <c r="AC953" s="30"/>
      <c r="AD953" s="30"/>
      <c r="AE953" s="30"/>
      <c r="AF953" s="30"/>
      <c r="AG953" s="30"/>
      <c r="AH953" s="30"/>
      <c r="AI953" s="30"/>
    </row>
    <row r="954" spans="1:35">
      <c r="A954" s="57"/>
      <c r="B954" s="43"/>
      <c r="C954" s="43"/>
      <c r="D954" s="43"/>
      <c r="E954" s="51"/>
      <c r="F954" s="43"/>
      <c r="G954" s="36"/>
      <c r="H954" s="43"/>
      <c r="I954" s="36"/>
      <c r="J954" s="43"/>
      <c r="K954" s="50"/>
      <c r="L954" s="43"/>
      <c r="M954" s="43"/>
      <c r="N954" s="36"/>
      <c r="O954" s="51"/>
      <c r="P954" s="43"/>
      <c r="Q954" s="36"/>
      <c r="R954" s="24"/>
      <c r="S954" s="43"/>
      <c r="T954" s="36"/>
      <c r="U954" s="30"/>
      <c r="V954" s="30"/>
      <c r="W954" s="30"/>
      <c r="X954" s="30"/>
      <c r="Y954" s="30"/>
      <c r="Z954" s="30"/>
      <c r="AA954" s="30"/>
      <c r="AB954" s="30"/>
      <c r="AC954" s="30"/>
      <c r="AD954" s="30"/>
      <c r="AE954" s="30"/>
      <c r="AF954" s="30"/>
      <c r="AG954" s="30"/>
      <c r="AH954" s="30"/>
      <c r="AI954" s="30"/>
    </row>
    <row r="955" spans="1:35">
      <c r="A955" s="57"/>
      <c r="B955" s="43"/>
      <c r="C955" s="43"/>
      <c r="D955" s="43"/>
      <c r="E955" s="51"/>
      <c r="F955" s="43"/>
      <c r="G955" s="36"/>
      <c r="H955" s="43"/>
      <c r="I955" s="36"/>
      <c r="J955" s="43"/>
      <c r="K955" s="50"/>
      <c r="L955" s="43"/>
      <c r="M955" s="43"/>
      <c r="N955" s="36"/>
      <c r="O955" s="51"/>
      <c r="P955" s="43"/>
      <c r="Q955" s="36"/>
      <c r="R955" s="24"/>
      <c r="S955" s="43"/>
      <c r="T955" s="36"/>
      <c r="U955" s="30"/>
      <c r="V955" s="30"/>
      <c r="W955" s="30"/>
      <c r="X955" s="30"/>
      <c r="Y955" s="30"/>
      <c r="Z955" s="30"/>
      <c r="AA955" s="30"/>
      <c r="AB955" s="30"/>
      <c r="AC955" s="30"/>
      <c r="AD955" s="30"/>
      <c r="AE955" s="30"/>
      <c r="AF955" s="30"/>
      <c r="AG955" s="30"/>
      <c r="AH955" s="30"/>
      <c r="AI955" s="30"/>
    </row>
    <row r="956" spans="1:35">
      <c r="A956" s="57"/>
      <c r="B956" s="43"/>
      <c r="C956" s="43"/>
      <c r="D956" s="43"/>
      <c r="E956" s="51"/>
      <c r="F956" s="43"/>
      <c r="G956" s="36"/>
      <c r="H956" s="43"/>
      <c r="I956" s="36"/>
      <c r="J956" s="43"/>
      <c r="K956" s="50"/>
      <c r="L956" s="43"/>
      <c r="M956" s="43"/>
      <c r="N956" s="36"/>
      <c r="O956" s="51"/>
      <c r="P956" s="43"/>
      <c r="Q956" s="36"/>
      <c r="R956" s="24"/>
      <c r="S956" s="43"/>
      <c r="T956" s="36"/>
      <c r="U956" s="30"/>
      <c r="V956" s="30"/>
      <c r="W956" s="30"/>
      <c r="X956" s="30"/>
      <c r="Y956" s="30"/>
      <c r="Z956" s="30"/>
      <c r="AA956" s="30"/>
      <c r="AB956" s="30"/>
      <c r="AC956" s="30"/>
      <c r="AD956" s="30"/>
      <c r="AE956" s="30"/>
      <c r="AF956" s="30"/>
      <c r="AG956" s="30"/>
      <c r="AH956" s="30"/>
      <c r="AI956" s="30"/>
    </row>
    <row r="957" spans="1:35">
      <c r="A957" s="57"/>
      <c r="B957" s="43"/>
      <c r="C957" s="43"/>
      <c r="D957" s="43"/>
      <c r="E957" s="51"/>
      <c r="F957" s="43"/>
      <c r="G957" s="36"/>
      <c r="H957" s="43"/>
      <c r="I957" s="36"/>
      <c r="J957" s="43"/>
      <c r="K957" s="50"/>
      <c r="L957" s="43"/>
      <c r="M957" s="43"/>
      <c r="N957" s="36"/>
      <c r="O957" s="51"/>
      <c r="P957" s="43"/>
      <c r="Q957" s="36"/>
      <c r="R957" s="24"/>
      <c r="S957" s="43"/>
      <c r="T957" s="36"/>
      <c r="U957" s="30"/>
      <c r="V957" s="30"/>
      <c r="W957" s="30"/>
      <c r="X957" s="30"/>
      <c r="Y957" s="30"/>
      <c r="Z957" s="30"/>
      <c r="AA957" s="30"/>
      <c r="AB957" s="30"/>
      <c r="AC957" s="30"/>
      <c r="AD957" s="30"/>
      <c r="AE957" s="30"/>
      <c r="AF957" s="30"/>
      <c r="AG957" s="30"/>
      <c r="AH957" s="30"/>
      <c r="AI957" s="30"/>
    </row>
    <row r="958" spans="1:35">
      <c r="A958" s="57"/>
      <c r="B958" s="43"/>
      <c r="C958" s="43"/>
      <c r="D958" s="43"/>
      <c r="E958" s="51"/>
      <c r="F958" s="43"/>
      <c r="G958" s="36"/>
      <c r="H958" s="43"/>
      <c r="I958" s="36"/>
      <c r="J958" s="43"/>
      <c r="K958" s="50"/>
      <c r="L958" s="43"/>
      <c r="M958" s="43"/>
      <c r="N958" s="36"/>
      <c r="O958" s="51"/>
      <c r="P958" s="43"/>
      <c r="Q958" s="36"/>
      <c r="R958" s="24"/>
      <c r="S958" s="43"/>
      <c r="T958" s="36"/>
      <c r="U958" s="30"/>
      <c r="V958" s="30"/>
      <c r="W958" s="30"/>
      <c r="X958" s="30"/>
      <c r="Y958" s="30"/>
      <c r="Z958" s="30"/>
      <c r="AA958" s="30"/>
      <c r="AB958" s="30"/>
      <c r="AC958" s="30"/>
      <c r="AD958" s="30"/>
      <c r="AE958" s="30"/>
      <c r="AF958" s="30"/>
      <c r="AG958" s="30"/>
      <c r="AH958" s="30"/>
      <c r="AI958" s="30"/>
    </row>
    <row r="959" spans="1:35">
      <c r="A959" s="57"/>
      <c r="B959" s="43"/>
      <c r="C959" s="43"/>
      <c r="D959" s="43"/>
      <c r="E959" s="51"/>
      <c r="F959" s="43"/>
      <c r="G959" s="36"/>
      <c r="H959" s="43"/>
      <c r="I959" s="36"/>
      <c r="J959" s="43"/>
      <c r="K959" s="50"/>
      <c r="L959" s="43"/>
      <c r="M959" s="43"/>
      <c r="N959" s="36"/>
      <c r="O959" s="51"/>
      <c r="P959" s="43"/>
      <c r="Q959" s="36"/>
      <c r="R959" s="24"/>
      <c r="S959" s="43"/>
      <c r="T959" s="36"/>
      <c r="U959" s="30"/>
      <c r="V959" s="30"/>
      <c r="W959" s="30"/>
      <c r="X959" s="30"/>
      <c r="Y959" s="30"/>
      <c r="Z959" s="30"/>
      <c r="AA959" s="30"/>
      <c r="AB959" s="30"/>
      <c r="AC959" s="30"/>
      <c r="AD959" s="30"/>
      <c r="AE959" s="30"/>
      <c r="AF959" s="30"/>
      <c r="AG959" s="30"/>
      <c r="AH959" s="30"/>
      <c r="AI959" s="30"/>
    </row>
    <row r="960" spans="1:35">
      <c r="A960" s="57"/>
      <c r="B960" s="43"/>
      <c r="C960" s="43"/>
      <c r="D960" s="43"/>
      <c r="E960" s="51"/>
      <c r="F960" s="43"/>
      <c r="G960" s="36"/>
      <c r="H960" s="43"/>
      <c r="I960" s="36"/>
      <c r="J960" s="43"/>
      <c r="K960" s="50"/>
      <c r="L960" s="43"/>
      <c r="M960" s="43"/>
      <c r="N960" s="36"/>
      <c r="O960" s="51"/>
      <c r="P960" s="43"/>
      <c r="Q960" s="36"/>
      <c r="R960" s="24"/>
      <c r="S960" s="43"/>
      <c r="T960" s="36"/>
      <c r="U960" s="30"/>
      <c r="V960" s="30"/>
      <c r="W960" s="30"/>
      <c r="X960" s="30"/>
      <c r="Y960" s="30"/>
      <c r="Z960" s="30"/>
      <c r="AA960" s="30"/>
      <c r="AB960" s="30"/>
      <c r="AC960" s="30"/>
      <c r="AD960" s="30"/>
      <c r="AE960" s="30"/>
      <c r="AF960" s="30"/>
      <c r="AG960" s="30"/>
      <c r="AH960" s="30"/>
      <c r="AI960" s="30"/>
    </row>
    <row r="961" spans="1:35">
      <c r="A961" s="57"/>
      <c r="B961" s="43"/>
      <c r="C961" s="43"/>
      <c r="D961" s="43"/>
      <c r="E961" s="51"/>
      <c r="F961" s="43"/>
      <c r="G961" s="36"/>
      <c r="H961" s="43"/>
      <c r="I961" s="36"/>
      <c r="J961" s="43"/>
      <c r="K961" s="50"/>
      <c r="L961" s="43"/>
      <c r="M961" s="43"/>
      <c r="N961" s="36"/>
      <c r="O961" s="51"/>
      <c r="P961" s="43"/>
      <c r="Q961" s="36"/>
      <c r="R961" s="24"/>
      <c r="S961" s="43"/>
      <c r="T961" s="36"/>
      <c r="U961" s="30"/>
      <c r="V961" s="30"/>
      <c r="W961" s="30"/>
      <c r="X961" s="30"/>
      <c r="Y961" s="30"/>
      <c r="Z961" s="30"/>
      <c r="AA961" s="30"/>
      <c r="AB961" s="30"/>
      <c r="AC961" s="30"/>
      <c r="AD961" s="30"/>
      <c r="AE961" s="30"/>
      <c r="AF961" s="30"/>
      <c r="AG961" s="30"/>
      <c r="AH961" s="30"/>
      <c r="AI961" s="30"/>
    </row>
    <row r="962" spans="1:35">
      <c r="A962" s="57"/>
      <c r="B962" s="43"/>
      <c r="C962" s="43"/>
      <c r="D962" s="43"/>
      <c r="E962" s="51"/>
      <c r="F962" s="43"/>
      <c r="G962" s="36"/>
      <c r="H962" s="43"/>
      <c r="I962" s="36"/>
      <c r="J962" s="43"/>
      <c r="K962" s="50"/>
      <c r="L962" s="43"/>
      <c r="M962" s="43"/>
      <c r="N962" s="36"/>
      <c r="O962" s="51"/>
      <c r="P962" s="43"/>
      <c r="Q962" s="36"/>
      <c r="R962" s="24"/>
      <c r="S962" s="43"/>
      <c r="T962" s="36"/>
      <c r="U962" s="30"/>
      <c r="V962" s="30"/>
      <c r="W962" s="30"/>
      <c r="X962" s="30"/>
      <c r="Y962" s="30"/>
      <c r="Z962" s="30"/>
      <c r="AA962" s="30"/>
      <c r="AB962" s="30"/>
      <c r="AC962" s="30"/>
      <c r="AD962" s="30"/>
      <c r="AE962" s="30"/>
      <c r="AF962" s="30"/>
      <c r="AG962" s="30"/>
      <c r="AH962" s="30"/>
      <c r="AI962" s="30"/>
    </row>
    <row r="963" spans="1:35">
      <c r="A963" s="57"/>
      <c r="B963" s="43"/>
      <c r="C963" s="43"/>
      <c r="D963" s="43"/>
      <c r="E963" s="51"/>
      <c r="F963" s="43"/>
      <c r="G963" s="36"/>
      <c r="H963" s="43"/>
      <c r="I963" s="36"/>
      <c r="J963" s="43"/>
      <c r="K963" s="50"/>
      <c r="L963" s="43"/>
      <c r="M963" s="43"/>
      <c r="N963" s="36"/>
      <c r="O963" s="51"/>
      <c r="P963" s="43"/>
      <c r="Q963" s="36"/>
      <c r="R963" s="24"/>
      <c r="S963" s="43"/>
      <c r="T963" s="36"/>
      <c r="U963" s="30"/>
      <c r="V963" s="30"/>
      <c r="W963" s="30"/>
      <c r="X963" s="30"/>
      <c r="Y963" s="30"/>
      <c r="Z963" s="30"/>
      <c r="AA963" s="30"/>
      <c r="AB963" s="30"/>
      <c r="AC963" s="30"/>
      <c r="AD963" s="30"/>
      <c r="AE963" s="30"/>
      <c r="AF963" s="30"/>
      <c r="AG963" s="30"/>
      <c r="AH963" s="30"/>
      <c r="AI963" s="30"/>
    </row>
    <row r="964" spans="1:35">
      <c r="A964" s="57"/>
      <c r="B964" s="43"/>
      <c r="C964" s="43"/>
      <c r="D964" s="43"/>
      <c r="E964" s="51"/>
      <c r="F964" s="43"/>
      <c r="G964" s="36"/>
      <c r="H964" s="43"/>
      <c r="I964" s="36"/>
      <c r="J964" s="43"/>
      <c r="K964" s="50"/>
      <c r="L964" s="43"/>
      <c r="M964" s="43"/>
      <c r="N964" s="36"/>
      <c r="O964" s="51"/>
      <c r="P964" s="43"/>
      <c r="Q964" s="36"/>
      <c r="R964" s="24"/>
      <c r="S964" s="43"/>
      <c r="T964" s="36"/>
      <c r="U964" s="30"/>
      <c r="V964" s="30"/>
      <c r="W964" s="30"/>
      <c r="X964" s="30"/>
      <c r="Y964" s="30"/>
      <c r="Z964" s="30"/>
      <c r="AA964" s="30"/>
      <c r="AB964" s="30"/>
      <c r="AC964" s="30"/>
      <c r="AD964" s="30"/>
      <c r="AE964" s="30"/>
      <c r="AF964" s="30"/>
      <c r="AG964" s="30"/>
      <c r="AH964" s="30"/>
      <c r="AI964" s="30"/>
    </row>
    <row r="965" spans="1:35">
      <c r="A965" s="57"/>
      <c r="B965" s="43"/>
      <c r="C965" s="43"/>
      <c r="D965" s="43"/>
      <c r="E965" s="51"/>
      <c r="F965" s="43"/>
      <c r="G965" s="36"/>
      <c r="H965" s="43"/>
      <c r="I965" s="36"/>
      <c r="J965" s="43"/>
      <c r="K965" s="50"/>
      <c r="L965" s="43"/>
      <c r="M965" s="43"/>
      <c r="N965" s="36"/>
      <c r="O965" s="51"/>
      <c r="P965" s="43"/>
      <c r="Q965" s="36"/>
      <c r="R965" s="24"/>
      <c r="S965" s="43"/>
      <c r="T965" s="36"/>
      <c r="U965" s="30"/>
      <c r="V965" s="30"/>
      <c r="W965" s="30"/>
      <c r="X965" s="30"/>
      <c r="Y965" s="30"/>
      <c r="Z965" s="30"/>
      <c r="AA965" s="30"/>
      <c r="AB965" s="30"/>
      <c r="AC965" s="30"/>
      <c r="AD965" s="30"/>
      <c r="AE965" s="30"/>
      <c r="AF965" s="30"/>
      <c r="AG965" s="30"/>
      <c r="AH965" s="30"/>
      <c r="AI965" s="30"/>
    </row>
    <row r="966" spans="1:35">
      <c r="A966" s="57"/>
      <c r="B966" s="43"/>
      <c r="C966" s="43"/>
      <c r="D966" s="43"/>
      <c r="E966" s="51"/>
      <c r="F966" s="43"/>
      <c r="G966" s="36"/>
      <c r="H966" s="43"/>
      <c r="I966" s="36"/>
      <c r="J966" s="43"/>
      <c r="K966" s="50"/>
      <c r="L966" s="43"/>
      <c r="M966" s="43"/>
      <c r="N966" s="36"/>
      <c r="O966" s="51"/>
      <c r="P966" s="43"/>
      <c r="Q966" s="36"/>
      <c r="R966" s="24"/>
      <c r="S966" s="43"/>
      <c r="T966" s="36"/>
      <c r="U966" s="30"/>
      <c r="V966" s="30"/>
      <c r="W966" s="30"/>
      <c r="X966" s="30"/>
      <c r="Y966" s="30"/>
      <c r="Z966" s="30"/>
      <c r="AA966" s="30"/>
      <c r="AB966" s="30"/>
      <c r="AC966" s="30"/>
      <c r="AD966" s="30"/>
      <c r="AE966" s="30"/>
      <c r="AF966" s="30"/>
      <c r="AG966" s="30"/>
      <c r="AH966" s="30"/>
      <c r="AI966" s="30"/>
    </row>
    <row r="967" spans="1:35">
      <c r="A967" s="57"/>
      <c r="B967" s="43"/>
      <c r="C967" s="43"/>
      <c r="D967" s="43"/>
      <c r="E967" s="51"/>
      <c r="F967" s="43"/>
      <c r="G967" s="36"/>
      <c r="H967" s="43"/>
      <c r="I967" s="36"/>
      <c r="J967" s="43"/>
      <c r="K967" s="50"/>
      <c r="L967" s="43"/>
      <c r="M967" s="43"/>
      <c r="N967" s="36"/>
      <c r="O967" s="51"/>
      <c r="P967" s="43"/>
      <c r="Q967" s="36"/>
      <c r="R967" s="24"/>
      <c r="S967" s="43"/>
      <c r="T967" s="36"/>
      <c r="U967" s="30"/>
      <c r="V967" s="30"/>
      <c r="W967" s="30"/>
      <c r="X967" s="30"/>
      <c r="Y967" s="30"/>
      <c r="Z967" s="30"/>
      <c r="AA967" s="30"/>
      <c r="AB967" s="30"/>
      <c r="AC967" s="30"/>
      <c r="AD967" s="30"/>
      <c r="AE967" s="30"/>
      <c r="AF967" s="30"/>
      <c r="AG967" s="30"/>
      <c r="AH967" s="30"/>
      <c r="AI967" s="30"/>
    </row>
    <row r="968" spans="1:35">
      <c r="A968" s="57"/>
      <c r="B968" s="43"/>
      <c r="C968" s="43"/>
      <c r="D968" s="43"/>
      <c r="E968" s="51"/>
      <c r="F968" s="43"/>
      <c r="G968" s="36"/>
      <c r="H968" s="43"/>
      <c r="I968" s="36"/>
      <c r="J968" s="43"/>
      <c r="K968" s="50"/>
      <c r="L968" s="43"/>
      <c r="M968" s="43"/>
      <c r="N968" s="36"/>
      <c r="O968" s="51"/>
      <c r="P968" s="43"/>
      <c r="Q968" s="36"/>
      <c r="R968" s="24"/>
      <c r="S968" s="43"/>
      <c r="T968" s="36"/>
      <c r="U968" s="30"/>
      <c r="V968" s="30"/>
      <c r="W968" s="30"/>
      <c r="X968" s="30"/>
      <c r="Y968" s="30"/>
      <c r="Z968" s="30"/>
      <c r="AA968" s="30"/>
      <c r="AB968" s="30"/>
      <c r="AC968" s="30"/>
      <c r="AD968" s="30"/>
      <c r="AE968" s="30"/>
      <c r="AF968" s="30"/>
      <c r="AG968" s="30"/>
      <c r="AH968" s="30"/>
      <c r="AI968" s="30"/>
    </row>
    <row r="969" spans="1:35">
      <c r="A969" s="57"/>
      <c r="B969" s="43"/>
      <c r="C969" s="43"/>
      <c r="D969" s="43"/>
      <c r="E969" s="51"/>
      <c r="F969" s="43"/>
      <c r="G969" s="36"/>
      <c r="H969" s="43"/>
      <c r="I969" s="36"/>
      <c r="J969" s="43"/>
      <c r="K969" s="50"/>
      <c r="L969" s="43"/>
      <c r="M969" s="43"/>
      <c r="N969" s="36"/>
      <c r="O969" s="51"/>
      <c r="P969" s="43"/>
      <c r="Q969" s="36"/>
      <c r="R969" s="24"/>
      <c r="S969" s="43"/>
      <c r="T969" s="36"/>
      <c r="U969" s="30"/>
      <c r="V969" s="30"/>
      <c r="W969" s="30"/>
      <c r="X969" s="30"/>
      <c r="Y969" s="30"/>
      <c r="Z969" s="30"/>
      <c r="AA969" s="30"/>
      <c r="AB969" s="30"/>
      <c r="AC969" s="30"/>
      <c r="AD969" s="30"/>
      <c r="AE969" s="30"/>
      <c r="AF969" s="30"/>
      <c r="AG969" s="30"/>
      <c r="AH969" s="30"/>
      <c r="AI969" s="30"/>
    </row>
    <row r="970" spans="1:35">
      <c r="A970" s="57"/>
      <c r="B970" s="43"/>
      <c r="C970" s="43"/>
      <c r="D970" s="43"/>
      <c r="E970" s="51"/>
      <c r="F970" s="43"/>
      <c r="G970" s="36"/>
      <c r="H970" s="43"/>
      <c r="I970" s="36"/>
      <c r="J970" s="43"/>
      <c r="K970" s="50"/>
      <c r="L970" s="43"/>
      <c r="M970" s="43"/>
      <c r="N970" s="36"/>
      <c r="O970" s="51"/>
      <c r="P970" s="43"/>
      <c r="Q970" s="36"/>
      <c r="R970" s="24"/>
      <c r="S970" s="43"/>
      <c r="T970" s="36"/>
      <c r="U970" s="30"/>
      <c r="V970" s="30"/>
      <c r="W970" s="30"/>
      <c r="X970" s="30"/>
      <c r="Y970" s="30"/>
      <c r="Z970" s="30"/>
      <c r="AA970" s="30"/>
      <c r="AB970" s="30"/>
      <c r="AC970" s="30"/>
      <c r="AD970" s="30"/>
      <c r="AE970" s="30"/>
      <c r="AF970" s="30"/>
      <c r="AG970" s="30"/>
      <c r="AH970" s="30"/>
      <c r="AI970" s="30"/>
    </row>
    <row r="971" spans="1:35">
      <c r="A971" s="57"/>
      <c r="B971" s="43"/>
      <c r="C971" s="43"/>
      <c r="D971" s="43"/>
      <c r="E971" s="51"/>
      <c r="F971" s="43"/>
      <c r="G971" s="36"/>
      <c r="H971" s="43"/>
      <c r="I971" s="36"/>
      <c r="J971" s="43"/>
      <c r="K971" s="50"/>
      <c r="L971" s="43"/>
      <c r="M971" s="43"/>
      <c r="N971" s="36"/>
      <c r="O971" s="51"/>
      <c r="P971" s="43"/>
      <c r="Q971" s="36"/>
      <c r="R971" s="24"/>
      <c r="S971" s="43"/>
      <c r="T971" s="36"/>
      <c r="U971" s="30"/>
      <c r="V971" s="30"/>
      <c r="W971" s="30"/>
      <c r="X971" s="30"/>
      <c r="Y971" s="30"/>
      <c r="Z971" s="30"/>
      <c r="AA971" s="30"/>
      <c r="AB971" s="30"/>
      <c r="AC971" s="30"/>
      <c r="AD971" s="30"/>
      <c r="AE971" s="30"/>
      <c r="AF971" s="30"/>
      <c r="AG971" s="30"/>
      <c r="AH971" s="30"/>
      <c r="AI971" s="30"/>
    </row>
    <row r="972" spans="1:35">
      <c r="A972" s="57"/>
      <c r="B972" s="43"/>
      <c r="C972" s="43"/>
      <c r="D972" s="43"/>
      <c r="E972" s="51"/>
      <c r="F972" s="43"/>
      <c r="G972" s="36"/>
      <c r="H972" s="43"/>
      <c r="I972" s="36"/>
      <c r="J972" s="43"/>
      <c r="K972" s="50"/>
      <c r="L972" s="43"/>
      <c r="M972" s="43"/>
      <c r="N972" s="36"/>
      <c r="O972" s="51"/>
      <c r="P972" s="43"/>
      <c r="Q972" s="36"/>
      <c r="R972" s="24"/>
      <c r="S972" s="43"/>
      <c r="T972" s="36"/>
      <c r="U972" s="30"/>
      <c r="V972" s="30"/>
      <c r="W972" s="30"/>
      <c r="X972" s="30"/>
      <c r="Y972" s="30"/>
      <c r="Z972" s="30"/>
      <c r="AA972" s="30"/>
      <c r="AB972" s="30"/>
      <c r="AC972" s="30"/>
      <c r="AD972" s="30"/>
      <c r="AE972" s="30"/>
      <c r="AF972" s="30"/>
      <c r="AG972" s="30"/>
      <c r="AH972" s="30"/>
      <c r="AI972" s="30"/>
    </row>
    <row r="973" spans="1:35">
      <c r="A973" s="57"/>
      <c r="B973" s="43"/>
      <c r="C973" s="43"/>
      <c r="D973" s="43"/>
      <c r="E973" s="51"/>
      <c r="F973" s="43"/>
      <c r="G973" s="36"/>
      <c r="H973" s="43"/>
      <c r="I973" s="36"/>
      <c r="J973" s="43"/>
      <c r="K973" s="50"/>
      <c r="L973" s="43"/>
      <c r="M973" s="43"/>
      <c r="N973" s="36"/>
      <c r="O973" s="51"/>
      <c r="P973" s="43"/>
      <c r="Q973" s="36"/>
      <c r="R973" s="24"/>
      <c r="S973" s="43"/>
      <c r="T973" s="36"/>
      <c r="U973" s="30"/>
      <c r="V973" s="30"/>
      <c r="W973" s="30"/>
      <c r="X973" s="30"/>
      <c r="Y973" s="30"/>
      <c r="Z973" s="30"/>
      <c r="AA973" s="30"/>
      <c r="AB973" s="30"/>
      <c r="AC973" s="30"/>
      <c r="AD973" s="30"/>
      <c r="AE973" s="30"/>
      <c r="AF973" s="30"/>
      <c r="AG973" s="30"/>
      <c r="AH973" s="30"/>
      <c r="AI973" s="30"/>
    </row>
    <row r="974" spans="1:35">
      <c r="A974" s="57"/>
      <c r="B974" s="43"/>
      <c r="C974" s="43"/>
      <c r="D974" s="43"/>
      <c r="E974" s="51"/>
      <c r="F974" s="43"/>
      <c r="G974" s="36"/>
      <c r="H974" s="43"/>
      <c r="I974" s="36"/>
      <c r="J974" s="43"/>
      <c r="K974" s="50"/>
      <c r="L974" s="43"/>
      <c r="M974" s="43"/>
      <c r="N974" s="36"/>
      <c r="O974" s="51"/>
      <c r="P974" s="43"/>
      <c r="Q974" s="36"/>
      <c r="R974" s="24"/>
      <c r="S974" s="43"/>
      <c r="T974" s="36"/>
      <c r="U974" s="30"/>
      <c r="V974" s="30"/>
      <c r="W974" s="30"/>
      <c r="X974" s="30"/>
      <c r="Y974" s="30"/>
      <c r="Z974" s="30"/>
      <c r="AA974" s="30"/>
      <c r="AB974" s="30"/>
      <c r="AC974" s="30"/>
      <c r="AD974" s="30"/>
      <c r="AE974" s="30"/>
      <c r="AF974" s="30"/>
      <c r="AG974" s="30"/>
      <c r="AH974" s="30"/>
      <c r="AI974" s="30"/>
    </row>
    <row r="975" spans="1:35">
      <c r="A975" s="57"/>
      <c r="B975" s="43"/>
      <c r="C975" s="43"/>
      <c r="D975" s="43"/>
      <c r="E975" s="51"/>
      <c r="F975" s="43"/>
      <c r="G975" s="36"/>
      <c r="H975" s="43"/>
      <c r="I975" s="36"/>
      <c r="J975" s="43"/>
      <c r="K975" s="50"/>
      <c r="L975" s="43"/>
      <c r="M975" s="43"/>
      <c r="N975" s="36"/>
      <c r="O975" s="51"/>
      <c r="P975" s="43"/>
      <c r="Q975" s="36"/>
      <c r="R975" s="24"/>
      <c r="S975" s="43"/>
      <c r="T975" s="36"/>
      <c r="U975" s="30"/>
      <c r="V975" s="30"/>
      <c r="W975" s="30"/>
      <c r="X975" s="30"/>
      <c r="Y975" s="30"/>
      <c r="Z975" s="30"/>
      <c r="AA975" s="30"/>
      <c r="AB975" s="30"/>
      <c r="AC975" s="30"/>
      <c r="AD975" s="30"/>
      <c r="AE975" s="30"/>
      <c r="AF975" s="30"/>
      <c r="AG975" s="30"/>
      <c r="AH975" s="30"/>
      <c r="AI975" s="30"/>
    </row>
    <row r="976" spans="1:35">
      <c r="A976" s="57"/>
      <c r="B976" s="43"/>
      <c r="C976" s="43"/>
      <c r="D976" s="43"/>
      <c r="E976" s="51"/>
      <c r="F976" s="43"/>
      <c r="G976" s="36"/>
      <c r="H976" s="43"/>
      <c r="I976" s="36"/>
      <c r="J976" s="43"/>
      <c r="K976" s="50"/>
      <c r="L976" s="43"/>
      <c r="M976" s="43"/>
      <c r="N976" s="36"/>
      <c r="O976" s="51"/>
      <c r="P976" s="43"/>
      <c r="Q976" s="36"/>
      <c r="R976" s="24"/>
      <c r="S976" s="43"/>
      <c r="T976" s="36"/>
      <c r="U976" s="30"/>
      <c r="V976" s="30"/>
      <c r="W976" s="30"/>
      <c r="X976" s="30"/>
      <c r="Y976" s="30"/>
      <c r="Z976" s="30"/>
      <c r="AA976" s="30"/>
      <c r="AB976" s="30"/>
      <c r="AC976" s="30"/>
      <c r="AD976" s="30"/>
      <c r="AE976" s="30"/>
      <c r="AF976" s="30"/>
      <c r="AG976" s="30"/>
      <c r="AH976" s="30"/>
      <c r="AI976" s="30"/>
    </row>
    <row r="977" spans="1:35">
      <c r="A977" s="57"/>
      <c r="B977" s="43"/>
      <c r="C977" s="43"/>
      <c r="D977" s="43"/>
      <c r="E977" s="51"/>
      <c r="F977" s="43"/>
      <c r="G977" s="36"/>
      <c r="H977" s="43"/>
      <c r="I977" s="36"/>
      <c r="J977" s="43"/>
      <c r="K977" s="50"/>
      <c r="L977" s="43"/>
      <c r="M977" s="43"/>
      <c r="N977" s="36"/>
      <c r="O977" s="51"/>
      <c r="P977" s="43"/>
      <c r="Q977" s="36"/>
      <c r="R977" s="24"/>
      <c r="S977" s="43"/>
      <c r="T977" s="36"/>
      <c r="U977" s="30"/>
      <c r="V977" s="30"/>
      <c r="W977" s="30"/>
      <c r="X977" s="30"/>
      <c r="Y977" s="30"/>
      <c r="Z977" s="30"/>
      <c r="AA977" s="30"/>
      <c r="AB977" s="30"/>
      <c r="AC977" s="30"/>
      <c r="AD977" s="30"/>
      <c r="AE977" s="30"/>
      <c r="AF977" s="30"/>
      <c r="AG977" s="30"/>
      <c r="AH977" s="30"/>
      <c r="AI977" s="30"/>
    </row>
    <row r="978" spans="1:35">
      <c r="A978" s="57"/>
      <c r="B978" s="43"/>
      <c r="C978" s="43"/>
      <c r="D978" s="43"/>
      <c r="E978" s="51"/>
      <c r="F978" s="43"/>
      <c r="G978" s="36"/>
      <c r="H978" s="43"/>
      <c r="I978" s="36"/>
      <c r="J978" s="43"/>
      <c r="K978" s="50"/>
      <c r="L978" s="43"/>
      <c r="M978" s="43"/>
      <c r="N978" s="36"/>
      <c r="O978" s="51"/>
      <c r="P978" s="43"/>
      <c r="Q978" s="36"/>
      <c r="R978" s="24"/>
      <c r="S978" s="43"/>
      <c r="T978" s="36"/>
      <c r="U978" s="30"/>
      <c r="V978" s="30"/>
      <c r="W978" s="30"/>
      <c r="X978" s="30"/>
      <c r="Y978" s="30"/>
      <c r="Z978" s="30"/>
      <c r="AA978" s="30"/>
      <c r="AB978" s="30"/>
      <c r="AC978" s="30"/>
      <c r="AD978" s="30"/>
      <c r="AE978" s="30"/>
      <c r="AF978" s="30"/>
      <c r="AG978" s="30"/>
      <c r="AH978" s="30"/>
      <c r="AI978" s="30"/>
    </row>
    <row r="979" spans="1:35">
      <c r="A979" s="57"/>
      <c r="B979" s="43"/>
      <c r="C979" s="43"/>
      <c r="D979" s="43"/>
      <c r="E979" s="51"/>
      <c r="F979" s="43"/>
      <c r="G979" s="36"/>
      <c r="H979" s="43"/>
      <c r="I979" s="36"/>
      <c r="J979" s="43"/>
      <c r="K979" s="50"/>
      <c r="L979" s="43"/>
      <c r="M979" s="43"/>
      <c r="N979" s="36"/>
      <c r="O979" s="51"/>
      <c r="P979" s="43"/>
      <c r="Q979" s="36"/>
      <c r="R979" s="24"/>
      <c r="S979" s="43"/>
      <c r="T979" s="36"/>
      <c r="U979" s="30"/>
      <c r="V979" s="30"/>
      <c r="W979" s="30"/>
      <c r="X979" s="30"/>
      <c r="Y979" s="30"/>
      <c r="Z979" s="30"/>
      <c r="AA979" s="30"/>
      <c r="AB979" s="30"/>
      <c r="AC979" s="30"/>
      <c r="AD979" s="30"/>
      <c r="AE979" s="30"/>
      <c r="AF979" s="30"/>
      <c r="AG979" s="30"/>
      <c r="AH979" s="30"/>
      <c r="AI979" s="30"/>
    </row>
    <row r="980" spans="1:35">
      <c r="A980" s="57"/>
      <c r="B980" s="43"/>
      <c r="C980" s="43"/>
      <c r="D980" s="43"/>
      <c r="E980" s="51"/>
      <c r="F980" s="43"/>
      <c r="G980" s="36"/>
      <c r="H980" s="43"/>
      <c r="I980" s="36"/>
      <c r="J980" s="43"/>
      <c r="K980" s="50"/>
      <c r="L980" s="43"/>
      <c r="M980" s="43"/>
      <c r="N980" s="36"/>
      <c r="O980" s="51"/>
      <c r="P980" s="43"/>
      <c r="Q980" s="36"/>
      <c r="R980" s="24"/>
      <c r="S980" s="43"/>
      <c r="T980" s="36"/>
      <c r="U980" s="30"/>
      <c r="V980" s="30"/>
      <c r="W980" s="30"/>
      <c r="X980" s="30"/>
      <c r="Y980" s="30"/>
      <c r="Z980" s="30"/>
      <c r="AA980" s="30"/>
      <c r="AB980" s="30"/>
      <c r="AC980" s="30"/>
      <c r="AD980" s="30"/>
      <c r="AE980" s="30"/>
      <c r="AF980" s="30"/>
      <c r="AG980" s="30"/>
      <c r="AH980" s="30"/>
      <c r="AI980" s="30"/>
    </row>
    <row r="981" spans="1:35">
      <c r="A981" s="57"/>
      <c r="B981" s="43"/>
      <c r="C981" s="43"/>
      <c r="D981" s="43"/>
      <c r="E981" s="51"/>
      <c r="F981" s="43"/>
      <c r="G981" s="36"/>
      <c r="H981" s="43"/>
      <c r="I981" s="36"/>
      <c r="J981" s="43"/>
      <c r="K981" s="50"/>
      <c r="L981" s="43"/>
      <c r="M981" s="43"/>
      <c r="N981" s="36"/>
      <c r="O981" s="51"/>
      <c r="P981" s="43"/>
      <c r="Q981" s="36"/>
      <c r="R981" s="24"/>
      <c r="S981" s="43"/>
      <c r="T981" s="36"/>
      <c r="U981" s="30"/>
      <c r="V981" s="30"/>
      <c r="W981" s="30"/>
      <c r="X981" s="30"/>
      <c r="Y981" s="30"/>
      <c r="Z981" s="30"/>
      <c r="AA981" s="30"/>
      <c r="AB981" s="30"/>
      <c r="AC981" s="30"/>
      <c r="AD981" s="30"/>
      <c r="AE981" s="30"/>
      <c r="AF981" s="30"/>
      <c r="AG981" s="30"/>
      <c r="AH981" s="30"/>
      <c r="AI981" s="30"/>
    </row>
    <row r="982" spans="1:35">
      <c r="A982" s="57"/>
      <c r="B982" s="43"/>
      <c r="C982" s="43"/>
      <c r="D982" s="43"/>
      <c r="E982" s="51"/>
      <c r="F982" s="43"/>
      <c r="G982" s="36"/>
      <c r="H982" s="43"/>
      <c r="I982" s="36"/>
      <c r="J982" s="43"/>
      <c r="K982" s="50"/>
      <c r="L982" s="43"/>
      <c r="M982" s="43"/>
      <c r="N982" s="36"/>
      <c r="O982" s="51"/>
      <c r="P982" s="43"/>
      <c r="Q982" s="36"/>
      <c r="R982" s="24"/>
      <c r="S982" s="43"/>
      <c r="T982" s="36"/>
      <c r="U982" s="30"/>
      <c r="V982" s="30"/>
      <c r="W982" s="30"/>
      <c r="X982" s="30"/>
      <c r="Y982" s="30"/>
      <c r="Z982" s="30"/>
      <c r="AA982" s="30"/>
      <c r="AB982" s="30"/>
      <c r="AC982" s="30"/>
      <c r="AD982" s="30"/>
      <c r="AE982" s="30"/>
      <c r="AF982" s="30"/>
      <c r="AG982" s="30"/>
      <c r="AH982" s="30"/>
      <c r="AI982" s="30"/>
    </row>
    <row r="983" spans="1:35">
      <c r="A983" s="57"/>
      <c r="B983" s="43"/>
      <c r="C983" s="43"/>
      <c r="D983" s="43"/>
      <c r="E983" s="51"/>
      <c r="F983" s="43"/>
      <c r="G983" s="36"/>
      <c r="H983" s="43"/>
      <c r="I983" s="36"/>
      <c r="J983" s="43"/>
      <c r="K983" s="50"/>
      <c r="L983" s="43"/>
      <c r="M983" s="43"/>
      <c r="N983" s="36"/>
      <c r="O983" s="51"/>
      <c r="P983" s="43"/>
      <c r="Q983" s="36"/>
      <c r="R983" s="24"/>
      <c r="S983" s="43"/>
      <c r="T983" s="36"/>
      <c r="U983" s="30"/>
      <c r="V983" s="30"/>
      <c r="W983" s="30"/>
      <c r="X983" s="30"/>
      <c r="Y983" s="30"/>
      <c r="Z983" s="30"/>
      <c r="AA983" s="30"/>
      <c r="AB983" s="30"/>
      <c r="AC983" s="30"/>
      <c r="AD983" s="30"/>
      <c r="AE983" s="30"/>
      <c r="AF983" s="30"/>
      <c r="AG983" s="30"/>
      <c r="AH983" s="30"/>
      <c r="AI983" s="30"/>
    </row>
    <row r="984" spans="1:35">
      <c r="A984" s="57"/>
      <c r="B984" s="43"/>
      <c r="C984" s="43"/>
      <c r="D984" s="43"/>
      <c r="E984" s="51"/>
      <c r="F984" s="43"/>
      <c r="G984" s="36"/>
      <c r="H984" s="43"/>
      <c r="I984" s="36"/>
      <c r="J984" s="43"/>
      <c r="K984" s="50"/>
      <c r="L984" s="43"/>
      <c r="M984" s="43"/>
      <c r="N984" s="36"/>
      <c r="O984" s="51"/>
      <c r="P984" s="43"/>
      <c r="Q984" s="36"/>
      <c r="R984" s="24"/>
      <c r="S984" s="43"/>
      <c r="T984" s="36"/>
      <c r="U984" s="30"/>
      <c r="V984" s="30"/>
      <c r="W984" s="30"/>
      <c r="X984" s="30"/>
      <c r="Y984" s="30"/>
      <c r="Z984" s="30"/>
      <c r="AA984" s="30"/>
      <c r="AB984" s="30"/>
      <c r="AC984" s="30"/>
      <c r="AD984" s="30"/>
      <c r="AE984" s="30"/>
      <c r="AF984" s="30"/>
      <c r="AG984" s="30"/>
      <c r="AH984" s="30"/>
      <c r="AI984" s="30"/>
    </row>
    <row r="985" spans="1:35">
      <c r="A985" s="57"/>
      <c r="B985" s="43"/>
      <c r="C985" s="43"/>
      <c r="D985" s="43"/>
      <c r="E985" s="51"/>
      <c r="F985" s="43"/>
      <c r="G985" s="36"/>
      <c r="H985" s="43"/>
      <c r="I985" s="36"/>
      <c r="J985" s="43"/>
      <c r="K985" s="50"/>
      <c r="L985" s="43"/>
      <c r="M985" s="43"/>
      <c r="N985" s="36"/>
      <c r="O985" s="51"/>
      <c r="P985" s="43"/>
      <c r="Q985" s="36"/>
      <c r="R985" s="24"/>
      <c r="S985" s="43"/>
      <c r="T985" s="36"/>
      <c r="U985" s="30"/>
      <c r="V985" s="30"/>
      <c r="W985" s="30"/>
      <c r="X985" s="30"/>
      <c r="Y985" s="30"/>
      <c r="Z985" s="30"/>
      <c r="AA985" s="30"/>
      <c r="AB985" s="30"/>
      <c r="AC985" s="30"/>
      <c r="AD985" s="30"/>
      <c r="AE985" s="30"/>
      <c r="AF985" s="30"/>
      <c r="AG985" s="30"/>
      <c r="AH985" s="30"/>
      <c r="AI985" s="30"/>
    </row>
    <row r="986" spans="1:35">
      <c r="A986" s="57"/>
      <c r="B986" s="43"/>
      <c r="C986" s="43"/>
      <c r="D986" s="43"/>
      <c r="E986" s="51"/>
      <c r="F986" s="43"/>
      <c r="G986" s="36"/>
      <c r="H986" s="43"/>
      <c r="I986" s="36"/>
      <c r="J986" s="43"/>
      <c r="K986" s="50"/>
      <c r="L986" s="43"/>
      <c r="M986" s="43"/>
      <c r="N986" s="36"/>
      <c r="O986" s="51"/>
      <c r="P986" s="43"/>
      <c r="Q986" s="36"/>
      <c r="R986" s="24"/>
      <c r="S986" s="43"/>
      <c r="T986" s="36"/>
      <c r="U986" s="30"/>
      <c r="V986" s="30"/>
      <c r="W986" s="30"/>
      <c r="X986" s="30"/>
      <c r="Y986" s="30"/>
      <c r="Z986" s="30"/>
      <c r="AA986" s="30"/>
      <c r="AB986" s="30"/>
      <c r="AC986" s="30"/>
      <c r="AD986" s="30"/>
      <c r="AE986" s="30"/>
      <c r="AF986" s="30"/>
      <c r="AG986" s="30"/>
      <c r="AH986" s="30"/>
      <c r="AI986" s="30"/>
    </row>
    <row r="987" spans="1:35">
      <c r="A987" s="57"/>
      <c r="B987" s="43"/>
      <c r="C987" s="43"/>
      <c r="D987" s="43"/>
      <c r="E987" s="51"/>
      <c r="F987" s="43"/>
      <c r="G987" s="36"/>
      <c r="H987" s="43"/>
      <c r="I987" s="36"/>
      <c r="J987" s="43"/>
      <c r="K987" s="50"/>
      <c r="L987" s="43"/>
      <c r="M987" s="43"/>
      <c r="N987" s="36"/>
      <c r="O987" s="51"/>
      <c r="P987" s="43"/>
      <c r="Q987" s="36"/>
      <c r="R987" s="24"/>
      <c r="S987" s="43"/>
      <c r="T987" s="36"/>
      <c r="U987" s="30"/>
      <c r="V987" s="30"/>
      <c r="W987" s="30"/>
      <c r="X987" s="30"/>
      <c r="Y987" s="30"/>
      <c r="Z987" s="30"/>
      <c r="AA987" s="30"/>
      <c r="AB987" s="30"/>
      <c r="AC987" s="30"/>
      <c r="AD987" s="30"/>
      <c r="AE987" s="30"/>
      <c r="AF987" s="30"/>
      <c r="AG987" s="30"/>
      <c r="AH987" s="30"/>
      <c r="AI987" s="30"/>
    </row>
    <row r="988" spans="1:35">
      <c r="A988" s="57"/>
      <c r="B988" s="43"/>
      <c r="C988" s="43"/>
      <c r="D988" s="43"/>
      <c r="E988" s="51"/>
      <c r="F988" s="43"/>
      <c r="G988" s="36"/>
      <c r="H988" s="43"/>
      <c r="I988" s="36"/>
      <c r="J988" s="43"/>
      <c r="K988" s="50"/>
      <c r="L988" s="43"/>
      <c r="M988" s="43"/>
      <c r="N988" s="36"/>
      <c r="O988" s="51"/>
      <c r="P988" s="43"/>
      <c r="Q988" s="36"/>
      <c r="R988" s="24"/>
      <c r="S988" s="43"/>
      <c r="T988" s="36"/>
      <c r="U988" s="30"/>
      <c r="V988" s="30"/>
      <c r="W988" s="30"/>
      <c r="X988" s="30"/>
      <c r="Y988" s="30"/>
      <c r="Z988" s="30"/>
      <c r="AA988" s="30"/>
      <c r="AB988" s="30"/>
      <c r="AC988" s="30"/>
      <c r="AD988" s="30"/>
      <c r="AE988" s="30"/>
      <c r="AF988" s="30"/>
      <c r="AG988" s="30"/>
      <c r="AH988" s="30"/>
      <c r="AI988" s="30"/>
    </row>
    <row r="989" spans="1:35">
      <c r="A989" s="57"/>
      <c r="B989" s="43"/>
      <c r="C989" s="43"/>
      <c r="D989" s="43"/>
      <c r="E989" s="51"/>
      <c r="F989" s="43"/>
      <c r="G989" s="36"/>
      <c r="H989" s="43"/>
      <c r="I989" s="36"/>
      <c r="J989" s="43"/>
      <c r="K989" s="50"/>
      <c r="L989" s="43"/>
      <c r="M989" s="43"/>
      <c r="N989" s="36"/>
      <c r="O989" s="51"/>
      <c r="P989" s="43"/>
      <c r="Q989" s="36"/>
      <c r="R989" s="24"/>
      <c r="S989" s="43"/>
      <c r="T989" s="36"/>
      <c r="U989" s="30"/>
      <c r="V989" s="30"/>
      <c r="W989" s="30"/>
      <c r="X989" s="30"/>
      <c r="Y989" s="30"/>
      <c r="Z989" s="30"/>
      <c r="AA989" s="30"/>
      <c r="AB989" s="30"/>
      <c r="AC989" s="30"/>
      <c r="AD989" s="30"/>
      <c r="AE989" s="30"/>
      <c r="AF989" s="30"/>
      <c r="AG989" s="30"/>
      <c r="AH989" s="30"/>
      <c r="AI989" s="30"/>
    </row>
    <row r="990" spans="1:35">
      <c r="A990" s="57"/>
      <c r="B990" s="43"/>
      <c r="C990" s="43"/>
      <c r="D990" s="43"/>
      <c r="E990" s="51"/>
      <c r="F990" s="43"/>
      <c r="G990" s="36"/>
      <c r="H990" s="43"/>
      <c r="I990" s="36"/>
      <c r="J990" s="43"/>
      <c r="K990" s="50"/>
      <c r="L990" s="43"/>
      <c r="M990" s="43"/>
      <c r="N990" s="36"/>
      <c r="O990" s="51"/>
      <c r="P990" s="43"/>
      <c r="Q990" s="36"/>
      <c r="R990" s="24"/>
      <c r="S990" s="43"/>
      <c r="T990" s="36"/>
      <c r="U990" s="30"/>
      <c r="V990" s="30"/>
      <c r="W990" s="30"/>
      <c r="X990" s="30"/>
      <c r="Y990" s="30"/>
      <c r="Z990" s="30"/>
      <c r="AA990" s="30"/>
      <c r="AB990" s="30"/>
      <c r="AC990" s="30"/>
      <c r="AD990" s="30"/>
      <c r="AE990" s="30"/>
      <c r="AF990" s="30"/>
      <c r="AG990" s="30"/>
      <c r="AH990" s="30"/>
      <c r="AI990" s="30"/>
    </row>
    <row r="991" spans="1:35">
      <c r="A991" s="57"/>
      <c r="B991" s="43"/>
      <c r="C991" s="43"/>
      <c r="D991" s="43"/>
      <c r="E991" s="51"/>
      <c r="F991" s="43"/>
      <c r="G991" s="36"/>
      <c r="H991" s="43"/>
      <c r="I991" s="36"/>
      <c r="J991" s="43"/>
      <c r="K991" s="50"/>
      <c r="L991" s="43"/>
      <c r="M991" s="43"/>
      <c r="N991" s="36"/>
      <c r="O991" s="51"/>
      <c r="P991" s="43"/>
      <c r="Q991" s="36"/>
      <c r="R991" s="24"/>
      <c r="S991" s="43"/>
      <c r="T991" s="36"/>
      <c r="U991" s="30"/>
      <c r="V991" s="30"/>
      <c r="W991" s="30"/>
      <c r="X991" s="30"/>
      <c r="Y991" s="30"/>
      <c r="Z991" s="30"/>
      <c r="AA991" s="30"/>
      <c r="AB991" s="30"/>
      <c r="AC991" s="30"/>
      <c r="AD991" s="30"/>
      <c r="AE991" s="30"/>
      <c r="AF991" s="30"/>
      <c r="AG991" s="30"/>
      <c r="AH991" s="30"/>
      <c r="AI991" s="30"/>
    </row>
    <row r="992" spans="1:35">
      <c r="A992" s="57"/>
      <c r="B992" s="43"/>
      <c r="C992" s="43"/>
      <c r="D992" s="43"/>
      <c r="E992" s="51"/>
      <c r="F992" s="43"/>
      <c r="G992" s="36"/>
      <c r="H992" s="43"/>
      <c r="I992" s="36"/>
      <c r="J992" s="43"/>
      <c r="K992" s="50"/>
      <c r="L992" s="43"/>
      <c r="M992" s="43"/>
      <c r="N992" s="36"/>
      <c r="O992" s="51"/>
      <c r="P992" s="43"/>
      <c r="Q992" s="36"/>
      <c r="R992" s="24"/>
      <c r="S992" s="43"/>
      <c r="T992" s="36"/>
      <c r="U992" s="30"/>
      <c r="V992" s="30"/>
      <c r="W992" s="30"/>
      <c r="X992" s="30"/>
      <c r="Y992" s="30"/>
      <c r="Z992" s="30"/>
      <c r="AA992" s="30"/>
      <c r="AB992" s="30"/>
      <c r="AC992" s="30"/>
      <c r="AD992" s="30"/>
      <c r="AE992" s="30"/>
      <c r="AF992" s="30"/>
      <c r="AG992" s="30"/>
      <c r="AH992" s="30"/>
      <c r="AI992" s="30"/>
    </row>
    <row r="993" spans="1:35">
      <c r="A993" s="57"/>
      <c r="B993" s="43"/>
      <c r="C993" s="43"/>
      <c r="D993" s="43"/>
      <c r="E993" s="51"/>
      <c r="F993" s="43"/>
      <c r="G993" s="36"/>
      <c r="H993" s="43"/>
      <c r="I993" s="36"/>
      <c r="J993" s="43"/>
      <c r="K993" s="50"/>
      <c r="L993" s="43"/>
      <c r="M993" s="43"/>
      <c r="N993" s="36"/>
      <c r="O993" s="51"/>
      <c r="P993" s="43"/>
      <c r="Q993" s="36"/>
      <c r="R993" s="24"/>
      <c r="S993" s="43"/>
      <c r="T993" s="36"/>
      <c r="U993" s="30"/>
      <c r="V993" s="30"/>
      <c r="W993" s="30"/>
      <c r="X993" s="30"/>
      <c r="Y993" s="30"/>
      <c r="Z993" s="30"/>
      <c r="AA993" s="30"/>
      <c r="AB993" s="30"/>
      <c r="AC993" s="30"/>
      <c r="AD993" s="30"/>
      <c r="AE993" s="30"/>
      <c r="AF993" s="30"/>
      <c r="AG993" s="30"/>
      <c r="AH993" s="30"/>
      <c r="AI993" s="30"/>
    </row>
    <row r="994" spans="1:35">
      <c r="A994" s="57"/>
      <c r="B994" s="43"/>
      <c r="C994" s="43"/>
      <c r="D994" s="43"/>
      <c r="E994" s="51"/>
      <c r="F994" s="43"/>
      <c r="G994" s="36"/>
      <c r="H994" s="43"/>
      <c r="I994" s="36"/>
      <c r="J994" s="43"/>
      <c r="K994" s="50"/>
      <c r="L994" s="43"/>
      <c r="M994" s="43"/>
      <c r="N994" s="36"/>
      <c r="O994" s="51"/>
      <c r="P994" s="43"/>
      <c r="Q994" s="36"/>
      <c r="R994" s="24"/>
      <c r="S994" s="43"/>
      <c r="T994" s="36"/>
      <c r="U994" s="30"/>
      <c r="V994" s="30"/>
      <c r="W994" s="30"/>
      <c r="X994" s="30"/>
      <c r="Y994" s="30"/>
      <c r="Z994" s="30"/>
      <c r="AA994" s="30"/>
      <c r="AB994" s="30"/>
      <c r="AC994" s="30"/>
      <c r="AD994" s="30"/>
      <c r="AE994" s="30"/>
      <c r="AF994" s="30"/>
      <c r="AG994" s="30"/>
      <c r="AH994" s="30"/>
      <c r="AI994" s="30"/>
    </row>
    <row r="995" spans="1:35">
      <c r="A995" s="57"/>
      <c r="B995" s="43"/>
      <c r="C995" s="43"/>
      <c r="D995" s="43"/>
      <c r="E995" s="51"/>
      <c r="F995" s="43"/>
      <c r="G995" s="36"/>
      <c r="H995" s="43"/>
      <c r="I995" s="36"/>
      <c r="J995" s="43"/>
      <c r="K995" s="50"/>
      <c r="L995" s="43"/>
      <c r="M995" s="43"/>
      <c r="N995" s="36"/>
      <c r="O995" s="51"/>
      <c r="P995" s="43"/>
      <c r="Q995" s="36"/>
      <c r="R995" s="24"/>
      <c r="S995" s="43"/>
      <c r="T995" s="36"/>
      <c r="U995" s="30"/>
      <c r="V995" s="30"/>
      <c r="W995" s="30"/>
      <c r="X995" s="30"/>
      <c r="Y995" s="30"/>
      <c r="Z995" s="30"/>
      <c r="AA995" s="30"/>
      <c r="AB995" s="30"/>
      <c r="AC995" s="30"/>
      <c r="AD995" s="30"/>
      <c r="AE995" s="30"/>
      <c r="AF995" s="30"/>
      <c r="AG995" s="30"/>
      <c r="AH995" s="30"/>
      <c r="AI995" s="30"/>
    </row>
    <row r="996" spans="1:35">
      <c r="A996" s="57"/>
      <c r="B996" s="43"/>
      <c r="C996" s="43"/>
      <c r="D996" s="43"/>
      <c r="E996" s="51"/>
      <c r="F996" s="43"/>
      <c r="G996" s="36"/>
      <c r="H996" s="43"/>
      <c r="I996" s="36"/>
      <c r="J996" s="43"/>
      <c r="K996" s="50"/>
      <c r="L996" s="43"/>
      <c r="M996" s="43"/>
      <c r="N996" s="36"/>
      <c r="O996" s="51"/>
      <c r="P996" s="43"/>
      <c r="Q996" s="36"/>
      <c r="R996" s="24"/>
      <c r="S996" s="43"/>
      <c r="T996" s="36"/>
      <c r="U996" s="30"/>
      <c r="V996" s="30"/>
      <c r="W996" s="30"/>
      <c r="X996" s="30"/>
      <c r="Y996" s="30"/>
      <c r="Z996" s="30"/>
      <c r="AA996" s="30"/>
      <c r="AB996" s="30"/>
      <c r="AC996" s="30"/>
      <c r="AD996" s="30"/>
      <c r="AE996" s="30"/>
      <c r="AF996" s="30"/>
      <c r="AG996" s="30"/>
      <c r="AH996" s="30"/>
      <c r="AI996" s="30"/>
    </row>
    <row r="997" spans="1:35">
      <c r="A997" s="57"/>
      <c r="B997" s="43"/>
      <c r="C997" s="43"/>
      <c r="D997" s="43"/>
      <c r="E997" s="51"/>
      <c r="F997" s="43"/>
      <c r="G997" s="36"/>
      <c r="H997" s="43"/>
      <c r="I997" s="36"/>
      <c r="J997" s="43"/>
      <c r="K997" s="50"/>
      <c r="L997" s="43"/>
      <c r="M997" s="43"/>
      <c r="N997" s="36"/>
      <c r="O997" s="51"/>
      <c r="P997" s="43"/>
      <c r="Q997" s="36"/>
      <c r="R997" s="24"/>
      <c r="S997" s="43"/>
      <c r="T997" s="36"/>
      <c r="U997" s="30"/>
      <c r="V997" s="30"/>
      <c r="W997" s="30"/>
      <c r="X997" s="30"/>
      <c r="Y997" s="30"/>
      <c r="Z997" s="30"/>
      <c r="AA997" s="30"/>
      <c r="AB997" s="30"/>
      <c r="AC997" s="30"/>
      <c r="AD997" s="30"/>
      <c r="AE997" s="30"/>
      <c r="AF997" s="30"/>
      <c r="AG997" s="30"/>
      <c r="AH997" s="30"/>
      <c r="AI997" s="30"/>
    </row>
    <row r="998" spans="1:35">
      <c r="A998" s="57"/>
      <c r="B998" s="43"/>
      <c r="C998" s="43"/>
      <c r="D998" s="43"/>
      <c r="E998" s="51"/>
      <c r="F998" s="43"/>
      <c r="G998" s="36"/>
      <c r="H998" s="43"/>
      <c r="I998" s="36"/>
      <c r="J998" s="43"/>
      <c r="K998" s="50"/>
      <c r="L998" s="43"/>
      <c r="M998" s="43"/>
      <c r="N998" s="36"/>
      <c r="O998" s="51"/>
      <c r="P998" s="43"/>
      <c r="Q998" s="36"/>
      <c r="R998" s="24"/>
      <c r="S998" s="43"/>
      <c r="T998" s="36"/>
      <c r="U998" s="30"/>
      <c r="V998" s="30"/>
      <c r="W998" s="30"/>
      <c r="X998" s="30"/>
      <c r="Y998" s="30"/>
      <c r="Z998" s="30"/>
      <c r="AA998" s="30"/>
      <c r="AB998" s="30"/>
      <c r="AC998" s="30"/>
      <c r="AD998" s="30"/>
      <c r="AE998" s="30"/>
      <c r="AF998" s="30"/>
      <c r="AG998" s="30"/>
      <c r="AH998" s="30"/>
      <c r="AI998" s="30"/>
    </row>
    <row r="999" spans="1:35">
      <c r="A999" s="57"/>
      <c r="B999" s="43"/>
      <c r="C999" s="43"/>
      <c r="D999" s="43"/>
      <c r="E999" s="51"/>
      <c r="F999" s="43"/>
      <c r="G999" s="36"/>
      <c r="H999" s="43"/>
      <c r="I999" s="36"/>
      <c r="J999" s="43"/>
      <c r="K999" s="50"/>
      <c r="L999" s="43"/>
      <c r="M999" s="43"/>
      <c r="N999" s="36"/>
      <c r="O999" s="51"/>
      <c r="P999" s="43"/>
      <c r="Q999" s="36"/>
      <c r="R999" s="24"/>
      <c r="S999" s="43"/>
      <c r="T999" s="36"/>
      <c r="U999" s="30"/>
      <c r="V999" s="30"/>
      <c r="W999" s="30"/>
      <c r="X999" s="30"/>
      <c r="Y999" s="30"/>
      <c r="Z999" s="30"/>
      <c r="AA999" s="30"/>
      <c r="AB999" s="30"/>
      <c r="AC999" s="30"/>
      <c r="AD999" s="30"/>
      <c r="AE999" s="30"/>
      <c r="AF999" s="30"/>
      <c r="AG999" s="30"/>
      <c r="AH999" s="30"/>
      <c r="AI999" s="30"/>
    </row>
    <row r="1000" spans="1:35">
      <c r="A1000" s="57"/>
      <c r="B1000" s="43"/>
      <c r="C1000" s="43"/>
      <c r="D1000" s="43"/>
      <c r="E1000" s="51"/>
      <c r="F1000" s="43"/>
      <c r="G1000" s="36"/>
      <c r="H1000" s="43"/>
      <c r="I1000" s="36"/>
      <c r="J1000" s="43"/>
      <c r="K1000" s="50"/>
      <c r="L1000" s="43"/>
      <c r="M1000" s="43"/>
      <c r="N1000" s="36"/>
      <c r="O1000" s="51"/>
      <c r="P1000" s="43"/>
      <c r="Q1000" s="36"/>
      <c r="R1000" s="24"/>
      <c r="S1000" s="43"/>
      <c r="T1000" s="36"/>
      <c r="U1000" s="30"/>
      <c r="V1000" s="30"/>
      <c r="W1000" s="30"/>
      <c r="X1000" s="30"/>
      <c r="Y1000" s="30"/>
      <c r="Z1000" s="30"/>
      <c r="AA1000" s="30"/>
      <c r="AB1000" s="30"/>
      <c r="AC1000" s="30"/>
      <c r="AD1000" s="30"/>
      <c r="AE1000" s="30"/>
      <c r="AF1000" s="30"/>
      <c r="AG1000" s="30"/>
      <c r="AH1000" s="30"/>
      <c r="AI1000" s="30"/>
    </row>
    <row r="1001" spans="1:35">
      <c r="A1001" s="57"/>
      <c r="B1001" s="43"/>
      <c r="C1001" s="43"/>
      <c r="D1001" s="43"/>
      <c r="E1001" s="51"/>
      <c r="F1001" s="43"/>
      <c r="G1001" s="36"/>
      <c r="H1001" s="43"/>
      <c r="I1001" s="36"/>
      <c r="J1001" s="43"/>
      <c r="K1001" s="50"/>
      <c r="L1001" s="43"/>
      <c r="M1001" s="43"/>
      <c r="N1001" s="36"/>
      <c r="O1001" s="51"/>
      <c r="P1001" s="43"/>
      <c r="Q1001" s="36"/>
      <c r="R1001" s="24"/>
      <c r="S1001" s="43"/>
      <c r="T1001" s="36"/>
      <c r="U1001" s="30"/>
      <c r="V1001" s="30"/>
      <c r="W1001" s="30"/>
      <c r="X1001" s="30"/>
      <c r="Y1001" s="30"/>
      <c r="Z1001" s="30"/>
      <c r="AA1001" s="30"/>
      <c r="AB1001" s="30"/>
      <c r="AC1001" s="30"/>
      <c r="AD1001" s="30"/>
      <c r="AE1001" s="30"/>
      <c r="AF1001" s="30"/>
      <c r="AG1001" s="30"/>
      <c r="AH1001" s="30"/>
      <c r="AI1001" s="30"/>
    </row>
    <row r="1002" spans="1:35">
      <c r="A1002" s="57"/>
      <c r="B1002" s="43"/>
      <c r="C1002" s="43"/>
      <c r="D1002" s="43"/>
      <c r="E1002" s="51"/>
      <c r="F1002" s="43"/>
      <c r="G1002" s="36"/>
      <c r="H1002" s="43"/>
      <c r="I1002" s="36"/>
      <c r="J1002" s="43"/>
      <c r="K1002" s="50"/>
      <c r="L1002" s="43"/>
      <c r="M1002" s="43"/>
      <c r="N1002" s="36"/>
      <c r="O1002" s="51"/>
      <c r="P1002" s="43"/>
      <c r="Q1002" s="36"/>
      <c r="R1002" s="24"/>
      <c r="S1002" s="43"/>
      <c r="T1002" s="36"/>
      <c r="U1002" s="30"/>
      <c r="V1002" s="30"/>
      <c r="W1002" s="30"/>
      <c r="X1002" s="30"/>
      <c r="Y1002" s="30"/>
      <c r="Z1002" s="30"/>
      <c r="AA1002" s="30"/>
      <c r="AB1002" s="30"/>
      <c r="AC1002" s="30"/>
      <c r="AD1002" s="30"/>
      <c r="AE1002" s="30"/>
      <c r="AF1002" s="30"/>
      <c r="AG1002" s="30"/>
      <c r="AH1002" s="30"/>
      <c r="AI1002" s="30"/>
    </row>
  </sheetData>
  <mergeCells count="17">
    <mergeCell ref="T2:T3"/>
    <mergeCell ref="U2:U3"/>
    <mergeCell ref="A1:U1"/>
    <mergeCell ref="A2:A3"/>
    <mergeCell ref="B2:B3"/>
    <mergeCell ref="C2:C3"/>
    <mergeCell ref="D2:D3"/>
    <mergeCell ref="E2:E3"/>
    <mergeCell ref="I2:N2"/>
    <mergeCell ref="O2:O3"/>
    <mergeCell ref="P2:P3"/>
    <mergeCell ref="Q2:Q3"/>
    <mergeCell ref="R2:R3"/>
    <mergeCell ref="G2:G3"/>
    <mergeCell ref="H2:H3"/>
    <mergeCell ref="S2:S3"/>
    <mergeCell ref="F2:F3"/>
  </mergeCells>
  <phoneticPr fontId="31" type="noConversion"/>
  <conditionalFormatting sqref="A14:U14">
    <cfRule type="expression" dxfId="16" priority="11">
      <formula>ISTEXT($A$5)</formula>
    </cfRule>
  </conditionalFormatting>
  <conditionalFormatting sqref="A5:U5">
    <cfRule type="expression" dxfId="15" priority="10">
      <formula>ISTEXT($A$5)</formula>
    </cfRule>
  </conditionalFormatting>
  <conditionalFormatting sqref="A16:U16">
    <cfRule type="expression" dxfId="14" priority="9">
      <formula>ISTEXT($A$5)</formula>
    </cfRule>
  </conditionalFormatting>
  <conditionalFormatting sqref="A26:U26">
    <cfRule type="expression" dxfId="13" priority="8">
      <formula>ISTEXT($A$5)</formula>
    </cfRule>
  </conditionalFormatting>
  <conditionalFormatting sqref="A28:U28">
    <cfRule type="expression" dxfId="12" priority="7">
      <formula>ISTEXT($A$5)</formula>
    </cfRule>
  </conditionalFormatting>
  <conditionalFormatting sqref="A36:U36">
    <cfRule type="expression" dxfId="11" priority="6">
      <formula>ISTEXT($A$5)</formula>
    </cfRule>
  </conditionalFormatting>
  <conditionalFormatting sqref="A47:U47">
    <cfRule type="expression" dxfId="10" priority="5">
      <formula>ISTEXT($A$5)</formula>
    </cfRule>
  </conditionalFormatting>
  <conditionalFormatting sqref="A51:U51">
    <cfRule type="expression" dxfId="9" priority="4">
      <formula>ISTEXT($A$5)</formula>
    </cfRule>
  </conditionalFormatting>
  <conditionalFormatting sqref="A56:U56">
    <cfRule type="expression" dxfId="8" priority="3">
      <formula>ISTEXT($A$5)</formula>
    </cfRule>
  </conditionalFormatting>
  <conditionalFormatting sqref="A72:U72">
    <cfRule type="expression" dxfId="7" priority="2">
      <formula>ISTEXT($A$5)</formula>
    </cfRule>
  </conditionalFormatting>
  <conditionalFormatting sqref="G21">
    <cfRule type="expression" dxfId="6" priority="1">
      <formula>LEFT(G21,4)="http"</formula>
    </cfRule>
  </conditionalFormatting>
  <hyperlinks>
    <hyperlink ref="G6" r:id="rId1" xr:uid="{00000000-0004-0000-0400-000000000000}"/>
    <hyperlink ref="G7" r:id="rId2" xr:uid="{00000000-0004-0000-0400-000001000000}"/>
    <hyperlink ref="G8" r:id="rId3" xr:uid="{00000000-0004-0000-0400-000002000000}"/>
    <hyperlink ref="G9" r:id="rId4" xr:uid="{00000000-0004-0000-0400-000003000000}"/>
    <hyperlink ref="G10" r:id="rId5" xr:uid="{00000000-0004-0000-0400-000004000000}"/>
    <hyperlink ref="G13" r:id="rId6" xr:uid="{00000000-0004-0000-0400-000005000000}"/>
    <hyperlink ref="G18" r:id="rId7" xr:uid="{00000000-0004-0000-0400-000006000000}"/>
    <hyperlink ref="G19" r:id="rId8" xr:uid="{00000000-0004-0000-0400-000007000000}"/>
    <hyperlink ref="U23" r:id="rId9" display="https://irbit13.uralschool.ru/upload/scirbit13_new/files/ca/5c/ca5c36d171f6da0de91936eb3f467d7e.pdf" xr:uid="{00000000-0004-0000-0400-000008000000}"/>
    <hyperlink ref="G24" r:id="rId10" xr:uid="{00000000-0004-0000-0400-000009000000}"/>
    <hyperlink ref="U24" r:id="rId11" display="Программа воспитания утверждена МАОУ &quot;Школа № 18&quot; Приказ № 35/2 от 19.05.2025, https://18irbit.uralschool.ru/?section_id=241" xr:uid="{00000000-0004-0000-0400-00000A000000}"/>
    <hyperlink ref="G25" r:id="rId12" xr:uid="{00000000-0004-0000-0400-00000B000000}"/>
    <hyperlink ref="U25" r:id="rId13" display="https://cdt-irbit.3dn.ru/Dokument/LDPD/programma_i_plan_vospitatelnoj_raboty_ldpd_i_lto.pdf" xr:uid="{00000000-0004-0000-0400-00000C000000}"/>
    <hyperlink ref="U29" r:id="rId14" display="https://kru-schk1.oshkole.ru/pages/31271.html" xr:uid="{00000000-0004-0000-0400-00000D000000}"/>
    <hyperlink ref="G30" r:id="rId15" xr:uid="{00000000-0004-0000-0400-00000E000000}"/>
    <hyperlink ref="G37" r:id="rId16" xr:uid="{00000000-0004-0000-0400-00000F000000}"/>
    <hyperlink ref="G38" r:id="rId17" xr:uid="{00000000-0004-0000-0400-000010000000}"/>
    <hyperlink ref="G40" r:id="rId18" xr:uid="{00000000-0004-0000-0400-000011000000}"/>
    <hyperlink ref="G41" r:id="rId19" xr:uid="{00000000-0004-0000-0400-000012000000}"/>
    <hyperlink ref="G42" r:id="rId20" xr:uid="{00000000-0004-0000-0400-000013000000}"/>
    <hyperlink ref="G43" r:id="rId21" xr:uid="{00000000-0004-0000-0400-000014000000}"/>
    <hyperlink ref="G45" r:id="rId22" xr:uid="{00000000-0004-0000-0400-000015000000}"/>
    <hyperlink ref="G46" r:id="rId23" xr:uid="{00000000-0004-0000-0400-000016000000}"/>
    <hyperlink ref="G49" r:id="rId24" xr:uid="{00000000-0004-0000-0400-000017000000}"/>
    <hyperlink ref="G50" r:id="rId25" xr:uid="{00000000-0004-0000-0400-000018000000}"/>
    <hyperlink ref="G53" r:id="rId26" xr:uid="{00000000-0004-0000-0400-000019000000}"/>
    <hyperlink ref="G54" r:id="rId27" xr:uid="{00000000-0004-0000-0400-00001A000000}"/>
    <hyperlink ref="U75" r:id="rId28" xr:uid="{00000000-0004-0000-0400-00001B000000}"/>
    <hyperlink ref="U79" r:id="rId29" xr:uid="{00000000-0004-0000-0400-00001C000000}"/>
    <hyperlink ref="G17" r:id="rId30" xr:uid="{00000000-0004-0000-0400-00001D000000}"/>
    <hyperlink ref="G20" r:id="rId31" xr:uid="{00000000-0004-0000-0400-00001E000000}"/>
    <hyperlink ref="G32" r:id="rId32" xr:uid="{00000000-0004-0000-0400-00001F000000}"/>
    <hyperlink ref="G35" r:id="rId33" xr:uid="{00000000-0004-0000-0400-000020000000}"/>
    <hyperlink ref="U73" r:id="rId34" xr:uid="{00000000-0004-0000-0400-000021000000}"/>
    <hyperlink ref="U77" r:id="rId35" xr:uid="{00000000-0004-0000-0400-000022000000}"/>
    <hyperlink ref="U84" r:id="rId36" xr:uid="{00000000-0004-0000-0400-000023000000}"/>
    <hyperlink ref="U83" r:id="rId37" xr:uid="{00000000-0004-0000-0400-000024000000}"/>
    <hyperlink ref="U52" r:id="rId38" display="https://clck.ru/3Su3cC" xr:uid="{00000000-0004-0000-0400-000025000000}"/>
    <hyperlink ref="U53" r:id="rId39" display="https://clck.ru/3Ssuet" xr:uid="{00000000-0004-0000-0400-000026000000}"/>
    <hyperlink ref="U54" r:id="rId40" display="https://clck.ru/3StbDk" xr:uid="{00000000-0004-0000-0400-000027000000}"/>
    <hyperlink ref="U55" r:id="rId41" display="https://clck.ru/3StzmP" xr:uid="{00000000-0004-0000-0400-000028000000}"/>
    <hyperlink ref="G57" r:id="rId42" xr:uid="{00000000-0004-0000-0400-000029000000}"/>
    <hyperlink ref="G58" r:id="rId43" display="https://9srv.uralschool.ru/?section_id=255" xr:uid="{00000000-0004-0000-0400-00002A000000}"/>
    <hyperlink ref="G59" r:id="rId44" xr:uid="{00000000-0004-0000-0400-00002B000000}"/>
    <hyperlink ref="G60" r:id="rId45" xr:uid="{00000000-0004-0000-0400-00002C000000}"/>
    <hyperlink ref="G61" r:id="rId46" xr:uid="{00000000-0004-0000-0400-00002D000000}"/>
    <hyperlink ref="U61" r:id="rId47" display="https://14srv.uralschool.ru/site/pub?id=286" xr:uid="{00000000-0004-0000-0400-00002E000000}"/>
    <hyperlink ref="G63" r:id="rId48" xr:uid="{00000000-0004-0000-0400-00002F000000}"/>
    <hyperlink ref="U63" r:id="rId49" display="https://srv19.uralschool.ru/file/download?id=14983" xr:uid="{00000000-0004-0000-0400-000030000000}"/>
    <hyperlink ref="G64" r:id="rId50" xr:uid="{00000000-0004-0000-0400-000031000000}"/>
    <hyperlink ref="G65" r:id="rId51" xr:uid="{00000000-0004-0000-0400-000032000000}"/>
    <hyperlink ref="U65" r:id="rId52" display="https://21srv.uralschool.ru/?section_id=292" xr:uid="{00000000-0004-0000-0400-000033000000}"/>
    <hyperlink ref="G66" r:id="rId53" xr:uid="{00000000-0004-0000-0400-000034000000}"/>
    <hyperlink ref="U68" r:id="rId54" xr:uid="{00000000-0004-0000-0400-000035000000}"/>
    <hyperlink ref="U69" r:id="rId55" display="https://27srv.uralschool.ru/?section_id=13" xr:uid="{00000000-0004-0000-0400-000036000000}"/>
    <hyperlink ref="G71" r:id="rId56" xr:uid="{00000000-0004-0000-0400-000037000000}"/>
    <hyperlink ref="G15" r:id="rId57" xr:uid="{00000000-0004-0000-0400-000038000000}"/>
    <hyperlink ref="G27" r:id="rId58" xr:uid="{00000000-0004-0000-0400-000039000000}"/>
    <hyperlink ref="U7" r:id="rId59" display="https://clck.su/pJmID" xr:uid="{00000000-0004-0000-0400-00003A000000}"/>
    <hyperlink ref="U8" r:id="rId60" display="https://clck.su/bhUer" xr:uid="{00000000-0004-0000-0400-00003B000000}"/>
    <hyperlink ref="U9" r:id="rId61" display="https://clck.ru/3Swcep" xr:uid="{00000000-0004-0000-0400-00003C000000}"/>
    <hyperlink ref="U10" r:id="rId62" display="https://clck.ru/3SxGLr" xr:uid="{00000000-0004-0000-0400-00003D000000}"/>
    <hyperlink ref="U11" r:id="rId63" display="https://clck.ru/3Swvoa" xr:uid="{00000000-0004-0000-0400-00003E000000}"/>
    <hyperlink ref="U13" r:id="rId64" display="https://clck.ru/3Su37h" xr:uid="{00000000-0004-0000-0400-00003F000000}"/>
    <hyperlink ref="U48" r:id="rId65" display="https://mahnevo.uralschool.ru/?section_id=199" xr:uid="{00000000-0004-0000-0400-000040000000}"/>
    <hyperlink ref="U49" r:id="rId66" xr:uid="{00000000-0004-0000-0400-000041000000}"/>
    <hyperlink ref="U50" r:id="rId67" display="https://disk.yandex.ru/d/S49fVxtPyOs7jg" xr:uid="{00000000-0004-0000-0400-000042000000}"/>
    <hyperlink ref="G73" r:id="rId68" xr:uid="{00000000-0004-0000-0400-000043000000}"/>
    <hyperlink ref="G79" r:id="rId69" xr:uid="{00000000-0004-0000-0400-000044000000}"/>
    <hyperlink ref="U43" r:id="rId70" display="http://sarana-edu.ru/%D0%BE%D0%B7%D0%B4%D0%BE%D1%80%D0%BE%D0%B2%D0%B8%D1%82%D0%B5%D0%BB%D1%8C%D0%BD%D0%B0%D1%8F-%D0%BA%D0%BE%D0%BC%D0%BF%D0%B0%D0%BD%D0%B8%D1%8F-%D0%BC%D0%B0%D0%BE%D1%83-%D1%81%D0%B0%D1%80%D0%B0%D0%BD/" xr:uid="{00000000-0004-0000-0400-000045000000}"/>
    <hyperlink ref="U45" r:id="rId71" display="https://tavra.uralschool.ru/upload/sctavra_new/files/de/c7/dec7992c1714422df0a48e5e21d225a9.pdf" xr:uid="{00000000-0004-0000-0400-000046000000}"/>
    <hyperlink ref="G78" r:id="rId72" xr:uid="{00000000-0004-0000-0400-000047000000}"/>
    <hyperlink ref="G81" r:id="rId73" xr:uid="{00000000-0004-0000-0400-000048000000}"/>
    <hyperlink ref="G21" r:id="rId74" xr:uid="{95D5DE63-274E-421E-964B-5CAA74ACF990}"/>
  </hyperlinks>
  <pageMargins left="0.7" right="0.7" top="0.75" bottom="0.75" header="0" footer="0"/>
  <pageSetup paperSize="9" fitToHeight="0" orientation="landscape" r:id="rId75"/>
  <tableParts count="1">
    <tablePart r:id="rId7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6"/>
  <dimension ref="A1:AD998"/>
  <sheetViews>
    <sheetView zoomScaleNormal="100" workbookViewId="0">
      <pane xSplit="2" ySplit="4" topLeftCell="C5" activePane="bottomRight" state="frozen"/>
      <selection pane="topRight" activeCell="C1" sqref="C1"/>
      <selection pane="bottomLeft" activeCell="A5" sqref="A5"/>
      <selection pane="bottomRight" activeCell="A10" sqref="A10"/>
    </sheetView>
  </sheetViews>
  <sheetFormatPr defaultColWidth="14.44140625" defaultRowHeight="12"/>
  <cols>
    <col min="1" max="1" width="7.5546875" style="30" customWidth="1"/>
    <col min="2" max="2" width="28.6640625" style="30" customWidth="1"/>
    <col min="3" max="3" width="15.88671875" style="30" customWidth="1"/>
    <col min="4" max="4" width="20.6640625" style="30" customWidth="1"/>
    <col min="5" max="5" width="10.33203125" style="30" customWidth="1"/>
    <col min="6" max="6" width="26" style="30" customWidth="1"/>
    <col min="7" max="7" width="27.33203125" style="30" customWidth="1"/>
    <col min="8" max="8" width="16.33203125" style="30" customWidth="1"/>
    <col min="9" max="9" width="15.44140625" style="30" customWidth="1"/>
    <col min="10" max="10" width="19.5546875" style="30" customWidth="1"/>
    <col min="11" max="11" width="20.5546875" style="30" customWidth="1"/>
    <col min="12" max="12" width="20.6640625" style="30" customWidth="1"/>
    <col min="13" max="13" width="33.44140625" style="30" customWidth="1"/>
    <col min="14" max="14" width="10.44140625" style="30" customWidth="1"/>
    <col min="15" max="15" width="45.109375" style="30" customWidth="1"/>
    <col min="16" max="16" width="26" style="30" customWidth="1"/>
    <col min="17" max="17" width="40" style="30" customWidth="1"/>
    <col min="18" max="18" width="16.88671875" style="30" customWidth="1"/>
    <col min="19" max="19" width="18.109375" style="30" customWidth="1"/>
    <col min="20" max="20" width="40.44140625" style="30" customWidth="1"/>
    <col min="21" max="21" width="31" style="30" customWidth="1"/>
    <col min="22" max="29" width="9.109375" style="30" customWidth="1"/>
    <col min="30" max="16384" width="14.44140625" style="30"/>
  </cols>
  <sheetData>
    <row r="1" spans="1:28" ht="12.6" thickBot="1">
      <c r="A1" s="543" t="s">
        <v>3189</v>
      </c>
      <c r="B1" s="544"/>
      <c r="C1" s="544"/>
      <c r="D1" s="544"/>
      <c r="E1" s="544"/>
      <c r="F1" s="544"/>
      <c r="G1" s="544"/>
      <c r="H1" s="544"/>
      <c r="I1" s="544"/>
      <c r="J1" s="544"/>
      <c r="K1" s="544"/>
      <c r="L1" s="544"/>
      <c r="M1" s="544"/>
      <c r="N1" s="544"/>
      <c r="O1" s="544"/>
      <c r="P1" s="544"/>
      <c r="Q1" s="544"/>
      <c r="R1" s="544"/>
      <c r="S1" s="544"/>
      <c r="T1" s="544"/>
      <c r="U1" s="544"/>
      <c r="V1" s="2"/>
      <c r="W1" s="2"/>
      <c r="X1" s="2"/>
      <c r="Y1" s="2"/>
      <c r="Z1" s="2"/>
      <c r="AA1" s="2"/>
      <c r="AB1" s="2"/>
    </row>
    <row r="2" spans="1:28" ht="15" customHeight="1">
      <c r="A2" s="531" t="str">
        <f>ЗОЛ!A2</f>
        <v>Номер строки</v>
      </c>
      <c r="B2" s="524" t="str">
        <f>ЗОЛ!B2</f>
        <v>Полное и сокращенное наименование организации отдыха детей и их оздоровления</v>
      </c>
      <c r="C2" s="524" t="str">
        <f>ЗОЛ!C2</f>
        <v>Организационно-правовая форма организации отдыха детей и их оздоровления</v>
      </c>
      <c r="D2" s="524" t="str">
        <f>ЗОЛ!D2</f>
        <v>ФИО руководителя организации отдыха детей и их оздоровления</v>
      </c>
      <c r="E2" s="524" t="str">
        <f>ЗОЛ!E2</f>
        <v>ИНН</v>
      </c>
      <c r="F2" s="524" t="str">
        <f>ЗОЛ!F2</f>
        <v>Адрес (место нахождения) организации отдыха детей и их оздоровления, контактный телефон, адрес электронной почты</v>
      </c>
      <c r="G2" s="524" t="str">
        <f>ЗОЛ!G2</f>
        <v>Официальный сайт организации отдыха детей и их оздоровления в информационно-телекоммуникационной сети "Интернет", ссылка</v>
      </c>
      <c r="H2" s="524" t="str">
        <f>ЗОЛ!H2</f>
        <v>Тип организации отдыха детей и их оздоровления</v>
      </c>
      <c r="I2" s="526" t="str">
        <f>ЗОЛ!I2</f>
        <v>Предоставляемые организацией отдыха детей и их оздоровления услуги в сфере отдыха и оздоровления детей</v>
      </c>
      <c r="J2" s="527"/>
      <c r="K2" s="527"/>
      <c r="L2" s="527"/>
      <c r="M2" s="527"/>
      <c r="N2" s="528"/>
      <c r="O2" s="524" t="str">
        <f>ЗОЛ!O2</f>
        <v>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v>
      </c>
      <c r="P2" s="524" t="str">
        <f>ЗОЛ!P2</f>
        <v>Информация о наличии санитарно-эпидемиологического заключения, включая дату и номер заключения</v>
      </c>
      <c r="Q2" s="524" t="str">
        <f>ЗОЛ!Q2</f>
        <v>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v>
      </c>
      <c r="R2" s="524" t="str">
        <f>ЗОЛ!R2</f>
        <v>Информация о наличии лицензии на осуществление медицинской деятельности</v>
      </c>
      <c r="S2" s="524" t="str">
        <f>ЗОЛ!S2</f>
        <v>Информация о наличии лицензии на осуществление образовательной деятельности</v>
      </c>
      <c r="T2" s="524" t="str">
        <f>ЗОЛ!T2</f>
        <v>Обеспечение в организации отдыха детей и их оздоровления доступности услуг для детей инвалидов и детей с ограниченными возможностями здоровья</v>
      </c>
      <c r="U2" s="524" t="str">
        <f>ЗОЛ!U2</f>
        <v>Сведения о наличии программы воспитательной работы и календарного плана воспитательной работы, ссылка</v>
      </c>
      <c r="V2" s="3"/>
      <c r="W2" s="3"/>
      <c r="X2" s="3"/>
      <c r="Y2" s="3"/>
      <c r="Z2" s="3"/>
      <c r="AA2" s="3"/>
      <c r="AB2" s="3"/>
    </row>
    <row r="3" spans="1:28" ht="45.6">
      <c r="A3" s="532"/>
      <c r="B3" s="525"/>
      <c r="C3" s="525"/>
      <c r="D3" s="525"/>
      <c r="E3" s="525"/>
      <c r="F3" s="525"/>
      <c r="G3" s="525"/>
      <c r="H3" s="525"/>
      <c r="I3" s="4" t="str">
        <f>ЗОЛ!I3</f>
        <v>Режим работы организации отдыха детей и их оздоровления</v>
      </c>
      <c r="J3" s="4" t="str">
        <f>ЗОЛ!J3</f>
        <v>Даты проведения смен</v>
      </c>
      <c r="K3" s="4" t="str">
        <f>ЗОЛ!K3</f>
        <v>Средняя стоимость 1 дня пребывания в организации отдыха детей и их оздоровления</v>
      </c>
      <c r="L3" s="4" t="str">
        <f>ЗОЛ!L3</f>
        <v>Возрастная категория детей, принимаемых в организацию отдыха детей и их оздоровления</v>
      </c>
      <c r="M3" s="4" t="str">
        <f>ЗОЛ!M3</f>
        <v>Информация о проживании и питании детей в организации отдыха детей и их оздоровления</v>
      </c>
      <c r="N3" s="4" t="str">
        <f>ЗОЛ!N3</f>
        <v>Наличие оборудованного места для купания</v>
      </c>
      <c r="O3" s="525"/>
      <c r="P3" s="525"/>
      <c r="Q3" s="525"/>
      <c r="R3" s="525"/>
      <c r="S3" s="525"/>
      <c r="T3" s="525"/>
      <c r="U3" s="525"/>
      <c r="V3" s="3"/>
      <c r="W3" s="3"/>
      <c r="X3" s="3"/>
      <c r="Y3" s="3"/>
      <c r="Z3" s="3"/>
      <c r="AA3" s="3"/>
      <c r="AB3" s="3"/>
    </row>
    <row r="4" spans="1:28" ht="12.6" thickBot="1">
      <c r="A4" s="5" t="s">
        <v>3248</v>
      </c>
      <c r="B4" s="6" t="s">
        <v>3193</v>
      </c>
      <c r="C4" s="6" t="s">
        <v>3194</v>
      </c>
      <c r="D4" s="6" t="s">
        <v>3195</v>
      </c>
      <c r="E4" s="6" t="s">
        <v>3197</v>
      </c>
      <c r="F4" s="6" t="s">
        <v>3203</v>
      </c>
      <c r="G4" s="6" t="s">
        <v>3249</v>
      </c>
      <c r="H4" s="6" t="s">
        <v>3250</v>
      </c>
      <c r="I4" s="6" t="s">
        <v>3251</v>
      </c>
      <c r="J4" s="6" t="s">
        <v>3252</v>
      </c>
      <c r="K4" s="6" t="s">
        <v>3253</v>
      </c>
      <c r="L4" s="6" t="s">
        <v>3254</v>
      </c>
      <c r="M4" s="6" t="s">
        <v>3255</v>
      </c>
      <c r="N4" s="6" t="s">
        <v>3256</v>
      </c>
      <c r="O4" s="6" t="s">
        <v>3257</v>
      </c>
      <c r="P4" s="6" t="s">
        <v>3258</v>
      </c>
      <c r="Q4" s="6" t="s">
        <v>3259</v>
      </c>
      <c r="R4" s="6" t="s">
        <v>3260</v>
      </c>
      <c r="S4" s="6" t="s">
        <v>3261</v>
      </c>
      <c r="T4" s="6" t="s">
        <v>3262</v>
      </c>
      <c r="U4" s="90" t="s">
        <v>3263</v>
      </c>
      <c r="V4" s="3"/>
      <c r="W4" s="3"/>
      <c r="X4" s="3"/>
      <c r="Y4" s="3"/>
      <c r="Z4" s="3"/>
      <c r="AA4" s="3"/>
      <c r="AB4" s="3"/>
    </row>
    <row r="5" spans="1:28" ht="96">
      <c r="A5" s="31">
        <v>1</v>
      </c>
      <c r="B5" s="10" t="s">
        <v>7751</v>
      </c>
      <c r="C5" s="10" t="s">
        <v>341</v>
      </c>
      <c r="D5" s="10" t="s">
        <v>3190</v>
      </c>
      <c r="E5" s="9">
        <v>6650001161</v>
      </c>
      <c r="F5" s="9" t="s">
        <v>7509</v>
      </c>
      <c r="G5" s="86" t="s">
        <v>2776</v>
      </c>
      <c r="H5" s="10" t="s">
        <v>3191</v>
      </c>
      <c r="I5" s="9" t="s">
        <v>22</v>
      </c>
      <c r="J5" s="10" t="s">
        <v>4578</v>
      </c>
      <c r="K5" s="14">
        <v>460</v>
      </c>
      <c r="L5" s="10" t="s">
        <v>3192</v>
      </c>
      <c r="M5" s="76" t="s">
        <v>11372</v>
      </c>
      <c r="N5" s="10" t="s">
        <v>39</v>
      </c>
      <c r="O5" s="173" t="s">
        <v>12532</v>
      </c>
      <c r="P5" s="8" t="s">
        <v>7080</v>
      </c>
      <c r="Q5" s="76" t="s">
        <v>10379</v>
      </c>
      <c r="R5" s="10" t="s">
        <v>5350</v>
      </c>
      <c r="S5" s="10" t="s">
        <v>3587</v>
      </c>
      <c r="T5" s="82" t="s">
        <v>5011</v>
      </c>
      <c r="U5" s="66" t="s">
        <v>5348</v>
      </c>
    </row>
    <row r="6" spans="1:28" ht="156">
      <c r="A6" s="31">
        <v>2</v>
      </c>
      <c r="B6" s="8" t="s">
        <v>7750</v>
      </c>
      <c r="C6" s="10" t="s">
        <v>341</v>
      </c>
      <c r="D6" s="8" t="s">
        <v>3196</v>
      </c>
      <c r="E6" s="11">
        <v>6652019950</v>
      </c>
      <c r="F6" s="84" t="s">
        <v>8634</v>
      </c>
      <c r="G6" s="86" t="s">
        <v>3670</v>
      </c>
      <c r="H6" s="10" t="s">
        <v>3191</v>
      </c>
      <c r="I6" s="11" t="s">
        <v>22</v>
      </c>
      <c r="J6" s="8" t="s">
        <v>3502</v>
      </c>
      <c r="K6" s="12">
        <v>2214.2800000000002</v>
      </c>
      <c r="L6" s="20" t="s">
        <v>31</v>
      </c>
      <c r="M6" s="484" t="s">
        <v>11373</v>
      </c>
      <c r="N6" s="20" t="s">
        <v>39</v>
      </c>
      <c r="O6" s="501" t="s">
        <v>12533</v>
      </c>
      <c r="P6" s="8" t="s">
        <v>6731</v>
      </c>
      <c r="Q6" s="476" t="s">
        <v>10380</v>
      </c>
      <c r="R6" s="84" t="s">
        <v>7674</v>
      </c>
      <c r="S6" s="20" t="s">
        <v>39</v>
      </c>
      <c r="T6" s="89" t="s">
        <v>5002</v>
      </c>
      <c r="U6" s="69" t="s">
        <v>5346</v>
      </c>
    </row>
    <row r="7" spans="1:28" ht="108">
      <c r="A7" s="98" t="s">
        <v>3194</v>
      </c>
      <c r="B7" s="10" t="s">
        <v>7748</v>
      </c>
      <c r="C7" s="10" t="s">
        <v>44</v>
      </c>
      <c r="D7" s="10" t="s">
        <v>3198</v>
      </c>
      <c r="E7" s="10">
        <v>6686056559</v>
      </c>
      <c r="F7" s="10" t="s">
        <v>13616</v>
      </c>
      <c r="G7" s="85" t="s">
        <v>3199</v>
      </c>
      <c r="H7" s="10" t="s">
        <v>3191</v>
      </c>
      <c r="I7" s="9" t="s">
        <v>3200</v>
      </c>
      <c r="J7" s="10" t="s">
        <v>5482</v>
      </c>
      <c r="K7" s="14">
        <v>2960</v>
      </c>
      <c r="L7" s="20" t="s">
        <v>31</v>
      </c>
      <c r="M7" s="76" t="s">
        <v>11374</v>
      </c>
      <c r="N7" s="40" t="s">
        <v>117</v>
      </c>
      <c r="O7" s="173" t="s">
        <v>12534</v>
      </c>
      <c r="P7" s="10" t="s">
        <v>6782</v>
      </c>
      <c r="Q7" s="76" t="s">
        <v>10381</v>
      </c>
      <c r="R7" s="10" t="s">
        <v>3201</v>
      </c>
      <c r="S7" s="10" t="s">
        <v>3202</v>
      </c>
      <c r="T7" s="41" t="s">
        <v>5347</v>
      </c>
      <c r="U7" s="66" t="s">
        <v>5349</v>
      </c>
    </row>
    <row r="8" spans="1:28" ht="115.2" customHeight="1">
      <c r="A8" s="31">
        <v>4</v>
      </c>
      <c r="B8" s="10" t="s">
        <v>7749</v>
      </c>
      <c r="C8" s="10" t="s">
        <v>3204</v>
      </c>
      <c r="D8" s="10" t="s">
        <v>3205</v>
      </c>
      <c r="E8" s="9">
        <v>6682021770</v>
      </c>
      <c r="F8" s="10" t="s">
        <v>10793</v>
      </c>
      <c r="G8" s="85" t="s">
        <v>3206</v>
      </c>
      <c r="H8" s="10" t="s">
        <v>3191</v>
      </c>
      <c r="I8" s="9" t="s">
        <v>22</v>
      </c>
      <c r="J8" s="16" t="s">
        <v>5650</v>
      </c>
      <c r="K8" s="14">
        <v>2990</v>
      </c>
      <c r="L8" s="15" t="s">
        <v>3207</v>
      </c>
      <c r="M8" s="76" t="s">
        <v>11375</v>
      </c>
      <c r="N8" s="10" t="s">
        <v>39</v>
      </c>
      <c r="O8" s="173" t="s">
        <v>12535</v>
      </c>
      <c r="P8" s="10" t="s">
        <v>6354</v>
      </c>
      <c r="Q8" s="9" t="s">
        <v>190</v>
      </c>
      <c r="R8" s="10" t="s">
        <v>3787</v>
      </c>
      <c r="S8" s="10" t="s">
        <v>39</v>
      </c>
      <c r="T8" s="89" t="s">
        <v>5002</v>
      </c>
      <c r="U8" s="66" t="s">
        <v>5345</v>
      </c>
    </row>
    <row r="9" spans="1:28" ht="155.4" customHeight="1">
      <c r="A9" s="517">
        <v>5</v>
      </c>
      <c r="B9" s="47" t="s">
        <v>14056</v>
      </c>
      <c r="C9" s="47" t="s">
        <v>44</v>
      </c>
      <c r="D9" s="47" t="s">
        <v>3332</v>
      </c>
      <c r="E9" s="74">
        <v>6617023425</v>
      </c>
      <c r="F9" s="47" t="s">
        <v>7259</v>
      </c>
      <c r="G9" s="518" t="s">
        <v>7257</v>
      </c>
      <c r="H9" s="47" t="s">
        <v>3191</v>
      </c>
      <c r="I9" s="74" t="s">
        <v>22</v>
      </c>
      <c r="J9" s="47" t="s">
        <v>7258</v>
      </c>
      <c r="K9" s="100">
        <v>1210</v>
      </c>
      <c r="L9" s="519" t="s">
        <v>3245</v>
      </c>
      <c r="M9" s="74" t="s">
        <v>10796</v>
      </c>
      <c r="N9" s="47" t="s">
        <v>39</v>
      </c>
      <c r="O9" s="520" t="s">
        <v>14058</v>
      </c>
      <c r="P9" s="47" t="s">
        <v>7260</v>
      </c>
      <c r="Q9" s="74" t="s">
        <v>14057</v>
      </c>
      <c r="R9" s="47" t="s">
        <v>7261</v>
      </c>
      <c r="S9" s="47" t="s">
        <v>4088</v>
      </c>
      <c r="T9" s="521" t="s">
        <v>7263</v>
      </c>
      <c r="U9" s="522" t="s">
        <v>7262</v>
      </c>
    </row>
    <row r="10" spans="1:28" ht="155.4" customHeight="1">
      <c r="A10" s="517" t="s">
        <v>3203</v>
      </c>
      <c r="B10" s="47" t="s">
        <v>14090</v>
      </c>
      <c r="C10" s="47" t="s">
        <v>44</v>
      </c>
      <c r="D10" s="47" t="s">
        <v>3354</v>
      </c>
      <c r="E10" s="74">
        <v>6621006831</v>
      </c>
      <c r="F10" s="47" t="s">
        <v>14089</v>
      </c>
      <c r="G10" s="518" t="s">
        <v>3981</v>
      </c>
      <c r="H10" s="47" t="s">
        <v>3191</v>
      </c>
      <c r="I10" s="74" t="s">
        <v>22</v>
      </c>
      <c r="J10" s="47" t="s">
        <v>14087</v>
      </c>
      <c r="K10" s="100">
        <v>2154.7600000000002</v>
      </c>
      <c r="L10" s="519" t="s">
        <v>26</v>
      </c>
      <c r="M10" s="87" t="s">
        <v>14091</v>
      </c>
      <c r="N10" s="47" t="s">
        <v>4088</v>
      </c>
      <c r="O10" s="520" t="s">
        <v>14092</v>
      </c>
      <c r="P10" s="47" t="s">
        <v>14088</v>
      </c>
      <c r="Q10" s="74" t="s">
        <v>14093</v>
      </c>
      <c r="R10" s="47" t="s">
        <v>14094</v>
      </c>
      <c r="S10" s="47" t="s">
        <v>39</v>
      </c>
      <c r="T10" s="521" t="s">
        <v>14095</v>
      </c>
      <c r="U10" s="522" t="s">
        <v>4517</v>
      </c>
    </row>
    <row r="11" spans="1:28">
      <c r="A11" s="57"/>
      <c r="B11" s="43"/>
      <c r="C11" s="43"/>
      <c r="D11" s="43"/>
      <c r="E11" s="36"/>
      <c r="F11" s="36"/>
      <c r="G11" s="36"/>
      <c r="H11" s="36"/>
      <c r="I11" s="36"/>
      <c r="J11" s="43"/>
      <c r="K11" s="44"/>
      <c r="L11" s="36"/>
      <c r="M11" s="36"/>
      <c r="N11" s="36"/>
      <c r="O11" s="36"/>
      <c r="P11" s="43"/>
      <c r="Q11" s="36"/>
      <c r="R11" s="43"/>
      <c r="S11" s="43"/>
      <c r="T11" s="43"/>
    </row>
    <row r="12" spans="1:28">
      <c r="A12" s="57"/>
      <c r="B12" s="43"/>
      <c r="C12" s="43"/>
      <c r="D12" s="43"/>
      <c r="E12" s="36"/>
      <c r="F12" s="36"/>
      <c r="G12" s="36"/>
      <c r="H12" s="36"/>
      <c r="I12" s="36"/>
      <c r="J12" s="43"/>
      <c r="K12" s="44"/>
      <c r="L12" s="36"/>
      <c r="M12" s="36"/>
      <c r="N12" s="36"/>
      <c r="O12" s="36"/>
      <c r="P12" s="43"/>
      <c r="Q12" s="36"/>
      <c r="R12" s="43"/>
      <c r="S12" s="43"/>
      <c r="T12" s="43"/>
    </row>
    <row r="13" spans="1:28">
      <c r="A13" s="57"/>
      <c r="B13" s="43"/>
      <c r="C13" s="43"/>
      <c r="D13" s="43"/>
      <c r="E13" s="36"/>
      <c r="F13" s="36"/>
      <c r="G13" s="36"/>
      <c r="H13" s="36"/>
      <c r="I13" s="36"/>
      <c r="J13" s="43"/>
      <c r="K13" s="44"/>
      <c r="L13" s="36"/>
      <c r="M13" s="36"/>
      <c r="N13" s="36"/>
      <c r="O13" s="36"/>
      <c r="P13" s="43"/>
      <c r="Q13" s="36"/>
      <c r="R13" s="43"/>
      <c r="S13" s="43"/>
      <c r="T13" s="43"/>
    </row>
    <row r="14" spans="1:28">
      <c r="A14" s="57"/>
      <c r="B14" s="43"/>
      <c r="C14" s="43"/>
      <c r="D14" s="43"/>
      <c r="E14" s="36"/>
      <c r="F14" s="36"/>
      <c r="G14" s="36"/>
      <c r="H14" s="36"/>
      <c r="I14" s="36"/>
      <c r="J14" s="43"/>
      <c r="K14" s="44"/>
      <c r="L14" s="36"/>
      <c r="M14" s="36"/>
      <c r="N14" s="36"/>
      <c r="O14" s="36"/>
      <c r="P14" s="43"/>
      <c r="Q14" s="36"/>
      <c r="R14" s="43"/>
      <c r="S14" s="43"/>
      <c r="T14" s="43"/>
    </row>
    <row r="15" spans="1:28">
      <c r="A15" s="57"/>
      <c r="B15" s="43"/>
      <c r="C15" s="43"/>
      <c r="D15" s="43"/>
      <c r="E15" s="36"/>
      <c r="F15" s="36"/>
      <c r="G15" s="36"/>
      <c r="H15" s="36"/>
      <c r="I15" s="36"/>
      <c r="J15" s="43"/>
      <c r="K15" s="44"/>
      <c r="L15" s="36"/>
      <c r="M15" s="36"/>
      <c r="N15" s="36"/>
      <c r="O15" s="36"/>
      <c r="P15" s="43"/>
      <c r="Q15" s="36"/>
      <c r="R15" s="43"/>
      <c r="S15" s="43"/>
      <c r="T15" s="43"/>
    </row>
    <row r="16" spans="1:28">
      <c r="A16" s="57"/>
      <c r="B16" s="43"/>
      <c r="C16" s="43"/>
      <c r="D16" s="43"/>
      <c r="E16" s="36"/>
      <c r="F16" s="36"/>
      <c r="G16" s="36"/>
      <c r="H16" s="36"/>
      <c r="I16" s="36"/>
      <c r="J16" s="43"/>
      <c r="K16" s="44"/>
      <c r="L16" s="36"/>
      <c r="M16" s="36"/>
      <c r="N16" s="36"/>
      <c r="O16" s="36"/>
      <c r="P16" s="43"/>
      <c r="Q16" s="36"/>
      <c r="R16" s="43"/>
      <c r="S16" s="43"/>
      <c r="T16" s="43"/>
    </row>
    <row r="17" spans="1:20">
      <c r="A17" s="57"/>
      <c r="B17" s="43"/>
      <c r="C17" s="43"/>
      <c r="D17" s="43"/>
      <c r="E17" s="36"/>
      <c r="F17" s="36"/>
      <c r="G17" s="36"/>
      <c r="H17" s="36"/>
      <c r="I17" s="36"/>
      <c r="J17" s="43"/>
      <c r="K17" s="44"/>
      <c r="L17" s="36"/>
      <c r="M17" s="36"/>
      <c r="N17" s="36"/>
      <c r="O17" s="36"/>
      <c r="P17" s="43"/>
      <c r="Q17" s="36"/>
      <c r="R17" s="43"/>
      <c r="S17" s="43"/>
      <c r="T17" s="43"/>
    </row>
    <row r="18" spans="1:20">
      <c r="A18" s="57"/>
      <c r="B18" s="43"/>
      <c r="C18" s="43"/>
      <c r="D18" s="43"/>
      <c r="E18" s="36"/>
      <c r="F18" s="36"/>
      <c r="G18" s="36"/>
      <c r="H18" s="36"/>
      <c r="I18" s="36"/>
      <c r="J18" s="43"/>
      <c r="K18" s="44"/>
      <c r="L18" s="36"/>
      <c r="M18" s="36"/>
      <c r="N18" s="36"/>
      <c r="O18" s="36"/>
      <c r="P18" s="43"/>
      <c r="Q18" s="36"/>
      <c r="R18" s="43"/>
      <c r="S18" s="43"/>
      <c r="T18" s="43"/>
    </row>
    <row r="19" spans="1:20">
      <c r="A19" s="57"/>
      <c r="B19" s="43"/>
      <c r="C19" s="43"/>
      <c r="D19" s="43"/>
      <c r="E19" s="36"/>
      <c r="F19" s="36"/>
      <c r="G19" s="36"/>
      <c r="H19" s="36"/>
      <c r="I19" s="36"/>
      <c r="J19" s="43"/>
      <c r="K19" s="44"/>
      <c r="L19" s="36"/>
      <c r="M19" s="36"/>
      <c r="N19" s="36"/>
      <c r="O19" s="36"/>
      <c r="P19" s="43"/>
      <c r="Q19" s="36"/>
      <c r="R19" s="43"/>
      <c r="S19" s="43"/>
      <c r="T19" s="43"/>
    </row>
    <row r="20" spans="1:20">
      <c r="A20" s="57"/>
      <c r="B20" s="43"/>
      <c r="C20" s="43"/>
      <c r="D20" s="43"/>
      <c r="E20" s="36"/>
      <c r="F20" s="36"/>
      <c r="G20" s="36"/>
      <c r="H20" s="36"/>
      <c r="I20" s="36"/>
      <c r="J20" s="43"/>
      <c r="K20" s="44"/>
      <c r="L20" s="36"/>
      <c r="M20" s="36"/>
      <c r="N20" s="36"/>
      <c r="O20" s="36"/>
      <c r="P20" s="43"/>
      <c r="Q20" s="36"/>
      <c r="R20" s="43"/>
      <c r="S20" s="43"/>
      <c r="T20" s="43"/>
    </row>
    <row r="21" spans="1:20">
      <c r="A21" s="57"/>
      <c r="B21" s="43"/>
      <c r="C21" s="43"/>
      <c r="D21" s="43"/>
      <c r="E21" s="36"/>
      <c r="F21" s="36"/>
      <c r="G21" s="36"/>
      <c r="H21" s="36"/>
      <c r="I21" s="36"/>
      <c r="J21" s="43"/>
      <c r="K21" s="44"/>
      <c r="L21" s="36"/>
      <c r="M21" s="36"/>
      <c r="N21" s="36"/>
      <c r="O21" s="36"/>
      <c r="P21" s="43"/>
      <c r="Q21" s="36"/>
      <c r="R21" s="43"/>
      <c r="S21" s="43"/>
      <c r="T21" s="43"/>
    </row>
    <row r="22" spans="1:20">
      <c r="A22" s="57"/>
      <c r="B22" s="43"/>
      <c r="C22" s="43"/>
      <c r="D22" s="43"/>
      <c r="E22" s="36"/>
      <c r="F22" s="36"/>
      <c r="G22" s="36"/>
      <c r="H22" s="36"/>
      <c r="I22" s="36"/>
      <c r="J22" s="43"/>
      <c r="K22" s="44"/>
      <c r="L22" s="36"/>
      <c r="M22" s="36"/>
      <c r="N22" s="36"/>
      <c r="O22" s="36"/>
      <c r="P22" s="43"/>
      <c r="Q22" s="36"/>
      <c r="R22" s="43"/>
      <c r="S22" s="43"/>
      <c r="T22" s="43"/>
    </row>
    <row r="23" spans="1:20">
      <c r="A23" s="57"/>
      <c r="B23" s="43"/>
      <c r="C23" s="43"/>
      <c r="D23" s="43"/>
      <c r="E23" s="36"/>
      <c r="F23" s="36"/>
      <c r="G23" s="36"/>
      <c r="H23" s="36"/>
      <c r="I23" s="36"/>
      <c r="J23" s="43"/>
      <c r="K23" s="44"/>
      <c r="L23" s="36"/>
      <c r="M23" s="36"/>
      <c r="N23" s="36"/>
      <c r="O23" s="36"/>
      <c r="P23" s="43"/>
      <c r="Q23" s="36"/>
      <c r="R23" s="43"/>
      <c r="S23" s="43"/>
      <c r="T23" s="43"/>
    </row>
    <row r="24" spans="1:20">
      <c r="A24" s="57"/>
      <c r="B24" s="43"/>
      <c r="C24" s="43"/>
      <c r="D24" s="43"/>
      <c r="E24" s="36"/>
      <c r="F24" s="36"/>
      <c r="G24" s="36"/>
      <c r="H24" s="36"/>
      <c r="I24" s="36"/>
      <c r="J24" s="43"/>
      <c r="K24" s="44"/>
      <c r="L24" s="36"/>
      <c r="M24" s="36"/>
      <c r="N24" s="36"/>
      <c r="O24" s="36"/>
      <c r="P24" s="43"/>
      <c r="Q24" s="36"/>
      <c r="R24" s="43"/>
      <c r="S24" s="43"/>
      <c r="T24" s="43"/>
    </row>
    <row r="25" spans="1:20">
      <c r="A25" s="57"/>
      <c r="B25" s="43"/>
      <c r="C25" s="43"/>
      <c r="D25" s="43"/>
      <c r="E25" s="36"/>
      <c r="F25" s="36"/>
      <c r="G25" s="36"/>
      <c r="H25" s="36"/>
      <c r="I25" s="36"/>
      <c r="J25" s="43"/>
      <c r="K25" s="44"/>
      <c r="L25" s="36"/>
      <c r="M25" s="36"/>
      <c r="N25" s="36"/>
      <c r="O25" s="36"/>
      <c r="P25" s="43"/>
      <c r="Q25" s="36"/>
      <c r="R25" s="43"/>
      <c r="S25" s="43"/>
      <c r="T25" s="43"/>
    </row>
    <row r="26" spans="1:20">
      <c r="A26" s="57"/>
      <c r="B26" s="43"/>
      <c r="C26" s="43"/>
      <c r="D26" s="43"/>
      <c r="E26" s="36"/>
      <c r="F26" s="36"/>
      <c r="G26" s="36"/>
      <c r="H26" s="36"/>
      <c r="I26" s="36"/>
      <c r="J26" s="43"/>
      <c r="K26" s="44"/>
      <c r="L26" s="36"/>
      <c r="M26" s="36"/>
      <c r="N26" s="36"/>
      <c r="O26" s="36"/>
      <c r="P26" s="43"/>
      <c r="Q26" s="36"/>
      <c r="R26" s="43"/>
      <c r="S26" s="43"/>
      <c r="T26" s="43"/>
    </row>
    <row r="27" spans="1:20">
      <c r="A27" s="57"/>
      <c r="B27" s="43"/>
      <c r="C27" s="43"/>
      <c r="D27" s="43"/>
      <c r="E27" s="36"/>
      <c r="F27" s="36"/>
      <c r="G27" s="36"/>
      <c r="H27" s="36"/>
      <c r="I27" s="36"/>
      <c r="J27" s="43"/>
      <c r="K27" s="44"/>
      <c r="L27" s="36"/>
      <c r="M27" s="36"/>
      <c r="N27" s="36"/>
      <c r="O27" s="36"/>
      <c r="P27" s="43"/>
      <c r="Q27" s="36"/>
      <c r="R27" s="43"/>
      <c r="S27" s="43"/>
      <c r="T27" s="43"/>
    </row>
    <row r="28" spans="1:20">
      <c r="A28" s="57"/>
      <c r="B28" s="43"/>
      <c r="C28" s="43"/>
      <c r="D28" s="43"/>
      <c r="E28" s="36"/>
      <c r="F28" s="36"/>
      <c r="G28" s="36"/>
      <c r="H28" s="36"/>
      <c r="I28" s="36"/>
      <c r="J28" s="43"/>
      <c r="K28" s="44"/>
      <c r="L28" s="36"/>
      <c r="M28" s="36"/>
      <c r="N28" s="36"/>
      <c r="O28" s="36"/>
      <c r="P28" s="43"/>
      <c r="Q28" s="36"/>
      <c r="R28" s="43"/>
      <c r="S28" s="43"/>
      <c r="T28" s="43"/>
    </row>
    <row r="29" spans="1:20">
      <c r="A29" s="57"/>
      <c r="B29" s="43"/>
      <c r="C29" s="43"/>
      <c r="D29" s="43"/>
      <c r="E29" s="36"/>
      <c r="F29" s="36"/>
      <c r="G29" s="36"/>
      <c r="H29" s="36"/>
      <c r="I29" s="36"/>
      <c r="J29" s="43"/>
      <c r="K29" s="44"/>
      <c r="L29" s="36"/>
      <c r="M29" s="36"/>
      <c r="N29" s="36"/>
      <c r="O29" s="36"/>
      <c r="P29" s="43"/>
      <c r="Q29" s="36"/>
      <c r="R29" s="43"/>
      <c r="S29" s="43"/>
      <c r="T29" s="43"/>
    </row>
    <row r="30" spans="1:20">
      <c r="A30" s="57"/>
      <c r="B30" s="43"/>
      <c r="C30" s="43"/>
      <c r="D30" s="43"/>
      <c r="E30" s="36"/>
      <c r="F30" s="36"/>
      <c r="G30" s="36"/>
      <c r="H30" s="36"/>
      <c r="I30" s="36"/>
      <c r="J30" s="43"/>
      <c r="K30" s="44"/>
      <c r="L30" s="36"/>
      <c r="M30" s="36"/>
      <c r="N30" s="36"/>
      <c r="O30" s="36"/>
      <c r="P30" s="43"/>
      <c r="Q30" s="36"/>
      <c r="R30" s="43"/>
      <c r="S30" s="43"/>
      <c r="T30" s="43"/>
    </row>
    <row r="31" spans="1:20">
      <c r="A31" s="57"/>
      <c r="B31" s="43"/>
      <c r="C31" s="43"/>
      <c r="D31" s="43"/>
      <c r="E31" s="36"/>
      <c r="F31" s="36"/>
      <c r="G31" s="36"/>
      <c r="H31" s="36"/>
      <c r="I31" s="36"/>
      <c r="J31" s="43"/>
      <c r="K31" s="44"/>
      <c r="L31" s="36"/>
      <c r="M31" s="36"/>
      <c r="N31" s="36"/>
      <c r="O31" s="36"/>
      <c r="P31" s="43"/>
      <c r="Q31" s="36"/>
      <c r="R31" s="43"/>
      <c r="S31" s="43"/>
      <c r="T31" s="43"/>
    </row>
    <row r="32" spans="1:20">
      <c r="A32" s="57"/>
      <c r="B32" s="43"/>
      <c r="C32" s="43"/>
      <c r="D32" s="43"/>
      <c r="E32" s="36"/>
      <c r="F32" s="36"/>
      <c r="G32" s="36"/>
      <c r="H32" s="36"/>
      <c r="I32" s="36"/>
      <c r="J32" s="43"/>
      <c r="K32" s="44"/>
      <c r="L32" s="36"/>
      <c r="M32" s="36"/>
      <c r="N32" s="36"/>
      <c r="O32" s="36"/>
      <c r="P32" s="43"/>
      <c r="Q32" s="36"/>
      <c r="R32" s="43"/>
      <c r="S32" s="43"/>
      <c r="T32" s="43"/>
    </row>
    <row r="33" spans="1:20">
      <c r="A33" s="57"/>
      <c r="B33" s="43"/>
      <c r="C33" s="43"/>
      <c r="D33" s="43"/>
      <c r="E33" s="36"/>
      <c r="F33" s="36"/>
      <c r="G33" s="36"/>
      <c r="H33" s="36"/>
      <c r="I33" s="36"/>
      <c r="J33" s="43"/>
      <c r="K33" s="44"/>
      <c r="L33" s="36"/>
      <c r="M33" s="36"/>
      <c r="N33" s="36"/>
      <c r="O33" s="36"/>
      <c r="P33" s="43"/>
      <c r="Q33" s="36"/>
      <c r="R33" s="43"/>
      <c r="S33" s="43"/>
      <c r="T33" s="43"/>
    </row>
    <row r="34" spans="1:20">
      <c r="A34" s="57"/>
      <c r="B34" s="43"/>
      <c r="C34" s="43"/>
      <c r="D34" s="43"/>
      <c r="E34" s="36"/>
      <c r="F34" s="36"/>
      <c r="G34" s="36"/>
      <c r="H34" s="36"/>
      <c r="I34" s="36"/>
      <c r="J34" s="43"/>
      <c r="K34" s="44"/>
      <c r="L34" s="36"/>
      <c r="M34" s="36"/>
      <c r="N34" s="36"/>
      <c r="O34" s="36"/>
      <c r="P34" s="43"/>
      <c r="Q34" s="36"/>
      <c r="R34" s="43"/>
      <c r="S34" s="43"/>
      <c r="T34" s="43"/>
    </row>
    <row r="35" spans="1:20">
      <c r="A35" s="57"/>
      <c r="B35" s="43"/>
      <c r="C35" s="43"/>
      <c r="D35" s="43"/>
      <c r="E35" s="36"/>
      <c r="F35" s="36"/>
      <c r="G35" s="36"/>
      <c r="H35" s="36"/>
      <c r="I35" s="36"/>
      <c r="J35" s="43"/>
      <c r="K35" s="44"/>
      <c r="L35" s="36"/>
      <c r="M35" s="36"/>
      <c r="N35" s="36"/>
      <c r="O35" s="36"/>
      <c r="P35" s="43"/>
      <c r="Q35" s="36"/>
      <c r="R35" s="43"/>
      <c r="S35" s="43"/>
      <c r="T35" s="43"/>
    </row>
    <row r="36" spans="1:20">
      <c r="A36" s="57"/>
      <c r="B36" s="43"/>
      <c r="C36" s="43"/>
      <c r="D36" s="43"/>
      <c r="E36" s="36"/>
      <c r="F36" s="36"/>
      <c r="G36" s="36"/>
      <c r="H36" s="36"/>
      <c r="I36" s="36"/>
      <c r="J36" s="43"/>
      <c r="K36" s="44"/>
      <c r="L36" s="36"/>
      <c r="M36" s="36"/>
      <c r="N36" s="36"/>
      <c r="O36" s="36"/>
      <c r="P36" s="43"/>
      <c r="Q36" s="36"/>
      <c r="R36" s="43"/>
      <c r="S36" s="43"/>
      <c r="T36" s="43"/>
    </row>
    <row r="37" spans="1:20">
      <c r="A37" s="57"/>
      <c r="B37" s="43"/>
      <c r="C37" s="43"/>
      <c r="D37" s="43"/>
      <c r="E37" s="36"/>
      <c r="F37" s="36"/>
      <c r="G37" s="36"/>
      <c r="H37" s="36"/>
      <c r="I37" s="36"/>
      <c r="J37" s="43"/>
      <c r="K37" s="44"/>
      <c r="L37" s="36"/>
      <c r="M37" s="36"/>
      <c r="N37" s="36"/>
      <c r="O37" s="36"/>
      <c r="P37" s="43"/>
      <c r="Q37" s="36"/>
      <c r="R37" s="43"/>
      <c r="S37" s="43"/>
      <c r="T37" s="43"/>
    </row>
    <row r="38" spans="1:20">
      <c r="A38" s="57"/>
      <c r="B38" s="43"/>
      <c r="C38" s="43"/>
      <c r="D38" s="43"/>
      <c r="E38" s="36"/>
      <c r="F38" s="36"/>
      <c r="G38" s="36"/>
      <c r="H38" s="36"/>
      <c r="I38" s="36"/>
      <c r="J38" s="43"/>
      <c r="K38" s="44"/>
      <c r="L38" s="36"/>
      <c r="M38" s="36"/>
      <c r="N38" s="36"/>
      <c r="O38" s="36"/>
      <c r="P38" s="43"/>
      <c r="Q38" s="36"/>
      <c r="R38" s="43"/>
      <c r="S38" s="43"/>
      <c r="T38" s="43"/>
    </row>
    <row r="39" spans="1:20">
      <c r="A39" s="57"/>
      <c r="B39" s="43"/>
      <c r="C39" s="43"/>
      <c r="D39" s="43"/>
      <c r="E39" s="36"/>
      <c r="F39" s="36"/>
      <c r="G39" s="36"/>
      <c r="H39" s="36"/>
      <c r="I39" s="36"/>
      <c r="J39" s="43"/>
      <c r="K39" s="44"/>
      <c r="L39" s="36"/>
      <c r="M39" s="36"/>
      <c r="N39" s="36"/>
      <c r="O39" s="36"/>
      <c r="P39" s="43"/>
      <c r="Q39" s="36"/>
      <c r="R39" s="43"/>
      <c r="S39" s="43"/>
      <c r="T39" s="43"/>
    </row>
    <row r="40" spans="1:20">
      <c r="A40" s="57"/>
      <c r="B40" s="43"/>
      <c r="C40" s="43"/>
      <c r="D40" s="43"/>
      <c r="E40" s="36"/>
      <c r="F40" s="36"/>
      <c r="G40" s="36"/>
      <c r="H40" s="36"/>
      <c r="I40" s="36"/>
      <c r="J40" s="43"/>
      <c r="K40" s="44"/>
      <c r="L40" s="36"/>
      <c r="M40" s="36"/>
      <c r="N40" s="36"/>
      <c r="O40" s="36"/>
      <c r="P40" s="43"/>
      <c r="Q40" s="36"/>
      <c r="R40" s="43"/>
      <c r="S40" s="43"/>
      <c r="T40" s="43"/>
    </row>
    <row r="41" spans="1:20">
      <c r="A41" s="57"/>
      <c r="B41" s="43"/>
      <c r="C41" s="43"/>
      <c r="D41" s="43"/>
      <c r="E41" s="36"/>
      <c r="F41" s="36"/>
      <c r="G41" s="36"/>
      <c r="H41" s="36"/>
      <c r="I41" s="36"/>
      <c r="J41" s="43"/>
      <c r="K41" s="44"/>
      <c r="L41" s="36"/>
      <c r="M41" s="36"/>
      <c r="N41" s="36"/>
      <c r="O41" s="36"/>
      <c r="P41" s="43"/>
      <c r="Q41" s="36"/>
      <c r="R41" s="43"/>
      <c r="S41" s="43"/>
      <c r="T41" s="43"/>
    </row>
    <row r="42" spans="1:20">
      <c r="A42" s="57"/>
      <c r="B42" s="43"/>
      <c r="C42" s="43"/>
      <c r="D42" s="43"/>
      <c r="E42" s="36"/>
      <c r="F42" s="36"/>
      <c r="G42" s="36"/>
      <c r="H42" s="36"/>
      <c r="I42" s="36"/>
      <c r="J42" s="43"/>
      <c r="K42" s="44"/>
      <c r="L42" s="36"/>
      <c r="M42" s="36"/>
      <c r="N42" s="36"/>
      <c r="O42" s="36"/>
      <c r="P42" s="43"/>
      <c r="Q42" s="36"/>
      <c r="R42" s="43"/>
      <c r="S42" s="43"/>
      <c r="T42" s="43"/>
    </row>
    <row r="43" spans="1:20">
      <c r="A43" s="57"/>
      <c r="B43" s="43"/>
      <c r="C43" s="43"/>
      <c r="D43" s="43"/>
      <c r="E43" s="36"/>
      <c r="F43" s="36"/>
      <c r="G43" s="36"/>
      <c r="H43" s="36"/>
      <c r="I43" s="36"/>
      <c r="J43" s="43"/>
      <c r="K43" s="44"/>
      <c r="L43" s="36"/>
      <c r="M43" s="36"/>
      <c r="N43" s="36"/>
      <c r="O43" s="36"/>
      <c r="P43" s="43"/>
      <c r="Q43" s="36"/>
      <c r="R43" s="43"/>
      <c r="S43" s="43"/>
      <c r="T43" s="43"/>
    </row>
    <row r="44" spans="1:20">
      <c r="A44" s="57"/>
      <c r="B44" s="43"/>
      <c r="C44" s="43"/>
      <c r="D44" s="43"/>
      <c r="E44" s="36"/>
      <c r="F44" s="36"/>
      <c r="G44" s="36"/>
      <c r="H44" s="36"/>
      <c r="I44" s="36"/>
      <c r="J44" s="43"/>
      <c r="K44" s="44"/>
      <c r="L44" s="36"/>
      <c r="M44" s="36"/>
      <c r="N44" s="36"/>
      <c r="O44" s="36"/>
      <c r="P44" s="43"/>
      <c r="Q44" s="36"/>
      <c r="R44" s="43"/>
      <c r="S44" s="43"/>
      <c r="T44" s="43"/>
    </row>
    <row r="45" spans="1:20">
      <c r="A45" s="57"/>
      <c r="B45" s="43"/>
      <c r="C45" s="43"/>
      <c r="D45" s="43"/>
      <c r="E45" s="36"/>
      <c r="F45" s="36"/>
      <c r="G45" s="36"/>
      <c r="H45" s="36"/>
      <c r="I45" s="36"/>
      <c r="J45" s="43"/>
      <c r="K45" s="44"/>
      <c r="L45" s="36"/>
      <c r="M45" s="36"/>
      <c r="N45" s="36"/>
      <c r="O45" s="36"/>
      <c r="P45" s="43"/>
      <c r="Q45" s="36"/>
      <c r="R45" s="43"/>
      <c r="S45" s="43"/>
      <c r="T45" s="43"/>
    </row>
    <row r="46" spans="1:20">
      <c r="A46" s="57"/>
      <c r="B46" s="43"/>
      <c r="C46" s="43"/>
      <c r="D46" s="43"/>
      <c r="E46" s="36"/>
      <c r="F46" s="36"/>
      <c r="G46" s="36"/>
      <c r="H46" s="36"/>
      <c r="I46" s="36"/>
      <c r="J46" s="43"/>
      <c r="K46" s="44"/>
      <c r="L46" s="36"/>
      <c r="M46" s="36"/>
      <c r="N46" s="36"/>
      <c r="O46" s="36"/>
      <c r="P46" s="43"/>
      <c r="Q46" s="36"/>
      <c r="R46" s="43"/>
      <c r="S46" s="43"/>
      <c r="T46" s="43"/>
    </row>
    <row r="47" spans="1:20">
      <c r="A47" s="57"/>
      <c r="B47" s="43"/>
      <c r="C47" s="43"/>
      <c r="D47" s="43"/>
      <c r="E47" s="36"/>
      <c r="F47" s="36"/>
      <c r="G47" s="36"/>
      <c r="H47" s="36"/>
      <c r="I47" s="36"/>
      <c r="J47" s="43"/>
      <c r="K47" s="44"/>
      <c r="L47" s="36"/>
      <c r="M47" s="36"/>
      <c r="N47" s="36"/>
      <c r="O47" s="36"/>
      <c r="P47" s="43"/>
      <c r="Q47" s="36"/>
      <c r="R47" s="43"/>
      <c r="S47" s="43"/>
      <c r="T47" s="43"/>
    </row>
    <row r="48" spans="1:20">
      <c r="A48" s="57"/>
      <c r="B48" s="43"/>
      <c r="C48" s="43"/>
      <c r="D48" s="43"/>
      <c r="E48" s="36"/>
      <c r="F48" s="36"/>
      <c r="G48" s="36"/>
      <c r="H48" s="36"/>
      <c r="I48" s="36"/>
      <c r="J48" s="43"/>
      <c r="K48" s="44"/>
      <c r="L48" s="36"/>
      <c r="M48" s="36"/>
      <c r="N48" s="36"/>
      <c r="O48" s="36"/>
      <c r="P48" s="43"/>
      <c r="Q48" s="36"/>
      <c r="R48" s="43"/>
      <c r="S48" s="43"/>
      <c r="T48" s="43"/>
    </row>
    <row r="49" spans="1:20">
      <c r="A49" s="57"/>
      <c r="B49" s="43"/>
      <c r="C49" s="43"/>
      <c r="D49" s="43"/>
      <c r="E49" s="36"/>
      <c r="F49" s="36"/>
      <c r="G49" s="36"/>
      <c r="H49" s="36"/>
      <c r="I49" s="36"/>
      <c r="J49" s="43"/>
      <c r="K49" s="44"/>
      <c r="L49" s="36"/>
      <c r="M49" s="36"/>
      <c r="N49" s="36"/>
      <c r="O49" s="36"/>
      <c r="P49" s="43"/>
      <c r="Q49" s="36"/>
      <c r="R49" s="43"/>
      <c r="S49" s="43"/>
      <c r="T49" s="43"/>
    </row>
    <row r="50" spans="1:20">
      <c r="A50" s="57"/>
      <c r="B50" s="43"/>
      <c r="C50" s="43"/>
      <c r="D50" s="43"/>
      <c r="E50" s="36"/>
      <c r="F50" s="36"/>
      <c r="G50" s="36"/>
      <c r="H50" s="36"/>
      <c r="I50" s="36"/>
      <c r="J50" s="43"/>
      <c r="K50" s="44"/>
      <c r="L50" s="36"/>
      <c r="M50" s="36"/>
      <c r="N50" s="36"/>
      <c r="O50" s="36"/>
      <c r="P50" s="43"/>
      <c r="Q50" s="36"/>
      <c r="R50" s="43"/>
      <c r="S50" s="43"/>
      <c r="T50" s="43"/>
    </row>
    <row r="51" spans="1:20">
      <c r="A51" s="57"/>
      <c r="B51" s="43"/>
      <c r="C51" s="43"/>
      <c r="D51" s="43"/>
      <c r="E51" s="36"/>
      <c r="F51" s="36"/>
      <c r="G51" s="36"/>
      <c r="H51" s="36"/>
      <c r="I51" s="36"/>
      <c r="J51" s="43"/>
      <c r="K51" s="44"/>
      <c r="L51" s="36"/>
      <c r="M51" s="36"/>
      <c r="N51" s="36"/>
      <c r="O51" s="36"/>
      <c r="P51" s="43"/>
      <c r="Q51" s="36"/>
      <c r="R51" s="43"/>
      <c r="S51" s="43"/>
      <c r="T51" s="43"/>
    </row>
    <row r="52" spans="1:20">
      <c r="A52" s="57"/>
      <c r="B52" s="43"/>
      <c r="C52" s="43"/>
      <c r="D52" s="43"/>
      <c r="E52" s="36"/>
      <c r="F52" s="36"/>
      <c r="G52" s="36"/>
      <c r="H52" s="36"/>
      <c r="I52" s="36"/>
      <c r="J52" s="43"/>
      <c r="K52" s="44"/>
      <c r="L52" s="36"/>
      <c r="M52" s="36"/>
      <c r="N52" s="36"/>
      <c r="O52" s="36"/>
      <c r="P52" s="43"/>
      <c r="Q52" s="36"/>
      <c r="R52" s="43"/>
      <c r="S52" s="43"/>
      <c r="T52" s="43"/>
    </row>
    <row r="53" spans="1:20">
      <c r="A53" s="57"/>
      <c r="B53" s="43"/>
      <c r="C53" s="43"/>
      <c r="D53" s="43"/>
      <c r="E53" s="36"/>
      <c r="F53" s="36"/>
      <c r="G53" s="36"/>
      <c r="H53" s="36"/>
      <c r="I53" s="36"/>
      <c r="J53" s="43"/>
      <c r="K53" s="44"/>
      <c r="L53" s="36"/>
      <c r="M53" s="36"/>
      <c r="N53" s="36"/>
      <c r="O53" s="36"/>
      <c r="P53" s="43"/>
      <c r="Q53" s="36"/>
      <c r="R53" s="43"/>
      <c r="S53" s="43"/>
      <c r="T53" s="43"/>
    </row>
    <row r="54" spans="1:20">
      <c r="A54" s="57"/>
      <c r="B54" s="43"/>
      <c r="C54" s="43"/>
      <c r="D54" s="43"/>
      <c r="E54" s="36"/>
      <c r="F54" s="36"/>
      <c r="G54" s="36"/>
      <c r="H54" s="36"/>
      <c r="I54" s="36"/>
      <c r="J54" s="43"/>
      <c r="K54" s="44"/>
      <c r="L54" s="36"/>
      <c r="M54" s="36"/>
      <c r="N54" s="36"/>
      <c r="O54" s="36"/>
      <c r="P54" s="43"/>
      <c r="Q54" s="36"/>
      <c r="R54" s="43"/>
      <c r="S54" s="43"/>
      <c r="T54" s="43"/>
    </row>
    <row r="55" spans="1:20">
      <c r="A55" s="57"/>
      <c r="B55" s="43"/>
      <c r="C55" s="43"/>
      <c r="D55" s="43"/>
      <c r="E55" s="36"/>
      <c r="F55" s="36"/>
      <c r="G55" s="36"/>
      <c r="H55" s="36"/>
      <c r="I55" s="36"/>
      <c r="J55" s="43"/>
      <c r="K55" s="44"/>
      <c r="L55" s="36"/>
      <c r="M55" s="36"/>
      <c r="N55" s="36"/>
      <c r="O55" s="36"/>
      <c r="P55" s="43"/>
      <c r="Q55" s="36"/>
      <c r="R55" s="43"/>
      <c r="S55" s="43"/>
      <c r="T55" s="43"/>
    </row>
    <row r="56" spans="1:20">
      <c r="A56" s="57"/>
      <c r="B56" s="43"/>
      <c r="C56" s="43"/>
      <c r="D56" s="43"/>
      <c r="E56" s="36"/>
      <c r="F56" s="36"/>
      <c r="G56" s="36"/>
      <c r="H56" s="36"/>
      <c r="I56" s="36"/>
      <c r="J56" s="43"/>
      <c r="K56" s="44"/>
      <c r="L56" s="36"/>
      <c r="M56" s="36"/>
      <c r="N56" s="36"/>
      <c r="O56" s="36"/>
      <c r="P56" s="43"/>
      <c r="Q56" s="36"/>
      <c r="R56" s="43"/>
      <c r="S56" s="43"/>
      <c r="T56" s="43"/>
    </row>
    <row r="57" spans="1:20">
      <c r="A57" s="57"/>
      <c r="B57" s="43"/>
      <c r="C57" s="43"/>
      <c r="D57" s="43"/>
      <c r="E57" s="36"/>
      <c r="F57" s="36"/>
      <c r="G57" s="36"/>
      <c r="H57" s="36"/>
      <c r="I57" s="36"/>
      <c r="J57" s="43"/>
      <c r="K57" s="44"/>
      <c r="L57" s="36"/>
      <c r="M57" s="36"/>
      <c r="N57" s="36"/>
      <c r="O57" s="36"/>
      <c r="P57" s="43"/>
      <c r="Q57" s="36"/>
      <c r="R57" s="43"/>
      <c r="S57" s="43"/>
      <c r="T57" s="43"/>
    </row>
    <row r="58" spans="1:20">
      <c r="A58" s="57"/>
      <c r="B58" s="43"/>
      <c r="C58" s="43"/>
      <c r="D58" s="43"/>
      <c r="E58" s="36"/>
      <c r="F58" s="36"/>
      <c r="G58" s="36"/>
      <c r="H58" s="36"/>
      <c r="I58" s="36"/>
      <c r="J58" s="43"/>
      <c r="K58" s="44"/>
      <c r="L58" s="36"/>
      <c r="M58" s="36"/>
      <c r="N58" s="36"/>
      <c r="O58" s="36"/>
      <c r="P58" s="43"/>
      <c r="Q58" s="36"/>
      <c r="R58" s="43"/>
      <c r="S58" s="43"/>
      <c r="T58" s="43"/>
    </row>
    <row r="59" spans="1:20">
      <c r="A59" s="57"/>
      <c r="B59" s="43"/>
      <c r="C59" s="43"/>
      <c r="D59" s="43"/>
      <c r="E59" s="36"/>
      <c r="F59" s="36"/>
      <c r="G59" s="36"/>
      <c r="H59" s="36"/>
      <c r="I59" s="36"/>
      <c r="J59" s="43"/>
      <c r="K59" s="44"/>
      <c r="L59" s="36"/>
      <c r="M59" s="36"/>
      <c r="N59" s="36"/>
      <c r="O59" s="36"/>
      <c r="P59" s="43"/>
      <c r="Q59" s="36"/>
      <c r="R59" s="43"/>
      <c r="S59" s="43"/>
      <c r="T59" s="43"/>
    </row>
    <row r="60" spans="1:20">
      <c r="A60" s="57"/>
      <c r="B60" s="43"/>
      <c r="C60" s="43"/>
      <c r="D60" s="43"/>
      <c r="E60" s="36"/>
      <c r="F60" s="36"/>
      <c r="G60" s="36"/>
      <c r="H60" s="36"/>
      <c r="I60" s="36"/>
      <c r="J60" s="43"/>
      <c r="K60" s="44"/>
      <c r="L60" s="36"/>
      <c r="M60" s="36"/>
      <c r="N60" s="36"/>
      <c r="O60" s="36"/>
      <c r="P60" s="43"/>
      <c r="Q60" s="36"/>
      <c r="R60" s="43"/>
      <c r="S60" s="43"/>
      <c r="T60" s="43"/>
    </row>
    <row r="61" spans="1:20">
      <c r="A61" s="57"/>
      <c r="B61" s="43"/>
      <c r="C61" s="43"/>
      <c r="D61" s="43"/>
      <c r="E61" s="36"/>
      <c r="F61" s="36"/>
      <c r="G61" s="36"/>
      <c r="H61" s="36"/>
      <c r="I61" s="36"/>
      <c r="J61" s="43"/>
      <c r="K61" s="44"/>
      <c r="L61" s="36"/>
      <c r="M61" s="36"/>
      <c r="N61" s="36"/>
      <c r="O61" s="36"/>
      <c r="P61" s="43"/>
      <c r="Q61" s="36"/>
      <c r="R61" s="43"/>
      <c r="S61" s="43"/>
      <c r="T61" s="43"/>
    </row>
    <row r="62" spans="1:20">
      <c r="A62" s="57"/>
      <c r="B62" s="43"/>
      <c r="C62" s="43"/>
      <c r="D62" s="43"/>
      <c r="E62" s="36"/>
      <c r="F62" s="36"/>
      <c r="G62" s="36"/>
      <c r="H62" s="36"/>
      <c r="I62" s="36"/>
      <c r="J62" s="43"/>
      <c r="K62" s="44"/>
      <c r="L62" s="36"/>
      <c r="M62" s="36"/>
      <c r="N62" s="36"/>
      <c r="O62" s="36"/>
      <c r="P62" s="43"/>
      <c r="Q62" s="36"/>
      <c r="R62" s="43"/>
      <c r="S62" s="43"/>
      <c r="T62" s="43"/>
    </row>
    <row r="63" spans="1:20">
      <c r="A63" s="57"/>
      <c r="B63" s="43"/>
      <c r="C63" s="43"/>
      <c r="D63" s="43"/>
      <c r="E63" s="36"/>
      <c r="F63" s="36"/>
      <c r="G63" s="36"/>
      <c r="H63" s="36"/>
      <c r="I63" s="36"/>
      <c r="J63" s="43"/>
      <c r="K63" s="44"/>
      <c r="L63" s="36"/>
      <c r="M63" s="36"/>
      <c r="N63" s="36"/>
      <c r="O63" s="36"/>
      <c r="P63" s="43"/>
      <c r="Q63" s="36"/>
      <c r="R63" s="43"/>
      <c r="S63" s="43"/>
      <c r="T63" s="43"/>
    </row>
    <row r="64" spans="1:20">
      <c r="A64" s="57"/>
      <c r="B64" s="43"/>
      <c r="C64" s="43"/>
      <c r="D64" s="43"/>
      <c r="E64" s="36"/>
      <c r="F64" s="36"/>
      <c r="G64" s="36"/>
      <c r="H64" s="36"/>
      <c r="I64" s="36"/>
      <c r="J64" s="43"/>
      <c r="K64" s="44"/>
      <c r="L64" s="36"/>
      <c r="M64" s="36"/>
      <c r="N64" s="36"/>
      <c r="O64" s="36"/>
      <c r="P64" s="43"/>
      <c r="Q64" s="36"/>
      <c r="R64" s="43"/>
      <c r="S64" s="43"/>
      <c r="T64" s="43"/>
    </row>
    <row r="65" spans="1:20">
      <c r="A65" s="57"/>
      <c r="B65" s="43"/>
      <c r="C65" s="43"/>
      <c r="D65" s="43"/>
      <c r="E65" s="36"/>
      <c r="F65" s="36"/>
      <c r="G65" s="36"/>
      <c r="H65" s="36"/>
      <c r="I65" s="36"/>
      <c r="J65" s="43"/>
      <c r="K65" s="44"/>
      <c r="L65" s="36"/>
      <c r="M65" s="36"/>
      <c r="N65" s="36"/>
      <c r="O65" s="36"/>
      <c r="P65" s="43"/>
      <c r="Q65" s="36"/>
      <c r="R65" s="43"/>
      <c r="S65" s="43"/>
      <c r="T65" s="43"/>
    </row>
    <row r="66" spans="1:20">
      <c r="A66" s="57"/>
      <c r="B66" s="43"/>
      <c r="C66" s="43"/>
      <c r="D66" s="43"/>
      <c r="E66" s="36"/>
      <c r="F66" s="36"/>
      <c r="G66" s="36"/>
      <c r="H66" s="36"/>
      <c r="I66" s="36"/>
      <c r="J66" s="43"/>
      <c r="K66" s="44"/>
      <c r="L66" s="36"/>
      <c r="M66" s="36"/>
      <c r="N66" s="36"/>
      <c r="O66" s="36"/>
      <c r="P66" s="43"/>
      <c r="Q66" s="36"/>
      <c r="R66" s="43"/>
      <c r="S66" s="43"/>
      <c r="T66" s="43"/>
    </row>
    <row r="67" spans="1:20">
      <c r="A67" s="57"/>
      <c r="B67" s="43"/>
      <c r="C67" s="43"/>
      <c r="D67" s="43"/>
      <c r="E67" s="36"/>
      <c r="F67" s="36"/>
      <c r="G67" s="36"/>
      <c r="H67" s="36"/>
      <c r="I67" s="36"/>
      <c r="J67" s="43"/>
      <c r="K67" s="44"/>
      <c r="L67" s="36"/>
      <c r="M67" s="36"/>
      <c r="N67" s="36"/>
      <c r="O67" s="36"/>
      <c r="P67" s="43"/>
      <c r="Q67" s="36"/>
      <c r="R67" s="43"/>
      <c r="S67" s="43"/>
      <c r="T67" s="43"/>
    </row>
    <row r="68" spans="1:20">
      <c r="A68" s="57"/>
      <c r="B68" s="43"/>
      <c r="C68" s="43"/>
      <c r="D68" s="43"/>
      <c r="E68" s="36"/>
      <c r="F68" s="36"/>
      <c r="G68" s="36"/>
      <c r="H68" s="36"/>
      <c r="I68" s="36"/>
      <c r="J68" s="43"/>
      <c r="K68" s="44"/>
      <c r="L68" s="36"/>
      <c r="M68" s="36"/>
      <c r="N68" s="36"/>
      <c r="O68" s="36"/>
      <c r="P68" s="43"/>
      <c r="Q68" s="36"/>
      <c r="R68" s="43"/>
      <c r="S68" s="43"/>
      <c r="T68" s="43"/>
    </row>
    <row r="69" spans="1:20">
      <c r="A69" s="57"/>
      <c r="B69" s="43"/>
      <c r="C69" s="43"/>
      <c r="D69" s="43"/>
      <c r="E69" s="36"/>
      <c r="F69" s="36"/>
      <c r="G69" s="36"/>
      <c r="H69" s="36"/>
      <c r="I69" s="36"/>
      <c r="J69" s="43"/>
      <c r="K69" s="44"/>
      <c r="L69" s="36"/>
      <c r="M69" s="36"/>
      <c r="N69" s="36"/>
      <c r="O69" s="36"/>
      <c r="P69" s="43"/>
      <c r="Q69" s="36"/>
      <c r="R69" s="43"/>
      <c r="S69" s="43"/>
      <c r="T69" s="43"/>
    </row>
    <row r="70" spans="1:20">
      <c r="A70" s="57"/>
      <c r="B70" s="43"/>
      <c r="C70" s="43"/>
      <c r="D70" s="43"/>
      <c r="E70" s="36"/>
      <c r="F70" s="36"/>
      <c r="G70" s="36"/>
      <c r="H70" s="36"/>
      <c r="I70" s="36"/>
      <c r="J70" s="43"/>
      <c r="K70" s="44"/>
      <c r="L70" s="36"/>
      <c r="M70" s="36"/>
      <c r="N70" s="36"/>
      <c r="O70" s="36"/>
      <c r="P70" s="43"/>
      <c r="Q70" s="36"/>
      <c r="R70" s="43"/>
      <c r="S70" s="43"/>
      <c r="T70" s="43"/>
    </row>
    <row r="71" spans="1:20">
      <c r="A71" s="57"/>
      <c r="B71" s="43"/>
      <c r="C71" s="43"/>
      <c r="D71" s="43"/>
      <c r="E71" s="36"/>
      <c r="F71" s="36"/>
      <c r="G71" s="36"/>
      <c r="H71" s="36"/>
      <c r="I71" s="36"/>
      <c r="J71" s="43"/>
      <c r="K71" s="44"/>
      <c r="L71" s="36"/>
      <c r="M71" s="36"/>
      <c r="N71" s="36"/>
      <c r="O71" s="36"/>
      <c r="P71" s="43"/>
      <c r="Q71" s="36"/>
      <c r="R71" s="43"/>
      <c r="S71" s="43"/>
      <c r="T71" s="43"/>
    </row>
    <row r="72" spans="1:20">
      <c r="A72" s="57"/>
      <c r="B72" s="43"/>
      <c r="C72" s="43"/>
      <c r="D72" s="43"/>
      <c r="E72" s="36"/>
      <c r="F72" s="36"/>
      <c r="G72" s="36"/>
      <c r="H72" s="36"/>
      <c r="I72" s="36"/>
      <c r="J72" s="43"/>
      <c r="K72" s="44"/>
      <c r="L72" s="36"/>
      <c r="M72" s="36"/>
      <c r="N72" s="36"/>
      <c r="O72" s="36"/>
      <c r="P72" s="43"/>
      <c r="Q72" s="36"/>
      <c r="R72" s="43"/>
      <c r="S72" s="43"/>
      <c r="T72" s="43"/>
    </row>
    <row r="73" spans="1:20">
      <c r="A73" s="57"/>
      <c r="B73" s="43"/>
      <c r="C73" s="43"/>
      <c r="D73" s="43"/>
      <c r="E73" s="36"/>
      <c r="F73" s="36"/>
      <c r="G73" s="36"/>
      <c r="H73" s="36"/>
      <c r="I73" s="36"/>
      <c r="J73" s="43"/>
      <c r="K73" s="44"/>
      <c r="L73" s="36"/>
      <c r="M73" s="36"/>
      <c r="N73" s="36"/>
      <c r="O73" s="36"/>
      <c r="P73" s="43"/>
      <c r="Q73" s="36"/>
      <c r="R73" s="43"/>
      <c r="S73" s="43"/>
      <c r="T73" s="43"/>
    </row>
    <row r="74" spans="1:20">
      <c r="A74" s="57"/>
      <c r="B74" s="43"/>
      <c r="C74" s="43"/>
      <c r="D74" s="43"/>
      <c r="E74" s="36"/>
      <c r="F74" s="36"/>
      <c r="G74" s="36"/>
      <c r="H74" s="36"/>
      <c r="I74" s="36"/>
      <c r="J74" s="43"/>
      <c r="K74" s="44"/>
      <c r="L74" s="36"/>
      <c r="M74" s="36"/>
      <c r="N74" s="36"/>
      <c r="O74" s="36"/>
      <c r="P74" s="43"/>
      <c r="Q74" s="36"/>
      <c r="R74" s="43"/>
      <c r="S74" s="43"/>
      <c r="T74" s="43"/>
    </row>
    <row r="75" spans="1:20">
      <c r="A75" s="57"/>
      <c r="B75" s="43"/>
      <c r="C75" s="43"/>
      <c r="D75" s="43"/>
      <c r="E75" s="36"/>
      <c r="F75" s="36"/>
      <c r="G75" s="36"/>
      <c r="H75" s="36"/>
      <c r="I75" s="36"/>
      <c r="J75" s="43"/>
      <c r="K75" s="44"/>
      <c r="L75" s="36"/>
      <c r="M75" s="36"/>
      <c r="N75" s="36"/>
      <c r="O75" s="36"/>
      <c r="P75" s="43"/>
      <c r="Q75" s="36"/>
      <c r="R75" s="43"/>
      <c r="S75" s="43"/>
      <c r="T75" s="43"/>
    </row>
    <row r="76" spans="1:20">
      <c r="A76" s="57"/>
      <c r="B76" s="43"/>
      <c r="C76" s="43"/>
      <c r="D76" s="43"/>
      <c r="E76" s="36"/>
      <c r="F76" s="36"/>
      <c r="G76" s="36"/>
      <c r="H76" s="36"/>
      <c r="I76" s="36"/>
      <c r="J76" s="43"/>
      <c r="K76" s="44"/>
      <c r="L76" s="36"/>
      <c r="M76" s="36"/>
      <c r="N76" s="36"/>
      <c r="O76" s="36"/>
      <c r="P76" s="43"/>
      <c r="Q76" s="36"/>
      <c r="R76" s="43"/>
      <c r="S76" s="43"/>
      <c r="T76" s="43"/>
    </row>
    <row r="77" spans="1:20">
      <c r="A77" s="57"/>
      <c r="B77" s="43"/>
      <c r="C77" s="43"/>
      <c r="D77" s="43"/>
      <c r="E77" s="36"/>
      <c r="F77" s="36"/>
      <c r="G77" s="36"/>
      <c r="H77" s="36"/>
      <c r="I77" s="36"/>
      <c r="J77" s="43"/>
      <c r="K77" s="44"/>
      <c r="L77" s="36"/>
      <c r="M77" s="36"/>
      <c r="N77" s="36"/>
      <c r="O77" s="36"/>
      <c r="P77" s="43"/>
      <c r="Q77" s="36"/>
      <c r="R77" s="43"/>
      <c r="S77" s="43"/>
      <c r="T77" s="43"/>
    </row>
    <row r="78" spans="1:20">
      <c r="A78" s="57"/>
      <c r="B78" s="43"/>
      <c r="C78" s="43"/>
      <c r="D78" s="43"/>
      <c r="E78" s="36"/>
      <c r="F78" s="36"/>
      <c r="G78" s="36"/>
      <c r="H78" s="36"/>
      <c r="I78" s="36"/>
      <c r="J78" s="43"/>
      <c r="K78" s="44"/>
      <c r="L78" s="36"/>
      <c r="M78" s="36"/>
      <c r="N78" s="36"/>
      <c r="O78" s="36"/>
      <c r="P78" s="43"/>
      <c r="Q78" s="36"/>
      <c r="R78" s="43"/>
      <c r="S78" s="43"/>
      <c r="T78" s="43"/>
    </row>
    <row r="79" spans="1:20">
      <c r="A79" s="57"/>
      <c r="B79" s="43"/>
      <c r="C79" s="43"/>
      <c r="D79" s="43"/>
      <c r="E79" s="36"/>
      <c r="F79" s="36"/>
      <c r="G79" s="36"/>
      <c r="H79" s="36"/>
      <c r="I79" s="36"/>
      <c r="J79" s="43"/>
      <c r="K79" s="44"/>
      <c r="L79" s="36"/>
      <c r="M79" s="36"/>
      <c r="N79" s="36"/>
      <c r="O79" s="36"/>
      <c r="P79" s="43"/>
      <c r="Q79" s="36"/>
      <c r="R79" s="43"/>
      <c r="S79" s="43"/>
      <c r="T79" s="43"/>
    </row>
    <row r="80" spans="1:20">
      <c r="A80" s="57"/>
      <c r="B80" s="43"/>
      <c r="C80" s="43"/>
      <c r="D80" s="43"/>
      <c r="E80" s="36"/>
      <c r="F80" s="36"/>
      <c r="G80" s="36"/>
      <c r="H80" s="36"/>
      <c r="I80" s="36"/>
      <c r="J80" s="43"/>
      <c r="K80" s="44"/>
      <c r="L80" s="36"/>
      <c r="M80" s="36"/>
      <c r="N80" s="36"/>
      <c r="O80" s="36"/>
      <c r="P80" s="43"/>
      <c r="Q80" s="36"/>
      <c r="R80" s="43"/>
      <c r="S80" s="43"/>
      <c r="T80" s="43"/>
    </row>
    <row r="81" spans="1:20">
      <c r="A81" s="57"/>
      <c r="B81" s="43"/>
      <c r="C81" s="43"/>
      <c r="D81" s="43"/>
      <c r="E81" s="36"/>
      <c r="F81" s="36"/>
      <c r="G81" s="36"/>
      <c r="H81" s="36"/>
      <c r="I81" s="36"/>
      <c r="J81" s="43"/>
      <c r="K81" s="44"/>
      <c r="L81" s="36"/>
      <c r="M81" s="36"/>
      <c r="N81" s="36"/>
      <c r="O81" s="36"/>
      <c r="P81" s="43"/>
      <c r="Q81" s="36"/>
      <c r="R81" s="43"/>
      <c r="S81" s="43"/>
      <c r="T81" s="43"/>
    </row>
    <row r="82" spans="1:20">
      <c r="A82" s="57"/>
      <c r="B82" s="43"/>
      <c r="C82" s="43"/>
      <c r="D82" s="43"/>
      <c r="E82" s="36"/>
      <c r="F82" s="36"/>
      <c r="G82" s="36"/>
      <c r="H82" s="36"/>
      <c r="I82" s="36"/>
      <c r="J82" s="43"/>
      <c r="K82" s="44"/>
      <c r="L82" s="36"/>
      <c r="M82" s="36"/>
      <c r="N82" s="36"/>
      <c r="O82" s="36"/>
      <c r="P82" s="43"/>
      <c r="Q82" s="36"/>
      <c r="R82" s="43"/>
      <c r="S82" s="43"/>
      <c r="T82" s="43"/>
    </row>
    <row r="83" spans="1:20">
      <c r="A83" s="57"/>
      <c r="B83" s="43"/>
      <c r="C83" s="43"/>
      <c r="D83" s="43"/>
      <c r="E83" s="36"/>
      <c r="F83" s="36"/>
      <c r="G83" s="36"/>
      <c r="H83" s="36"/>
      <c r="I83" s="36"/>
      <c r="J83" s="43"/>
      <c r="K83" s="44"/>
      <c r="L83" s="36"/>
      <c r="M83" s="36"/>
      <c r="N83" s="36"/>
      <c r="O83" s="36"/>
      <c r="P83" s="43"/>
      <c r="Q83" s="36"/>
      <c r="R83" s="43"/>
      <c r="S83" s="43"/>
      <c r="T83" s="43"/>
    </row>
    <row r="84" spans="1:20">
      <c r="A84" s="57"/>
      <c r="B84" s="43"/>
      <c r="C84" s="43"/>
      <c r="D84" s="43"/>
      <c r="E84" s="36"/>
      <c r="F84" s="36"/>
      <c r="G84" s="36"/>
      <c r="H84" s="36"/>
      <c r="I84" s="36"/>
      <c r="J84" s="43"/>
      <c r="K84" s="44"/>
      <c r="L84" s="36"/>
      <c r="M84" s="36"/>
      <c r="N84" s="36"/>
      <c r="O84" s="36"/>
      <c r="P84" s="43"/>
      <c r="Q84" s="36"/>
      <c r="R84" s="43"/>
      <c r="S84" s="43"/>
      <c r="T84" s="43"/>
    </row>
    <row r="85" spans="1:20">
      <c r="A85" s="57"/>
      <c r="B85" s="43"/>
      <c r="C85" s="43"/>
      <c r="D85" s="43"/>
      <c r="E85" s="36"/>
      <c r="F85" s="36"/>
      <c r="G85" s="36"/>
      <c r="H85" s="36"/>
      <c r="I85" s="36"/>
      <c r="J85" s="43"/>
      <c r="K85" s="44"/>
      <c r="L85" s="36"/>
      <c r="M85" s="36"/>
      <c r="N85" s="36"/>
      <c r="O85" s="36"/>
      <c r="P85" s="43"/>
      <c r="Q85" s="36"/>
      <c r="R85" s="43"/>
      <c r="S85" s="43"/>
      <c r="T85" s="43"/>
    </row>
    <row r="86" spans="1:20">
      <c r="A86" s="57"/>
      <c r="B86" s="43"/>
      <c r="C86" s="43"/>
      <c r="D86" s="43"/>
      <c r="E86" s="36"/>
      <c r="F86" s="36"/>
      <c r="G86" s="36"/>
      <c r="H86" s="36"/>
      <c r="I86" s="36"/>
      <c r="J86" s="43"/>
      <c r="K86" s="44"/>
      <c r="L86" s="36"/>
      <c r="M86" s="36"/>
      <c r="N86" s="36"/>
      <c r="O86" s="36"/>
      <c r="P86" s="43"/>
      <c r="Q86" s="36"/>
      <c r="R86" s="43"/>
      <c r="S86" s="43"/>
      <c r="T86" s="43"/>
    </row>
    <row r="87" spans="1:20">
      <c r="A87" s="57"/>
      <c r="B87" s="43"/>
      <c r="C87" s="43"/>
      <c r="D87" s="43"/>
      <c r="E87" s="36"/>
      <c r="F87" s="36"/>
      <c r="G87" s="36"/>
      <c r="H87" s="36"/>
      <c r="I87" s="36"/>
      <c r="J87" s="43"/>
      <c r="K87" s="44"/>
      <c r="L87" s="36"/>
      <c r="M87" s="36"/>
      <c r="N87" s="36"/>
      <c r="O87" s="36"/>
      <c r="P87" s="43"/>
      <c r="Q87" s="36"/>
      <c r="R87" s="43"/>
      <c r="S87" s="43"/>
      <c r="T87" s="43"/>
    </row>
    <row r="88" spans="1:20">
      <c r="A88" s="57"/>
      <c r="B88" s="43"/>
      <c r="C88" s="43"/>
      <c r="D88" s="43"/>
      <c r="E88" s="36"/>
      <c r="F88" s="36"/>
      <c r="G88" s="36"/>
      <c r="H88" s="36"/>
      <c r="I88" s="36"/>
      <c r="J88" s="43"/>
      <c r="K88" s="44"/>
      <c r="L88" s="36"/>
      <c r="M88" s="36"/>
      <c r="N88" s="36"/>
      <c r="O88" s="36"/>
      <c r="P88" s="43"/>
      <c r="Q88" s="36"/>
      <c r="R88" s="43"/>
      <c r="S88" s="43"/>
      <c r="T88" s="43"/>
    </row>
    <row r="89" spans="1:20">
      <c r="A89" s="57"/>
      <c r="B89" s="43"/>
      <c r="C89" s="43"/>
      <c r="D89" s="43"/>
      <c r="E89" s="36"/>
      <c r="F89" s="36"/>
      <c r="G89" s="36"/>
      <c r="H89" s="36"/>
      <c r="I89" s="36"/>
      <c r="J89" s="43"/>
      <c r="K89" s="44"/>
      <c r="L89" s="36"/>
      <c r="M89" s="36"/>
      <c r="N89" s="36"/>
      <c r="O89" s="36"/>
      <c r="P89" s="43"/>
      <c r="Q89" s="36"/>
      <c r="R89" s="43"/>
      <c r="S89" s="43"/>
      <c r="T89" s="43"/>
    </row>
    <row r="90" spans="1:20">
      <c r="A90" s="57"/>
      <c r="B90" s="43"/>
      <c r="C90" s="43"/>
      <c r="D90" s="43"/>
      <c r="E90" s="36"/>
      <c r="F90" s="36"/>
      <c r="G90" s="36"/>
      <c r="H90" s="36"/>
      <c r="I90" s="36"/>
      <c r="J90" s="43"/>
      <c r="K90" s="44"/>
      <c r="L90" s="36"/>
      <c r="M90" s="36"/>
      <c r="N90" s="36"/>
      <c r="O90" s="36"/>
      <c r="P90" s="43"/>
      <c r="Q90" s="36"/>
      <c r="R90" s="43"/>
      <c r="S90" s="43"/>
      <c r="T90" s="43"/>
    </row>
    <row r="91" spans="1:20">
      <c r="A91" s="57"/>
      <c r="B91" s="43"/>
      <c r="C91" s="43"/>
      <c r="D91" s="43"/>
      <c r="E91" s="36"/>
      <c r="F91" s="36"/>
      <c r="G91" s="36"/>
      <c r="H91" s="36"/>
      <c r="I91" s="36"/>
      <c r="J91" s="43"/>
      <c r="K91" s="44"/>
      <c r="L91" s="36"/>
      <c r="M91" s="36"/>
      <c r="N91" s="36"/>
      <c r="O91" s="36"/>
      <c r="P91" s="43"/>
      <c r="Q91" s="36"/>
      <c r="R91" s="43"/>
      <c r="S91" s="43"/>
      <c r="T91" s="43"/>
    </row>
    <row r="92" spans="1:20">
      <c r="A92" s="57"/>
      <c r="B92" s="43"/>
      <c r="C92" s="43"/>
      <c r="D92" s="43"/>
      <c r="E92" s="36"/>
      <c r="F92" s="36"/>
      <c r="G92" s="36"/>
      <c r="H92" s="36"/>
      <c r="I92" s="36"/>
      <c r="J92" s="43"/>
      <c r="K92" s="44"/>
      <c r="L92" s="36"/>
      <c r="M92" s="36"/>
      <c r="N92" s="36"/>
      <c r="O92" s="36"/>
      <c r="P92" s="43"/>
      <c r="Q92" s="36"/>
      <c r="R92" s="43"/>
      <c r="S92" s="43"/>
      <c r="T92" s="43"/>
    </row>
    <row r="93" spans="1:20">
      <c r="A93" s="57"/>
      <c r="B93" s="43"/>
      <c r="C93" s="43"/>
      <c r="D93" s="43"/>
      <c r="E93" s="36"/>
      <c r="F93" s="36"/>
      <c r="G93" s="36"/>
      <c r="H93" s="36"/>
      <c r="I93" s="36"/>
      <c r="J93" s="43"/>
      <c r="K93" s="44"/>
      <c r="L93" s="36"/>
      <c r="M93" s="36"/>
      <c r="N93" s="36"/>
      <c r="O93" s="36"/>
      <c r="P93" s="43"/>
      <c r="Q93" s="36"/>
      <c r="R93" s="43"/>
      <c r="S93" s="43"/>
      <c r="T93" s="43"/>
    </row>
    <row r="94" spans="1:20">
      <c r="A94" s="57"/>
      <c r="B94" s="43"/>
      <c r="C94" s="43"/>
      <c r="D94" s="43"/>
      <c r="E94" s="36"/>
      <c r="F94" s="36"/>
      <c r="G94" s="36"/>
      <c r="H94" s="36"/>
      <c r="I94" s="36"/>
      <c r="J94" s="43"/>
      <c r="K94" s="44"/>
      <c r="L94" s="36"/>
      <c r="M94" s="36"/>
      <c r="N94" s="36"/>
      <c r="O94" s="36"/>
      <c r="P94" s="43"/>
      <c r="Q94" s="36"/>
      <c r="R94" s="43"/>
      <c r="S94" s="43"/>
      <c r="T94" s="43"/>
    </row>
    <row r="95" spans="1:20">
      <c r="A95" s="57"/>
      <c r="B95" s="43"/>
      <c r="C95" s="43"/>
      <c r="D95" s="43"/>
      <c r="E95" s="36"/>
      <c r="F95" s="36"/>
      <c r="G95" s="36"/>
      <c r="H95" s="36"/>
      <c r="I95" s="36"/>
      <c r="J95" s="43"/>
      <c r="K95" s="44"/>
      <c r="L95" s="36"/>
      <c r="M95" s="36"/>
      <c r="N95" s="36"/>
      <c r="O95" s="36"/>
      <c r="P95" s="43"/>
      <c r="Q95" s="36"/>
      <c r="R95" s="43"/>
      <c r="S95" s="43"/>
      <c r="T95" s="43"/>
    </row>
    <row r="96" spans="1:20">
      <c r="A96" s="57"/>
      <c r="B96" s="43"/>
      <c r="C96" s="43"/>
      <c r="D96" s="43"/>
      <c r="E96" s="36"/>
      <c r="F96" s="36"/>
      <c r="G96" s="36"/>
      <c r="H96" s="36"/>
      <c r="I96" s="36"/>
      <c r="J96" s="43"/>
      <c r="K96" s="44"/>
      <c r="L96" s="36"/>
      <c r="M96" s="36"/>
      <c r="N96" s="36"/>
      <c r="O96" s="36"/>
      <c r="P96" s="43"/>
      <c r="Q96" s="36"/>
      <c r="R96" s="43"/>
      <c r="S96" s="43"/>
      <c r="T96" s="43"/>
    </row>
    <row r="97" spans="1:20">
      <c r="A97" s="57"/>
      <c r="B97" s="43"/>
      <c r="C97" s="43"/>
      <c r="D97" s="43"/>
      <c r="E97" s="36"/>
      <c r="F97" s="36"/>
      <c r="G97" s="36"/>
      <c r="H97" s="36"/>
      <c r="I97" s="36"/>
      <c r="J97" s="43"/>
      <c r="K97" s="44"/>
      <c r="L97" s="36"/>
      <c r="M97" s="36"/>
      <c r="N97" s="36"/>
      <c r="O97" s="36"/>
      <c r="P97" s="43"/>
      <c r="Q97" s="36"/>
      <c r="R97" s="43"/>
      <c r="S97" s="43"/>
      <c r="T97" s="43"/>
    </row>
    <row r="98" spans="1:20">
      <c r="A98" s="57"/>
      <c r="B98" s="43"/>
      <c r="C98" s="43"/>
      <c r="D98" s="43"/>
      <c r="E98" s="36"/>
      <c r="F98" s="36"/>
      <c r="G98" s="36"/>
      <c r="H98" s="36"/>
      <c r="I98" s="36"/>
      <c r="J98" s="43"/>
      <c r="K98" s="44"/>
      <c r="L98" s="36"/>
      <c r="M98" s="36"/>
      <c r="N98" s="36"/>
      <c r="O98" s="36"/>
      <c r="P98" s="43"/>
      <c r="Q98" s="36"/>
      <c r="R98" s="43"/>
      <c r="S98" s="43"/>
      <c r="T98" s="43"/>
    </row>
    <row r="99" spans="1:20">
      <c r="A99" s="57"/>
      <c r="B99" s="43"/>
      <c r="C99" s="43"/>
      <c r="D99" s="43"/>
      <c r="E99" s="36"/>
      <c r="F99" s="36"/>
      <c r="G99" s="36"/>
      <c r="H99" s="36"/>
      <c r="I99" s="36"/>
      <c r="J99" s="43"/>
      <c r="K99" s="44"/>
      <c r="L99" s="36"/>
      <c r="M99" s="36"/>
      <c r="N99" s="36"/>
      <c r="O99" s="36"/>
      <c r="P99" s="43"/>
      <c r="Q99" s="36"/>
      <c r="R99" s="43"/>
      <c r="S99" s="43"/>
      <c r="T99" s="43"/>
    </row>
    <row r="100" spans="1:20">
      <c r="A100" s="57"/>
      <c r="B100" s="43"/>
      <c r="C100" s="43"/>
      <c r="D100" s="43"/>
      <c r="E100" s="36"/>
      <c r="F100" s="36"/>
      <c r="G100" s="36"/>
      <c r="H100" s="36"/>
      <c r="I100" s="36"/>
      <c r="J100" s="43"/>
      <c r="K100" s="44"/>
      <c r="L100" s="36"/>
      <c r="M100" s="36"/>
      <c r="N100" s="36"/>
      <c r="O100" s="36"/>
      <c r="P100" s="43"/>
      <c r="Q100" s="36"/>
      <c r="R100" s="43"/>
      <c r="S100" s="43"/>
      <c r="T100" s="43"/>
    </row>
    <row r="101" spans="1:20">
      <c r="A101" s="57"/>
      <c r="B101" s="43"/>
      <c r="C101" s="43"/>
      <c r="D101" s="43"/>
      <c r="E101" s="36"/>
      <c r="F101" s="36"/>
      <c r="G101" s="36"/>
      <c r="H101" s="36"/>
      <c r="I101" s="36"/>
      <c r="J101" s="43"/>
      <c r="K101" s="44"/>
      <c r="L101" s="36"/>
      <c r="M101" s="36"/>
      <c r="N101" s="36"/>
      <c r="O101" s="36"/>
      <c r="P101" s="43"/>
      <c r="Q101" s="36"/>
      <c r="R101" s="43"/>
      <c r="S101" s="43"/>
      <c r="T101" s="43"/>
    </row>
    <row r="102" spans="1:20">
      <c r="A102" s="57"/>
      <c r="B102" s="43"/>
      <c r="C102" s="43"/>
      <c r="D102" s="43"/>
      <c r="E102" s="36"/>
      <c r="F102" s="36"/>
      <c r="G102" s="36"/>
      <c r="H102" s="36"/>
      <c r="I102" s="36"/>
      <c r="J102" s="43"/>
      <c r="K102" s="44"/>
      <c r="L102" s="36"/>
      <c r="M102" s="36"/>
      <c r="N102" s="36"/>
      <c r="O102" s="36"/>
      <c r="P102" s="43"/>
      <c r="Q102" s="36"/>
      <c r="R102" s="43"/>
      <c r="S102" s="43"/>
      <c r="T102" s="43"/>
    </row>
    <row r="103" spans="1:20">
      <c r="A103" s="57"/>
      <c r="B103" s="43"/>
      <c r="C103" s="43"/>
      <c r="D103" s="43"/>
      <c r="E103" s="36"/>
      <c r="F103" s="36"/>
      <c r="G103" s="36"/>
      <c r="H103" s="36"/>
      <c r="I103" s="36"/>
      <c r="J103" s="43"/>
      <c r="K103" s="44"/>
      <c r="L103" s="36"/>
      <c r="M103" s="36"/>
      <c r="N103" s="36"/>
      <c r="O103" s="36"/>
      <c r="P103" s="43"/>
      <c r="Q103" s="36"/>
      <c r="R103" s="43"/>
      <c r="S103" s="43"/>
      <c r="T103" s="43"/>
    </row>
    <row r="104" spans="1:20">
      <c r="A104" s="57"/>
      <c r="B104" s="43"/>
      <c r="C104" s="43"/>
      <c r="D104" s="43"/>
      <c r="E104" s="36"/>
      <c r="F104" s="36"/>
      <c r="G104" s="36"/>
      <c r="H104" s="36"/>
      <c r="I104" s="36"/>
      <c r="J104" s="43"/>
      <c r="K104" s="44"/>
      <c r="L104" s="36"/>
      <c r="M104" s="36"/>
      <c r="N104" s="36"/>
      <c r="O104" s="36"/>
      <c r="P104" s="43"/>
      <c r="Q104" s="36"/>
      <c r="R104" s="43"/>
      <c r="S104" s="43"/>
      <c r="T104" s="43"/>
    </row>
    <row r="105" spans="1:20">
      <c r="A105" s="57"/>
      <c r="B105" s="43"/>
      <c r="C105" s="43"/>
      <c r="D105" s="43"/>
      <c r="E105" s="36"/>
      <c r="F105" s="36"/>
      <c r="G105" s="36"/>
      <c r="H105" s="36"/>
      <c r="I105" s="36"/>
      <c r="J105" s="43"/>
      <c r="K105" s="44"/>
      <c r="L105" s="36"/>
      <c r="M105" s="36"/>
      <c r="N105" s="36"/>
      <c r="O105" s="36"/>
      <c r="P105" s="43"/>
      <c r="Q105" s="36"/>
      <c r="R105" s="43"/>
      <c r="S105" s="43"/>
      <c r="T105" s="43"/>
    </row>
    <row r="106" spans="1:20">
      <c r="A106" s="57"/>
      <c r="B106" s="43"/>
      <c r="C106" s="43"/>
      <c r="D106" s="43"/>
      <c r="E106" s="36"/>
      <c r="F106" s="36"/>
      <c r="G106" s="36"/>
      <c r="H106" s="36"/>
      <c r="I106" s="36"/>
      <c r="J106" s="43"/>
      <c r="K106" s="44"/>
      <c r="L106" s="36"/>
      <c r="M106" s="36"/>
      <c r="N106" s="36"/>
      <c r="O106" s="36"/>
      <c r="P106" s="43"/>
      <c r="Q106" s="36"/>
      <c r="R106" s="43"/>
      <c r="S106" s="43"/>
      <c r="T106" s="43"/>
    </row>
    <row r="107" spans="1:20">
      <c r="A107" s="57"/>
      <c r="B107" s="43"/>
      <c r="C107" s="43"/>
      <c r="D107" s="43"/>
      <c r="E107" s="36"/>
      <c r="F107" s="36"/>
      <c r="G107" s="36"/>
      <c r="H107" s="36"/>
      <c r="I107" s="36"/>
      <c r="J107" s="43"/>
      <c r="K107" s="44"/>
      <c r="L107" s="36"/>
      <c r="M107" s="36"/>
      <c r="N107" s="36"/>
      <c r="O107" s="36"/>
      <c r="P107" s="43"/>
      <c r="Q107" s="36"/>
      <c r="R107" s="43"/>
      <c r="S107" s="43"/>
      <c r="T107" s="43"/>
    </row>
    <row r="108" spans="1:20">
      <c r="A108" s="57"/>
      <c r="B108" s="43"/>
      <c r="C108" s="43"/>
      <c r="D108" s="43"/>
      <c r="E108" s="36"/>
      <c r="F108" s="36"/>
      <c r="G108" s="36"/>
      <c r="H108" s="36"/>
      <c r="I108" s="36"/>
      <c r="J108" s="43"/>
      <c r="K108" s="44"/>
      <c r="L108" s="36"/>
      <c r="M108" s="36"/>
      <c r="N108" s="36"/>
      <c r="O108" s="36"/>
      <c r="P108" s="43"/>
      <c r="Q108" s="36"/>
      <c r="R108" s="43"/>
      <c r="S108" s="43"/>
      <c r="T108" s="43"/>
    </row>
    <row r="109" spans="1:20">
      <c r="A109" s="57"/>
      <c r="B109" s="43"/>
      <c r="C109" s="43"/>
      <c r="D109" s="43"/>
      <c r="E109" s="36"/>
      <c r="F109" s="36"/>
      <c r="G109" s="36"/>
      <c r="H109" s="36"/>
      <c r="I109" s="36"/>
      <c r="J109" s="43"/>
      <c r="K109" s="44"/>
      <c r="L109" s="36"/>
      <c r="M109" s="36"/>
      <c r="N109" s="36"/>
      <c r="O109" s="36"/>
      <c r="P109" s="43"/>
      <c r="Q109" s="36"/>
      <c r="R109" s="43"/>
      <c r="S109" s="43"/>
      <c r="T109" s="43"/>
    </row>
    <row r="110" spans="1:20">
      <c r="A110" s="57"/>
      <c r="B110" s="43"/>
      <c r="C110" s="43"/>
      <c r="D110" s="43"/>
      <c r="E110" s="36"/>
      <c r="F110" s="36"/>
      <c r="G110" s="36"/>
      <c r="H110" s="36"/>
      <c r="I110" s="36"/>
      <c r="J110" s="43"/>
      <c r="K110" s="44"/>
      <c r="L110" s="36"/>
      <c r="M110" s="36"/>
      <c r="N110" s="36"/>
      <c r="O110" s="36"/>
      <c r="P110" s="43"/>
      <c r="Q110" s="36"/>
      <c r="R110" s="43"/>
      <c r="S110" s="43"/>
      <c r="T110" s="43"/>
    </row>
    <row r="111" spans="1:20">
      <c r="A111" s="57"/>
      <c r="B111" s="43"/>
      <c r="C111" s="43"/>
      <c r="D111" s="43"/>
      <c r="E111" s="36"/>
      <c r="F111" s="36"/>
      <c r="G111" s="36"/>
      <c r="H111" s="36"/>
      <c r="I111" s="36"/>
      <c r="J111" s="43"/>
      <c r="K111" s="44"/>
      <c r="L111" s="36"/>
      <c r="M111" s="36"/>
      <c r="N111" s="36"/>
      <c r="O111" s="36"/>
      <c r="P111" s="43"/>
      <c r="Q111" s="36"/>
      <c r="R111" s="43"/>
      <c r="S111" s="43"/>
      <c r="T111" s="43"/>
    </row>
    <row r="112" spans="1:20">
      <c r="A112" s="57"/>
      <c r="B112" s="43"/>
      <c r="C112" s="43"/>
      <c r="D112" s="43"/>
      <c r="E112" s="36"/>
      <c r="F112" s="36"/>
      <c r="G112" s="36"/>
      <c r="H112" s="36"/>
      <c r="I112" s="36"/>
      <c r="J112" s="43"/>
      <c r="K112" s="44"/>
      <c r="L112" s="36"/>
      <c r="M112" s="36"/>
      <c r="N112" s="36"/>
      <c r="O112" s="36"/>
      <c r="P112" s="43"/>
      <c r="Q112" s="36"/>
      <c r="R112" s="43"/>
      <c r="S112" s="43"/>
      <c r="T112" s="43"/>
    </row>
    <row r="113" spans="1:20">
      <c r="A113" s="57"/>
      <c r="B113" s="43"/>
      <c r="C113" s="43"/>
      <c r="D113" s="43"/>
      <c r="E113" s="36"/>
      <c r="F113" s="36"/>
      <c r="G113" s="36"/>
      <c r="H113" s="36"/>
      <c r="I113" s="36"/>
      <c r="J113" s="43"/>
      <c r="K113" s="44"/>
      <c r="L113" s="36"/>
      <c r="M113" s="36"/>
      <c r="N113" s="36"/>
      <c r="O113" s="36"/>
      <c r="P113" s="43"/>
      <c r="Q113" s="36"/>
      <c r="R113" s="43"/>
      <c r="S113" s="43"/>
      <c r="T113" s="43"/>
    </row>
    <row r="114" spans="1:20">
      <c r="A114" s="57"/>
      <c r="B114" s="43"/>
      <c r="C114" s="43"/>
      <c r="D114" s="43"/>
      <c r="E114" s="36"/>
      <c r="F114" s="36"/>
      <c r="G114" s="36"/>
      <c r="H114" s="36"/>
      <c r="I114" s="36"/>
      <c r="J114" s="43"/>
      <c r="K114" s="44"/>
      <c r="L114" s="36"/>
      <c r="M114" s="36"/>
      <c r="N114" s="36"/>
      <c r="O114" s="36"/>
      <c r="P114" s="43"/>
      <c r="Q114" s="36"/>
      <c r="R114" s="43"/>
      <c r="S114" s="43"/>
      <c r="T114" s="43"/>
    </row>
    <row r="115" spans="1:20">
      <c r="A115" s="57"/>
      <c r="B115" s="43"/>
      <c r="C115" s="43"/>
      <c r="D115" s="43"/>
      <c r="E115" s="36"/>
      <c r="F115" s="36"/>
      <c r="G115" s="36"/>
      <c r="H115" s="36"/>
      <c r="I115" s="36"/>
      <c r="J115" s="43"/>
      <c r="K115" s="44"/>
      <c r="L115" s="36"/>
      <c r="M115" s="36"/>
      <c r="N115" s="36"/>
      <c r="O115" s="36"/>
      <c r="P115" s="43"/>
      <c r="Q115" s="36"/>
      <c r="R115" s="43"/>
      <c r="S115" s="43"/>
      <c r="T115" s="43"/>
    </row>
    <row r="116" spans="1:20">
      <c r="A116" s="57"/>
      <c r="B116" s="43"/>
      <c r="C116" s="43"/>
      <c r="D116" s="43"/>
      <c r="E116" s="36"/>
      <c r="F116" s="36"/>
      <c r="G116" s="36"/>
      <c r="H116" s="36"/>
      <c r="I116" s="36"/>
      <c r="J116" s="43"/>
      <c r="K116" s="44"/>
      <c r="L116" s="36"/>
      <c r="M116" s="36"/>
      <c r="N116" s="36"/>
      <c r="O116" s="36"/>
      <c r="P116" s="43"/>
      <c r="Q116" s="36"/>
      <c r="R116" s="43"/>
      <c r="S116" s="43"/>
      <c r="T116" s="43"/>
    </row>
    <row r="117" spans="1:20">
      <c r="A117" s="57"/>
      <c r="B117" s="43"/>
      <c r="C117" s="43"/>
      <c r="D117" s="43"/>
      <c r="E117" s="36"/>
      <c r="F117" s="36"/>
      <c r="G117" s="36"/>
      <c r="H117" s="36"/>
      <c r="I117" s="36"/>
      <c r="J117" s="43"/>
      <c r="K117" s="44"/>
      <c r="L117" s="36"/>
      <c r="M117" s="36"/>
      <c r="N117" s="36"/>
      <c r="O117" s="36"/>
      <c r="P117" s="43"/>
      <c r="Q117" s="36"/>
      <c r="R117" s="43"/>
      <c r="S117" s="43"/>
      <c r="T117" s="43"/>
    </row>
    <row r="118" spans="1:20">
      <c r="A118" s="57"/>
      <c r="B118" s="43"/>
      <c r="C118" s="43"/>
      <c r="D118" s="43"/>
      <c r="E118" s="36"/>
      <c r="F118" s="36"/>
      <c r="G118" s="36"/>
      <c r="H118" s="36"/>
      <c r="I118" s="36"/>
      <c r="J118" s="43"/>
      <c r="K118" s="44"/>
      <c r="L118" s="36"/>
      <c r="M118" s="36"/>
      <c r="N118" s="36"/>
      <c r="O118" s="36"/>
      <c r="P118" s="43"/>
      <c r="Q118" s="36"/>
      <c r="R118" s="43"/>
      <c r="S118" s="43"/>
      <c r="T118" s="43"/>
    </row>
    <row r="119" spans="1:20">
      <c r="A119" s="57"/>
      <c r="B119" s="43"/>
      <c r="C119" s="43"/>
      <c r="D119" s="43"/>
      <c r="E119" s="36"/>
      <c r="F119" s="36"/>
      <c r="G119" s="36"/>
      <c r="H119" s="36"/>
      <c r="I119" s="36"/>
      <c r="J119" s="43"/>
      <c r="K119" s="44"/>
      <c r="L119" s="36"/>
      <c r="M119" s="36"/>
      <c r="N119" s="36"/>
      <c r="O119" s="36"/>
      <c r="P119" s="43"/>
      <c r="Q119" s="36"/>
      <c r="R119" s="43"/>
      <c r="S119" s="43"/>
      <c r="T119" s="43"/>
    </row>
    <row r="120" spans="1:20">
      <c r="A120" s="57"/>
      <c r="B120" s="43"/>
      <c r="C120" s="43"/>
      <c r="D120" s="43"/>
      <c r="E120" s="36"/>
      <c r="F120" s="36"/>
      <c r="G120" s="36"/>
      <c r="H120" s="36"/>
      <c r="I120" s="36"/>
      <c r="J120" s="43"/>
      <c r="K120" s="44"/>
      <c r="L120" s="36"/>
      <c r="M120" s="36"/>
      <c r="N120" s="36"/>
      <c r="O120" s="36"/>
      <c r="P120" s="43"/>
      <c r="Q120" s="36"/>
      <c r="R120" s="43"/>
      <c r="S120" s="43"/>
      <c r="T120" s="43"/>
    </row>
    <row r="121" spans="1:20">
      <c r="A121" s="57"/>
      <c r="B121" s="43"/>
      <c r="C121" s="43"/>
      <c r="D121" s="43"/>
      <c r="E121" s="36"/>
      <c r="F121" s="36"/>
      <c r="G121" s="36"/>
      <c r="H121" s="36"/>
      <c r="I121" s="36"/>
      <c r="J121" s="43"/>
      <c r="K121" s="44"/>
      <c r="L121" s="36"/>
      <c r="M121" s="36"/>
      <c r="N121" s="36"/>
      <c r="O121" s="36"/>
      <c r="P121" s="43"/>
      <c r="Q121" s="36"/>
      <c r="R121" s="43"/>
      <c r="S121" s="43"/>
      <c r="T121" s="43"/>
    </row>
    <row r="122" spans="1:20">
      <c r="A122" s="57"/>
      <c r="B122" s="43"/>
      <c r="C122" s="43"/>
      <c r="D122" s="43"/>
      <c r="E122" s="36"/>
      <c r="F122" s="36"/>
      <c r="G122" s="36"/>
      <c r="H122" s="36"/>
      <c r="I122" s="36"/>
      <c r="J122" s="43"/>
      <c r="K122" s="44"/>
      <c r="L122" s="36"/>
      <c r="M122" s="36"/>
      <c r="N122" s="36"/>
      <c r="O122" s="36"/>
      <c r="P122" s="43"/>
      <c r="Q122" s="36"/>
      <c r="R122" s="43"/>
      <c r="S122" s="43"/>
      <c r="T122" s="43"/>
    </row>
    <row r="123" spans="1:20">
      <c r="A123" s="57"/>
      <c r="B123" s="43"/>
      <c r="C123" s="43"/>
      <c r="D123" s="43"/>
      <c r="E123" s="36"/>
      <c r="F123" s="36"/>
      <c r="G123" s="36"/>
      <c r="H123" s="36"/>
      <c r="I123" s="36"/>
      <c r="J123" s="43"/>
      <c r="K123" s="44"/>
      <c r="L123" s="36"/>
      <c r="M123" s="36"/>
      <c r="N123" s="36"/>
      <c r="O123" s="36"/>
      <c r="P123" s="43"/>
      <c r="Q123" s="36"/>
      <c r="R123" s="43"/>
      <c r="S123" s="43"/>
      <c r="T123" s="43"/>
    </row>
    <row r="124" spans="1:20">
      <c r="A124" s="57"/>
      <c r="B124" s="43"/>
      <c r="C124" s="43"/>
      <c r="D124" s="43"/>
      <c r="E124" s="36"/>
      <c r="F124" s="36"/>
      <c r="G124" s="36"/>
      <c r="H124" s="36"/>
      <c r="I124" s="36"/>
      <c r="J124" s="43"/>
      <c r="K124" s="44"/>
      <c r="L124" s="36"/>
      <c r="M124" s="36"/>
      <c r="N124" s="36"/>
      <c r="O124" s="36"/>
      <c r="P124" s="43"/>
      <c r="Q124" s="36"/>
      <c r="R124" s="43"/>
      <c r="S124" s="43"/>
      <c r="T124" s="43"/>
    </row>
    <row r="125" spans="1:20">
      <c r="A125" s="57"/>
      <c r="B125" s="43"/>
      <c r="C125" s="43"/>
      <c r="D125" s="43"/>
      <c r="E125" s="36"/>
      <c r="F125" s="36"/>
      <c r="G125" s="36"/>
      <c r="H125" s="36"/>
      <c r="I125" s="36"/>
      <c r="J125" s="43"/>
      <c r="K125" s="44"/>
      <c r="L125" s="36"/>
      <c r="M125" s="36"/>
      <c r="N125" s="36"/>
      <c r="O125" s="36"/>
      <c r="P125" s="43"/>
      <c r="Q125" s="36"/>
      <c r="R125" s="43"/>
      <c r="S125" s="43"/>
      <c r="T125" s="43"/>
    </row>
    <row r="126" spans="1:20">
      <c r="A126" s="57"/>
      <c r="B126" s="43"/>
      <c r="C126" s="43"/>
      <c r="D126" s="43"/>
      <c r="E126" s="36"/>
      <c r="F126" s="36"/>
      <c r="G126" s="36"/>
      <c r="H126" s="36"/>
      <c r="I126" s="36"/>
      <c r="J126" s="43"/>
      <c r="K126" s="44"/>
      <c r="L126" s="36"/>
      <c r="M126" s="36"/>
      <c r="N126" s="36"/>
      <c r="O126" s="36"/>
      <c r="P126" s="43"/>
      <c r="Q126" s="36"/>
      <c r="R126" s="43"/>
      <c r="S126" s="43"/>
      <c r="T126" s="43"/>
    </row>
    <row r="127" spans="1:20">
      <c r="A127" s="57"/>
      <c r="B127" s="43"/>
      <c r="C127" s="43"/>
      <c r="D127" s="43"/>
      <c r="E127" s="36"/>
      <c r="F127" s="36"/>
      <c r="G127" s="36"/>
      <c r="H127" s="36"/>
      <c r="I127" s="36"/>
      <c r="J127" s="43"/>
      <c r="K127" s="44"/>
      <c r="L127" s="36"/>
      <c r="M127" s="36"/>
      <c r="N127" s="36"/>
      <c r="O127" s="36"/>
      <c r="P127" s="43"/>
      <c r="Q127" s="36"/>
      <c r="R127" s="43"/>
      <c r="S127" s="43"/>
      <c r="T127" s="43"/>
    </row>
    <row r="128" spans="1:20">
      <c r="A128" s="57"/>
      <c r="B128" s="43"/>
      <c r="C128" s="43"/>
      <c r="D128" s="43"/>
      <c r="E128" s="36"/>
      <c r="F128" s="36"/>
      <c r="G128" s="36"/>
      <c r="H128" s="36"/>
      <c r="I128" s="36"/>
      <c r="J128" s="43"/>
      <c r="K128" s="44"/>
      <c r="L128" s="36"/>
      <c r="M128" s="36"/>
      <c r="N128" s="36"/>
      <c r="O128" s="36"/>
      <c r="P128" s="43"/>
      <c r="Q128" s="36"/>
      <c r="R128" s="43"/>
      <c r="S128" s="43"/>
      <c r="T128" s="43"/>
    </row>
    <row r="129" spans="1:20">
      <c r="A129" s="57"/>
      <c r="B129" s="43"/>
      <c r="C129" s="43"/>
      <c r="D129" s="43"/>
      <c r="E129" s="36"/>
      <c r="F129" s="36"/>
      <c r="G129" s="36"/>
      <c r="H129" s="36"/>
      <c r="I129" s="36"/>
      <c r="J129" s="43"/>
      <c r="K129" s="44"/>
      <c r="L129" s="36"/>
      <c r="M129" s="36"/>
      <c r="N129" s="36"/>
      <c r="O129" s="36"/>
      <c r="P129" s="43"/>
      <c r="Q129" s="36"/>
      <c r="R129" s="43"/>
      <c r="S129" s="43"/>
      <c r="T129" s="43"/>
    </row>
    <row r="130" spans="1:20">
      <c r="A130" s="57"/>
      <c r="B130" s="43"/>
      <c r="C130" s="43"/>
      <c r="D130" s="43"/>
      <c r="E130" s="36"/>
      <c r="F130" s="36"/>
      <c r="G130" s="36"/>
      <c r="H130" s="36"/>
      <c r="I130" s="36"/>
      <c r="J130" s="43"/>
      <c r="K130" s="44"/>
      <c r="L130" s="36"/>
      <c r="M130" s="36"/>
      <c r="N130" s="36"/>
      <c r="O130" s="36"/>
      <c r="P130" s="43"/>
      <c r="Q130" s="36"/>
      <c r="R130" s="43"/>
      <c r="S130" s="43"/>
      <c r="T130" s="43"/>
    </row>
    <row r="131" spans="1:20">
      <c r="A131" s="57"/>
      <c r="B131" s="43"/>
      <c r="C131" s="43"/>
      <c r="D131" s="43"/>
      <c r="E131" s="36"/>
      <c r="F131" s="36"/>
      <c r="G131" s="36"/>
      <c r="H131" s="36"/>
      <c r="I131" s="36"/>
      <c r="J131" s="43"/>
      <c r="K131" s="44"/>
      <c r="L131" s="36"/>
      <c r="M131" s="36"/>
      <c r="N131" s="36"/>
      <c r="O131" s="36"/>
      <c r="P131" s="43"/>
      <c r="Q131" s="36"/>
      <c r="R131" s="43"/>
      <c r="S131" s="43"/>
      <c r="T131" s="43"/>
    </row>
    <row r="132" spans="1:20">
      <c r="A132" s="57"/>
      <c r="B132" s="43"/>
      <c r="C132" s="43"/>
      <c r="D132" s="43"/>
      <c r="E132" s="36"/>
      <c r="F132" s="36"/>
      <c r="G132" s="36"/>
      <c r="H132" s="36"/>
      <c r="I132" s="36"/>
      <c r="J132" s="43"/>
      <c r="K132" s="44"/>
      <c r="L132" s="36"/>
      <c r="M132" s="36"/>
      <c r="N132" s="36"/>
      <c r="O132" s="36"/>
      <c r="P132" s="43"/>
      <c r="Q132" s="36"/>
      <c r="R132" s="43"/>
      <c r="S132" s="43"/>
      <c r="T132" s="43"/>
    </row>
    <row r="133" spans="1:20">
      <c r="A133" s="57"/>
      <c r="B133" s="43"/>
      <c r="C133" s="43"/>
      <c r="D133" s="43"/>
      <c r="E133" s="36"/>
      <c r="F133" s="36"/>
      <c r="G133" s="36"/>
      <c r="H133" s="36"/>
      <c r="I133" s="36"/>
      <c r="J133" s="43"/>
      <c r="K133" s="44"/>
      <c r="L133" s="36"/>
      <c r="M133" s="36"/>
      <c r="N133" s="36"/>
      <c r="O133" s="36"/>
      <c r="P133" s="43"/>
      <c r="Q133" s="36"/>
      <c r="R133" s="43"/>
      <c r="S133" s="43"/>
      <c r="T133" s="43"/>
    </row>
    <row r="134" spans="1:20">
      <c r="A134" s="57"/>
      <c r="B134" s="43"/>
      <c r="C134" s="43"/>
      <c r="D134" s="43"/>
      <c r="E134" s="36"/>
      <c r="F134" s="36"/>
      <c r="G134" s="36"/>
      <c r="H134" s="36"/>
      <c r="I134" s="36"/>
      <c r="J134" s="43"/>
      <c r="K134" s="44"/>
      <c r="L134" s="36"/>
      <c r="M134" s="36"/>
      <c r="N134" s="36"/>
      <c r="O134" s="36"/>
      <c r="P134" s="43"/>
      <c r="Q134" s="36"/>
      <c r="R134" s="43"/>
      <c r="S134" s="43"/>
      <c r="T134" s="43"/>
    </row>
    <row r="135" spans="1:20">
      <c r="A135" s="57"/>
      <c r="B135" s="43"/>
      <c r="C135" s="43"/>
      <c r="D135" s="43"/>
      <c r="E135" s="36"/>
      <c r="F135" s="36"/>
      <c r="G135" s="36"/>
      <c r="H135" s="36"/>
      <c r="I135" s="36"/>
      <c r="J135" s="43"/>
      <c r="K135" s="44"/>
      <c r="L135" s="36"/>
      <c r="M135" s="36"/>
      <c r="N135" s="36"/>
      <c r="O135" s="36"/>
      <c r="P135" s="43"/>
      <c r="Q135" s="36"/>
      <c r="R135" s="43"/>
      <c r="S135" s="43"/>
      <c r="T135" s="43"/>
    </row>
    <row r="136" spans="1:20">
      <c r="A136" s="57"/>
      <c r="B136" s="43"/>
      <c r="C136" s="43"/>
      <c r="D136" s="43"/>
      <c r="E136" s="36"/>
      <c r="F136" s="36"/>
      <c r="G136" s="36"/>
      <c r="H136" s="36"/>
      <c r="I136" s="36"/>
      <c r="J136" s="43"/>
      <c r="K136" s="44"/>
      <c r="L136" s="36"/>
      <c r="M136" s="36"/>
      <c r="N136" s="36"/>
      <c r="O136" s="36"/>
      <c r="P136" s="43"/>
      <c r="Q136" s="36"/>
      <c r="R136" s="43"/>
      <c r="S136" s="43"/>
      <c r="T136" s="43"/>
    </row>
    <row r="137" spans="1:20">
      <c r="A137" s="57"/>
      <c r="B137" s="43"/>
      <c r="C137" s="43"/>
      <c r="D137" s="43"/>
      <c r="E137" s="36"/>
      <c r="F137" s="36"/>
      <c r="G137" s="36"/>
      <c r="H137" s="36"/>
      <c r="I137" s="36"/>
      <c r="J137" s="43"/>
      <c r="K137" s="44"/>
      <c r="L137" s="36"/>
      <c r="M137" s="36"/>
      <c r="N137" s="36"/>
      <c r="O137" s="36"/>
      <c r="P137" s="43"/>
      <c r="Q137" s="36"/>
      <c r="R137" s="43"/>
      <c r="S137" s="43"/>
      <c r="T137" s="43"/>
    </row>
    <row r="138" spans="1:20">
      <c r="A138" s="57"/>
      <c r="B138" s="43"/>
      <c r="C138" s="43"/>
      <c r="D138" s="43"/>
      <c r="E138" s="36"/>
      <c r="F138" s="36"/>
      <c r="G138" s="36"/>
      <c r="H138" s="36"/>
      <c r="I138" s="36"/>
      <c r="J138" s="43"/>
      <c r="K138" s="44"/>
      <c r="L138" s="36"/>
      <c r="M138" s="36"/>
      <c r="N138" s="36"/>
      <c r="O138" s="36"/>
      <c r="P138" s="43"/>
      <c r="Q138" s="36"/>
      <c r="R138" s="43"/>
      <c r="S138" s="43"/>
      <c r="T138" s="43"/>
    </row>
    <row r="139" spans="1:20">
      <c r="A139" s="57"/>
      <c r="B139" s="43"/>
      <c r="C139" s="43"/>
      <c r="D139" s="43"/>
      <c r="E139" s="36"/>
      <c r="F139" s="36"/>
      <c r="G139" s="36"/>
      <c r="H139" s="36"/>
      <c r="I139" s="36"/>
      <c r="J139" s="43"/>
      <c r="K139" s="44"/>
      <c r="L139" s="36"/>
      <c r="M139" s="36"/>
      <c r="N139" s="36"/>
      <c r="O139" s="36"/>
      <c r="P139" s="43"/>
      <c r="Q139" s="36"/>
      <c r="R139" s="43"/>
      <c r="S139" s="43"/>
      <c r="T139" s="43"/>
    </row>
    <row r="140" spans="1:20">
      <c r="A140" s="57"/>
      <c r="B140" s="43"/>
      <c r="C140" s="43"/>
      <c r="D140" s="43"/>
      <c r="E140" s="36"/>
      <c r="F140" s="36"/>
      <c r="G140" s="36"/>
      <c r="H140" s="36"/>
      <c r="I140" s="36"/>
      <c r="J140" s="43"/>
      <c r="K140" s="44"/>
      <c r="L140" s="36"/>
      <c r="M140" s="36"/>
      <c r="N140" s="36"/>
      <c r="O140" s="36"/>
      <c r="P140" s="43"/>
      <c r="Q140" s="36"/>
      <c r="R140" s="43"/>
      <c r="S140" s="43"/>
      <c r="T140" s="43"/>
    </row>
    <row r="141" spans="1:20">
      <c r="A141" s="57"/>
      <c r="B141" s="43"/>
      <c r="C141" s="43"/>
      <c r="D141" s="43"/>
      <c r="E141" s="36"/>
      <c r="F141" s="36"/>
      <c r="G141" s="36"/>
      <c r="H141" s="36"/>
      <c r="I141" s="36"/>
      <c r="J141" s="43"/>
      <c r="K141" s="44"/>
      <c r="L141" s="36"/>
      <c r="M141" s="36"/>
      <c r="N141" s="36"/>
      <c r="O141" s="36"/>
      <c r="P141" s="43"/>
      <c r="Q141" s="36"/>
      <c r="R141" s="43"/>
      <c r="S141" s="43"/>
      <c r="T141" s="43"/>
    </row>
    <row r="142" spans="1:20">
      <c r="A142" s="57"/>
      <c r="B142" s="43"/>
      <c r="C142" s="43"/>
      <c r="D142" s="43"/>
      <c r="E142" s="36"/>
      <c r="F142" s="36"/>
      <c r="G142" s="36"/>
      <c r="H142" s="36"/>
      <c r="I142" s="36"/>
      <c r="J142" s="43"/>
      <c r="K142" s="44"/>
      <c r="L142" s="36"/>
      <c r="M142" s="36"/>
      <c r="N142" s="36"/>
      <c r="O142" s="36"/>
      <c r="P142" s="43"/>
      <c r="Q142" s="36"/>
      <c r="R142" s="43"/>
      <c r="S142" s="43"/>
      <c r="T142" s="43"/>
    </row>
    <row r="143" spans="1:20">
      <c r="A143" s="57"/>
      <c r="B143" s="43"/>
      <c r="C143" s="43"/>
      <c r="D143" s="43"/>
      <c r="E143" s="36"/>
      <c r="F143" s="36"/>
      <c r="G143" s="36"/>
      <c r="H143" s="36"/>
      <c r="I143" s="36"/>
      <c r="J143" s="43"/>
      <c r="K143" s="44"/>
      <c r="L143" s="36"/>
      <c r="M143" s="36"/>
      <c r="N143" s="36"/>
      <c r="O143" s="36"/>
      <c r="P143" s="43"/>
      <c r="Q143" s="36"/>
      <c r="R143" s="43"/>
      <c r="S143" s="43"/>
      <c r="T143" s="43"/>
    </row>
    <row r="144" spans="1:20">
      <c r="A144" s="57"/>
      <c r="B144" s="43"/>
      <c r="C144" s="43"/>
      <c r="D144" s="43"/>
      <c r="E144" s="36"/>
      <c r="F144" s="36"/>
      <c r="G144" s="36"/>
      <c r="H144" s="36"/>
      <c r="I144" s="36"/>
      <c r="J144" s="43"/>
      <c r="K144" s="44"/>
      <c r="L144" s="36"/>
      <c r="M144" s="36"/>
      <c r="N144" s="36"/>
      <c r="O144" s="36"/>
      <c r="P144" s="43"/>
      <c r="Q144" s="36"/>
      <c r="R144" s="43"/>
      <c r="S144" s="43"/>
      <c r="T144" s="43"/>
    </row>
    <row r="145" spans="1:20">
      <c r="A145" s="57"/>
      <c r="B145" s="43"/>
      <c r="C145" s="43"/>
      <c r="D145" s="43"/>
      <c r="E145" s="36"/>
      <c r="F145" s="36"/>
      <c r="G145" s="36"/>
      <c r="H145" s="36"/>
      <c r="I145" s="36"/>
      <c r="J145" s="43"/>
      <c r="K145" s="44"/>
      <c r="L145" s="36"/>
      <c r="M145" s="36"/>
      <c r="N145" s="36"/>
      <c r="O145" s="36"/>
      <c r="P145" s="43"/>
      <c r="Q145" s="36"/>
      <c r="R145" s="43"/>
      <c r="S145" s="43"/>
      <c r="T145" s="43"/>
    </row>
    <row r="146" spans="1:20">
      <c r="A146" s="57"/>
      <c r="B146" s="43"/>
      <c r="C146" s="43"/>
      <c r="D146" s="43"/>
      <c r="E146" s="36"/>
      <c r="F146" s="36"/>
      <c r="G146" s="36"/>
      <c r="H146" s="36"/>
      <c r="I146" s="36"/>
      <c r="J146" s="43"/>
      <c r="K146" s="44"/>
      <c r="L146" s="36"/>
      <c r="M146" s="36"/>
      <c r="N146" s="36"/>
      <c r="O146" s="36"/>
      <c r="P146" s="43"/>
      <c r="Q146" s="36"/>
      <c r="R146" s="43"/>
      <c r="S146" s="43"/>
      <c r="T146" s="43"/>
    </row>
    <row r="147" spans="1:20">
      <c r="A147" s="57"/>
      <c r="B147" s="43"/>
      <c r="C147" s="43"/>
      <c r="D147" s="43"/>
      <c r="E147" s="36"/>
      <c r="F147" s="36"/>
      <c r="G147" s="36"/>
      <c r="H147" s="36"/>
      <c r="I147" s="36"/>
      <c r="J147" s="43"/>
      <c r="K147" s="44"/>
      <c r="L147" s="36"/>
      <c r="M147" s="36"/>
      <c r="N147" s="36"/>
      <c r="O147" s="36"/>
      <c r="P147" s="43"/>
      <c r="Q147" s="36"/>
      <c r="R147" s="43"/>
      <c r="S147" s="43"/>
      <c r="T147" s="43"/>
    </row>
    <row r="148" spans="1:20">
      <c r="A148" s="57"/>
      <c r="B148" s="43"/>
      <c r="C148" s="43"/>
      <c r="D148" s="43"/>
      <c r="E148" s="36"/>
      <c r="F148" s="36"/>
      <c r="G148" s="36"/>
      <c r="H148" s="36"/>
      <c r="I148" s="36"/>
      <c r="J148" s="43"/>
      <c r="K148" s="44"/>
      <c r="L148" s="36"/>
      <c r="M148" s="36"/>
      <c r="N148" s="36"/>
      <c r="O148" s="36"/>
      <c r="P148" s="43"/>
      <c r="Q148" s="36"/>
      <c r="R148" s="43"/>
      <c r="S148" s="43"/>
      <c r="T148" s="43"/>
    </row>
    <row r="149" spans="1:20">
      <c r="A149" s="57"/>
      <c r="B149" s="43"/>
      <c r="C149" s="43"/>
      <c r="D149" s="43"/>
      <c r="E149" s="36"/>
      <c r="F149" s="36"/>
      <c r="G149" s="36"/>
      <c r="H149" s="36"/>
      <c r="I149" s="36"/>
      <c r="J149" s="43"/>
      <c r="K149" s="44"/>
      <c r="L149" s="36"/>
      <c r="M149" s="36"/>
      <c r="N149" s="36"/>
      <c r="O149" s="36"/>
      <c r="P149" s="43"/>
      <c r="Q149" s="36"/>
      <c r="R149" s="43"/>
      <c r="S149" s="43"/>
      <c r="T149" s="43"/>
    </row>
    <row r="150" spans="1:20">
      <c r="A150" s="57"/>
      <c r="B150" s="43"/>
      <c r="C150" s="43"/>
      <c r="D150" s="43"/>
      <c r="E150" s="36"/>
      <c r="F150" s="36"/>
      <c r="G150" s="36"/>
      <c r="H150" s="36"/>
      <c r="I150" s="36"/>
      <c r="J150" s="43"/>
      <c r="K150" s="44"/>
      <c r="L150" s="36"/>
      <c r="M150" s="36"/>
      <c r="N150" s="36"/>
      <c r="O150" s="36"/>
      <c r="P150" s="43"/>
      <c r="Q150" s="36"/>
      <c r="R150" s="43"/>
      <c r="S150" s="43"/>
      <c r="T150" s="43"/>
    </row>
    <row r="151" spans="1:20">
      <c r="A151" s="57"/>
      <c r="B151" s="43"/>
      <c r="C151" s="43"/>
      <c r="D151" s="43"/>
      <c r="E151" s="36"/>
      <c r="F151" s="36"/>
      <c r="G151" s="36"/>
      <c r="H151" s="36"/>
      <c r="I151" s="36"/>
      <c r="J151" s="43"/>
      <c r="K151" s="44"/>
      <c r="L151" s="36"/>
      <c r="M151" s="36"/>
      <c r="N151" s="36"/>
      <c r="O151" s="36"/>
      <c r="P151" s="43"/>
      <c r="Q151" s="36"/>
      <c r="R151" s="43"/>
      <c r="S151" s="43"/>
      <c r="T151" s="43"/>
    </row>
    <row r="152" spans="1:20">
      <c r="A152" s="57"/>
      <c r="B152" s="43"/>
      <c r="C152" s="43"/>
      <c r="D152" s="43"/>
      <c r="E152" s="36"/>
      <c r="F152" s="36"/>
      <c r="G152" s="36"/>
      <c r="H152" s="36"/>
      <c r="I152" s="36"/>
      <c r="J152" s="43"/>
      <c r="K152" s="44"/>
      <c r="L152" s="36"/>
      <c r="M152" s="36"/>
      <c r="N152" s="36"/>
      <c r="O152" s="36"/>
      <c r="P152" s="43"/>
      <c r="Q152" s="36"/>
      <c r="R152" s="43"/>
      <c r="S152" s="43"/>
      <c r="T152" s="43"/>
    </row>
    <row r="153" spans="1:20">
      <c r="A153" s="57"/>
      <c r="B153" s="43"/>
      <c r="C153" s="43"/>
      <c r="D153" s="43"/>
      <c r="E153" s="36"/>
      <c r="F153" s="36"/>
      <c r="G153" s="36"/>
      <c r="H153" s="36"/>
      <c r="I153" s="36"/>
      <c r="J153" s="43"/>
      <c r="K153" s="44"/>
      <c r="L153" s="36"/>
      <c r="M153" s="36"/>
      <c r="N153" s="36"/>
      <c r="O153" s="36"/>
      <c r="P153" s="43"/>
      <c r="Q153" s="36"/>
      <c r="R153" s="43"/>
      <c r="S153" s="43"/>
      <c r="T153" s="43"/>
    </row>
    <row r="154" spans="1:20">
      <c r="A154" s="57"/>
      <c r="B154" s="43"/>
      <c r="C154" s="43"/>
      <c r="D154" s="43"/>
      <c r="E154" s="36"/>
      <c r="F154" s="36"/>
      <c r="G154" s="36"/>
      <c r="H154" s="36"/>
      <c r="I154" s="36"/>
      <c r="J154" s="43"/>
      <c r="K154" s="44"/>
      <c r="L154" s="36"/>
      <c r="M154" s="36"/>
      <c r="N154" s="36"/>
      <c r="O154" s="36"/>
      <c r="P154" s="43"/>
      <c r="Q154" s="36"/>
      <c r="R154" s="43"/>
      <c r="S154" s="43"/>
      <c r="T154" s="43"/>
    </row>
    <row r="155" spans="1:20">
      <c r="A155" s="57"/>
      <c r="B155" s="43"/>
      <c r="C155" s="43"/>
      <c r="D155" s="43"/>
      <c r="E155" s="36"/>
      <c r="F155" s="36"/>
      <c r="G155" s="36"/>
      <c r="H155" s="36"/>
      <c r="I155" s="36"/>
      <c r="J155" s="43"/>
      <c r="K155" s="44"/>
      <c r="L155" s="36"/>
      <c r="M155" s="36"/>
      <c r="N155" s="36"/>
      <c r="O155" s="36"/>
      <c r="P155" s="43"/>
      <c r="Q155" s="36"/>
      <c r="R155" s="43"/>
      <c r="S155" s="43"/>
      <c r="T155" s="43"/>
    </row>
    <row r="156" spans="1:20">
      <c r="A156" s="57"/>
      <c r="B156" s="43"/>
      <c r="C156" s="43"/>
      <c r="D156" s="43"/>
      <c r="E156" s="36"/>
      <c r="F156" s="36"/>
      <c r="G156" s="36"/>
      <c r="H156" s="36"/>
      <c r="I156" s="36"/>
      <c r="J156" s="43"/>
      <c r="K156" s="44"/>
      <c r="L156" s="36"/>
      <c r="M156" s="36"/>
      <c r="N156" s="36"/>
      <c r="O156" s="36"/>
      <c r="P156" s="43"/>
      <c r="Q156" s="36"/>
      <c r="R156" s="43"/>
      <c r="S156" s="43"/>
      <c r="T156" s="43"/>
    </row>
    <row r="157" spans="1:20">
      <c r="A157" s="57"/>
      <c r="B157" s="43"/>
      <c r="C157" s="43"/>
      <c r="D157" s="43"/>
      <c r="E157" s="36"/>
      <c r="F157" s="36"/>
      <c r="G157" s="36"/>
      <c r="H157" s="36"/>
      <c r="I157" s="36"/>
      <c r="J157" s="43"/>
      <c r="K157" s="44"/>
      <c r="L157" s="36"/>
      <c r="M157" s="36"/>
      <c r="N157" s="36"/>
      <c r="O157" s="36"/>
      <c r="P157" s="43"/>
      <c r="Q157" s="36"/>
      <c r="R157" s="43"/>
      <c r="S157" s="43"/>
      <c r="T157" s="43"/>
    </row>
    <row r="158" spans="1:20">
      <c r="A158" s="57"/>
      <c r="B158" s="43"/>
      <c r="C158" s="43"/>
      <c r="D158" s="43"/>
      <c r="E158" s="36"/>
      <c r="F158" s="36"/>
      <c r="G158" s="36"/>
      <c r="H158" s="36"/>
      <c r="I158" s="36"/>
      <c r="J158" s="43"/>
      <c r="K158" s="44"/>
      <c r="L158" s="36"/>
      <c r="M158" s="36"/>
      <c r="N158" s="36"/>
      <c r="O158" s="36"/>
      <c r="P158" s="43"/>
      <c r="Q158" s="36"/>
      <c r="R158" s="43"/>
      <c r="S158" s="43"/>
      <c r="T158" s="43"/>
    </row>
    <row r="159" spans="1:20">
      <c r="A159" s="57"/>
      <c r="B159" s="43"/>
      <c r="C159" s="43"/>
      <c r="D159" s="43"/>
      <c r="E159" s="36"/>
      <c r="F159" s="36"/>
      <c r="G159" s="36"/>
      <c r="H159" s="36"/>
      <c r="I159" s="36"/>
      <c r="J159" s="43"/>
      <c r="K159" s="44"/>
      <c r="L159" s="36"/>
      <c r="M159" s="36"/>
      <c r="N159" s="36"/>
      <c r="O159" s="36"/>
      <c r="P159" s="43"/>
      <c r="Q159" s="36"/>
      <c r="R159" s="43"/>
      <c r="S159" s="43"/>
      <c r="T159" s="43"/>
    </row>
    <row r="160" spans="1:20">
      <c r="A160" s="57"/>
      <c r="B160" s="43"/>
      <c r="C160" s="43"/>
      <c r="D160" s="43"/>
      <c r="E160" s="36"/>
      <c r="F160" s="36"/>
      <c r="G160" s="36"/>
      <c r="H160" s="36"/>
      <c r="I160" s="36"/>
      <c r="J160" s="43"/>
      <c r="K160" s="44"/>
      <c r="L160" s="36"/>
      <c r="M160" s="36"/>
      <c r="N160" s="36"/>
      <c r="O160" s="36"/>
      <c r="P160" s="43"/>
      <c r="Q160" s="36"/>
      <c r="R160" s="43"/>
      <c r="S160" s="43"/>
      <c r="T160" s="43"/>
    </row>
    <row r="161" spans="1:20">
      <c r="A161" s="57"/>
      <c r="B161" s="43"/>
      <c r="C161" s="43"/>
      <c r="D161" s="43"/>
      <c r="E161" s="36"/>
      <c r="F161" s="36"/>
      <c r="G161" s="36"/>
      <c r="H161" s="36"/>
      <c r="I161" s="36"/>
      <c r="J161" s="43"/>
      <c r="K161" s="44"/>
      <c r="L161" s="36"/>
      <c r="M161" s="36"/>
      <c r="N161" s="36"/>
      <c r="O161" s="36"/>
      <c r="P161" s="43"/>
      <c r="Q161" s="36"/>
      <c r="R161" s="43"/>
      <c r="S161" s="43"/>
      <c r="T161" s="43"/>
    </row>
    <row r="162" spans="1:20">
      <c r="A162" s="57"/>
      <c r="B162" s="43"/>
      <c r="C162" s="43"/>
      <c r="D162" s="43"/>
      <c r="E162" s="36"/>
      <c r="F162" s="36"/>
      <c r="G162" s="36"/>
      <c r="H162" s="36"/>
      <c r="I162" s="36"/>
      <c r="J162" s="43"/>
      <c r="K162" s="44"/>
      <c r="L162" s="36"/>
      <c r="M162" s="36"/>
      <c r="N162" s="36"/>
      <c r="O162" s="36"/>
      <c r="P162" s="43"/>
      <c r="Q162" s="36"/>
      <c r="R162" s="43"/>
      <c r="S162" s="43"/>
      <c r="T162" s="43"/>
    </row>
    <row r="163" spans="1:20">
      <c r="A163" s="57"/>
      <c r="B163" s="43"/>
      <c r="C163" s="43"/>
      <c r="D163" s="43"/>
      <c r="E163" s="36"/>
      <c r="F163" s="36"/>
      <c r="G163" s="36"/>
      <c r="H163" s="36"/>
      <c r="I163" s="36"/>
      <c r="J163" s="43"/>
      <c r="K163" s="44"/>
      <c r="L163" s="36"/>
      <c r="M163" s="36"/>
      <c r="N163" s="36"/>
      <c r="O163" s="36"/>
      <c r="P163" s="43"/>
      <c r="Q163" s="36"/>
      <c r="R163" s="43"/>
      <c r="S163" s="43"/>
      <c r="T163" s="43"/>
    </row>
    <row r="164" spans="1:20">
      <c r="A164" s="57"/>
      <c r="B164" s="43"/>
      <c r="C164" s="43"/>
      <c r="D164" s="43"/>
      <c r="E164" s="36"/>
      <c r="F164" s="36"/>
      <c r="G164" s="36"/>
      <c r="H164" s="36"/>
      <c r="I164" s="36"/>
      <c r="J164" s="43"/>
      <c r="K164" s="44"/>
      <c r="L164" s="36"/>
      <c r="M164" s="36"/>
      <c r="N164" s="36"/>
      <c r="O164" s="36"/>
      <c r="P164" s="43"/>
      <c r="Q164" s="36"/>
      <c r="R164" s="43"/>
      <c r="S164" s="43"/>
      <c r="T164" s="43"/>
    </row>
    <row r="165" spans="1:20">
      <c r="A165" s="57"/>
      <c r="B165" s="43"/>
      <c r="C165" s="43"/>
      <c r="D165" s="43"/>
      <c r="E165" s="36"/>
      <c r="F165" s="36"/>
      <c r="G165" s="36"/>
      <c r="H165" s="36"/>
      <c r="I165" s="36"/>
      <c r="J165" s="43"/>
      <c r="K165" s="44"/>
      <c r="L165" s="36"/>
      <c r="M165" s="36"/>
      <c r="N165" s="36"/>
      <c r="O165" s="36"/>
      <c r="P165" s="43"/>
      <c r="Q165" s="36"/>
      <c r="R165" s="43"/>
      <c r="S165" s="43"/>
      <c r="T165" s="43"/>
    </row>
    <row r="166" spans="1:20">
      <c r="A166" s="57"/>
      <c r="B166" s="43"/>
      <c r="C166" s="43"/>
      <c r="D166" s="43"/>
      <c r="E166" s="36"/>
      <c r="F166" s="36"/>
      <c r="G166" s="36"/>
      <c r="H166" s="36"/>
      <c r="I166" s="36"/>
      <c r="J166" s="43"/>
      <c r="K166" s="44"/>
      <c r="L166" s="36"/>
      <c r="M166" s="36"/>
      <c r="N166" s="36"/>
      <c r="O166" s="36"/>
      <c r="P166" s="43"/>
      <c r="Q166" s="36"/>
      <c r="R166" s="43"/>
      <c r="S166" s="43"/>
      <c r="T166" s="43"/>
    </row>
    <row r="167" spans="1:20">
      <c r="A167" s="57"/>
      <c r="B167" s="43"/>
      <c r="C167" s="43"/>
      <c r="D167" s="43"/>
      <c r="E167" s="36"/>
      <c r="F167" s="36"/>
      <c r="G167" s="36"/>
      <c r="H167" s="36"/>
      <c r="I167" s="36"/>
      <c r="J167" s="43"/>
      <c r="K167" s="44"/>
      <c r="L167" s="36"/>
      <c r="M167" s="36"/>
      <c r="N167" s="36"/>
      <c r="O167" s="36"/>
      <c r="P167" s="43"/>
      <c r="Q167" s="36"/>
      <c r="R167" s="43"/>
      <c r="S167" s="43"/>
      <c r="T167" s="43"/>
    </row>
    <row r="168" spans="1:20">
      <c r="A168" s="57"/>
      <c r="B168" s="43"/>
      <c r="C168" s="43"/>
      <c r="D168" s="43"/>
      <c r="E168" s="36"/>
      <c r="F168" s="36"/>
      <c r="G168" s="36"/>
      <c r="H168" s="36"/>
      <c r="I168" s="36"/>
      <c r="J168" s="43"/>
      <c r="K168" s="44"/>
      <c r="L168" s="36"/>
      <c r="M168" s="36"/>
      <c r="N168" s="36"/>
      <c r="O168" s="36"/>
      <c r="P168" s="43"/>
      <c r="Q168" s="36"/>
      <c r="R168" s="43"/>
      <c r="S168" s="43"/>
      <c r="T168" s="43"/>
    </row>
    <row r="169" spans="1:20">
      <c r="A169" s="57"/>
      <c r="B169" s="43"/>
      <c r="C169" s="43"/>
      <c r="D169" s="43"/>
      <c r="E169" s="36"/>
      <c r="F169" s="36"/>
      <c r="G169" s="36"/>
      <c r="H169" s="36"/>
      <c r="I169" s="36"/>
      <c r="J169" s="43"/>
      <c r="K169" s="44"/>
      <c r="L169" s="36"/>
      <c r="M169" s="36"/>
      <c r="N169" s="36"/>
      <c r="O169" s="36"/>
      <c r="P169" s="43"/>
      <c r="Q169" s="36"/>
      <c r="R169" s="43"/>
      <c r="S169" s="43"/>
      <c r="T169" s="43"/>
    </row>
    <row r="170" spans="1:20">
      <c r="A170" s="57"/>
      <c r="B170" s="43"/>
      <c r="C170" s="43"/>
      <c r="D170" s="43"/>
      <c r="E170" s="36"/>
      <c r="F170" s="36"/>
      <c r="G170" s="36"/>
      <c r="H170" s="36"/>
      <c r="I170" s="36"/>
      <c r="J170" s="43"/>
      <c r="K170" s="44"/>
      <c r="L170" s="36"/>
      <c r="M170" s="36"/>
      <c r="N170" s="36"/>
      <c r="O170" s="36"/>
      <c r="P170" s="43"/>
      <c r="Q170" s="36"/>
      <c r="R170" s="43"/>
      <c r="S170" s="43"/>
      <c r="T170" s="43"/>
    </row>
    <row r="171" spans="1:20">
      <c r="A171" s="57"/>
      <c r="B171" s="43"/>
      <c r="C171" s="43"/>
      <c r="D171" s="43"/>
      <c r="E171" s="36"/>
      <c r="F171" s="36"/>
      <c r="G171" s="36"/>
      <c r="H171" s="36"/>
      <c r="I171" s="36"/>
      <c r="J171" s="43"/>
      <c r="K171" s="44"/>
      <c r="L171" s="36"/>
      <c r="M171" s="36"/>
      <c r="N171" s="36"/>
      <c r="O171" s="36"/>
      <c r="P171" s="43"/>
      <c r="Q171" s="36"/>
      <c r="R171" s="43"/>
      <c r="S171" s="43"/>
      <c r="T171" s="43"/>
    </row>
    <row r="172" spans="1:20">
      <c r="A172" s="57"/>
      <c r="B172" s="43"/>
      <c r="C172" s="43"/>
      <c r="D172" s="43"/>
      <c r="E172" s="36"/>
      <c r="F172" s="36"/>
      <c r="G172" s="36"/>
      <c r="H172" s="36"/>
      <c r="I172" s="36"/>
      <c r="J172" s="43"/>
      <c r="K172" s="44"/>
      <c r="L172" s="36"/>
      <c r="M172" s="36"/>
      <c r="N172" s="36"/>
      <c r="O172" s="36"/>
      <c r="P172" s="43"/>
      <c r="Q172" s="36"/>
      <c r="R172" s="43"/>
      <c r="S172" s="43"/>
      <c r="T172" s="43"/>
    </row>
    <row r="173" spans="1:20">
      <c r="A173" s="57"/>
      <c r="B173" s="43"/>
      <c r="C173" s="43"/>
      <c r="D173" s="43"/>
      <c r="E173" s="36"/>
      <c r="F173" s="36"/>
      <c r="G173" s="36"/>
      <c r="H173" s="36"/>
      <c r="I173" s="36"/>
      <c r="J173" s="43"/>
      <c r="K173" s="44"/>
      <c r="L173" s="36"/>
      <c r="M173" s="36"/>
      <c r="N173" s="36"/>
      <c r="O173" s="36"/>
      <c r="P173" s="43"/>
      <c r="Q173" s="36"/>
      <c r="R173" s="43"/>
      <c r="S173" s="43"/>
      <c r="T173" s="43"/>
    </row>
    <row r="174" spans="1:20">
      <c r="A174" s="57"/>
      <c r="B174" s="43"/>
      <c r="C174" s="43"/>
      <c r="D174" s="43"/>
      <c r="E174" s="36"/>
      <c r="F174" s="36"/>
      <c r="G174" s="36"/>
      <c r="H174" s="36"/>
      <c r="I174" s="36"/>
      <c r="J174" s="43"/>
      <c r="K174" s="44"/>
      <c r="L174" s="36"/>
      <c r="M174" s="36"/>
      <c r="N174" s="36"/>
      <c r="O174" s="36"/>
      <c r="P174" s="43"/>
      <c r="Q174" s="36"/>
      <c r="R174" s="43"/>
      <c r="S174" s="43"/>
      <c r="T174" s="43"/>
    </row>
    <row r="175" spans="1:20">
      <c r="A175" s="57"/>
      <c r="B175" s="43"/>
      <c r="C175" s="43"/>
      <c r="D175" s="43"/>
      <c r="E175" s="36"/>
      <c r="F175" s="36"/>
      <c r="G175" s="36"/>
      <c r="H175" s="36"/>
      <c r="I175" s="36"/>
      <c r="J175" s="43"/>
      <c r="K175" s="44"/>
      <c r="L175" s="36"/>
      <c r="M175" s="36"/>
      <c r="N175" s="36"/>
      <c r="O175" s="36"/>
      <c r="P175" s="43"/>
      <c r="Q175" s="36"/>
      <c r="R175" s="43"/>
      <c r="S175" s="43"/>
      <c r="T175" s="43"/>
    </row>
    <row r="176" spans="1:20">
      <c r="A176" s="57"/>
      <c r="B176" s="43"/>
      <c r="C176" s="43"/>
      <c r="D176" s="43"/>
      <c r="E176" s="36"/>
      <c r="F176" s="36"/>
      <c r="G176" s="36"/>
      <c r="H176" s="36"/>
      <c r="I176" s="36"/>
      <c r="J176" s="43"/>
      <c r="K176" s="44"/>
      <c r="L176" s="36"/>
      <c r="M176" s="36"/>
      <c r="N176" s="36"/>
      <c r="O176" s="36"/>
      <c r="P176" s="43"/>
      <c r="Q176" s="36"/>
      <c r="R176" s="43"/>
      <c r="S176" s="43"/>
      <c r="T176" s="43"/>
    </row>
    <row r="177" spans="1:20">
      <c r="A177" s="57"/>
      <c r="B177" s="43"/>
      <c r="C177" s="43"/>
      <c r="D177" s="43"/>
      <c r="E177" s="36"/>
      <c r="F177" s="36"/>
      <c r="G177" s="36"/>
      <c r="H177" s="36"/>
      <c r="I177" s="36"/>
      <c r="J177" s="43"/>
      <c r="K177" s="44"/>
      <c r="L177" s="36"/>
      <c r="M177" s="36"/>
      <c r="N177" s="36"/>
      <c r="O177" s="36"/>
      <c r="P177" s="43"/>
      <c r="Q177" s="36"/>
      <c r="R177" s="43"/>
      <c r="S177" s="43"/>
      <c r="T177" s="43"/>
    </row>
    <row r="178" spans="1:20">
      <c r="A178" s="57"/>
      <c r="B178" s="43"/>
      <c r="C178" s="43"/>
      <c r="D178" s="43"/>
      <c r="E178" s="36"/>
      <c r="F178" s="36"/>
      <c r="G178" s="36"/>
      <c r="H178" s="36"/>
      <c r="I178" s="36"/>
      <c r="J178" s="43"/>
      <c r="K178" s="44"/>
      <c r="L178" s="36"/>
      <c r="M178" s="36"/>
      <c r="N178" s="36"/>
      <c r="O178" s="36"/>
      <c r="P178" s="43"/>
      <c r="Q178" s="36"/>
      <c r="R178" s="43"/>
      <c r="S178" s="43"/>
      <c r="T178" s="43"/>
    </row>
    <row r="179" spans="1:20">
      <c r="A179" s="57"/>
      <c r="B179" s="43"/>
      <c r="C179" s="43"/>
      <c r="D179" s="43"/>
      <c r="E179" s="36"/>
      <c r="F179" s="36"/>
      <c r="G179" s="36"/>
      <c r="H179" s="36"/>
      <c r="I179" s="36"/>
      <c r="J179" s="43"/>
      <c r="K179" s="44"/>
      <c r="L179" s="36"/>
      <c r="M179" s="36"/>
      <c r="N179" s="36"/>
      <c r="O179" s="36"/>
      <c r="P179" s="43"/>
      <c r="Q179" s="36"/>
      <c r="R179" s="43"/>
      <c r="S179" s="43"/>
      <c r="T179" s="43"/>
    </row>
    <row r="180" spans="1:20">
      <c r="A180" s="57"/>
      <c r="B180" s="43"/>
      <c r="C180" s="43"/>
      <c r="D180" s="43"/>
      <c r="E180" s="36"/>
      <c r="F180" s="36"/>
      <c r="G180" s="36"/>
      <c r="H180" s="36"/>
      <c r="I180" s="36"/>
      <c r="J180" s="43"/>
      <c r="K180" s="44"/>
      <c r="L180" s="36"/>
      <c r="M180" s="36"/>
      <c r="N180" s="36"/>
      <c r="O180" s="36"/>
      <c r="P180" s="43"/>
      <c r="Q180" s="36"/>
      <c r="R180" s="43"/>
      <c r="S180" s="43"/>
      <c r="T180" s="43"/>
    </row>
    <row r="181" spans="1:20">
      <c r="A181" s="57"/>
      <c r="B181" s="43"/>
      <c r="C181" s="43"/>
      <c r="D181" s="43"/>
      <c r="E181" s="36"/>
      <c r="F181" s="36"/>
      <c r="G181" s="36"/>
      <c r="H181" s="36"/>
      <c r="I181" s="36"/>
      <c r="J181" s="43"/>
      <c r="K181" s="44"/>
      <c r="L181" s="36"/>
      <c r="M181" s="36"/>
      <c r="N181" s="36"/>
      <c r="O181" s="36"/>
      <c r="P181" s="43"/>
      <c r="Q181" s="36"/>
      <c r="R181" s="43"/>
      <c r="S181" s="43"/>
      <c r="T181" s="43"/>
    </row>
    <row r="182" spans="1:20">
      <c r="A182" s="57"/>
      <c r="B182" s="43"/>
      <c r="C182" s="43"/>
      <c r="D182" s="43"/>
      <c r="E182" s="36"/>
      <c r="F182" s="36"/>
      <c r="G182" s="36"/>
      <c r="H182" s="36"/>
      <c r="I182" s="36"/>
      <c r="J182" s="43"/>
      <c r="K182" s="44"/>
      <c r="L182" s="36"/>
      <c r="M182" s="36"/>
      <c r="N182" s="36"/>
      <c r="O182" s="36"/>
      <c r="P182" s="43"/>
      <c r="Q182" s="36"/>
      <c r="R182" s="43"/>
      <c r="S182" s="43"/>
      <c r="T182" s="43"/>
    </row>
    <row r="183" spans="1:20">
      <c r="A183" s="57"/>
      <c r="B183" s="43"/>
      <c r="C183" s="43"/>
      <c r="D183" s="43"/>
      <c r="E183" s="36"/>
      <c r="F183" s="36"/>
      <c r="G183" s="36"/>
      <c r="H183" s="36"/>
      <c r="I183" s="36"/>
      <c r="J183" s="43"/>
      <c r="K183" s="44"/>
      <c r="L183" s="36"/>
      <c r="M183" s="36"/>
      <c r="N183" s="36"/>
      <c r="O183" s="36"/>
      <c r="P183" s="43"/>
      <c r="Q183" s="36"/>
      <c r="R183" s="43"/>
      <c r="S183" s="43"/>
      <c r="T183" s="43"/>
    </row>
    <row r="184" spans="1:20">
      <c r="A184" s="57"/>
      <c r="B184" s="43"/>
      <c r="C184" s="43"/>
      <c r="D184" s="43"/>
      <c r="E184" s="36"/>
      <c r="F184" s="36"/>
      <c r="G184" s="36"/>
      <c r="H184" s="36"/>
      <c r="I184" s="36"/>
      <c r="J184" s="43"/>
      <c r="K184" s="44"/>
      <c r="L184" s="36"/>
      <c r="M184" s="36"/>
      <c r="N184" s="36"/>
      <c r="O184" s="36"/>
      <c r="P184" s="43"/>
      <c r="Q184" s="36"/>
      <c r="R184" s="43"/>
      <c r="S184" s="43"/>
      <c r="T184" s="43"/>
    </row>
    <row r="185" spans="1:20">
      <c r="A185" s="57"/>
      <c r="B185" s="43"/>
      <c r="C185" s="43"/>
      <c r="D185" s="43"/>
      <c r="E185" s="36"/>
      <c r="F185" s="36"/>
      <c r="G185" s="36"/>
      <c r="H185" s="36"/>
      <c r="I185" s="36"/>
      <c r="J185" s="43"/>
      <c r="K185" s="44"/>
      <c r="L185" s="36"/>
      <c r="M185" s="36"/>
      <c r="N185" s="36"/>
      <c r="O185" s="36"/>
      <c r="P185" s="43"/>
      <c r="Q185" s="36"/>
      <c r="R185" s="43"/>
      <c r="S185" s="43"/>
      <c r="T185" s="43"/>
    </row>
    <row r="186" spans="1:20">
      <c r="A186" s="57"/>
      <c r="B186" s="43"/>
      <c r="C186" s="43"/>
      <c r="D186" s="43"/>
      <c r="E186" s="36"/>
      <c r="F186" s="36"/>
      <c r="G186" s="36"/>
      <c r="H186" s="36"/>
      <c r="I186" s="36"/>
      <c r="J186" s="43"/>
      <c r="K186" s="44"/>
      <c r="L186" s="36"/>
      <c r="M186" s="36"/>
      <c r="N186" s="36"/>
      <c r="O186" s="36"/>
      <c r="P186" s="43"/>
      <c r="Q186" s="36"/>
      <c r="R186" s="43"/>
      <c r="S186" s="43"/>
      <c r="T186" s="43"/>
    </row>
    <row r="187" spans="1:20">
      <c r="A187" s="57"/>
      <c r="B187" s="43"/>
      <c r="C187" s="43"/>
      <c r="D187" s="43"/>
      <c r="E187" s="36"/>
      <c r="F187" s="36"/>
      <c r="G187" s="36"/>
      <c r="H187" s="36"/>
      <c r="I187" s="36"/>
      <c r="J187" s="43"/>
      <c r="K187" s="44"/>
      <c r="L187" s="36"/>
      <c r="M187" s="36"/>
      <c r="N187" s="36"/>
      <c r="O187" s="36"/>
      <c r="P187" s="43"/>
      <c r="Q187" s="36"/>
      <c r="R187" s="43"/>
      <c r="S187" s="43"/>
      <c r="T187" s="43"/>
    </row>
    <row r="188" spans="1:20">
      <c r="A188" s="57"/>
      <c r="B188" s="43"/>
      <c r="C188" s="43"/>
      <c r="D188" s="43"/>
      <c r="E188" s="36"/>
      <c r="F188" s="36"/>
      <c r="G188" s="36"/>
      <c r="H188" s="36"/>
      <c r="I188" s="36"/>
      <c r="J188" s="43"/>
      <c r="K188" s="44"/>
      <c r="L188" s="36"/>
      <c r="M188" s="36"/>
      <c r="N188" s="36"/>
      <c r="O188" s="36"/>
      <c r="P188" s="43"/>
      <c r="Q188" s="36"/>
      <c r="R188" s="43"/>
      <c r="S188" s="43"/>
      <c r="T188" s="43"/>
    </row>
    <row r="189" spans="1:20">
      <c r="A189" s="57"/>
      <c r="B189" s="43"/>
      <c r="C189" s="43"/>
      <c r="D189" s="43"/>
      <c r="E189" s="36"/>
      <c r="F189" s="36"/>
      <c r="G189" s="36"/>
      <c r="H189" s="36"/>
      <c r="I189" s="36"/>
      <c r="J189" s="43"/>
      <c r="K189" s="44"/>
      <c r="L189" s="36"/>
      <c r="M189" s="36"/>
      <c r="N189" s="36"/>
      <c r="O189" s="36"/>
      <c r="P189" s="43"/>
      <c r="Q189" s="36"/>
      <c r="R189" s="43"/>
      <c r="S189" s="43"/>
      <c r="T189" s="43"/>
    </row>
    <row r="190" spans="1:20">
      <c r="A190" s="57"/>
      <c r="B190" s="43"/>
      <c r="C190" s="43"/>
      <c r="D190" s="43"/>
      <c r="E190" s="36"/>
      <c r="F190" s="36"/>
      <c r="G190" s="36"/>
      <c r="H190" s="36"/>
      <c r="I190" s="36"/>
      <c r="J190" s="43"/>
      <c r="K190" s="44"/>
      <c r="L190" s="36"/>
      <c r="M190" s="36"/>
      <c r="N190" s="36"/>
      <c r="O190" s="36"/>
      <c r="P190" s="43"/>
      <c r="Q190" s="36"/>
      <c r="R190" s="43"/>
      <c r="S190" s="43"/>
      <c r="T190" s="43"/>
    </row>
    <row r="191" spans="1:20">
      <c r="A191" s="57"/>
      <c r="B191" s="43"/>
      <c r="C191" s="43"/>
      <c r="D191" s="43"/>
      <c r="E191" s="36"/>
      <c r="F191" s="36"/>
      <c r="G191" s="36"/>
      <c r="H191" s="36"/>
      <c r="I191" s="36"/>
      <c r="J191" s="43"/>
      <c r="K191" s="44"/>
      <c r="L191" s="36"/>
      <c r="M191" s="36"/>
      <c r="N191" s="36"/>
      <c r="O191" s="36"/>
      <c r="P191" s="43"/>
      <c r="Q191" s="36"/>
      <c r="R191" s="43"/>
      <c r="S191" s="43"/>
      <c r="T191" s="43"/>
    </row>
    <row r="192" spans="1:20">
      <c r="A192" s="57"/>
      <c r="B192" s="43"/>
      <c r="C192" s="43"/>
      <c r="D192" s="43"/>
      <c r="E192" s="36"/>
      <c r="F192" s="36"/>
      <c r="G192" s="36"/>
      <c r="H192" s="36"/>
      <c r="I192" s="36"/>
      <c r="J192" s="43"/>
      <c r="K192" s="44"/>
      <c r="L192" s="36"/>
      <c r="M192" s="36"/>
      <c r="N192" s="36"/>
      <c r="O192" s="36"/>
      <c r="P192" s="43"/>
      <c r="Q192" s="36"/>
      <c r="R192" s="43"/>
      <c r="S192" s="43"/>
      <c r="T192" s="43"/>
    </row>
    <row r="193" spans="1:20">
      <c r="A193" s="57"/>
      <c r="B193" s="43"/>
      <c r="C193" s="43"/>
      <c r="D193" s="43"/>
      <c r="E193" s="36"/>
      <c r="F193" s="36"/>
      <c r="G193" s="36"/>
      <c r="H193" s="36"/>
      <c r="I193" s="36"/>
      <c r="J193" s="43"/>
      <c r="K193" s="44"/>
      <c r="L193" s="36"/>
      <c r="M193" s="36"/>
      <c r="N193" s="36"/>
      <c r="O193" s="36"/>
      <c r="P193" s="43"/>
      <c r="Q193" s="36"/>
      <c r="R193" s="43"/>
      <c r="S193" s="43"/>
      <c r="T193" s="43"/>
    </row>
    <row r="194" spans="1:20">
      <c r="A194" s="57"/>
      <c r="B194" s="43"/>
      <c r="C194" s="43"/>
      <c r="D194" s="43"/>
      <c r="E194" s="36"/>
      <c r="F194" s="36"/>
      <c r="G194" s="36"/>
      <c r="H194" s="36"/>
      <c r="I194" s="36"/>
      <c r="J194" s="43"/>
      <c r="K194" s="44"/>
      <c r="L194" s="36"/>
      <c r="M194" s="36"/>
      <c r="N194" s="36"/>
      <c r="O194" s="36"/>
      <c r="P194" s="43"/>
      <c r="Q194" s="36"/>
      <c r="R194" s="43"/>
      <c r="S194" s="43"/>
      <c r="T194" s="43"/>
    </row>
    <row r="195" spans="1:20">
      <c r="A195" s="57"/>
      <c r="B195" s="43"/>
      <c r="C195" s="43"/>
      <c r="D195" s="43"/>
      <c r="E195" s="36"/>
      <c r="F195" s="36"/>
      <c r="G195" s="36"/>
      <c r="H195" s="36"/>
      <c r="I195" s="36"/>
      <c r="J195" s="43"/>
      <c r="K195" s="44"/>
      <c r="L195" s="36"/>
      <c r="M195" s="36"/>
      <c r="N195" s="36"/>
      <c r="O195" s="36"/>
      <c r="P195" s="43"/>
      <c r="Q195" s="36"/>
      <c r="R195" s="43"/>
      <c r="S195" s="43"/>
      <c r="T195" s="43"/>
    </row>
    <row r="196" spans="1:20">
      <c r="A196" s="57"/>
      <c r="B196" s="43"/>
      <c r="C196" s="43"/>
      <c r="D196" s="43"/>
      <c r="E196" s="36"/>
      <c r="F196" s="36"/>
      <c r="G196" s="36"/>
      <c r="H196" s="36"/>
      <c r="I196" s="36"/>
      <c r="J196" s="43"/>
      <c r="K196" s="44"/>
      <c r="L196" s="36"/>
      <c r="M196" s="36"/>
      <c r="N196" s="36"/>
      <c r="O196" s="36"/>
      <c r="P196" s="43"/>
      <c r="Q196" s="36"/>
      <c r="R196" s="43"/>
      <c r="S196" s="43"/>
      <c r="T196" s="43"/>
    </row>
    <row r="197" spans="1:20">
      <c r="A197" s="57"/>
      <c r="B197" s="43"/>
      <c r="C197" s="43"/>
      <c r="D197" s="43"/>
      <c r="E197" s="36"/>
      <c r="F197" s="36"/>
      <c r="G197" s="36"/>
      <c r="H197" s="36"/>
      <c r="I197" s="36"/>
      <c r="J197" s="43"/>
      <c r="K197" s="44"/>
      <c r="L197" s="36"/>
      <c r="M197" s="36"/>
      <c r="N197" s="36"/>
      <c r="O197" s="36"/>
      <c r="P197" s="43"/>
      <c r="Q197" s="36"/>
      <c r="R197" s="43"/>
      <c r="S197" s="43"/>
      <c r="T197" s="43"/>
    </row>
    <row r="198" spans="1:20">
      <c r="A198" s="57"/>
      <c r="B198" s="43"/>
      <c r="C198" s="43"/>
      <c r="D198" s="43"/>
      <c r="E198" s="36"/>
      <c r="F198" s="36"/>
      <c r="G198" s="36"/>
      <c r="H198" s="36"/>
      <c r="I198" s="36"/>
      <c r="J198" s="43"/>
      <c r="K198" s="44"/>
      <c r="L198" s="36"/>
      <c r="M198" s="36"/>
      <c r="N198" s="36"/>
      <c r="O198" s="36"/>
      <c r="P198" s="43"/>
      <c r="Q198" s="36"/>
      <c r="R198" s="43"/>
      <c r="S198" s="43"/>
      <c r="T198" s="43"/>
    </row>
    <row r="199" spans="1:20">
      <c r="A199" s="57"/>
      <c r="B199" s="43"/>
      <c r="C199" s="43"/>
      <c r="D199" s="43"/>
      <c r="E199" s="36"/>
      <c r="F199" s="36"/>
      <c r="G199" s="36"/>
      <c r="H199" s="36"/>
      <c r="I199" s="36"/>
      <c r="J199" s="43"/>
      <c r="K199" s="44"/>
      <c r="L199" s="36"/>
      <c r="M199" s="36"/>
      <c r="N199" s="36"/>
      <c r="O199" s="36"/>
      <c r="P199" s="43"/>
      <c r="Q199" s="36"/>
      <c r="R199" s="43"/>
      <c r="S199" s="43"/>
      <c r="T199" s="43"/>
    </row>
    <row r="200" spans="1:20">
      <c r="A200" s="57"/>
      <c r="B200" s="43"/>
      <c r="C200" s="43"/>
      <c r="D200" s="43"/>
      <c r="E200" s="36"/>
      <c r="F200" s="36"/>
      <c r="G200" s="36"/>
      <c r="H200" s="36"/>
      <c r="I200" s="36"/>
      <c r="J200" s="43"/>
      <c r="K200" s="44"/>
      <c r="L200" s="36"/>
      <c r="M200" s="36"/>
      <c r="N200" s="36"/>
      <c r="O200" s="36"/>
      <c r="P200" s="43"/>
      <c r="Q200" s="36"/>
      <c r="R200" s="43"/>
      <c r="S200" s="43"/>
      <c r="T200" s="43"/>
    </row>
    <row r="201" spans="1:20">
      <c r="A201" s="57"/>
      <c r="B201" s="43"/>
      <c r="C201" s="43"/>
      <c r="D201" s="43"/>
      <c r="E201" s="36"/>
      <c r="F201" s="36"/>
      <c r="G201" s="36"/>
      <c r="H201" s="36"/>
      <c r="I201" s="36"/>
      <c r="J201" s="43"/>
      <c r="K201" s="44"/>
      <c r="L201" s="36"/>
      <c r="M201" s="36"/>
      <c r="N201" s="36"/>
      <c r="O201" s="36"/>
      <c r="P201" s="43"/>
      <c r="Q201" s="36"/>
      <c r="R201" s="43"/>
      <c r="S201" s="43"/>
      <c r="T201" s="43"/>
    </row>
    <row r="202" spans="1:20">
      <c r="A202" s="57"/>
      <c r="B202" s="43"/>
      <c r="C202" s="43"/>
      <c r="D202" s="43"/>
      <c r="E202" s="36"/>
      <c r="F202" s="36"/>
      <c r="G202" s="36"/>
      <c r="H202" s="36"/>
      <c r="I202" s="36"/>
      <c r="J202" s="43"/>
      <c r="K202" s="44"/>
      <c r="L202" s="36"/>
      <c r="M202" s="36"/>
      <c r="N202" s="36"/>
      <c r="O202" s="36"/>
      <c r="P202" s="43"/>
      <c r="Q202" s="36"/>
      <c r="R202" s="43"/>
      <c r="S202" s="43"/>
      <c r="T202" s="43"/>
    </row>
    <row r="203" spans="1:20">
      <c r="A203" s="57"/>
      <c r="B203" s="43"/>
      <c r="C203" s="43"/>
      <c r="D203" s="43"/>
      <c r="E203" s="36"/>
      <c r="F203" s="36"/>
      <c r="G203" s="36"/>
      <c r="H203" s="36"/>
      <c r="I203" s="36"/>
      <c r="J203" s="43"/>
      <c r="K203" s="44"/>
      <c r="L203" s="36"/>
      <c r="M203" s="36"/>
      <c r="N203" s="36"/>
      <c r="O203" s="36"/>
      <c r="P203" s="43"/>
      <c r="Q203" s="36"/>
      <c r="R203" s="43"/>
      <c r="S203" s="43"/>
      <c r="T203" s="43"/>
    </row>
    <row r="204" spans="1:20">
      <c r="A204" s="57"/>
      <c r="B204" s="43"/>
      <c r="C204" s="43"/>
      <c r="D204" s="43"/>
      <c r="E204" s="36"/>
      <c r="F204" s="36"/>
      <c r="G204" s="36"/>
      <c r="H204" s="36"/>
      <c r="I204" s="36"/>
      <c r="J204" s="43"/>
      <c r="K204" s="44"/>
      <c r="L204" s="36"/>
      <c r="M204" s="36"/>
      <c r="N204" s="36"/>
      <c r="O204" s="36"/>
      <c r="P204" s="43"/>
      <c r="Q204" s="36"/>
      <c r="R204" s="43"/>
      <c r="S204" s="43"/>
      <c r="T204" s="43"/>
    </row>
    <row r="205" spans="1:20">
      <c r="A205" s="57"/>
      <c r="B205" s="43"/>
      <c r="C205" s="43"/>
      <c r="D205" s="43"/>
      <c r="E205" s="36"/>
      <c r="F205" s="36"/>
      <c r="G205" s="36"/>
      <c r="H205" s="36"/>
      <c r="I205" s="36"/>
      <c r="J205" s="43"/>
      <c r="K205" s="44"/>
      <c r="L205" s="36"/>
      <c r="M205" s="36"/>
      <c r="N205" s="36"/>
      <c r="O205" s="36"/>
      <c r="P205" s="43"/>
      <c r="Q205" s="36"/>
      <c r="R205" s="43"/>
      <c r="S205" s="43"/>
      <c r="T205" s="43"/>
    </row>
    <row r="206" spans="1:20">
      <c r="A206" s="57"/>
      <c r="B206" s="43"/>
      <c r="C206" s="43"/>
      <c r="D206" s="43"/>
      <c r="E206" s="36"/>
      <c r="F206" s="36"/>
      <c r="G206" s="36"/>
      <c r="H206" s="36"/>
      <c r="I206" s="36"/>
      <c r="J206" s="43"/>
      <c r="K206" s="44"/>
      <c r="L206" s="36"/>
      <c r="M206" s="36"/>
      <c r="N206" s="36"/>
      <c r="O206" s="36"/>
      <c r="P206" s="43"/>
      <c r="Q206" s="36"/>
      <c r="R206" s="43"/>
      <c r="S206" s="43"/>
      <c r="T206" s="43"/>
    </row>
    <row r="207" spans="1:20">
      <c r="A207" s="57"/>
      <c r="B207" s="43"/>
      <c r="C207" s="43"/>
      <c r="D207" s="43"/>
      <c r="E207" s="36"/>
      <c r="F207" s="36"/>
      <c r="G207" s="36"/>
      <c r="H207" s="36"/>
      <c r="I207" s="36"/>
      <c r="J207" s="43"/>
      <c r="K207" s="44"/>
      <c r="L207" s="36"/>
      <c r="M207" s="36"/>
      <c r="N207" s="36"/>
      <c r="O207" s="36"/>
      <c r="P207" s="43"/>
      <c r="Q207" s="36"/>
      <c r="R207" s="43"/>
      <c r="S207" s="43"/>
      <c r="T207" s="43"/>
    </row>
    <row r="208" spans="1:20">
      <c r="A208" s="57"/>
      <c r="B208" s="43"/>
      <c r="C208" s="43"/>
      <c r="D208" s="43"/>
      <c r="E208" s="36"/>
      <c r="F208" s="36"/>
      <c r="G208" s="36"/>
      <c r="H208" s="36"/>
      <c r="I208" s="36"/>
      <c r="J208" s="43"/>
      <c r="K208" s="44"/>
      <c r="L208" s="36"/>
      <c r="M208" s="36"/>
      <c r="N208" s="36"/>
      <c r="O208" s="36"/>
      <c r="P208" s="43"/>
      <c r="Q208" s="36"/>
      <c r="R208" s="43"/>
      <c r="S208" s="43"/>
      <c r="T208" s="43"/>
    </row>
    <row r="209" spans="1:20">
      <c r="A209" s="57"/>
      <c r="B209" s="43"/>
      <c r="C209" s="43"/>
      <c r="D209" s="43"/>
      <c r="E209" s="36"/>
      <c r="F209" s="36"/>
      <c r="G209" s="36"/>
      <c r="H209" s="36"/>
      <c r="I209" s="36"/>
      <c r="J209" s="43"/>
      <c r="K209" s="44"/>
      <c r="L209" s="36"/>
      <c r="M209" s="36"/>
      <c r="N209" s="36"/>
      <c r="O209" s="36"/>
      <c r="P209" s="43"/>
      <c r="Q209" s="36"/>
      <c r="R209" s="43"/>
      <c r="S209" s="43"/>
      <c r="T209" s="43"/>
    </row>
    <row r="210" spans="1:20">
      <c r="A210" s="57"/>
      <c r="B210" s="43"/>
      <c r="C210" s="43"/>
      <c r="D210" s="43"/>
      <c r="E210" s="36"/>
      <c r="F210" s="36"/>
      <c r="G210" s="36"/>
      <c r="H210" s="36"/>
      <c r="I210" s="36"/>
      <c r="J210" s="43"/>
      <c r="K210" s="44"/>
      <c r="L210" s="36"/>
      <c r="M210" s="36"/>
      <c r="N210" s="36"/>
      <c r="O210" s="36"/>
      <c r="P210" s="43"/>
      <c r="Q210" s="36"/>
      <c r="R210" s="43"/>
      <c r="S210" s="43"/>
      <c r="T210" s="43"/>
    </row>
    <row r="211" spans="1:20">
      <c r="A211" s="57"/>
      <c r="B211" s="43"/>
      <c r="C211" s="43"/>
      <c r="D211" s="43"/>
      <c r="E211" s="36"/>
      <c r="F211" s="36"/>
      <c r="G211" s="36"/>
      <c r="H211" s="36"/>
      <c r="I211" s="36"/>
      <c r="J211" s="43"/>
      <c r="K211" s="44"/>
      <c r="L211" s="36"/>
      <c r="M211" s="36"/>
      <c r="N211" s="36"/>
      <c r="O211" s="36"/>
      <c r="P211" s="43"/>
      <c r="Q211" s="36"/>
      <c r="R211" s="43"/>
      <c r="S211" s="43"/>
      <c r="T211" s="43"/>
    </row>
    <row r="212" spans="1:20">
      <c r="A212" s="57"/>
      <c r="B212" s="43"/>
      <c r="C212" s="43"/>
      <c r="D212" s="43"/>
      <c r="E212" s="36"/>
      <c r="F212" s="36"/>
      <c r="G212" s="36"/>
      <c r="H212" s="36"/>
      <c r="I212" s="36"/>
      <c r="J212" s="43"/>
      <c r="K212" s="44"/>
      <c r="L212" s="36"/>
      <c r="M212" s="36"/>
      <c r="N212" s="36"/>
      <c r="O212" s="36"/>
      <c r="P212" s="43"/>
      <c r="Q212" s="36"/>
      <c r="R212" s="43"/>
      <c r="S212" s="43"/>
      <c r="T212" s="43"/>
    </row>
    <row r="213" spans="1:20">
      <c r="A213" s="57"/>
      <c r="B213" s="43"/>
      <c r="C213" s="43"/>
      <c r="D213" s="43"/>
      <c r="E213" s="36"/>
      <c r="F213" s="36"/>
      <c r="G213" s="36"/>
      <c r="H213" s="36"/>
      <c r="I213" s="36"/>
      <c r="J213" s="43"/>
      <c r="K213" s="44"/>
      <c r="L213" s="36"/>
      <c r="M213" s="36"/>
      <c r="N213" s="36"/>
      <c r="O213" s="36"/>
      <c r="P213" s="43"/>
      <c r="Q213" s="36"/>
      <c r="R213" s="43"/>
      <c r="S213" s="43"/>
      <c r="T213" s="43"/>
    </row>
    <row r="214" spans="1:20">
      <c r="A214" s="57"/>
      <c r="B214" s="43"/>
      <c r="C214" s="43"/>
      <c r="D214" s="43"/>
      <c r="E214" s="36"/>
      <c r="F214" s="36"/>
      <c r="G214" s="36"/>
      <c r="H214" s="36"/>
      <c r="I214" s="36"/>
      <c r="J214" s="43"/>
      <c r="K214" s="44"/>
      <c r="L214" s="36"/>
      <c r="M214" s="36"/>
      <c r="N214" s="36"/>
      <c r="O214" s="36"/>
      <c r="P214" s="43"/>
      <c r="Q214" s="36"/>
      <c r="R214" s="43"/>
      <c r="S214" s="43"/>
      <c r="T214" s="43"/>
    </row>
    <row r="215" spans="1:20">
      <c r="A215" s="57"/>
      <c r="B215" s="43"/>
      <c r="C215" s="43"/>
      <c r="D215" s="43"/>
      <c r="E215" s="36"/>
      <c r="F215" s="36"/>
      <c r="G215" s="36"/>
      <c r="H215" s="36"/>
      <c r="I215" s="36"/>
      <c r="J215" s="43"/>
      <c r="K215" s="44"/>
      <c r="L215" s="36"/>
      <c r="M215" s="36"/>
      <c r="N215" s="36"/>
      <c r="O215" s="36"/>
      <c r="P215" s="43"/>
      <c r="Q215" s="36"/>
      <c r="R215" s="43"/>
      <c r="S215" s="43"/>
      <c r="T215" s="43"/>
    </row>
    <row r="216" spans="1:20">
      <c r="A216" s="57"/>
      <c r="B216" s="43"/>
      <c r="C216" s="43"/>
      <c r="D216" s="43"/>
      <c r="E216" s="36"/>
      <c r="F216" s="36"/>
      <c r="G216" s="36"/>
      <c r="H216" s="36"/>
      <c r="I216" s="36"/>
      <c r="J216" s="43"/>
      <c r="K216" s="44"/>
      <c r="L216" s="36"/>
      <c r="M216" s="36"/>
      <c r="N216" s="36"/>
      <c r="O216" s="36"/>
      <c r="P216" s="43"/>
      <c r="Q216" s="36"/>
      <c r="R216" s="43"/>
      <c r="S216" s="43"/>
      <c r="T216" s="43"/>
    </row>
    <row r="217" spans="1:20">
      <c r="A217" s="57"/>
      <c r="B217" s="43"/>
      <c r="C217" s="43"/>
      <c r="D217" s="43"/>
      <c r="E217" s="36"/>
      <c r="F217" s="36"/>
      <c r="G217" s="36"/>
      <c r="H217" s="36"/>
      <c r="I217" s="36"/>
      <c r="J217" s="43"/>
      <c r="K217" s="44"/>
      <c r="L217" s="36"/>
      <c r="M217" s="36"/>
      <c r="N217" s="36"/>
      <c r="O217" s="36"/>
      <c r="P217" s="43"/>
      <c r="Q217" s="36"/>
      <c r="R217" s="43"/>
      <c r="S217" s="43"/>
      <c r="T217" s="43"/>
    </row>
    <row r="218" spans="1:20">
      <c r="A218" s="57"/>
      <c r="B218" s="43"/>
      <c r="C218" s="43"/>
      <c r="D218" s="43"/>
      <c r="E218" s="36"/>
      <c r="F218" s="36"/>
      <c r="G218" s="36"/>
      <c r="H218" s="36"/>
      <c r="I218" s="36"/>
      <c r="J218" s="43"/>
      <c r="K218" s="44"/>
      <c r="L218" s="36"/>
      <c r="M218" s="36"/>
      <c r="N218" s="36"/>
      <c r="O218" s="36"/>
      <c r="P218" s="43"/>
      <c r="Q218" s="36"/>
      <c r="R218" s="43"/>
      <c r="S218" s="43"/>
      <c r="T218" s="43"/>
    </row>
    <row r="219" spans="1:20">
      <c r="A219" s="57"/>
      <c r="B219" s="43"/>
      <c r="C219" s="43"/>
      <c r="D219" s="43"/>
      <c r="E219" s="36"/>
      <c r="F219" s="36"/>
      <c r="G219" s="36"/>
      <c r="H219" s="36"/>
      <c r="I219" s="36"/>
      <c r="J219" s="43"/>
      <c r="K219" s="44"/>
      <c r="L219" s="36"/>
      <c r="M219" s="36"/>
      <c r="N219" s="36"/>
      <c r="O219" s="36"/>
      <c r="P219" s="43"/>
      <c r="Q219" s="36"/>
      <c r="R219" s="43"/>
      <c r="S219" s="43"/>
      <c r="T219" s="43"/>
    </row>
    <row r="220" spans="1:20">
      <c r="A220" s="57"/>
      <c r="B220" s="43"/>
      <c r="C220" s="43"/>
      <c r="D220" s="43"/>
      <c r="E220" s="36"/>
      <c r="F220" s="36"/>
      <c r="G220" s="36"/>
      <c r="H220" s="36"/>
      <c r="I220" s="36"/>
      <c r="J220" s="43"/>
      <c r="K220" s="44"/>
      <c r="L220" s="36"/>
      <c r="M220" s="36"/>
      <c r="N220" s="36"/>
      <c r="O220" s="36"/>
      <c r="P220" s="43"/>
      <c r="Q220" s="36"/>
      <c r="R220" s="43"/>
      <c r="S220" s="43"/>
      <c r="T220" s="43"/>
    </row>
    <row r="221" spans="1:20">
      <c r="A221" s="57"/>
      <c r="B221" s="43"/>
      <c r="C221" s="43"/>
      <c r="D221" s="43"/>
      <c r="E221" s="36"/>
      <c r="F221" s="36"/>
      <c r="G221" s="36"/>
      <c r="H221" s="36"/>
      <c r="I221" s="36"/>
      <c r="J221" s="43"/>
      <c r="K221" s="44"/>
      <c r="L221" s="36"/>
      <c r="M221" s="36"/>
      <c r="N221" s="36"/>
      <c r="O221" s="36"/>
      <c r="P221" s="43"/>
      <c r="Q221" s="36"/>
      <c r="R221" s="43"/>
      <c r="S221" s="43"/>
      <c r="T221" s="43"/>
    </row>
    <row r="222" spans="1:20">
      <c r="A222" s="57"/>
      <c r="B222" s="43"/>
      <c r="C222" s="43"/>
      <c r="D222" s="43"/>
      <c r="E222" s="36"/>
      <c r="F222" s="36"/>
      <c r="G222" s="36"/>
      <c r="H222" s="36"/>
      <c r="I222" s="36"/>
      <c r="J222" s="43"/>
      <c r="K222" s="44"/>
      <c r="L222" s="36"/>
      <c r="M222" s="36"/>
      <c r="N222" s="36"/>
      <c r="O222" s="36"/>
      <c r="P222" s="43"/>
      <c r="Q222" s="36"/>
      <c r="R222" s="43"/>
      <c r="S222" s="43"/>
      <c r="T222" s="43"/>
    </row>
    <row r="223" spans="1:20">
      <c r="A223" s="57"/>
      <c r="B223" s="43"/>
      <c r="C223" s="43"/>
      <c r="D223" s="43"/>
      <c r="E223" s="36"/>
      <c r="F223" s="36"/>
      <c r="G223" s="36"/>
      <c r="H223" s="36"/>
      <c r="I223" s="36"/>
      <c r="J223" s="43"/>
      <c r="K223" s="44"/>
      <c r="L223" s="36"/>
      <c r="M223" s="36"/>
      <c r="N223" s="36"/>
      <c r="O223" s="36"/>
      <c r="P223" s="43"/>
      <c r="Q223" s="36"/>
      <c r="R223" s="43"/>
      <c r="S223" s="43"/>
      <c r="T223" s="43"/>
    </row>
    <row r="224" spans="1:20">
      <c r="A224" s="57"/>
      <c r="B224" s="43"/>
      <c r="C224" s="43"/>
      <c r="D224" s="43"/>
      <c r="E224" s="36"/>
      <c r="F224" s="36"/>
      <c r="G224" s="36"/>
      <c r="H224" s="36"/>
      <c r="I224" s="36"/>
      <c r="J224" s="43"/>
      <c r="K224" s="44"/>
      <c r="L224" s="36"/>
      <c r="M224" s="36"/>
      <c r="N224" s="36"/>
      <c r="O224" s="36"/>
      <c r="P224" s="43"/>
      <c r="Q224" s="36"/>
      <c r="R224" s="43"/>
      <c r="S224" s="43"/>
      <c r="T224" s="43"/>
    </row>
    <row r="225" spans="1:20">
      <c r="A225" s="57"/>
      <c r="B225" s="43"/>
      <c r="C225" s="43"/>
      <c r="D225" s="43"/>
      <c r="E225" s="36"/>
      <c r="F225" s="36"/>
      <c r="G225" s="36"/>
      <c r="H225" s="36"/>
      <c r="I225" s="36"/>
      <c r="J225" s="43"/>
      <c r="K225" s="44"/>
      <c r="L225" s="36"/>
      <c r="M225" s="36"/>
      <c r="N225" s="36"/>
      <c r="O225" s="36"/>
      <c r="P225" s="43"/>
      <c r="Q225" s="36"/>
      <c r="R225" s="43"/>
      <c r="S225" s="43"/>
      <c r="T225" s="43"/>
    </row>
    <row r="226" spans="1:20">
      <c r="A226" s="57"/>
      <c r="B226" s="43"/>
      <c r="C226" s="43"/>
      <c r="D226" s="43"/>
      <c r="E226" s="36"/>
      <c r="F226" s="36"/>
      <c r="G226" s="36"/>
      <c r="H226" s="36"/>
      <c r="I226" s="36"/>
      <c r="J226" s="43"/>
      <c r="K226" s="44"/>
      <c r="L226" s="36"/>
      <c r="M226" s="36"/>
      <c r="N226" s="36"/>
      <c r="O226" s="36"/>
      <c r="P226" s="43"/>
      <c r="Q226" s="36"/>
      <c r="R226" s="43"/>
      <c r="S226" s="43"/>
      <c r="T226" s="43"/>
    </row>
    <row r="227" spans="1:20">
      <c r="A227" s="57"/>
      <c r="B227" s="43"/>
      <c r="C227" s="43"/>
      <c r="D227" s="43"/>
      <c r="E227" s="36"/>
      <c r="F227" s="36"/>
      <c r="G227" s="36"/>
      <c r="H227" s="36"/>
      <c r="I227" s="36"/>
      <c r="J227" s="43"/>
      <c r="K227" s="44"/>
      <c r="L227" s="36"/>
      <c r="M227" s="36"/>
      <c r="N227" s="36"/>
      <c r="O227" s="36"/>
      <c r="P227" s="43"/>
      <c r="Q227" s="36"/>
      <c r="R227" s="43"/>
      <c r="S227" s="43"/>
      <c r="T227" s="43"/>
    </row>
    <row r="228" spans="1:20">
      <c r="A228" s="57"/>
      <c r="B228" s="43"/>
      <c r="C228" s="43"/>
      <c r="D228" s="43"/>
      <c r="E228" s="36"/>
      <c r="F228" s="36"/>
      <c r="G228" s="36"/>
      <c r="H228" s="36"/>
      <c r="I228" s="36"/>
      <c r="J228" s="43"/>
      <c r="K228" s="44"/>
      <c r="L228" s="36"/>
      <c r="M228" s="36"/>
      <c r="N228" s="36"/>
      <c r="O228" s="36"/>
      <c r="P228" s="43"/>
      <c r="Q228" s="36"/>
      <c r="R228" s="43"/>
      <c r="S228" s="43"/>
      <c r="T228" s="43"/>
    </row>
    <row r="229" spans="1:20">
      <c r="A229" s="57"/>
      <c r="B229" s="43"/>
      <c r="C229" s="43"/>
      <c r="D229" s="43"/>
      <c r="E229" s="36"/>
      <c r="F229" s="36"/>
      <c r="G229" s="36"/>
      <c r="H229" s="36"/>
      <c r="I229" s="36"/>
      <c r="J229" s="43"/>
      <c r="K229" s="44"/>
      <c r="L229" s="36"/>
      <c r="M229" s="36"/>
      <c r="N229" s="36"/>
      <c r="O229" s="36"/>
      <c r="P229" s="43"/>
      <c r="Q229" s="36"/>
      <c r="R229" s="43"/>
      <c r="S229" s="43"/>
      <c r="T229" s="43"/>
    </row>
    <row r="230" spans="1:20">
      <c r="A230" s="57"/>
      <c r="B230" s="43"/>
      <c r="C230" s="43"/>
      <c r="D230" s="43"/>
      <c r="E230" s="36"/>
      <c r="F230" s="36"/>
      <c r="G230" s="36"/>
      <c r="H230" s="36"/>
      <c r="I230" s="36"/>
      <c r="J230" s="43"/>
      <c r="K230" s="44"/>
      <c r="L230" s="36"/>
      <c r="M230" s="36"/>
      <c r="N230" s="36"/>
      <c r="O230" s="36"/>
      <c r="P230" s="43"/>
      <c r="Q230" s="36"/>
      <c r="R230" s="43"/>
      <c r="S230" s="43"/>
      <c r="T230" s="43"/>
    </row>
    <row r="231" spans="1:20">
      <c r="A231" s="57"/>
      <c r="B231" s="43"/>
      <c r="C231" s="43"/>
      <c r="D231" s="43"/>
      <c r="E231" s="36"/>
      <c r="F231" s="36"/>
      <c r="G231" s="36"/>
      <c r="H231" s="36"/>
      <c r="I231" s="36"/>
      <c r="J231" s="43"/>
      <c r="K231" s="44"/>
      <c r="L231" s="36"/>
      <c r="M231" s="36"/>
      <c r="N231" s="36"/>
      <c r="O231" s="36"/>
      <c r="P231" s="43"/>
      <c r="Q231" s="36"/>
      <c r="R231" s="43"/>
      <c r="S231" s="43"/>
      <c r="T231" s="43"/>
    </row>
    <row r="232" spans="1:20">
      <c r="A232" s="57"/>
      <c r="B232" s="43"/>
      <c r="C232" s="43"/>
      <c r="D232" s="43"/>
      <c r="E232" s="36"/>
      <c r="F232" s="36"/>
      <c r="G232" s="36"/>
      <c r="H232" s="36"/>
      <c r="I232" s="36"/>
      <c r="J232" s="43"/>
      <c r="K232" s="44"/>
      <c r="L232" s="36"/>
      <c r="M232" s="36"/>
      <c r="N232" s="36"/>
      <c r="O232" s="36"/>
      <c r="P232" s="43"/>
      <c r="Q232" s="36"/>
      <c r="R232" s="43"/>
      <c r="S232" s="43"/>
      <c r="T232" s="43"/>
    </row>
    <row r="233" spans="1:20">
      <c r="A233" s="57"/>
      <c r="B233" s="43"/>
      <c r="C233" s="43"/>
      <c r="D233" s="43"/>
      <c r="E233" s="36"/>
      <c r="F233" s="36"/>
      <c r="G233" s="36"/>
      <c r="H233" s="36"/>
      <c r="I233" s="36"/>
      <c r="J233" s="43"/>
      <c r="K233" s="44"/>
      <c r="L233" s="36"/>
      <c r="M233" s="36"/>
      <c r="N233" s="36"/>
      <c r="O233" s="36"/>
      <c r="P233" s="43"/>
      <c r="Q233" s="36"/>
      <c r="R233" s="43"/>
      <c r="S233" s="43"/>
      <c r="T233" s="43"/>
    </row>
    <row r="234" spans="1:20">
      <c r="A234" s="57"/>
      <c r="B234" s="43"/>
      <c r="C234" s="43"/>
      <c r="D234" s="43"/>
      <c r="E234" s="36"/>
      <c r="F234" s="36"/>
      <c r="G234" s="36"/>
      <c r="H234" s="36"/>
      <c r="I234" s="36"/>
      <c r="J234" s="43"/>
      <c r="K234" s="44"/>
      <c r="L234" s="36"/>
      <c r="M234" s="36"/>
      <c r="N234" s="36"/>
      <c r="O234" s="36"/>
      <c r="P234" s="43"/>
      <c r="Q234" s="36"/>
      <c r="R234" s="43"/>
      <c r="S234" s="43"/>
      <c r="T234" s="43"/>
    </row>
    <row r="235" spans="1:20">
      <c r="A235" s="57"/>
      <c r="B235" s="43"/>
      <c r="C235" s="43"/>
      <c r="D235" s="43"/>
      <c r="E235" s="36"/>
      <c r="F235" s="36"/>
      <c r="G235" s="36"/>
      <c r="H235" s="36"/>
      <c r="I235" s="36"/>
      <c r="J235" s="43"/>
      <c r="K235" s="44"/>
      <c r="L235" s="36"/>
      <c r="M235" s="36"/>
      <c r="N235" s="36"/>
      <c r="O235" s="36"/>
      <c r="P235" s="43"/>
      <c r="Q235" s="36"/>
      <c r="R235" s="43"/>
      <c r="S235" s="43"/>
      <c r="T235" s="43"/>
    </row>
    <row r="236" spans="1:20">
      <c r="A236" s="57"/>
      <c r="B236" s="43"/>
      <c r="C236" s="43"/>
      <c r="D236" s="43"/>
      <c r="E236" s="36"/>
      <c r="F236" s="36"/>
      <c r="G236" s="36"/>
      <c r="H236" s="36"/>
      <c r="I236" s="36"/>
      <c r="J236" s="43"/>
      <c r="K236" s="44"/>
      <c r="L236" s="36"/>
      <c r="M236" s="36"/>
      <c r="N236" s="36"/>
      <c r="O236" s="36"/>
      <c r="P236" s="43"/>
      <c r="Q236" s="36"/>
      <c r="R236" s="43"/>
      <c r="S236" s="43"/>
      <c r="T236" s="43"/>
    </row>
    <row r="237" spans="1:20">
      <c r="A237" s="57"/>
      <c r="B237" s="43"/>
      <c r="C237" s="43"/>
      <c r="D237" s="43"/>
      <c r="E237" s="36"/>
      <c r="F237" s="36"/>
      <c r="G237" s="36"/>
      <c r="H237" s="36"/>
      <c r="I237" s="36"/>
      <c r="J237" s="43"/>
      <c r="K237" s="44"/>
      <c r="L237" s="36"/>
      <c r="M237" s="36"/>
      <c r="N237" s="36"/>
      <c r="O237" s="36"/>
      <c r="P237" s="43"/>
      <c r="Q237" s="36"/>
      <c r="R237" s="43"/>
      <c r="S237" s="43"/>
      <c r="T237" s="43"/>
    </row>
    <row r="238" spans="1:20">
      <c r="A238" s="57"/>
      <c r="B238" s="43"/>
      <c r="C238" s="43"/>
      <c r="D238" s="43"/>
      <c r="E238" s="36"/>
      <c r="F238" s="36"/>
      <c r="G238" s="36"/>
      <c r="H238" s="36"/>
      <c r="I238" s="36"/>
      <c r="J238" s="43"/>
      <c r="K238" s="44"/>
      <c r="L238" s="36"/>
      <c r="M238" s="36"/>
      <c r="N238" s="36"/>
      <c r="O238" s="36"/>
      <c r="P238" s="43"/>
      <c r="Q238" s="36"/>
      <c r="R238" s="43"/>
      <c r="S238" s="43"/>
      <c r="T238" s="43"/>
    </row>
    <row r="239" spans="1:20">
      <c r="A239" s="57"/>
      <c r="B239" s="43"/>
      <c r="C239" s="43"/>
      <c r="D239" s="43"/>
      <c r="E239" s="36"/>
      <c r="F239" s="36"/>
      <c r="G239" s="36"/>
      <c r="H239" s="36"/>
      <c r="I239" s="36"/>
      <c r="J239" s="43"/>
      <c r="K239" s="44"/>
      <c r="L239" s="36"/>
      <c r="M239" s="36"/>
      <c r="N239" s="36"/>
      <c r="O239" s="36"/>
      <c r="P239" s="43"/>
      <c r="Q239" s="36"/>
      <c r="R239" s="43"/>
      <c r="S239" s="43"/>
      <c r="T239" s="43"/>
    </row>
    <row r="240" spans="1:20">
      <c r="A240" s="57"/>
      <c r="B240" s="43"/>
      <c r="C240" s="43"/>
      <c r="D240" s="43"/>
      <c r="E240" s="36"/>
      <c r="F240" s="36"/>
      <c r="G240" s="36"/>
      <c r="H240" s="36"/>
      <c r="I240" s="36"/>
      <c r="J240" s="43"/>
      <c r="K240" s="44"/>
      <c r="L240" s="36"/>
      <c r="M240" s="36"/>
      <c r="N240" s="36"/>
      <c r="O240" s="36"/>
      <c r="P240" s="43"/>
      <c r="Q240" s="36"/>
      <c r="R240" s="43"/>
      <c r="S240" s="43"/>
      <c r="T240" s="43"/>
    </row>
    <row r="241" spans="1:20">
      <c r="A241" s="57"/>
      <c r="B241" s="43"/>
      <c r="C241" s="43"/>
      <c r="D241" s="43"/>
      <c r="E241" s="36"/>
      <c r="F241" s="36"/>
      <c r="G241" s="36"/>
      <c r="H241" s="36"/>
      <c r="I241" s="36"/>
      <c r="J241" s="43"/>
      <c r="K241" s="44"/>
      <c r="L241" s="36"/>
      <c r="M241" s="36"/>
      <c r="N241" s="36"/>
      <c r="O241" s="36"/>
      <c r="P241" s="43"/>
      <c r="Q241" s="36"/>
      <c r="R241" s="43"/>
      <c r="S241" s="43"/>
      <c r="T241" s="43"/>
    </row>
    <row r="242" spans="1:20">
      <c r="A242" s="57"/>
      <c r="B242" s="43"/>
      <c r="C242" s="43"/>
      <c r="D242" s="43"/>
      <c r="E242" s="36"/>
      <c r="F242" s="36"/>
      <c r="G242" s="36"/>
      <c r="H242" s="36"/>
      <c r="I242" s="36"/>
      <c r="J242" s="43"/>
      <c r="K242" s="44"/>
      <c r="L242" s="36"/>
      <c r="M242" s="36"/>
      <c r="N242" s="36"/>
      <c r="O242" s="36"/>
      <c r="P242" s="43"/>
      <c r="Q242" s="36"/>
      <c r="R242" s="43"/>
      <c r="S242" s="43"/>
      <c r="T242" s="43"/>
    </row>
    <row r="243" spans="1:20">
      <c r="A243" s="57"/>
      <c r="B243" s="43"/>
      <c r="C243" s="43"/>
      <c r="D243" s="43"/>
      <c r="E243" s="36"/>
      <c r="F243" s="36"/>
      <c r="G243" s="36"/>
      <c r="H243" s="36"/>
      <c r="I243" s="36"/>
      <c r="J243" s="43"/>
      <c r="K243" s="44"/>
      <c r="L243" s="36"/>
      <c r="M243" s="36"/>
      <c r="N243" s="36"/>
      <c r="O243" s="36"/>
      <c r="P243" s="43"/>
      <c r="Q243" s="36"/>
      <c r="R243" s="43"/>
      <c r="S243" s="43"/>
      <c r="T243" s="43"/>
    </row>
    <row r="244" spans="1:20">
      <c r="A244" s="57"/>
      <c r="B244" s="43"/>
      <c r="C244" s="43"/>
      <c r="D244" s="43"/>
      <c r="E244" s="36"/>
      <c r="F244" s="36"/>
      <c r="G244" s="36"/>
      <c r="H244" s="36"/>
      <c r="I244" s="36"/>
      <c r="J244" s="43"/>
      <c r="K244" s="44"/>
      <c r="L244" s="36"/>
      <c r="M244" s="36"/>
      <c r="N244" s="36"/>
      <c r="O244" s="36"/>
      <c r="P244" s="43"/>
      <c r="Q244" s="36"/>
      <c r="R244" s="43"/>
      <c r="S244" s="43"/>
      <c r="T244" s="43"/>
    </row>
    <row r="245" spans="1:20">
      <c r="A245" s="57"/>
      <c r="B245" s="43"/>
      <c r="C245" s="43"/>
      <c r="D245" s="43"/>
      <c r="E245" s="36"/>
      <c r="F245" s="36"/>
      <c r="G245" s="36"/>
      <c r="H245" s="36"/>
      <c r="I245" s="36"/>
      <c r="J245" s="43"/>
      <c r="K245" s="44"/>
      <c r="L245" s="36"/>
      <c r="M245" s="36"/>
      <c r="N245" s="36"/>
      <c r="O245" s="36"/>
      <c r="P245" s="43"/>
      <c r="Q245" s="36"/>
      <c r="R245" s="43"/>
      <c r="S245" s="43"/>
      <c r="T245" s="43"/>
    </row>
    <row r="246" spans="1:20">
      <c r="A246" s="57"/>
      <c r="B246" s="43"/>
      <c r="C246" s="43"/>
      <c r="D246" s="43"/>
      <c r="E246" s="36"/>
      <c r="F246" s="36"/>
      <c r="G246" s="36"/>
      <c r="H246" s="36"/>
      <c r="I246" s="36"/>
      <c r="J246" s="43"/>
      <c r="K246" s="44"/>
      <c r="L246" s="36"/>
      <c r="M246" s="36"/>
      <c r="N246" s="36"/>
      <c r="O246" s="36"/>
      <c r="P246" s="43"/>
      <c r="Q246" s="36"/>
      <c r="R246" s="43"/>
      <c r="S246" s="43"/>
      <c r="T246" s="43"/>
    </row>
    <row r="247" spans="1:20">
      <c r="A247" s="57"/>
      <c r="B247" s="43"/>
      <c r="C247" s="43"/>
      <c r="D247" s="43"/>
      <c r="E247" s="36"/>
      <c r="F247" s="36"/>
      <c r="G247" s="36"/>
      <c r="H247" s="36"/>
      <c r="I247" s="36"/>
      <c r="J247" s="43"/>
      <c r="K247" s="44"/>
      <c r="L247" s="36"/>
      <c r="M247" s="36"/>
      <c r="N247" s="36"/>
      <c r="O247" s="36"/>
      <c r="P247" s="43"/>
      <c r="Q247" s="36"/>
      <c r="R247" s="43"/>
      <c r="S247" s="43"/>
      <c r="T247" s="43"/>
    </row>
    <row r="248" spans="1:20">
      <c r="A248" s="57"/>
      <c r="B248" s="43"/>
      <c r="C248" s="43"/>
      <c r="D248" s="43"/>
      <c r="E248" s="36"/>
      <c r="F248" s="36"/>
      <c r="G248" s="36"/>
      <c r="H248" s="36"/>
      <c r="I248" s="36"/>
      <c r="J248" s="43"/>
      <c r="K248" s="44"/>
      <c r="L248" s="36"/>
      <c r="M248" s="36"/>
      <c r="N248" s="36"/>
      <c r="O248" s="36"/>
      <c r="P248" s="43"/>
      <c r="Q248" s="36"/>
      <c r="R248" s="43"/>
      <c r="S248" s="43"/>
      <c r="T248" s="43"/>
    </row>
    <row r="249" spans="1:20">
      <c r="A249" s="57"/>
      <c r="B249" s="43"/>
      <c r="C249" s="43"/>
      <c r="D249" s="43"/>
      <c r="E249" s="36"/>
      <c r="F249" s="36"/>
      <c r="G249" s="36"/>
      <c r="H249" s="36"/>
      <c r="I249" s="36"/>
      <c r="J249" s="43"/>
      <c r="K249" s="44"/>
      <c r="L249" s="36"/>
      <c r="M249" s="36"/>
      <c r="N249" s="36"/>
      <c r="O249" s="36"/>
      <c r="P249" s="43"/>
      <c r="Q249" s="36"/>
      <c r="R249" s="43"/>
      <c r="S249" s="43"/>
      <c r="T249" s="43"/>
    </row>
    <row r="250" spans="1:20">
      <c r="A250" s="57"/>
      <c r="B250" s="43"/>
      <c r="C250" s="43"/>
      <c r="D250" s="43"/>
      <c r="E250" s="36"/>
      <c r="F250" s="36"/>
      <c r="G250" s="36"/>
      <c r="H250" s="36"/>
      <c r="I250" s="36"/>
      <c r="J250" s="43"/>
      <c r="K250" s="44"/>
      <c r="L250" s="36"/>
      <c r="M250" s="36"/>
      <c r="N250" s="36"/>
      <c r="O250" s="36"/>
      <c r="P250" s="43"/>
      <c r="Q250" s="36"/>
      <c r="R250" s="43"/>
      <c r="S250" s="43"/>
      <c r="T250" s="43"/>
    </row>
    <row r="251" spans="1:20">
      <c r="A251" s="57"/>
      <c r="B251" s="43"/>
      <c r="C251" s="43"/>
      <c r="D251" s="43"/>
      <c r="E251" s="36"/>
      <c r="F251" s="36"/>
      <c r="G251" s="36"/>
      <c r="H251" s="36"/>
      <c r="I251" s="36"/>
      <c r="J251" s="43"/>
      <c r="K251" s="44"/>
      <c r="L251" s="36"/>
      <c r="M251" s="36"/>
      <c r="N251" s="36"/>
      <c r="O251" s="36"/>
      <c r="P251" s="43"/>
      <c r="Q251" s="36"/>
      <c r="R251" s="43"/>
      <c r="S251" s="43"/>
      <c r="T251" s="43"/>
    </row>
    <row r="252" spans="1:20">
      <c r="A252" s="57"/>
      <c r="B252" s="43"/>
      <c r="C252" s="43"/>
      <c r="D252" s="43"/>
      <c r="E252" s="36"/>
      <c r="F252" s="36"/>
      <c r="G252" s="36"/>
      <c r="H252" s="36"/>
      <c r="I252" s="36"/>
      <c r="J252" s="43"/>
      <c r="K252" s="44"/>
      <c r="L252" s="36"/>
      <c r="M252" s="36"/>
      <c r="N252" s="36"/>
      <c r="O252" s="36"/>
      <c r="P252" s="43"/>
      <c r="Q252" s="36"/>
      <c r="R252" s="43"/>
      <c r="S252" s="43"/>
      <c r="T252" s="43"/>
    </row>
    <row r="253" spans="1:20">
      <c r="A253" s="57"/>
      <c r="B253" s="43"/>
      <c r="C253" s="43"/>
      <c r="D253" s="43"/>
      <c r="E253" s="36"/>
      <c r="F253" s="36"/>
      <c r="G253" s="36"/>
      <c r="H253" s="36"/>
      <c r="I253" s="36"/>
      <c r="J253" s="43"/>
      <c r="K253" s="44"/>
      <c r="L253" s="36"/>
      <c r="M253" s="36"/>
      <c r="N253" s="36"/>
      <c r="O253" s="36"/>
      <c r="P253" s="43"/>
      <c r="Q253" s="36"/>
      <c r="R253" s="43"/>
      <c r="S253" s="43"/>
      <c r="T253" s="43"/>
    </row>
    <row r="254" spans="1:20">
      <c r="A254" s="57"/>
      <c r="B254" s="43"/>
      <c r="C254" s="43"/>
      <c r="D254" s="43"/>
      <c r="E254" s="36"/>
      <c r="F254" s="36"/>
      <c r="G254" s="36"/>
      <c r="H254" s="36"/>
      <c r="I254" s="36"/>
      <c r="J254" s="43"/>
      <c r="K254" s="44"/>
      <c r="L254" s="36"/>
      <c r="M254" s="36"/>
      <c r="N254" s="36"/>
      <c r="O254" s="36"/>
      <c r="P254" s="43"/>
      <c r="Q254" s="36"/>
      <c r="R254" s="43"/>
      <c r="S254" s="43"/>
      <c r="T254" s="43"/>
    </row>
    <row r="255" spans="1:20">
      <c r="A255" s="57"/>
      <c r="B255" s="43"/>
      <c r="C255" s="43"/>
      <c r="D255" s="43"/>
      <c r="E255" s="36"/>
      <c r="F255" s="36"/>
      <c r="G255" s="36"/>
      <c r="H255" s="36"/>
      <c r="I255" s="36"/>
      <c r="J255" s="43"/>
      <c r="K255" s="44"/>
      <c r="L255" s="36"/>
      <c r="M255" s="36"/>
      <c r="N255" s="36"/>
      <c r="O255" s="36"/>
      <c r="P255" s="43"/>
      <c r="Q255" s="36"/>
      <c r="R255" s="43"/>
      <c r="S255" s="43"/>
      <c r="T255" s="43"/>
    </row>
    <row r="256" spans="1:20">
      <c r="A256" s="57"/>
      <c r="B256" s="43"/>
      <c r="C256" s="43"/>
      <c r="D256" s="43"/>
      <c r="E256" s="36"/>
      <c r="F256" s="36"/>
      <c r="G256" s="36"/>
      <c r="H256" s="36"/>
      <c r="I256" s="36"/>
      <c r="J256" s="43"/>
      <c r="K256" s="44"/>
      <c r="L256" s="36"/>
      <c r="M256" s="36"/>
      <c r="N256" s="36"/>
      <c r="O256" s="36"/>
      <c r="P256" s="43"/>
      <c r="Q256" s="36"/>
      <c r="R256" s="43"/>
      <c r="S256" s="43"/>
      <c r="T256" s="43"/>
    </row>
    <row r="257" spans="1:20">
      <c r="A257" s="57"/>
      <c r="B257" s="43"/>
      <c r="C257" s="43"/>
      <c r="D257" s="43"/>
      <c r="E257" s="36"/>
      <c r="F257" s="36"/>
      <c r="G257" s="36"/>
      <c r="H257" s="36"/>
      <c r="I257" s="36"/>
      <c r="J257" s="43"/>
      <c r="K257" s="44"/>
      <c r="L257" s="36"/>
      <c r="M257" s="36"/>
      <c r="N257" s="36"/>
      <c r="O257" s="36"/>
      <c r="P257" s="43"/>
      <c r="Q257" s="36"/>
      <c r="R257" s="43"/>
      <c r="S257" s="43"/>
      <c r="T257" s="43"/>
    </row>
    <row r="258" spans="1:20">
      <c r="A258" s="57"/>
      <c r="B258" s="43"/>
      <c r="C258" s="43"/>
      <c r="D258" s="43"/>
      <c r="E258" s="36"/>
      <c r="F258" s="36"/>
      <c r="G258" s="36"/>
      <c r="H258" s="36"/>
      <c r="I258" s="36"/>
      <c r="J258" s="43"/>
      <c r="K258" s="44"/>
      <c r="L258" s="36"/>
      <c r="M258" s="36"/>
      <c r="N258" s="36"/>
      <c r="O258" s="36"/>
      <c r="P258" s="43"/>
      <c r="Q258" s="36"/>
      <c r="R258" s="43"/>
      <c r="S258" s="43"/>
      <c r="T258" s="43"/>
    </row>
    <row r="259" spans="1:20">
      <c r="A259" s="57"/>
      <c r="B259" s="43"/>
      <c r="C259" s="43"/>
      <c r="D259" s="43"/>
      <c r="E259" s="36"/>
      <c r="F259" s="36"/>
      <c r="G259" s="36"/>
      <c r="H259" s="36"/>
      <c r="I259" s="36"/>
      <c r="J259" s="43"/>
      <c r="K259" s="44"/>
      <c r="L259" s="36"/>
      <c r="M259" s="36"/>
      <c r="N259" s="36"/>
      <c r="O259" s="36"/>
      <c r="P259" s="43"/>
      <c r="Q259" s="36"/>
      <c r="R259" s="43"/>
      <c r="S259" s="43"/>
      <c r="T259" s="43"/>
    </row>
    <row r="260" spans="1:20">
      <c r="A260" s="57"/>
      <c r="B260" s="43"/>
      <c r="C260" s="43"/>
      <c r="D260" s="43"/>
      <c r="E260" s="36"/>
      <c r="F260" s="36"/>
      <c r="G260" s="36"/>
      <c r="H260" s="36"/>
      <c r="I260" s="36"/>
      <c r="J260" s="43"/>
      <c r="K260" s="44"/>
      <c r="L260" s="36"/>
      <c r="M260" s="36"/>
      <c r="N260" s="36"/>
      <c r="O260" s="36"/>
      <c r="P260" s="43"/>
      <c r="Q260" s="36"/>
      <c r="R260" s="43"/>
      <c r="S260" s="43"/>
      <c r="T260" s="43"/>
    </row>
    <row r="261" spans="1:20">
      <c r="A261" s="57"/>
      <c r="B261" s="43"/>
      <c r="C261" s="43"/>
      <c r="D261" s="43"/>
      <c r="E261" s="36"/>
      <c r="F261" s="36"/>
      <c r="G261" s="36"/>
      <c r="H261" s="36"/>
      <c r="I261" s="36"/>
      <c r="J261" s="43"/>
      <c r="K261" s="44"/>
      <c r="L261" s="36"/>
      <c r="M261" s="36"/>
      <c r="N261" s="36"/>
      <c r="O261" s="36"/>
      <c r="P261" s="43"/>
      <c r="Q261" s="36"/>
      <c r="R261" s="43"/>
      <c r="S261" s="43"/>
      <c r="T261" s="43"/>
    </row>
    <row r="262" spans="1:20">
      <c r="A262" s="57"/>
      <c r="B262" s="43"/>
      <c r="C262" s="43"/>
      <c r="D262" s="43"/>
      <c r="E262" s="36"/>
      <c r="F262" s="36"/>
      <c r="G262" s="36"/>
      <c r="H262" s="36"/>
      <c r="I262" s="36"/>
      <c r="J262" s="43"/>
      <c r="K262" s="44"/>
      <c r="L262" s="36"/>
      <c r="M262" s="36"/>
      <c r="N262" s="36"/>
      <c r="O262" s="36"/>
      <c r="P262" s="43"/>
      <c r="Q262" s="36"/>
      <c r="R262" s="43"/>
      <c r="S262" s="43"/>
      <c r="T262" s="43"/>
    </row>
    <row r="263" spans="1:20">
      <c r="A263" s="57"/>
      <c r="B263" s="43"/>
      <c r="C263" s="43"/>
      <c r="D263" s="43"/>
      <c r="E263" s="36"/>
      <c r="F263" s="36"/>
      <c r="G263" s="36"/>
      <c r="H263" s="36"/>
      <c r="I263" s="36"/>
      <c r="J263" s="43"/>
      <c r="K263" s="44"/>
      <c r="L263" s="36"/>
      <c r="M263" s="36"/>
      <c r="N263" s="36"/>
      <c r="O263" s="36"/>
      <c r="P263" s="43"/>
      <c r="Q263" s="36"/>
      <c r="R263" s="43"/>
      <c r="S263" s="43"/>
      <c r="T263" s="43"/>
    </row>
    <row r="264" spans="1:20">
      <c r="A264" s="57"/>
      <c r="B264" s="43"/>
      <c r="C264" s="43"/>
      <c r="D264" s="43"/>
      <c r="E264" s="36"/>
      <c r="F264" s="36"/>
      <c r="G264" s="36"/>
      <c r="H264" s="36"/>
      <c r="I264" s="36"/>
      <c r="J264" s="43"/>
      <c r="K264" s="44"/>
      <c r="L264" s="36"/>
      <c r="M264" s="36"/>
      <c r="N264" s="36"/>
      <c r="O264" s="36"/>
      <c r="P264" s="43"/>
      <c r="Q264" s="36"/>
      <c r="R264" s="43"/>
      <c r="S264" s="43"/>
      <c r="T264" s="43"/>
    </row>
    <row r="265" spans="1:20">
      <c r="A265" s="57"/>
      <c r="B265" s="43"/>
      <c r="C265" s="43"/>
      <c r="D265" s="43"/>
      <c r="E265" s="36"/>
      <c r="F265" s="36"/>
      <c r="G265" s="36"/>
      <c r="H265" s="36"/>
      <c r="I265" s="36"/>
      <c r="J265" s="43"/>
      <c r="K265" s="44"/>
      <c r="L265" s="36"/>
      <c r="M265" s="36"/>
      <c r="N265" s="36"/>
      <c r="O265" s="36"/>
      <c r="P265" s="43"/>
      <c r="Q265" s="36"/>
      <c r="R265" s="43"/>
      <c r="S265" s="43"/>
      <c r="T265" s="43"/>
    </row>
    <row r="266" spans="1:20">
      <c r="A266" s="57"/>
      <c r="B266" s="43"/>
      <c r="C266" s="43"/>
      <c r="D266" s="43"/>
      <c r="E266" s="36"/>
      <c r="F266" s="36"/>
      <c r="G266" s="36"/>
      <c r="H266" s="36"/>
      <c r="I266" s="36"/>
      <c r="J266" s="43"/>
      <c r="K266" s="44"/>
      <c r="L266" s="36"/>
      <c r="M266" s="36"/>
      <c r="N266" s="36"/>
      <c r="O266" s="36"/>
      <c r="P266" s="43"/>
      <c r="Q266" s="36"/>
      <c r="R266" s="43"/>
      <c r="S266" s="43"/>
      <c r="T266" s="43"/>
    </row>
    <row r="267" spans="1:20">
      <c r="A267" s="57"/>
      <c r="B267" s="43"/>
      <c r="C267" s="43"/>
      <c r="D267" s="43"/>
      <c r="E267" s="36"/>
      <c r="F267" s="36"/>
      <c r="G267" s="36"/>
      <c r="H267" s="36"/>
      <c r="I267" s="36"/>
      <c r="J267" s="43"/>
      <c r="K267" s="44"/>
      <c r="L267" s="36"/>
      <c r="M267" s="36"/>
      <c r="N267" s="36"/>
      <c r="O267" s="36"/>
      <c r="P267" s="43"/>
      <c r="Q267" s="36"/>
      <c r="R267" s="43"/>
      <c r="S267" s="43"/>
      <c r="T267" s="43"/>
    </row>
    <row r="268" spans="1:20">
      <c r="A268" s="57"/>
      <c r="B268" s="43"/>
      <c r="C268" s="43"/>
      <c r="D268" s="43"/>
      <c r="E268" s="36"/>
      <c r="F268" s="36"/>
      <c r="G268" s="36"/>
      <c r="H268" s="36"/>
      <c r="I268" s="36"/>
      <c r="J268" s="43"/>
      <c r="K268" s="44"/>
      <c r="L268" s="36"/>
      <c r="M268" s="36"/>
      <c r="N268" s="36"/>
      <c r="O268" s="36"/>
      <c r="P268" s="43"/>
      <c r="Q268" s="36"/>
      <c r="R268" s="43"/>
      <c r="S268" s="43"/>
      <c r="T268" s="43"/>
    </row>
    <row r="269" spans="1:20">
      <c r="A269" s="57"/>
      <c r="B269" s="43"/>
      <c r="C269" s="43"/>
      <c r="D269" s="43"/>
      <c r="E269" s="36"/>
      <c r="F269" s="36"/>
      <c r="G269" s="36"/>
      <c r="H269" s="36"/>
      <c r="I269" s="36"/>
      <c r="J269" s="43"/>
      <c r="K269" s="44"/>
      <c r="L269" s="36"/>
      <c r="M269" s="36"/>
      <c r="N269" s="36"/>
      <c r="O269" s="36"/>
      <c r="P269" s="43"/>
      <c r="Q269" s="36"/>
      <c r="R269" s="43"/>
      <c r="S269" s="43"/>
      <c r="T269" s="43"/>
    </row>
    <row r="270" spans="1:20">
      <c r="A270" s="57"/>
      <c r="B270" s="43"/>
      <c r="C270" s="43"/>
      <c r="D270" s="43"/>
      <c r="E270" s="36"/>
      <c r="F270" s="36"/>
      <c r="G270" s="36"/>
      <c r="H270" s="36"/>
      <c r="I270" s="36"/>
      <c r="J270" s="43"/>
      <c r="K270" s="44"/>
      <c r="L270" s="36"/>
      <c r="M270" s="36"/>
      <c r="N270" s="36"/>
      <c r="O270" s="36"/>
      <c r="P270" s="43"/>
      <c r="Q270" s="36"/>
      <c r="R270" s="43"/>
      <c r="S270" s="43"/>
      <c r="T270" s="43"/>
    </row>
    <row r="271" spans="1:20">
      <c r="A271" s="57"/>
      <c r="B271" s="43"/>
      <c r="C271" s="43"/>
      <c r="D271" s="43"/>
      <c r="E271" s="36"/>
      <c r="F271" s="36"/>
      <c r="G271" s="36"/>
      <c r="H271" s="36"/>
      <c r="I271" s="36"/>
      <c r="J271" s="43"/>
      <c r="K271" s="44"/>
      <c r="L271" s="36"/>
      <c r="M271" s="36"/>
      <c r="N271" s="36"/>
      <c r="O271" s="36"/>
      <c r="P271" s="43"/>
      <c r="Q271" s="36"/>
      <c r="R271" s="43"/>
      <c r="S271" s="43"/>
      <c r="T271" s="43"/>
    </row>
    <row r="272" spans="1:20">
      <c r="A272" s="57"/>
      <c r="B272" s="43"/>
      <c r="C272" s="43"/>
      <c r="D272" s="43"/>
      <c r="E272" s="36"/>
      <c r="F272" s="36"/>
      <c r="G272" s="36"/>
      <c r="H272" s="36"/>
      <c r="I272" s="36"/>
      <c r="J272" s="43"/>
      <c r="K272" s="44"/>
      <c r="L272" s="36"/>
      <c r="M272" s="36"/>
      <c r="N272" s="36"/>
      <c r="O272" s="36"/>
      <c r="P272" s="43"/>
      <c r="Q272" s="36"/>
      <c r="R272" s="43"/>
      <c r="S272" s="43"/>
      <c r="T272" s="43"/>
    </row>
    <row r="273" spans="1:20">
      <c r="A273" s="57"/>
      <c r="B273" s="43"/>
      <c r="C273" s="43"/>
      <c r="D273" s="43"/>
      <c r="E273" s="36"/>
      <c r="F273" s="36"/>
      <c r="G273" s="36"/>
      <c r="H273" s="36"/>
      <c r="I273" s="36"/>
      <c r="J273" s="43"/>
      <c r="K273" s="44"/>
      <c r="L273" s="36"/>
      <c r="M273" s="36"/>
      <c r="N273" s="36"/>
      <c r="O273" s="36"/>
      <c r="P273" s="43"/>
      <c r="Q273" s="36"/>
      <c r="R273" s="43"/>
      <c r="S273" s="43"/>
      <c r="T273" s="43"/>
    </row>
    <row r="274" spans="1:20">
      <c r="A274" s="57"/>
      <c r="B274" s="43"/>
      <c r="C274" s="43"/>
      <c r="D274" s="43"/>
      <c r="E274" s="36"/>
      <c r="F274" s="36"/>
      <c r="G274" s="36"/>
      <c r="H274" s="36"/>
      <c r="I274" s="36"/>
      <c r="J274" s="43"/>
      <c r="K274" s="44"/>
      <c r="L274" s="36"/>
      <c r="M274" s="36"/>
      <c r="N274" s="36"/>
      <c r="O274" s="36"/>
      <c r="P274" s="43"/>
      <c r="Q274" s="36"/>
      <c r="R274" s="43"/>
      <c r="S274" s="43"/>
      <c r="T274" s="43"/>
    </row>
    <row r="275" spans="1:20">
      <c r="A275" s="57"/>
      <c r="B275" s="43"/>
      <c r="C275" s="43"/>
      <c r="D275" s="43"/>
      <c r="E275" s="36"/>
      <c r="F275" s="36"/>
      <c r="G275" s="36"/>
      <c r="H275" s="36"/>
      <c r="I275" s="36"/>
      <c r="J275" s="43"/>
      <c r="K275" s="44"/>
      <c r="L275" s="36"/>
      <c r="M275" s="36"/>
      <c r="N275" s="36"/>
      <c r="O275" s="36"/>
      <c r="P275" s="43"/>
      <c r="Q275" s="36"/>
      <c r="R275" s="43"/>
      <c r="S275" s="43"/>
      <c r="T275" s="43"/>
    </row>
    <row r="276" spans="1:20">
      <c r="A276" s="57"/>
      <c r="B276" s="43"/>
      <c r="C276" s="43"/>
      <c r="D276" s="43"/>
      <c r="E276" s="36"/>
      <c r="F276" s="36"/>
      <c r="G276" s="36"/>
      <c r="H276" s="36"/>
      <c r="I276" s="36"/>
      <c r="J276" s="43"/>
      <c r="K276" s="44"/>
      <c r="L276" s="36"/>
      <c r="M276" s="36"/>
      <c r="N276" s="36"/>
      <c r="O276" s="36"/>
      <c r="P276" s="43"/>
      <c r="Q276" s="36"/>
      <c r="R276" s="43"/>
      <c r="S276" s="43"/>
      <c r="T276" s="43"/>
    </row>
    <row r="277" spans="1:20">
      <c r="A277" s="57"/>
      <c r="B277" s="43"/>
      <c r="C277" s="43"/>
      <c r="D277" s="43"/>
      <c r="E277" s="36"/>
      <c r="F277" s="36"/>
      <c r="G277" s="36"/>
      <c r="H277" s="36"/>
      <c r="I277" s="36"/>
      <c r="J277" s="43"/>
      <c r="K277" s="44"/>
      <c r="L277" s="36"/>
      <c r="M277" s="36"/>
      <c r="N277" s="36"/>
      <c r="O277" s="36"/>
      <c r="P277" s="43"/>
      <c r="Q277" s="36"/>
      <c r="R277" s="43"/>
      <c r="S277" s="43"/>
      <c r="T277" s="43"/>
    </row>
    <row r="278" spans="1:20">
      <c r="A278" s="57"/>
      <c r="B278" s="43"/>
      <c r="C278" s="43"/>
      <c r="D278" s="43"/>
      <c r="E278" s="36"/>
      <c r="F278" s="36"/>
      <c r="G278" s="36"/>
      <c r="H278" s="36"/>
      <c r="I278" s="36"/>
      <c r="J278" s="43"/>
      <c r="K278" s="44"/>
      <c r="L278" s="36"/>
      <c r="M278" s="36"/>
      <c r="N278" s="36"/>
      <c r="O278" s="36"/>
      <c r="P278" s="43"/>
      <c r="Q278" s="36"/>
      <c r="R278" s="43"/>
      <c r="S278" s="43"/>
      <c r="T278" s="43"/>
    </row>
    <row r="279" spans="1:20">
      <c r="A279" s="57"/>
      <c r="B279" s="43"/>
      <c r="C279" s="43"/>
      <c r="D279" s="43"/>
      <c r="E279" s="36"/>
      <c r="F279" s="36"/>
      <c r="G279" s="36"/>
      <c r="H279" s="36"/>
      <c r="I279" s="36"/>
      <c r="J279" s="43"/>
      <c r="K279" s="44"/>
      <c r="L279" s="36"/>
      <c r="M279" s="36"/>
      <c r="N279" s="36"/>
      <c r="O279" s="36"/>
      <c r="P279" s="43"/>
      <c r="Q279" s="36"/>
      <c r="R279" s="43"/>
      <c r="S279" s="43"/>
      <c r="T279" s="43"/>
    </row>
    <row r="280" spans="1:20">
      <c r="A280" s="57"/>
      <c r="B280" s="43"/>
      <c r="C280" s="43"/>
      <c r="D280" s="43"/>
      <c r="E280" s="36"/>
      <c r="F280" s="36"/>
      <c r="G280" s="36"/>
      <c r="H280" s="36"/>
      <c r="I280" s="36"/>
      <c r="J280" s="43"/>
      <c r="K280" s="44"/>
      <c r="L280" s="36"/>
      <c r="M280" s="36"/>
      <c r="N280" s="36"/>
      <c r="O280" s="36"/>
      <c r="P280" s="43"/>
      <c r="Q280" s="36"/>
      <c r="R280" s="43"/>
      <c r="S280" s="43"/>
      <c r="T280" s="43"/>
    </row>
    <row r="281" spans="1:20">
      <c r="A281" s="57"/>
      <c r="B281" s="43"/>
      <c r="C281" s="43"/>
      <c r="D281" s="43"/>
      <c r="E281" s="36"/>
      <c r="F281" s="36"/>
      <c r="G281" s="36"/>
      <c r="H281" s="36"/>
      <c r="I281" s="36"/>
      <c r="J281" s="43"/>
      <c r="K281" s="44"/>
      <c r="L281" s="36"/>
      <c r="M281" s="36"/>
      <c r="N281" s="36"/>
      <c r="O281" s="36"/>
      <c r="P281" s="43"/>
      <c r="Q281" s="36"/>
      <c r="R281" s="43"/>
      <c r="S281" s="43"/>
      <c r="T281" s="43"/>
    </row>
    <row r="282" spans="1:20">
      <c r="A282" s="57"/>
      <c r="B282" s="43"/>
      <c r="C282" s="43"/>
      <c r="D282" s="43"/>
      <c r="E282" s="36"/>
      <c r="F282" s="36"/>
      <c r="G282" s="36"/>
      <c r="H282" s="36"/>
      <c r="I282" s="36"/>
      <c r="J282" s="43"/>
      <c r="K282" s="44"/>
      <c r="L282" s="36"/>
      <c r="M282" s="36"/>
      <c r="N282" s="36"/>
      <c r="O282" s="36"/>
      <c r="P282" s="43"/>
      <c r="Q282" s="36"/>
      <c r="R282" s="43"/>
      <c r="S282" s="43"/>
      <c r="T282" s="43"/>
    </row>
    <row r="283" spans="1:20">
      <c r="A283" s="57"/>
      <c r="B283" s="43"/>
      <c r="C283" s="43"/>
      <c r="D283" s="43"/>
      <c r="E283" s="36"/>
      <c r="F283" s="36"/>
      <c r="G283" s="36"/>
      <c r="H283" s="36"/>
      <c r="I283" s="36"/>
      <c r="J283" s="43"/>
      <c r="K283" s="44"/>
      <c r="L283" s="36"/>
      <c r="M283" s="36"/>
      <c r="N283" s="36"/>
      <c r="O283" s="36"/>
      <c r="P283" s="43"/>
      <c r="Q283" s="36"/>
      <c r="R283" s="43"/>
      <c r="S283" s="43"/>
      <c r="T283" s="43"/>
    </row>
    <row r="284" spans="1:20">
      <c r="A284" s="57"/>
      <c r="B284" s="43"/>
      <c r="C284" s="43"/>
      <c r="D284" s="43"/>
      <c r="E284" s="36"/>
      <c r="F284" s="36"/>
      <c r="G284" s="36"/>
      <c r="H284" s="36"/>
      <c r="I284" s="36"/>
      <c r="J284" s="43"/>
      <c r="K284" s="44"/>
      <c r="L284" s="36"/>
      <c r="M284" s="36"/>
      <c r="N284" s="36"/>
      <c r="O284" s="36"/>
      <c r="P284" s="43"/>
      <c r="Q284" s="36"/>
      <c r="R284" s="43"/>
      <c r="S284" s="43"/>
      <c r="T284" s="43"/>
    </row>
    <row r="285" spans="1:20">
      <c r="A285" s="57"/>
      <c r="B285" s="43"/>
      <c r="C285" s="43"/>
      <c r="D285" s="43"/>
      <c r="E285" s="36"/>
      <c r="F285" s="36"/>
      <c r="G285" s="36"/>
      <c r="H285" s="36"/>
      <c r="I285" s="36"/>
      <c r="J285" s="43"/>
      <c r="K285" s="44"/>
      <c r="L285" s="36"/>
      <c r="M285" s="36"/>
      <c r="N285" s="36"/>
      <c r="O285" s="36"/>
      <c r="P285" s="43"/>
      <c r="Q285" s="36"/>
      <c r="R285" s="43"/>
      <c r="S285" s="43"/>
      <c r="T285" s="43"/>
    </row>
    <row r="286" spans="1:20">
      <c r="A286" s="57"/>
      <c r="B286" s="43"/>
      <c r="C286" s="43"/>
      <c r="D286" s="43"/>
      <c r="E286" s="36"/>
      <c r="F286" s="36"/>
      <c r="G286" s="36"/>
      <c r="H286" s="36"/>
      <c r="I286" s="36"/>
      <c r="J286" s="43"/>
      <c r="K286" s="44"/>
      <c r="L286" s="36"/>
      <c r="M286" s="36"/>
      <c r="N286" s="36"/>
      <c r="O286" s="36"/>
      <c r="P286" s="43"/>
      <c r="Q286" s="36"/>
      <c r="R286" s="43"/>
      <c r="S286" s="43"/>
      <c r="T286" s="43"/>
    </row>
    <row r="287" spans="1:20">
      <c r="A287" s="57"/>
      <c r="B287" s="43"/>
      <c r="C287" s="43"/>
      <c r="D287" s="43"/>
      <c r="E287" s="36"/>
      <c r="F287" s="36"/>
      <c r="G287" s="36"/>
      <c r="H287" s="36"/>
      <c r="I287" s="36"/>
      <c r="J287" s="43"/>
      <c r="K287" s="44"/>
      <c r="L287" s="36"/>
      <c r="M287" s="36"/>
      <c r="N287" s="36"/>
      <c r="O287" s="36"/>
      <c r="P287" s="43"/>
      <c r="Q287" s="36"/>
      <c r="R287" s="43"/>
      <c r="S287" s="43"/>
      <c r="T287" s="43"/>
    </row>
    <row r="288" spans="1:20">
      <c r="A288" s="57"/>
      <c r="B288" s="43"/>
      <c r="C288" s="43"/>
      <c r="D288" s="43"/>
      <c r="E288" s="36"/>
      <c r="F288" s="36"/>
      <c r="G288" s="36"/>
      <c r="H288" s="36"/>
      <c r="I288" s="36"/>
      <c r="J288" s="43"/>
      <c r="K288" s="44"/>
      <c r="L288" s="36"/>
      <c r="M288" s="36"/>
      <c r="N288" s="36"/>
      <c r="O288" s="36"/>
      <c r="P288" s="43"/>
      <c r="Q288" s="36"/>
      <c r="R288" s="43"/>
      <c r="S288" s="43"/>
      <c r="T288" s="43"/>
    </row>
    <row r="289" spans="1:20">
      <c r="A289" s="57"/>
      <c r="B289" s="43"/>
      <c r="C289" s="43"/>
      <c r="D289" s="43"/>
      <c r="E289" s="36"/>
      <c r="F289" s="36"/>
      <c r="G289" s="36"/>
      <c r="H289" s="36"/>
      <c r="I289" s="36"/>
      <c r="J289" s="43"/>
      <c r="K289" s="44"/>
      <c r="L289" s="36"/>
      <c r="M289" s="36"/>
      <c r="N289" s="36"/>
      <c r="O289" s="36"/>
      <c r="P289" s="43"/>
      <c r="Q289" s="36"/>
      <c r="R289" s="43"/>
      <c r="S289" s="43"/>
      <c r="T289" s="43"/>
    </row>
    <row r="290" spans="1:20">
      <c r="A290" s="57"/>
      <c r="B290" s="43"/>
      <c r="C290" s="43"/>
      <c r="D290" s="43"/>
      <c r="E290" s="36"/>
      <c r="F290" s="36"/>
      <c r="G290" s="36"/>
      <c r="H290" s="36"/>
      <c r="I290" s="36"/>
      <c r="J290" s="43"/>
      <c r="K290" s="44"/>
      <c r="L290" s="36"/>
      <c r="M290" s="36"/>
      <c r="N290" s="36"/>
      <c r="O290" s="36"/>
      <c r="P290" s="43"/>
      <c r="Q290" s="36"/>
      <c r="R290" s="43"/>
      <c r="S290" s="43"/>
      <c r="T290" s="43"/>
    </row>
    <row r="291" spans="1:20">
      <c r="A291" s="57"/>
      <c r="B291" s="43"/>
      <c r="C291" s="43"/>
      <c r="D291" s="43"/>
      <c r="E291" s="36"/>
      <c r="F291" s="36"/>
      <c r="G291" s="36"/>
      <c r="H291" s="36"/>
      <c r="I291" s="36"/>
      <c r="J291" s="43"/>
      <c r="K291" s="44"/>
      <c r="L291" s="36"/>
      <c r="M291" s="36"/>
      <c r="N291" s="36"/>
      <c r="O291" s="36"/>
      <c r="P291" s="43"/>
      <c r="Q291" s="36"/>
      <c r="R291" s="43"/>
      <c r="S291" s="43"/>
      <c r="T291" s="43"/>
    </row>
    <row r="292" spans="1:20">
      <c r="A292" s="57"/>
      <c r="B292" s="43"/>
      <c r="C292" s="43"/>
      <c r="D292" s="43"/>
      <c r="E292" s="36"/>
      <c r="F292" s="36"/>
      <c r="G292" s="36"/>
      <c r="H292" s="36"/>
      <c r="I292" s="36"/>
      <c r="J292" s="43"/>
      <c r="K292" s="44"/>
      <c r="L292" s="36"/>
      <c r="M292" s="36"/>
      <c r="N292" s="36"/>
      <c r="O292" s="36"/>
      <c r="P292" s="43"/>
      <c r="Q292" s="36"/>
      <c r="R292" s="43"/>
      <c r="S292" s="43"/>
      <c r="T292" s="43"/>
    </row>
    <row r="293" spans="1:20">
      <c r="A293" s="57"/>
      <c r="B293" s="43"/>
      <c r="C293" s="43"/>
      <c r="D293" s="43"/>
      <c r="E293" s="36"/>
      <c r="F293" s="36"/>
      <c r="G293" s="36"/>
      <c r="H293" s="36"/>
      <c r="I293" s="36"/>
      <c r="J293" s="43"/>
      <c r="K293" s="44"/>
      <c r="L293" s="36"/>
      <c r="M293" s="36"/>
      <c r="N293" s="36"/>
      <c r="O293" s="36"/>
      <c r="P293" s="43"/>
      <c r="Q293" s="36"/>
      <c r="R293" s="43"/>
      <c r="S293" s="43"/>
      <c r="T293" s="43"/>
    </row>
    <row r="294" spans="1:20">
      <c r="A294" s="57"/>
      <c r="B294" s="43"/>
      <c r="C294" s="43"/>
      <c r="D294" s="43"/>
      <c r="E294" s="36"/>
      <c r="F294" s="36"/>
      <c r="G294" s="36"/>
      <c r="H294" s="36"/>
      <c r="I294" s="36"/>
      <c r="J294" s="43"/>
      <c r="K294" s="44"/>
      <c r="L294" s="36"/>
      <c r="M294" s="36"/>
      <c r="N294" s="36"/>
      <c r="O294" s="36"/>
      <c r="P294" s="43"/>
      <c r="Q294" s="36"/>
      <c r="R294" s="43"/>
      <c r="S294" s="43"/>
      <c r="T294" s="43"/>
    </row>
    <row r="295" spans="1:20">
      <c r="A295" s="57"/>
      <c r="B295" s="43"/>
      <c r="C295" s="43"/>
      <c r="D295" s="43"/>
      <c r="E295" s="36"/>
      <c r="F295" s="36"/>
      <c r="G295" s="36"/>
      <c r="H295" s="36"/>
      <c r="I295" s="36"/>
      <c r="J295" s="43"/>
      <c r="K295" s="44"/>
      <c r="L295" s="36"/>
      <c r="M295" s="36"/>
      <c r="N295" s="36"/>
      <c r="O295" s="36"/>
      <c r="P295" s="43"/>
      <c r="Q295" s="36"/>
      <c r="R295" s="43"/>
      <c r="S295" s="43"/>
      <c r="T295" s="43"/>
    </row>
    <row r="296" spans="1:20">
      <c r="A296" s="57"/>
      <c r="B296" s="43"/>
      <c r="C296" s="43"/>
      <c r="D296" s="43"/>
      <c r="E296" s="36"/>
      <c r="F296" s="36"/>
      <c r="G296" s="36"/>
      <c r="H296" s="36"/>
      <c r="I296" s="36"/>
      <c r="J296" s="43"/>
      <c r="K296" s="44"/>
      <c r="L296" s="36"/>
      <c r="M296" s="36"/>
      <c r="N296" s="36"/>
      <c r="O296" s="36"/>
      <c r="P296" s="43"/>
      <c r="Q296" s="36"/>
      <c r="R296" s="43"/>
      <c r="S296" s="43"/>
      <c r="T296" s="43"/>
    </row>
    <row r="297" spans="1:20">
      <c r="A297" s="57"/>
      <c r="B297" s="43"/>
      <c r="C297" s="43"/>
      <c r="D297" s="43"/>
      <c r="E297" s="36"/>
      <c r="F297" s="36"/>
      <c r="G297" s="36"/>
      <c r="H297" s="36"/>
      <c r="I297" s="36"/>
      <c r="J297" s="43"/>
      <c r="K297" s="44"/>
      <c r="L297" s="36"/>
      <c r="M297" s="36"/>
      <c r="N297" s="36"/>
      <c r="O297" s="36"/>
      <c r="P297" s="43"/>
      <c r="Q297" s="36"/>
      <c r="R297" s="43"/>
      <c r="S297" s="43"/>
      <c r="T297" s="43"/>
    </row>
    <row r="298" spans="1:20">
      <c r="A298" s="57"/>
      <c r="B298" s="43"/>
      <c r="C298" s="43"/>
      <c r="D298" s="43"/>
      <c r="E298" s="36"/>
      <c r="F298" s="36"/>
      <c r="G298" s="36"/>
      <c r="H298" s="36"/>
      <c r="I298" s="36"/>
      <c r="J298" s="43"/>
      <c r="K298" s="44"/>
      <c r="L298" s="36"/>
      <c r="M298" s="36"/>
      <c r="N298" s="36"/>
      <c r="O298" s="36"/>
      <c r="P298" s="43"/>
      <c r="Q298" s="36"/>
      <c r="R298" s="43"/>
      <c r="S298" s="43"/>
      <c r="T298" s="43"/>
    </row>
    <row r="299" spans="1:20">
      <c r="A299" s="57"/>
      <c r="B299" s="43"/>
      <c r="C299" s="43"/>
      <c r="D299" s="43"/>
      <c r="E299" s="36"/>
      <c r="F299" s="36"/>
      <c r="G299" s="36"/>
      <c r="H299" s="36"/>
      <c r="I299" s="36"/>
      <c r="J299" s="43"/>
      <c r="K299" s="44"/>
      <c r="L299" s="36"/>
      <c r="M299" s="36"/>
      <c r="N299" s="36"/>
      <c r="O299" s="36"/>
      <c r="P299" s="43"/>
      <c r="Q299" s="36"/>
      <c r="R299" s="43"/>
      <c r="S299" s="43"/>
      <c r="T299" s="43"/>
    </row>
    <row r="300" spans="1:20">
      <c r="A300" s="57"/>
      <c r="B300" s="43"/>
      <c r="C300" s="43"/>
      <c r="D300" s="43"/>
      <c r="E300" s="36"/>
      <c r="F300" s="36"/>
      <c r="G300" s="36"/>
      <c r="H300" s="36"/>
      <c r="I300" s="36"/>
      <c r="J300" s="43"/>
      <c r="K300" s="44"/>
      <c r="L300" s="36"/>
      <c r="M300" s="36"/>
      <c r="N300" s="36"/>
      <c r="O300" s="36"/>
      <c r="P300" s="43"/>
      <c r="Q300" s="36"/>
      <c r="R300" s="43"/>
      <c r="S300" s="43"/>
      <c r="T300" s="43"/>
    </row>
    <row r="301" spans="1:20">
      <c r="A301" s="57"/>
      <c r="B301" s="43"/>
      <c r="C301" s="43"/>
      <c r="D301" s="43"/>
      <c r="E301" s="36"/>
      <c r="F301" s="36"/>
      <c r="G301" s="36"/>
      <c r="H301" s="36"/>
      <c r="I301" s="36"/>
      <c r="J301" s="43"/>
      <c r="K301" s="44"/>
      <c r="L301" s="36"/>
      <c r="M301" s="36"/>
      <c r="N301" s="36"/>
      <c r="O301" s="36"/>
      <c r="P301" s="43"/>
      <c r="Q301" s="36"/>
      <c r="R301" s="43"/>
      <c r="S301" s="43"/>
      <c r="T301" s="43"/>
    </row>
    <row r="302" spans="1:20">
      <c r="A302" s="57"/>
      <c r="B302" s="43"/>
      <c r="C302" s="43"/>
      <c r="D302" s="43"/>
      <c r="E302" s="36"/>
      <c r="F302" s="36"/>
      <c r="G302" s="36"/>
      <c r="H302" s="36"/>
      <c r="I302" s="36"/>
      <c r="J302" s="43"/>
      <c r="K302" s="44"/>
      <c r="L302" s="36"/>
      <c r="M302" s="36"/>
      <c r="N302" s="36"/>
      <c r="O302" s="36"/>
      <c r="P302" s="43"/>
      <c r="Q302" s="36"/>
      <c r="R302" s="43"/>
      <c r="S302" s="43"/>
      <c r="T302" s="43"/>
    </row>
    <row r="303" spans="1:20">
      <c r="A303" s="57"/>
      <c r="B303" s="43"/>
      <c r="C303" s="43"/>
      <c r="D303" s="43"/>
      <c r="E303" s="36"/>
      <c r="F303" s="36"/>
      <c r="G303" s="36"/>
      <c r="H303" s="36"/>
      <c r="I303" s="36"/>
      <c r="J303" s="43"/>
      <c r="K303" s="44"/>
      <c r="L303" s="36"/>
      <c r="M303" s="36"/>
      <c r="N303" s="36"/>
      <c r="O303" s="36"/>
      <c r="P303" s="43"/>
      <c r="Q303" s="36"/>
      <c r="R303" s="43"/>
      <c r="S303" s="43"/>
      <c r="T303" s="43"/>
    </row>
    <row r="304" spans="1:20">
      <c r="A304" s="57"/>
      <c r="B304" s="43"/>
      <c r="C304" s="43"/>
      <c r="D304" s="43"/>
      <c r="E304" s="36"/>
      <c r="F304" s="36"/>
      <c r="G304" s="36"/>
      <c r="H304" s="36"/>
      <c r="I304" s="36"/>
      <c r="J304" s="43"/>
      <c r="K304" s="44"/>
      <c r="L304" s="36"/>
      <c r="M304" s="36"/>
      <c r="N304" s="36"/>
      <c r="O304" s="36"/>
      <c r="P304" s="43"/>
      <c r="Q304" s="36"/>
      <c r="R304" s="43"/>
      <c r="S304" s="43"/>
      <c r="T304" s="43"/>
    </row>
    <row r="305" spans="1:20">
      <c r="A305" s="57"/>
      <c r="B305" s="43"/>
      <c r="C305" s="43"/>
      <c r="D305" s="43"/>
      <c r="E305" s="36"/>
      <c r="F305" s="36"/>
      <c r="G305" s="36"/>
      <c r="H305" s="36"/>
      <c r="I305" s="36"/>
      <c r="J305" s="43"/>
      <c r="K305" s="44"/>
      <c r="L305" s="36"/>
      <c r="M305" s="36"/>
      <c r="N305" s="36"/>
      <c r="O305" s="36"/>
      <c r="P305" s="43"/>
      <c r="Q305" s="36"/>
      <c r="R305" s="43"/>
      <c r="S305" s="43"/>
      <c r="T305" s="43"/>
    </row>
    <row r="306" spans="1:20">
      <c r="A306" s="57"/>
      <c r="B306" s="43"/>
      <c r="C306" s="43"/>
      <c r="D306" s="43"/>
      <c r="E306" s="36"/>
      <c r="F306" s="36"/>
      <c r="G306" s="36"/>
      <c r="H306" s="36"/>
      <c r="I306" s="36"/>
      <c r="J306" s="43"/>
      <c r="K306" s="44"/>
      <c r="L306" s="36"/>
      <c r="M306" s="36"/>
      <c r="N306" s="36"/>
      <c r="O306" s="36"/>
      <c r="P306" s="43"/>
      <c r="Q306" s="36"/>
      <c r="R306" s="43"/>
      <c r="S306" s="43"/>
      <c r="T306" s="43"/>
    </row>
    <row r="307" spans="1:20">
      <c r="A307" s="57"/>
      <c r="B307" s="43"/>
      <c r="C307" s="43"/>
      <c r="D307" s="43"/>
      <c r="E307" s="36"/>
      <c r="F307" s="36"/>
      <c r="G307" s="36"/>
      <c r="H307" s="36"/>
      <c r="I307" s="36"/>
      <c r="J307" s="43"/>
      <c r="K307" s="44"/>
      <c r="L307" s="36"/>
      <c r="M307" s="36"/>
      <c r="N307" s="36"/>
      <c r="O307" s="36"/>
      <c r="P307" s="43"/>
      <c r="Q307" s="36"/>
      <c r="R307" s="43"/>
      <c r="S307" s="43"/>
      <c r="T307" s="43"/>
    </row>
    <row r="308" spans="1:20">
      <c r="A308" s="57"/>
      <c r="B308" s="43"/>
      <c r="C308" s="43"/>
      <c r="D308" s="43"/>
      <c r="E308" s="36"/>
      <c r="F308" s="36"/>
      <c r="G308" s="36"/>
      <c r="H308" s="36"/>
      <c r="I308" s="36"/>
      <c r="J308" s="43"/>
      <c r="K308" s="44"/>
      <c r="L308" s="36"/>
      <c r="M308" s="36"/>
      <c r="N308" s="36"/>
      <c r="O308" s="36"/>
      <c r="P308" s="43"/>
      <c r="Q308" s="36"/>
      <c r="R308" s="43"/>
      <c r="S308" s="43"/>
      <c r="T308" s="43"/>
    </row>
    <row r="309" spans="1:20">
      <c r="A309" s="57"/>
      <c r="B309" s="43"/>
      <c r="C309" s="43"/>
      <c r="D309" s="43"/>
      <c r="E309" s="36"/>
      <c r="F309" s="36"/>
      <c r="G309" s="36"/>
      <c r="H309" s="36"/>
      <c r="I309" s="36"/>
      <c r="J309" s="43"/>
      <c r="K309" s="44"/>
      <c r="L309" s="36"/>
      <c r="M309" s="36"/>
      <c r="N309" s="36"/>
      <c r="O309" s="36"/>
      <c r="P309" s="43"/>
      <c r="Q309" s="36"/>
      <c r="R309" s="43"/>
      <c r="S309" s="43"/>
      <c r="T309" s="43"/>
    </row>
    <row r="310" spans="1:20">
      <c r="A310" s="57"/>
      <c r="B310" s="43"/>
      <c r="C310" s="43"/>
      <c r="D310" s="43"/>
      <c r="E310" s="36"/>
      <c r="F310" s="36"/>
      <c r="G310" s="36"/>
      <c r="H310" s="36"/>
      <c r="I310" s="36"/>
      <c r="J310" s="43"/>
      <c r="K310" s="44"/>
      <c r="L310" s="36"/>
      <c r="M310" s="36"/>
      <c r="N310" s="36"/>
      <c r="O310" s="36"/>
      <c r="P310" s="43"/>
      <c r="Q310" s="36"/>
      <c r="R310" s="43"/>
      <c r="S310" s="43"/>
      <c r="T310" s="43"/>
    </row>
    <row r="311" spans="1:20">
      <c r="A311" s="57"/>
      <c r="B311" s="43"/>
      <c r="C311" s="43"/>
      <c r="D311" s="43"/>
      <c r="E311" s="36"/>
      <c r="F311" s="36"/>
      <c r="G311" s="36"/>
      <c r="H311" s="36"/>
      <c r="I311" s="36"/>
      <c r="J311" s="43"/>
      <c r="K311" s="44"/>
      <c r="L311" s="36"/>
      <c r="M311" s="36"/>
      <c r="N311" s="36"/>
      <c r="O311" s="36"/>
      <c r="P311" s="43"/>
      <c r="Q311" s="36"/>
      <c r="R311" s="43"/>
      <c r="S311" s="43"/>
      <c r="T311" s="43"/>
    </row>
    <row r="312" spans="1:20">
      <c r="A312" s="57"/>
      <c r="B312" s="43"/>
      <c r="C312" s="43"/>
      <c r="D312" s="43"/>
      <c r="E312" s="36"/>
      <c r="F312" s="36"/>
      <c r="G312" s="36"/>
      <c r="H312" s="36"/>
      <c r="I312" s="36"/>
      <c r="J312" s="43"/>
      <c r="K312" s="44"/>
      <c r="L312" s="36"/>
      <c r="M312" s="36"/>
      <c r="N312" s="36"/>
      <c r="O312" s="36"/>
      <c r="P312" s="43"/>
      <c r="Q312" s="36"/>
      <c r="R312" s="43"/>
      <c r="S312" s="43"/>
      <c r="T312" s="43"/>
    </row>
    <row r="313" spans="1:20">
      <c r="A313" s="57"/>
      <c r="B313" s="43"/>
      <c r="C313" s="43"/>
      <c r="D313" s="43"/>
      <c r="E313" s="36"/>
      <c r="F313" s="36"/>
      <c r="G313" s="36"/>
      <c r="H313" s="36"/>
      <c r="I313" s="36"/>
      <c r="J313" s="43"/>
      <c r="K313" s="44"/>
      <c r="L313" s="36"/>
      <c r="M313" s="36"/>
      <c r="N313" s="36"/>
      <c r="O313" s="36"/>
      <c r="P313" s="43"/>
      <c r="Q313" s="36"/>
      <c r="R313" s="43"/>
      <c r="S313" s="43"/>
      <c r="T313" s="43"/>
    </row>
    <row r="314" spans="1:20">
      <c r="A314" s="57"/>
      <c r="B314" s="43"/>
      <c r="C314" s="43"/>
      <c r="D314" s="43"/>
      <c r="E314" s="36"/>
      <c r="F314" s="36"/>
      <c r="G314" s="36"/>
      <c r="H314" s="36"/>
      <c r="I314" s="36"/>
      <c r="J314" s="43"/>
      <c r="K314" s="44"/>
      <c r="L314" s="36"/>
      <c r="M314" s="36"/>
      <c r="N314" s="36"/>
      <c r="O314" s="36"/>
      <c r="P314" s="43"/>
      <c r="Q314" s="36"/>
      <c r="R314" s="43"/>
      <c r="S314" s="43"/>
      <c r="T314" s="43"/>
    </row>
    <row r="315" spans="1:20">
      <c r="A315" s="57"/>
      <c r="B315" s="43"/>
      <c r="C315" s="43"/>
      <c r="D315" s="43"/>
      <c r="E315" s="36"/>
      <c r="F315" s="36"/>
      <c r="G315" s="36"/>
      <c r="H315" s="36"/>
      <c r="I315" s="36"/>
      <c r="J315" s="43"/>
      <c r="K315" s="44"/>
      <c r="L315" s="36"/>
      <c r="M315" s="36"/>
      <c r="N315" s="36"/>
      <c r="O315" s="36"/>
      <c r="P315" s="43"/>
      <c r="Q315" s="36"/>
      <c r="R315" s="43"/>
      <c r="S315" s="43"/>
      <c r="T315" s="43"/>
    </row>
    <row r="316" spans="1:20">
      <c r="A316" s="57"/>
      <c r="B316" s="43"/>
      <c r="C316" s="43"/>
      <c r="D316" s="43"/>
      <c r="E316" s="36"/>
      <c r="F316" s="36"/>
      <c r="G316" s="36"/>
      <c r="H316" s="36"/>
      <c r="I316" s="36"/>
      <c r="J316" s="43"/>
      <c r="K316" s="44"/>
      <c r="L316" s="36"/>
      <c r="M316" s="36"/>
      <c r="N316" s="36"/>
      <c r="O316" s="36"/>
      <c r="P316" s="43"/>
      <c r="Q316" s="36"/>
      <c r="R316" s="43"/>
      <c r="S316" s="43"/>
      <c r="T316" s="43"/>
    </row>
    <row r="317" spans="1:20">
      <c r="A317" s="57"/>
      <c r="B317" s="43"/>
      <c r="C317" s="43"/>
      <c r="D317" s="43"/>
      <c r="E317" s="36"/>
      <c r="F317" s="36"/>
      <c r="G317" s="36"/>
      <c r="H317" s="36"/>
      <c r="I317" s="36"/>
      <c r="J317" s="43"/>
      <c r="K317" s="44"/>
      <c r="L317" s="36"/>
      <c r="M317" s="36"/>
      <c r="N317" s="36"/>
      <c r="O317" s="36"/>
      <c r="P317" s="43"/>
      <c r="Q317" s="36"/>
      <c r="R317" s="43"/>
      <c r="S317" s="43"/>
      <c r="T317" s="43"/>
    </row>
    <row r="318" spans="1:20">
      <c r="A318" s="57"/>
      <c r="B318" s="43"/>
      <c r="C318" s="43"/>
      <c r="D318" s="43"/>
      <c r="E318" s="36"/>
      <c r="F318" s="36"/>
      <c r="G318" s="36"/>
      <c r="H318" s="36"/>
      <c r="I318" s="36"/>
      <c r="J318" s="43"/>
      <c r="K318" s="44"/>
      <c r="L318" s="36"/>
      <c r="M318" s="36"/>
      <c r="N318" s="36"/>
      <c r="O318" s="36"/>
      <c r="P318" s="43"/>
      <c r="Q318" s="36"/>
      <c r="R318" s="43"/>
      <c r="S318" s="43"/>
      <c r="T318" s="43"/>
    </row>
    <row r="319" spans="1:20">
      <c r="A319" s="57"/>
      <c r="B319" s="43"/>
      <c r="C319" s="43"/>
      <c r="D319" s="43"/>
      <c r="E319" s="36"/>
      <c r="F319" s="36"/>
      <c r="G319" s="36"/>
      <c r="H319" s="36"/>
      <c r="I319" s="36"/>
      <c r="J319" s="43"/>
      <c r="K319" s="44"/>
      <c r="L319" s="36"/>
      <c r="M319" s="36"/>
      <c r="N319" s="36"/>
      <c r="O319" s="36"/>
      <c r="P319" s="43"/>
      <c r="Q319" s="36"/>
      <c r="R319" s="43"/>
      <c r="S319" s="43"/>
      <c r="T319" s="43"/>
    </row>
    <row r="320" spans="1:20">
      <c r="A320" s="57"/>
      <c r="B320" s="43"/>
      <c r="C320" s="43"/>
      <c r="D320" s="43"/>
      <c r="E320" s="36"/>
      <c r="F320" s="36"/>
      <c r="G320" s="36"/>
      <c r="H320" s="36"/>
      <c r="I320" s="36"/>
      <c r="J320" s="43"/>
      <c r="K320" s="44"/>
      <c r="L320" s="36"/>
      <c r="M320" s="36"/>
      <c r="N320" s="36"/>
      <c r="O320" s="36"/>
      <c r="P320" s="43"/>
      <c r="Q320" s="36"/>
      <c r="R320" s="43"/>
      <c r="S320" s="43"/>
      <c r="T320" s="43"/>
    </row>
    <row r="321" spans="1:20">
      <c r="A321" s="57"/>
      <c r="B321" s="43"/>
      <c r="C321" s="43"/>
      <c r="D321" s="43"/>
      <c r="E321" s="36"/>
      <c r="F321" s="36"/>
      <c r="G321" s="36"/>
      <c r="H321" s="36"/>
      <c r="I321" s="36"/>
      <c r="J321" s="43"/>
      <c r="K321" s="44"/>
      <c r="L321" s="36"/>
      <c r="M321" s="36"/>
      <c r="N321" s="36"/>
      <c r="O321" s="36"/>
      <c r="P321" s="43"/>
      <c r="Q321" s="36"/>
      <c r="R321" s="43"/>
      <c r="S321" s="43"/>
      <c r="T321" s="43"/>
    </row>
    <row r="322" spans="1:20">
      <c r="A322" s="57"/>
      <c r="B322" s="43"/>
      <c r="C322" s="43"/>
      <c r="D322" s="43"/>
      <c r="E322" s="36"/>
      <c r="F322" s="36"/>
      <c r="G322" s="36"/>
      <c r="H322" s="36"/>
      <c r="I322" s="36"/>
      <c r="J322" s="43"/>
      <c r="K322" s="44"/>
      <c r="L322" s="36"/>
      <c r="M322" s="36"/>
      <c r="N322" s="36"/>
      <c r="O322" s="36"/>
      <c r="P322" s="43"/>
      <c r="Q322" s="36"/>
      <c r="R322" s="43"/>
      <c r="S322" s="43"/>
      <c r="T322" s="43"/>
    </row>
    <row r="323" spans="1:20">
      <c r="A323" s="57"/>
      <c r="B323" s="43"/>
      <c r="C323" s="43"/>
      <c r="D323" s="43"/>
      <c r="E323" s="36"/>
      <c r="F323" s="36"/>
      <c r="G323" s="36"/>
      <c r="H323" s="36"/>
      <c r="I323" s="36"/>
      <c r="J323" s="43"/>
      <c r="K323" s="44"/>
      <c r="L323" s="36"/>
      <c r="M323" s="36"/>
      <c r="N323" s="36"/>
      <c r="O323" s="36"/>
      <c r="P323" s="43"/>
      <c r="Q323" s="36"/>
      <c r="R323" s="43"/>
      <c r="S323" s="43"/>
      <c r="T323" s="43"/>
    </row>
    <row r="324" spans="1:20">
      <c r="A324" s="57"/>
      <c r="B324" s="43"/>
      <c r="C324" s="43"/>
      <c r="D324" s="43"/>
      <c r="E324" s="36"/>
      <c r="F324" s="36"/>
      <c r="G324" s="36"/>
      <c r="H324" s="36"/>
      <c r="I324" s="36"/>
      <c r="J324" s="43"/>
      <c r="K324" s="44"/>
      <c r="L324" s="36"/>
      <c r="M324" s="36"/>
      <c r="N324" s="36"/>
      <c r="O324" s="36"/>
      <c r="P324" s="43"/>
      <c r="Q324" s="36"/>
      <c r="R324" s="43"/>
      <c r="S324" s="43"/>
      <c r="T324" s="43"/>
    </row>
    <row r="325" spans="1:20">
      <c r="A325" s="57"/>
      <c r="B325" s="43"/>
      <c r="C325" s="43"/>
      <c r="D325" s="43"/>
      <c r="E325" s="36"/>
      <c r="F325" s="36"/>
      <c r="G325" s="36"/>
      <c r="H325" s="36"/>
      <c r="I325" s="36"/>
      <c r="J325" s="43"/>
      <c r="K325" s="44"/>
      <c r="L325" s="36"/>
      <c r="M325" s="36"/>
      <c r="N325" s="36"/>
      <c r="O325" s="36"/>
      <c r="P325" s="43"/>
      <c r="Q325" s="36"/>
      <c r="R325" s="43"/>
      <c r="S325" s="43"/>
      <c r="T325" s="43"/>
    </row>
    <row r="326" spans="1:20">
      <c r="A326" s="57"/>
      <c r="B326" s="43"/>
      <c r="C326" s="43"/>
      <c r="D326" s="43"/>
      <c r="E326" s="36"/>
      <c r="F326" s="36"/>
      <c r="G326" s="36"/>
      <c r="H326" s="36"/>
      <c r="I326" s="36"/>
      <c r="J326" s="43"/>
      <c r="K326" s="44"/>
      <c r="L326" s="36"/>
      <c r="M326" s="36"/>
      <c r="N326" s="36"/>
      <c r="O326" s="36"/>
      <c r="P326" s="43"/>
      <c r="Q326" s="36"/>
      <c r="R326" s="43"/>
      <c r="S326" s="43"/>
      <c r="T326" s="43"/>
    </row>
    <row r="327" spans="1:20">
      <c r="A327" s="57"/>
      <c r="B327" s="43"/>
      <c r="C327" s="43"/>
      <c r="D327" s="43"/>
      <c r="E327" s="36"/>
      <c r="F327" s="36"/>
      <c r="G327" s="36"/>
      <c r="H327" s="36"/>
      <c r="I327" s="36"/>
      <c r="J327" s="43"/>
      <c r="K327" s="44"/>
      <c r="L327" s="36"/>
      <c r="M327" s="36"/>
      <c r="N327" s="36"/>
      <c r="O327" s="36"/>
      <c r="P327" s="43"/>
      <c r="Q327" s="36"/>
      <c r="R327" s="43"/>
      <c r="S327" s="43"/>
      <c r="T327" s="43"/>
    </row>
    <row r="328" spans="1:20">
      <c r="A328" s="57"/>
      <c r="B328" s="43"/>
      <c r="C328" s="43"/>
      <c r="D328" s="43"/>
      <c r="E328" s="36"/>
      <c r="F328" s="36"/>
      <c r="G328" s="36"/>
      <c r="H328" s="36"/>
      <c r="I328" s="36"/>
      <c r="J328" s="43"/>
      <c r="K328" s="44"/>
      <c r="L328" s="36"/>
      <c r="M328" s="36"/>
      <c r="N328" s="36"/>
      <c r="O328" s="36"/>
      <c r="P328" s="43"/>
      <c r="Q328" s="36"/>
      <c r="R328" s="43"/>
      <c r="S328" s="43"/>
      <c r="T328" s="43"/>
    </row>
    <row r="329" spans="1:20">
      <c r="A329" s="57"/>
      <c r="B329" s="43"/>
      <c r="C329" s="43"/>
      <c r="D329" s="43"/>
      <c r="E329" s="36"/>
      <c r="F329" s="36"/>
      <c r="G329" s="36"/>
      <c r="H329" s="36"/>
      <c r="I329" s="36"/>
      <c r="J329" s="43"/>
      <c r="K329" s="44"/>
      <c r="L329" s="36"/>
      <c r="M329" s="36"/>
      <c r="N329" s="36"/>
      <c r="O329" s="36"/>
      <c r="P329" s="43"/>
      <c r="Q329" s="36"/>
      <c r="R329" s="43"/>
      <c r="S329" s="43"/>
      <c r="T329" s="43"/>
    </row>
    <row r="330" spans="1:20">
      <c r="A330" s="57"/>
      <c r="B330" s="43"/>
      <c r="C330" s="43"/>
      <c r="D330" s="43"/>
      <c r="E330" s="36"/>
      <c r="F330" s="36"/>
      <c r="G330" s="36"/>
      <c r="H330" s="36"/>
      <c r="I330" s="36"/>
      <c r="J330" s="43"/>
      <c r="K330" s="44"/>
      <c r="L330" s="36"/>
      <c r="M330" s="36"/>
      <c r="N330" s="36"/>
      <c r="O330" s="36"/>
      <c r="P330" s="43"/>
      <c r="Q330" s="36"/>
      <c r="R330" s="43"/>
      <c r="S330" s="43"/>
      <c r="T330" s="43"/>
    </row>
    <row r="331" spans="1:20">
      <c r="A331" s="57"/>
      <c r="B331" s="43"/>
      <c r="C331" s="43"/>
      <c r="D331" s="43"/>
      <c r="E331" s="36"/>
      <c r="F331" s="36"/>
      <c r="G331" s="36"/>
      <c r="H331" s="36"/>
      <c r="I331" s="36"/>
      <c r="J331" s="43"/>
      <c r="K331" s="44"/>
      <c r="L331" s="36"/>
      <c r="M331" s="36"/>
      <c r="N331" s="36"/>
      <c r="O331" s="36"/>
      <c r="P331" s="43"/>
      <c r="Q331" s="36"/>
      <c r="R331" s="43"/>
      <c r="S331" s="43"/>
      <c r="T331" s="43"/>
    </row>
    <row r="332" spans="1:20">
      <c r="A332" s="57"/>
      <c r="B332" s="43"/>
      <c r="C332" s="43"/>
      <c r="D332" s="43"/>
      <c r="E332" s="36"/>
      <c r="F332" s="36"/>
      <c r="G332" s="36"/>
      <c r="H332" s="36"/>
      <c r="I332" s="36"/>
      <c r="J332" s="43"/>
      <c r="K332" s="44"/>
      <c r="L332" s="36"/>
      <c r="M332" s="36"/>
      <c r="N332" s="36"/>
      <c r="O332" s="36"/>
      <c r="P332" s="43"/>
      <c r="Q332" s="36"/>
      <c r="R332" s="43"/>
      <c r="S332" s="43"/>
      <c r="T332" s="43"/>
    </row>
    <row r="333" spans="1:20">
      <c r="A333" s="57"/>
      <c r="B333" s="43"/>
      <c r="C333" s="43"/>
      <c r="D333" s="43"/>
      <c r="E333" s="36"/>
      <c r="F333" s="36"/>
      <c r="G333" s="36"/>
      <c r="H333" s="36"/>
      <c r="I333" s="36"/>
      <c r="J333" s="43"/>
      <c r="K333" s="44"/>
      <c r="L333" s="36"/>
      <c r="M333" s="36"/>
      <c r="N333" s="36"/>
      <c r="O333" s="36"/>
      <c r="P333" s="43"/>
      <c r="Q333" s="36"/>
      <c r="R333" s="43"/>
      <c r="S333" s="43"/>
      <c r="T333" s="43"/>
    </row>
    <row r="334" spans="1:20">
      <c r="A334" s="57"/>
      <c r="B334" s="43"/>
      <c r="C334" s="43"/>
      <c r="D334" s="43"/>
      <c r="E334" s="36"/>
      <c r="F334" s="36"/>
      <c r="G334" s="36"/>
      <c r="H334" s="36"/>
      <c r="I334" s="36"/>
      <c r="J334" s="43"/>
      <c r="K334" s="44"/>
      <c r="L334" s="36"/>
      <c r="M334" s="36"/>
      <c r="N334" s="36"/>
      <c r="O334" s="36"/>
      <c r="P334" s="43"/>
      <c r="Q334" s="36"/>
      <c r="R334" s="43"/>
      <c r="S334" s="43"/>
      <c r="T334" s="43"/>
    </row>
    <row r="335" spans="1:20">
      <c r="A335" s="57"/>
      <c r="B335" s="43"/>
      <c r="C335" s="43"/>
      <c r="D335" s="43"/>
      <c r="E335" s="36"/>
      <c r="F335" s="36"/>
      <c r="G335" s="36"/>
      <c r="H335" s="36"/>
      <c r="I335" s="36"/>
      <c r="J335" s="43"/>
      <c r="K335" s="44"/>
      <c r="L335" s="36"/>
      <c r="M335" s="36"/>
      <c r="N335" s="36"/>
      <c r="O335" s="36"/>
      <c r="P335" s="43"/>
      <c r="Q335" s="36"/>
      <c r="R335" s="43"/>
      <c r="S335" s="43"/>
      <c r="T335" s="43"/>
    </row>
    <row r="336" spans="1:20">
      <c r="A336" s="57"/>
      <c r="B336" s="43"/>
      <c r="C336" s="43"/>
      <c r="D336" s="43"/>
      <c r="E336" s="36"/>
      <c r="F336" s="36"/>
      <c r="G336" s="36"/>
      <c r="H336" s="36"/>
      <c r="I336" s="36"/>
      <c r="J336" s="43"/>
      <c r="K336" s="44"/>
      <c r="L336" s="36"/>
      <c r="M336" s="36"/>
      <c r="N336" s="36"/>
      <c r="O336" s="36"/>
      <c r="P336" s="43"/>
      <c r="Q336" s="36"/>
      <c r="R336" s="43"/>
      <c r="S336" s="43"/>
      <c r="T336" s="43"/>
    </row>
    <row r="337" spans="1:20">
      <c r="A337" s="57"/>
      <c r="B337" s="43"/>
      <c r="C337" s="43"/>
      <c r="D337" s="43"/>
      <c r="E337" s="36"/>
      <c r="F337" s="36"/>
      <c r="G337" s="36"/>
      <c r="H337" s="36"/>
      <c r="I337" s="36"/>
      <c r="J337" s="43"/>
      <c r="K337" s="44"/>
      <c r="L337" s="36"/>
      <c r="M337" s="36"/>
      <c r="N337" s="36"/>
      <c r="O337" s="36"/>
      <c r="P337" s="43"/>
      <c r="Q337" s="36"/>
      <c r="R337" s="43"/>
      <c r="S337" s="43"/>
      <c r="T337" s="43"/>
    </row>
    <row r="338" spans="1:20">
      <c r="A338" s="57"/>
      <c r="B338" s="43"/>
      <c r="C338" s="43"/>
      <c r="D338" s="43"/>
      <c r="E338" s="36"/>
      <c r="F338" s="36"/>
      <c r="G338" s="36"/>
      <c r="H338" s="36"/>
      <c r="I338" s="36"/>
      <c r="J338" s="43"/>
      <c r="K338" s="44"/>
      <c r="L338" s="36"/>
      <c r="M338" s="36"/>
      <c r="N338" s="36"/>
      <c r="O338" s="36"/>
      <c r="P338" s="43"/>
      <c r="Q338" s="36"/>
      <c r="R338" s="43"/>
      <c r="S338" s="43"/>
      <c r="T338" s="43"/>
    </row>
    <row r="339" spans="1:20">
      <c r="A339" s="57"/>
      <c r="B339" s="43"/>
      <c r="C339" s="43"/>
      <c r="D339" s="43"/>
      <c r="E339" s="36"/>
      <c r="F339" s="36"/>
      <c r="G339" s="36"/>
      <c r="H339" s="36"/>
      <c r="I339" s="36"/>
      <c r="J339" s="43"/>
      <c r="K339" s="44"/>
      <c r="L339" s="36"/>
      <c r="M339" s="36"/>
      <c r="N339" s="36"/>
      <c r="O339" s="36"/>
      <c r="P339" s="43"/>
      <c r="Q339" s="36"/>
      <c r="R339" s="43"/>
      <c r="S339" s="43"/>
      <c r="T339" s="43"/>
    </row>
    <row r="340" spans="1:20">
      <c r="A340" s="57"/>
      <c r="B340" s="43"/>
      <c r="C340" s="43"/>
      <c r="D340" s="43"/>
      <c r="E340" s="36"/>
      <c r="F340" s="36"/>
      <c r="G340" s="36"/>
      <c r="H340" s="36"/>
      <c r="I340" s="36"/>
      <c r="J340" s="43"/>
      <c r="K340" s="44"/>
      <c r="L340" s="36"/>
      <c r="M340" s="36"/>
      <c r="N340" s="36"/>
      <c r="O340" s="36"/>
      <c r="P340" s="43"/>
      <c r="Q340" s="36"/>
      <c r="R340" s="43"/>
      <c r="S340" s="43"/>
      <c r="T340" s="43"/>
    </row>
    <row r="341" spans="1:20">
      <c r="A341" s="57"/>
      <c r="B341" s="43"/>
      <c r="C341" s="43"/>
      <c r="D341" s="43"/>
      <c r="E341" s="36"/>
      <c r="F341" s="36"/>
      <c r="G341" s="36"/>
      <c r="H341" s="36"/>
      <c r="I341" s="36"/>
      <c r="J341" s="43"/>
      <c r="K341" s="44"/>
      <c r="L341" s="36"/>
      <c r="M341" s="36"/>
      <c r="N341" s="36"/>
      <c r="O341" s="36"/>
      <c r="P341" s="43"/>
      <c r="Q341" s="36"/>
      <c r="R341" s="43"/>
      <c r="S341" s="43"/>
      <c r="T341" s="43"/>
    </row>
    <row r="342" spans="1:20">
      <c r="A342" s="57"/>
      <c r="B342" s="43"/>
      <c r="C342" s="43"/>
      <c r="D342" s="43"/>
      <c r="E342" s="36"/>
      <c r="F342" s="36"/>
      <c r="G342" s="36"/>
      <c r="H342" s="36"/>
      <c r="I342" s="36"/>
      <c r="J342" s="43"/>
      <c r="K342" s="44"/>
      <c r="L342" s="36"/>
      <c r="M342" s="36"/>
      <c r="N342" s="36"/>
      <c r="O342" s="36"/>
      <c r="P342" s="43"/>
      <c r="Q342" s="36"/>
      <c r="R342" s="43"/>
      <c r="S342" s="43"/>
      <c r="T342" s="43"/>
    </row>
    <row r="343" spans="1:20">
      <c r="A343" s="57"/>
      <c r="B343" s="43"/>
      <c r="C343" s="43"/>
      <c r="D343" s="43"/>
      <c r="E343" s="36"/>
      <c r="F343" s="36"/>
      <c r="G343" s="36"/>
      <c r="H343" s="36"/>
      <c r="I343" s="36"/>
      <c r="J343" s="43"/>
      <c r="K343" s="44"/>
      <c r="L343" s="36"/>
      <c r="M343" s="36"/>
      <c r="N343" s="36"/>
      <c r="O343" s="36"/>
      <c r="P343" s="43"/>
      <c r="Q343" s="36"/>
      <c r="R343" s="43"/>
      <c r="S343" s="43"/>
      <c r="T343" s="43"/>
    </row>
    <row r="344" spans="1:20">
      <c r="A344" s="57"/>
      <c r="B344" s="43"/>
      <c r="C344" s="43"/>
      <c r="D344" s="43"/>
      <c r="E344" s="36"/>
      <c r="F344" s="36"/>
      <c r="G344" s="36"/>
      <c r="H344" s="36"/>
      <c r="I344" s="36"/>
      <c r="J344" s="43"/>
      <c r="K344" s="44"/>
      <c r="L344" s="36"/>
      <c r="M344" s="36"/>
      <c r="N344" s="36"/>
      <c r="O344" s="36"/>
      <c r="P344" s="43"/>
      <c r="Q344" s="36"/>
      <c r="R344" s="43"/>
      <c r="S344" s="43"/>
      <c r="T344" s="43"/>
    </row>
    <row r="345" spans="1:20">
      <c r="A345" s="57"/>
      <c r="B345" s="43"/>
      <c r="C345" s="43"/>
      <c r="D345" s="43"/>
      <c r="E345" s="36"/>
      <c r="F345" s="36"/>
      <c r="G345" s="36"/>
      <c r="H345" s="36"/>
      <c r="I345" s="36"/>
      <c r="J345" s="43"/>
      <c r="K345" s="44"/>
      <c r="L345" s="36"/>
      <c r="M345" s="36"/>
      <c r="N345" s="36"/>
      <c r="O345" s="36"/>
      <c r="P345" s="43"/>
      <c r="Q345" s="36"/>
      <c r="R345" s="43"/>
      <c r="S345" s="43"/>
      <c r="T345" s="43"/>
    </row>
    <row r="346" spans="1:20">
      <c r="A346" s="57"/>
      <c r="B346" s="43"/>
      <c r="C346" s="43"/>
      <c r="D346" s="43"/>
      <c r="E346" s="36"/>
      <c r="F346" s="36"/>
      <c r="G346" s="36"/>
      <c r="H346" s="36"/>
      <c r="I346" s="36"/>
      <c r="J346" s="43"/>
      <c r="K346" s="44"/>
      <c r="L346" s="36"/>
      <c r="M346" s="36"/>
      <c r="N346" s="36"/>
      <c r="O346" s="36"/>
      <c r="P346" s="43"/>
      <c r="Q346" s="36"/>
      <c r="R346" s="43"/>
      <c r="S346" s="43"/>
      <c r="T346" s="43"/>
    </row>
    <row r="347" spans="1:20">
      <c r="A347" s="57"/>
      <c r="B347" s="43"/>
      <c r="C347" s="43"/>
      <c r="D347" s="43"/>
      <c r="E347" s="36"/>
      <c r="F347" s="36"/>
      <c r="G347" s="36"/>
      <c r="H347" s="36"/>
      <c r="I347" s="36"/>
      <c r="J347" s="43"/>
      <c r="K347" s="44"/>
      <c r="L347" s="36"/>
      <c r="M347" s="36"/>
      <c r="N347" s="36"/>
      <c r="O347" s="36"/>
      <c r="P347" s="43"/>
      <c r="Q347" s="36"/>
      <c r="R347" s="43"/>
      <c r="S347" s="43"/>
      <c r="T347" s="43"/>
    </row>
    <row r="348" spans="1:20">
      <c r="A348" s="57"/>
      <c r="B348" s="43"/>
      <c r="C348" s="43"/>
      <c r="D348" s="43"/>
      <c r="E348" s="36"/>
      <c r="F348" s="36"/>
      <c r="G348" s="36"/>
      <c r="H348" s="36"/>
      <c r="I348" s="36"/>
      <c r="J348" s="43"/>
      <c r="K348" s="44"/>
      <c r="L348" s="36"/>
      <c r="M348" s="36"/>
      <c r="N348" s="36"/>
      <c r="O348" s="36"/>
      <c r="P348" s="43"/>
      <c r="Q348" s="36"/>
      <c r="R348" s="43"/>
      <c r="S348" s="43"/>
      <c r="T348" s="43"/>
    </row>
    <row r="349" spans="1:20">
      <c r="A349" s="57"/>
      <c r="B349" s="43"/>
      <c r="C349" s="43"/>
      <c r="D349" s="43"/>
      <c r="E349" s="36"/>
      <c r="F349" s="36"/>
      <c r="G349" s="36"/>
      <c r="H349" s="36"/>
      <c r="I349" s="36"/>
      <c r="J349" s="43"/>
      <c r="K349" s="44"/>
      <c r="L349" s="36"/>
      <c r="M349" s="36"/>
      <c r="N349" s="36"/>
      <c r="O349" s="36"/>
      <c r="P349" s="43"/>
      <c r="Q349" s="36"/>
      <c r="R349" s="43"/>
      <c r="S349" s="43"/>
      <c r="T349" s="43"/>
    </row>
    <row r="350" spans="1:20">
      <c r="A350" s="57"/>
      <c r="B350" s="43"/>
      <c r="C350" s="43"/>
      <c r="D350" s="43"/>
      <c r="E350" s="36"/>
      <c r="F350" s="36"/>
      <c r="G350" s="36"/>
      <c r="H350" s="36"/>
      <c r="I350" s="36"/>
      <c r="J350" s="43"/>
      <c r="K350" s="44"/>
      <c r="L350" s="36"/>
      <c r="M350" s="36"/>
      <c r="N350" s="36"/>
      <c r="O350" s="36"/>
      <c r="P350" s="43"/>
      <c r="Q350" s="36"/>
      <c r="R350" s="43"/>
      <c r="S350" s="43"/>
      <c r="T350" s="43"/>
    </row>
    <row r="351" spans="1:20">
      <c r="A351" s="57"/>
      <c r="B351" s="43"/>
      <c r="C351" s="43"/>
      <c r="D351" s="43"/>
      <c r="E351" s="36"/>
      <c r="F351" s="36"/>
      <c r="G351" s="36"/>
      <c r="H351" s="36"/>
      <c r="I351" s="36"/>
      <c r="J351" s="43"/>
      <c r="K351" s="44"/>
      <c r="L351" s="36"/>
      <c r="M351" s="36"/>
      <c r="N351" s="36"/>
      <c r="O351" s="36"/>
      <c r="P351" s="43"/>
      <c r="Q351" s="36"/>
      <c r="R351" s="43"/>
      <c r="S351" s="43"/>
      <c r="T351" s="43"/>
    </row>
    <row r="352" spans="1:20">
      <c r="A352" s="57"/>
      <c r="B352" s="43"/>
      <c r="C352" s="43"/>
      <c r="D352" s="43"/>
      <c r="E352" s="36"/>
      <c r="F352" s="36"/>
      <c r="G352" s="36"/>
      <c r="H352" s="36"/>
      <c r="I352" s="36"/>
      <c r="J352" s="43"/>
      <c r="K352" s="44"/>
      <c r="L352" s="36"/>
      <c r="M352" s="36"/>
      <c r="N352" s="36"/>
      <c r="O352" s="36"/>
      <c r="P352" s="43"/>
      <c r="Q352" s="36"/>
      <c r="R352" s="43"/>
      <c r="S352" s="43"/>
      <c r="T352" s="43"/>
    </row>
    <row r="353" spans="1:20">
      <c r="A353" s="57"/>
      <c r="B353" s="43"/>
      <c r="C353" s="43"/>
      <c r="D353" s="43"/>
      <c r="E353" s="36"/>
      <c r="F353" s="36"/>
      <c r="G353" s="36"/>
      <c r="H353" s="36"/>
      <c r="I353" s="36"/>
      <c r="J353" s="43"/>
      <c r="K353" s="44"/>
      <c r="L353" s="36"/>
      <c r="M353" s="36"/>
      <c r="N353" s="36"/>
      <c r="O353" s="36"/>
      <c r="P353" s="43"/>
      <c r="Q353" s="36"/>
      <c r="R353" s="43"/>
      <c r="S353" s="43"/>
      <c r="T353" s="43"/>
    </row>
    <row r="354" spans="1:20">
      <c r="A354" s="57"/>
      <c r="B354" s="43"/>
      <c r="C354" s="43"/>
      <c r="D354" s="43"/>
      <c r="E354" s="36"/>
      <c r="F354" s="36"/>
      <c r="G354" s="36"/>
      <c r="H354" s="36"/>
      <c r="I354" s="36"/>
      <c r="J354" s="43"/>
      <c r="K354" s="44"/>
      <c r="L354" s="36"/>
      <c r="M354" s="36"/>
      <c r="N354" s="36"/>
      <c r="O354" s="36"/>
      <c r="P354" s="43"/>
      <c r="Q354" s="36"/>
      <c r="R354" s="43"/>
      <c r="S354" s="43"/>
      <c r="T354" s="43"/>
    </row>
    <row r="355" spans="1:20">
      <c r="A355" s="57"/>
      <c r="B355" s="43"/>
      <c r="C355" s="43"/>
      <c r="D355" s="43"/>
      <c r="E355" s="36"/>
      <c r="F355" s="36"/>
      <c r="G355" s="36"/>
      <c r="H355" s="36"/>
      <c r="I355" s="36"/>
      <c r="J355" s="43"/>
      <c r="K355" s="44"/>
      <c r="L355" s="36"/>
      <c r="M355" s="36"/>
      <c r="N355" s="36"/>
      <c r="O355" s="36"/>
      <c r="P355" s="43"/>
      <c r="Q355" s="36"/>
      <c r="R355" s="43"/>
      <c r="S355" s="43"/>
      <c r="T355" s="43"/>
    </row>
    <row r="356" spans="1:20">
      <c r="A356" s="57"/>
      <c r="B356" s="43"/>
      <c r="C356" s="43"/>
      <c r="D356" s="43"/>
      <c r="E356" s="36"/>
      <c r="F356" s="36"/>
      <c r="G356" s="36"/>
      <c r="H356" s="36"/>
      <c r="I356" s="36"/>
      <c r="J356" s="43"/>
      <c r="K356" s="44"/>
      <c r="L356" s="36"/>
      <c r="M356" s="36"/>
      <c r="N356" s="36"/>
      <c r="O356" s="36"/>
      <c r="P356" s="43"/>
      <c r="Q356" s="36"/>
      <c r="R356" s="43"/>
      <c r="S356" s="43"/>
      <c r="T356" s="43"/>
    </row>
    <row r="357" spans="1:20">
      <c r="A357" s="57"/>
      <c r="B357" s="43"/>
      <c r="C357" s="43"/>
      <c r="D357" s="43"/>
      <c r="E357" s="36"/>
      <c r="F357" s="36"/>
      <c r="G357" s="36"/>
      <c r="H357" s="36"/>
      <c r="I357" s="36"/>
      <c r="J357" s="43"/>
      <c r="K357" s="44"/>
      <c r="L357" s="36"/>
      <c r="M357" s="36"/>
      <c r="N357" s="36"/>
      <c r="O357" s="36"/>
      <c r="P357" s="43"/>
      <c r="Q357" s="36"/>
      <c r="R357" s="43"/>
      <c r="S357" s="43"/>
      <c r="T357" s="43"/>
    </row>
    <row r="358" spans="1:20">
      <c r="A358" s="57"/>
      <c r="B358" s="43"/>
      <c r="C358" s="43"/>
      <c r="D358" s="43"/>
      <c r="E358" s="36"/>
      <c r="F358" s="36"/>
      <c r="G358" s="36"/>
      <c r="H358" s="36"/>
      <c r="I358" s="36"/>
      <c r="J358" s="43"/>
      <c r="K358" s="44"/>
      <c r="L358" s="36"/>
      <c r="M358" s="36"/>
      <c r="N358" s="36"/>
      <c r="O358" s="36"/>
      <c r="P358" s="43"/>
      <c r="Q358" s="36"/>
      <c r="R358" s="43"/>
      <c r="S358" s="43"/>
      <c r="T358" s="43"/>
    </row>
    <row r="359" spans="1:20">
      <c r="A359" s="57"/>
      <c r="B359" s="43"/>
      <c r="C359" s="43"/>
      <c r="D359" s="43"/>
      <c r="E359" s="36"/>
      <c r="F359" s="36"/>
      <c r="G359" s="36"/>
      <c r="H359" s="36"/>
      <c r="I359" s="36"/>
      <c r="J359" s="43"/>
      <c r="K359" s="44"/>
      <c r="L359" s="36"/>
      <c r="M359" s="36"/>
      <c r="N359" s="36"/>
      <c r="O359" s="36"/>
      <c r="P359" s="43"/>
      <c r="Q359" s="36"/>
      <c r="R359" s="43"/>
      <c r="S359" s="43"/>
      <c r="T359" s="43"/>
    </row>
    <row r="360" spans="1:20">
      <c r="A360" s="57"/>
      <c r="B360" s="43"/>
      <c r="C360" s="43"/>
      <c r="D360" s="43"/>
      <c r="E360" s="36"/>
      <c r="F360" s="36"/>
      <c r="G360" s="36"/>
      <c r="H360" s="36"/>
      <c r="I360" s="36"/>
      <c r="J360" s="43"/>
      <c r="K360" s="44"/>
      <c r="L360" s="36"/>
      <c r="M360" s="36"/>
      <c r="N360" s="36"/>
      <c r="O360" s="36"/>
      <c r="P360" s="43"/>
      <c r="Q360" s="36"/>
      <c r="R360" s="43"/>
      <c r="S360" s="43"/>
      <c r="T360" s="43"/>
    </row>
    <row r="361" spans="1:20">
      <c r="A361" s="57"/>
      <c r="B361" s="43"/>
      <c r="C361" s="43"/>
      <c r="D361" s="43"/>
      <c r="E361" s="36"/>
      <c r="F361" s="36"/>
      <c r="G361" s="36"/>
      <c r="H361" s="36"/>
      <c r="I361" s="36"/>
      <c r="J361" s="43"/>
      <c r="K361" s="44"/>
      <c r="L361" s="36"/>
      <c r="M361" s="36"/>
      <c r="N361" s="36"/>
      <c r="O361" s="36"/>
      <c r="P361" s="43"/>
      <c r="Q361" s="36"/>
      <c r="R361" s="43"/>
      <c r="S361" s="43"/>
      <c r="T361" s="43"/>
    </row>
    <row r="362" spans="1:20">
      <c r="A362" s="57"/>
      <c r="B362" s="43"/>
      <c r="C362" s="43"/>
      <c r="D362" s="43"/>
      <c r="E362" s="36"/>
      <c r="F362" s="36"/>
      <c r="G362" s="36"/>
      <c r="H362" s="36"/>
      <c r="I362" s="36"/>
      <c r="J362" s="43"/>
      <c r="K362" s="44"/>
      <c r="L362" s="36"/>
      <c r="M362" s="36"/>
      <c r="N362" s="36"/>
      <c r="O362" s="36"/>
      <c r="P362" s="43"/>
      <c r="Q362" s="36"/>
      <c r="R362" s="43"/>
      <c r="S362" s="43"/>
      <c r="T362" s="43"/>
    </row>
    <row r="363" spans="1:20">
      <c r="A363" s="57"/>
      <c r="B363" s="43"/>
      <c r="C363" s="43"/>
      <c r="D363" s="43"/>
      <c r="E363" s="36"/>
      <c r="F363" s="36"/>
      <c r="G363" s="36"/>
      <c r="H363" s="36"/>
      <c r="I363" s="36"/>
      <c r="J363" s="43"/>
      <c r="K363" s="44"/>
      <c r="L363" s="36"/>
      <c r="M363" s="36"/>
      <c r="N363" s="36"/>
      <c r="O363" s="36"/>
      <c r="P363" s="43"/>
      <c r="Q363" s="36"/>
      <c r="R363" s="43"/>
      <c r="S363" s="43"/>
      <c r="T363" s="43"/>
    </row>
    <row r="364" spans="1:20">
      <c r="A364" s="57"/>
      <c r="B364" s="43"/>
      <c r="C364" s="43"/>
      <c r="D364" s="43"/>
      <c r="E364" s="36"/>
      <c r="F364" s="36"/>
      <c r="G364" s="36"/>
      <c r="H364" s="36"/>
      <c r="I364" s="36"/>
      <c r="J364" s="43"/>
      <c r="K364" s="44"/>
      <c r="L364" s="36"/>
      <c r="M364" s="36"/>
      <c r="N364" s="36"/>
      <c r="O364" s="36"/>
      <c r="P364" s="43"/>
      <c r="Q364" s="36"/>
      <c r="R364" s="43"/>
      <c r="S364" s="43"/>
      <c r="T364" s="43"/>
    </row>
    <row r="365" spans="1:20">
      <c r="A365" s="57"/>
      <c r="B365" s="43"/>
      <c r="C365" s="43"/>
      <c r="D365" s="43"/>
      <c r="E365" s="36"/>
      <c r="F365" s="36"/>
      <c r="G365" s="36"/>
      <c r="H365" s="36"/>
      <c r="I365" s="36"/>
      <c r="J365" s="43"/>
      <c r="K365" s="44"/>
      <c r="L365" s="36"/>
      <c r="M365" s="36"/>
      <c r="N365" s="36"/>
      <c r="O365" s="36"/>
      <c r="P365" s="43"/>
      <c r="Q365" s="36"/>
      <c r="R365" s="43"/>
      <c r="S365" s="43"/>
      <c r="T365" s="43"/>
    </row>
    <row r="366" spans="1:20">
      <c r="A366" s="57"/>
      <c r="B366" s="43"/>
      <c r="C366" s="43"/>
      <c r="D366" s="43"/>
      <c r="E366" s="36"/>
      <c r="F366" s="36"/>
      <c r="G366" s="36"/>
      <c r="H366" s="36"/>
      <c r="I366" s="36"/>
      <c r="J366" s="43"/>
      <c r="K366" s="44"/>
      <c r="L366" s="36"/>
      <c r="M366" s="36"/>
      <c r="N366" s="36"/>
      <c r="O366" s="36"/>
      <c r="P366" s="43"/>
      <c r="Q366" s="36"/>
      <c r="R366" s="43"/>
      <c r="S366" s="43"/>
      <c r="T366" s="43"/>
    </row>
    <row r="367" spans="1:20">
      <c r="A367" s="57"/>
      <c r="B367" s="43"/>
      <c r="C367" s="43"/>
      <c r="D367" s="43"/>
      <c r="E367" s="36"/>
      <c r="F367" s="36"/>
      <c r="G367" s="36"/>
      <c r="H367" s="36"/>
      <c r="I367" s="36"/>
      <c r="J367" s="43"/>
      <c r="K367" s="44"/>
      <c r="L367" s="36"/>
      <c r="M367" s="36"/>
      <c r="N367" s="36"/>
      <c r="O367" s="36"/>
      <c r="P367" s="43"/>
      <c r="Q367" s="36"/>
      <c r="R367" s="43"/>
      <c r="S367" s="43"/>
      <c r="T367" s="43"/>
    </row>
    <row r="368" spans="1:20">
      <c r="A368" s="57"/>
      <c r="B368" s="43"/>
      <c r="C368" s="43"/>
      <c r="D368" s="43"/>
      <c r="E368" s="36"/>
      <c r="F368" s="36"/>
      <c r="G368" s="36"/>
      <c r="H368" s="36"/>
      <c r="I368" s="36"/>
      <c r="J368" s="43"/>
      <c r="K368" s="44"/>
      <c r="L368" s="36"/>
      <c r="M368" s="36"/>
      <c r="N368" s="36"/>
      <c r="O368" s="36"/>
      <c r="P368" s="43"/>
      <c r="Q368" s="36"/>
      <c r="R368" s="43"/>
      <c r="S368" s="43"/>
      <c r="T368" s="43"/>
    </row>
    <row r="369" spans="1:20">
      <c r="A369" s="57"/>
      <c r="B369" s="43"/>
      <c r="C369" s="43"/>
      <c r="D369" s="43"/>
      <c r="E369" s="36"/>
      <c r="F369" s="36"/>
      <c r="G369" s="36"/>
      <c r="H369" s="36"/>
      <c r="I369" s="36"/>
      <c r="J369" s="43"/>
      <c r="K369" s="44"/>
      <c r="L369" s="36"/>
      <c r="M369" s="36"/>
      <c r="N369" s="36"/>
      <c r="O369" s="36"/>
      <c r="P369" s="43"/>
      <c r="Q369" s="36"/>
      <c r="R369" s="43"/>
      <c r="S369" s="43"/>
      <c r="T369" s="43"/>
    </row>
    <row r="370" spans="1:20">
      <c r="A370" s="57"/>
      <c r="B370" s="43"/>
      <c r="C370" s="43"/>
      <c r="D370" s="43"/>
      <c r="E370" s="36"/>
      <c r="F370" s="36"/>
      <c r="G370" s="36"/>
      <c r="H370" s="36"/>
      <c r="I370" s="36"/>
      <c r="J370" s="43"/>
      <c r="K370" s="44"/>
      <c r="L370" s="36"/>
      <c r="M370" s="36"/>
      <c r="N370" s="36"/>
      <c r="O370" s="36"/>
      <c r="P370" s="43"/>
      <c r="Q370" s="36"/>
      <c r="R370" s="43"/>
      <c r="S370" s="43"/>
      <c r="T370" s="43"/>
    </row>
    <row r="371" spans="1:20">
      <c r="A371" s="57"/>
      <c r="B371" s="43"/>
      <c r="C371" s="43"/>
      <c r="D371" s="43"/>
      <c r="E371" s="36"/>
      <c r="F371" s="36"/>
      <c r="G371" s="36"/>
      <c r="H371" s="36"/>
      <c r="I371" s="36"/>
      <c r="J371" s="43"/>
      <c r="K371" s="44"/>
      <c r="L371" s="36"/>
      <c r="M371" s="36"/>
      <c r="N371" s="36"/>
      <c r="O371" s="36"/>
      <c r="P371" s="43"/>
      <c r="Q371" s="36"/>
      <c r="R371" s="43"/>
      <c r="S371" s="43"/>
      <c r="T371" s="43"/>
    </row>
    <row r="372" spans="1:20">
      <c r="A372" s="57"/>
      <c r="B372" s="43"/>
      <c r="C372" s="43"/>
      <c r="D372" s="43"/>
      <c r="E372" s="36"/>
      <c r="F372" s="36"/>
      <c r="G372" s="36"/>
      <c r="H372" s="36"/>
      <c r="I372" s="36"/>
      <c r="J372" s="43"/>
      <c r="K372" s="44"/>
      <c r="L372" s="36"/>
      <c r="M372" s="36"/>
      <c r="N372" s="36"/>
      <c r="O372" s="36"/>
      <c r="P372" s="43"/>
      <c r="Q372" s="36"/>
      <c r="R372" s="43"/>
      <c r="S372" s="43"/>
      <c r="T372" s="43"/>
    </row>
    <row r="373" spans="1:20">
      <c r="A373" s="57"/>
      <c r="B373" s="43"/>
      <c r="C373" s="43"/>
      <c r="D373" s="43"/>
      <c r="E373" s="36"/>
      <c r="F373" s="36"/>
      <c r="G373" s="36"/>
      <c r="H373" s="36"/>
      <c r="I373" s="36"/>
      <c r="J373" s="43"/>
      <c r="K373" s="44"/>
      <c r="L373" s="36"/>
      <c r="M373" s="36"/>
      <c r="N373" s="36"/>
      <c r="O373" s="36"/>
      <c r="P373" s="43"/>
      <c r="Q373" s="36"/>
      <c r="R373" s="43"/>
      <c r="S373" s="43"/>
      <c r="T373" s="43"/>
    </row>
    <row r="374" spans="1:20">
      <c r="A374" s="57"/>
      <c r="B374" s="43"/>
      <c r="C374" s="43"/>
      <c r="D374" s="43"/>
      <c r="E374" s="36"/>
      <c r="F374" s="36"/>
      <c r="G374" s="36"/>
      <c r="H374" s="36"/>
      <c r="I374" s="36"/>
      <c r="J374" s="43"/>
      <c r="K374" s="44"/>
      <c r="L374" s="36"/>
      <c r="M374" s="36"/>
      <c r="N374" s="36"/>
      <c r="O374" s="36"/>
      <c r="P374" s="43"/>
      <c r="Q374" s="36"/>
      <c r="R374" s="43"/>
      <c r="S374" s="43"/>
      <c r="T374" s="43"/>
    </row>
    <row r="375" spans="1:20">
      <c r="A375" s="57"/>
      <c r="B375" s="43"/>
      <c r="C375" s="43"/>
      <c r="D375" s="43"/>
      <c r="E375" s="36"/>
      <c r="F375" s="36"/>
      <c r="G375" s="36"/>
      <c r="H375" s="36"/>
      <c r="I375" s="36"/>
      <c r="J375" s="43"/>
      <c r="K375" s="44"/>
      <c r="L375" s="36"/>
      <c r="M375" s="36"/>
      <c r="N375" s="36"/>
      <c r="O375" s="36"/>
      <c r="P375" s="43"/>
      <c r="Q375" s="36"/>
      <c r="R375" s="43"/>
      <c r="S375" s="43"/>
      <c r="T375" s="43"/>
    </row>
    <row r="376" spans="1:20">
      <c r="A376" s="57"/>
      <c r="B376" s="43"/>
      <c r="C376" s="43"/>
      <c r="D376" s="43"/>
      <c r="E376" s="36"/>
      <c r="F376" s="36"/>
      <c r="G376" s="36"/>
      <c r="H376" s="36"/>
      <c r="I376" s="36"/>
      <c r="J376" s="43"/>
      <c r="K376" s="44"/>
      <c r="L376" s="36"/>
      <c r="M376" s="36"/>
      <c r="N376" s="36"/>
      <c r="O376" s="36"/>
      <c r="P376" s="43"/>
      <c r="Q376" s="36"/>
      <c r="R376" s="43"/>
      <c r="S376" s="43"/>
      <c r="T376" s="43"/>
    </row>
    <row r="377" spans="1:20">
      <c r="A377" s="57"/>
      <c r="B377" s="43"/>
      <c r="C377" s="43"/>
      <c r="D377" s="43"/>
      <c r="E377" s="36"/>
      <c r="F377" s="36"/>
      <c r="G377" s="36"/>
      <c r="H377" s="36"/>
      <c r="I377" s="36"/>
      <c r="J377" s="43"/>
      <c r="K377" s="44"/>
      <c r="L377" s="36"/>
      <c r="M377" s="36"/>
      <c r="N377" s="36"/>
      <c r="O377" s="36"/>
      <c r="P377" s="43"/>
      <c r="Q377" s="36"/>
      <c r="R377" s="43"/>
      <c r="S377" s="43"/>
      <c r="T377" s="43"/>
    </row>
    <row r="378" spans="1:20">
      <c r="A378" s="57"/>
      <c r="B378" s="43"/>
      <c r="C378" s="43"/>
      <c r="D378" s="43"/>
      <c r="E378" s="36"/>
      <c r="F378" s="36"/>
      <c r="G378" s="36"/>
      <c r="H378" s="36"/>
      <c r="I378" s="36"/>
      <c r="J378" s="43"/>
      <c r="K378" s="44"/>
      <c r="L378" s="36"/>
      <c r="M378" s="36"/>
      <c r="N378" s="36"/>
      <c r="O378" s="36"/>
      <c r="P378" s="43"/>
      <c r="Q378" s="36"/>
      <c r="R378" s="43"/>
      <c r="S378" s="43"/>
      <c r="T378" s="43"/>
    </row>
    <row r="379" spans="1:20">
      <c r="A379" s="57"/>
      <c r="B379" s="43"/>
      <c r="C379" s="43"/>
      <c r="D379" s="43"/>
      <c r="E379" s="36"/>
      <c r="F379" s="36"/>
      <c r="G379" s="36"/>
      <c r="H379" s="36"/>
      <c r="I379" s="36"/>
      <c r="J379" s="43"/>
      <c r="K379" s="44"/>
      <c r="L379" s="36"/>
      <c r="M379" s="36"/>
      <c r="N379" s="36"/>
      <c r="O379" s="36"/>
      <c r="P379" s="43"/>
      <c r="Q379" s="36"/>
      <c r="R379" s="43"/>
      <c r="S379" s="43"/>
      <c r="T379" s="43"/>
    </row>
    <row r="380" spans="1:20">
      <c r="A380" s="57"/>
      <c r="B380" s="43"/>
      <c r="C380" s="43"/>
      <c r="D380" s="43"/>
      <c r="E380" s="36"/>
      <c r="F380" s="36"/>
      <c r="G380" s="36"/>
      <c r="H380" s="36"/>
      <c r="I380" s="36"/>
      <c r="J380" s="43"/>
      <c r="K380" s="44"/>
      <c r="L380" s="36"/>
      <c r="M380" s="36"/>
      <c r="N380" s="36"/>
      <c r="O380" s="36"/>
      <c r="P380" s="43"/>
      <c r="Q380" s="36"/>
      <c r="R380" s="43"/>
      <c r="S380" s="43"/>
      <c r="T380" s="43"/>
    </row>
    <row r="381" spans="1:20">
      <c r="A381" s="57"/>
      <c r="B381" s="43"/>
      <c r="C381" s="43"/>
      <c r="D381" s="43"/>
      <c r="E381" s="36"/>
      <c r="F381" s="36"/>
      <c r="G381" s="36"/>
      <c r="H381" s="36"/>
      <c r="I381" s="36"/>
      <c r="J381" s="43"/>
      <c r="K381" s="44"/>
      <c r="L381" s="36"/>
      <c r="M381" s="36"/>
      <c r="N381" s="36"/>
      <c r="O381" s="36"/>
      <c r="P381" s="43"/>
      <c r="Q381" s="36"/>
      <c r="R381" s="43"/>
      <c r="S381" s="43"/>
      <c r="T381" s="43"/>
    </row>
    <row r="382" spans="1:20">
      <c r="A382" s="57"/>
      <c r="B382" s="43"/>
      <c r="C382" s="43"/>
      <c r="D382" s="43"/>
      <c r="E382" s="36"/>
      <c r="F382" s="36"/>
      <c r="G382" s="36"/>
      <c r="H382" s="36"/>
      <c r="I382" s="36"/>
      <c r="J382" s="43"/>
      <c r="K382" s="44"/>
      <c r="L382" s="36"/>
      <c r="M382" s="36"/>
      <c r="N382" s="36"/>
      <c r="O382" s="36"/>
      <c r="P382" s="43"/>
      <c r="Q382" s="36"/>
      <c r="R382" s="43"/>
      <c r="S382" s="43"/>
      <c r="T382" s="43"/>
    </row>
    <row r="383" spans="1:20">
      <c r="A383" s="57"/>
      <c r="B383" s="43"/>
      <c r="C383" s="43"/>
      <c r="D383" s="43"/>
      <c r="E383" s="36"/>
      <c r="F383" s="36"/>
      <c r="G383" s="36"/>
      <c r="H383" s="36"/>
      <c r="I383" s="36"/>
      <c r="J383" s="43"/>
      <c r="K383" s="44"/>
      <c r="L383" s="36"/>
      <c r="M383" s="36"/>
      <c r="N383" s="36"/>
      <c r="O383" s="36"/>
      <c r="P383" s="43"/>
      <c r="Q383" s="36"/>
      <c r="R383" s="43"/>
      <c r="S383" s="43"/>
      <c r="T383" s="43"/>
    </row>
    <row r="384" spans="1:20">
      <c r="A384" s="57"/>
      <c r="B384" s="43"/>
      <c r="C384" s="43"/>
      <c r="D384" s="43"/>
      <c r="E384" s="36"/>
      <c r="F384" s="36"/>
      <c r="G384" s="36"/>
      <c r="H384" s="36"/>
      <c r="I384" s="36"/>
      <c r="J384" s="43"/>
      <c r="K384" s="44"/>
      <c r="L384" s="36"/>
      <c r="M384" s="36"/>
      <c r="N384" s="36"/>
      <c r="O384" s="36"/>
      <c r="P384" s="43"/>
      <c r="Q384" s="36"/>
      <c r="R384" s="43"/>
      <c r="S384" s="43"/>
      <c r="T384" s="43"/>
    </row>
    <row r="385" spans="1:20">
      <c r="A385" s="57"/>
      <c r="B385" s="43"/>
      <c r="C385" s="43"/>
      <c r="D385" s="43"/>
      <c r="E385" s="36"/>
      <c r="F385" s="36"/>
      <c r="G385" s="36"/>
      <c r="H385" s="36"/>
      <c r="I385" s="36"/>
      <c r="J385" s="43"/>
      <c r="K385" s="44"/>
      <c r="L385" s="36"/>
      <c r="M385" s="36"/>
      <c r="N385" s="36"/>
      <c r="O385" s="36"/>
      <c r="P385" s="43"/>
      <c r="Q385" s="36"/>
      <c r="R385" s="43"/>
      <c r="S385" s="43"/>
      <c r="T385" s="43"/>
    </row>
    <row r="386" spans="1:20">
      <c r="A386" s="57"/>
      <c r="B386" s="43"/>
      <c r="C386" s="43"/>
      <c r="D386" s="43"/>
      <c r="E386" s="36"/>
      <c r="F386" s="36"/>
      <c r="G386" s="36"/>
      <c r="H386" s="36"/>
      <c r="I386" s="36"/>
      <c r="J386" s="43"/>
      <c r="K386" s="44"/>
      <c r="L386" s="36"/>
      <c r="M386" s="36"/>
      <c r="N386" s="36"/>
      <c r="O386" s="36"/>
      <c r="P386" s="43"/>
      <c r="Q386" s="36"/>
      <c r="R386" s="43"/>
      <c r="S386" s="43"/>
      <c r="T386" s="43"/>
    </row>
    <row r="387" spans="1:20">
      <c r="A387" s="57"/>
      <c r="B387" s="43"/>
      <c r="C387" s="43"/>
      <c r="D387" s="43"/>
      <c r="E387" s="36"/>
      <c r="F387" s="36"/>
      <c r="G387" s="36"/>
      <c r="H387" s="36"/>
      <c r="I387" s="36"/>
      <c r="J387" s="43"/>
      <c r="K387" s="44"/>
      <c r="L387" s="36"/>
      <c r="M387" s="36"/>
      <c r="N387" s="36"/>
      <c r="O387" s="36"/>
      <c r="P387" s="43"/>
      <c r="Q387" s="36"/>
      <c r="R387" s="43"/>
      <c r="S387" s="43"/>
      <c r="T387" s="43"/>
    </row>
    <row r="388" spans="1:20">
      <c r="A388" s="57"/>
      <c r="B388" s="43"/>
      <c r="C388" s="43"/>
      <c r="D388" s="43"/>
      <c r="E388" s="36"/>
      <c r="F388" s="36"/>
      <c r="G388" s="36"/>
      <c r="H388" s="36"/>
      <c r="I388" s="36"/>
      <c r="J388" s="43"/>
      <c r="K388" s="44"/>
      <c r="L388" s="36"/>
      <c r="M388" s="36"/>
      <c r="N388" s="36"/>
      <c r="O388" s="36"/>
      <c r="P388" s="43"/>
      <c r="Q388" s="36"/>
      <c r="R388" s="43"/>
      <c r="S388" s="43"/>
      <c r="T388" s="43"/>
    </row>
    <row r="389" spans="1:20">
      <c r="A389" s="57"/>
      <c r="B389" s="43"/>
      <c r="C389" s="43"/>
      <c r="D389" s="43"/>
      <c r="E389" s="36"/>
      <c r="F389" s="36"/>
      <c r="G389" s="36"/>
      <c r="H389" s="36"/>
      <c r="I389" s="36"/>
      <c r="J389" s="43"/>
      <c r="K389" s="44"/>
      <c r="L389" s="36"/>
      <c r="M389" s="36"/>
      <c r="N389" s="36"/>
      <c r="O389" s="36"/>
      <c r="P389" s="43"/>
      <c r="Q389" s="36"/>
      <c r="R389" s="43"/>
      <c r="S389" s="43"/>
      <c r="T389" s="43"/>
    </row>
    <row r="390" spans="1:20">
      <c r="A390" s="57"/>
      <c r="B390" s="43"/>
      <c r="C390" s="43"/>
      <c r="D390" s="43"/>
      <c r="E390" s="36"/>
      <c r="F390" s="36"/>
      <c r="G390" s="36"/>
      <c r="H390" s="36"/>
      <c r="I390" s="36"/>
      <c r="J390" s="43"/>
      <c r="K390" s="44"/>
      <c r="L390" s="36"/>
      <c r="M390" s="36"/>
      <c r="N390" s="36"/>
      <c r="O390" s="36"/>
      <c r="P390" s="43"/>
      <c r="Q390" s="36"/>
      <c r="R390" s="43"/>
      <c r="S390" s="43"/>
      <c r="T390" s="43"/>
    </row>
    <row r="391" spans="1:20">
      <c r="A391" s="57"/>
      <c r="B391" s="43"/>
      <c r="C391" s="43"/>
      <c r="D391" s="43"/>
      <c r="E391" s="36"/>
      <c r="F391" s="36"/>
      <c r="G391" s="36"/>
      <c r="H391" s="36"/>
      <c r="I391" s="36"/>
      <c r="J391" s="43"/>
      <c r="K391" s="44"/>
      <c r="L391" s="36"/>
      <c r="M391" s="36"/>
      <c r="N391" s="36"/>
      <c r="O391" s="36"/>
      <c r="P391" s="43"/>
      <c r="Q391" s="36"/>
      <c r="R391" s="43"/>
      <c r="S391" s="43"/>
      <c r="T391" s="43"/>
    </row>
    <row r="392" spans="1:20">
      <c r="A392" s="57"/>
      <c r="B392" s="43"/>
      <c r="C392" s="43"/>
      <c r="D392" s="43"/>
      <c r="E392" s="36"/>
      <c r="F392" s="36"/>
      <c r="G392" s="36"/>
      <c r="H392" s="36"/>
      <c r="I392" s="36"/>
      <c r="J392" s="43"/>
      <c r="K392" s="44"/>
      <c r="L392" s="36"/>
      <c r="M392" s="36"/>
      <c r="N392" s="36"/>
      <c r="O392" s="36"/>
      <c r="P392" s="43"/>
      <c r="Q392" s="36"/>
      <c r="R392" s="43"/>
      <c r="S392" s="43"/>
      <c r="T392" s="43"/>
    </row>
    <row r="393" spans="1:20">
      <c r="A393" s="57"/>
      <c r="B393" s="43"/>
      <c r="C393" s="43"/>
      <c r="D393" s="43"/>
      <c r="E393" s="36"/>
      <c r="F393" s="36"/>
      <c r="G393" s="36"/>
      <c r="H393" s="36"/>
      <c r="I393" s="36"/>
      <c r="J393" s="43"/>
      <c r="K393" s="44"/>
      <c r="L393" s="36"/>
      <c r="M393" s="36"/>
      <c r="N393" s="36"/>
      <c r="O393" s="36"/>
      <c r="P393" s="43"/>
      <c r="Q393" s="36"/>
      <c r="R393" s="43"/>
      <c r="S393" s="43"/>
      <c r="T393" s="43"/>
    </row>
    <row r="394" spans="1:20">
      <c r="A394" s="57"/>
      <c r="B394" s="43"/>
      <c r="C394" s="43"/>
      <c r="D394" s="43"/>
      <c r="E394" s="36"/>
      <c r="F394" s="36"/>
      <c r="G394" s="36"/>
      <c r="H394" s="36"/>
      <c r="I394" s="36"/>
      <c r="J394" s="43"/>
      <c r="K394" s="44"/>
      <c r="L394" s="36"/>
      <c r="M394" s="36"/>
      <c r="N394" s="36"/>
      <c r="O394" s="36"/>
      <c r="P394" s="43"/>
      <c r="Q394" s="36"/>
      <c r="R394" s="43"/>
      <c r="S394" s="43"/>
      <c r="T394" s="43"/>
    </row>
    <row r="395" spans="1:20">
      <c r="A395" s="57"/>
      <c r="B395" s="43"/>
      <c r="C395" s="43"/>
      <c r="D395" s="43"/>
      <c r="E395" s="36"/>
      <c r="F395" s="36"/>
      <c r="G395" s="36"/>
      <c r="H395" s="36"/>
      <c r="I395" s="36"/>
      <c r="J395" s="43"/>
      <c r="K395" s="44"/>
      <c r="L395" s="36"/>
      <c r="M395" s="36"/>
      <c r="N395" s="36"/>
      <c r="O395" s="36"/>
      <c r="P395" s="43"/>
      <c r="Q395" s="36"/>
      <c r="R395" s="43"/>
      <c r="S395" s="43"/>
      <c r="T395" s="43"/>
    </row>
    <row r="396" spans="1:20">
      <c r="A396" s="57"/>
      <c r="B396" s="43"/>
      <c r="C396" s="43"/>
      <c r="D396" s="43"/>
      <c r="E396" s="36"/>
      <c r="F396" s="36"/>
      <c r="G396" s="36"/>
      <c r="H396" s="36"/>
      <c r="I396" s="36"/>
      <c r="J396" s="43"/>
      <c r="K396" s="44"/>
      <c r="L396" s="36"/>
      <c r="M396" s="36"/>
      <c r="N396" s="36"/>
      <c r="O396" s="36"/>
      <c r="P396" s="43"/>
      <c r="Q396" s="36"/>
      <c r="R396" s="43"/>
      <c r="S396" s="43"/>
      <c r="T396" s="43"/>
    </row>
    <row r="397" spans="1:20">
      <c r="A397" s="57"/>
      <c r="B397" s="43"/>
      <c r="C397" s="43"/>
      <c r="D397" s="43"/>
      <c r="E397" s="36"/>
      <c r="F397" s="36"/>
      <c r="G397" s="36"/>
      <c r="H397" s="36"/>
      <c r="I397" s="36"/>
      <c r="J397" s="43"/>
      <c r="K397" s="44"/>
      <c r="L397" s="36"/>
      <c r="M397" s="36"/>
      <c r="N397" s="36"/>
      <c r="O397" s="36"/>
      <c r="P397" s="43"/>
      <c r="Q397" s="36"/>
      <c r="R397" s="43"/>
      <c r="S397" s="43"/>
      <c r="T397" s="43"/>
    </row>
    <row r="398" spans="1:20">
      <c r="A398" s="57"/>
      <c r="B398" s="43"/>
      <c r="C398" s="43"/>
      <c r="D398" s="43"/>
      <c r="E398" s="36"/>
      <c r="F398" s="36"/>
      <c r="G398" s="36"/>
      <c r="H398" s="36"/>
      <c r="I398" s="36"/>
      <c r="J398" s="43"/>
      <c r="K398" s="44"/>
      <c r="L398" s="36"/>
      <c r="M398" s="36"/>
      <c r="N398" s="36"/>
      <c r="O398" s="36"/>
      <c r="P398" s="43"/>
      <c r="Q398" s="36"/>
      <c r="R398" s="43"/>
      <c r="S398" s="43"/>
      <c r="T398" s="43"/>
    </row>
    <row r="399" spans="1:20">
      <c r="A399" s="57"/>
      <c r="B399" s="43"/>
      <c r="C399" s="43"/>
      <c r="D399" s="43"/>
      <c r="E399" s="36"/>
      <c r="F399" s="36"/>
      <c r="G399" s="36"/>
      <c r="H399" s="36"/>
      <c r="I399" s="36"/>
      <c r="J399" s="43"/>
      <c r="K399" s="44"/>
      <c r="L399" s="36"/>
      <c r="M399" s="36"/>
      <c r="N399" s="36"/>
      <c r="O399" s="36"/>
      <c r="P399" s="43"/>
      <c r="Q399" s="36"/>
      <c r="R399" s="43"/>
      <c r="S399" s="43"/>
      <c r="T399" s="43"/>
    </row>
    <row r="400" spans="1:20">
      <c r="A400" s="57"/>
      <c r="B400" s="43"/>
      <c r="C400" s="43"/>
      <c r="D400" s="43"/>
      <c r="E400" s="36"/>
      <c r="F400" s="36"/>
      <c r="G400" s="36"/>
      <c r="H400" s="36"/>
      <c r="I400" s="36"/>
      <c r="J400" s="43"/>
      <c r="K400" s="44"/>
      <c r="L400" s="36"/>
      <c r="M400" s="36"/>
      <c r="N400" s="36"/>
      <c r="O400" s="36"/>
      <c r="P400" s="43"/>
      <c r="Q400" s="36"/>
      <c r="R400" s="43"/>
      <c r="S400" s="43"/>
      <c r="T400" s="43"/>
    </row>
    <row r="401" spans="1:20">
      <c r="A401" s="57"/>
      <c r="B401" s="43"/>
      <c r="C401" s="43"/>
      <c r="D401" s="43"/>
      <c r="E401" s="36"/>
      <c r="F401" s="36"/>
      <c r="G401" s="36"/>
      <c r="H401" s="36"/>
      <c r="I401" s="36"/>
      <c r="J401" s="43"/>
      <c r="K401" s="44"/>
      <c r="L401" s="36"/>
      <c r="M401" s="36"/>
      <c r="N401" s="36"/>
      <c r="O401" s="36"/>
      <c r="P401" s="43"/>
      <c r="Q401" s="36"/>
      <c r="R401" s="43"/>
      <c r="S401" s="43"/>
      <c r="T401" s="43"/>
    </row>
    <row r="402" spans="1:20">
      <c r="A402" s="57"/>
      <c r="B402" s="43"/>
      <c r="C402" s="43"/>
      <c r="D402" s="43"/>
      <c r="E402" s="36"/>
      <c r="F402" s="36"/>
      <c r="G402" s="36"/>
      <c r="H402" s="36"/>
      <c r="I402" s="36"/>
      <c r="J402" s="43"/>
      <c r="K402" s="44"/>
      <c r="L402" s="36"/>
      <c r="M402" s="36"/>
      <c r="N402" s="36"/>
      <c r="O402" s="36"/>
      <c r="P402" s="43"/>
      <c r="Q402" s="36"/>
      <c r="R402" s="43"/>
      <c r="S402" s="43"/>
      <c r="T402" s="43"/>
    </row>
    <row r="403" spans="1:20">
      <c r="A403" s="57"/>
      <c r="B403" s="43"/>
      <c r="C403" s="43"/>
      <c r="D403" s="43"/>
      <c r="E403" s="36"/>
      <c r="F403" s="36"/>
      <c r="G403" s="36"/>
      <c r="H403" s="36"/>
      <c r="I403" s="36"/>
      <c r="J403" s="43"/>
      <c r="K403" s="44"/>
      <c r="L403" s="36"/>
      <c r="M403" s="36"/>
      <c r="N403" s="36"/>
      <c r="O403" s="36"/>
      <c r="P403" s="43"/>
      <c r="Q403" s="36"/>
      <c r="R403" s="43"/>
      <c r="S403" s="43"/>
      <c r="T403" s="43"/>
    </row>
    <row r="404" spans="1:20">
      <c r="A404" s="57"/>
      <c r="B404" s="43"/>
      <c r="C404" s="43"/>
      <c r="D404" s="43"/>
      <c r="E404" s="36"/>
      <c r="F404" s="36"/>
      <c r="G404" s="36"/>
      <c r="H404" s="36"/>
      <c r="I404" s="36"/>
      <c r="J404" s="43"/>
      <c r="K404" s="44"/>
      <c r="L404" s="36"/>
      <c r="M404" s="36"/>
      <c r="N404" s="36"/>
      <c r="O404" s="36"/>
      <c r="P404" s="43"/>
      <c r="Q404" s="36"/>
      <c r="R404" s="43"/>
      <c r="S404" s="43"/>
      <c r="T404" s="43"/>
    </row>
    <row r="405" spans="1:20">
      <c r="A405" s="57"/>
      <c r="B405" s="43"/>
      <c r="C405" s="43"/>
      <c r="D405" s="43"/>
      <c r="E405" s="36"/>
      <c r="F405" s="36"/>
      <c r="G405" s="36"/>
      <c r="H405" s="36"/>
      <c r="I405" s="36"/>
      <c r="J405" s="43"/>
      <c r="K405" s="44"/>
      <c r="L405" s="36"/>
      <c r="M405" s="36"/>
      <c r="N405" s="36"/>
      <c r="O405" s="36"/>
      <c r="P405" s="43"/>
      <c r="Q405" s="36"/>
      <c r="R405" s="43"/>
      <c r="S405" s="43"/>
      <c r="T405" s="43"/>
    </row>
    <row r="406" spans="1:20">
      <c r="A406" s="57"/>
      <c r="B406" s="43"/>
      <c r="C406" s="43"/>
      <c r="D406" s="43"/>
      <c r="E406" s="36"/>
      <c r="F406" s="36"/>
      <c r="G406" s="36"/>
      <c r="H406" s="36"/>
      <c r="I406" s="36"/>
      <c r="J406" s="43"/>
      <c r="K406" s="44"/>
      <c r="L406" s="36"/>
      <c r="M406" s="36"/>
      <c r="N406" s="36"/>
      <c r="O406" s="36"/>
      <c r="P406" s="43"/>
      <c r="Q406" s="36"/>
      <c r="R406" s="43"/>
      <c r="S406" s="43"/>
      <c r="T406" s="43"/>
    </row>
    <row r="407" spans="1:20">
      <c r="A407" s="57"/>
      <c r="B407" s="43"/>
      <c r="C407" s="43"/>
      <c r="D407" s="43"/>
      <c r="E407" s="36"/>
      <c r="F407" s="36"/>
      <c r="G407" s="36"/>
      <c r="H407" s="36"/>
      <c r="I407" s="36"/>
      <c r="J407" s="43"/>
      <c r="K407" s="44"/>
      <c r="L407" s="36"/>
      <c r="M407" s="36"/>
      <c r="N407" s="36"/>
      <c r="O407" s="36"/>
      <c r="P407" s="43"/>
      <c r="Q407" s="36"/>
      <c r="R407" s="43"/>
      <c r="S407" s="43"/>
      <c r="T407" s="43"/>
    </row>
    <row r="408" spans="1:20">
      <c r="A408" s="57"/>
      <c r="B408" s="43"/>
      <c r="C408" s="43"/>
      <c r="D408" s="43"/>
      <c r="E408" s="36"/>
      <c r="F408" s="36"/>
      <c r="G408" s="36"/>
      <c r="H408" s="36"/>
      <c r="I408" s="36"/>
      <c r="J408" s="43"/>
      <c r="K408" s="44"/>
      <c r="L408" s="36"/>
      <c r="M408" s="36"/>
      <c r="N408" s="36"/>
      <c r="O408" s="36"/>
      <c r="P408" s="43"/>
      <c r="Q408" s="36"/>
      <c r="R408" s="43"/>
      <c r="S408" s="43"/>
      <c r="T408" s="43"/>
    </row>
    <row r="409" spans="1:20">
      <c r="A409" s="57"/>
      <c r="B409" s="43"/>
      <c r="C409" s="43"/>
      <c r="D409" s="43"/>
      <c r="E409" s="36"/>
      <c r="F409" s="36"/>
      <c r="G409" s="36"/>
      <c r="H409" s="36"/>
      <c r="I409" s="36"/>
      <c r="J409" s="43"/>
      <c r="K409" s="44"/>
      <c r="L409" s="36"/>
      <c r="M409" s="36"/>
      <c r="N409" s="36"/>
      <c r="O409" s="36"/>
      <c r="P409" s="43"/>
      <c r="Q409" s="36"/>
      <c r="R409" s="43"/>
      <c r="S409" s="43"/>
      <c r="T409" s="43"/>
    </row>
    <row r="410" spans="1:20">
      <c r="A410" s="57"/>
      <c r="B410" s="43"/>
      <c r="C410" s="43"/>
      <c r="D410" s="43"/>
      <c r="E410" s="36"/>
      <c r="F410" s="36"/>
      <c r="G410" s="36"/>
      <c r="H410" s="36"/>
      <c r="I410" s="36"/>
      <c r="J410" s="43"/>
      <c r="K410" s="44"/>
      <c r="L410" s="36"/>
      <c r="M410" s="36"/>
      <c r="N410" s="36"/>
      <c r="O410" s="36"/>
      <c r="P410" s="43"/>
      <c r="Q410" s="36"/>
      <c r="R410" s="43"/>
      <c r="S410" s="43"/>
      <c r="T410" s="43"/>
    </row>
    <row r="411" spans="1:20">
      <c r="A411" s="57"/>
      <c r="B411" s="43"/>
      <c r="C411" s="43"/>
      <c r="D411" s="43"/>
      <c r="E411" s="36"/>
      <c r="F411" s="36"/>
      <c r="G411" s="36"/>
      <c r="H411" s="36"/>
      <c r="I411" s="36"/>
      <c r="J411" s="43"/>
      <c r="K411" s="44"/>
      <c r="L411" s="36"/>
      <c r="M411" s="36"/>
      <c r="N411" s="36"/>
      <c r="O411" s="36"/>
      <c r="P411" s="43"/>
      <c r="Q411" s="36"/>
      <c r="R411" s="43"/>
      <c r="S411" s="43"/>
      <c r="T411" s="43"/>
    </row>
    <row r="412" spans="1:20">
      <c r="A412" s="57"/>
      <c r="B412" s="43"/>
      <c r="C412" s="43"/>
      <c r="D412" s="43"/>
      <c r="E412" s="36"/>
      <c r="F412" s="36"/>
      <c r="G412" s="36"/>
      <c r="H412" s="36"/>
      <c r="I412" s="36"/>
      <c r="J412" s="43"/>
      <c r="K412" s="44"/>
      <c r="L412" s="36"/>
      <c r="M412" s="36"/>
      <c r="N412" s="36"/>
      <c r="O412" s="36"/>
      <c r="P412" s="43"/>
      <c r="Q412" s="36"/>
      <c r="R412" s="43"/>
      <c r="S412" s="43"/>
      <c r="T412" s="43"/>
    </row>
    <row r="413" spans="1:20">
      <c r="A413" s="57"/>
      <c r="B413" s="43"/>
      <c r="C413" s="43"/>
      <c r="D413" s="43"/>
      <c r="E413" s="36"/>
      <c r="F413" s="36"/>
      <c r="G413" s="36"/>
      <c r="H413" s="36"/>
      <c r="I413" s="36"/>
      <c r="J413" s="43"/>
      <c r="K413" s="44"/>
      <c r="L413" s="36"/>
      <c r="M413" s="36"/>
      <c r="N413" s="36"/>
      <c r="O413" s="36"/>
      <c r="P413" s="43"/>
      <c r="Q413" s="36"/>
      <c r="R413" s="43"/>
      <c r="S413" s="43"/>
      <c r="T413" s="43"/>
    </row>
    <row r="414" spans="1:20">
      <c r="A414" s="57"/>
      <c r="B414" s="43"/>
      <c r="C414" s="43"/>
      <c r="D414" s="43"/>
      <c r="E414" s="36"/>
      <c r="F414" s="36"/>
      <c r="G414" s="36"/>
      <c r="H414" s="36"/>
      <c r="I414" s="36"/>
      <c r="J414" s="43"/>
      <c r="K414" s="44"/>
      <c r="L414" s="36"/>
      <c r="M414" s="36"/>
      <c r="N414" s="36"/>
      <c r="O414" s="36"/>
      <c r="P414" s="43"/>
      <c r="Q414" s="36"/>
      <c r="R414" s="43"/>
      <c r="S414" s="43"/>
      <c r="T414" s="43"/>
    </row>
    <row r="415" spans="1:20">
      <c r="A415" s="57"/>
      <c r="B415" s="43"/>
      <c r="C415" s="43"/>
      <c r="D415" s="43"/>
      <c r="E415" s="36"/>
      <c r="F415" s="36"/>
      <c r="G415" s="36"/>
      <c r="H415" s="36"/>
      <c r="I415" s="36"/>
      <c r="J415" s="43"/>
      <c r="K415" s="44"/>
      <c r="L415" s="36"/>
      <c r="M415" s="36"/>
      <c r="N415" s="36"/>
      <c r="O415" s="36"/>
      <c r="P415" s="43"/>
      <c r="Q415" s="36"/>
      <c r="R415" s="43"/>
      <c r="S415" s="43"/>
      <c r="T415" s="43"/>
    </row>
    <row r="416" spans="1:20">
      <c r="A416" s="57"/>
      <c r="B416" s="43"/>
      <c r="C416" s="43"/>
      <c r="D416" s="43"/>
      <c r="E416" s="36"/>
      <c r="F416" s="36"/>
      <c r="G416" s="36"/>
      <c r="H416" s="36"/>
      <c r="I416" s="36"/>
      <c r="J416" s="43"/>
      <c r="K416" s="44"/>
      <c r="L416" s="36"/>
      <c r="M416" s="36"/>
      <c r="N416" s="36"/>
      <c r="O416" s="36"/>
      <c r="P416" s="43"/>
      <c r="Q416" s="36"/>
      <c r="R416" s="43"/>
      <c r="S416" s="43"/>
      <c r="T416" s="43"/>
    </row>
    <row r="417" spans="1:20">
      <c r="A417" s="57"/>
      <c r="B417" s="43"/>
      <c r="C417" s="43"/>
      <c r="D417" s="43"/>
      <c r="E417" s="36"/>
      <c r="F417" s="36"/>
      <c r="G417" s="36"/>
      <c r="H417" s="36"/>
      <c r="I417" s="36"/>
      <c r="J417" s="43"/>
      <c r="K417" s="44"/>
      <c r="L417" s="36"/>
      <c r="M417" s="36"/>
      <c r="N417" s="36"/>
      <c r="O417" s="36"/>
      <c r="P417" s="43"/>
      <c r="Q417" s="36"/>
      <c r="R417" s="43"/>
      <c r="S417" s="43"/>
      <c r="T417" s="43"/>
    </row>
    <row r="418" spans="1:20">
      <c r="A418" s="57"/>
      <c r="B418" s="43"/>
      <c r="C418" s="43"/>
      <c r="D418" s="43"/>
      <c r="E418" s="36"/>
      <c r="F418" s="36"/>
      <c r="G418" s="36"/>
      <c r="H418" s="36"/>
      <c r="I418" s="36"/>
      <c r="J418" s="43"/>
      <c r="K418" s="44"/>
      <c r="L418" s="36"/>
      <c r="M418" s="36"/>
      <c r="N418" s="36"/>
      <c r="O418" s="36"/>
      <c r="P418" s="43"/>
      <c r="Q418" s="36"/>
      <c r="R418" s="43"/>
      <c r="S418" s="43"/>
      <c r="T418" s="43"/>
    </row>
    <row r="419" spans="1:20">
      <c r="A419" s="57"/>
      <c r="B419" s="43"/>
      <c r="C419" s="43"/>
      <c r="D419" s="43"/>
      <c r="E419" s="36"/>
      <c r="F419" s="36"/>
      <c r="G419" s="36"/>
      <c r="H419" s="36"/>
      <c r="I419" s="36"/>
      <c r="J419" s="43"/>
      <c r="K419" s="44"/>
      <c r="L419" s="36"/>
      <c r="M419" s="36"/>
      <c r="N419" s="36"/>
      <c r="O419" s="36"/>
      <c r="P419" s="43"/>
      <c r="Q419" s="36"/>
      <c r="R419" s="43"/>
      <c r="S419" s="43"/>
      <c r="T419" s="43"/>
    </row>
    <row r="420" spans="1:20">
      <c r="A420" s="57"/>
      <c r="B420" s="43"/>
      <c r="C420" s="43"/>
      <c r="D420" s="43"/>
      <c r="E420" s="36"/>
      <c r="F420" s="36"/>
      <c r="G420" s="36"/>
      <c r="H420" s="36"/>
      <c r="I420" s="36"/>
      <c r="J420" s="43"/>
      <c r="K420" s="44"/>
      <c r="L420" s="36"/>
      <c r="M420" s="36"/>
      <c r="N420" s="36"/>
      <c r="O420" s="36"/>
      <c r="P420" s="43"/>
      <c r="Q420" s="36"/>
      <c r="R420" s="43"/>
      <c r="S420" s="43"/>
      <c r="T420" s="43"/>
    </row>
    <row r="421" spans="1:20">
      <c r="A421" s="57"/>
      <c r="B421" s="43"/>
      <c r="C421" s="43"/>
      <c r="D421" s="43"/>
      <c r="E421" s="36"/>
      <c r="F421" s="36"/>
      <c r="G421" s="36"/>
      <c r="H421" s="36"/>
      <c r="I421" s="36"/>
      <c r="J421" s="43"/>
      <c r="K421" s="44"/>
      <c r="L421" s="36"/>
      <c r="M421" s="36"/>
      <c r="N421" s="36"/>
      <c r="O421" s="36"/>
      <c r="P421" s="43"/>
      <c r="Q421" s="36"/>
      <c r="R421" s="43"/>
      <c r="S421" s="43"/>
      <c r="T421" s="43"/>
    </row>
    <row r="422" spans="1:20">
      <c r="A422" s="57"/>
      <c r="B422" s="43"/>
      <c r="C422" s="43"/>
      <c r="D422" s="43"/>
      <c r="E422" s="36"/>
      <c r="F422" s="36"/>
      <c r="G422" s="36"/>
      <c r="H422" s="36"/>
      <c r="I422" s="36"/>
      <c r="J422" s="43"/>
      <c r="K422" s="44"/>
      <c r="L422" s="36"/>
      <c r="M422" s="36"/>
      <c r="N422" s="36"/>
      <c r="O422" s="36"/>
      <c r="P422" s="43"/>
      <c r="Q422" s="36"/>
      <c r="R422" s="43"/>
      <c r="S422" s="43"/>
      <c r="T422" s="43"/>
    </row>
    <row r="423" spans="1:20">
      <c r="A423" s="57"/>
      <c r="B423" s="43"/>
      <c r="C423" s="43"/>
      <c r="D423" s="43"/>
      <c r="E423" s="36"/>
      <c r="F423" s="36"/>
      <c r="G423" s="36"/>
      <c r="H423" s="36"/>
      <c r="I423" s="36"/>
      <c r="J423" s="43"/>
      <c r="K423" s="44"/>
      <c r="L423" s="36"/>
      <c r="M423" s="36"/>
      <c r="N423" s="36"/>
      <c r="O423" s="36"/>
      <c r="P423" s="43"/>
      <c r="Q423" s="36"/>
      <c r="R423" s="43"/>
      <c r="S423" s="43"/>
      <c r="T423" s="43"/>
    </row>
    <row r="424" spans="1:20">
      <c r="A424" s="57"/>
      <c r="B424" s="43"/>
      <c r="C424" s="43"/>
      <c r="D424" s="43"/>
      <c r="E424" s="36"/>
      <c r="F424" s="36"/>
      <c r="G424" s="36"/>
      <c r="H424" s="36"/>
      <c r="I424" s="36"/>
      <c r="J424" s="43"/>
      <c r="K424" s="44"/>
      <c r="L424" s="36"/>
      <c r="M424" s="36"/>
      <c r="N424" s="36"/>
      <c r="O424" s="36"/>
      <c r="P424" s="43"/>
      <c r="Q424" s="36"/>
      <c r="R424" s="43"/>
      <c r="S424" s="43"/>
      <c r="T424" s="43"/>
    </row>
    <row r="425" spans="1:20">
      <c r="A425" s="57"/>
      <c r="B425" s="43"/>
      <c r="C425" s="43"/>
      <c r="D425" s="43"/>
      <c r="E425" s="36"/>
      <c r="F425" s="36"/>
      <c r="G425" s="36"/>
      <c r="H425" s="36"/>
      <c r="I425" s="36"/>
      <c r="J425" s="43"/>
      <c r="K425" s="44"/>
      <c r="L425" s="36"/>
      <c r="M425" s="36"/>
      <c r="N425" s="36"/>
      <c r="O425" s="36"/>
      <c r="P425" s="43"/>
      <c r="Q425" s="36"/>
      <c r="R425" s="43"/>
      <c r="S425" s="43"/>
      <c r="T425" s="43"/>
    </row>
    <row r="426" spans="1:20">
      <c r="A426" s="57"/>
      <c r="B426" s="43"/>
      <c r="C426" s="43"/>
      <c r="D426" s="43"/>
      <c r="E426" s="36"/>
      <c r="F426" s="36"/>
      <c r="G426" s="36"/>
      <c r="H426" s="36"/>
      <c r="I426" s="36"/>
      <c r="J426" s="43"/>
      <c r="K426" s="44"/>
      <c r="L426" s="36"/>
      <c r="M426" s="36"/>
      <c r="N426" s="36"/>
      <c r="O426" s="36"/>
      <c r="P426" s="43"/>
      <c r="Q426" s="36"/>
      <c r="R426" s="43"/>
      <c r="S426" s="43"/>
      <c r="T426" s="43"/>
    </row>
    <row r="427" spans="1:20">
      <c r="A427" s="57"/>
      <c r="B427" s="43"/>
      <c r="C427" s="43"/>
      <c r="D427" s="43"/>
      <c r="E427" s="36"/>
      <c r="F427" s="36"/>
      <c r="G427" s="36"/>
      <c r="H427" s="36"/>
      <c r="I427" s="36"/>
      <c r="J427" s="43"/>
      <c r="K427" s="44"/>
      <c r="L427" s="36"/>
      <c r="M427" s="36"/>
      <c r="N427" s="36"/>
      <c r="O427" s="36"/>
      <c r="P427" s="43"/>
      <c r="Q427" s="36"/>
      <c r="R427" s="43"/>
      <c r="S427" s="43"/>
      <c r="T427" s="43"/>
    </row>
    <row r="428" spans="1:20">
      <c r="A428" s="57"/>
      <c r="B428" s="43"/>
      <c r="C428" s="43"/>
      <c r="D428" s="43"/>
      <c r="E428" s="36"/>
      <c r="F428" s="36"/>
      <c r="G428" s="36"/>
      <c r="H428" s="36"/>
      <c r="I428" s="36"/>
      <c r="J428" s="43"/>
      <c r="K428" s="44"/>
      <c r="L428" s="36"/>
      <c r="M428" s="36"/>
      <c r="N428" s="36"/>
      <c r="O428" s="36"/>
      <c r="P428" s="43"/>
      <c r="Q428" s="36"/>
      <c r="R428" s="43"/>
      <c r="S428" s="43"/>
      <c r="T428" s="43"/>
    </row>
    <row r="429" spans="1:20">
      <c r="A429" s="57"/>
      <c r="B429" s="43"/>
      <c r="C429" s="43"/>
      <c r="D429" s="43"/>
      <c r="E429" s="36"/>
      <c r="F429" s="36"/>
      <c r="G429" s="36"/>
      <c r="H429" s="36"/>
      <c r="I429" s="36"/>
      <c r="J429" s="43"/>
      <c r="K429" s="44"/>
      <c r="L429" s="36"/>
      <c r="M429" s="36"/>
      <c r="N429" s="36"/>
      <c r="O429" s="36"/>
      <c r="P429" s="43"/>
      <c r="Q429" s="36"/>
      <c r="R429" s="43"/>
      <c r="S429" s="43"/>
      <c r="T429" s="43"/>
    </row>
    <row r="430" spans="1:20">
      <c r="A430" s="57"/>
      <c r="B430" s="43"/>
      <c r="C430" s="43"/>
      <c r="D430" s="43"/>
      <c r="E430" s="36"/>
      <c r="F430" s="36"/>
      <c r="G430" s="36"/>
      <c r="H430" s="36"/>
      <c r="I430" s="36"/>
      <c r="J430" s="43"/>
      <c r="K430" s="44"/>
      <c r="L430" s="36"/>
      <c r="M430" s="36"/>
      <c r="N430" s="36"/>
      <c r="O430" s="36"/>
      <c r="P430" s="43"/>
      <c r="Q430" s="36"/>
      <c r="R430" s="43"/>
      <c r="S430" s="43"/>
      <c r="T430" s="43"/>
    </row>
    <row r="431" spans="1:20">
      <c r="A431" s="57"/>
      <c r="B431" s="43"/>
      <c r="C431" s="43"/>
      <c r="D431" s="43"/>
      <c r="E431" s="36"/>
      <c r="F431" s="36"/>
      <c r="G431" s="36"/>
      <c r="H431" s="36"/>
      <c r="I431" s="36"/>
      <c r="J431" s="43"/>
      <c r="K431" s="44"/>
      <c r="L431" s="36"/>
      <c r="M431" s="36"/>
      <c r="N431" s="36"/>
      <c r="O431" s="36"/>
      <c r="P431" s="43"/>
      <c r="Q431" s="36"/>
      <c r="R431" s="43"/>
      <c r="S431" s="43"/>
      <c r="T431" s="43"/>
    </row>
    <row r="432" spans="1:20">
      <c r="A432" s="57"/>
      <c r="B432" s="43"/>
      <c r="C432" s="43"/>
      <c r="D432" s="43"/>
      <c r="E432" s="36"/>
      <c r="F432" s="36"/>
      <c r="G432" s="36"/>
      <c r="H432" s="36"/>
      <c r="I432" s="36"/>
      <c r="J432" s="43"/>
      <c r="K432" s="44"/>
      <c r="L432" s="36"/>
      <c r="M432" s="36"/>
      <c r="N432" s="36"/>
      <c r="O432" s="36"/>
      <c r="P432" s="43"/>
      <c r="Q432" s="36"/>
      <c r="R432" s="43"/>
      <c r="S432" s="43"/>
      <c r="T432" s="43"/>
    </row>
    <row r="433" spans="1:20">
      <c r="A433" s="57"/>
      <c r="B433" s="43"/>
      <c r="C433" s="43"/>
      <c r="D433" s="43"/>
      <c r="E433" s="36"/>
      <c r="F433" s="36"/>
      <c r="G433" s="36"/>
      <c r="H433" s="36"/>
      <c r="I433" s="36"/>
      <c r="J433" s="43"/>
      <c r="K433" s="44"/>
      <c r="L433" s="36"/>
      <c r="M433" s="36"/>
      <c r="N433" s="36"/>
      <c r="O433" s="36"/>
      <c r="P433" s="43"/>
      <c r="Q433" s="36"/>
      <c r="R433" s="43"/>
      <c r="S433" s="43"/>
      <c r="T433" s="43"/>
    </row>
    <row r="434" spans="1:20">
      <c r="A434" s="57"/>
      <c r="B434" s="43"/>
      <c r="C434" s="43"/>
      <c r="D434" s="43"/>
      <c r="E434" s="36"/>
      <c r="F434" s="36"/>
      <c r="G434" s="36"/>
      <c r="H434" s="36"/>
      <c r="I434" s="36"/>
      <c r="J434" s="43"/>
      <c r="K434" s="44"/>
      <c r="L434" s="36"/>
      <c r="M434" s="36"/>
      <c r="N434" s="36"/>
      <c r="O434" s="36"/>
      <c r="P434" s="43"/>
      <c r="Q434" s="36"/>
      <c r="R434" s="43"/>
      <c r="S434" s="43"/>
      <c r="T434" s="43"/>
    </row>
    <row r="435" spans="1:20">
      <c r="A435" s="57"/>
      <c r="B435" s="43"/>
      <c r="C435" s="43"/>
      <c r="D435" s="43"/>
      <c r="E435" s="36"/>
      <c r="F435" s="36"/>
      <c r="G435" s="36"/>
      <c r="H435" s="36"/>
      <c r="I435" s="36"/>
      <c r="J435" s="43"/>
      <c r="K435" s="44"/>
      <c r="L435" s="36"/>
      <c r="M435" s="36"/>
      <c r="N435" s="36"/>
      <c r="O435" s="36"/>
      <c r="P435" s="43"/>
      <c r="Q435" s="36"/>
      <c r="R435" s="43"/>
      <c r="S435" s="43"/>
      <c r="T435" s="43"/>
    </row>
    <row r="436" spans="1:20">
      <c r="A436" s="57"/>
      <c r="B436" s="43"/>
      <c r="C436" s="43"/>
      <c r="D436" s="43"/>
      <c r="E436" s="36"/>
      <c r="F436" s="36"/>
      <c r="G436" s="36"/>
      <c r="H436" s="36"/>
      <c r="I436" s="36"/>
      <c r="J436" s="43"/>
      <c r="K436" s="44"/>
      <c r="L436" s="36"/>
      <c r="M436" s="36"/>
      <c r="N436" s="36"/>
      <c r="O436" s="36"/>
      <c r="P436" s="43"/>
      <c r="Q436" s="36"/>
      <c r="R436" s="43"/>
      <c r="S436" s="43"/>
      <c r="T436" s="43"/>
    </row>
    <row r="437" spans="1:20">
      <c r="A437" s="57"/>
      <c r="B437" s="43"/>
      <c r="C437" s="43"/>
      <c r="D437" s="43"/>
      <c r="E437" s="36"/>
      <c r="F437" s="36"/>
      <c r="G437" s="36"/>
      <c r="H437" s="36"/>
      <c r="I437" s="36"/>
      <c r="J437" s="43"/>
      <c r="K437" s="44"/>
      <c r="L437" s="36"/>
      <c r="M437" s="36"/>
      <c r="N437" s="36"/>
      <c r="O437" s="36"/>
      <c r="P437" s="43"/>
      <c r="Q437" s="36"/>
      <c r="R437" s="43"/>
      <c r="S437" s="43"/>
      <c r="T437" s="43"/>
    </row>
    <row r="438" spans="1:20">
      <c r="A438" s="57"/>
      <c r="B438" s="43"/>
      <c r="C438" s="43"/>
      <c r="D438" s="43"/>
      <c r="E438" s="36"/>
      <c r="F438" s="36"/>
      <c r="G438" s="36"/>
      <c r="H438" s="36"/>
      <c r="I438" s="36"/>
      <c r="J438" s="43"/>
      <c r="K438" s="44"/>
      <c r="L438" s="36"/>
      <c r="M438" s="36"/>
      <c r="N438" s="36"/>
      <c r="O438" s="36"/>
      <c r="P438" s="43"/>
      <c r="Q438" s="36"/>
      <c r="R438" s="43"/>
      <c r="S438" s="43"/>
      <c r="T438" s="43"/>
    </row>
    <row r="439" spans="1:20">
      <c r="A439" s="57"/>
      <c r="B439" s="43"/>
      <c r="C439" s="43"/>
      <c r="D439" s="43"/>
      <c r="E439" s="36"/>
      <c r="F439" s="36"/>
      <c r="G439" s="36"/>
      <c r="H439" s="36"/>
      <c r="I439" s="36"/>
      <c r="J439" s="43"/>
      <c r="K439" s="44"/>
      <c r="L439" s="36"/>
      <c r="M439" s="36"/>
      <c r="N439" s="36"/>
      <c r="O439" s="36"/>
      <c r="P439" s="43"/>
      <c r="Q439" s="36"/>
      <c r="R439" s="43"/>
      <c r="S439" s="43"/>
      <c r="T439" s="43"/>
    </row>
    <row r="440" spans="1:20">
      <c r="A440" s="57"/>
      <c r="B440" s="43"/>
      <c r="C440" s="43"/>
      <c r="D440" s="43"/>
      <c r="E440" s="36"/>
      <c r="F440" s="36"/>
      <c r="G440" s="36"/>
      <c r="H440" s="36"/>
      <c r="I440" s="36"/>
      <c r="J440" s="43"/>
      <c r="K440" s="44"/>
      <c r="L440" s="36"/>
      <c r="M440" s="36"/>
      <c r="N440" s="36"/>
      <c r="O440" s="36"/>
      <c r="P440" s="43"/>
      <c r="Q440" s="36"/>
      <c r="R440" s="43"/>
      <c r="S440" s="43"/>
      <c r="T440" s="43"/>
    </row>
    <row r="441" spans="1:20">
      <c r="A441" s="57"/>
      <c r="B441" s="43"/>
      <c r="C441" s="43"/>
      <c r="D441" s="43"/>
      <c r="E441" s="36"/>
      <c r="F441" s="36"/>
      <c r="G441" s="36"/>
      <c r="H441" s="36"/>
      <c r="I441" s="36"/>
      <c r="J441" s="43"/>
      <c r="K441" s="44"/>
      <c r="L441" s="36"/>
      <c r="M441" s="36"/>
      <c r="N441" s="36"/>
      <c r="O441" s="36"/>
      <c r="P441" s="43"/>
      <c r="Q441" s="36"/>
      <c r="R441" s="43"/>
      <c r="S441" s="43"/>
      <c r="T441" s="43"/>
    </row>
    <row r="442" spans="1:20">
      <c r="A442" s="57"/>
      <c r="B442" s="43"/>
      <c r="C442" s="43"/>
      <c r="D442" s="43"/>
      <c r="E442" s="36"/>
      <c r="F442" s="36"/>
      <c r="G442" s="36"/>
      <c r="H442" s="36"/>
      <c r="I442" s="36"/>
      <c r="J442" s="43"/>
      <c r="K442" s="44"/>
      <c r="L442" s="36"/>
      <c r="M442" s="36"/>
      <c r="N442" s="36"/>
      <c r="O442" s="36"/>
      <c r="P442" s="43"/>
      <c r="Q442" s="36"/>
      <c r="R442" s="43"/>
      <c r="S442" s="43"/>
      <c r="T442" s="43"/>
    </row>
    <row r="443" spans="1:20">
      <c r="A443" s="57"/>
      <c r="B443" s="43"/>
      <c r="C443" s="43"/>
      <c r="D443" s="43"/>
      <c r="E443" s="36"/>
      <c r="F443" s="36"/>
      <c r="G443" s="36"/>
      <c r="H443" s="36"/>
      <c r="I443" s="36"/>
      <c r="J443" s="43"/>
      <c r="K443" s="44"/>
      <c r="L443" s="36"/>
      <c r="M443" s="36"/>
      <c r="N443" s="36"/>
      <c r="O443" s="36"/>
      <c r="P443" s="43"/>
      <c r="Q443" s="36"/>
      <c r="R443" s="43"/>
      <c r="S443" s="43"/>
      <c r="T443" s="43"/>
    </row>
    <row r="444" spans="1:20">
      <c r="A444" s="57"/>
      <c r="B444" s="43"/>
      <c r="C444" s="43"/>
      <c r="D444" s="43"/>
      <c r="E444" s="36"/>
      <c r="F444" s="36"/>
      <c r="G444" s="36"/>
      <c r="H444" s="36"/>
      <c r="I444" s="36"/>
      <c r="J444" s="43"/>
      <c r="K444" s="44"/>
      <c r="L444" s="36"/>
      <c r="M444" s="36"/>
      <c r="N444" s="36"/>
      <c r="O444" s="36"/>
      <c r="P444" s="43"/>
      <c r="Q444" s="36"/>
      <c r="R444" s="43"/>
      <c r="S444" s="43"/>
      <c r="T444" s="43"/>
    </row>
    <row r="445" spans="1:20">
      <c r="A445" s="57"/>
      <c r="B445" s="43"/>
      <c r="C445" s="43"/>
      <c r="D445" s="43"/>
      <c r="E445" s="36"/>
      <c r="F445" s="36"/>
      <c r="G445" s="36"/>
      <c r="H445" s="36"/>
      <c r="I445" s="36"/>
      <c r="J445" s="43"/>
      <c r="K445" s="44"/>
      <c r="L445" s="36"/>
      <c r="M445" s="36"/>
      <c r="N445" s="36"/>
      <c r="O445" s="36"/>
      <c r="P445" s="43"/>
      <c r="Q445" s="36"/>
      <c r="R445" s="43"/>
      <c r="S445" s="43"/>
      <c r="T445" s="43"/>
    </row>
    <row r="446" spans="1:20">
      <c r="A446" s="57"/>
      <c r="B446" s="43"/>
      <c r="C446" s="43"/>
      <c r="D446" s="43"/>
      <c r="E446" s="36"/>
      <c r="F446" s="36"/>
      <c r="G446" s="36"/>
      <c r="H446" s="36"/>
      <c r="I446" s="36"/>
      <c r="J446" s="43"/>
      <c r="K446" s="44"/>
      <c r="L446" s="36"/>
      <c r="M446" s="36"/>
      <c r="N446" s="36"/>
      <c r="O446" s="36"/>
      <c r="P446" s="43"/>
      <c r="Q446" s="36"/>
      <c r="R446" s="43"/>
      <c r="S446" s="43"/>
      <c r="T446" s="43"/>
    </row>
    <row r="447" spans="1:20">
      <c r="A447" s="57"/>
      <c r="B447" s="43"/>
      <c r="C447" s="43"/>
      <c r="D447" s="43"/>
      <c r="E447" s="36"/>
      <c r="F447" s="36"/>
      <c r="G447" s="36"/>
      <c r="H447" s="36"/>
      <c r="I447" s="36"/>
      <c r="J447" s="43"/>
      <c r="K447" s="44"/>
      <c r="L447" s="36"/>
      <c r="M447" s="36"/>
      <c r="N447" s="36"/>
      <c r="O447" s="36"/>
      <c r="P447" s="43"/>
      <c r="Q447" s="36"/>
      <c r="R447" s="43"/>
      <c r="S447" s="43"/>
      <c r="T447" s="43"/>
    </row>
    <row r="448" spans="1:20">
      <c r="A448" s="57"/>
      <c r="B448" s="43"/>
      <c r="C448" s="43"/>
      <c r="D448" s="43"/>
      <c r="E448" s="36"/>
      <c r="F448" s="36"/>
      <c r="G448" s="36"/>
      <c r="H448" s="36"/>
      <c r="I448" s="36"/>
      <c r="J448" s="43"/>
      <c r="K448" s="44"/>
      <c r="L448" s="36"/>
      <c r="M448" s="36"/>
      <c r="N448" s="36"/>
      <c r="O448" s="36"/>
      <c r="P448" s="43"/>
      <c r="Q448" s="36"/>
      <c r="R448" s="43"/>
      <c r="S448" s="43"/>
      <c r="T448" s="43"/>
    </row>
    <row r="449" spans="1:20">
      <c r="A449" s="57"/>
      <c r="B449" s="43"/>
      <c r="C449" s="43"/>
      <c r="D449" s="43"/>
      <c r="E449" s="36"/>
      <c r="F449" s="36"/>
      <c r="G449" s="36"/>
      <c r="H449" s="36"/>
      <c r="I449" s="36"/>
      <c r="J449" s="43"/>
      <c r="K449" s="44"/>
      <c r="L449" s="36"/>
      <c r="M449" s="36"/>
      <c r="N449" s="36"/>
      <c r="O449" s="36"/>
      <c r="P449" s="43"/>
      <c r="Q449" s="36"/>
      <c r="R449" s="43"/>
      <c r="S449" s="43"/>
      <c r="T449" s="43"/>
    </row>
    <row r="450" spans="1:20">
      <c r="A450" s="57"/>
      <c r="B450" s="43"/>
      <c r="C450" s="43"/>
      <c r="D450" s="43"/>
      <c r="E450" s="36"/>
      <c r="F450" s="36"/>
      <c r="G450" s="36"/>
      <c r="H450" s="36"/>
      <c r="I450" s="36"/>
      <c r="J450" s="43"/>
      <c r="K450" s="44"/>
      <c r="L450" s="36"/>
      <c r="M450" s="36"/>
      <c r="N450" s="36"/>
      <c r="O450" s="36"/>
      <c r="P450" s="43"/>
      <c r="Q450" s="36"/>
      <c r="R450" s="43"/>
      <c r="S450" s="43"/>
      <c r="T450" s="43"/>
    </row>
    <row r="451" spans="1:20">
      <c r="A451" s="57"/>
      <c r="B451" s="43"/>
      <c r="C451" s="43"/>
      <c r="D451" s="43"/>
      <c r="E451" s="36"/>
      <c r="F451" s="36"/>
      <c r="G451" s="36"/>
      <c r="H451" s="36"/>
      <c r="I451" s="36"/>
      <c r="J451" s="43"/>
      <c r="K451" s="44"/>
      <c r="L451" s="36"/>
      <c r="M451" s="36"/>
      <c r="N451" s="36"/>
      <c r="O451" s="36"/>
      <c r="P451" s="43"/>
      <c r="Q451" s="36"/>
      <c r="R451" s="43"/>
      <c r="S451" s="43"/>
      <c r="T451" s="43"/>
    </row>
    <row r="452" spans="1:20">
      <c r="A452" s="57"/>
      <c r="B452" s="43"/>
      <c r="C452" s="43"/>
      <c r="D452" s="43"/>
      <c r="E452" s="36"/>
      <c r="F452" s="36"/>
      <c r="G452" s="36"/>
      <c r="H452" s="36"/>
      <c r="I452" s="36"/>
      <c r="J452" s="43"/>
      <c r="K452" s="44"/>
      <c r="L452" s="36"/>
      <c r="M452" s="36"/>
      <c r="N452" s="36"/>
      <c r="O452" s="36"/>
      <c r="P452" s="43"/>
      <c r="Q452" s="36"/>
      <c r="R452" s="43"/>
      <c r="S452" s="43"/>
      <c r="T452" s="43"/>
    </row>
    <row r="453" spans="1:20">
      <c r="A453" s="57"/>
      <c r="B453" s="43"/>
      <c r="C453" s="43"/>
      <c r="D453" s="43"/>
      <c r="E453" s="36"/>
      <c r="F453" s="36"/>
      <c r="G453" s="36"/>
      <c r="H453" s="36"/>
      <c r="I453" s="36"/>
      <c r="J453" s="43"/>
      <c r="K453" s="44"/>
      <c r="L453" s="36"/>
      <c r="M453" s="36"/>
      <c r="N453" s="36"/>
      <c r="O453" s="36"/>
      <c r="P453" s="43"/>
      <c r="Q453" s="36"/>
      <c r="R453" s="43"/>
      <c r="S453" s="43"/>
      <c r="T453" s="43"/>
    </row>
    <row r="454" spans="1:20">
      <c r="A454" s="57"/>
      <c r="B454" s="43"/>
      <c r="C454" s="43"/>
      <c r="D454" s="43"/>
      <c r="E454" s="36"/>
      <c r="F454" s="36"/>
      <c r="G454" s="36"/>
      <c r="H454" s="36"/>
      <c r="I454" s="36"/>
      <c r="J454" s="43"/>
      <c r="K454" s="44"/>
      <c r="L454" s="36"/>
      <c r="M454" s="36"/>
      <c r="N454" s="36"/>
      <c r="O454" s="36"/>
      <c r="P454" s="43"/>
      <c r="Q454" s="36"/>
      <c r="R454" s="43"/>
      <c r="S454" s="43"/>
      <c r="T454" s="43"/>
    </row>
    <row r="455" spans="1:20">
      <c r="A455" s="57"/>
      <c r="B455" s="43"/>
      <c r="C455" s="43"/>
      <c r="D455" s="43"/>
      <c r="E455" s="36"/>
      <c r="F455" s="36"/>
      <c r="G455" s="36"/>
      <c r="H455" s="36"/>
      <c r="I455" s="36"/>
      <c r="J455" s="43"/>
      <c r="K455" s="44"/>
      <c r="L455" s="36"/>
      <c r="M455" s="36"/>
      <c r="N455" s="36"/>
      <c r="O455" s="36"/>
      <c r="P455" s="43"/>
      <c r="Q455" s="36"/>
      <c r="R455" s="43"/>
      <c r="S455" s="43"/>
      <c r="T455" s="43"/>
    </row>
    <row r="456" spans="1:20">
      <c r="A456" s="57"/>
      <c r="B456" s="43"/>
      <c r="C456" s="43"/>
      <c r="D456" s="43"/>
      <c r="E456" s="36"/>
      <c r="F456" s="36"/>
      <c r="G456" s="36"/>
      <c r="H456" s="36"/>
      <c r="I456" s="36"/>
      <c r="J456" s="43"/>
      <c r="K456" s="44"/>
      <c r="L456" s="36"/>
      <c r="M456" s="36"/>
      <c r="N456" s="36"/>
      <c r="O456" s="36"/>
      <c r="P456" s="43"/>
      <c r="Q456" s="36"/>
      <c r="R456" s="43"/>
      <c r="S456" s="43"/>
      <c r="T456" s="43"/>
    </row>
    <row r="457" spans="1:20">
      <c r="A457" s="57"/>
      <c r="B457" s="43"/>
      <c r="C457" s="43"/>
      <c r="D457" s="43"/>
      <c r="E457" s="36"/>
      <c r="F457" s="36"/>
      <c r="G457" s="36"/>
      <c r="H457" s="36"/>
      <c r="I457" s="36"/>
      <c r="J457" s="43"/>
      <c r="K457" s="44"/>
      <c r="L457" s="36"/>
      <c r="M457" s="36"/>
      <c r="N457" s="36"/>
      <c r="O457" s="36"/>
      <c r="P457" s="43"/>
      <c r="Q457" s="36"/>
      <c r="R457" s="43"/>
      <c r="S457" s="43"/>
      <c r="T457" s="43"/>
    </row>
    <row r="458" spans="1:20">
      <c r="A458" s="57"/>
      <c r="B458" s="43"/>
      <c r="C458" s="43"/>
      <c r="D458" s="43"/>
      <c r="E458" s="36"/>
      <c r="F458" s="36"/>
      <c r="G458" s="36"/>
      <c r="H458" s="36"/>
      <c r="I458" s="36"/>
      <c r="J458" s="43"/>
      <c r="K458" s="44"/>
      <c r="L458" s="36"/>
      <c r="M458" s="36"/>
      <c r="N458" s="36"/>
      <c r="O458" s="36"/>
      <c r="P458" s="43"/>
      <c r="Q458" s="36"/>
      <c r="R458" s="43"/>
      <c r="S458" s="43"/>
      <c r="T458" s="43"/>
    </row>
    <row r="459" spans="1:20">
      <c r="A459" s="57"/>
      <c r="B459" s="43"/>
      <c r="C459" s="43"/>
      <c r="D459" s="43"/>
      <c r="E459" s="36"/>
      <c r="F459" s="36"/>
      <c r="G459" s="36"/>
      <c r="H459" s="36"/>
      <c r="I459" s="36"/>
      <c r="J459" s="43"/>
      <c r="K459" s="44"/>
      <c r="L459" s="36"/>
      <c r="M459" s="36"/>
      <c r="N459" s="36"/>
      <c r="O459" s="36"/>
      <c r="P459" s="43"/>
      <c r="Q459" s="36"/>
      <c r="R459" s="43"/>
      <c r="S459" s="43"/>
      <c r="T459" s="43"/>
    </row>
    <row r="460" spans="1:20">
      <c r="A460" s="57"/>
      <c r="B460" s="43"/>
      <c r="C460" s="43"/>
      <c r="D460" s="43"/>
      <c r="E460" s="36"/>
      <c r="F460" s="36"/>
      <c r="G460" s="36"/>
      <c r="H460" s="36"/>
      <c r="I460" s="36"/>
      <c r="J460" s="43"/>
      <c r="K460" s="44"/>
      <c r="L460" s="36"/>
      <c r="M460" s="36"/>
      <c r="N460" s="36"/>
      <c r="O460" s="36"/>
      <c r="P460" s="43"/>
      <c r="Q460" s="36"/>
      <c r="R460" s="43"/>
      <c r="S460" s="43"/>
      <c r="T460" s="43"/>
    </row>
    <row r="461" spans="1:20">
      <c r="A461" s="57"/>
      <c r="B461" s="43"/>
      <c r="C461" s="43"/>
      <c r="D461" s="43"/>
      <c r="E461" s="36"/>
      <c r="F461" s="36"/>
      <c r="G461" s="36"/>
      <c r="H461" s="36"/>
      <c r="I461" s="36"/>
      <c r="J461" s="43"/>
      <c r="K461" s="44"/>
      <c r="L461" s="36"/>
      <c r="M461" s="36"/>
      <c r="N461" s="36"/>
      <c r="O461" s="36"/>
      <c r="P461" s="43"/>
      <c r="Q461" s="36"/>
      <c r="R461" s="43"/>
      <c r="S461" s="43"/>
      <c r="T461" s="43"/>
    </row>
    <row r="462" spans="1:20">
      <c r="A462" s="57"/>
      <c r="B462" s="43"/>
      <c r="C462" s="43"/>
      <c r="D462" s="43"/>
      <c r="E462" s="36"/>
      <c r="F462" s="36"/>
      <c r="G462" s="36"/>
      <c r="H462" s="36"/>
      <c r="I462" s="36"/>
      <c r="J462" s="43"/>
      <c r="K462" s="44"/>
      <c r="L462" s="36"/>
      <c r="M462" s="36"/>
      <c r="N462" s="36"/>
      <c r="O462" s="36"/>
      <c r="P462" s="43"/>
      <c r="Q462" s="36"/>
      <c r="R462" s="43"/>
      <c r="S462" s="43"/>
      <c r="T462" s="43"/>
    </row>
    <row r="463" spans="1:20">
      <c r="A463" s="57"/>
      <c r="B463" s="43"/>
      <c r="C463" s="43"/>
      <c r="D463" s="43"/>
      <c r="E463" s="36"/>
      <c r="F463" s="36"/>
      <c r="G463" s="36"/>
      <c r="H463" s="36"/>
      <c r="I463" s="36"/>
      <c r="J463" s="43"/>
      <c r="K463" s="44"/>
      <c r="L463" s="36"/>
      <c r="M463" s="36"/>
      <c r="N463" s="36"/>
      <c r="O463" s="36"/>
      <c r="P463" s="43"/>
      <c r="Q463" s="36"/>
      <c r="R463" s="43"/>
      <c r="S463" s="43"/>
      <c r="T463" s="43"/>
    </row>
    <row r="464" spans="1:20">
      <c r="A464" s="57"/>
      <c r="B464" s="43"/>
      <c r="C464" s="43"/>
      <c r="D464" s="43"/>
      <c r="E464" s="36"/>
      <c r="F464" s="36"/>
      <c r="G464" s="36"/>
      <c r="H464" s="36"/>
      <c r="I464" s="36"/>
      <c r="J464" s="43"/>
      <c r="K464" s="44"/>
      <c r="L464" s="36"/>
      <c r="M464" s="36"/>
      <c r="N464" s="36"/>
      <c r="O464" s="36"/>
      <c r="P464" s="43"/>
      <c r="Q464" s="36"/>
      <c r="R464" s="43"/>
      <c r="S464" s="43"/>
      <c r="T464" s="43"/>
    </row>
    <row r="465" spans="1:20">
      <c r="A465" s="57"/>
      <c r="B465" s="43"/>
      <c r="C465" s="43"/>
      <c r="D465" s="43"/>
      <c r="E465" s="36"/>
      <c r="F465" s="36"/>
      <c r="G465" s="36"/>
      <c r="H465" s="36"/>
      <c r="I465" s="36"/>
      <c r="J465" s="43"/>
      <c r="K465" s="44"/>
      <c r="L465" s="36"/>
      <c r="M465" s="36"/>
      <c r="N465" s="36"/>
      <c r="O465" s="36"/>
      <c r="P465" s="43"/>
      <c r="Q465" s="36"/>
      <c r="R465" s="43"/>
      <c r="S465" s="43"/>
      <c r="T465" s="43"/>
    </row>
    <row r="466" spans="1:20">
      <c r="A466" s="57"/>
      <c r="B466" s="43"/>
      <c r="C466" s="43"/>
      <c r="D466" s="43"/>
      <c r="E466" s="36"/>
      <c r="F466" s="36"/>
      <c r="G466" s="36"/>
      <c r="H466" s="36"/>
      <c r="I466" s="36"/>
      <c r="J466" s="43"/>
      <c r="K466" s="44"/>
      <c r="L466" s="36"/>
      <c r="M466" s="36"/>
      <c r="N466" s="36"/>
      <c r="O466" s="36"/>
      <c r="P466" s="43"/>
      <c r="Q466" s="36"/>
      <c r="R466" s="43"/>
      <c r="S466" s="43"/>
      <c r="T466" s="43"/>
    </row>
    <row r="467" spans="1:20">
      <c r="A467" s="57"/>
      <c r="B467" s="43"/>
      <c r="C467" s="43"/>
      <c r="D467" s="43"/>
      <c r="E467" s="36"/>
      <c r="F467" s="36"/>
      <c r="G467" s="36"/>
      <c r="H467" s="36"/>
      <c r="I467" s="36"/>
      <c r="J467" s="43"/>
      <c r="K467" s="44"/>
      <c r="L467" s="36"/>
      <c r="M467" s="36"/>
      <c r="N467" s="36"/>
      <c r="O467" s="36"/>
      <c r="P467" s="43"/>
      <c r="Q467" s="36"/>
      <c r="R467" s="43"/>
      <c r="S467" s="43"/>
      <c r="T467" s="43"/>
    </row>
    <row r="468" spans="1:20">
      <c r="A468" s="57"/>
      <c r="B468" s="43"/>
      <c r="C468" s="43"/>
      <c r="D468" s="43"/>
      <c r="E468" s="36"/>
      <c r="F468" s="36"/>
      <c r="G468" s="36"/>
      <c r="H468" s="36"/>
      <c r="I468" s="36"/>
      <c r="J468" s="43"/>
      <c r="K468" s="44"/>
      <c r="L468" s="36"/>
      <c r="M468" s="36"/>
      <c r="N468" s="36"/>
      <c r="O468" s="36"/>
      <c r="P468" s="43"/>
      <c r="Q468" s="36"/>
      <c r="R468" s="43"/>
      <c r="S468" s="43"/>
      <c r="T468" s="43"/>
    </row>
    <row r="469" spans="1:20">
      <c r="A469" s="57"/>
      <c r="B469" s="43"/>
      <c r="C469" s="43"/>
      <c r="D469" s="43"/>
      <c r="E469" s="36"/>
      <c r="F469" s="36"/>
      <c r="G469" s="36"/>
      <c r="H469" s="36"/>
      <c r="I469" s="36"/>
      <c r="J469" s="43"/>
      <c r="K469" s="44"/>
      <c r="L469" s="36"/>
      <c r="M469" s="36"/>
      <c r="N469" s="36"/>
      <c r="O469" s="36"/>
      <c r="P469" s="43"/>
      <c r="Q469" s="36"/>
      <c r="R469" s="43"/>
      <c r="S469" s="43"/>
      <c r="T469" s="43"/>
    </row>
    <row r="470" spans="1:20">
      <c r="A470" s="57"/>
      <c r="B470" s="43"/>
      <c r="C470" s="43"/>
      <c r="D470" s="43"/>
      <c r="E470" s="36"/>
      <c r="F470" s="36"/>
      <c r="G470" s="36"/>
      <c r="H470" s="36"/>
      <c r="I470" s="36"/>
      <c r="J470" s="43"/>
      <c r="K470" s="44"/>
      <c r="L470" s="36"/>
      <c r="M470" s="36"/>
      <c r="N470" s="36"/>
      <c r="O470" s="36"/>
      <c r="P470" s="43"/>
      <c r="Q470" s="36"/>
      <c r="R470" s="43"/>
      <c r="S470" s="43"/>
      <c r="T470" s="43"/>
    </row>
    <row r="471" spans="1:20">
      <c r="A471" s="57"/>
      <c r="B471" s="43"/>
      <c r="C471" s="43"/>
      <c r="D471" s="43"/>
      <c r="E471" s="36"/>
      <c r="F471" s="36"/>
      <c r="G471" s="36"/>
      <c r="H471" s="36"/>
      <c r="I471" s="36"/>
      <c r="J471" s="43"/>
      <c r="K471" s="44"/>
      <c r="L471" s="36"/>
      <c r="M471" s="36"/>
      <c r="N471" s="36"/>
      <c r="O471" s="36"/>
      <c r="P471" s="43"/>
      <c r="Q471" s="36"/>
      <c r="R471" s="43"/>
      <c r="S471" s="43"/>
      <c r="T471" s="43"/>
    </row>
    <row r="472" spans="1:20">
      <c r="A472" s="57"/>
      <c r="B472" s="43"/>
      <c r="C472" s="43"/>
      <c r="D472" s="43"/>
      <c r="E472" s="36"/>
      <c r="F472" s="36"/>
      <c r="G472" s="36"/>
      <c r="H472" s="36"/>
      <c r="I472" s="36"/>
      <c r="J472" s="43"/>
      <c r="K472" s="44"/>
      <c r="L472" s="36"/>
      <c r="M472" s="36"/>
      <c r="N472" s="36"/>
      <c r="O472" s="36"/>
      <c r="P472" s="43"/>
      <c r="Q472" s="36"/>
      <c r="R472" s="43"/>
      <c r="S472" s="43"/>
      <c r="T472" s="43"/>
    </row>
    <row r="473" spans="1:20">
      <c r="A473" s="57"/>
      <c r="B473" s="43"/>
      <c r="C473" s="43"/>
      <c r="D473" s="43"/>
      <c r="E473" s="36"/>
      <c r="F473" s="36"/>
      <c r="G473" s="36"/>
      <c r="H473" s="36"/>
      <c r="I473" s="36"/>
      <c r="J473" s="43"/>
      <c r="K473" s="44"/>
      <c r="L473" s="36"/>
      <c r="M473" s="36"/>
      <c r="N473" s="36"/>
      <c r="O473" s="36"/>
      <c r="P473" s="43"/>
      <c r="Q473" s="36"/>
      <c r="R473" s="43"/>
      <c r="S473" s="43"/>
      <c r="T473" s="43"/>
    </row>
    <row r="474" spans="1:20">
      <c r="A474" s="57"/>
      <c r="B474" s="43"/>
      <c r="C474" s="43"/>
      <c r="D474" s="43"/>
      <c r="E474" s="36"/>
      <c r="F474" s="36"/>
      <c r="G474" s="36"/>
      <c r="H474" s="36"/>
      <c r="I474" s="36"/>
      <c r="J474" s="43"/>
      <c r="K474" s="44"/>
      <c r="L474" s="36"/>
      <c r="M474" s="36"/>
      <c r="N474" s="36"/>
      <c r="O474" s="36"/>
      <c r="P474" s="43"/>
      <c r="Q474" s="36"/>
      <c r="R474" s="43"/>
      <c r="S474" s="43"/>
      <c r="T474" s="43"/>
    </row>
    <row r="475" spans="1:20">
      <c r="A475" s="57"/>
      <c r="B475" s="43"/>
      <c r="C475" s="43"/>
      <c r="D475" s="43"/>
      <c r="E475" s="36"/>
      <c r="F475" s="36"/>
      <c r="G475" s="36"/>
      <c r="H475" s="36"/>
      <c r="I475" s="36"/>
      <c r="J475" s="43"/>
      <c r="K475" s="44"/>
      <c r="L475" s="36"/>
      <c r="M475" s="36"/>
      <c r="N475" s="36"/>
      <c r="O475" s="36"/>
      <c r="P475" s="43"/>
      <c r="Q475" s="36"/>
      <c r="R475" s="43"/>
      <c r="S475" s="43"/>
      <c r="T475" s="43"/>
    </row>
    <row r="476" spans="1:20">
      <c r="A476" s="57"/>
      <c r="B476" s="43"/>
      <c r="C476" s="43"/>
      <c r="D476" s="43"/>
      <c r="E476" s="36"/>
      <c r="F476" s="36"/>
      <c r="G476" s="36"/>
      <c r="H476" s="36"/>
      <c r="I476" s="36"/>
      <c r="J476" s="43"/>
      <c r="K476" s="44"/>
      <c r="L476" s="36"/>
      <c r="M476" s="36"/>
      <c r="N476" s="36"/>
      <c r="O476" s="36"/>
      <c r="P476" s="43"/>
      <c r="Q476" s="36"/>
      <c r="R476" s="43"/>
      <c r="S476" s="43"/>
      <c r="T476" s="43"/>
    </row>
    <row r="477" spans="1:20">
      <c r="A477" s="57"/>
      <c r="B477" s="43"/>
      <c r="C477" s="43"/>
      <c r="D477" s="43"/>
      <c r="E477" s="36"/>
      <c r="F477" s="36"/>
      <c r="G477" s="36"/>
      <c r="H477" s="36"/>
      <c r="I477" s="36"/>
      <c r="J477" s="43"/>
      <c r="K477" s="44"/>
      <c r="L477" s="36"/>
      <c r="M477" s="36"/>
      <c r="N477" s="36"/>
      <c r="O477" s="36"/>
      <c r="P477" s="43"/>
      <c r="Q477" s="36"/>
      <c r="R477" s="43"/>
      <c r="S477" s="43"/>
      <c r="T477" s="43"/>
    </row>
    <row r="478" spans="1:20">
      <c r="A478" s="57"/>
      <c r="B478" s="43"/>
      <c r="C478" s="43"/>
      <c r="D478" s="43"/>
      <c r="E478" s="36"/>
      <c r="F478" s="36"/>
      <c r="G478" s="36"/>
      <c r="H478" s="36"/>
      <c r="I478" s="36"/>
      <c r="J478" s="43"/>
      <c r="K478" s="44"/>
      <c r="L478" s="36"/>
      <c r="M478" s="36"/>
      <c r="N478" s="36"/>
      <c r="O478" s="36"/>
      <c r="P478" s="43"/>
      <c r="Q478" s="36"/>
      <c r="R478" s="43"/>
      <c r="S478" s="43"/>
      <c r="T478" s="43"/>
    </row>
    <row r="479" spans="1:20">
      <c r="A479" s="57"/>
      <c r="B479" s="43"/>
      <c r="C479" s="43"/>
      <c r="D479" s="43"/>
      <c r="E479" s="36"/>
      <c r="F479" s="36"/>
      <c r="G479" s="36"/>
      <c r="H479" s="36"/>
      <c r="I479" s="36"/>
      <c r="J479" s="43"/>
      <c r="K479" s="44"/>
      <c r="L479" s="36"/>
      <c r="M479" s="36"/>
      <c r="N479" s="36"/>
      <c r="O479" s="36"/>
      <c r="P479" s="43"/>
      <c r="Q479" s="36"/>
      <c r="R479" s="43"/>
      <c r="S479" s="43"/>
      <c r="T479" s="43"/>
    </row>
    <row r="480" spans="1:20">
      <c r="A480" s="57"/>
      <c r="B480" s="43"/>
      <c r="C480" s="43"/>
      <c r="D480" s="43"/>
      <c r="E480" s="36"/>
      <c r="F480" s="36"/>
      <c r="G480" s="36"/>
      <c r="H480" s="36"/>
      <c r="I480" s="36"/>
      <c r="J480" s="43"/>
      <c r="K480" s="44"/>
      <c r="L480" s="36"/>
      <c r="M480" s="36"/>
      <c r="N480" s="36"/>
      <c r="O480" s="36"/>
      <c r="P480" s="43"/>
      <c r="Q480" s="36"/>
      <c r="R480" s="43"/>
      <c r="S480" s="43"/>
      <c r="T480" s="43"/>
    </row>
    <row r="481" spans="1:20">
      <c r="A481" s="57"/>
      <c r="B481" s="43"/>
      <c r="C481" s="43"/>
      <c r="D481" s="43"/>
      <c r="E481" s="36"/>
      <c r="F481" s="36"/>
      <c r="G481" s="36"/>
      <c r="H481" s="36"/>
      <c r="I481" s="36"/>
      <c r="J481" s="43"/>
      <c r="K481" s="44"/>
      <c r="L481" s="36"/>
      <c r="M481" s="36"/>
      <c r="N481" s="36"/>
      <c r="O481" s="36"/>
      <c r="P481" s="43"/>
      <c r="Q481" s="36"/>
      <c r="R481" s="43"/>
      <c r="S481" s="43"/>
      <c r="T481" s="43"/>
    </row>
    <row r="482" spans="1:20">
      <c r="A482" s="57"/>
      <c r="B482" s="43"/>
      <c r="C482" s="43"/>
      <c r="D482" s="43"/>
      <c r="E482" s="36"/>
      <c r="F482" s="36"/>
      <c r="G482" s="36"/>
      <c r="H482" s="36"/>
      <c r="I482" s="36"/>
      <c r="J482" s="43"/>
      <c r="K482" s="44"/>
      <c r="L482" s="36"/>
      <c r="M482" s="36"/>
      <c r="N482" s="36"/>
      <c r="O482" s="36"/>
      <c r="P482" s="43"/>
      <c r="Q482" s="36"/>
      <c r="R482" s="43"/>
      <c r="S482" s="43"/>
      <c r="T482" s="43"/>
    </row>
    <row r="483" spans="1:20">
      <c r="A483" s="57"/>
      <c r="B483" s="43"/>
      <c r="C483" s="43"/>
      <c r="D483" s="43"/>
      <c r="E483" s="36"/>
      <c r="F483" s="36"/>
      <c r="G483" s="36"/>
      <c r="H483" s="36"/>
      <c r="I483" s="36"/>
      <c r="J483" s="43"/>
      <c r="K483" s="44"/>
      <c r="L483" s="36"/>
      <c r="M483" s="36"/>
      <c r="N483" s="36"/>
      <c r="O483" s="36"/>
      <c r="P483" s="43"/>
      <c r="Q483" s="36"/>
      <c r="R483" s="43"/>
      <c r="S483" s="43"/>
      <c r="T483" s="43"/>
    </row>
    <row r="484" spans="1:20">
      <c r="A484" s="57"/>
      <c r="B484" s="43"/>
      <c r="C484" s="43"/>
      <c r="D484" s="43"/>
      <c r="E484" s="36"/>
      <c r="F484" s="36"/>
      <c r="G484" s="36"/>
      <c r="H484" s="36"/>
      <c r="I484" s="36"/>
      <c r="J484" s="43"/>
      <c r="K484" s="44"/>
      <c r="L484" s="36"/>
      <c r="M484" s="36"/>
      <c r="N484" s="36"/>
      <c r="O484" s="36"/>
      <c r="P484" s="43"/>
      <c r="Q484" s="36"/>
      <c r="R484" s="43"/>
      <c r="S484" s="43"/>
      <c r="T484" s="43"/>
    </row>
    <row r="485" spans="1:20">
      <c r="A485" s="57"/>
      <c r="B485" s="43"/>
      <c r="C485" s="43"/>
      <c r="D485" s="43"/>
      <c r="E485" s="36"/>
      <c r="F485" s="36"/>
      <c r="G485" s="36"/>
      <c r="H485" s="36"/>
      <c r="I485" s="36"/>
      <c r="J485" s="43"/>
      <c r="K485" s="44"/>
      <c r="L485" s="36"/>
      <c r="M485" s="36"/>
      <c r="N485" s="36"/>
      <c r="O485" s="36"/>
      <c r="P485" s="43"/>
      <c r="Q485" s="36"/>
      <c r="R485" s="43"/>
      <c r="S485" s="43"/>
      <c r="T485" s="43"/>
    </row>
    <row r="486" spans="1:20">
      <c r="A486" s="57"/>
      <c r="B486" s="43"/>
      <c r="C486" s="43"/>
      <c r="D486" s="43"/>
      <c r="E486" s="36"/>
      <c r="F486" s="36"/>
      <c r="G486" s="36"/>
      <c r="H486" s="36"/>
      <c r="I486" s="36"/>
      <c r="J486" s="43"/>
      <c r="K486" s="44"/>
      <c r="L486" s="36"/>
      <c r="M486" s="36"/>
      <c r="N486" s="36"/>
      <c r="O486" s="36"/>
      <c r="P486" s="43"/>
      <c r="Q486" s="36"/>
      <c r="R486" s="43"/>
      <c r="S486" s="43"/>
      <c r="T486" s="43"/>
    </row>
    <row r="487" spans="1:20">
      <c r="A487" s="57"/>
      <c r="B487" s="43"/>
      <c r="C487" s="43"/>
      <c r="D487" s="43"/>
      <c r="E487" s="36"/>
      <c r="F487" s="36"/>
      <c r="G487" s="36"/>
      <c r="H487" s="36"/>
      <c r="I487" s="36"/>
      <c r="J487" s="43"/>
      <c r="K487" s="44"/>
      <c r="L487" s="36"/>
      <c r="M487" s="36"/>
      <c r="N487" s="36"/>
      <c r="O487" s="36"/>
      <c r="P487" s="43"/>
      <c r="Q487" s="36"/>
      <c r="R487" s="43"/>
      <c r="S487" s="43"/>
      <c r="T487" s="43"/>
    </row>
    <row r="488" spans="1:20">
      <c r="A488" s="57"/>
      <c r="B488" s="43"/>
      <c r="C488" s="43"/>
      <c r="D488" s="43"/>
      <c r="E488" s="36"/>
      <c r="F488" s="36"/>
      <c r="G488" s="36"/>
      <c r="H488" s="36"/>
      <c r="I488" s="36"/>
      <c r="J488" s="43"/>
      <c r="K488" s="44"/>
      <c r="L488" s="36"/>
      <c r="M488" s="36"/>
      <c r="N488" s="36"/>
      <c r="O488" s="36"/>
      <c r="P488" s="43"/>
      <c r="Q488" s="36"/>
      <c r="R488" s="43"/>
      <c r="S488" s="43"/>
      <c r="T488" s="43"/>
    </row>
    <row r="489" spans="1:20">
      <c r="A489" s="57"/>
      <c r="B489" s="43"/>
      <c r="C489" s="43"/>
      <c r="D489" s="43"/>
      <c r="E489" s="36"/>
      <c r="F489" s="36"/>
      <c r="G489" s="36"/>
      <c r="H489" s="36"/>
      <c r="I489" s="36"/>
      <c r="J489" s="43"/>
      <c r="K489" s="44"/>
      <c r="L489" s="36"/>
      <c r="M489" s="36"/>
      <c r="N489" s="36"/>
      <c r="O489" s="36"/>
      <c r="P489" s="43"/>
      <c r="Q489" s="36"/>
      <c r="R489" s="43"/>
      <c r="S489" s="43"/>
      <c r="T489" s="43"/>
    </row>
    <row r="490" spans="1:20">
      <c r="A490" s="57"/>
      <c r="B490" s="43"/>
      <c r="C490" s="43"/>
      <c r="D490" s="43"/>
      <c r="E490" s="36"/>
      <c r="F490" s="36"/>
      <c r="G490" s="36"/>
      <c r="H490" s="36"/>
      <c r="I490" s="36"/>
      <c r="J490" s="43"/>
      <c r="K490" s="44"/>
      <c r="L490" s="36"/>
      <c r="M490" s="36"/>
      <c r="N490" s="36"/>
      <c r="O490" s="36"/>
      <c r="P490" s="43"/>
      <c r="Q490" s="36"/>
      <c r="R490" s="43"/>
      <c r="S490" s="43"/>
      <c r="T490" s="43"/>
    </row>
    <row r="491" spans="1:20">
      <c r="A491" s="57"/>
      <c r="B491" s="43"/>
      <c r="C491" s="43"/>
      <c r="D491" s="43"/>
      <c r="E491" s="36"/>
      <c r="F491" s="36"/>
      <c r="G491" s="36"/>
      <c r="H491" s="36"/>
      <c r="I491" s="36"/>
      <c r="J491" s="43"/>
      <c r="K491" s="44"/>
      <c r="L491" s="36"/>
      <c r="M491" s="36"/>
      <c r="N491" s="36"/>
      <c r="O491" s="36"/>
      <c r="P491" s="43"/>
      <c r="Q491" s="36"/>
      <c r="R491" s="43"/>
      <c r="S491" s="43"/>
      <c r="T491" s="43"/>
    </row>
    <row r="492" spans="1:20">
      <c r="A492" s="57"/>
      <c r="B492" s="43"/>
      <c r="C492" s="43"/>
      <c r="D492" s="43"/>
      <c r="E492" s="36"/>
      <c r="F492" s="36"/>
      <c r="G492" s="36"/>
      <c r="H492" s="36"/>
      <c r="I492" s="36"/>
      <c r="J492" s="43"/>
      <c r="K492" s="44"/>
      <c r="L492" s="36"/>
      <c r="M492" s="36"/>
      <c r="N492" s="36"/>
      <c r="O492" s="36"/>
      <c r="P492" s="43"/>
      <c r="Q492" s="36"/>
      <c r="R492" s="43"/>
      <c r="S492" s="43"/>
      <c r="T492" s="43"/>
    </row>
    <row r="493" spans="1:20">
      <c r="A493" s="57"/>
      <c r="B493" s="43"/>
      <c r="C493" s="43"/>
      <c r="D493" s="43"/>
      <c r="E493" s="36"/>
      <c r="F493" s="36"/>
      <c r="G493" s="36"/>
      <c r="H493" s="36"/>
      <c r="I493" s="36"/>
      <c r="J493" s="43"/>
      <c r="K493" s="44"/>
      <c r="L493" s="36"/>
      <c r="M493" s="36"/>
      <c r="N493" s="36"/>
      <c r="O493" s="36"/>
      <c r="P493" s="43"/>
      <c r="Q493" s="36"/>
      <c r="R493" s="43"/>
      <c r="S493" s="43"/>
      <c r="T493" s="43"/>
    </row>
    <row r="494" spans="1:20">
      <c r="A494" s="57"/>
      <c r="B494" s="43"/>
      <c r="C494" s="43"/>
      <c r="D494" s="43"/>
      <c r="E494" s="36"/>
      <c r="F494" s="36"/>
      <c r="G494" s="36"/>
      <c r="H494" s="36"/>
      <c r="I494" s="36"/>
      <c r="J494" s="43"/>
      <c r="K494" s="44"/>
      <c r="L494" s="36"/>
      <c r="M494" s="36"/>
      <c r="N494" s="36"/>
      <c r="O494" s="36"/>
      <c r="P494" s="43"/>
      <c r="Q494" s="36"/>
      <c r="R494" s="43"/>
      <c r="S494" s="43"/>
      <c r="T494" s="43"/>
    </row>
    <row r="495" spans="1:20">
      <c r="A495" s="57"/>
      <c r="B495" s="43"/>
      <c r="C495" s="43"/>
      <c r="D495" s="43"/>
      <c r="E495" s="36"/>
      <c r="F495" s="36"/>
      <c r="G495" s="36"/>
      <c r="H495" s="36"/>
      <c r="I495" s="36"/>
      <c r="J495" s="43"/>
      <c r="K495" s="44"/>
      <c r="L495" s="36"/>
      <c r="M495" s="36"/>
      <c r="N495" s="36"/>
      <c r="O495" s="36"/>
      <c r="P495" s="43"/>
      <c r="Q495" s="36"/>
      <c r="R495" s="43"/>
      <c r="S495" s="43"/>
      <c r="T495" s="43"/>
    </row>
    <row r="496" spans="1:20">
      <c r="A496" s="57"/>
      <c r="B496" s="43"/>
      <c r="C496" s="43"/>
      <c r="D496" s="43"/>
      <c r="E496" s="36"/>
      <c r="F496" s="36"/>
      <c r="G496" s="36"/>
      <c r="H496" s="36"/>
      <c r="I496" s="36"/>
      <c r="J496" s="43"/>
      <c r="K496" s="44"/>
      <c r="L496" s="36"/>
      <c r="M496" s="36"/>
      <c r="N496" s="36"/>
      <c r="O496" s="36"/>
      <c r="P496" s="43"/>
      <c r="Q496" s="36"/>
      <c r="R496" s="43"/>
      <c r="S496" s="43"/>
      <c r="T496" s="43"/>
    </row>
    <row r="497" spans="1:20">
      <c r="A497" s="57"/>
      <c r="B497" s="43"/>
      <c r="C497" s="43"/>
      <c r="D497" s="43"/>
      <c r="E497" s="36"/>
      <c r="F497" s="36"/>
      <c r="G497" s="36"/>
      <c r="H497" s="36"/>
      <c r="I497" s="36"/>
      <c r="J497" s="43"/>
      <c r="K497" s="44"/>
      <c r="L497" s="36"/>
      <c r="M497" s="36"/>
      <c r="N497" s="36"/>
      <c r="O497" s="36"/>
      <c r="P497" s="43"/>
      <c r="Q497" s="36"/>
      <c r="R497" s="43"/>
      <c r="S497" s="43"/>
      <c r="T497" s="43"/>
    </row>
    <row r="498" spans="1:20">
      <c r="A498" s="57"/>
      <c r="B498" s="43"/>
      <c r="C498" s="43"/>
      <c r="D498" s="43"/>
      <c r="E498" s="36"/>
      <c r="F498" s="36"/>
      <c r="G498" s="36"/>
      <c r="H498" s="36"/>
      <c r="I498" s="36"/>
      <c r="J498" s="43"/>
      <c r="K498" s="44"/>
      <c r="L498" s="36"/>
      <c r="M498" s="36"/>
      <c r="N498" s="36"/>
      <c r="O498" s="36"/>
      <c r="P498" s="43"/>
      <c r="Q498" s="36"/>
      <c r="R498" s="43"/>
      <c r="S498" s="43"/>
      <c r="T498" s="43"/>
    </row>
    <row r="499" spans="1:20">
      <c r="A499" s="57"/>
      <c r="B499" s="43"/>
      <c r="C499" s="43"/>
      <c r="D499" s="43"/>
      <c r="E499" s="36"/>
      <c r="F499" s="36"/>
      <c r="G499" s="36"/>
      <c r="H499" s="36"/>
      <c r="I499" s="36"/>
      <c r="J499" s="43"/>
      <c r="K499" s="44"/>
      <c r="L499" s="36"/>
      <c r="M499" s="36"/>
      <c r="N499" s="36"/>
      <c r="O499" s="36"/>
      <c r="P499" s="43"/>
      <c r="Q499" s="36"/>
      <c r="R499" s="43"/>
      <c r="S499" s="43"/>
      <c r="T499" s="43"/>
    </row>
    <row r="500" spans="1:20">
      <c r="A500" s="57"/>
      <c r="B500" s="43"/>
      <c r="C500" s="43"/>
      <c r="D500" s="43"/>
      <c r="E500" s="36"/>
      <c r="F500" s="36"/>
      <c r="G500" s="36"/>
      <c r="H500" s="36"/>
      <c r="I500" s="36"/>
      <c r="J500" s="43"/>
      <c r="K500" s="44"/>
      <c r="L500" s="36"/>
      <c r="M500" s="36"/>
      <c r="N500" s="36"/>
      <c r="O500" s="36"/>
      <c r="P500" s="43"/>
      <c r="Q500" s="36"/>
      <c r="R500" s="43"/>
      <c r="S500" s="43"/>
      <c r="T500" s="43"/>
    </row>
    <row r="501" spans="1:20">
      <c r="A501" s="57"/>
      <c r="B501" s="43"/>
      <c r="C501" s="43"/>
      <c r="D501" s="43"/>
      <c r="E501" s="36"/>
      <c r="F501" s="36"/>
      <c r="G501" s="36"/>
      <c r="H501" s="36"/>
      <c r="I501" s="36"/>
      <c r="J501" s="43"/>
      <c r="K501" s="44"/>
      <c r="L501" s="36"/>
      <c r="M501" s="36"/>
      <c r="N501" s="36"/>
      <c r="O501" s="36"/>
      <c r="P501" s="43"/>
      <c r="Q501" s="36"/>
      <c r="R501" s="43"/>
      <c r="S501" s="43"/>
      <c r="T501" s="43"/>
    </row>
    <row r="502" spans="1:20">
      <c r="A502" s="57"/>
      <c r="B502" s="43"/>
      <c r="C502" s="43"/>
      <c r="D502" s="43"/>
      <c r="E502" s="36"/>
      <c r="F502" s="36"/>
      <c r="G502" s="36"/>
      <c r="H502" s="36"/>
      <c r="I502" s="36"/>
      <c r="J502" s="43"/>
      <c r="K502" s="44"/>
      <c r="L502" s="36"/>
      <c r="M502" s="36"/>
      <c r="N502" s="36"/>
      <c r="O502" s="36"/>
      <c r="P502" s="43"/>
      <c r="Q502" s="36"/>
      <c r="R502" s="43"/>
      <c r="S502" s="43"/>
      <c r="T502" s="43"/>
    </row>
    <row r="503" spans="1:20">
      <c r="A503" s="57"/>
      <c r="B503" s="43"/>
      <c r="C503" s="43"/>
      <c r="D503" s="43"/>
      <c r="E503" s="36"/>
      <c r="F503" s="36"/>
      <c r="G503" s="36"/>
      <c r="H503" s="36"/>
      <c r="I503" s="36"/>
      <c r="J503" s="43"/>
      <c r="K503" s="44"/>
      <c r="L503" s="36"/>
      <c r="M503" s="36"/>
      <c r="N503" s="36"/>
      <c r="O503" s="36"/>
      <c r="P503" s="43"/>
      <c r="Q503" s="36"/>
      <c r="R503" s="43"/>
      <c r="S503" s="43"/>
      <c r="T503" s="43"/>
    </row>
    <row r="504" spans="1:20">
      <c r="A504" s="57"/>
      <c r="B504" s="43"/>
      <c r="C504" s="43"/>
      <c r="D504" s="43"/>
      <c r="E504" s="36"/>
      <c r="F504" s="36"/>
      <c r="G504" s="36"/>
      <c r="H504" s="36"/>
      <c r="I504" s="36"/>
      <c r="J504" s="43"/>
      <c r="K504" s="44"/>
      <c r="L504" s="36"/>
      <c r="M504" s="36"/>
      <c r="N504" s="36"/>
      <c r="O504" s="36"/>
      <c r="P504" s="43"/>
      <c r="Q504" s="36"/>
      <c r="R504" s="43"/>
      <c r="S504" s="43"/>
      <c r="T504" s="43"/>
    </row>
    <row r="505" spans="1:20">
      <c r="A505" s="57"/>
      <c r="B505" s="43"/>
      <c r="C505" s="43"/>
      <c r="D505" s="43"/>
      <c r="E505" s="36"/>
      <c r="F505" s="36"/>
      <c r="G505" s="36"/>
      <c r="H505" s="36"/>
      <c r="I505" s="36"/>
      <c r="J505" s="43"/>
      <c r="K505" s="44"/>
      <c r="L505" s="36"/>
      <c r="M505" s="36"/>
      <c r="N505" s="36"/>
      <c r="O505" s="36"/>
      <c r="P505" s="43"/>
      <c r="Q505" s="36"/>
      <c r="R505" s="43"/>
      <c r="S505" s="43"/>
      <c r="T505" s="43"/>
    </row>
    <row r="506" spans="1:20">
      <c r="A506" s="57"/>
      <c r="B506" s="43"/>
      <c r="C506" s="43"/>
      <c r="D506" s="43"/>
      <c r="E506" s="36"/>
      <c r="F506" s="36"/>
      <c r="G506" s="36"/>
      <c r="H506" s="36"/>
      <c r="I506" s="36"/>
      <c r="J506" s="43"/>
      <c r="K506" s="44"/>
      <c r="L506" s="36"/>
      <c r="M506" s="36"/>
      <c r="N506" s="36"/>
      <c r="O506" s="36"/>
      <c r="P506" s="43"/>
      <c r="Q506" s="36"/>
      <c r="R506" s="43"/>
      <c r="S506" s="43"/>
      <c r="T506" s="43"/>
    </row>
    <row r="507" spans="1:20">
      <c r="A507" s="57"/>
      <c r="B507" s="43"/>
      <c r="C507" s="43"/>
      <c r="D507" s="43"/>
      <c r="E507" s="36"/>
      <c r="F507" s="36"/>
      <c r="G507" s="36"/>
      <c r="H507" s="36"/>
      <c r="I507" s="36"/>
      <c r="J507" s="43"/>
      <c r="K507" s="44"/>
      <c r="L507" s="36"/>
      <c r="M507" s="36"/>
      <c r="N507" s="36"/>
      <c r="O507" s="36"/>
      <c r="P507" s="43"/>
      <c r="Q507" s="36"/>
      <c r="R507" s="43"/>
      <c r="S507" s="43"/>
      <c r="T507" s="43"/>
    </row>
    <row r="508" spans="1:20">
      <c r="A508" s="57"/>
      <c r="B508" s="43"/>
      <c r="C508" s="43"/>
      <c r="D508" s="43"/>
      <c r="E508" s="36"/>
      <c r="F508" s="36"/>
      <c r="G508" s="36"/>
      <c r="H508" s="36"/>
      <c r="I508" s="36"/>
      <c r="J508" s="43"/>
      <c r="K508" s="44"/>
      <c r="L508" s="36"/>
      <c r="M508" s="36"/>
      <c r="N508" s="36"/>
      <c r="O508" s="36"/>
      <c r="P508" s="43"/>
      <c r="Q508" s="36"/>
      <c r="R508" s="43"/>
      <c r="S508" s="43"/>
      <c r="T508" s="43"/>
    </row>
    <row r="509" spans="1:20">
      <c r="A509" s="57"/>
      <c r="B509" s="43"/>
      <c r="C509" s="43"/>
      <c r="D509" s="43"/>
      <c r="E509" s="36"/>
      <c r="F509" s="36"/>
      <c r="G509" s="36"/>
      <c r="H509" s="36"/>
      <c r="I509" s="36"/>
      <c r="J509" s="43"/>
      <c r="K509" s="44"/>
      <c r="L509" s="36"/>
      <c r="M509" s="36"/>
      <c r="N509" s="36"/>
      <c r="O509" s="36"/>
      <c r="P509" s="43"/>
      <c r="Q509" s="36"/>
      <c r="R509" s="43"/>
      <c r="S509" s="43"/>
      <c r="T509" s="43"/>
    </row>
    <row r="510" spans="1:20">
      <c r="A510" s="57"/>
      <c r="B510" s="43"/>
      <c r="C510" s="43"/>
      <c r="D510" s="43"/>
      <c r="E510" s="36"/>
      <c r="F510" s="36"/>
      <c r="G510" s="36"/>
      <c r="H510" s="36"/>
      <c r="I510" s="36"/>
      <c r="J510" s="43"/>
      <c r="K510" s="44"/>
      <c r="L510" s="36"/>
      <c r="M510" s="36"/>
      <c r="N510" s="36"/>
      <c r="O510" s="36"/>
      <c r="P510" s="43"/>
      <c r="Q510" s="36"/>
      <c r="R510" s="43"/>
      <c r="S510" s="43"/>
      <c r="T510" s="43"/>
    </row>
    <row r="511" spans="1:20">
      <c r="A511" s="57"/>
      <c r="B511" s="43"/>
      <c r="C511" s="43"/>
      <c r="D511" s="43"/>
      <c r="E511" s="36"/>
      <c r="F511" s="36"/>
      <c r="G511" s="36"/>
      <c r="H511" s="36"/>
      <c r="I511" s="36"/>
      <c r="J511" s="43"/>
      <c r="K511" s="44"/>
      <c r="L511" s="36"/>
      <c r="M511" s="36"/>
      <c r="N511" s="36"/>
      <c r="O511" s="36"/>
      <c r="P511" s="43"/>
      <c r="Q511" s="36"/>
      <c r="R511" s="43"/>
      <c r="S511" s="43"/>
      <c r="T511" s="43"/>
    </row>
    <row r="512" spans="1:20">
      <c r="A512" s="57"/>
      <c r="B512" s="43"/>
      <c r="C512" s="43"/>
      <c r="D512" s="43"/>
      <c r="E512" s="36"/>
      <c r="F512" s="36"/>
      <c r="G512" s="36"/>
      <c r="H512" s="36"/>
      <c r="I512" s="36"/>
      <c r="J512" s="43"/>
      <c r="K512" s="44"/>
      <c r="L512" s="36"/>
      <c r="M512" s="36"/>
      <c r="N512" s="36"/>
      <c r="O512" s="36"/>
      <c r="P512" s="43"/>
      <c r="Q512" s="36"/>
      <c r="R512" s="43"/>
      <c r="S512" s="43"/>
      <c r="T512" s="43"/>
    </row>
    <row r="513" spans="1:20">
      <c r="A513" s="57"/>
      <c r="B513" s="43"/>
      <c r="C513" s="43"/>
      <c r="D513" s="43"/>
      <c r="E513" s="36"/>
      <c r="F513" s="36"/>
      <c r="G513" s="36"/>
      <c r="H513" s="36"/>
      <c r="I513" s="36"/>
      <c r="J513" s="43"/>
      <c r="K513" s="44"/>
      <c r="L513" s="36"/>
      <c r="M513" s="36"/>
      <c r="N513" s="36"/>
      <c r="O513" s="36"/>
      <c r="P513" s="43"/>
      <c r="Q513" s="36"/>
      <c r="R513" s="43"/>
      <c r="S513" s="43"/>
      <c r="T513" s="43"/>
    </row>
    <row r="514" spans="1:20">
      <c r="A514" s="57"/>
      <c r="B514" s="43"/>
      <c r="C514" s="43"/>
      <c r="D514" s="43"/>
      <c r="E514" s="36"/>
      <c r="F514" s="36"/>
      <c r="G514" s="36"/>
      <c r="H514" s="36"/>
      <c r="I514" s="36"/>
      <c r="J514" s="43"/>
      <c r="K514" s="44"/>
      <c r="L514" s="36"/>
      <c r="M514" s="36"/>
      <c r="N514" s="36"/>
      <c r="O514" s="36"/>
      <c r="P514" s="43"/>
      <c r="Q514" s="36"/>
      <c r="R514" s="43"/>
      <c r="S514" s="43"/>
      <c r="T514" s="43"/>
    </row>
    <row r="515" spans="1:20">
      <c r="A515" s="57"/>
      <c r="B515" s="43"/>
      <c r="C515" s="43"/>
      <c r="D515" s="43"/>
      <c r="E515" s="36"/>
      <c r="F515" s="36"/>
      <c r="G515" s="36"/>
      <c r="H515" s="36"/>
      <c r="I515" s="36"/>
      <c r="J515" s="43"/>
      <c r="K515" s="44"/>
      <c r="L515" s="36"/>
      <c r="M515" s="36"/>
      <c r="N515" s="36"/>
      <c r="O515" s="36"/>
      <c r="P515" s="43"/>
      <c r="Q515" s="36"/>
      <c r="R515" s="43"/>
      <c r="S515" s="43"/>
      <c r="T515" s="43"/>
    </row>
    <row r="516" spans="1:20">
      <c r="A516" s="57"/>
      <c r="B516" s="43"/>
      <c r="C516" s="43"/>
      <c r="D516" s="43"/>
      <c r="E516" s="36"/>
      <c r="F516" s="36"/>
      <c r="G516" s="36"/>
      <c r="H516" s="36"/>
      <c r="I516" s="36"/>
      <c r="J516" s="43"/>
      <c r="K516" s="44"/>
      <c r="L516" s="36"/>
      <c r="M516" s="36"/>
      <c r="N516" s="36"/>
      <c r="O516" s="36"/>
      <c r="P516" s="43"/>
      <c r="Q516" s="36"/>
      <c r="R516" s="43"/>
      <c r="S516" s="43"/>
      <c r="T516" s="43"/>
    </row>
    <row r="517" spans="1:20">
      <c r="A517" s="57"/>
      <c r="B517" s="43"/>
      <c r="C517" s="43"/>
      <c r="D517" s="43"/>
      <c r="E517" s="36"/>
      <c r="F517" s="36"/>
      <c r="G517" s="36"/>
      <c r="H517" s="36"/>
      <c r="I517" s="36"/>
      <c r="J517" s="43"/>
      <c r="K517" s="44"/>
      <c r="L517" s="36"/>
      <c r="M517" s="36"/>
      <c r="N517" s="36"/>
      <c r="O517" s="36"/>
      <c r="P517" s="43"/>
      <c r="Q517" s="36"/>
      <c r="R517" s="43"/>
      <c r="S517" s="43"/>
      <c r="T517" s="43"/>
    </row>
    <row r="518" spans="1:20">
      <c r="A518" s="57"/>
      <c r="B518" s="43"/>
      <c r="C518" s="43"/>
      <c r="D518" s="43"/>
      <c r="E518" s="36"/>
      <c r="F518" s="36"/>
      <c r="G518" s="36"/>
      <c r="H518" s="36"/>
      <c r="I518" s="36"/>
      <c r="J518" s="43"/>
      <c r="K518" s="44"/>
      <c r="L518" s="36"/>
      <c r="M518" s="36"/>
      <c r="N518" s="36"/>
      <c r="O518" s="36"/>
      <c r="P518" s="43"/>
      <c r="Q518" s="36"/>
      <c r="R518" s="43"/>
      <c r="S518" s="43"/>
      <c r="T518" s="43"/>
    </row>
    <row r="519" spans="1:20">
      <c r="A519" s="57"/>
      <c r="B519" s="43"/>
      <c r="C519" s="43"/>
      <c r="D519" s="43"/>
      <c r="E519" s="36"/>
      <c r="F519" s="36"/>
      <c r="G519" s="36"/>
      <c r="H519" s="36"/>
      <c r="I519" s="36"/>
      <c r="J519" s="43"/>
      <c r="K519" s="44"/>
      <c r="L519" s="36"/>
      <c r="M519" s="36"/>
      <c r="N519" s="36"/>
      <c r="O519" s="36"/>
      <c r="P519" s="43"/>
      <c r="Q519" s="36"/>
      <c r="R519" s="43"/>
      <c r="S519" s="43"/>
      <c r="T519" s="43"/>
    </row>
    <row r="520" spans="1:20">
      <c r="A520" s="57"/>
      <c r="B520" s="43"/>
      <c r="C520" s="43"/>
      <c r="D520" s="43"/>
      <c r="E520" s="36"/>
      <c r="F520" s="36"/>
      <c r="G520" s="36"/>
      <c r="H520" s="36"/>
      <c r="I520" s="36"/>
      <c r="J520" s="43"/>
      <c r="K520" s="44"/>
      <c r="L520" s="36"/>
      <c r="M520" s="36"/>
      <c r="N520" s="36"/>
      <c r="O520" s="36"/>
      <c r="P520" s="43"/>
      <c r="Q520" s="36"/>
      <c r="R520" s="43"/>
      <c r="S520" s="43"/>
      <c r="T520" s="43"/>
    </row>
    <row r="521" spans="1:20">
      <c r="A521" s="57"/>
      <c r="B521" s="43"/>
      <c r="C521" s="43"/>
      <c r="D521" s="43"/>
      <c r="E521" s="36"/>
      <c r="F521" s="36"/>
      <c r="G521" s="36"/>
      <c r="H521" s="36"/>
      <c r="I521" s="36"/>
      <c r="J521" s="43"/>
      <c r="K521" s="44"/>
      <c r="L521" s="36"/>
      <c r="M521" s="36"/>
      <c r="N521" s="36"/>
      <c r="O521" s="36"/>
      <c r="P521" s="43"/>
      <c r="Q521" s="36"/>
      <c r="R521" s="43"/>
      <c r="S521" s="43"/>
      <c r="T521" s="43"/>
    </row>
    <row r="522" spans="1:20">
      <c r="A522" s="57"/>
      <c r="B522" s="43"/>
      <c r="C522" s="43"/>
      <c r="D522" s="43"/>
      <c r="E522" s="36"/>
      <c r="F522" s="36"/>
      <c r="G522" s="36"/>
      <c r="H522" s="36"/>
      <c r="I522" s="36"/>
      <c r="J522" s="43"/>
      <c r="K522" s="44"/>
      <c r="L522" s="36"/>
      <c r="M522" s="36"/>
      <c r="N522" s="36"/>
      <c r="O522" s="36"/>
      <c r="P522" s="43"/>
      <c r="Q522" s="36"/>
      <c r="R522" s="43"/>
      <c r="S522" s="43"/>
      <c r="T522" s="43"/>
    </row>
    <row r="523" spans="1:20">
      <c r="A523" s="57"/>
      <c r="B523" s="43"/>
      <c r="C523" s="43"/>
      <c r="D523" s="43"/>
      <c r="E523" s="36"/>
      <c r="F523" s="36"/>
      <c r="G523" s="36"/>
      <c r="H523" s="36"/>
      <c r="I523" s="36"/>
      <c r="J523" s="43"/>
      <c r="K523" s="44"/>
      <c r="L523" s="36"/>
      <c r="M523" s="36"/>
      <c r="N523" s="36"/>
      <c r="O523" s="36"/>
      <c r="P523" s="43"/>
      <c r="Q523" s="36"/>
      <c r="R523" s="43"/>
      <c r="S523" s="43"/>
      <c r="T523" s="43"/>
    </row>
    <row r="524" spans="1:20">
      <c r="A524" s="57"/>
      <c r="B524" s="43"/>
      <c r="C524" s="43"/>
      <c r="D524" s="43"/>
      <c r="E524" s="36"/>
      <c r="F524" s="36"/>
      <c r="G524" s="36"/>
      <c r="H524" s="36"/>
      <c r="I524" s="36"/>
      <c r="J524" s="43"/>
      <c r="K524" s="44"/>
      <c r="L524" s="36"/>
      <c r="M524" s="36"/>
      <c r="N524" s="36"/>
      <c r="O524" s="36"/>
      <c r="P524" s="43"/>
      <c r="Q524" s="36"/>
      <c r="R524" s="43"/>
      <c r="S524" s="43"/>
      <c r="T524" s="43"/>
    </row>
    <row r="525" spans="1:20">
      <c r="A525" s="57"/>
      <c r="B525" s="43"/>
      <c r="C525" s="43"/>
      <c r="D525" s="43"/>
      <c r="E525" s="36"/>
      <c r="F525" s="36"/>
      <c r="G525" s="36"/>
      <c r="H525" s="36"/>
      <c r="I525" s="36"/>
      <c r="J525" s="43"/>
      <c r="K525" s="44"/>
      <c r="L525" s="36"/>
      <c r="M525" s="36"/>
      <c r="N525" s="36"/>
      <c r="O525" s="36"/>
      <c r="P525" s="43"/>
      <c r="Q525" s="36"/>
      <c r="R525" s="43"/>
      <c r="S525" s="43"/>
      <c r="T525" s="43"/>
    </row>
    <row r="526" spans="1:20">
      <c r="A526" s="57"/>
      <c r="B526" s="43"/>
      <c r="C526" s="43"/>
      <c r="D526" s="43"/>
      <c r="E526" s="36"/>
      <c r="F526" s="36"/>
      <c r="G526" s="36"/>
      <c r="H526" s="36"/>
      <c r="I526" s="36"/>
      <c r="J526" s="43"/>
      <c r="K526" s="44"/>
      <c r="L526" s="36"/>
      <c r="M526" s="36"/>
      <c r="N526" s="36"/>
      <c r="O526" s="36"/>
      <c r="P526" s="43"/>
      <c r="Q526" s="36"/>
      <c r="R526" s="43"/>
      <c r="S526" s="43"/>
      <c r="T526" s="43"/>
    </row>
    <row r="527" spans="1:20">
      <c r="A527" s="57"/>
      <c r="B527" s="43"/>
      <c r="C527" s="43"/>
      <c r="D527" s="43"/>
      <c r="E527" s="36"/>
      <c r="F527" s="36"/>
      <c r="G527" s="36"/>
      <c r="H527" s="36"/>
      <c r="I527" s="36"/>
      <c r="J527" s="43"/>
      <c r="K527" s="44"/>
      <c r="L527" s="36"/>
      <c r="M527" s="36"/>
      <c r="N527" s="36"/>
      <c r="O527" s="36"/>
      <c r="P527" s="43"/>
      <c r="Q527" s="36"/>
      <c r="R527" s="43"/>
      <c r="S527" s="43"/>
      <c r="T527" s="43"/>
    </row>
    <row r="528" spans="1:20">
      <c r="A528" s="57"/>
      <c r="B528" s="43"/>
      <c r="C528" s="43"/>
      <c r="D528" s="43"/>
      <c r="E528" s="36"/>
      <c r="F528" s="36"/>
      <c r="G528" s="36"/>
      <c r="H528" s="36"/>
      <c r="I528" s="36"/>
      <c r="J528" s="43"/>
      <c r="K528" s="44"/>
      <c r="L528" s="36"/>
      <c r="M528" s="36"/>
      <c r="N528" s="36"/>
      <c r="O528" s="36"/>
      <c r="P528" s="43"/>
      <c r="Q528" s="36"/>
      <c r="R528" s="43"/>
      <c r="S528" s="43"/>
      <c r="T528" s="43"/>
    </row>
    <row r="529" spans="1:20">
      <c r="A529" s="57"/>
      <c r="B529" s="43"/>
      <c r="C529" s="43"/>
      <c r="D529" s="43"/>
      <c r="E529" s="36"/>
      <c r="F529" s="36"/>
      <c r="G529" s="36"/>
      <c r="H529" s="36"/>
      <c r="I529" s="36"/>
      <c r="J529" s="43"/>
      <c r="K529" s="44"/>
      <c r="L529" s="36"/>
      <c r="M529" s="36"/>
      <c r="N529" s="36"/>
      <c r="O529" s="36"/>
      <c r="P529" s="43"/>
      <c r="Q529" s="36"/>
      <c r="R529" s="43"/>
      <c r="S529" s="43"/>
      <c r="T529" s="43"/>
    </row>
    <row r="530" spans="1:20">
      <c r="A530" s="57"/>
      <c r="B530" s="43"/>
      <c r="C530" s="43"/>
      <c r="D530" s="43"/>
      <c r="E530" s="36"/>
      <c r="F530" s="36"/>
      <c r="G530" s="36"/>
      <c r="H530" s="36"/>
      <c r="I530" s="36"/>
      <c r="J530" s="43"/>
      <c r="K530" s="44"/>
      <c r="L530" s="36"/>
      <c r="M530" s="36"/>
      <c r="N530" s="36"/>
      <c r="O530" s="36"/>
      <c r="P530" s="43"/>
      <c r="Q530" s="36"/>
      <c r="R530" s="43"/>
      <c r="S530" s="43"/>
      <c r="T530" s="43"/>
    </row>
    <row r="531" spans="1:20">
      <c r="A531" s="57"/>
      <c r="B531" s="43"/>
      <c r="C531" s="43"/>
      <c r="D531" s="43"/>
      <c r="E531" s="36"/>
      <c r="F531" s="36"/>
      <c r="G531" s="36"/>
      <c r="H531" s="36"/>
      <c r="I531" s="36"/>
      <c r="J531" s="43"/>
      <c r="K531" s="44"/>
      <c r="L531" s="36"/>
      <c r="M531" s="36"/>
      <c r="N531" s="36"/>
      <c r="O531" s="36"/>
      <c r="P531" s="43"/>
      <c r="Q531" s="36"/>
      <c r="R531" s="43"/>
      <c r="S531" s="43"/>
      <c r="T531" s="43"/>
    </row>
    <row r="532" spans="1:20">
      <c r="A532" s="57"/>
      <c r="B532" s="43"/>
      <c r="C532" s="43"/>
      <c r="D532" s="43"/>
      <c r="E532" s="36"/>
      <c r="F532" s="36"/>
      <c r="G532" s="36"/>
      <c r="H532" s="36"/>
      <c r="I532" s="36"/>
      <c r="J532" s="43"/>
      <c r="K532" s="44"/>
      <c r="L532" s="36"/>
      <c r="M532" s="36"/>
      <c r="N532" s="36"/>
      <c r="O532" s="36"/>
      <c r="P532" s="43"/>
      <c r="Q532" s="36"/>
      <c r="R532" s="43"/>
      <c r="S532" s="43"/>
      <c r="T532" s="43"/>
    </row>
    <row r="533" spans="1:20">
      <c r="A533" s="57"/>
      <c r="B533" s="43"/>
      <c r="C533" s="43"/>
      <c r="D533" s="43"/>
      <c r="E533" s="36"/>
      <c r="F533" s="36"/>
      <c r="G533" s="36"/>
      <c r="H533" s="36"/>
      <c r="I533" s="36"/>
      <c r="J533" s="43"/>
      <c r="K533" s="44"/>
      <c r="L533" s="36"/>
      <c r="M533" s="36"/>
      <c r="N533" s="36"/>
      <c r="O533" s="36"/>
      <c r="P533" s="43"/>
      <c r="Q533" s="36"/>
      <c r="R533" s="43"/>
      <c r="S533" s="43"/>
      <c r="T533" s="43"/>
    </row>
    <row r="534" spans="1:20">
      <c r="A534" s="57"/>
      <c r="B534" s="43"/>
      <c r="C534" s="43"/>
      <c r="D534" s="43"/>
      <c r="E534" s="36"/>
      <c r="F534" s="36"/>
      <c r="G534" s="36"/>
      <c r="H534" s="36"/>
      <c r="I534" s="36"/>
      <c r="J534" s="43"/>
      <c r="K534" s="44"/>
      <c r="L534" s="36"/>
      <c r="M534" s="36"/>
      <c r="N534" s="36"/>
      <c r="O534" s="36"/>
      <c r="P534" s="43"/>
      <c r="Q534" s="36"/>
      <c r="R534" s="43"/>
      <c r="S534" s="43"/>
      <c r="T534" s="43"/>
    </row>
    <row r="535" spans="1:20">
      <c r="A535" s="57"/>
      <c r="B535" s="43"/>
      <c r="C535" s="43"/>
      <c r="D535" s="43"/>
      <c r="E535" s="36"/>
      <c r="F535" s="36"/>
      <c r="G535" s="36"/>
      <c r="H535" s="36"/>
      <c r="I535" s="36"/>
      <c r="J535" s="43"/>
      <c r="K535" s="44"/>
      <c r="L535" s="36"/>
      <c r="M535" s="36"/>
      <c r="N535" s="36"/>
      <c r="O535" s="36"/>
      <c r="P535" s="43"/>
      <c r="Q535" s="36"/>
      <c r="R535" s="43"/>
      <c r="S535" s="43"/>
      <c r="T535" s="43"/>
    </row>
    <row r="536" spans="1:20">
      <c r="A536" s="57"/>
      <c r="B536" s="43"/>
      <c r="C536" s="43"/>
      <c r="D536" s="43"/>
      <c r="E536" s="36"/>
      <c r="F536" s="36"/>
      <c r="G536" s="36"/>
      <c r="H536" s="36"/>
      <c r="I536" s="36"/>
      <c r="J536" s="43"/>
      <c r="K536" s="44"/>
      <c r="L536" s="36"/>
      <c r="M536" s="36"/>
      <c r="N536" s="36"/>
      <c r="O536" s="36"/>
      <c r="P536" s="43"/>
      <c r="Q536" s="36"/>
      <c r="R536" s="43"/>
      <c r="S536" s="43"/>
      <c r="T536" s="43"/>
    </row>
    <row r="537" spans="1:20">
      <c r="A537" s="57"/>
      <c r="B537" s="43"/>
      <c r="C537" s="43"/>
      <c r="D537" s="43"/>
      <c r="E537" s="36"/>
      <c r="F537" s="36"/>
      <c r="G537" s="36"/>
      <c r="H537" s="36"/>
      <c r="I537" s="36"/>
      <c r="J537" s="43"/>
      <c r="K537" s="44"/>
      <c r="L537" s="36"/>
      <c r="M537" s="36"/>
      <c r="N537" s="36"/>
      <c r="O537" s="36"/>
      <c r="P537" s="43"/>
      <c r="Q537" s="36"/>
      <c r="R537" s="43"/>
      <c r="S537" s="43"/>
      <c r="T537" s="43"/>
    </row>
    <row r="538" spans="1:20">
      <c r="A538" s="57"/>
      <c r="B538" s="43"/>
      <c r="C538" s="43"/>
      <c r="D538" s="43"/>
      <c r="E538" s="36"/>
      <c r="F538" s="36"/>
      <c r="G538" s="36"/>
      <c r="H538" s="36"/>
      <c r="I538" s="36"/>
      <c r="J538" s="43"/>
      <c r="K538" s="44"/>
      <c r="L538" s="36"/>
      <c r="M538" s="36"/>
      <c r="N538" s="36"/>
      <c r="O538" s="36"/>
      <c r="P538" s="43"/>
      <c r="Q538" s="36"/>
      <c r="R538" s="43"/>
      <c r="S538" s="43"/>
      <c r="T538" s="43"/>
    </row>
    <row r="539" spans="1:20">
      <c r="A539" s="57"/>
      <c r="B539" s="43"/>
      <c r="C539" s="43"/>
      <c r="D539" s="43"/>
      <c r="E539" s="36"/>
      <c r="F539" s="36"/>
      <c r="G539" s="36"/>
      <c r="H539" s="36"/>
      <c r="I539" s="36"/>
      <c r="J539" s="43"/>
      <c r="K539" s="44"/>
      <c r="L539" s="36"/>
      <c r="M539" s="36"/>
      <c r="N539" s="36"/>
      <c r="O539" s="36"/>
      <c r="P539" s="43"/>
      <c r="Q539" s="36"/>
      <c r="R539" s="43"/>
      <c r="S539" s="43"/>
      <c r="T539" s="43"/>
    </row>
    <row r="540" spans="1:20">
      <c r="A540" s="57"/>
      <c r="B540" s="43"/>
      <c r="C540" s="43"/>
      <c r="D540" s="43"/>
      <c r="E540" s="36"/>
      <c r="F540" s="36"/>
      <c r="G540" s="36"/>
      <c r="H540" s="36"/>
      <c r="I540" s="36"/>
      <c r="J540" s="43"/>
      <c r="K540" s="44"/>
      <c r="L540" s="36"/>
      <c r="M540" s="36"/>
      <c r="N540" s="36"/>
      <c r="O540" s="36"/>
      <c r="P540" s="43"/>
      <c r="Q540" s="36"/>
      <c r="R540" s="43"/>
      <c r="S540" s="43"/>
      <c r="T540" s="43"/>
    </row>
    <row r="541" spans="1:20">
      <c r="A541" s="57"/>
      <c r="B541" s="43"/>
      <c r="C541" s="43"/>
      <c r="D541" s="43"/>
      <c r="E541" s="36"/>
      <c r="F541" s="36"/>
      <c r="G541" s="36"/>
      <c r="H541" s="36"/>
      <c r="I541" s="36"/>
      <c r="J541" s="43"/>
      <c r="K541" s="44"/>
      <c r="L541" s="36"/>
      <c r="M541" s="36"/>
      <c r="N541" s="36"/>
      <c r="O541" s="36"/>
      <c r="P541" s="43"/>
      <c r="Q541" s="36"/>
      <c r="R541" s="43"/>
      <c r="S541" s="43"/>
      <c r="T541" s="43"/>
    </row>
    <row r="542" spans="1:20">
      <c r="A542" s="57"/>
      <c r="B542" s="43"/>
      <c r="C542" s="43"/>
      <c r="D542" s="43"/>
      <c r="E542" s="36"/>
      <c r="F542" s="36"/>
      <c r="G542" s="36"/>
      <c r="H542" s="36"/>
      <c r="I542" s="36"/>
      <c r="J542" s="43"/>
      <c r="K542" s="44"/>
      <c r="L542" s="36"/>
      <c r="M542" s="36"/>
      <c r="N542" s="36"/>
      <c r="O542" s="36"/>
      <c r="P542" s="43"/>
      <c r="Q542" s="36"/>
      <c r="R542" s="43"/>
      <c r="S542" s="43"/>
      <c r="T542" s="43"/>
    </row>
    <row r="543" spans="1:20">
      <c r="A543" s="57"/>
      <c r="B543" s="43"/>
      <c r="C543" s="43"/>
      <c r="D543" s="43"/>
      <c r="E543" s="36"/>
      <c r="F543" s="36"/>
      <c r="G543" s="36"/>
      <c r="H543" s="36"/>
      <c r="I543" s="36"/>
      <c r="J543" s="43"/>
      <c r="K543" s="44"/>
      <c r="L543" s="36"/>
      <c r="M543" s="36"/>
      <c r="N543" s="36"/>
      <c r="O543" s="36"/>
      <c r="P543" s="43"/>
      <c r="Q543" s="36"/>
      <c r="R543" s="43"/>
      <c r="S543" s="43"/>
      <c r="T543" s="43"/>
    </row>
    <row r="544" spans="1:20">
      <c r="A544" s="57"/>
      <c r="B544" s="43"/>
      <c r="C544" s="43"/>
      <c r="D544" s="43"/>
      <c r="E544" s="36"/>
      <c r="F544" s="36"/>
      <c r="G544" s="36"/>
      <c r="H544" s="36"/>
      <c r="I544" s="36"/>
      <c r="J544" s="43"/>
      <c r="K544" s="44"/>
      <c r="L544" s="36"/>
      <c r="M544" s="36"/>
      <c r="N544" s="36"/>
      <c r="O544" s="36"/>
      <c r="P544" s="43"/>
      <c r="Q544" s="36"/>
      <c r="R544" s="43"/>
      <c r="S544" s="43"/>
      <c r="T544" s="43"/>
    </row>
    <row r="545" spans="1:20">
      <c r="A545" s="57"/>
      <c r="B545" s="43"/>
      <c r="C545" s="43"/>
      <c r="D545" s="43"/>
      <c r="E545" s="36"/>
      <c r="F545" s="36"/>
      <c r="G545" s="36"/>
      <c r="H545" s="36"/>
      <c r="I545" s="36"/>
      <c r="J545" s="43"/>
      <c r="K545" s="44"/>
      <c r="L545" s="36"/>
      <c r="M545" s="36"/>
      <c r="N545" s="36"/>
      <c r="O545" s="36"/>
      <c r="P545" s="43"/>
      <c r="Q545" s="36"/>
      <c r="R545" s="43"/>
      <c r="S545" s="43"/>
      <c r="T545" s="43"/>
    </row>
    <row r="546" spans="1:20">
      <c r="A546" s="57"/>
      <c r="B546" s="43"/>
      <c r="C546" s="43"/>
      <c r="D546" s="43"/>
      <c r="E546" s="36"/>
      <c r="F546" s="36"/>
      <c r="G546" s="36"/>
      <c r="H546" s="36"/>
      <c r="I546" s="36"/>
      <c r="J546" s="43"/>
      <c r="K546" s="44"/>
      <c r="L546" s="36"/>
      <c r="M546" s="36"/>
      <c r="N546" s="36"/>
      <c r="O546" s="36"/>
      <c r="P546" s="43"/>
      <c r="Q546" s="36"/>
      <c r="R546" s="43"/>
      <c r="S546" s="43"/>
      <c r="T546" s="43"/>
    </row>
    <row r="547" spans="1:20">
      <c r="A547" s="57"/>
      <c r="B547" s="43"/>
      <c r="C547" s="43"/>
      <c r="D547" s="43"/>
      <c r="E547" s="36"/>
      <c r="F547" s="36"/>
      <c r="G547" s="36"/>
      <c r="H547" s="36"/>
      <c r="I547" s="36"/>
      <c r="J547" s="43"/>
      <c r="K547" s="44"/>
      <c r="L547" s="36"/>
      <c r="M547" s="36"/>
      <c r="N547" s="36"/>
      <c r="O547" s="36"/>
      <c r="P547" s="43"/>
      <c r="Q547" s="36"/>
      <c r="R547" s="43"/>
      <c r="S547" s="43"/>
      <c r="T547" s="43"/>
    </row>
    <row r="548" spans="1:20">
      <c r="A548" s="57"/>
      <c r="B548" s="43"/>
      <c r="C548" s="43"/>
      <c r="D548" s="43"/>
      <c r="E548" s="36"/>
      <c r="F548" s="36"/>
      <c r="G548" s="36"/>
      <c r="H548" s="36"/>
      <c r="I548" s="36"/>
      <c r="J548" s="43"/>
      <c r="K548" s="44"/>
      <c r="L548" s="36"/>
      <c r="M548" s="36"/>
      <c r="N548" s="36"/>
      <c r="O548" s="36"/>
      <c r="P548" s="43"/>
      <c r="Q548" s="36"/>
      <c r="R548" s="43"/>
      <c r="S548" s="43"/>
      <c r="T548" s="43"/>
    </row>
    <row r="549" spans="1:20">
      <c r="A549" s="57"/>
      <c r="B549" s="43"/>
      <c r="C549" s="43"/>
      <c r="D549" s="43"/>
      <c r="E549" s="36"/>
      <c r="F549" s="36"/>
      <c r="G549" s="36"/>
      <c r="H549" s="36"/>
      <c r="I549" s="36"/>
      <c r="J549" s="43"/>
      <c r="K549" s="44"/>
      <c r="L549" s="36"/>
      <c r="M549" s="36"/>
      <c r="N549" s="36"/>
      <c r="O549" s="36"/>
      <c r="P549" s="43"/>
      <c r="Q549" s="36"/>
      <c r="R549" s="43"/>
      <c r="S549" s="43"/>
      <c r="T549" s="43"/>
    </row>
    <row r="550" spans="1:20">
      <c r="A550" s="57"/>
      <c r="B550" s="43"/>
      <c r="C550" s="43"/>
      <c r="D550" s="43"/>
      <c r="E550" s="36"/>
      <c r="F550" s="36"/>
      <c r="G550" s="36"/>
      <c r="H550" s="36"/>
      <c r="I550" s="36"/>
      <c r="J550" s="43"/>
      <c r="K550" s="44"/>
      <c r="L550" s="36"/>
      <c r="M550" s="36"/>
      <c r="N550" s="36"/>
      <c r="O550" s="36"/>
      <c r="P550" s="43"/>
      <c r="Q550" s="36"/>
      <c r="R550" s="43"/>
      <c r="S550" s="43"/>
      <c r="T550" s="43"/>
    </row>
    <row r="551" spans="1:20">
      <c r="A551" s="57"/>
      <c r="B551" s="43"/>
      <c r="C551" s="43"/>
      <c r="D551" s="43"/>
      <c r="E551" s="36"/>
      <c r="F551" s="36"/>
      <c r="G551" s="36"/>
      <c r="H551" s="36"/>
      <c r="I551" s="36"/>
      <c r="J551" s="43"/>
      <c r="K551" s="44"/>
      <c r="L551" s="36"/>
      <c r="M551" s="36"/>
      <c r="N551" s="36"/>
      <c r="O551" s="36"/>
      <c r="P551" s="43"/>
      <c r="Q551" s="36"/>
      <c r="R551" s="43"/>
      <c r="S551" s="43"/>
      <c r="T551" s="43"/>
    </row>
    <row r="552" spans="1:20">
      <c r="A552" s="57"/>
      <c r="B552" s="43"/>
      <c r="C552" s="43"/>
      <c r="D552" s="43"/>
      <c r="E552" s="36"/>
      <c r="F552" s="36"/>
      <c r="G552" s="36"/>
      <c r="H552" s="36"/>
      <c r="I552" s="36"/>
      <c r="J552" s="43"/>
      <c r="K552" s="44"/>
      <c r="L552" s="36"/>
      <c r="M552" s="36"/>
      <c r="N552" s="36"/>
      <c r="O552" s="36"/>
      <c r="P552" s="43"/>
      <c r="Q552" s="36"/>
      <c r="R552" s="43"/>
      <c r="S552" s="43"/>
      <c r="T552" s="43"/>
    </row>
    <row r="553" spans="1:20">
      <c r="A553" s="57"/>
      <c r="B553" s="43"/>
      <c r="C553" s="43"/>
      <c r="D553" s="43"/>
      <c r="E553" s="36"/>
      <c r="F553" s="36"/>
      <c r="G553" s="36"/>
      <c r="H553" s="36"/>
      <c r="I553" s="36"/>
      <c r="J553" s="43"/>
      <c r="K553" s="44"/>
      <c r="L553" s="36"/>
      <c r="M553" s="36"/>
      <c r="N553" s="36"/>
      <c r="O553" s="36"/>
      <c r="P553" s="43"/>
      <c r="Q553" s="36"/>
      <c r="R553" s="43"/>
      <c r="S553" s="43"/>
      <c r="T553" s="43"/>
    </row>
    <row r="554" spans="1:20">
      <c r="A554" s="57"/>
      <c r="B554" s="43"/>
      <c r="C554" s="43"/>
      <c r="D554" s="43"/>
      <c r="E554" s="36"/>
      <c r="F554" s="36"/>
      <c r="G554" s="36"/>
      <c r="H554" s="36"/>
      <c r="I554" s="36"/>
      <c r="J554" s="43"/>
      <c r="K554" s="44"/>
      <c r="L554" s="36"/>
      <c r="M554" s="36"/>
      <c r="N554" s="36"/>
      <c r="O554" s="36"/>
      <c r="P554" s="43"/>
      <c r="Q554" s="36"/>
      <c r="R554" s="43"/>
      <c r="S554" s="43"/>
      <c r="T554" s="43"/>
    </row>
    <row r="555" spans="1:20">
      <c r="A555" s="57"/>
      <c r="B555" s="43"/>
      <c r="C555" s="43"/>
      <c r="D555" s="43"/>
      <c r="E555" s="36"/>
      <c r="F555" s="36"/>
      <c r="G555" s="36"/>
      <c r="H555" s="36"/>
      <c r="I555" s="36"/>
      <c r="J555" s="43"/>
      <c r="K555" s="44"/>
      <c r="L555" s="36"/>
      <c r="M555" s="36"/>
      <c r="N555" s="36"/>
      <c r="O555" s="36"/>
      <c r="P555" s="43"/>
      <c r="Q555" s="36"/>
      <c r="R555" s="43"/>
      <c r="S555" s="43"/>
      <c r="T555" s="43"/>
    </row>
    <row r="556" spans="1:20">
      <c r="A556" s="57"/>
      <c r="B556" s="43"/>
      <c r="C556" s="43"/>
      <c r="D556" s="43"/>
      <c r="E556" s="36"/>
      <c r="F556" s="36"/>
      <c r="G556" s="36"/>
      <c r="H556" s="36"/>
      <c r="I556" s="36"/>
      <c r="J556" s="43"/>
      <c r="K556" s="44"/>
      <c r="L556" s="36"/>
      <c r="M556" s="36"/>
      <c r="N556" s="36"/>
      <c r="O556" s="36"/>
      <c r="P556" s="43"/>
      <c r="Q556" s="36"/>
      <c r="R556" s="43"/>
      <c r="S556" s="43"/>
      <c r="T556" s="43"/>
    </row>
    <row r="557" spans="1:20">
      <c r="A557" s="57"/>
      <c r="B557" s="43"/>
      <c r="C557" s="43"/>
      <c r="D557" s="43"/>
      <c r="E557" s="36"/>
      <c r="F557" s="36"/>
      <c r="G557" s="36"/>
      <c r="H557" s="36"/>
      <c r="I557" s="36"/>
      <c r="J557" s="43"/>
      <c r="K557" s="44"/>
      <c r="L557" s="36"/>
      <c r="M557" s="36"/>
      <c r="N557" s="36"/>
      <c r="O557" s="36"/>
      <c r="P557" s="43"/>
      <c r="Q557" s="36"/>
      <c r="R557" s="43"/>
      <c r="S557" s="43"/>
      <c r="T557" s="43"/>
    </row>
    <row r="558" spans="1:20">
      <c r="A558" s="57"/>
      <c r="B558" s="43"/>
      <c r="C558" s="43"/>
      <c r="D558" s="43"/>
      <c r="E558" s="36"/>
      <c r="F558" s="36"/>
      <c r="G558" s="36"/>
      <c r="H558" s="36"/>
      <c r="I558" s="36"/>
      <c r="J558" s="43"/>
      <c r="K558" s="44"/>
      <c r="L558" s="36"/>
      <c r="M558" s="36"/>
      <c r="N558" s="36"/>
      <c r="O558" s="36"/>
      <c r="P558" s="43"/>
      <c r="Q558" s="36"/>
      <c r="R558" s="43"/>
      <c r="S558" s="43"/>
      <c r="T558" s="43"/>
    </row>
    <row r="559" spans="1:20">
      <c r="A559" s="57"/>
      <c r="B559" s="43"/>
      <c r="C559" s="43"/>
      <c r="D559" s="43"/>
      <c r="E559" s="36"/>
      <c r="F559" s="36"/>
      <c r="G559" s="36"/>
      <c r="H559" s="36"/>
      <c r="I559" s="36"/>
      <c r="J559" s="43"/>
      <c r="K559" s="44"/>
      <c r="L559" s="36"/>
      <c r="M559" s="36"/>
      <c r="N559" s="36"/>
      <c r="O559" s="36"/>
      <c r="P559" s="43"/>
      <c r="Q559" s="36"/>
      <c r="R559" s="43"/>
      <c r="S559" s="43"/>
      <c r="T559" s="43"/>
    </row>
    <row r="560" spans="1:20">
      <c r="A560" s="57"/>
      <c r="B560" s="43"/>
      <c r="C560" s="43"/>
      <c r="D560" s="43"/>
      <c r="E560" s="36"/>
      <c r="F560" s="36"/>
      <c r="G560" s="36"/>
      <c r="H560" s="36"/>
      <c r="I560" s="36"/>
      <c r="J560" s="43"/>
      <c r="K560" s="44"/>
      <c r="L560" s="36"/>
      <c r="M560" s="36"/>
      <c r="N560" s="36"/>
      <c r="O560" s="36"/>
      <c r="P560" s="43"/>
      <c r="Q560" s="36"/>
      <c r="R560" s="43"/>
      <c r="S560" s="43"/>
      <c r="T560" s="43"/>
    </row>
    <row r="561" spans="1:20">
      <c r="A561" s="57"/>
      <c r="B561" s="43"/>
      <c r="C561" s="43"/>
      <c r="D561" s="43"/>
      <c r="E561" s="36"/>
      <c r="F561" s="36"/>
      <c r="G561" s="36"/>
      <c r="H561" s="36"/>
      <c r="I561" s="36"/>
      <c r="J561" s="43"/>
      <c r="K561" s="44"/>
      <c r="L561" s="36"/>
      <c r="M561" s="36"/>
      <c r="N561" s="36"/>
      <c r="O561" s="36"/>
      <c r="P561" s="43"/>
      <c r="Q561" s="36"/>
      <c r="R561" s="43"/>
      <c r="S561" s="43"/>
      <c r="T561" s="43"/>
    </row>
    <row r="562" spans="1:20">
      <c r="A562" s="57"/>
      <c r="B562" s="43"/>
      <c r="C562" s="43"/>
      <c r="D562" s="43"/>
      <c r="E562" s="36"/>
      <c r="F562" s="36"/>
      <c r="G562" s="36"/>
      <c r="H562" s="36"/>
      <c r="I562" s="36"/>
      <c r="J562" s="43"/>
      <c r="K562" s="44"/>
      <c r="L562" s="36"/>
      <c r="M562" s="36"/>
      <c r="N562" s="36"/>
      <c r="O562" s="36"/>
      <c r="P562" s="43"/>
      <c r="Q562" s="36"/>
      <c r="R562" s="43"/>
      <c r="S562" s="43"/>
      <c r="T562" s="43"/>
    </row>
    <row r="563" spans="1:20">
      <c r="A563" s="57"/>
      <c r="B563" s="43"/>
      <c r="C563" s="43"/>
      <c r="D563" s="43"/>
      <c r="E563" s="36"/>
      <c r="F563" s="36"/>
      <c r="G563" s="36"/>
      <c r="H563" s="36"/>
      <c r="I563" s="36"/>
      <c r="J563" s="43"/>
      <c r="K563" s="44"/>
      <c r="L563" s="36"/>
      <c r="M563" s="36"/>
      <c r="N563" s="36"/>
      <c r="O563" s="36"/>
      <c r="P563" s="43"/>
      <c r="Q563" s="36"/>
      <c r="R563" s="43"/>
      <c r="S563" s="43"/>
      <c r="T563" s="43"/>
    </row>
    <row r="564" spans="1:20">
      <c r="A564" s="57"/>
      <c r="B564" s="43"/>
      <c r="C564" s="43"/>
      <c r="D564" s="43"/>
      <c r="E564" s="36"/>
      <c r="F564" s="36"/>
      <c r="G564" s="36"/>
      <c r="H564" s="36"/>
      <c r="I564" s="36"/>
      <c r="J564" s="43"/>
      <c r="K564" s="44"/>
      <c r="L564" s="36"/>
      <c r="M564" s="36"/>
      <c r="N564" s="36"/>
      <c r="O564" s="36"/>
      <c r="P564" s="43"/>
      <c r="Q564" s="36"/>
      <c r="R564" s="43"/>
      <c r="S564" s="43"/>
      <c r="T564" s="43"/>
    </row>
    <row r="565" spans="1:20">
      <c r="A565" s="57"/>
      <c r="B565" s="43"/>
      <c r="C565" s="43"/>
      <c r="D565" s="43"/>
      <c r="E565" s="36"/>
      <c r="F565" s="36"/>
      <c r="G565" s="36"/>
      <c r="H565" s="36"/>
      <c r="I565" s="36"/>
      <c r="J565" s="43"/>
      <c r="K565" s="44"/>
      <c r="L565" s="36"/>
      <c r="M565" s="36"/>
      <c r="N565" s="36"/>
      <c r="O565" s="36"/>
      <c r="P565" s="43"/>
      <c r="Q565" s="36"/>
      <c r="R565" s="43"/>
      <c r="S565" s="43"/>
      <c r="T565" s="43"/>
    </row>
    <row r="566" spans="1:20">
      <c r="A566" s="57"/>
      <c r="B566" s="43"/>
      <c r="C566" s="43"/>
      <c r="D566" s="43"/>
      <c r="E566" s="36"/>
      <c r="F566" s="36"/>
      <c r="G566" s="36"/>
      <c r="H566" s="36"/>
      <c r="I566" s="36"/>
      <c r="J566" s="43"/>
      <c r="K566" s="44"/>
      <c r="L566" s="36"/>
      <c r="M566" s="36"/>
      <c r="N566" s="36"/>
      <c r="O566" s="36"/>
      <c r="P566" s="43"/>
      <c r="Q566" s="36"/>
      <c r="R566" s="43"/>
      <c r="S566" s="43"/>
      <c r="T566" s="43"/>
    </row>
    <row r="567" spans="1:20">
      <c r="A567" s="57"/>
      <c r="B567" s="43"/>
      <c r="C567" s="43"/>
      <c r="D567" s="43"/>
      <c r="E567" s="36"/>
      <c r="F567" s="36"/>
      <c r="G567" s="36"/>
      <c r="H567" s="36"/>
      <c r="I567" s="36"/>
      <c r="J567" s="43"/>
      <c r="K567" s="44"/>
      <c r="L567" s="36"/>
      <c r="M567" s="36"/>
      <c r="N567" s="36"/>
      <c r="O567" s="36"/>
      <c r="P567" s="43"/>
      <c r="Q567" s="36"/>
      <c r="R567" s="43"/>
      <c r="S567" s="43"/>
      <c r="T567" s="43"/>
    </row>
    <row r="568" spans="1:20">
      <c r="A568" s="57"/>
      <c r="B568" s="43"/>
      <c r="C568" s="43"/>
      <c r="D568" s="43"/>
      <c r="E568" s="36"/>
      <c r="F568" s="36"/>
      <c r="G568" s="36"/>
      <c r="H568" s="36"/>
      <c r="I568" s="36"/>
      <c r="J568" s="43"/>
      <c r="K568" s="44"/>
      <c r="L568" s="36"/>
      <c r="M568" s="36"/>
      <c r="N568" s="36"/>
      <c r="O568" s="36"/>
      <c r="P568" s="43"/>
      <c r="Q568" s="36"/>
      <c r="R568" s="43"/>
      <c r="S568" s="43"/>
      <c r="T568" s="43"/>
    </row>
    <row r="569" spans="1:20">
      <c r="A569" s="57"/>
      <c r="B569" s="43"/>
      <c r="C569" s="43"/>
      <c r="D569" s="43"/>
      <c r="E569" s="36"/>
      <c r="F569" s="36"/>
      <c r="G569" s="36"/>
      <c r="H569" s="36"/>
      <c r="I569" s="36"/>
      <c r="J569" s="43"/>
      <c r="K569" s="44"/>
      <c r="L569" s="36"/>
      <c r="M569" s="36"/>
      <c r="N569" s="36"/>
      <c r="O569" s="36"/>
      <c r="P569" s="43"/>
      <c r="Q569" s="36"/>
      <c r="R569" s="43"/>
      <c r="S569" s="43"/>
      <c r="T569" s="43"/>
    </row>
    <row r="570" spans="1:20">
      <c r="A570" s="57"/>
      <c r="B570" s="43"/>
      <c r="C570" s="43"/>
      <c r="D570" s="43"/>
      <c r="E570" s="36"/>
      <c r="F570" s="36"/>
      <c r="G570" s="36"/>
      <c r="H570" s="36"/>
      <c r="I570" s="36"/>
      <c r="J570" s="43"/>
      <c r="K570" s="44"/>
      <c r="L570" s="36"/>
      <c r="M570" s="36"/>
      <c r="N570" s="36"/>
      <c r="O570" s="36"/>
      <c r="P570" s="43"/>
      <c r="Q570" s="36"/>
      <c r="R570" s="43"/>
      <c r="S570" s="43"/>
      <c r="T570" s="43"/>
    </row>
    <row r="571" spans="1:20">
      <c r="A571" s="57"/>
      <c r="B571" s="43"/>
      <c r="C571" s="43"/>
      <c r="D571" s="43"/>
      <c r="E571" s="36"/>
      <c r="F571" s="36"/>
      <c r="G571" s="36"/>
      <c r="H571" s="36"/>
      <c r="I571" s="36"/>
      <c r="J571" s="43"/>
      <c r="K571" s="44"/>
      <c r="L571" s="36"/>
      <c r="M571" s="36"/>
      <c r="N571" s="36"/>
      <c r="O571" s="36"/>
      <c r="P571" s="43"/>
      <c r="Q571" s="36"/>
      <c r="R571" s="43"/>
      <c r="S571" s="43"/>
      <c r="T571" s="43"/>
    </row>
    <row r="572" spans="1:20">
      <c r="A572" s="57"/>
      <c r="B572" s="43"/>
      <c r="C572" s="43"/>
      <c r="D572" s="43"/>
      <c r="E572" s="36"/>
      <c r="F572" s="36"/>
      <c r="G572" s="36"/>
      <c r="H572" s="36"/>
      <c r="I572" s="36"/>
      <c r="J572" s="43"/>
      <c r="K572" s="44"/>
      <c r="L572" s="36"/>
      <c r="M572" s="36"/>
      <c r="N572" s="36"/>
      <c r="O572" s="36"/>
      <c r="P572" s="43"/>
      <c r="Q572" s="36"/>
      <c r="R572" s="43"/>
      <c r="S572" s="43"/>
      <c r="T572" s="43"/>
    </row>
    <row r="573" spans="1:20">
      <c r="A573" s="57"/>
      <c r="B573" s="43"/>
      <c r="C573" s="43"/>
      <c r="D573" s="43"/>
      <c r="E573" s="36"/>
      <c r="F573" s="36"/>
      <c r="G573" s="36"/>
      <c r="H573" s="36"/>
      <c r="I573" s="36"/>
      <c r="J573" s="43"/>
      <c r="K573" s="44"/>
      <c r="L573" s="36"/>
      <c r="M573" s="36"/>
      <c r="N573" s="36"/>
      <c r="O573" s="36"/>
      <c r="P573" s="43"/>
      <c r="Q573" s="36"/>
      <c r="R573" s="43"/>
      <c r="S573" s="43"/>
      <c r="T573" s="43"/>
    </row>
    <row r="574" spans="1:20">
      <c r="A574" s="57"/>
      <c r="B574" s="43"/>
      <c r="C574" s="43"/>
      <c r="D574" s="43"/>
      <c r="E574" s="36"/>
      <c r="F574" s="36"/>
      <c r="G574" s="36"/>
      <c r="H574" s="36"/>
      <c r="I574" s="36"/>
      <c r="J574" s="43"/>
      <c r="K574" s="44"/>
      <c r="L574" s="36"/>
      <c r="M574" s="36"/>
      <c r="N574" s="36"/>
      <c r="O574" s="36"/>
      <c r="P574" s="43"/>
      <c r="Q574" s="36"/>
      <c r="R574" s="43"/>
      <c r="S574" s="43"/>
      <c r="T574" s="43"/>
    </row>
    <row r="575" spans="1:20">
      <c r="A575" s="57"/>
      <c r="B575" s="43"/>
      <c r="C575" s="43"/>
      <c r="D575" s="43"/>
      <c r="E575" s="36"/>
      <c r="F575" s="36"/>
      <c r="G575" s="36"/>
      <c r="H575" s="36"/>
      <c r="I575" s="36"/>
      <c r="J575" s="43"/>
      <c r="K575" s="44"/>
      <c r="L575" s="36"/>
      <c r="M575" s="36"/>
      <c r="N575" s="36"/>
      <c r="O575" s="36"/>
      <c r="P575" s="43"/>
      <c r="Q575" s="36"/>
      <c r="R575" s="43"/>
      <c r="S575" s="43"/>
      <c r="T575" s="43"/>
    </row>
    <row r="576" spans="1:20">
      <c r="A576" s="57"/>
      <c r="B576" s="43"/>
      <c r="C576" s="43"/>
      <c r="D576" s="43"/>
      <c r="E576" s="36"/>
      <c r="F576" s="36"/>
      <c r="G576" s="36"/>
      <c r="H576" s="36"/>
      <c r="I576" s="36"/>
      <c r="J576" s="43"/>
      <c r="K576" s="44"/>
      <c r="L576" s="36"/>
      <c r="M576" s="36"/>
      <c r="N576" s="36"/>
      <c r="O576" s="36"/>
      <c r="P576" s="43"/>
      <c r="Q576" s="36"/>
      <c r="R576" s="43"/>
      <c r="S576" s="43"/>
      <c r="T576" s="43"/>
    </row>
    <row r="577" spans="1:20">
      <c r="A577" s="57"/>
      <c r="B577" s="43"/>
      <c r="C577" s="43"/>
      <c r="D577" s="43"/>
      <c r="E577" s="36"/>
      <c r="F577" s="36"/>
      <c r="G577" s="36"/>
      <c r="H577" s="36"/>
      <c r="I577" s="36"/>
      <c r="J577" s="43"/>
      <c r="K577" s="44"/>
      <c r="L577" s="36"/>
      <c r="M577" s="36"/>
      <c r="N577" s="36"/>
      <c r="O577" s="36"/>
      <c r="P577" s="43"/>
      <c r="Q577" s="36"/>
      <c r="R577" s="43"/>
      <c r="S577" s="43"/>
      <c r="T577" s="43"/>
    </row>
    <row r="578" spans="1:20">
      <c r="A578" s="57"/>
      <c r="B578" s="43"/>
      <c r="C578" s="43"/>
      <c r="D578" s="43"/>
      <c r="E578" s="36"/>
      <c r="F578" s="36"/>
      <c r="G578" s="36"/>
      <c r="H578" s="36"/>
      <c r="I578" s="36"/>
      <c r="J578" s="43"/>
      <c r="K578" s="44"/>
      <c r="L578" s="36"/>
      <c r="M578" s="36"/>
      <c r="N578" s="36"/>
      <c r="O578" s="36"/>
      <c r="P578" s="43"/>
      <c r="Q578" s="36"/>
      <c r="R578" s="43"/>
      <c r="S578" s="43"/>
      <c r="T578" s="43"/>
    </row>
    <row r="579" spans="1:20">
      <c r="A579" s="57"/>
      <c r="B579" s="43"/>
      <c r="C579" s="43"/>
      <c r="D579" s="43"/>
      <c r="E579" s="36"/>
      <c r="F579" s="36"/>
      <c r="G579" s="36"/>
      <c r="H579" s="36"/>
      <c r="I579" s="36"/>
      <c r="J579" s="43"/>
      <c r="K579" s="44"/>
      <c r="L579" s="36"/>
      <c r="M579" s="36"/>
      <c r="N579" s="36"/>
      <c r="O579" s="36"/>
      <c r="P579" s="43"/>
      <c r="Q579" s="36"/>
      <c r="R579" s="43"/>
      <c r="S579" s="43"/>
      <c r="T579" s="43"/>
    </row>
    <row r="580" spans="1:20">
      <c r="A580" s="57"/>
      <c r="B580" s="43"/>
      <c r="C580" s="43"/>
      <c r="D580" s="43"/>
      <c r="E580" s="36"/>
      <c r="F580" s="36"/>
      <c r="G580" s="36"/>
      <c r="H580" s="36"/>
      <c r="I580" s="36"/>
      <c r="J580" s="43"/>
      <c r="K580" s="44"/>
      <c r="L580" s="36"/>
      <c r="M580" s="36"/>
      <c r="N580" s="36"/>
      <c r="O580" s="36"/>
      <c r="P580" s="43"/>
      <c r="Q580" s="36"/>
      <c r="R580" s="43"/>
      <c r="S580" s="43"/>
      <c r="T580" s="43"/>
    </row>
    <row r="581" spans="1:20">
      <c r="A581" s="57"/>
      <c r="B581" s="43"/>
      <c r="C581" s="43"/>
      <c r="D581" s="43"/>
      <c r="E581" s="36"/>
      <c r="F581" s="36"/>
      <c r="G581" s="36"/>
      <c r="H581" s="36"/>
      <c r="I581" s="36"/>
      <c r="J581" s="43"/>
      <c r="K581" s="44"/>
      <c r="L581" s="36"/>
      <c r="M581" s="36"/>
      <c r="N581" s="36"/>
      <c r="O581" s="36"/>
      <c r="P581" s="43"/>
      <c r="Q581" s="36"/>
      <c r="R581" s="43"/>
      <c r="S581" s="43"/>
      <c r="T581" s="43"/>
    </row>
    <row r="582" spans="1:20">
      <c r="A582" s="57"/>
      <c r="B582" s="43"/>
      <c r="C582" s="43"/>
      <c r="D582" s="43"/>
      <c r="E582" s="36"/>
      <c r="F582" s="36"/>
      <c r="G582" s="36"/>
      <c r="H582" s="36"/>
      <c r="I582" s="36"/>
      <c r="J582" s="43"/>
      <c r="K582" s="44"/>
      <c r="L582" s="36"/>
      <c r="M582" s="36"/>
      <c r="N582" s="36"/>
      <c r="O582" s="36"/>
      <c r="P582" s="43"/>
      <c r="Q582" s="36"/>
      <c r="R582" s="43"/>
      <c r="S582" s="43"/>
      <c r="T582" s="43"/>
    </row>
    <row r="583" spans="1:20">
      <c r="A583" s="57"/>
      <c r="B583" s="43"/>
      <c r="C583" s="43"/>
      <c r="D583" s="43"/>
      <c r="E583" s="36"/>
      <c r="F583" s="36"/>
      <c r="G583" s="36"/>
      <c r="H583" s="36"/>
      <c r="I583" s="36"/>
      <c r="J583" s="43"/>
      <c r="K583" s="44"/>
      <c r="L583" s="36"/>
      <c r="M583" s="36"/>
      <c r="N583" s="36"/>
      <c r="O583" s="36"/>
      <c r="P583" s="43"/>
      <c r="Q583" s="36"/>
      <c r="R583" s="43"/>
      <c r="S583" s="43"/>
      <c r="T583" s="43"/>
    </row>
    <row r="584" spans="1:20">
      <c r="A584" s="57"/>
      <c r="B584" s="43"/>
      <c r="C584" s="43"/>
      <c r="D584" s="43"/>
      <c r="E584" s="36"/>
      <c r="F584" s="36"/>
      <c r="G584" s="36"/>
      <c r="H584" s="36"/>
      <c r="I584" s="36"/>
      <c r="J584" s="43"/>
      <c r="K584" s="44"/>
      <c r="L584" s="36"/>
      <c r="M584" s="36"/>
      <c r="N584" s="36"/>
      <c r="O584" s="36"/>
      <c r="P584" s="43"/>
      <c r="Q584" s="36"/>
      <c r="R584" s="43"/>
      <c r="S584" s="43"/>
      <c r="T584" s="43"/>
    </row>
    <row r="585" spans="1:20">
      <c r="A585" s="57"/>
      <c r="B585" s="43"/>
      <c r="C585" s="43"/>
      <c r="D585" s="43"/>
      <c r="E585" s="36"/>
      <c r="F585" s="36"/>
      <c r="G585" s="36"/>
      <c r="H585" s="36"/>
      <c r="I585" s="36"/>
      <c r="J585" s="43"/>
      <c r="K585" s="44"/>
      <c r="L585" s="36"/>
      <c r="M585" s="36"/>
      <c r="N585" s="36"/>
      <c r="O585" s="36"/>
      <c r="P585" s="43"/>
      <c r="Q585" s="36"/>
      <c r="R585" s="43"/>
      <c r="S585" s="43"/>
      <c r="T585" s="43"/>
    </row>
    <row r="586" spans="1:20">
      <c r="A586" s="57"/>
      <c r="B586" s="43"/>
      <c r="C586" s="43"/>
      <c r="D586" s="43"/>
      <c r="E586" s="36"/>
      <c r="F586" s="36"/>
      <c r="G586" s="36"/>
      <c r="H586" s="36"/>
      <c r="I586" s="36"/>
      <c r="J586" s="43"/>
      <c r="K586" s="44"/>
      <c r="L586" s="36"/>
      <c r="M586" s="36"/>
      <c r="N586" s="36"/>
      <c r="O586" s="36"/>
      <c r="P586" s="43"/>
      <c r="Q586" s="36"/>
      <c r="R586" s="43"/>
      <c r="S586" s="43"/>
      <c r="T586" s="43"/>
    </row>
    <row r="587" spans="1:20">
      <c r="A587" s="57"/>
      <c r="B587" s="43"/>
      <c r="C587" s="43"/>
      <c r="D587" s="43"/>
      <c r="E587" s="36"/>
      <c r="F587" s="36"/>
      <c r="G587" s="36"/>
      <c r="H587" s="36"/>
      <c r="I587" s="36"/>
      <c r="J587" s="43"/>
      <c r="K587" s="44"/>
      <c r="L587" s="36"/>
      <c r="M587" s="36"/>
      <c r="N587" s="36"/>
      <c r="O587" s="36"/>
      <c r="P587" s="43"/>
      <c r="Q587" s="36"/>
      <c r="R587" s="43"/>
      <c r="S587" s="43"/>
      <c r="T587" s="43"/>
    </row>
    <row r="588" spans="1:20">
      <c r="A588" s="57"/>
      <c r="B588" s="43"/>
      <c r="C588" s="43"/>
      <c r="D588" s="43"/>
      <c r="E588" s="36"/>
      <c r="F588" s="36"/>
      <c r="G588" s="36"/>
      <c r="H588" s="36"/>
      <c r="I588" s="36"/>
      <c r="J588" s="43"/>
      <c r="K588" s="44"/>
      <c r="L588" s="36"/>
      <c r="M588" s="36"/>
      <c r="N588" s="36"/>
      <c r="O588" s="36"/>
      <c r="P588" s="43"/>
      <c r="Q588" s="36"/>
      <c r="R588" s="43"/>
      <c r="S588" s="43"/>
      <c r="T588" s="43"/>
    </row>
    <row r="589" spans="1:20">
      <c r="A589" s="57"/>
      <c r="B589" s="43"/>
      <c r="C589" s="43"/>
      <c r="D589" s="43"/>
      <c r="E589" s="36"/>
      <c r="F589" s="36"/>
      <c r="G589" s="36"/>
      <c r="H589" s="36"/>
      <c r="I589" s="36"/>
      <c r="J589" s="43"/>
      <c r="K589" s="44"/>
      <c r="L589" s="36"/>
      <c r="M589" s="36"/>
      <c r="N589" s="36"/>
      <c r="O589" s="36"/>
      <c r="P589" s="43"/>
      <c r="Q589" s="36"/>
      <c r="R589" s="43"/>
      <c r="S589" s="43"/>
      <c r="T589" s="43"/>
    </row>
    <row r="590" spans="1:20">
      <c r="A590" s="57"/>
      <c r="B590" s="43"/>
      <c r="C590" s="43"/>
      <c r="D590" s="43"/>
      <c r="E590" s="36"/>
      <c r="F590" s="36"/>
      <c r="G590" s="36"/>
      <c r="H590" s="36"/>
      <c r="I590" s="36"/>
      <c r="J590" s="43"/>
      <c r="K590" s="44"/>
      <c r="L590" s="36"/>
      <c r="M590" s="36"/>
      <c r="N590" s="36"/>
      <c r="O590" s="36"/>
      <c r="P590" s="43"/>
      <c r="Q590" s="36"/>
      <c r="R590" s="43"/>
      <c r="S590" s="43"/>
      <c r="T590" s="43"/>
    </row>
    <row r="591" spans="1:20">
      <c r="A591" s="57"/>
      <c r="B591" s="43"/>
      <c r="C591" s="43"/>
      <c r="D591" s="43"/>
      <c r="E591" s="36"/>
      <c r="F591" s="36"/>
      <c r="G591" s="36"/>
      <c r="H591" s="36"/>
      <c r="I591" s="36"/>
      <c r="J591" s="43"/>
      <c r="K591" s="44"/>
      <c r="L591" s="36"/>
      <c r="M591" s="36"/>
      <c r="N591" s="36"/>
      <c r="O591" s="36"/>
      <c r="P591" s="43"/>
      <c r="Q591" s="36"/>
      <c r="R591" s="43"/>
      <c r="S591" s="43"/>
      <c r="T591" s="43"/>
    </row>
    <row r="592" spans="1:20">
      <c r="A592" s="57"/>
      <c r="B592" s="43"/>
      <c r="C592" s="43"/>
      <c r="D592" s="43"/>
      <c r="E592" s="36"/>
      <c r="F592" s="36"/>
      <c r="G592" s="36"/>
      <c r="H592" s="36"/>
      <c r="I592" s="36"/>
      <c r="J592" s="43"/>
      <c r="K592" s="44"/>
      <c r="L592" s="36"/>
      <c r="M592" s="36"/>
      <c r="N592" s="36"/>
      <c r="O592" s="36"/>
      <c r="P592" s="43"/>
      <c r="Q592" s="36"/>
      <c r="R592" s="43"/>
      <c r="S592" s="43"/>
      <c r="T592" s="43"/>
    </row>
    <row r="593" spans="1:20">
      <c r="A593" s="57"/>
      <c r="B593" s="43"/>
      <c r="C593" s="43"/>
      <c r="D593" s="43"/>
      <c r="E593" s="36"/>
      <c r="F593" s="36"/>
      <c r="G593" s="36"/>
      <c r="H593" s="36"/>
      <c r="I593" s="36"/>
      <c r="J593" s="43"/>
      <c r="K593" s="44"/>
      <c r="L593" s="36"/>
      <c r="M593" s="36"/>
      <c r="N593" s="36"/>
      <c r="O593" s="36"/>
      <c r="P593" s="43"/>
      <c r="Q593" s="36"/>
      <c r="R593" s="43"/>
      <c r="S593" s="43"/>
      <c r="T593" s="43"/>
    </row>
    <row r="594" spans="1:20">
      <c r="A594" s="57"/>
      <c r="B594" s="43"/>
      <c r="C594" s="43"/>
      <c r="D594" s="43"/>
      <c r="E594" s="36"/>
      <c r="F594" s="36"/>
      <c r="G594" s="36"/>
      <c r="H594" s="36"/>
      <c r="I594" s="36"/>
      <c r="J594" s="43"/>
      <c r="K594" s="44"/>
      <c r="L594" s="36"/>
      <c r="M594" s="36"/>
      <c r="N594" s="36"/>
      <c r="O594" s="36"/>
      <c r="P594" s="43"/>
      <c r="Q594" s="36"/>
      <c r="R594" s="43"/>
      <c r="S594" s="43"/>
      <c r="T594" s="43"/>
    </row>
    <row r="595" spans="1:20">
      <c r="A595" s="57"/>
      <c r="B595" s="43"/>
      <c r="C595" s="43"/>
      <c r="D595" s="43"/>
      <c r="E595" s="36"/>
      <c r="F595" s="36"/>
      <c r="G595" s="36"/>
      <c r="H595" s="36"/>
      <c r="I595" s="36"/>
      <c r="J595" s="43"/>
      <c r="K595" s="44"/>
      <c r="L595" s="36"/>
      <c r="M595" s="36"/>
      <c r="N595" s="36"/>
      <c r="O595" s="36"/>
      <c r="P595" s="43"/>
      <c r="Q595" s="36"/>
      <c r="R595" s="43"/>
      <c r="S595" s="43"/>
      <c r="T595" s="43"/>
    </row>
    <row r="596" spans="1:20">
      <c r="A596" s="57"/>
      <c r="B596" s="43"/>
      <c r="C596" s="43"/>
      <c r="D596" s="43"/>
      <c r="E596" s="36"/>
      <c r="F596" s="36"/>
      <c r="G596" s="36"/>
      <c r="H596" s="36"/>
      <c r="I596" s="36"/>
      <c r="J596" s="43"/>
      <c r="K596" s="44"/>
      <c r="L596" s="36"/>
      <c r="M596" s="36"/>
      <c r="N596" s="36"/>
      <c r="O596" s="36"/>
      <c r="P596" s="43"/>
      <c r="Q596" s="36"/>
      <c r="R596" s="43"/>
      <c r="S596" s="43"/>
      <c r="T596" s="43"/>
    </row>
    <row r="597" spans="1:20">
      <c r="A597" s="57"/>
      <c r="B597" s="43"/>
      <c r="C597" s="43"/>
      <c r="D597" s="43"/>
      <c r="E597" s="36"/>
      <c r="F597" s="36"/>
      <c r="G597" s="36"/>
      <c r="H597" s="36"/>
      <c r="I597" s="36"/>
      <c r="J597" s="43"/>
      <c r="K597" s="44"/>
      <c r="L597" s="36"/>
      <c r="M597" s="36"/>
      <c r="N597" s="36"/>
      <c r="O597" s="36"/>
      <c r="P597" s="43"/>
      <c r="Q597" s="36"/>
      <c r="R597" s="43"/>
      <c r="S597" s="43"/>
      <c r="T597" s="43"/>
    </row>
    <row r="598" spans="1:20">
      <c r="A598" s="57"/>
      <c r="B598" s="43"/>
      <c r="C598" s="43"/>
      <c r="D598" s="43"/>
      <c r="E598" s="36"/>
      <c r="F598" s="36"/>
      <c r="G598" s="36"/>
      <c r="H598" s="36"/>
      <c r="I598" s="36"/>
      <c r="J598" s="43"/>
      <c r="K598" s="44"/>
      <c r="L598" s="36"/>
      <c r="M598" s="36"/>
      <c r="N598" s="36"/>
      <c r="O598" s="36"/>
      <c r="P598" s="43"/>
      <c r="Q598" s="36"/>
      <c r="R598" s="43"/>
      <c r="S598" s="43"/>
      <c r="T598" s="43"/>
    </row>
    <row r="599" spans="1:20">
      <c r="A599" s="57"/>
      <c r="B599" s="43"/>
      <c r="C599" s="43"/>
      <c r="D599" s="43"/>
      <c r="E599" s="36"/>
      <c r="F599" s="36"/>
      <c r="G599" s="36"/>
      <c r="H599" s="36"/>
      <c r="I599" s="36"/>
      <c r="J599" s="43"/>
      <c r="K599" s="44"/>
      <c r="L599" s="36"/>
      <c r="M599" s="36"/>
      <c r="N599" s="36"/>
      <c r="O599" s="36"/>
      <c r="P599" s="43"/>
      <c r="Q599" s="36"/>
      <c r="R599" s="43"/>
      <c r="S599" s="43"/>
      <c r="T599" s="43"/>
    </row>
    <row r="600" spans="1:20">
      <c r="A600" s="57"/>
      <c r="B600" s="43"/>
      <c r="C600" s="43"/>
      <c r="D600" s="43"/>
      <c r="E600" s="36"/>
      <c r="F600" s="36"/>
      <c r="G600" s="36"/>
      <c r="H600" s="36"/>
      <c r="I600" s="36"/>
      <c r="J600" s="43"/>
      <c r="K600" s="44"/>
      <c r="L600" s="36"/>
      <c r="M600" s="36"/>
      <c r="N600" s="36"/>
      <c r="O600" s="36"/>
      <c r="P600" s="43"/>
      <c r="Q600" s="36"/>
      <c r="R600" s="43"/>
      <c r="S600" s="43"/>
      <c r="T600" s="43"/>
    </row>
    <row r="601" spans="1:20">
      <c r="A601" s="57"/>
      <c r="B601" s="43"/>
      <c r="C601" s="43"/>
      <c r="D601" s="43"/>
      <c r="E601" s="36"/>
      <c r="F601" s="36"/>
      <c r="G601" s="36"/>
      <c r="H601" s="36"/>
      <c r="I601" s="36"/>
      <c r="J601" s="43"/>
      <c r="K601" s="44"/>
      <c r="L601" s="36"/>
      <c r="M601" s="36"/>
      <c r="N601" s="36"/>
      <c r="O601" s="36"/>
      <c r="P601" s="43"/>
      <c r="Q601" s="36"/>
      <c r="R601" s="43"/>
      <c r="S601" s="43"/>
      <c r="T601" s="43"/>
    </row>
    <row r="602" spans="1:20">
      <c r="A602" s="57"/>
      <c r="B602" s="43"/>
      <c r="C602" s="43"/>
      <c r="D602" s="43"/>
      <c r="E602" s="36"/>
      <c r="F602" s="36"/>
      <c r="G602" s="36"/>
      <c r="H602" s="36"/>
      <c r="I602" s="36"/>
      <c r="J602" s="43"/>
      <c r="K602" s="44"/>
      <c r="L602" s="36"/>
      <c r="M602" s="36"/>
      <c r="N602" s="36"/>
      <c r="O602" s="36"/>
      <c r="P602" s="43"/>
      <c r="Q602" s="36"/>
      <c r="R602" s="43"/>
      <c r="S602" s="43"/>
      <c r="T602" s="43"/>
    </row>
    <row r="603" spans="1:20">
      <c r="A603" s="57"/>
      <c r="B603" s="43"/>
      <c r="C603" s="43"/>
      <c r="D603" s="43"/>
      <c r="E603" s="36"/>
      <c r="F603" s="36"/>
      <c r="G603" s="36"/>
      <c r="H603" s="36"/>
      <c r="I603" s="36"/>
      <c r="J603" s="43"/>
      <c r="K603" s="44"/>
      <c r="L603" s="36"/>
      <c r="M603" s="36"/>
      <c r="N603" s="36"/>
      <c r="O603" s="36"/>
      <c r="P603" s="43"/>
      <c r="Q603" s="36"/>
      <c r="R603" s="43"/>
      <c r="S603" s="43"/>
      <c r="T603" s="43"/>
    </row>
    <row r="604" spans="1:20">
      <c r="A604" s="57"/>
      <c r="B604" s="43"/>
      <c r="C604" s="43"/>
      <c r="D604" s="43"/>
      <c r="E604" s="36"/>
      <c r="F604" s="36"/>
      <c r="G604" s="36"/>
      <c r="H604" s="36"/>
      <c r="I604" s="36"/>
      <c r="J604" s="43"/>
      <c r="K604" s="44"/>
      <c r="L604" s="36"/>
      <c r="M604" s="36"/>
      <c r="N604" s="36"/>
      <c r="O604" s="36"/>
      <c r="P604" s="43"/>
      <c r="Q604" s="36"/>
      <c r="R604" s="43"/>
      <c r="S604" s="43"/>
      <c r="T604" s="43"/>
    </row>
    <row r="605" spans="1:20">
      <c r="A605" s="57"/>
      <c r="B605" s="43"/>
      <c r="C605" s="43"/>
      <c r="D605" s="43"/>
      <c r="E605" s="36"/>
      <c r="F605" s="36"/>
      <c r="G605" s="36"/>
      <c r="H605" s="36"/>
      <c r="I605" s="36"/>
      <c r="J605" s="43"/>
      <c r="K605" s="44"/>
      <c r="L605" s="36"/>
      <c r="M605" s="36"/>
      <c r="N605" s="36"/>
      <c r="O605" s="36"/>
      <c r="P605" s="43"/>
      <c r="Q605" s="36"/>
      <c r="R605" s="43"/>
      <c r="S605" s="43"/>
      <c r="T605" s="43"/>
    </row>
    <row r="606" spans="1:20">
      <c r="A606" s="57"/>
      <c r="B606" s="43"/>
      <c r="C606" s="43"/>
      <c r="D606" s="43"/>
      <c r="E606" s="36"/>
      <c r="F606" s="36"/>
      <c r="G606" s="36"/>
      <c r="H606" s="36"/>
      <c r="I606" s="36"/>
      <c r="J606" s="43"/>
      <c r="K606" s="44"/>
      <c r="L606" s="36"/>
      <c r="M606" s="36"/>
      <c r="N606" s="36"/>
      <c r="O606" s="36"/>
      <c r="P606" s="43"/>
      <c r="Q606" s="36"/>
      <c r="R606" s="43"/>
      <c r="S606" s="43"/>
      <c r="T606" s="43"/>
    </row>
    <row r="607" spans="1:20">
      <c r="A607" s="57"/>
      <c r="B607" s="43"/>
      <c r="C607" s="43"/>
      <c r="D607" s="43"/>
      <c r="E607" s="36"/>
      <c r="F607" s="36"/>
      <c r="G607" s="36"/>
      <c r="H607" s="36"/>
      <c r="I607" s="36"/>
      <c r="J607" s="43"/>
      <c r="K607" s="44"/>
      <c r="L607" s="36"/>
      <c r="M607" s="36"/>
      <c r="N607" s="36"/>
      <c r="O607" s="36"/>
      <c r="P607" s="43"/>
      <c r="Q607" s="36"/>
      <c r="R607" s="43"/>
      <c r="S607" s="43"/>
      <c r="T607" s="43"/>
    </row>
    <row r="608" spans="1:20">
      <c r="A608" s="57"/>
      <c r="B608" s="43"/>
      <c r="C608" s="43"/>
      <c r="D608" s="43"/>
      <c r="E608" s="36"/>
      <c r="F608" s="36"/>
      <c r="G608" s="36"/>
      <c r="H608" s="36"/>
      <c r="I608" s="36"/>
      <c r="J608" s="43"/>
      <c r="K608" s="44"/>
      <c r="L608" s="36"/>
      <c r="M608" s="36"/>
      <c r="N608" s="36"/>
      <c r="O608" s="36"/>
      <c r="P608" s="43"/>
      <c r="Q608" s="36"/>
      <c r="R608" s="43"/>
      <c r="S608" s="43"/>
      <c r="T608" s="43"/>
    </row>
    <row r="609" spans="1:20">
      <c r="A609" s="57"/>
      <c r="B609" s="43"/>
      <c r="C609" s="43"/>
      <c r="D609" s="43"/>
      <c r="E609" s="36"/>
      <c r="F609" s="36"/>
      <c r="G609" s="36"/>
      <c r="H609" s="36"/>
      <c r="I609" s="36"/>
      <c r="J609" s="43"/>
      <c r="K609" s="44"/>
      <c r="L609" s="36"/>
      <c r="M609" s="36"/>
      <c r="N609" s="36"/>
      <c r="O609" s="36"/>
      <c r="P609" s="43"/>
      <c r="Q609" s="36"/>
      <c r="R609" s="43"/>
      <c r="S609" s="43"/>
      <c r="T609" s="43"/>
    </row>
    <row r="610" spans="1:20">
      <c r="A610" s="57"/>
      <c r="B610" s="43"/>
      <c r="C610" s="43"/>
      <c r="D610" s="43"/>
      <c r="E610" s="36"/>
      <c r="F610" s="36"/>
      <c r="G610" s="36"/>
      <c r="H610" s="36"/>
      <c r="I610" s="36"/>
      <c r="J610" s="43"/>
      <c r="K610" s="44"/>
      <c r="L610" s="36"/>
      <c r="M610" s="36"/>
      <c r="N610" s="36"/>
      <c r="O610" s="36"/>
      <c r="P610" s="43"/>
      <c r="Q610" s="36"/>
      <c r="R610" s="43"/>
      <c r="S610" s="43"/>
      <c r="T610" s="43"/>
    </row>
    <row r="611" spans="1:20">
      <c r="A611" s="57"/>
      <c r="B611" s="43"/>
      <c r="C611" s="43"/>
      <c r="D611" s="43"/>
      <c r="E611" s="36"/>
      <c r="F611" s="36"/>
      <c r="G611" s="36"/>
      <c r="H611" s="36"/>
      <c r="I611" s="36"/>
      <c r="J611" s="43"/>
      <c r="K611" s="44"/>
      <c r="L611" s="36"/>
      <c r="M611" s="36"/>
      <c r="N611" s="36"/>
      <c r="O611" s="36"/>
      <c r="P611" s="43"/>
      <c r="Q611" s="36"/>
      <c r="R611" s="43"/>
      <c r="S611" s="43"/>
      <c r="T611" s="43"/>
    </row>
    <row r="612" spans="1:20">
      <c r="A612" s="57"/>
      <c r="B612" s="43"/>
      <c r="C612" s="43"/>
      <c r="D612" s="43"/>
      <c r="E612" s="36"/>
      <c r="F612" s="36"/>
      <c r="G612" s="36"/>
      <c r="H612" s="36"/>
      <c r="I612" s="36"/>
      <c r="J612" s="43"/>
      <c r="K612" s="44"/>
      <c r="L612" s="36"/>
      <c r="M612" s="36"/>
      <c r="N612" s="36"/>
      <c r="O612" s="36"/>
      <c r="P612" s="43"/>
      <c r="Q612" s="36"/>
      <c r="R612" s="43"/>
      <c r="S612" s="43"/>
      <c r="T612" s="43"/>
    </row>
    <row r="613" spans="1:20">
      <c r="A613" s="57"/>
      <c r="B613" s="43"/>
      <c r="C613" s="43"/>
      <c r="D613" s="43"/>
      <c r="E613" s="36"/>
      <c r="F613" s="36"/>
      <c r="G613" s="36"/>
      <c r="H613" s="36"/>
      <c r="I613" s="36"/>
      <c r="J613" s="43"/>
      <c r="K613" s="44"/>
      <c r="L613" s="36"/>
      <c r="M613" s="36"/>
      <c r="N613" s="36"/>
      <c r="O613" s="36"/>
      <c r="P613" s="43"/>
      <c r="Q613" s="36"/>
      <c r="R613" s="43"/>
      <c r="S613" s="43"/>
      <c r="T613" s="43"/>
    </row>
    <row r="614" spans="1:20">
      <c r="A614" s="57"/>
      <c r="B614" s="43"/>
      <c r="C614" s="43"/>
      <c r="D614" s="43"/>
      <c r="E614" s="36"/>
      <c r="F614" s="36"/>
      <c r="G614" s="36"/>
      <c r="H614" s="36"/>
      <c r="I614" s="36"/>
      <c r="J614" s="43"/>
      <c r="K614" s="44"/>
      <c r="L614" s="36"/>
      <c r="M614" s="36"/>
      <c r="N614" s="36"/>
      <c r="O614" s="36"/>
      <c r="P614" s="43"/>
      <c r="Q614" s="36"/>
      <c r="R614" s="43"/>
      <c r="S614" s="43"/>
      <c r="T614" s="43"/>
    </row>
    <row r="615" spans="1:20">
      <c r="A615" s="57"/>
      <c r="B615" s="43"/>
      <c r="C615" s="43"/>
      <c r="D615" s="43"/>
      <c r="E615" s="36"/>
      <c r="F615" s="36"/>
      <c r="G615" s="36"/>
      <c r="H615" s="36"/>
      <c r="I615" s="36"/>
      <c r="J615" s="43"/>
      <c r="K615" s="44"/>
      <c r="L615" s="36"/>
      <c r="M615" s="36"/>
      <c r="N615" s="36"/>
      <c r="O615" s="36"/>
      <c r="P615" s="43"/>
      <c r="Q615" s="36"/>
      <c r="R615" s="43"/>
      <c r="S615" s="43"/>
      <c r="T615" s="43"/>
    </row>
    <row r="616" spans="1:20">
      <c r="A616" s="57"/>
      <c r="B616" s="43"/>
      <c r="C616" s="43"/>
      <c r="D616" s="43"/>
      <c r="E616" s="36"/>
      <c r="F616" s="36"/>
      <c r="G616" s="36"/>
      <c r="H616" s="36"/>
      <c r="I616" s="36"/>
      <c r="J616" s="43"/>
      <c r="K616" s="44"/>
      <c r="L616" s="36"/>
      <c r="M616" s="36"/>
      <c r="N616" s="36"/>
      <c r="O616" s="36"/>
      <c r="P616" s="43"/>
      <c r="Q616" s="36"/>
      <c r="R616" s="43"/>
      <c r="S616" s="43"/>
      <c r="T616" s="43"/>
    </row>
    <row r="617" spans="1:20">
      <c r="A617" s="57"/>
      <c r="B617" s="43"/>
      <c r="C617" s="43"/>
      <c r="D617" s="43"/>
      <c r="E617" s="36"/>
      <c r="F617" s="36"/>
      <c r="G617" s="36"/>
      <c r="H617" s="36"/>
      <c r="I617" s="36"/>
      <c r="J617" s="43"/>
      <c r="K617" s="44"/>
      <c r="L617" s="36"/>
      <c r="M617" s="36"/>
      <c r="N617" s="36"/>
      <c r="O617" s="36"/>
      <c r="P617" s="43"/>
      <c r="Q617" s="36"/>
      <c r="R617" s="43"/>
      <c r="S617" s="43"/>
      <c r="T617" s="43"/>
    </row>
    <row r="618" spans="1:20">
      <c r="A618" s="57"/>
      <c r="B618" s="43"/>
      <c r="C618" s="43"/>
      <c r="D618" s="43"/>
      <c r="E618" s="36"/>
      <c r="F618" s="36"/>
      <c r="G618" s="36"/>
      <c r="H618" s="36"/>
      <c r="I618" s="36"/>
      <c r="J618" s="43"/>
      <c r="K618" s="44"/>
      <c r="L618" s="36"/>
      <c r="M618" s="36"/>
      <c r="N618" s="36"/>
      <c r="O618" s="36"/>
      <c r="P618" s="43"/>
      <c r="Q618" s="36"/>
      <c r="R618" s="43"/>
      <c r="S618" s="43"/>
      <c r="T618" s="43"/>
    </row>
    <row r="619" spans="1:20">
      <c r="A619" s="57"/>
      <c r="B619" s="43"/>
      <c r="C619" s="43"/>
      <c r="D619" s="43"/>
      <c r="E619" s="36"/>
      <c r="F619" s="36"/>
      <c r="G619" s="36"/>
      <c r="H619" s="36"/>
      <c r="I619" s="36"/>
      <c r="J619" s="43"/>
      <c r="K619" s="44"/>
      <c r="L619" s="36"/>
      <c r="M619" s="36"/>
      <c r="N619" s="36"/>
      <c r="O619" s="36"/>
      <c r="P619" s="43"/>
      <c r="Q619" s="36"/>
      <c r="R619" s="43"/>
      <c r="S619" s="43"/>
      <c r="T619" s="43"/>
    </row>
    <row r="620" spans="1:20">
      <c r="A620" s="57"/>
      <c r="B620" s="43"/>
      <c r="C620" s="43"/>
      <c r="D620" s="43"/>
      <c r="E620" s="36"/>
      <c r="F620" s="36"/>
      <c r="G620" s="36"/>
      <c r="H620" s="36"/>
      <c r="I620" s="36"/>
      <c r="J620" s="43"/>
      <c r="K620" s="44"/>
      <c r="L620" s="36"/>
      <c r="M620" s="36"/>
      <c r="N620" s="36"/>
      <c r="O620" s="36"/>
      <c r="P620" s="43"/>
      <c r="Q620" s="36"/>
      <c r="R620" s="43"/>
      <c r="S620" s="43"/>
      <c r="T620" s="43"/>
    </row>
    <row r="621" spans="1:20">
      <c r="A621" s="57"/>
      <c r="B621" s="43"/>
      <c r="C621" s="43"/>
      <c r="D621" s="43"/>
      <c r="E621" s="36"/>
      <c r="F621" s="36"/>
      <c r="G621" s="36"/>
      <c r="H621" s="36"/>
      <c r="I621" s="36"/>
      <c r="J621" s="43"/>
      <c r="K621" s="44"/>
      <c r="L621" s="36"/>
      <c r="M621" s="36"/>
      <c r="N621" s="36"/>
      <c r="O621" s="36"/>
      <c r="P621" s="43"/>
      <c r="Q621" s="36"/>
      <c r="R621" s="43"/>
      <c r="S621" s="43"/>
      <c r="T621" s="43"/>
    </row>
    <row r="622" spans="1:20">
      <c r="A622" s="57"/>
      <c r="B622" s="43"/>
      <c r="C622" s="43"/>
      <c r="D622" s="43"/>
      <c r="E622" s="36"/>
      <c r="F622" s="36"/>
      <c r="G622" s="36"/>
      <c r="H622" s="36"/>
      <c r="I622" s="36"/>
      <c r="J622" s="43"/>
      <c r="K622" s="44"/>
      <c r="L622" s="36"/>
      <c r="M622" s="36"/>
      <c r="N622" s="36"/>
      <c r="O622" s="36"/>
      <c r="P622" s="43"/>
      <c r="Q622" s="36"/>
      <c r="R622" s="43"/>
      <c r="S622" s="43"/>
      <c r="T622" s="43"/>
    </row>
    <row r="623" spans="1:20">
      <c r="A623" s="57"/>
      <c r="B623" s="43"/>
      <c r="C623" s="43"/>
      <c r="D623" s="43"/>
      <c r="E623" s="36"/>
      <c r="F623" s="36"/>
      <c r="G623" s="36"/>
      <c r="H623" s="36"/>
      <c r="I623" s="36"/>
      <c r="J623" s="43"/>
      <c r="K623" s="44"/>
      <c r="L623" s="36"/>
      <c r="M623" s="36"/>
      <c r="N623" s="36"/>
      <c r="O623" s="36"/>
      <c r="P623" s="43"/>
      <c r="Q623" s="36"/>
      <c r="R623" s="43"/>
      <c r="S623" s="43"/>
      <c r="T623" s="43"/>
    </row>
    <row r="624" spans="1:20">
      <c r="A624" s="57"/>
      <c r="B624" s="43"/>
      <c r="C624" s="43"/>
      <c r="D624" s="43"/>
      <c r="E624" s="36"/>
      <c r="F624" s="36"/>
      <c r="G624" s="36"/>
      <c r="H624" s="36"/>
      <c r="I624" s="36"/>
      <c r="J624" s="43"/>
      <c r="K624" s="44"/>
      <c r="L624" s="36"/>
      <c r="M624" s="36"/>
      <c r="N624" s="36"/>
      <c r="O624" s="36"/>
      <c r="P624" s="43"/>
      <c r="Q624" s="36"/>
      <c r="R624" s="43"/>
      <c r="S624" s="43"/>
      <c r="T624" s="43"/>
    </row>
    <row r="625" spans="1:20">
      <c r="A625" s="57"/>
      <c r="B625" s="43"/>
      <c r="C625" s="43"/>
      <c r="D625" s="43"/>
      <c r="E625" s="36"/>
      <c r="F625" s="36"/>
      <c r="G625" s="36"/>
      <c r="H625" s="36"/>
      <c r="I625" s="36"/>
      <c r="J625" s="43"/>
      <c r="K625" s="44"/>
      <c r="L625" s="36"/>
      <c r="M625" s="36"/>
      <c r="N625" s="36"/>
      <c r="O625" s="36"/>
      <c r="P625" s="43"/>
      <c r="Q625" s="36"/>
      <c r="R625" s="43"/>
      <c r="S625" s="43"/>
      <c r="T625" s="43"/>
    </row>
    <row r="626" spans="1:20">
      <c r="A626" s="57"/>
      <c r="B626" s="43"/>
      <c r="C626" s="43"/>
      <c r="D626" s="43"/>
      <c r="E626" s="36"/>
      <c r="F626" s="36"/>
      <c r="G626" s="36"/>
      <c r="H626" s="36"/>
      <c r="I626" s="36"/>
      <c r="J626" s="43"/>
      <c r="K626" s="44"/>
      <c r="L626" s="36"/>
      <c r="M626" s="36"/>
      <c r="N626" s="36"/>
      <c r="O626" s="36"/>
      <c r="P626" s="43"/>
      <c r="Q626" s="36"/>
      <c r="R626" s="43"/>
      <c r="S626" s="43"/>
      <c r="T626" s="43"/>
    </row>
    <row r="627" spans="1:20">
      <c r="A627" s="57"/>
      <c r="B627" s="43"/>
      <c r="C627" s="43"/>
      <c r="D627" s="43"/>
      <c r="E627" s="36"/>
      <c r="F627" s="36"/>
      <c r="G627" s="36"/>
      <c r="H627" s="36"/>
      <c r="I627" s="36"/>
      <c r="J627" s="43"/>
      <c r="K627" s="44"/>
      <c r="L627" s="36"/>
      <c r="M627" s="36"/>
      <c r="N627" s="36"/>
      <c r="O627" s="36"/>
      <c r="P627" s="43"/>
      <c r="Q627" s="36"/>
      <c r="R627" s="43"/>
      <c r="S627" s="43"/>
      <c r="T627" s="43"/>
    </row>
    <row r="628" spans="1:20">
      <c r="A628" s="57"/>
      <c r="B628" s="43"/>
      <c r="C628" s="43"/>
      <c r="D628" s="43"/>
      <c r="E628" s="36"/>
      <c r="F628" s="36"/>
      <c r="G628" s="36"/>
      <c r="H628" s="36"/>
      <c r="I628" s="36"/>
      <c r="J628" s="43"/>
      <c r="K628" s="44"/>
      <c r="L628" s="36"/>
      <c r="M628" s="36"/>
      <c r="N628" s="36"/>
      <c r="O628" s="36"/>
      <c r="P628" s="43"/>
      <c r="Q628" s="36"/>
      <c r="R628" s="43"/>
      <c r="S628" s="43"/>
      <c r="T628" s="43"/>
    </row>
    <row r="629" spans="1:20">
      <c r="A629" s="57"/>
      <c r="B629" s="43"/>
      <c r="C629" s="43"/>
      <c r="D629" s="43"/>
      <c r="E629" s="36"/>
      <c r="F629" s="36"/>
      <c r="G629" s="36"/>
      <c r="H629" s="36"/>
      <c r="I629" s="36"/>
      <c r="J629" s="43"/>
      <c r="K629" s="44"/>
      <c r="L629" s="36"/>
      <c r="M629" s="36"/>
      <c r="N629" s="36"/>
      <c r="O629" s="36"/>
      <c r="P629" s="43"/>
      <c r="Q629" s="36"/>
      <c r="R629" s="43"/>
      <c r="S629" s="43"/>
      <c r="T629" s="43"/>
    </row>
    <row r="630" spans="1:20">
      <c r="A630" s="57"/>
      <c r="B630" s="43"/>
      <c r="C630" s="43"/>
      <c r="D630" s="43"/>
      <c r="E630" s="36"/>
      <c r="F630" s="36"/>
      <c r="G630" s="36"/>
      <c r="H630" s="36"/>
      <c r="I630" s="36"/>
      <c r="J630" s="43"/>
      <c r="K630" s="44"/>
      <c r="L630" s="36"/>
      <c r="M630" s="36"/>
      <c r="N630" s="36"/>
      <c r="O630" s="36"/>
      <c r="P630" s="43"/>
      <c r="Q630" s="36"/>
      <c r="R630" s="43"/>
      <c r="S630" s="43"/>
      <c r="T630" s="43"/>
    </row>
    <row r="631" spans="1:20">
      <c r="A631" s="57"/>
      <c r="B631" s="43"/>
      <c r="C631" s="43"/>
      <c r="D631" s="43"/>
      <c r="E631" s="36"/>
      <c r="F631" s="36"/>
      <c r="G631" s="36"/>
      <c r="H631" s="36"/>
      <c r="I631" s="36"/>
      <c r="J631" s="43"/>
      <c r="K631" s="44"/>
      <c r="L631" s="36"/>
      <c r="M631" s="36"/>
      <c r="N631" s="36"/>
      <c r="O631" s="36"/>
      <c r="P631" s="43"/>
      <c r="Q631" s="36"/>
      <c r="R631" s="43"/>
      <c r="S631" s="43"/>
      <c r="T631" s="43"/>
    </row>
    <row r="632" spans="1:20">
      <c r="A632" s="57"/>
      <c r="B632" s="43"/>
      <c r="C632" s="43"/>
      <c r="D632" s="43"/>
      <c r="E632" s="36"/>
      <c r="F632" s="36"/>
      <c r="G632" s="36"/>
      <c r="H632" s="36"/>
      <c r="I632" s="36"/>
      <c r="J632" s="43"/>
      <c r="K632" s="44"/>
      <c r="L632" s="36"/>
      <c r="M632" s="36"/>
      <c r="N632" s="36"/>
      <c r="O632" s="36"/>
      <c r="P632" s="43"/>
      <c r="Q632" s="36"/>
      <c r="R632" s="43"/>
      <c r="S632" s="43"/>
      <c r="T632" s="43"/>
    </row>
    <row r="633" spans="1:20">
      <c r="A633" s="57"/>
      <c r="B633" s="43"/>
      <c r="C633" s="43"/>
      <c r="D633" s="43"/>
      <c r="E633" s="36"/>
      <c r="F633" s="36"/>
      <c r="G633" s="36"/>
      <c r="H633" s="36"/>
      <c r="I633" s="36"/>
      <c r="J633" s="43"/>
      <c r="K633" s="44"/>
      <c r="L633" s="36"/>
      <c r="M633" s="36"/>
      <c r="N633" s="36"/>
      <c r="O633" s="36"/>
      <c r="P633" s="43"/>
      <c r="Q633" s="36"/>
      <c r="R633" s="43"/>
      <c r="S633" s="43"/>
      <c r="T633" s="43"/>
    </row>
    <row r="634" spans="1:20">
      <c r="A634" s="57"/>
      <c r="B634" s="43"/>
      <c r="C634" s="43"/>
      <c r="D634" s="43"/>
      <c r="E634" s="36"/>
      <c r="F634" s="36"/>
      <c r="G634" s="36"/>
      <c r="H634" s="36"/>
      <c r="I634" s="36"/>
      <c r="J634" s="43"/>
      <c r="K634" s="44"/>
      <c r="L634" s="36"/>
      <c r="M634" s="36"/>
      <c r="N634" s="36"/>
      <c r="O634" s="36"/>
      <c r="P634" s="43"/>
      <c r="Q634" s="36"/>
      <c r="R634" s="43"/>
      <c r="S634" s="43"/>
      <c r="T634" s="43"/>
    </row>
    <row r="635" spans="1:20">
      <c r="A635" s="57"/>
      <c r="B635" s="43"/>
      <c r="C635" s="43"/>
      <c r="D635" s="43"/>
      <c r="E635" s="36"/>
      <c r="F635" s="36"/>
      <c r="G635" s="36"/>
      <c r="H635" s="36"/>
      <c r="I635" s="36"/>
      <c r="J635" s="43"/>
      <c r="K635" s="44"/>
      <c r="L635" s="36"/>
      <c r="M635" s="36"/>
      <c r="N635" s="36"/>
      <c r="O635" s="36"/>
      <c r="P635" s="43"/>
      <c r="Q635" s="36"/>
      <c r="R635" s="43"/>
      <c r="S635" s="43"/>
      <c r="T635" s="43"/>
    </row>
    <row r="636" spans="1:20">
      <c r="A636" s="57"/>
      <c r="B636" s="43"/>
      <c r="C636" s="43"/>
      <c r="D636" s="43"/>
      <c r="E636" s="36"/>
      <c r="F636" s="36"/>
      <c r="G636" s="36"/>
      <c r="H636" s="36"/>
      <c r="I636" s="36"/>
      <c r="J636" s="43"/>
      <c r="K636" s="44"/>
      <c r="L636" s="36"/>
      <c r="M636" s="36"/>
      <c r="N636" s="36"/>
      <c r="O636" s="36"/>
      <c r="P636" s="43"/>
      <c r="Q636" s="36"/>
      <c r="R636" s="43"/>
      <c r="S636" s="43"/>
      <c r="T636" s="43"/>
    </row>
    <row r="637" spans="1:20">
      <c r="A637" s="57"/>
      <c r="B637" s="43"/>
      <c r="C637" s="43"/>
      <c r="D637" s="43"/>
      <c r="E637" s="36"/>
      <c r="F637" s="36"/>
      <c r="G637" s="36"/>
      <c r="H637" s="36"/>
      <c r="I637" s="36"/>
      <c r="J637" s="43"/>
      <c r="K637" s="44"/>
      <c r="L637" s="36"/>
      <c r="M637" s="36"/>
      <c r="N637" s="36"/>
      <c r="O637" s="36"/>
      <c r="P637" s="43"/>
      <c r="Q637" s="36"/>
      <c r="R637" s="43"/>
      <c r="S637" s="43"/>
      <c r="T637" s="43"/>
    </row>
    <row r="638" spans="1:20">
      <c r="A638" s="57"/>
      <c r="B638" s="43"/>
      <c r="C638" s="43"/>
      <c r="D638" s="43"/>
      <c r="E638" s="36"/>
      <c r="F638" s="36"/>
      <c r="G638" s="36"/>
      <c r="H638" s="36"/>
      <c r="I638" s="36"/>
      <c r="J638" s="43"/>
      <c r="K638" s="44"/>
      <c r="L638" s="36"/>
      <c r="M638" s="36"/>
      <c r="N638" s="36"/>
      <c r="O638" s="36"/>
      <c r="P638" s="43"/>
      <c r="Q638" s="36"/>
      <c r="R638" s="43"/>
      <c r="S638" s="43"/>
      <c r="T638" s="43"/>
    </row>
    <row r="639" spans="1:20">
      <c r="A639" s="57"/>
      <c r="B639" s="43"/>
      <c r="C639" s="43"/>
      <c r="D639" s="43"/>
      <c r="E639" s="36"/>
      <c r="F639" s="36"/>
      <c r="G639" s="36"/>
      <c r="H639" s="36"/>
      <c r="I639" s="36"/>
      <c r="J639" s="43"/>
      <c r="K639" s="44"/>
      <c r="L639" s="36"/>
      <c r="M639" s="36"/>
      <c r="N639" s="36"/>
      <c r="O639" s="36"/>
      <c r="P639" s="43"/>
      <c r="Q639" s="36"/>
      <c r="R639" s="43"/>
      <c r="S639" s="43"/>
      <c r="T639" s="43"/>
    </row>
    <row r="640" spans="1:20">
      <c r="A640" s="57"/>
      <c r="B640" s="43"/>
      <c r="C640" s="43"/>
      <c r="D640" s="43"/>
      <c r="E640" s="36"/>
      <c r="F640" s="36"/>
      <c r="G640" s="36"/>
      <c r="H640" s="36"/>
      <c r="I640" s="36"/>
      <c r="J640" s="43"/>
      <c r="K640" s="44"/>
      <c r="L640" s="36"/>
      <c r="M640" s="36"/>
      <c r="N640" s="36"/>
      <c r="O640" s="36"/>
      <c r="P640" s="43"/>
      <c r="Q640" s="36"/>
      <c r="R640" s="43"/>
      <c r="S640" s="43"/>
      <c r="T640" s="43"/>
    </row>
    <row r="641" spans="1:20">
      <c r="A641" s="57"/>
      <c r="B641" s="43"/>
      <c r="C641" s="43"/>
      <c r="D641" s="43"/>
      <c r="E641" s="36"/>
      <c r="F641" s="36"/>
      <c r="G641" s="36"/>
      <c r="H641" s="36"/>
      <c r="I641" s="36"/>
      <c r="J641" s="43"/>
      <c r="K641" s="44"/>
      <c r="L641" s="36"/>
      <c r="M641" s="36"/>
      <c r="N641" s="36"/>
      <c r="O641" s="36"/>
      <c r="P641" s="43"/>
      <c r="Q641" s="36"/>
      <c r="R641" s="43"/>
      <c r="S641" s="43"/>
      <c r="T641" s="43"/>
    </row>
    <row r="642" spans="1:20">
      <c r="A642" s="57"/>
      <c r="B642" s="43"/>
      <c r="C642" s="43"/>
      <c r="D642" s="43"/>
      <c r="E642" s="36"/>
      <c r="F642" s="36"/>
      <c r="G642" s="36"/>
      <c r="H642" s="36"/>
      <c r="I642" s="36"/>
      <c r="J642" s="43"/>
      <c r="K642" s="44"/>
      <c r="L642" s="36"/>
      <c r="M642" s="36"/>
      <c r="N642" s="36"/>
      <c r="O642" s="36"/>
      <c r="P642" s="43"/>
      <c r="Q642" s="36"/>
      <c r="R642" s="43"/>
      <c r="S642" s="43"/>
      <c r="T642" s="43"/>
    </row>
    <row r="643" spans="1:20">
      <c r="A643" s="57"/>
      <c r="B643" s="43"/>
      <c r="C643" s="43"/>
      <c r="D643" s="43"/>
      <c r="E643" s="36"/>
      <c r="F643" s="36"/>
      <c r="G643" s="36"/>
      <c r="H643" s="36"/>
      <c r="I643" s="36"/>
      <c r="J643" s="43"/>
      <c r="K643" s="44"/>
      <c r="L643" s="36"/>
      <c r="M643" s="36"/>
      <c r="N643" s="36"/>
      <c r="O643" s="36"/>
      <c r="P643" s="43"/>
      <c r="Q643" s="36"/>
      <c r="R643" s="43"/>
      <c r="S643" s="43"/>
      <c r="T643" s="43"/>
    </row>
    <row r="644" spans="1:20">
      <c r="A644" s="57"/>
      <c r="B644" s="43"/>
      <c r="C644" s="43"/>
      <c r="D644" s="43"/>
      <c r="E644" s="36"/>
      <c r="F644" s="36"/>
      <c r="G644" s="36"/>
      <c r="H644" s="36"/>
      <c r="I644" s="36"/>
      <c r="J644" s="43"/>
      <c r="K644" s="44"/>
      <c r="L644" s="36"/>
      <c r="M644" s="36"/>
      <c r="N644" s="36"/>
      <c r="O644" s="36"/>
      <c r="P644" s="43"/>
      <c r="Q644" s="36"/>
      <c r="R644" s="43"/>
      <c r="S644" s="43"/>
      <c r="T644" s="43"/>
    </row>
    <row r="645" spans="1:20">
      <c r="A645" s="57"/>
      <c r="B645" s="43"/>
      <c r="C645" s="43"/>
      <c r="D645" s="43"/>
      <c r="E645" s="36"/>
      <c r="F645" s="36"/>
      <c r="G645" s="36"/>
      <c r="H645" s="36"/>
      <c r="I645" s="36"/>
      <c r="J645" s="43"/>
      <c r="K645" s="44"/>
      <c r="L645" s="36"/>
      <c r="M645" s="36"/>
      <c r="N645" s="36"/>
      <c r="O645" s="36"/>
      <c r="P645" s="43"/>
      <c r="Q645" s="36"/>
      <c r="R645" s="43"/>
      <c r="S645" s="43"/>
      <c r="T645" s="43"/>
    </row>
    <row r="646" spans="1:20">
      <c r="A646" s="57"/>
      <c r="B646" s="43"/>
      <c r="C646" s="43"/>
      <c r="D646" s="43"/>
      <c r="E646" s="36"/>
      <c r="F646" s="36"/>
      <c r="G646" s="36"/>
      <c r="H646" s="36"/>
      <c r="I646" s="36"/>
      <c r="J646" s="43"/>
      <c r="K646" s="44"/>
      <c r="L646" s="36"/>
      <c r="M646" s="36"/>
      <c r="N646" s="36"/>
      <c r="O646" s="36"/>
      <c r="P646" s="43"/>
      <c r="Q646" s="36"/>
      <c r="R646" s="43"/>
      <c r="S646" s="43"/>
      <c r="T646" s="43"/>
    </row>
    <row r="647" spans="1:20">
      <c r="A647" s="57"/>
      <c r="B647" s="43"/>
      <c r="C647" s="43"/>
      <c r="D647" s="43"/>
      <c r="E647" s="36"/>
      <c r="F647" s="36"/>
      <c r="G647" s="36"/>
      <c r="H647" s="36"/>
      <c r="I647" s="36"/>
      <c r="J647" s="43"/>
      <c r="K647" s="44"/>
      <c r="L647" s="36"/>
      <c r="M647" s="36"/>
      <c r="N647" s="36"/>
      <c r="O647" s="36"/>
      <c r="P647" s="43"/>
      <c r="Q647" s="36"/>
      <c r="R647" s="43"/>
      <c r="S647" s="43"/>
      <c r="T647" s="43"/>
    </row>
    <row r="648" spans="1:20">
      <c r="A648" s="57"/>
      <c r="B648" s="43"/>
      <c r="C648" s="43"/>
      <c r="D648" s="43"/>
      <c r="E648" s="36"/>
      <c r="F648" s="36"/>
      <c r="G648" s="36"/>
      <c r="H648" s="36"/>
      <c r="I648" s="36"/>
      <c r="J648" s="43"/>
      <c r="K648" s="44"/>
      <c r="L648" s="36"/>
      <c r="M648" s="36"/>
      <c r="N648" s="36"/>
      <c r="O648" s="36"/>
      <c r="P648" s="43"/>
      <c r="Q648" s="36"/>
      <c r="R648" s="43"/>
      <c r="S648" s="43"/>
      <c r="T648" s="43"/>
    </row>
    <row r="649" spans="1:20">
      <c r="A649" s="57"/>
      <c r="B649" s="43"/>
      <c r="C649" s="43"/>
      <c r="D649" s="43"/>
      <c r="E649" s="36"/>
      <c r="F649" s="36"/>
      <c r="G649" s="36"/>
      <c r="H649" s="36"/>
      <c r="I649" s="36"/>
      <c r="J649" s="43"/>
      <c r="K649" s="44"/>
      <c r="L649" s="36"/>
      <c r="M649" s="36"/>
      <c r="N649" s="36"/>
      <c r="O649" s="36"/>
      <c r="P649" s="43"/>
      <c r="Q649" s="36"/>
      <c r="R649" s="43"/>
      <c r="S649" s="43"/>
      <c r="T649" s="43"/>
    </row>
    <row r="650" spans="1:20">
      <c r="A650" s="57"/>
      <c r="B650" s="43"/>
      <c r="C650" s="43"/>
      <c r="D650" s="43"/>
      <c r="E650" s="36"/>
      <c r="F650" s="36"/>
      <c r="G650" s="36"/>
      <c r="H650" s="36"/>
      <c r="I650" s="36"/>
      <c r="J650" s="43"/>
      <c r="K650" s="44"/>
      <c r="L650" s="36"/>
      <c r="M650" s="36"/>
      <c r="N650" s="36"/>
      <c r="O650" s="36"/>
      <c r="P650" s="43"/>
      <c r="Q650" s="36"/>
      <c r="R650" s="43"/>
      <c r="S650" s="43"/>
      <c r="T650" s="43"/>
    </row>
    <row r="651" spans="1:20">
      <c r="A651" s="57"/>
      <c r="B651" s="43"/>
      <c r="C651" s="43"/>
      <c r="D651" s="43"/>
      <c r="E651" s="36"/>
      <c r="F651" s="36"/>
      <c r="G651" s="36"/>
      <c r="H651" s="36"/>
      <c r="I651" s="36"/>
      <c r="J651" s="43"/>
      <c r="K651" s="44"/>
      <c r="L651" s="36"/>
      <c r="M651" s="36"/>
      <c r="N651" s="36"/>
      <c r="O651" s="36"/>
      <c r="P651" s="43"/>
      <c r="Q651" s="36"/>
      <c r="R651" s="43"/>
      <c r="S651" s="43"/>
      <c r="T651" s="43"/>
    </row>
    <row r="652" spans="1:20">
      <c r="A652" s="57"/>
      <c r="B652" s="43"/>
      <c r="C652" s="43"/>
      <c r="D652" s="43"/>
      <c r="E652" s="36"/>
      <c r="F652" s="36"/>
      <c r="G652" s="36"/>
      <c r="H652" s="36"/>
      <c r="I652" s="36"/>
      <c r="J652" s="43"/>
      <c r="K652" s="44"/>
      <c r="L652" s="36"/>
      <c r="M652" s="36"/>
      <c r="N652" s="36"/>
      <c r="O652" s="36"/>
      <c r="P652" s="43"/>
      <c r="Q652" s="36"/>
      <c r="R652" s="43"/>
      <c r="S652" s="43"/>
      <c r="T652" s="43"/>
    </row>
    <row r="653" spans="1:20">
      <c r="A653" s="57"/>
      <c r="B653" s="43"/>
      <c r="C653" s="43"/>
      <c r="D653" s="43"/>
      <c r="E653" s="36"/>
      <c r="F653" s="36"/>
      <c r="G653" s="36"/>
      <c r="H653" s="36"/>
      <c r="I653" s="36"/>
      <c r="J653" s="43"/>
      <c r="K653" s="44"/>
      <c r="L653" s="36"/>
      <c r="M653" s="36"/>
      <c r="N653" s="36"/>
      <c r="O653" s="36"/>
      <c r="P653" s="43"/>
      <c r="Q653" s="36"/>
      <c r="R653" s="43"/>
      <c r="S653" s="43"/>
      <c r="T653" s="43"/>
    </row>
    <row r="654" spans="1:20">
      <c r="A654" s="57"/>
      <c r="B654" s="43"/>
      <c r="C654" s="43"/>
      <c r="D654" s="43"/>
      <c r="E654" s="36"/>
      <c r="F654" s="36"/>
      <c r="G654" s="36"/>
      <c r="H654" s="36"/>
      <c r="I654" s="36"/>
      <c r="J654" s="43"/>
      <c r="K654" s="44"/>
      <c r="L654" s="36"/>
      <c r="M654" s="36"/>
      <c r="N654" s="36"/>
      <c r="O654" s="36"/>
      <c r="P654" s="43"/>
      <c r="Q654" s="36"/>
      <c r="R654" s="43"/>
      <c r="S654" s="43"/>
      <c r="T654" s="43"/>
    </row>
    <row r="655" spans="1:20">
      <c r="A655" s="57"/>
      <c r="B655" s="43"/>
      <c r="C655" s="43"/>
      <c r="D655" s="43"/>
      <c r="E655" s="36"/>
      <c r="F655" s="36"/>
      <c r="G655" s="36"/>
      <c r="H655" s="36"/>
      <c r="I655" s="36"/>
      <c r="J655" s="43"/>
      <c r="K655" s="44"/>
      <c r="L655" s="36"/>
      <c r="M655" s="36"/>
      <c r="N655" s="36"/>
      <c r="O655" s="36"/>
      <c r="P655" s="43"/>
      <c r="Q655" s="36"/>
      <c r="R655" s="43"/>
      <c r="S655" s="43"/>
      <c r="T655" s="43"/>
    </row>
    <row r="656" spans="1:20">
      <c r="A656" s="57"/>
      <c r="B656" s="43"/>
      <c r="C656" s="43"/>
      <c r="D656" s="43"/>
      <c r="E656" s="36"/>
      <c r="F656" s="36"/>
      <c r="G656" s="36"/>
      <c r="H656" s="36"/>
      <c r="I656" s="36"/>
      <c r="J656" s="43"/>
      <c r="K656" s="44"/>
      <c r="L656" s="36"/>
      <c r="M656" s="36"/>
      <c r="N656" s="36"/>
      <c r="O656" s="36"/>
      <c r="P656" s="43"/>
      <c r="Q656" s="36"/>
      <c r="R656" s="43"/>
      <c r="S656" s="43"/>
      <c r="T656" s="43"/>
    </row>
    <row r="657" spans="1:20">
      <c r="A657" s="57"/>
      <c r="B657" s="43"/>
      <c r="C657" s="43"/>
      <c r="D657" s="43"/>
      <c r="E657" s="36"/>
      <c r="F657" s="36"/>
      <c r="G657" s="36"/>
      <c r="H657" s="36"/>
      <c r="I657" s="36"/>
      <c r="J657" s="43"/>
      <c r="K657" s="44"/>
      <c r="L657" s="36"/>
      <c r="M657" s="36"/>
      <c r="N657" s="36"/>
      <c r="O657" s="36"/>
      <c r="P657" s="43"/>
      <c r="Q657" s="36"/>
      <c r="R657" s="43"/>
      <c r="S657" s="43"/>
      <c r="T657" s="43"/>
    </row>
    <row r="658" spans="1:20">
      <c r="A658" s="57"/>
      <c r="B658" s="43"/>
      <c r="C658" s="43"/>
      <c r="D658" s="43"/>
      <c r="E658" s="36"/>
      <c r="F658" s="36"/>
      <c r="G658" s="36"/>
      <c r="H658" s="36"/>
      <c r="I658" s="36"/>
      <c r="J658" s="43"/>
      <c r="K658" s="44"/>
      <c r="L658" s="36"/>
      <c r="M658" s="36"/>
      <c r="N658" s="36"/>
      <c r="O658" s="36"/>
      <c r="P658" s="43"/>
      <c r="Q658" s="36"/>
      <c r="R658" s="43"/>
      <c r="S658" s="43"/>
      <c r="T658" s="43"/>
    </row>
    <row r="659" spans="1:20">
      <c r="A659" s="57"/>
      <c r="B659" s="43"/>
      <c r="C659" s="43"/>
      <c r="D659" s="43"/>
      <c r="E659" s="36"/>
      <c r="F659" s="36"/>
      <c r="G659" s="36"/>
      <c r="H659" s="36"/>
      <c r="I659" s="36"/>
      <c r="J659" s="43"/>
      <c r="K659" s="44"/>
      <c r="L659" s="36"/>
      <c r="M659" s="36"/>
      <c r="N659" s="36"/>
      <c r="O659" s="36"/>
      <c r="P659" s="43"/>
      <c r="Q659" s="36"/>
      <c r="R659" s="43"/>
      <c r="S659" s="43"/>
      <c r="T659" s="43"/>
    </row>
    <row r="660" spans="1:20">
      <c r="A660" s="57"/>
      <c r="B660" s="43"/>
      <c r="C660" s="43"/>
      <c r="D660" s="43"/>
      <c r="E660" s="36"/>
      <c r="F660" s="36"/>
      <c r="G660" s="36"/>
      <c r="H660" s="36"/>
      <c r="I660" s="36"/>
      <c r="J660" s="43"/>
      <c r="K660" s="44"/>
      <c r="L660" s="36"/>
      <c r="M660" s="36"/>
      <c r="N660" s="36"/>
      <c r="O660" s="36"/>
      <c r="P660" s="43"/>
      <c r="Q660" s="36"/>
      <c r="R660" s="43"/>
      <c r="S660" s="43"/>
      <c r="T660" s="43"/>
    </row>
    <row r="661" spans="1:20">
      <c r="A661" s="57"/>
      <c r="B661" s="43"/>
      <c r="C661" s="43"/>
      <c r="D661" s="43"/>
      <c r="E661" s="36"/>
      <c r="F661" s="36"/>
      <c r="G661" s="36"/>
      <c r="H661" s="36"/>
      <c r="I661" s="36"/>
      <c r="J661" s="43"/>
      <c r="K661" s="44"/>
      <c r="L661" s="36"/>
      <c r="M661" s="36"/>
      <c r="N661" s="36"/>
      <c r="O661" s="36"/>
      <c r="P661" s="43"/>
      <c r="Q661" s="36"/>
      <c r="R661" s="43"/>
      <c r="S661" s="43"/>
      <c r="T661" s="43"/>
    </row>
    <row r="662" spans="1:20">
      <c r="A662" s="57"/>
      <c r="B662" s="43"/>
      <c r="C662" s="43"/>
      <c r="D662" s="43"/>
      <c r="E662" s="36"/>
      <c r="F662" s="36"/>
      <c r="G662" s="36"/>
      <c r="H662" s="36"/>
      <c r="I662" s="36"/>
      <c r="J662" s="43"/>
      <c r="K662" s="44"/>
      <c r="L662" s="36"/>
      <c r="M662" s="36"/>
      <c r="N662" s="36"/>
      <c r="O662" s="36"/>
      <c r="P662" s="43"/>
      <c r="Q662" s="36"/>
      <c r="R662" s="43"/>
      <c r="S662" s="43"/>
      <c r="T662" s="43"/>
    </row>
    <row r="663" spans="1:20">
      <c r="A663" s="57"/>
      <c r="B663" s="43"/>
      <c r="C663" s="43"/>
      <c r="D663" s="43"/>
      <c r="E663" s="36"/>
      <c r="F663" s="36"/>
      <c r="G663" s="36"/>
      <c r="H663" s="36"/>
      <c r="I663" s="36"/>
      <c r="J663" s="43"/>
      <c r="K663" s="44"/>
      <c r="L663" s="36"/>
      <c r="M663" s="36"/>
      <c r="N663" s="36"/>
      <c r="O663" s="36"/>
      <c r="P663" s="43"/>
      <c r="Q663" s="36"/>
      <c r="R663" s="43"/>
      <c r="S663" s="43"/>
      <c r="T663" s="43"/>
    </row>
    <row r="664" spans="1:20">
      <c r="A664" s="57"/>
      <c r="B664" s="43"/>
      <c r="C664" s="43"/>
      <c r="D664" s="43"/>
      <c r="E664" s="36"/>
      <c r="F664" s="36"/>
      <c r="G664" s="36"/>
      <c r="H664" s="36"/>
      <c r="I664" s="36"/>
      <c r="J664" s="43"/>
      <c r="K664" s="44"/>
      <c r="L664" s="36"/>
      <c r="M664" s="36"/>
      <c r="N664" s="36"/>
      <c r="O664" s="36"/>
      <c r="P664" s="43"/>
      <c r="Q664" s="36"/>
      <c r="R664" s="43"/>
      <c r="S664" s="43"/>
      <c r="T664" s="43"/>
    </row>
    <row r="665" spans="1:20">
      <c r="A665" s="57"/>
      <c r="B665" s="43"/>
      <c r="C665" s="43"/>
      <c r="D665" s="43"/>
      <c r="E665" s="36"/>
      <c r="F665" s="36"/>
      <c r="G665" s="36"/>
      <c r="H665" s="36"/>
      <c r="I665" s="36"/>
      <c r="J665" s="43"/>
      <c r="K665" s="44"/>
      <c r="L665" s="36"/>
      <c r="M665" s="36"/>
      <c r="N665" s="36"/>
      <c r="O665" s="36"/>
      <c r="P665" s="43"/>
      <c r="Q665" s="36"/>
      <c r="R665" s="43"/>
      <c r="S665" s="43"/>
      <c r="T665" s="43"/>
    </row>
    <row r="666" spans="1:20">
      <c r="A666" s="57"/>
      <c r="B666" s="43"/>
      <c r="C666" s="43"/>
      <c r="D666" s="43"/>
      <c r="E666" s="36"/>
      <c r="F666" s="36"/>
      <c r="G666" s="36"/>
      <c r="H666" s="36"/>
      <c r="I666" s="36"/>
      <c r="J666" s="43"/>
      <c r="K666" s="44"/>
      <c r="L666" s="36"/>
      <c r="M666" s="36"/>
      <c r="N666" s="36"/>
      <c r="O666" s="36"/>
      <c r="P666" s="43"/>
      <c r="Q666" s="36"/>
      <c r="R666" s="43"/>
      <c r="S666" s="43"/>
      <c r="T666" s="43"/>
    </row>
    <row r="667" spans="1:20">
      <c r="A667" s="57"/>
      <c r="B667" s="43"/>
      <c r="C667" s="43"/>
      <c r="D667" s="43"/>
      <c r="E667" s="36"/>
      <c r="F667" s="36"/>
      <c r="G667" s="36"/>
      <c r="H667" s="36"/>
      <c r="I667" s="36"/>
      <c r="J667" s="43"/>
      <c r="K667" s="44"/>
      <c r="L667" s="36"/>
      <c r="M667" s="36"/>
      <c r="N667" s="36"/>
      <c r="O667" s="36"/>
      <c r="P667" s="43"/>
      <c r="Q667" s="36"/>
      <c r="R667" s="43"/>
      <c r="S667" s="43"/>
      <c r="T667" s="43"/>
    </row>
    <row r="668" spans="1:20">
      <c r="A668" s="57"/>
      <c r="B668" s="43"/>
      <c r="C668" s="43"/>
      <c r="D668" s="43"/>
      <c r="E668" s="36"/>
      <c r="F668" s="36"/>
      <c r="G668" s="36"/>
      <c r="H668" s="36"/>
      <c r="I668" s="36"/>
      <c r="J668" s="43"/>
      <c r="K668" s="44"/>
      <c r="L668" s="36"/>
      <c r="M668" s="36"/>
      <c r="N668" s="36"/>
      <c r="O668" s="36"/>
      <c r="P668" s="43"/>
      <c r="Q668" s="36"/>
      <c r="R668" s="43"/>
      <c r="S668" s="43"/>
      <c r="T668" s="43"/>
    </row>
    <row r="669" spans="1:20">
      <c r="A669" s="57"/>
      <c r="B669" s="43"/>
      <c r="C669" s="43"/>
      <c r="D669" s="43"/>
      <c r="E669" s="36"/>
      <c r="F669" s="36"/>
      <c r="G669" s="36"/>
      <c r="H669" s="36"/>
      <c r="I669" s="36"/>
      <c r="J669" s="43"/>
      <c r="K669" s="44"/>
      <c r="L669" s="36"/>
      <c r="M669" s="36"/>
      <c r="N669" s="36"/>
      <c r="O669" s="36"/>
      <c r="P669" s="43"/>
      <c r="Q669" s="36"/>
      <c r="R669" s="43"/>
      <c r="S669" s="43"/>
      <c r="T669" s="43"/>
    </row>
    <row r="670" spans="1:20">
      <c r="A670" s="57"/>
      <c r="B670" s="43"/>
      <c r="C670" s="43"/>
      <c r="D670" s="43"/>
      <c r="E670" s="36"/>
      <c r="F670" s="36"/>
      <c r="G670" s="36"/>
      <c r="H670" s="36"/>
      <c r="I670" s="36"/>
      <c r="J670" s="43"/>
      <c r="K670" s="44"/>
      <c r="L670" s="36"/>
      <c r="M670" s="36"/>
      <c r="N670" s="36"/>
      <c r="O670" s="36"/>
      <c r="P670" s="43"/>
      <c r="Q670" s="36"/>
      <c r="R670" s="43"/>
      <c r="S670" s="43"/>
      <c r="T670" s="43"/>
    </row>
    <row r="671" spans="1:20">
      <c r="A671" s="57"/>
      <c r="B671" s="43"/>
      <c r="C671" s="43"/>
      <c r="D671" s="43"/>
      <c r="E671" s="36"/>
      <c r="F671" s="36"/>
      <c r="G671" s="36"/>
      <c r="H671" s="36"/>
      <c r="I671" s="36"/>
      <c r="J671" s="43"/>
      <c r="K671" s="44"/>
      <c r="L671" s="36"/>
      <c r="M671" s="36"/>
      <c r="N671" s="36"/>
      <c r="O671" s="36"/>
      <c r="P671" s="43"/>
      <c r="Q671" s="36"/>
      <c r="R671" s="43"/>
      <c r="S671" s="43"/>
      <c r="T671" s="43"/>
    </row>
    <row r="672" spans="1:20">
      <c r="A672" s="57"/>
      <c r="B672" s="43"/>
      <c r="C672" s="43"/>
      <c r="D672" s="43"/>
      <c r="E672" s="36"/>
      <c r="F672" s="36"/>
      <c r="G672" s="36"/>
      <c r="H672" s="36"/>
      <c r="I672" s="36"/>
      <c r="J672" s="43"/>
      <c r="K672" s="44"/>
      <c r="L672" s="36"/>
      <c r="M672" s="36"/>
      <c r="N672" s="36"/>
      <c r="O672" s="36"/>
      <c r="P672" s="43"/>
      <c r="Q672" s="36"/>
      <c r="R672" s="43"/>
      <c r="S672" s="43"/>
      <c r="T672" s="43"/>
    </row>
    <row r="673" spans="1:20">
      <c r="A673" s="57"/>
      <c r="B673" s="43"/>
      <c r="C673" s="43"/>
      <c r="D673" s="43"/>
      <c r="E673" s="36"/>
      <c r="F673" s="36"/>
      <c r="G673" s="36"/>
      <c r="H673" s="36"/>
      <c r="I673" s="36"/>
      <c r="J673" s="43"/>
      <c r="K673" s="44"/>
      <c r="L673" s="36"/>
      <c r="M673" s="36"/>
      <c r="N673" s="36"/>
      <c r="O673" s="36"/>
      <c r="P673" s="43"/>
      <c r="Q673" s="36"/>
      <c r="R673" s="43"/>
      <c r="S673" s="43"/>
      <c r="T673" s="43"/>
    </row>
    <row r="674" spans="1:20">
      <c r="A674" s="57"/>
      <c r="B674" s="43"/>
      <c r="C674" s="43"/>
      <c r="D674" s="43"/>
      <c r="E674" s="36"/>
      <c r="F674" s="36"/>
      <c r="G674" s="36"/>
      <c r="H674" s="36"/>
      <c r="I674" s="36"/>
      <c r="J674" s="43"/>
      <c r="K674" s="44"/>
      <c r="L674" s="36"/>
      <c r="M674" s="36"/>
      <c r="N674" s="36"/>
      <c r="O674" s="36"/>
      <c r="P674" s="43"/>
      <c r="Q674" s="36"/>
      <c r="R674" s="43"/>
      <c r="S674" s="43"/>
      <c r="T674" s="43"/>
    </row>
    <row r="675" spans="1:20">
      <c r="A675" s="57"/>
      <c r="B675" s="43"/>
      <c r="C675" s="43"/>
      <c r="D675" s="43"/>
      <c r="E675" s="36"/>
      <c r="F675" s="36"/>
      <c r="G675" s="36"/>
      <c r="H675" s="36"/>
      <c r="I675" s="36"/>
      <c r="J675" s="43"/>
      <c r="K675" s="44"/>
      <c r="L675" s="36"/>
      <c r="M675" s="36"/>
      <c r="N675" s="36"/>
      <c r="O675" s="36"/>
      <c r="P675" s="43"/>
      <c r="Q675" s="36"/>
      <c r="R675" s="43"/>
      <c r="S675" s="43"/>
      <c r="T675" s="43"/>
    </row>
    <row r="676" spans="1:20">
      <c r="A676" s="57"/>
      <c r="B676" s="43"/>
      <c r="C676" s="43"/>
      <c r="D676" s="43"/>
      <c r="E676" s="36"/>
      <c r="F676" s="36"/>
      <c r="G676" s="36"/>
      <c r="H676" s="36"/>
      <c r="I676" s="36"/>
      <c r="J676" s="43"/>
      <c r="K676" s="44"/>
      <c r="L676" s="36"/>
      <c r="M676" s="36"/>
      <c r="N676" s="36"/>
      <c r="O676" s="36"/>
      <c r="P676" s="43"/>
      <c r="Q676" s="36"/>
      <c r="R676" s="43"/>
      <c r="S676" s="43"/>
      <c r="T676" s="43"/>
    </row>
    <row r="677" spans="1:20">
      <c r="A677" s="57"/>
      <c r="B677" s="43"/>
      <c r="C677" s="43"/>
      <c r="D677" s="43"/>
      <c r="E677" s="36"/>
      <c r="F677" s="36"/>
      <c r="G677" s="36"/>
      <c r="H677" s="36"/>
      <c r="I677" s="36"/>
      <c r="J677" s="43"/>
      <c r="K677" s="44"/>
      <c r="L677" s="36"/>
      <c r="M677" s="36"/>
      <c r="N677" s="36"/>
      <c r="O677" s="36"/>
      <c r="P677" s="43"/>
      <c r="Q677" s="36"/>
      <c r="R677" s="43"/>
      <c r="S677" s="43"/>
      <c r="T677" s="43"/>
    </row>
    <row r="678" spans="1:20">
      <c r="A678" s="57"/>
      <c r="B678" s="43"/>
      <c r="C678" s="43"/>
      <c r="D678" s="43"/>
      <c r="E678" s="36"/>
      <c r="F678" s="36"/>
      <c r="G678" s="36"/>
      <c r="H678" s="36"/>
      <c r="I678" s="36"/>
      <c r="J678" s="43"/>
      <c r="K678" s="44"/>
      <c r="L678" s="36"/>
      <c r="M678" s="36"/>
      <c r="N678" s="36"/>
      <c r="O678" s="36"/>
      <c r="P678" s="43"/>
      <c r="Q678" s="36"/>
      <c r="R678" s="43"/>
      <c r="S678" s="43"/>
      <c r="T678" s="43"/>
    </row>
    <row r="679" spans="1:20">
      <c r="A679" s="57"/>
      <c r="B679" s="43"/>
      <c r="C679" s="43"/>
      <c r="D679" s="43"/>
      <c r="E679" s="36"/>
      <c r="F679" s="36"/>
      <c r="G679" s="36"/>
      <c r="H679" s="36"/>
      <c r="I679" s="36"/>
      <c r="J679" s="43"/>
      <c r="K679" s="44"/>
      <c r="L679" s="36"/>
      <c r="M679" s="36"/>
      <c r="N679" s="36"/>
      <c r="O679" s="36"/>
      <c r="P679" s="43"/>
      <c r="Q679" s="36"/>
      <c r="R679" s="43"/>
      <c r="S679" s="43"/>
      <c r="T679" s="43"/>
    </row>
    <row r="680" spans="1:20">
      <c r="A680" s="57"/>
      <c r="B680" s="43"/>
      <c r="C680" s="43"/>
      <c r="D680" s="43"/>
      <c r="E680" s="36"/>
      <c r="F680" s="36"/>
      <c r="G680" s="36"/>
      <c r="H680" s="36"/>
      <c r="I680" s="36"/>
      <c r="J680" s="43"/>
      <c r="K680" s="44"/>
      <c r="L680" s="36"/>
      <c r="M680" s="36"/>
      <c r="N680" s="36"/>
      <c r="O680" s="36"/>
      <c r="P680" s="43"/>
      <c r="Q680" s="36"/>
      <c r="R680" s="43"/>
      <c r="S680" s="43"/>
      <c r="T680" s="43"/>
    </row>
    <row r="681" spans="1:20">
      <c r="A681" s="57"/>
      <c r="B681" s="43"/>
      <c r="C681" s="43"/>
      <c r="D681" s="43"/>
      <c r="E681" s="36"/>
      <c r="F681" s="36"/>
      <c r="G681" s="36"/>
      <c r="H681" s="36"/>
      <c r="I681" s="36"/>
      <c r="J681" s="43"/>
      <c r="K681" s="44"/>
      <c r="L681" s="36"/>
      <c r="M681" s="36"/>
      <c r="N681" s="36"/>
      <c r="O681" s="36"/>
      <c r="P681" s="43"/>
      <c r="Q681" s="36"/>
      <c r="R681" s="43"/>
      <c r="S681" s="43"/>
      <c r="T681" s="43"/>
    </row>
    <row r="682" spans="1:20">
      <c r="A682" s="57"/>
      <c r="B682" s="43"/>
      <c r="C682" s="43"/>
      <c r="D682" s="43"/>
      <c r="E682" s="36"/>
      <c r="F682" s="36"/>
      <c r="G682" s="36"/>
      <c r="H682" s="36"/>
      <c r="I682" s="36"/>
      <c r="J682" s="43"/>
      <c r="K682" s="44"/>
      <c r="L682" s="36"/>
      <c r="M682" s="36"/>
      <c r="N682" s="36"/>
      <c r="O682" s="36"/>
      <c r="P682" s="43"/>
      <c r="Q682" s="36"/>
      <c r="R682" s="43"/>
      <c r="S682" s="43"/>
      <c r="T682" s="43"/>
    </row>
    <row r="683" spans="1:20">
      <c r="A683" s="57"/>
      <c r="B683" s="43"/>
      <c r="C683" s="43"/>
      <c r="D683" s="43"/>
      <c r="E683" s="36"/>
      <c r="F683" s="36"/>
      <c r="G683" s="36"/>
      <c r="H683" s="36"/>
      <c r="I683" s="36"/>
      <c r="J683" s="43"/>
      <c r="K683" s="44"/>
      <c r="L683" s="36"/>
      <c r="M683" s="36"/>
      <c r="N683" s="36"/>
      <c r="O683" s="36"/>
      <c r="P683" s="43"/>
      <c r="Q683" s="36"/>
      <c r="R683" s="43"/>
      <c r="S683" s="43"/>
      <c r="T683" s="43"/>
    </row>
    <row r="684" spans="1:20">
      <c r="A684" s="57"/>
      <c r="B684" s="43"/>
      <c r="C684" s="43"/>
      <c r="D684" s="43"/>
      <c r="E684" s="36"/>
      <c r="F684" s="36"/>
      <c r="G684" s="36"/>
      <c r="H684" s="36"/>
      <c r="I684" s="36"/>
      <c r="J684" s="43"/>
      <c r="K684" s="44"/>
      <c r="L684" s="36"/>
      <c r="M684" s="36"/>
      <c r="N684" s="36"/>
      <c r="O684" s="36"/>
      <c r="P684" s="43"/>
      <c r="Q684" s="36"/>
      <c r="R684" s="43"/>
      <c r="S684" s="43"/>
      <c r="T684" s="43"/>
    </row>
    <row r="685" spans="1:20">
      <c r="A685" s="57"/>
      <c r="B685" s="43"/>
      <c r="C685" s="43"/>
      <c r="D685" s="43"/>
      <c r="E685" s="36"/>
      <c r="F685" s="36"/>
      <c r="G685" s="36"/>
      <c r="H685" s="36"/>
      <c r="I685" s="36"/>
      <c r="J685" s="43"/>
      <c r="K685" s="44"/>
      <c r="L685" s="36"/>
      <c r="M685" s="36"/>
      <c r="N685" s="36"/>
      <c r="O685" s="36"/>
      <c r="P685" s="43"/>
      <c r="Q685" s="36"/>
      <c r="R685" s="43"/>
      <c r="S685" s="43"/>
      <c r="T685" s="43"/>
    </row>
    <row r="686" spans="1:20">
      <c r="A686" s="57"/>
      <c r="B686" s="43"/>
      <c r="C686" s="43"/>
      <c r="D686" s="43"/>
      <c r="E686" s="36"/>
      <c r="F686" s="36"/>
      <c r="G686" s="36"/>
      <c r="H686" s="36"/>
      <c r="I686" s="36"/>
      <c r="J686" s="43"/>
      <c r="K686" s="44"/>
      <c r="L686" s="36"/>
      <c r="M686" s="36"/>
      <c r="N686" s="36"/>
      <c r="O686" s="36"/>
      <c r="P686" s="43"/>
      <c r="Q686" s="36"/>
      <c r="R686" s="43"/>
      <c r="S686" s="43"/>
      <c r="T686" s="43"/>
    </row>
    <row r="687" spans="1:20">
      <c r="A687" s="57"/>
      <c r="B687" s="43"/>
      <c r="C687" s="43"/>
      <c r="D687" s="43"/>
      <c r="E687" s="36"/>
      <c r="F687" s="36"/>
      <c r="G687" s="36"/>
      <c r="H687" s="36"/>
      <c r="I687" s="36"/>
      <c r="J687" s="43"/>
      <c r="K687" s="44"/>
      <c r="L687" s="36"/>
      <c r="M687" s="36"/>
      <c r="N687" s="36"/>
      <c r="O687" s="36"/>
      <c r="P687" s="43"/>
      <c r="Q687" s="36"/>
      <c r="R687" s="43"/>
      <c r="S687" s="43"/>
      <c r="T687" s="43"/>
    </row>
    <row r="688" spans="1:20">
      <c r="A688" s="57"/>
      <c r="B688" s="43"/>
      <c r="C688" s="43"/>
      <c r="D688" s="43"/>
      <c r="E688" s="36"/>
      <c r="F688" s="36"/>
      <c r="G688" s="36"/>
      <c r="H688" s="36"/>
      <c r="I688" s="36"/>
      <c r="J688" s="43"/>
      <c r="K688" s="44"/>
      <c r="L688" s="36"/>
      <c r="M688" s="36"/>
      <c r="N688" s="36"/>
      <c r="O688" s="36"/>
      <c r="P688" s="43"/>
      <c r="Q688" s="36"/>
      <c r="R688" s="43"/>
      <c r="S688" s="43"/>
      <c r="T688" s="43"/>
    </row>
    <row r="689" spans="1:20">
      <c r="A689" s="57"/>
      <c r="B689" s="43"/>
      <c r="C689" s="43"/>
      <c r="D689" s="43"/>
      <c r="E689" s="36"/>
      <c r="F689" s="36"/>
      <c r="G689" s="36"/>
      <c r="H689" s="36"/>
      <c r="I689" s="36"/>
      <c r="J689" s="43"/>
      <c r="K689" s="44"/>
      <c r="L689" s="36"/>
      <c r="M689" s="36"/>
      <c r="N689" s="36"/>
      <c r="O689" s="36"/>
      <c r="P689" s="43"/>
      <c r="Q689" s="36"/>
      <c r="R689" s="43"/>
      <c r="S689" s="43"/>
      <c r="T689" s="43"/>
    </row>
    <row r="690" spans="1:20">
      <c r="A690" s="57"/>
      <c r="B690" s="43"/>
      <c r="C690" s="43"/>
      <c r="D690" s="43"/>
      <c r="E690" s="36"/>
      <c r="F690" s="36"/>
      <c r="G690" s="36"/>
      <c r="H690" s="36"/>
      <c r="I690" s="36"/>
      <c r="J690" s="43"/>
      <c r="K690" s="44"/>
      <c r="L690" s="36"/>
      <c r="M690" s="36"/>
      <c r="N690" s="36"/>
      <c r="O690" s="36"/>
      <c r="P690" s="43"/>
      <c r="Q690" s="36"/>
      <c r="R690" s="43"/>
      <c r="S690" s="43"/>
      <c r="T690" s="43"/>
    </row>
    <row r="691" spans="1:20">
      <c r="A691" s="57"/>
      <c r="B691" s="43"/>
      <c r="C691" s="43"/>
      <c r="D691" s="43"/>
      <c r="E691" s="36"/>
      <c r="F691" s="36"/>
      <c r="G691" s="36"/>
      <c r="H691" s="36"/>
      <c r="I691" s="36"/>
      <c r="J691" s="43"/>
      <c r="K691" s="44"/>
      <c r="L691" s="36"/>
      <c r="M691" s="36"/>
      <c r="N691" s="36"/>
      <c r="O691" s="36"/>
      <c r="P691" s="43"/>
      <c r="Q691" s="36"/>
      <c r="R691" s="43"/>
      <c r="S691" s="43"/>
      <c r="T691" s="43"/>
    </row>
    <row r="692" spans="1:20">
      <c r="A692" s="57"/>
      <c r="B692" s="43"/>
      <c r="C692" s="43"/>
      <c r="D692" s="43"/>
      <c r="E692" s="36"/>
      <c r="F692" s="36"/>
      <c r="G692" s="36"/>
      <c r="H692" s="36"/>
      <c r="I692" s="36"/>
      <c r="J692" s="43"/>
      <c r="K692" s="44"/>
      <c r="L692" s="36"/>
      <c r="M692" s="36"/>
      <c r="N692" s="36"/>
      <c r="O692" s="36"/>
      <c r="P692" s="43"/>
      <c r="Q692" s="36"/>
      <c r="R692" s="43"/>
      <c r="S692" s="43"/>
      <c r="T692" s="43"/>
    </row>
    <row r="693" spans="1:20">
      <c r="A693" s="57"/>
      <c r="B693" s="43"/>
      <c r="C693" s="43"/>
      <c r="D693" s="43"/>
      <c r="E693" s="36"/>
      <c r="F693" s="36"/>
      <c r="G693" s="36"/>
      <c r="H693" s="36"/>
      <c r="I693" s="36"/>
      <c r="J693" s="43"/>
      <c r="K693" s="44"/>
      <c r="L693" s="36"/>
      <c r="M693" s="36"/>
      <c r="N693" s="36"/>
      <c r="O693" s="36"/>
      <c r="P693" s="43"/>
      <c r="Q693" s="36"/>
      <c r="R693" s="43"/>
      <c r="S693" s="43"/>
      <c r="T693" s="43"/>
    </row>
    <row r="694" spans="1:20">
      <c r="A694" s="57"/>
      <c r="B694" s="43"/>
      <c r="C694" s="43"/>
      <c r="D694" s="43"/>
      <c r="E694" s="36"/>
      <c r="F694" s="36"/>
      <c r="G694" s="36"/>
      <c r="H694" s="36"/>
      <c r="I694" s="36"/>
      <c r="J694" s="43"/>
      <c r="K694" s="44"/>
      <c r="L694" s="36"/>
      <c r="M694" s="36"/>
      <c r="N694" s="36"/>
      <c r="O694" s="36"/>
      <c r="P694" s="43"/>
      <c r="Q694" s="36"/>
      <c r="R694" s="43"/>
      <c r="S694" s="43"/>
      <c r="T694" s="43"/>
    </row>
    <row r="695" spans="1:20">
      <c r="A695" s="57"/>
      <c r="B695" s="43"/>
      <c r="C695" s="43"/>
      <c r="D695" s="43"/>
      <c r="E695" s="36"/>
      <c r="F695" s="36"/>
      <c r="G695" s="36"/>
      <c r="H695" s="36"/>
      <c r="I695" s="36"/>
      <c r="J695" s="43"/>
      <c r="K695" s="44"/>
      <c r="L695" s="36"/>
      <c r="M695" s="36"/>
      <c r="N695" s="36"/>
      <c r="O695" s="36"/>
      <c r="P695" s="43"/>
      <c r="Q695" s="36"/>
      <c r="R695" s="43"/>
      <c r="S695" s="43"/>
      <c r="T695" s="43"/>
    </row>
    <row r="696" spans="1:20">
      <c r="A696" s="57"/>
      <c r="B696" s="43"/>
      <c r="C696" s="43"/>
      <c r="D696" s="43"/>
      <c r="E696" s="36"/>
      <c r="F696" s="36"/>
      <c r="G696" s="36"/>
      <c r="H696" s="36"/>
      <c r="I696" s="36"/>
      <c r="J696" s="43"/>
      <c r="K696" s="44"/>
      <c r="L696" s="36"/>
      <c r="M696" s="36"/>
      <c r="N696" s="36"/>
      <c r="O696" s="36"/>
      <c r="P696" s="43"/>
      <c r="Q696" s="36"/>
      <c r="R696" s="43"/>
      <c r="S696" s="43"/>
      <c r="T696" s="43"/>
    </row>
    <row r="697" spans="1:20">
      <c r="A697" s="57"/>
      <c r="B697" s="43"/>
      <c r="C697" s="43"/>
      <c r="D697" s="43"/>
      <c r="E697" s="36"/>
      <c r="F697" s="36"/>
      <c r="G697" s="36"/>
      <c r="H697" s="36"/>
      <c r="I697" s="36"/>
      <c r="J697" s="43"/>
      <c r="K697" s="44"/>
      <c r="L697" s="36"/>
      <c r="M697" s="36"/>
      <c r="N697" s="36"/>
      <c r="O697" s="36"/>
      <c r="P697" s="43"/>
      <c r="Q697" s="36"/>
      <c r="R697" s="43"/>
      <c r="S697" s="43"/>
      <c r="T697" s="43"/>
    </row>
    <row r="698" spans="1:20">
      <c r="A698" s="57"/>
      <c r="B698" s="43"/>
      <c r="C698" s="43"/>
      <c r="D698" s="43"/>
      <c r="E698" s="36"/>
      <c r="F698" s="36"/>
      <c r="G698" s="36"/>
      <c r="H698" s="36"/>
      <c r="I698" s="36"/>
      <c r="J698" s="43"/>
      <c r="K698" s="44"/>
      <c r="L698" s="36"/>
      <c r="M698" s="36"/>
      <c r="N698" s="36"/>
      <c r="O698" s="36"/>
      <c r="P698" s="43"/>
      <c r="Q698" s="36"/>
      <c r="R698" s="43"/>
      <c r="S698" s="43"/>
      <c r="T698" s="43"/>
    </row>
    <row r="699" spans="1:20">
      <c r="A699" s="57"/>
      <c r="B699" s="43"/>
      <c r="C699" s="43"/>
      <c r="D699" s="43"/>
      <c r="E699" s="36"/>
      <c r="F699" s="36"/>
      <c r="G699" s="36"/>
      <c r="H699" s="36"/>
      <c r="I699" s="36"/>
      <c r="J699" s="43"/>
      <c r="K699" s="44"/>
      <c r="L699" s="36"/>
      <c r="M699" s="36"/>
      <c r="N699" s="36"/>
      <c r="O699" s="36"/>
      <c r="P699" s="43"/>
      <c r="Q699" s="36"/>
      <c r="R699" s="43"/>
      <c r="S699" s="43"/>
      <c r="T699" s="43"/>
    </row>
    <row r="700" spans="1:20">
      <c r="A700" s="57"/>
      <c r="B700" s="43"/>
      <c r="C700" s="43"/>
      <c r="D700" s="43"/>
      <c r="E700" s="36"/>
      <c r="F700" s="36"/>
      <c r="G700" s="36"/>
      <c r="H700" s="36"/>
      <c r="I700" s="36"/>
      <c r="J700" s="43"/>
      <c r="K700" s="44"/>
      <c r="L700" s="36"/>
      <c r="M700" s="36"/>
      <c r="N700" s="36"/>
      <c r="O700" s="36"/>
      <c r="P700" s="43"/>
      <c r="Q700" s="36"/>
      <c r="R700" s="43"/>
      <c r="S700" s="43"/>
      <c r="T700" s="43"/>
    </row>
    <row r="701" spans="1:20">
      <c r="A701" s="57"/>
      <c r="B701" s="43"/>
      <c r="C701" s="43"/>
      <c r="D701" s="43"/>
      <c r="E701" s="36"/>
      <c r="F701" s="36"/>
      <c r="G701" s="36"/>
      <c r="H701" s="36"/>
      <c r="I701" s="36"/>
      <c r="J701" s="43"/>
      <c r="K701" s="44"/>
      <c r="L701" s="36"/>
      <c r="M701" s="36"/>
      <c r="N701" s="36"/>
      <c r="O701" s="36"/>
      <c r="P701" s="43"/>
      <c r="Q701" s="36"/>
      <c r="R701" s="43"/>
      <c r="S701" s="43"/>
      <c r="T701" s="43"/>
    </row>
    <row r="702" spans="1:20">
      <c r="A702" s="57"/>
      <c r="B702" s="43"/>
      <c r="C702" s="43"/>
      <c r="D702" s="43"/>
      <c r="E702" s="36"/>
      <c r="F702" s="36"/>
      <c r="G702" s="36"/>
      <c r="H702" s="36"/>
      <c r="I702" s="36"/>
      <c r="J702" s="43"/>
      <c r="K702" s="44"/>
      <c r="L702" s="36"/>
      <c r="M702" s="36"/>
      <c r="N702" s="36"/>
      <c r="O702" s="36"/>
      <c r="P702" s="43"/>
      <c r="Q702" s="36"/>
      <c r="R702" s="43"/>
      <c r="S702" s="43"/>
      <c r="T702" s="43"/>
    </row>
    <row r="703" spans="1:20">
      <c r="A703" s="57"/>
      <c r="B703" s="43"/>
      <c r="C703" s="43"/>
      <c r="D703" s="43"/>
      <c r="E703" s="36"/>
      <c r="F703" s="36"/>
      <c r="G703" s="36"/>
      <c r="H703" s="36"/>
      <c r="I703" s="36"/>
      <c r="J703" s="43"/>
      <c r="K703" s="44"/>
      <c r="L703" s="36"/>
      <c r="M703" s="36"/>
      <c r="N703" s="36"/>
      <c r="O703" s="36"/>
      <c r="P703" s="43"/>
      <c r="Q703" s="36"/>
      <c r="R703" s="43"/>
      <c r="S703" s="43"/>
      <c r="T703" s="43"/>
    </row>
    <row r="704" spans="1:20">
      <c r="A704" s="57"/>
      <c r="B704" s="43"/>
      <c r="C704" s="43"/>
      <c r="D704" s="43"/>
      <c r="E704" s="36"/>
      <c r="F704" s="36"/>
      <c r="G704" s="36"/>
      <c r="H704" s="36"/>
      <c r="I704" s="36"/>
      <c r="J704" s="43"/>
      <c r="K704" s="44"/>
      <c r="L704" s="36"/>
      <c r="M704" s="36"/>
      <c r="N704" s="36"/>
      <c r="O704" s="36"/>
      <c r="P704" s="43"/>
      <c r="Q704" s="36"/>
      <c r="R704" s="43"/>
      <c r="S704" s="43"/>
      <c r="T704" s="43"/>
    </row>
    <row r="705" spans="1:20">
      <c r="A705" s="57"/>
      <c r="B705" s="43"/>
      <c r="C705" s="43"/>
      <c r="D705" s="43"/>
      <c r="E705" s="36"/>
      <c r="F705" s="36"/>
      <c r="G705" s="36"/>
      <c r="H705" s="36"/>
      <c r="I705" s="36"/>
      <c r="J705" s="43"/>
      <c r="K705" s="44"/>
      <c r="L705" s="36"/>
      <c r="M705" s="36"/>
      <c r="N705" s="36"/>
      <c r="O705" s="36"/>
      <c r="P705" s="43"/>
      <c r="Q705" s="36"/>
      <c r="R705" s="43"/>
      <c r="S705" s="43"/>
      <c r="T705" s="43"/>
    </row>
    <row r="706" spans="1:20">
      <c r="A706" s="57"/>
      <c r="B706" s="43"/>
      <c r="C706" s="43"/>
      <c r="D706" s="43"/>
      <c r="E706" s="36"/>
      <c r="F706" s="36"/>
      <c r="G706" s="36"/>
      <c r="H706" s="36"/>
      <c r="I706" s="36"/>
      <c r="J706" s="43"/>
      <c r="K706" s="44"/>
      <c r="L706" s="36"/>
      <c r="M706" s="36"/>
      <c r="N706" s="36"/>
      <c r="O706" s="36"/>
      <c r="P706" s="43"/>
      <c r="Q706" s="36"/>
      <c r="R706" s="43"/>
      <c r="S706" s="43"/>
      <c r="T706" s="43"/>
    </row>
    <row r="707" spans="1:20">
      <c r="A707" s="57"/>
      <c r="B707" s="43"/>
      <c r="C707" s="43"/>
      <c r="D707" s="43"/>
      <c r="E707" s="36"/>
      <c r="F707" s="36"/>
      <c r="G707" s="36"/>
      <c r="H707" s="36"/>
      <c r="I707" s="36"/>
      <c r="J707" s="43"/>
      <c r="K707" s="44"/>
      <c r="L707" s="36"/>
      <c r="M707" s="36"/>
      <c r="N707" s="36"/>
      <c r="O707" s="36"/>
      <c r="P707" s="43"/>
      <c r="Q707" s="36"/>
      <c r="R707" s="43"/>
      <c r="S707" s="43"/>
      <c r="T707" s="43"/>
    </row>
    <row r="708" spans="1:20">
      <c r="A708" s="57"/>
      <c r="B708" s="43"/>
      <c r="C708" s="43"/>
      <c r="D708" s="43"/>
      <c r="E708" s="36"/>
      <c r="F708" s="36"/>
      <c r="G708" s="36"/>
      <c r="H708" s="36"/>
      <c r="I708" s="36"/>
      <c r="J708" s="43"/>
      <c r="K708" s="44"/>
      <c r="L708" s="36"/>
      <c r="M708" s="36"/>
      <c r="N708" s="36"/>
      <c r="O708" s="36"/>
      <c r="P708" s="43"/>
      <c r="Q708" s="36"/>
      <c r="R708" s="43"/>
      <c r="S708" s="43"/>
      <c r="T708" s="43"/>
    </row>
    <row r="709" spans="1:20">
      <c r="A709" s="57"/>
      <c r="B709" s="43"/>
      <c r="C709" s="43"/>
      <c r="D709" s="43"/>
      <c r="E709" s="36"/>
      <c r="F709" s="36"/>
      <c r="G709" s="36"/>
      <c r="H709" s="36"/>
      <c r="I709" s="36"/>
      <c r="J709" s="43"/>
      <c r="K709" s="44"/>
      <c r="L709" s="36"/>
      <c r="M709" s="36"/>
      <c r="N709" s="36"/>
      <c r="O709" s="36"/>
      <c r="P709" s="43"/>
      <c r="Q709" s="36"/>
      <c r="R709" s="43"/>
      <c r="S709" s="43"/>
      <c r="T709" s="43"/>
    </row>
    <row r="710" spans="1:20">
      <c r="A710" s="57"/>
      <c r="B710" s="43"/>
      <c r="C710" s="43"/>
      <c r="D710" s="43"/>
      <c r="E710" s="36"/>
      <c r="F710" s="36"/>
      <c r="G710" s="36"/>
      <c r="H710" s="36"/>
      <c r="I710" s="36"/>
      <c r="J710" s="43"/>
      <c r="K710" s="44"/>
      <c r="L710" s="36"/>
      <c r="M710" s="36"/>
      <c r="N710" s="36"/>
      <c r="O710" s="36"/>
      <c r="P710" s="43"/>
      <c r="Q710" s="36"/>
      <c r="R710" s="43"/>
      <c r="S710" s="43"/>
      <c r="T710" s="43"/>
    </row>
    <row r="711" spans="1:20">
      <c r="A711" s="57"/>
      <c r="B711" s="43"/>
      <c r="C711" s="43"/>
      <c r="D711" s="43"/>
      <c r="E711" s="36"/>
      <c r="F711" s="36"/>
      <c r="G711" s="36"/>
      <c r="H711" s="36"/>
      <c r="I711" s="36"/>
      <c r="J711" s="43"/>
      <c r="K711" s="44"/>
      <c r="L711" s="36"/>
      <c r="M711" s="36"/>
      <c r="N711" s="36"/>
      <c r="O711" s="36"/>
      <c r="P711" s="43"/>
      <c r="Q711" s="36"/>
      <c r="R711" s="43"/>
      <c r="S711" s="43"/>
      <c r="T711" s="43"/>
    </row>
    <row r="712" spans="1:20">
      <c r="A712" s="57"/>
      <c r="B712" s="43"/>
      <c r="C712" s="43"/>
      <c r="D712" s="43"/>
      <c r="E712" s="36"/>
      <c r="F712" s="36"/>
      <c r="G712" s="36"/>
      <c r="H712" s="36"/>
      <c r="I712" s="36"/>
      <c r="J712" s="43"/>
      <c r="K712" s="44"/>
      <c r="L712" s="36"/>
      <c r="M712" s="36"/>
      <c r="N712" s="36"/>
      <c r="O712" s="36"/>
      <c r="P712" s="43"/>
      <c r="Q712" s="36"/>
      <c r="R712" s="43"/>
      <c r="S712" s="43"/>
      <c r="T712" s="43"/>
    </row>
    <row r="713" spans="1:20">
      <c r="A713" s="57"/>
      <c r="B713" s="43"/>
      <c r="C713" s="43"/>
      <c r="D713" s="43"/>
      <c r="E713" s="36"/>
      <c r="F713" s="36"/>
      <c r="G713" s="36"/>
      <c r="H713" s="36"/>
      <c r="I713" s="36"/>
      <c r="J713" s="43"/>
      <c r="K713" s="44"/>
      <c r="L713" s="36"/>
      <c r="M713" s="36"/>
      <c r="N713" s="36"/>
      <c r="O713" s="36"/>
      <c r="P713" s="43"/>
      <c r="Q713" s="36"/>
      <c r="R713" s="43"/>
      <c r="S713" s="43"/>
      <c r="T713" s="43"/>
    </row>
    <row r="714" spans="1:20">
      <c r="A714" s="57"/>
      <c r="B714" s="43"/>
      <c r="C714" s="43"/>
      <c r="D714" s="43"/>
      <c r="E714" s="36"/>
      <c r="F714" s="36"/>
      <c r="G714" s="36"/>
      <c r="H714" s="36"/>
      <c r="I714" s="36"/>
      <c r="J714" s="43"/>
      <c r="K714" s="44"/>
      <c r="L714" s="36"/>
      <c r="M714" s="36"/>
      <c r="N714" s="36"/>
      <c r="O714" s="36"/>
      <c r="P714" s="43"/>
      <c r="Q714" s="36"/>
      <c r="R714" s="43"/>
      <c r="S714" s="43"/>
      <c r="T714" s="43"/>
    </row>
    <row r="715" spans="1:20">
      <c r="A715" s="57"/>
      <c r="B715" s="43"/>
      <c r="C715" s="43"/>
      <c r="D715" s="43"/>
      <c r="E715" s="36"/>
      <c r="F715" s="36"/>
      <c r="G715" s="36"/>
      <c r="H715" s="36"/>
      <c r="I715" s="36"/>
      <c r="J715" s="43"/>
      <c r="K715" s="44"/>
      <c r="L715" s="36"/>
      <c r="M715" s="36"/>
      <c r="N715" s="36"/>
      <c r="O715" s="36"/>
      <c r="P715" s="43"/>
      <c r="Q715" s="36"/>
      <c r="R715" s="43"/>
      <c r="S715" s="43"/>
      <c r="T715" s="43"/>
    </row>
    <row r="716" spans="1:20">
      <c r="A716" s="57"/>
      <c r="B716" s="43"/>
      <c r="C716" s="43"/>
      <c r="D716" s="43"/>
      <c r="E716" s="36"/>
      <c r="F716" s="36"/>
      <c r="G716" s="36"/>
      <c r="H716" s="36"/>
      <c r="I716" s="36"/>
      <c r="J716" s="43"/>
      <c r="K716" s="44"/>
      <c r="L716" s="36"/>
      <c r="M716" s="36"/>
      <c r="N716" s="36"/>
      <c r="O716" s="36"/>
      <c r="P716" s="43"/>
      <c r="Q716" s="36"/>
      <c r="R716" s="43"/>
      <c r="S716" s="43"/>
      <c r="T716" s="43"/>
    </row>
    <row r="717" spans="1:20">
      <c r="A717" s="57"/>
      <c r="B717" s="43"/>
      <c r="C717" s="43"/>
      <c r="D717" s="43"/>
      <c r="E717" s="36"/>
      <c r="F717" s="36"/>
      <c r="G717" s="36"/>
      <c r="H717" s="36"/>
      <c r="I717" s="36"/>
      <c r="J717" s="43"/>
      <c r="K717" s="44"/>
      <c r="L717" s="36"/>
      <c r="M717" s="36"/>
      <c r="N717" s="36"/>
      <c r="O717" s="36"/>
      <c r="P717" s="43"/>
      <c r="Q717" s="36"/>
      <c r="R717" s="43"/>
      <c r="S717" s="43"/>
      <c r="T717" s="43"/>
    </row>
    <row r="718" spans="1:20">
      <c r="A718" s="57"/>
      <c r="B718" s="43"/>
      <c r="C718" s="43"/>
      <c r="D718" s="43"/>
      <c r="E718" s="36"/>
      <c r="F718" s="36"/>
      <c r="G718" s="36"/>
      <c r="H718" s="36"/>
      <c r="I718" s="36"/>
      <c r="J718" s="43"/>
      <c r="K718" s="44"/>
      <c r="L718" s="36"/>
      <c r="M718" s="36"/>
      <c r="N718" s="36"/>
      <c r="O718" s="36"/>
      <c r="P718" s="43"/>
      <c r="Q718" s="36"/>
      <c r="R718" s="43"/>
      <c r="S718" s="43"/>
      <c r="T718" s="43"/>
    </row>
    <row r="719" spans="1:20">
      <c r="A719" s="57"/>
      <c r="B719" s="43"/>
      <c r="C719" s="43"/>
      <c r="D719" s="43"/>
      <c r="E719" s="36"/>
      <c r="F719" s="36"/>
      <c r="G719" s="36"/>
      <c r="H719" s="36"/>
      <c r="I719" s="36"/>
      <c r="J719" s="43"/>
      <c r="K719" s="44"/>
      <c r="L719" s="36"/>
      <c r="M719" s="36"/>
      <c r="N719" s="36"/>
      <c r="O719" s="36"/>
      <c r="P719" s="43"/>
      <c r="Q719" s="36"/>
      <c r="R719" s="43"/>
      <c r="S719" s="43"/>
      <c r="T719" s="43"/>
    </row>
    <row r="720" spans="1:20">
      <c r="A720" s="57"/>
      <c r="B720" s="43"/>
      <c r="C720" s="43"/>
      <c r="D720" s="43"/>
      <c r="E720" s="36"/>
      <c r="F720" s="36"/>
      <c r="G720" s="36"/>
      <c r="H720" s="36"/>
      <c r="I720" s="36"/>
      <c r="J720" s="43"/>
      <c r="K720" s="44"/>
      <c r="L720" s="36"/>
      <c r="M720" s="36"/>
      <c r="N720" s="36"/>
      <c r="O720" s="36"/>
      <c r="P720" s="43"/>
      <c r="Q720" s="36"/>
      <c r="R720" s="43"/>
      <c r="S720" s="43"/>
      <c r="T720" s="43"/>
    </row>
    <row r="721" spans="1:20">
      <c r="A721" s="57"/>
      <c r="B721" s="43"/>
      <c r="C721" s="43"/>
      <c r="D721" s="43"/>
      <c r="E721" s="36"/>
      <c r="F721" s="36"/>
      <c r="G721" s="36"/>
      <c r="H721" s="36"/>
      <c r="I721" s="36"/>
      <c r="J721" s="43"/>
      <c r="K721" s="44"/>
      <c r="L721" s="36"/>
      <c r="M721" s="36"/>
      <c r="N721" s="36"/>
      <c r="O721" s="36"/>
      <c r="P721" s="43"/>
      <c r="Q721" s="36"/>
      <c r="R721" s="43"/>
      <c r="S721" s="43"/>
      <c r="T721" s="43"/>
    </row>
    <row r="722" spans="1:20">
      <c r="A722" s="57"/>
      <c r="B722" s="43"/>
      <c r="C722" s="43"/>
      <c r="D722" s="43"/>
      <c r="E722" s="36"/>
      <c r="F722" s="36"/>
      <c r="G722" s="36"/>
      <c r="H722" s="36"/>
      <c r="I722" s="36"/>
      <c r="J722" s="43"/>
      <c r="K722" s="44"/>
      <c r="L722" s="36"/>
      <c r="M722" s="36"/>
      <c r="N722" s="36"/>
      <c r="O722" s="36"/>
      <c r="P722" s="43"/>
      <c r="Q722" s="36"/>
      <c r="R722" s="43"/>
      <c r="S722" s="43"/>
      <c r="T722" s="43"/>
    </row>
    <row r="723" spans="1:20">
      <c r="A723" s="57"/>
      <c r="B723" s="43"/>
      <c r="C723" s="43"/>
      <c r="D723" s="43"/>
      <c r="E723" s="36"/>
      <c r="F723" s="36"/>
      <c r="G723" s="36"/>
      <c r="H723" s="36"/>
      <c r="I723" s="36"/>
      <c r="J723" s="43"/>
      <c r="K723" s="44"/>
      <c r="L723" s="36"/>
      <c r="M723" s="36"/>
      <c r="N723" s="36"/>
      <c r="O723" s="36"/>
      <c r="P723" s="43"/>
      <c r="Q723" s="36"/>
      <c r="R723" s="43"/>
      <c r="S723" s="43"/>
      <c r="T723" s="43"/>
    </row>
    <row r="724" spans="1:20">
      <c r="A724" s="57"/>
      <c r="B724" s="43"/>
      <c r="C724" s="43"/>
      <c r="D724" s="43"/>
      <c r="E724" s="36"/>
      <c r="F724" s="36"/>
      <c r="G724" s="36"/>
      <c r="H724" s="36"/>
      <c r="I724" s="36"/>
      <c r="J724" s="43"/>
      <c r="K724" s="44"/>
      <c r="L724" s="36"/>
      <c r="M724" s="36"/>
      <c r="N724" s="36"/>
      <c r="O724" s="36"/>
      <c r="P724" s="43"/>
      <c r="Q724" s="36"/>
      <c r="R724" s="43"/>
      <c r="S724" s="43"/>
      <c r="T724" s="43"/>
    </row>
    <row r="725" spans="1:20">
      <c r="A725" s="57"/>
      <c r="B725" s="43"/>
      <c r="C725" s="43"/>
      <c r="D725" s="43"/>
      <c r="E725" s="36"/>
      <c r="F725" s="36"/>
      <c r="G725" s="36"/>
      <c r="H725" s="36"/>
      <c r="I725" s="36"/>
      <c r="J725" s="43"/>
      <c r="K725" s="44"/>
      <c r="L725" s="36"/>
      <c r="M725" s="36"/>
      <c r="N725" s="36"/>
      <c r="O725" s="36"/>
      <c r="P725" s="43"/>
      <c r="Q725" s="36"/>
      <c r="R725" s="43"/>
      <c r="S725" s="43"/>
      <c r="T725" s="43"/>
    </row>
    <row r="726" spans="1:20">
      <c r="A726" s="57"/>
      <c r="B726" s="43"/>
      <c r="C726" s="43"/>
      <c r="D726" s="43"/>
      <c r="E726" s="36"/>
      <c r="F726" s="36"/>
      <c r="G726" s="36"/>
      <c r="H726" s="36"/>
      <c r="I726" s="36"/>
      <c r="J726" s="43"/>
      <c r="K726" s="44"/>
      <c r="L726" s="36"/>
      <c r="M726" s="36"/>
      <c r="N726" s="36"/>
      <c r="O726" s="36"/>
      <c r="P726" s="43"/>
      <c r="Q726" s="36"/>
      <c r="R726" s="43"/>
      <c r="S726" s="43"/>
      <c r="T726" s="43"/>
    </row>
    <row r="727" spans="1:20">
      <c r="A727" s="57"/>
      <c r="B727" s="43"/>
      <c r="C727" s="43"/>
      <c r="D727" s="43"/>
      <c r="E727" s="36"/>
      <c r="F727" s="36"/>
      <c r="G727" s="36"/>
      <c r="H727" s="36"/>
      <c r="I727" s="36"/>
      <c r="J727" s="43"/>
      <c r="K727" s="44"/>
      <c r="L727" s="36"/>
      <c r="M727" s="36"/>
      <c r="N727" s="36"/>
      <c r="O727" s="36"/>
      <c r="P727" s="43"/>
      <c r="Q727" s="36"/>
      <c r="R727" s="43"/>
      <c r="S727" s="43"/>
      <c r="T727" s="43"/>
    </row>
    <row r="728" spans="1:20">
      <c r="A728" s="57"/>
      <c r="B728" s="43"/>
      <c r="C728" s="43"/>
      <c r="D728" s="43"/>
      <c r="E728" s="36"/>
      <c r="F728" s="36"/>
      <c r="G728" s="36"/>
      <c r="H728" s="36"/>
      <c r="I728" s="36"/>
      <c r="J728" s="43"/>
      <c r="K728" s="44"/>
      <c r="L728" s="36"/>
      <c r="M728" s="36"/>
      <c r="N728" s="36"/>
      <c r="O728" s="36"/>
      <c r="P728" s="43"/>
      <c r="Q728" s="36"/>
      <c r="R728" s="43"/>
      <c r="S728" s="43"/>
      <c r="T728" s="43"/>
    </row>
    <row r="729" spans="1:20">
      <c r="A729" s="57"/>
      <c r="B729" s="43"/>
      <c r="C729" s="43"/>
      <c r="D729" s="43"/>
      <c r="E729" s="36"/>
      <c r="F729" s="36"/>
      <c r="G729" s="36"/>
      <c r="H729" s="36"/>
      <c r="I729" s="36"/>
      <c r="J729" s="43"/>
      <c r="K729" s="44"/>
      <c r="L729" s="36"/>
      <c r="M729" s="36"/>
      <c r="N729" s="36"/>
      <c r="O729" s="36"/>
      <c r="P729" s="43"/>
      <c r="Q729" s="36"/>
      <c r="R729" s="43"/>
      <c r="S729" s="43"/>
      <c r="T729" s="43"/>
    </row>
    <row r="730" spans="1:20">
      <c r="A730" s="57"/>
      <c r="B730" s="43"/>
      <c r="C730" s="43"/>
      <c r="D730" s="43"/>
      <c r="E730" s="36"/>
      <c r="F730" s="36"/>
      <c r="G730" s="36"/>
      <c r="H730" s="36"/>
      <c r="I730" s="36"/>
      <c r="J730" s="43"/>
      <c r="K730" s="44"/>
      <c r="L730" s="36"/>
      <c r="M730" s="36"/>
      <c r="N730" s="36"/>
      <c r="O730" s="36"/>
      <c r="P730" s="43"/>
      <c r="Q730" s="36"/>
      <c r="R730" s="43"/>
      <c r="S730" s="43"/>
      <c r="T730" s="43"/>
    </row>
    <row r="731" spans="1:20">
      <c r="A731" s="57"/>
      <c r="B731" s="43"/>
      <c r="C731" s="43"/>
      <c r="D731" s="43"/>
      <c r="E731" s="36"/>
      <c r="F731" s="36"/>
      <c r="G731" s="36"/>
      <c r="H731" s="36"/>
      <c r="I731" s="36"/>
      <c r="J731" s="43"/>
      <c r="K731" s="44"/>
      <c r="L731" s="36"/>
      <c r="M731" s="36"/>
      <c r="N731" s="36"/>
      <c r="O731" s="36"/>
      <c r="P731" s="43"/>
      <c r="Q731" s="36"/>
      <c r="R731" s="43"/>
      <c r="S731" s="43"/>
      <c r="T731" s="43"/>
    </row>
    <row r="732" spans="1:20">
      <c r="A732" s="57"/>
      <c r="B732" s="43"/>
      <c r="C732" s="43"/>
      <c r="D732" s="43"/>
      <c r="E732" s="36"/>
      <c r="F732" s="36"/>
      <c r="G732" s="36"/>
      <c r="H732" s="36"/>
      <c r="I732" s="36"/>
      <c r="J732" s="43"/>
      <c r="K732" s="44"/>
      <c r="L732" s="36"/>
      <c r="M732" s="36"/>
      <c r="N732" s="36"/>
      <c r="O732" s="36"/>
      <c r="P732" s="43"/>
      <c r="Q732" s="36"/>
      <c r="R732" s="43"/>
      <c r="S732" s="43"/>
      <c r="T732" s="43"/>
    </row>
    <row r="733" spans="1:20">
      <c r="A733" s="57"/>
      <c r="B733" s="43"/>
      <c r="C733" s="43"/>
      <c r="D733" s="43"/>
      <c r="E733" s="36"/>
      <c r="F733" s="36"/>
      <c r="G733" s="36"/>
      <c r="H733" s="36"/>
      <c r="I733" s="36"/>
      <c r="J733" s="43"/>
      <c r="K733" s="44"/>
      <c r="L733" s="36"/>
      <c r="M733" s="36"/>
      <c r="N733" s="36"/>
      <c r="O733" s="36"/>
      <c r="P733" s="43"/>
      <c r="Q733" s="36"/>
      <c r="R733" s="43"/>
      <c r="S733" s="43"/>
      <c r="T733" s="43"/>
    </row>
    <row r="734" spans="1:20">
      <c r="A734" s="57"/>
      <c r="B734" s="43"/>
      <c r="C734" s="43"/>
      <c r="D734" s="43"/>
      <c r="E734" s="36"/>
      <c r="F734" s="36"/>
      <c r="G734" s="36"/>
      <c r="H734" s="36"/>
      <c r="I734" s="36"/>
      <c r="J734" s="43"/>
      <c r="K734" s="44"/>
      <c r="L734" s="36"/>
      <c r="M734" s="36"/>
      <c r="N734" s="36"/>
      <c r="O734" s="36"/>
      <c r="P734" s="43"/>
      <c r="Q734" s="36"/>
      <c r="R734" s="43"/>
      <c r="S734" s="43"/>
      <c r="T734" s="43"/>
    </row>
    <row r="735" spans="1:20">
      <c r="A735" s="57"/>
      <c r="B735" s="43"/>
      <c r="C735" s="43"/>
      <c r="D735" s="43"/>
      <c r="E735" s="36"/>
      <c r="F735" s="36"/>
      <c r="G735" s="36"/>
      <c r="H735" s="36"/>
      <c r="I735" s="36"/>
      <c r="J735" s="43"/>
      <c r="K735" s="44"/>
      <c r="L735" s="36"/>
      <c r="M735" s="36"/>
      <c r="N735" s="36"/>
      <c r="O735" s="36"/>
      <c r="P735" s="43"/>
      <c r="Q735" s="36"/>
      <c r="R735" s="43"/>
      <c r="S735" s="43"/>
      <c r="T735" s="43"/>
    </row>
    <row r="736" spans="1:20">
      <c r="A736" s="57"/>
      <c r="B736" s="43"/>
      <c r="C736" s="43"/>
      <c r="D736" s="43"/>
      <c r="E736" s="36"/>
      <c r="F736" s="36"/>
      <c r="G736" s="36"/>
      <c r="H736" s="36"/>
      <c r="I736" s="36"/>
      <c r="J736" s="43"/>
      <c r="K736" s="44"/>
      <c r="L736" s="36"/>
      <c r="M736" s="36"/>
      <c r="N736" s="36"/>
      <c r="O736" s="36"/>
      <c r="P736" s="43"/>
      <c r="Q736" s="36"/>
      <c r="R736" s="43"/>
      <c r="S736" s="43"/>
      <c r="T736" s="43"/>
    </row>
    <row r="737" spans="1:20">
      <c r="A737" s="57"/>
      <c r="B737" s="43"/>
      <c r="C737" s="43"/>
      <c r="D737" s="43"/>
      <c r="E737" s="36"/>
      <c r="F737" s="36"/>
      <c r="G737" s="36"/>
      <c r="H737" s="36"/>
      <c r="I737" s="36"/>
      <c r="J737" s="43"/>
      <c r="K737" s="44"/>
      <c r="L737" s="36"/>
      <c r="M737" s="36"/>
      <c r="N737" s="36"/>
      <c r="O737" s="36"/>
      <c r="P737" s="43"/>
      <c r="Q737" s="36"/>
      <c r="R737" s="43"/>
      <c r="S737" s="43"/>
      <c r="T737" s="43"/>
    </row>
    <row r="738" spans="1:20">
      <c r="A738" s="57"/>
      <c r="B738" s="43"/>
      <c r="C738" s="43"/>
      <c r="D738" s="43"/>
      <c r="E738" s="36"/>
      <c r="F738" s="36"/>
      <c r="G738" s="36"/>
      <c r="H738" s="36"/>
      <c r="I738" s="36"/>
      <c r="J738" s="43"/>
      <c r="K738" s="44"/>
      <c r="L738" s="36"/>
      <c r="M738" s="36"/>
      <c r="N738" s="36"/>
      <c r="O738" s="36"/>
      <c r="P738" s="43"/>
      <c r="Q738" s="36"/>
      <c r="R738" s="43"/>
      <c r="S738" s="43"/>
      <c r="T738" s="43"/>
    </row>
    <row r="739" spans="1:20">
      <c r="A739" s="57"/>
      <c r="B739" s="43"/>
      <c r="C739" s="43"/>
      <c r="D739" s="43"/>
      <c r="E739" s="36"/>
      <c r="F739" s="36"/>
      <c r="G739" s="36"/>
      <c r="H739" s="36"/>
      <c r="I739" s="36"/>
      <c r="J739" s="43"/>
      <c r="K739" s="44"/>
      <c r="L739" s="36"/>
      <c r="M739" s="36"/>
      <c r="N739" s="36"/>
      <c r="O739" s="36"/>
      <c r="P739" s="43"/>
      <c r="Q739" s="36"/>
      <c r="R739" s="43"/>
      <c r="S739" s="43"/>
      <c r="T739" s="43"/>
    </row>
    <row r="740" spans="1:20">
      <c r="A740" s="57"/>
      <c r="B740" s="43"/>
      <c r="C740" s="43"/>
      <c r="D740" s="43"/>
      <c r="E740" s="36"/>
      <c r="F740" s="36"/>
      <c r="G740" s="36"/>
      <c r="H740" s="36"/>
      <c r="I740" s="36"/>
      <c r="J740" s="43"/>
      <c r="K740" s="44"/>
      <c r="L740" s="36"/>
      <c r="M740" s="36"/>
      <c r="N740" s="36"/>
      <c r="O740" s="36"/>
      <c r="P740" s="43"/>
      <c r="Q740" s="36"/>
      <c r="R740" s="43"/>
      <c r="S740" s="43"/>
      <c r="T740" s="43"/>
    </row>
    <row r="741" spans="1:20">
      <c r="A741" s="57"/>
      <c r="B741" s="43"/>
      <c r="C741" s="43"/>
      <c r="D741" s="43"/>
      <c r="E741" s="36"/>
      <c r="F741" s="36"/>
      <c r="G741" s="36"/>
      <c r="H741" s="36"/>
      <c r="I741" s="36"/>
      <c r="J741" s="43"/>
      <c r="K741" s="44"/>
      <c r="L741" s="36"/>
      <c r="M741" s="36"/>
      <c r="N741" s="36"/>
      <c r="O741" s="36"/>
      <c r="P741" s="43"/>
      <c r="Q741" s="36"/>
      <c r="R741" s="43"/>
      <c r="S741" s="43"/>
      <c r="T741" s="43"/>
    </row>
    <row r="742" spans="1:20">
      <c r="A742" s="57"/>
      <c r="B742" s="43"/>
      <c r="C742" s="43"/>
      <c r="D742" s="43"/>
      <c r="E742" s="36"/>
      <c r="F742" s="36"/>
      <c r="G742" s="36"/>
      <c r="H742" s="36"/>
      <c r="I742" s="36"/>
      <c r="J742" s="43"/>
      <c r="K742" s="44"/>
      <c r="L742" s="36"/>
      <c r="M742" s="36"/>
      <c r="N742" s="36"/>
      <c r="O742" s="36"/>
      <c r="P742" s="43"/>
      <c r="Q742" s="36"/>
      <c r="R742" s="43"/>
      <c r="S742" s="43"/>
      <c r="T742" s="43"/>
    </row>
    <row r="743" spans="1:20">
      <c r="A743" s="57"/>
      <c r="B743" s="43"/>
      <c r="C743" s="43"/>
      <c r="D743" s="43"/>
      <c r="E743" s="36"/>
      <c r="F743" s="36"/>
      <c r="G743" s="36"/>
      <c r="H743" s="36"/>
      <c r="I743" s="36"/>
      <c r="J743" s="43"/>
      <c r="K743" s="44"/>
      <c r="L743" s="36"/>
      <c r="M743" s="36"/>
      <c r="N743" s="36"/>
      <c r="O743" s="36"/>
      <c r="P743" s="43"/>
      <c r="Q743" s="36"/>
      <c r="R743" s="43"/>
      <c r="S743" s="43"/>
      <c r="T743" s="43"/>
    </row>
    <row r="744" spans="1:20">
      <c r="A744" s="57"/>
      <c r="B744" s="43"/>
      <c r="C744" s="43"/>
      <c r="D744" s="43"/>
      <c r="E744" s="36"/>
      <c r="F744" s="36"/>
      <c r="G744" s="36"/>
      <c r="H744" s="36"/>
      <c r="I744" s="36"/>
      <c r="J744" s="43"/>
      <c r="K744" s="44"/>
      <c r="L744" s="36"/>
      <c r="M744" s="36"/>
      <c r="N744" s="36"/>
      <c r="O744" s="36"/>
      <c r="P744" s="43"/>
      <c r="Q744" s="36"/>
      <c r="R744" s="43"/>
      <c r="S744" s="43"/>
      <c r="T744" s="43"/>
    </row>
    <row r="745" spans="1:20">
      <c r="A745" s="57"/>
      <c r="B745" s="43"/>
      <c r="C745" s="43"/>
      <c r="D745" s="43"/>
      <c r="E745" s="36"/>
      <c r="F745" s="36"/>
      <c r="G745" s="36"/>
      <c r="H745" s="36"/>
      <c r="I745" s="36"/>
      <c r="J745" s="43"/>
      <c r="K745" s="44"/>
      <c r="L745" s="36"/>
      <c r="M745" s="36"/>
      <c r="N745" s="36"/>
      <c r="O745" s="36"/>
      <c r="P745" s="43"/>
      <c r="Q745" s="36"/>
      <c r="R745" s="43"/>
      <c r="S745" s="43"/>
      <c r="T745" s="43"/>
    </row>
    <row r="746" spans="1:20">
      <c r="A746" s="57"/>
      <c r="B746" s="43"/>
      <c r="C746" s="43"/>
      <c r="D746" s="43"/>
      <c r="E746" s="36"/>
      <c r="F746" s="36"/>
      <c r="G746" s="36"/>
      <c r="H746" s="36"/>
      <c r="I746" s="36"/>
      <c r="J746" s="43"/>
      <c r="K746" s="44"/>
      <c r="L746" s="36"/>
      <c r="M746" s="36"/>
      <c r="N746" s="36"/>
      <c r="O746" s="36"/>
      <c r="P746" s="43"/>
      <c r="Q746" s="36"/>
      <c r="R746" s="43"/>
      <c r="S746" s="43"/>
      <c r="T746" s="43"/>
    </row>
    <row r="747" spans="1:20">
      <c r="A747" s="57"/>
      <c r="B747" s="43"/>
      <c r="C747" s="43"/>
      <c r="D747" s="43"/>
      <c r="E747" s="36"/>
      <c r="F747" s="36"/>
      <c r="G747" s="36"/>
      <c r="H747" s="36"/>
      <c r="I747" s="36"/>
      <c r="J747" s="43"/>
      <c r="K747" s="44"/>
      <c r="L747" s="36"/>
      <c r="M747" s="36"/>
      <c r="N747" s="36"/>
      <c r="O747" s="36"/>
      <c r="P747" s="43"/>
      <c r="Q747" s="36"/>
      <c r="R747" s="43"/>
      <c r="S747" s="43"/>
      <c r="T747" s="43"/>
    </row>
    <row r="748" spans="1:20">
      <c r="A748" s="57"/>
      <c r="B748" s="43"/>
      <c r="C748" s="43"/>
      <c r="D748" s="43"/>
      <c r="E748" s="36"/>
      <c r="F748" s="36"/>
      <c r="G748" s="36"/>
      <c r="H748" s="36"/>
      <c r="I748" s="36"/>
      <c r="J748" s="43"/>
      <c r="K748" s="44"/>
      <c r="L748" s="36"/>
      <c r="M748" s="36"/>
      <c r="N748" s="36"/>
      <c r="O748" s="36"/>
      <c r="P748" s="43"/>
      <c r="Q748" s="36"/>
      <c r="R748" s="43"/>
      <c r="S748" s="43"/>
      <c r="T748" s="43"/>
    </row>
    <row r="749" spans="1:20">
      <c r="A749" s="57"/>
      <c r="B749" s="43"/>
      <c r="C749" s="43"/>
      <c r="D749" s="43"/>
      <c r="E749" s="36"/>
      <c r="F749" s="36"/>
      <c r="G749" s="36"/>
      <c r="H749" s="36"/>
      <c r="I749" s="36"/>
      <c r="J749" s="43"/>
      <c r="K749" s="44"/>
      <c r="L749" s="36"/>
      <c r="M749" s="36"/>
      <c r="N749" s="36"/>
      <c r="O749" s="36"/>
      <c r="P749" s="43"/>
      <c r="Q749" s="36"/>
      <c r="R749" s="43"/>
      <c r="S749" s="43"/>
      <c r="T749" s="43"/>
    </row>
    <row r="750" spans="1:20">
      <c r="A750" s="57"/>
      <c r="B750" s="43"/>
      <c r="C750" s="43"/>
      <c r="D750" s="43"/>
      <c r="E750" s="36"/>
      <c r="F750" s="36"/>
      <c r="G750" s="36"/>
      <c r="H750" s="36"/>
      <c r="I750" s="36"/>
      <c r="J750" s="43"/>
      <c r="K750" s="44"/>
      <c r="L750" s="36"/>
      <c r="M750" s="36"/>
      <c r="N750" s="36"/>
      <c r="O750" s="36"/>
      <c r="P750" s="43"/>
      <c r="Q750" s="36"/>
      <c r="R750" s="43"/>
      <c r="S750" s="43"/>
      <c r="T750" s="43"/>
    </row>
    <row r="751" spans="1:20">
      <c r="A751" s="57"/>
      <c r="B751" s="43"/>
      <c r="C751" s="43"/>
      <c r="D751" s="43"/>
      <c r="E751" s="36"/>
      <c r="F751" s="36"/>
      <c r="G751" s="36"/>
      <c r="H751" s="36"/>
      <c r="I751" s="36"/>
      <c r="J751" s="43"/>
      <c r="K751" s="44"/>
      <c r="L751" s="36"/>
      <c r="M751" s="36"/>
      <c r="N751" s="36"/>
      <c r="O751" s="36"/>
      <c r="P751" s="43"/>
      <c r="Q751" s="36"/>
      <c r="R751" s="43"/>
      <c r="S751" s="43"/>
      <c r="T751" s="43"/>
    </row>
    <row r="752" spans="1:20">
      <c r="A752" s="57"/>
      <c r="B752" s="43"/>
      <c r="C752" s="43"/>
      <c r="D752" s="43"/>
      <c r="E752" s="36"/>
      <c r="F752" s="36"/>
      <c r="G752" s="36"/>
      <c r="H752" s="36"/>
      <c r="I752" s="36"/>
      <c r="J752" s="43"/>
      <c r="K752" s="44"/>
      <c r="L752" s="36"/>
      <c r="M752" s="36"/>
      <c r="N752" s="36"/>
      <c r="O752" s="36"/>
      <c r="P752" s="43"/>
      <c r="Q752" s="36"/>
      <c r="R752" s="43"/>
      <c r="S752" s="43"/>
      <c r="T752" s="43"/>
    </row>
    <row r="753" spans="1:20">
      <c r="A753" s="57"/>
      <c r="B753" s="43"/>
      <c r="C753" s="43"/>
      <c r="D753" s="43"/>
      <c r="E753" s="36"/>
      <c r="F753" s="36"/>
      <c r="G753" s="36"/>
      <c r="H753" s="36"/>
      <c r="I753" s="36"/>
      <c r="J753" s="43"/>
      <c r="K753" s="44"/>
      <c r="L753" s="36"/>
      <c r="M753" s="36"/>
      <c r="N753" s="36"/>
      <c r="O753" s="36"/>
      <c r="P753" s="43"/>
      <c r="Q753" s="36"/>
      <c r="R753" s="43"/>
      <c r="S753" s="43"/>
      <c r="T753" s="43"/>
    </row>
    <row r="754" spans="1:20">
      <c r="A754" s="57"/>
      <c r="B754" s="43"/>
      <c r="C754" s="43"/>
      <c r="D754" s="43"/>
      <c r="E754" s="36"/>
      <c r="F754" s="36"/>
      <c r="G754" s="36"/>
      <c r="H754" s="36"/>
      <c r="I754" s="36"/>
      <c r="J754" s="43"/>
      <c r="K754" s="44"/>
      <c r="L754" s="36"/>
      <c r="M754" s="36"/>
      <c r="N754" s="36"/>
      <c r="O754" s="36"/>
      <c r="P754" s="43"/>
      <c r="Q754" s="36"/>
      <c r="R754" s="43"/>
      <c r="S754" s="43"/>
      <c r="T754" s="43"/>
    </row>
    <row r="755" spans="1:20">
      <c r="A755" s="57"/>
      <c r="B755" s="43"/>
      <c r="C755" s="43"/>
      <c r="D755" s="43"/>
      <c r="E755" s="36"/>
      <c r="F755" s="36"/>
      <c r="G755" s="36"/>
      <c r="H755" s="36"/>
      <c r="I755" s="36"/>
      <c r="J755" s="43"/>
      <c r="K755" s="44"/>
      <c r="L755" s="36"/>
      <c r="M755" s="36"/>
      <c r="N755" s="36"/>
      <c r="O755" s="36"/>
      <c r="P755" s="43"/>
      <c r="Q755" s="36"/>
      <c r="R755" s="43"/>
      <c r="S755" s="43"/>
      <c r="T755" s="43"/>
    </row>
    <row r="756" spans="1:20">
      <c r="A756" s="57"/>
      <c r="B756" s="43"/>
      <c r="C756" s="43"/>
      <c r="D756" s="43"/>
      <c r="E756" s="36"/>
      <c r="F756" s="36"/>
      <c r="G756" s="36"/>
      <c r="H756" s="36"/>
      <c r="I756" s="36"/>
      <c r="J756" s="43"/>
      <c r="K756" s="44"/>
      <c r="L756" s="36"/>
      <c r="M756" s="36"/>
      <c r="N756" s="36"/>
      <c r="O756" s="36"/>
      <c r="P756" s="43"/>
      <c r="Q756" s="36"/>
      <c r="R756" s="43"/>
      <c r="S756" s="43"/>
      <c r="T756" s="43"/>
    </row>
    <row r="757" spans="1:20">
      <c r="A757" s="57"/>
      <c r="B757" s="43"/>
      <c r="C757" s="43"/>
      <c r="D757" s="43"/>
      <c r="E757" s="36"/>
      <c r="F757" s="36"/>
      <c r="G757" s="36"/>
      <c r="H757" s="36"/>
      <c r="I757" s="36"/>
      <c r="J757" s="43"/>
      <c r="K757" s="44"/>
      <c r="L757" s="36"/>
      <c r="M757" s="36"/>
      <c r="N757" s="36"/>
      <c r="O757" s="36"/>
      <c r="P757" s="43"/>
      <c r="Q757" s="36"/>
      <c r="R757" s="43"/>
      <c r="S757" s="43"/>
      <c r="T757" s="43"/>
    </row>
    <row r="758" spans="1:20">
      <c r="A758" s="57"/>
      <c r="B758" s="43"/>
      <c r="C758" s="43"/>
      <c r="D758" s="43"/>
      <c r="E758" s="36"/>
      <c r="F758" s="36"/>
      <c r="G758" s="36"/>
      <c r="H758" s="36"/>
      <c r="I758" s="36"/>
      <c r="J758" s="43"/>
      <c r="K758" s="44"/>
      <c r="L758" s="36"/>
      <c r="M758" s="36"/>
      <c r="N758" s="36"/>
      <c r="O758" s="36"/>
      <c r="P758" s="43"/>
      <c r="Q758" s="36"/>
      <c r="R758" s="43"/>
      <c r="S758" s="43"/>
      <c r="T758" s="43"/>
    </row>
    <row r="759" spans="1:20">
      <c r="A759" s="57"/>
      <c r="B759" s="43"/>
      <c r="C759" s="43"/>
      <c r="D759" s="43"/>
      <c r="E759" s="36"/>
      <c r="F759" s="36"/>
      <c r="G759" s="36"/>
      <c r="H759" s="36"/>
      <c r="I759" s="36"/>
      <c r="J759" s="43"/>
      <c r="K759" s="44"/>
      <c r="L759" s="36"/>
      <c r="M759" s="36"/>
      <c r="N759" s="36"/>
      <c r="O759" s="36"/>
      <c r="P759" s="43"/>
      <c r="Q759" s="36"/>
      <c r="R759" s="43"/>
      <c r="S759" s="43"/>
      <c r="T759" s="43"/>
    </row>
    <row r="760" spans="1:20">
      <c r="A760" s="57"/>
      <c r="B760" s="43"/>
      <c r="C760" s="43"/>
      <c r="D760" s="43"/>
      <c r="E760" s="36"/>
      <c r="F760" s="36"/>
      <c r="G760" s="36"/>
      <c r="H760" s="36"/>
      <c r="I760" s="36"/>
      <c r="J760" s="43"/>
      <c r="K760" s="44"/>
      <c r="L760" s="36"/>
      <c r="M760" s="36"/>
      <c r="N760" s="36"/>
      <c r="O760" s="36"/>
      <c r="P760" s="43"/>
      <c r="Q760" s="36"/>
      <c r="R760" s="43"/>
      <c r="S760" s="43"/>
      <c r="T760" s="43"/>
    </row>
    <row r="761" spans="1:20">
      <c r="A761" s="57"/>
      <c r="B761" s="43"/>
      <c r="C761" s="43"/>
      <c r="D761" s="43"/>
      <c r="E761" s="36"/>
      <c r="F761" s="36"/>
      <c r="G761" s="36"/>
      <c r="H761" s="36"/>
      <c r="I761" s="36"/>
      <c r="J761" s="43"/>
      <c r="K761" s="44"/>
      <c r="L761" s="36"/>
      <c r="M761" s="36"/>
      <c r="N761" s="36"/>
      <c r="O761" s="36"/>
      <c r="P761" s="43"/>
      <c r="Q761" s="36"/>
      <c r="R761" s="43"/>
      <c r="S761" s="43"/>
      <c r="T761" s="43"/>
    </row>
    <row r="762" spans="1:20">
      <c r="A762" s="57"/>
      <c r="B762" s="43"/>
      <c r="C762" s="43"/>
      <c r="D762" s="43"/>
      <c r="E762" s="36"/>
      <c r="F762" s="36"/>
      <c r="G762" s="36"/>
      <c r="H762" s="36"/>
      <c r="I762" s="36"/>
      <c r="J762" s="43"/>
      <c r="K762" s="44"/>
      <c r="L762" s="36"/>
      <c r="M762" s="36"/>
      <c r="N762" s="36"/>
      <c r="O762" s="36"/>
      <c r="P762" s="43"/>
      <c r="Q762" s="36"/>
      <c r="R762" s="43"/>
      <c r="S762" s="43"/>
      <c r="T762" s="43"/>
    </row>
    <row r="763" spans="1:20">
      <c r="A763" s="57"/>
      <c r="B763" s="43"/>
      <c r="C763" s="43"/>
      <c r="D763" s="43"/>
      <c r="E763" s="36"/>
      <c r="F763" s="36"/>
      <c r="G763" s="36"/>
      <c r="H763" s="36"/>
      <c r="I763" s="36"/>
      <c r="J763" s="43"/>
      <c r="K763" s="44"/>
      <c r="L763" s="36"/>
      <c r="M763" s="36"/>
      <c r="N763" s="36"/>
      <c r="O763" s="36"/>
      <c r="P763" s="43"/>
      <c r="Q763" s="36"/>
      <c r="R763" s="43"/>
      <c r="S763" s="43"/>
      <c r="T763" s="43"/>
    </row>
    <row r="764" spans="1:20">
      <c r="A764" s="57"/>
      <c r="B764" s="43"/>
      <c r="C764" s="43"/>
      <c r="D764" s="43"/>
      <c r="E764" s="36"/>
      <c r="F764" s="36"/>
      <c r="G764" s="36"/>
      <c r="H764" s="36"/>
      <c r="I764" s="36"/>
      <c r="J764" s="43"/>
      <c r="K764" s="44"/>
      <c r="L764" s="36"/>
      <c r="M764" s="36"/>
      <c r="N764" s="36"/>
      <c r="O764" s="36"/>
      <c r="P764" s="43"/>
      <c r="Q764" s="36"/>
      <c r="R764" s="43"/>
      <c r="S764" s="43"/>
      <c r="T764" s="43"/>
    </row>
    <row r="765" spans="1:20">
      <c r="A765" s="57"/>
      <c r="B765" s="43"/>
      <c r="C765" s="43"/>
      <c r="D765" s="43"/>
      <c r="E765" s="36"/>
      <c r="F765" s="36"/>
      <c r="G765" s="36"/>
      <c r="H765" s="36"/>
      <c r="I765" s="36"/>
      <c r="J765" s="43"/>
      <c r="K765" s="44"/>
      <c r="L765" s="36"/>
      <c r="M765" s="36"/>
      <c r="N765" s="36"/>
      <c r="O765" s="36"/>
      <c r="P765" s="43"/>
      <c r="Q765" s="36"/>
      <c r="R765" s="43"/>
      <c r="S765" s="43"/>
      <c r="T765" s="43"/>
    </row>
    <row r="766" spans="1:20">
      <c r="A766" s="57"/>
      <c r="B766" s="43"/>
      <c r="C766" s="43"/>
      <c r="D766" s="43"/>
      <c r="E766" s="36"/>
      <c r="F766" s="36"/>
      <c r="G766" s="36"/>
      <c r="H766" s="36"/>
      <c r="I766" s="36"/>
      <c r="J766" s="43"/>
      <c r="K766" s="44"/>
      <c r="L766" s="36"/>
      <c r="M766" s="36"/>
      <c r="N766" s="36"/>
      <c r="O766" s="36"/>
      <c r="P766" s="43"/>
      <c r="Q766" s="36"/>
      <c r="R766" s="43"/>
      <c r="S766" s="43"/>
      <c r="T766" s="43"/>
    </row>
    <row r="767" spans="1:20">
      <c r="A767" s="57"/>
      <c r="B767" s="43"/>
      <c r="C767" s="43"/>
      <c r="D767" s="43"/>
      <c r="E767" s="36"/>
      <c r="F767" s="36"/>
      <c r="G767" s="36"/>
      <c r="H767" s="36"/>
      <c r="I767" s="36"/>
      <c r="J767" s="43"/>
      <c r="K767" s="44"/>
      <c r="L767" s="36"/>
      <c r="M767" s="36"/>
      <c r="N767" s="36"/>
      <c r="O767" s="36"/>
      <c r="P767" s="43"/>
      <c r="Q767" s="36"/>
      <c r="R767" s="43"/>
      <c r="S767" s="43"/>
      <c r="T767" s="43"/>
    </row>
    <row r="768" spans="1:20">
      <c r="A768" s="57"/>
      <c r="B768" s="43"/>
      <c r="C768" s="43"/>
      <c r="D768" s="43"/>
      <c r="E768" s="36"/>
      <c r="F768" s="36"/>
      <c r="G768" s="36"/>
      <c r="H768" s="36"/>
      <c r="I768" s="36"/>
      <c r="J768" s="43"/>
      <c r="K768" s="44"/>
      <c r="L768" s="36"/>
      <c r="M768" s="36"/>
      <c r="N768" s="36"/>
      <c r="O768" s="36"/>
      <c r="P768" s="43"/>
      <c r="Q768" s="36"/>
      <c r="R768" s="43"/>
      <c r="S768" s="43"/>
      <c r="T768" s="43"/>
    </row>
    <row r="769" spans="1:20">
      <c r="A769" s="57"/>
      <c r="B769" s="43"/>
      <c r="C769" s="43"/>
      <c r="D769" s="43"/>
      <c r="E769" s="36"/>
      <c r="F769" s="36"/>
      <c r="G769" s="36"/>
      <c r="H769" s="36"/>
      <c r="I769" s="36"/>
      <c r="J769" s="43"/>
      <c r="K769" s="44"/>
      <c r="L769" s="36"/>
      <c r="M769" s="36"/>
      <c r="N769" s="36"/>
      <c r="O769" s="36"/>
      <c r="P769" s="43"/>
      <c r="Q769" s="36"/>
      <c r="R769" s="43"/>
      <c r="S769" s="43"/>
      <c r="T769" s="43"/>
    </row>
    <row r="770" spans="1:20">
      <c r="A770" s="57"/>
      <c r="B770" s="43"/>
      <c r="C770" s="43"/>
      <c r="D770" s="43"/>
      <c r="E770" s="36"/>
      <c r="F770" s="36"/>
      <c r="G770" s="36"/>
      <c r="H770" s="36"/>
      <c r="I770" s="36"/>
      <c r="J770" s="43"/>
      <c r="K770" s="44"/>
      <c r="L770" s="36"/>
      <c r="M770" s="36"/>
      <c r="N770" s="36"/>
      <c r="O770" s="36"/>
      <c r="P770" s="43"/>
      <c r="Q770" s="36"/>
      <c r="R770" s="43"/>
      <c r="S770" s="43"/>
      <c r="T770" s="43"/>
    </row>
    <row r="771" spans="1:20">
      <c r="A771" s="57"/>
      <c r="B771" s="43"/>
      <c r="C771" s="43"/>
      <c r="D771" s="43"/>
      <c r="E771" s="36"/>
      <c r="F771" s="36"/>
      <c r="G771" s="36"/>
      <c r="H771" s="36"/>
      <c r="I771" s="36"/>
      <c r="J771" s="43"/>
      <c r="K771" s="44"/>
      <c r="L771" s="36"/>
      <c r="M771" s="36"/>
      <c r="N771" s="36"/>
      <c r="O771" s="36"/>
      <c r="P771" s="43"/>
      <c r="Q771" s="36"/>
      <c r="R771" s="43"/>
      <c r="S771" s="43"/>
      <c r="T771" s="43"/>
    </row>
    <row r="772" spans="1:20">
      <c r="A772" s="57"/>
      <c r="B772" s="43"/>
      <c r="C772" s="43"/>
      <c r="D772" s="43"/>
      <c r="E772" s="36"/>
      <c r="F772" s="36"/>
      <c r="G772" s="36"/>
      <c r="H772" s="36"/>
      <c r="I772" s="36"/>
      <c r="J772" s="43"/>
      <c r="K772" s="44"/>
      <c r="L772" s="36"/>
      <c r="M772" s="36"/>
      <c r="N772" s="36"/>
      <c r="O772" s="36"/>
      <c r="P772" s="43"/>
      <c r="Q772" s="36"/>
      <c r="R772" s="43"/>
      <c r="S772" s="43"/>
      <c r="T772" s="43"/>
    </row>
    <row r="773" spans="1:20">
      <c r="A773" s="57"/>
      <c r="B773" s="43"/>
      <c r="C773" s="43"/>
      <c r="D773" s="43"/>
      <c r="E773" s="36"/>
      <c r="F773" s="36"/>
      <c r="G773" s="36"/>
      <c r="H773" s="36"/>
      <c r="I773" s="36"/>
      <c r="J773" s="43"/>
      <c r="K773" s="44"/>
      <c r="L773" s="36"/>
      <c r="M773" s="36"/>
      <c r="N773" s="36"/>
      <c r="O773" s="36"/>
      <c r="P773" s="43"/>
      <c r="Q773" s="36"/>
      <c r="R773" s="43"/>
      <c r="S773" s="43"/>
      <c r="T773" s="43"/>
    </row>
    <row r="774" spans="1:20">
      <c r="A774" s="57"/>
      <c r="B774" s="43"/>
      <c r="C774" s="43"/>
      <c r="D774" s="43"/>
      <c r="E774" s="36"/>
      <c r="F774" s="36"/>
      <c r="G774" s="36"/>
      <c r="H774" s="36"/>
      <c r="I774" s="36"/>
      <c r="J774" s="43"/>
      <c r="K774" s="44"/>
      <c r="L774" s="36"/>
      <c r="M774" s="36"/>
      <c r="N774" s="36"/>
      <c r="O774" s="36"/>
      <c r="P774" s="43"/>
      <c r="Q774" s="36"/>
      <c r="R774" s="43"/>
      <c r="S774" s="43"/>
      <c r="T774" s="43"/>
    </row>
    <row r="775" spans="1:20">
      <c r="A775" s="57"/>
      <c r="B775" s="43"/>
      <c r="C775" s="43"/>
      <c r="D775" s="43"/>
      <c r="E775" s="36"/>
      <c r="F775" s="36"/>
      <c r="G775" s="36"/>
      <c r="H775" s="36"/>
      <c r="I775" s="36"/>
      <c r="J775" s="43"/>
      <c r="K775" s="44"/>
      <c r="L775" s="36"/>
      <c r="M775" s="36"/>
      <c r="N775" s="36"/>
      <c r="O775" s="36"/>
      <c r="P775" s="43"/>
      <c r="Q775" s="36"/>
      <c r="R775" s="43"/>
      <c r="S775" s="43"/>
      <c r="T775" s="43"/>
    </row>
    <row r="776" spans="1:20">
      <c r="A776" s="57"/>
      <c r="B776" s="43"/>
      <c r="C776" s="43"/>
      <c r="D776" s="43"/>
      <c r="E776" s="36"/>
      <c r="F776" s="36"/>
      <c r="G776" s="36"/>
      <c r="H776" s="36"/>
      <c r="I776" s="36"/>
      <c r="J776" s="43"/>
      <c r="K776" s="44"/>
      <c r="L776" s="36"/>
      <c r="M776" s="36"/>
      <c r="N776" s="36"/>
      <c r="O776" s="36"/>
      <c r="P776" s="43"/>
      <c r="Q776" s="36"/>
      <c r="R776" s="43"/>
      <c r="S776" s="43"/>
      <c r="T776" s="43"/>
    </row>
    <row r="777" spans="1:20">
      <c r="A777" s="57"/>
      <c r="B777" s="43"/>
      <c r="C777" s="43"/>
      <c r="D777" s="43"/>
      <c r="E777" s="36"/>
      <c r="F777" s="36"/>
      <c r="G777" s="36"/>
      <c r="H777" s="36"/>
      <c r="I777" s="36"/>
      <c r="J777" s="43"/>
      <c r="K777" s="44"/>
      <c r="L777" s="36"/>
      <c r="M777" s="36"/>
      <c r="N777" s="36"/>
      <c r="O777" s="36"/>
      <c r="P777" s="43"/>
      <c r="Q777" s="36"/>
      <c r="R777" s="43"/>
      <c r="S777" s="43"/>
      <c r="T777" s="43"/>
    </row>
    <row r="778" spans="1:20">
      <c r="A778" s="57"/>
      <c r="B778" s="43"/>
      <c r="C778" s="43"/>
      <c r="D778" s="43"/>
      <c r="E778" s="36"/>
      <c r="F778" s="36"/>
      <c r="G778" s="36"/>
      <c r="H778" s="36"/>
      <c r="I778" s="36"/>
      <c r="J778" s="43"/>
      <c r="K778" s="44"/>
      <c r="L778" s="36"/>
      <c r="M778" s="36"/>
      <c r="N778" s="36"/>
      <c r="O778" s="36"/>
      <c r="P778" s="43"/>
      <c r="Q778" s="36"/>
      <c r="R778" s="43"/>
      <c r="S778" s="43"/>
      <c r="T778" s="43"/>
    </row>
    <row r="779" spans="1:20">
      <c r="A779" s="57"/>
      <c r="B779" s="43"/>
      <c r="C779" s="43"/>
      <c r="D779" s="43"/>
      <c r="E779" s="36"/>
      <c r="F779" s="36"/>
      <c r="G779" s="36"/>
      <c r="H779" s="36"/>
      <c r="I779" s="36"/>
      <c r="J779" s="43"/>
      <c r="K779" s="44"/>
      <c r="L779" s="36"/>
      <c r="M779" s="36"/>
      <c r="N779" s="36"/>
      <c r="O779" s="36"/>
      <c r="P779" s="43"/>
      <c r="Q779" s="36"/>
      <c r="R779" s="43"/>
      <c r="S779" s="43"/>
      <c r="T779" s="43"/>
    </row>
    <row r="780" spans="1:20">
      <c r="A780" s="57"/>
      <c r="B780" s="43"/>
      <c r="C780" s="43"/>
      <c r="D780" s="43"/>
      <c r="E780" s="36"/>
      <c r="F780" s="36"/>
      <c r="G780" s="36"/>
      <c r="H780" s="36"/>
      <c r="I780" s="36"/>
      <c r="J780" s="43"/>
      <c r="K780" s="44"/>
      <c r="L780" s="36"/>
      <c r="M780" s="36"/>
      <c r="N780" s="36"/>
      <c r="O780" s="36"/>
      <c r="P780" s="43"/>
      <c r="Q780" s="36"/>
      <c r="R780" s="43"/>
      <c r="S780" s="43"/>
      <c r="T780" s="43"/>
    </row>
    <row r="781" spans="1:20">
      <c r="A781" s="57"/>
      <c r="B781" s="43"/>
      <c r="C781" s="43"/>
      <c r="D781" s="43"/>
      <c r="E781" s="36"/>
      <c r="F781" s="36"/>
      <c r="G781" s="36"/>
      <c r="H781" s="36"/>
      <c r="I781" s="36"/>
      <c r="J781" s="43"/>
      <c r="K781" s="44"/>
      <c r="L781" s="36"/>
      <c r="M781" s="36"/>
      <c r="N781" s="36"/>
      <c r="O781" s="36"/>
      <c r="P781" s="43"/>
      <c r="Q781" s="36"/>
      <c r="R781" s="43"/>
      <c r="S781" s="43"/>
      <c r="T781" s="43"/>
    </row>
    <row r="782" spans="1:20">
      <c r="A782" s="57"/>
      <c r="B782" s="43"/>
      <c r="C782" s="43"/>
      <c r="D782" s="43"/>
      <c r="E782" s="36"/>
      <c r="F782" s="36"/>
      <c r="G782" s="36"/>
      <c r="H782" s="36"/>
      <c r="I782" s="36"/>
      <c r="J782" s="43"/>
      <c r="K782" s="44"/>
      <c r="L782" s="36"/>
      <c r="M782" s="36"/>
      <c r="N782" s="36"/>
      <c r="O782" s="36"/>
      <c r="P782" s="43"/>
      <c r="Q782" s="36"/>
      <c r="R782" s="43"/>
      <c r="S782" s="43"/>
      <c r="T782" s="43"/>
    </row>
    <row r="783" spans="1:20">
      <c r="A783" s="57"/>
      <c r="B783" s="43"/>
      <c r="C783" s="43"/>
      <c r="D783" s="43"/>
      <c r="E783" s="36"/>
      <c r="F783" s="36"/>
      <c r="G783" s="36"/>
      <c r="H783" s="36"/>
      <c r="I783" s="36"/>
      <c r="J783" s="43"/>
      <c r="K783" s="44"/>
      <c r="L783" s="36"/>
      <c r="M783" s="36"/>
      <c r="N783" s="36"/>
      <c r="O783" s="36"/>
      <c r="P783" s="43"/>
      <c r="Q783" s="36"/>
      <c r="R783" s="43"/>
      <c r="S783" s="43"/>
      <c r="T783" s="43"/>
    </row>
    <row r="784" spans="1:20">
      <c r="A784" s="57"/>
      <c r="B784" s="43"/>
      <c r="C784" s="43"/>
      <c r="D784" s="43"/>
      <c r="E784" s="36"/>
      <c r="F784" s="36"/>
      <c r="G784" s="36"/>
      <c r="H784" s="36"/>
      <c r="I784" s="36"/>
      <c r="J784" s="43"/>
      <c r="K784" s="44"/>
      <c r="L784" s="36"/>
      <c r="M784" s="36"/>
      <c r="N784" s="36"/>
      <c r="O784" s="36"/>
      <c r="P784" s="43"/>
      <c r="Q784" s="36"/>
      <c r="R784" s="43"/>
      <c r="S784" s="43"/>
      <c r="T784" s="43"/>
    </row>
    <row r="785" spans="1:20">
      <c r="A785" s="57"/>
      <c r="B785" s="43"/>
      <c r="C785" s="43"/>
      <c r="D785" s="43"/>
      <c r="E785" s="36"/>
      <c r="F785" s="36"/>
      <c r="G785" s="36"/>
      <c r="H785" s="36"/>
      <c r="I785" s="36"/>
      <c r="J785" s="43"/>
      <c r="K785" s="44"/>
      <c r="L785" s="36"/>
      <c r="M785" s="36"/>
      <c r="N785" s="36"/>
      <c r="O785" s="36"/>
      <c r="P785" s="43"/>
      <c r="Q785" s="36"/>
      <c r="R785" s="43"/>
      <c r="S785" s="43"/>
      <c r="T785" s="43"/>
    </row>
    <row r="786" spans="1:20">
      <c r="A786" s="57"/>
      <c r="B786" s="43"/>
      <c r="C786" s="43"/>
      <c r="D786" s="43"/>
      <c r="E786" s="36"/>
      <c r="F786" s="36"/>
      <c r="G786" s="36"/>
      <c r="H786" s="36"/>
      <c r="I786" s="36"/>
      <c r="J786" s="43"/>
      <c r="K786" s="44"/>
      <c r="L786" s="36"/>
      <c r="M786" s="36"/>
      <c r="N786" s="36"/>
      <c r="O786" s="36"/>
      <c r="P786" s="43"/>
      <c r="Q786" s="36"/>
      <c r="R786" s="43"/>
      <c r="S786" s="43"/>
      <c r="T786" s="43"/>
    </row>
    <row r="787" spans="1:20">
      <c r="A787" s="57"/>
      <c r="B787" s="43"/>
      <c r="C787" s="43"/>
      <c r="D787" s="43"/>
      <c r="E787" s="36"/>
      <c r="F787" s="36"/>
      <c r="G787" s="36"/>
      <c r="H787" s="36"/>
      <c r="I787" s="36"/>
      <c r="J787" s="43"/>
      <c r="K787" s="44"/>
      <c r="L787" s="36"/>
      <c r="M787" s="36"/>
      <c r="N787" s="36"/>
      <c r="O787" s="36"/>
      <c r="P787" s="43"/>
      <c r="Q787" s="36"/>
      <c r="R787" s="43"/>
      <c r="S787" s="43"/>
      <c r="T787" s="43"/>
    </row>
    <row r="788" spans="1:20">
      <c r="A788" s="57"/>
      <c r="B788" s="43"/>
      <c r="C788" s="43"/>
      <c r="D788" s="43"/>
      <c r="E788" s="36"/>
      <c r="F788" s="36"/>
      <c r="G788" s="36"/>
      <c r="H788" s="36"/>
      <c r="I788" s="36"/>
      <c r="J788" s="43"/>
      <c r="K788" s="44"/>
      <c r="L788" s="36"/>
      <c r="M788" s="36"/>
      <c r="N788" s="36"/>
      <c r="O788" s="36"/>
      <c r="P788" s="43"/>
      <c r="Q788" s="36"/>
      <c r="R788" s="43"/>
      <c r="S788" s="43"/>
      <c r="T788" s="43"/>
    </row>
    <row r="789" spans="1:20">
      <c r="A789" s="57"/>
      <c r="B789" s="43"/>
      <c r="C789" s="43"/>
      <c r="D789" s="43"/>
      <c r="E789" s="36"/>
      <c r="F789" s="36"/>
      <c r="G789" s="36"/>
      <c r="H789" s="36"/>
      <c r="I789" s="36"/>
      <c r="J789" s="43"/>
      <c r="K789" s="44"/>
      <c r="L789" s="36"/>
      <c r="M789" s="36"/>
      <c r="N789" s="36"/>
      <c r="O789" s="36"/>
      <c r="P789" s="43"/>
      <c r="Q789" s="36"/>
      <c r="R789" s="43"/>
      <c r="S789" s="43"/>
      <c r="T789" s="43"/>
    </row>
    <row r="790" spans="1:20">
      <c r="A790" s="57"/>
      <c r="B790" s="43"/>
      <c r="C790" s="43"/>
      <c r="D790" s="43"/>
      <c r="E790" s="36"/>
      <c r="F790" s="36"/>
      <c r="G790" s="36"/>
      <c r="H790" s="36"/>
      <c r="I790" s="36"/>
      <c r="J790" s="43"/>
      <c r="K790" s="44"/>
      <c r="L790" s="36"/>
      <c r="M790" s="36"/>
      <c r="N790" s="36"/>
      <c r="O790" s="36"/>
      <c r="P790" s="43"/>
      <c r="Q790" s="36"/>
      <c r="R790" s="43"/>
      <c r="S790" s="43"/>
      <c r="T790" s="43"/>
    </row>
    <row r="791" spans="1:20">
      <c r="A791" s="57"/>
      <c r="B791" s="43"/>
      <c r="C791" s="43"/>
      <c r="D791" s="43"/>
      <c r="E791" s="36"/>
      <c r="F791" s="36"/>
      <c r="G791" s="36"/>
      <c r="H791" s="36"/>
      <c r="I791" s="36"/>
      <c r="J791" s="43"/>
      <c r="K791" s="44"/>
      <c r="L791" s="36"/>
      <c r="M791" s="36"/>
      <c r="N791" s="36"/>
      <c r="O791" s="36"/>
      <c r="P791" s="43"/>
      <c r="Q791" s="36"/>
      <c r="R791" s="43"/>
      <c r="S791" s="43"/>
      <c r="T791" s="43"/>
    </row>
    <row r="792" spans="1:20">
      <c r="A792" s="57"/>
      <c r="B792" s="43"/>
      <c r="C792" s="43"/>
      <c r="D792" s="43"/>
      <c r="E792" s="36"/>
      <c r="F792" s="36"/>
      <c r="G792" s="36"/>
      <c r="H792" s="36"/>
      <c r="I792" s="36"/>
      <c r="J792" s="43"/>
      <c r="K792" s="44"/>
      <c r="L792" s="36"/>
      <c r="M792" s="36"/>
      <c r="N792" s="36"/>
      <c r="O792" s="36"/>
      <c r="P792" s="43"/>
      <c r="Q792" s="36"/>
      <c r="R792" s="43"/>
      <c r="S792" s="43"/>
      <c r="T792" s="43"/>
    </row>
    <row r="793" spans="1:20">
      <c r="A793" s="57"/>
      <c r="B793" s="43"/>
      <c r="C793" s="43"/>
      <c r="D793" s="43"/>
      <c r="E793" s="36"/>
      <c r="F793" s="36"/>
      <c r="G793" s="36"/>
      <c r="H793" s="36"/>
      <c r="I793" s="36"/>
      <c r="J793" s="43"/>
      <c r="K793" s="44"/>
      <c r="L793" s="36"/>
      <c r="M793" s="36"/>
      <c r="N793" s="36"/>
      <c r="O793" s="36"/>
      <c r="P793" s="43"/>
      <c r="Q793" s="36"/>
      <c r="R793" s="43"/>
      <c r="S793" s="43"/>
      <c r="T793" s="43"/>
    </row>
    <row r="794" spans="1:20">
      <c r="A794" s="57"/>
      <c r="B794" s="43"/>
      <c r="C794" s="43"/>
      <c r="D794" s="43"/>
      <c r="E794" s="36"/>
      <c r="F794" s="36"/>
      <c r="G794" s="36"/>
      <c r="H794" s="36"/>
      <c r="I794" s="36"/>
      <c r="J794" s="43"/>
      <c r="K794" s="44"/>
      <c r="L794" s="36"/>
      <c r="M794" s="36"/>
      <c r="N794" s="36"/>
      <c r="O794" s="36"/>
      <c r="P794" s="43"/>
      <c r="Q794" s="36"/>
      <c r="R794" s="43"/>
      <c r="S794" s="43"/>
      <c r="T794" s="43"/>
    </row>
    <row r="795" spans="1:20">
      <c r="A795" s="57"/>
      <c r="B795" s="43"/>
      <c r="C795" s="43"/>
      <c r="D795" s="43"/>
      <c r="E795" s="36"/>
      <c r="F795" s="36"/>
      <c r="G795" s="36"/>
      <c r="H795" s="36"/>
      <c r="I795" s="36"/>
      <c r="J795" s="43"/>
      <c r="K795" s="44"/>
      <c r="L795" s="36"/>
      <c r="M795" s="36"/>
      <c r="N795" s="36"/>
      <c r="O795" s="36"/>
      <c r="P795" s="43"/>
      <c r="Q795" s="36"/>
      <c r="R795" s="43"/>
      <c r="S795" s="43"/>
      <c r="T795" s="43"/>
    </row>
    <row r="796" spans="1:20">
      <c r="A796" s="57"/>
      <c r="B796" s="43"/>
      <c r="C796" s="43"/>
      <c r="D796" s="43"/>
      <c r="E796" s="36"/>
      <c r="F796" s="36"/>
      <c r="G796" s="36"/>
      <c r="H796" s="36"/>
      <c r="I796" s="36"/>
      <c r="J796" s="43"/>
      <c r="K796" s="44"/>
      <c r="L796" s="36"/>
      <c r="M796" s="36"/>
      <c r="N796" s="36"/>
      <c r="O796" s="36"/>
      <c r="P796" s="43"/>
      <c r="Q796" s="36"/>
      <c r="R796" s="43"/>
      <c r="S796" s="43"/>
      <c r="T796" s="43"/>
    </row>
    <row r="797" spans="1:20">
      <c r="A797" s="57"/>
      <c r="B797" s="43"/>
      <c r="C797" s="43"/>
      <c r="D797" s="43"/>
      <c r="E797" s="36"/>
      <c r="F797" s="36"/>
      <c r="G797" s="36"/>
      <c r="H797" s="36"/>
      <c r="I797" s="36"/>
      <c r="J797" s="43"/>
      <c r="K797" s="44"/>
      <c r="L797" s="36"/>
      <c r="M797" s="36"/>
      <c r="N797" s="36"/>
      <c r="O797" s="36"/>
      <c r="P797" s="43"/>
      <c r="Q797" s="36"/>
      <c r="R797" s="43"/>
      <c r="S797" s="43"/>
      <c r="T797" s="43"/>
    </row>
    <row r="798" spans="1:20">
      <c r="A798" s="57"/>
      <c r="B798" s="43"/>
      <c r="C798" s="43"/>
      <c r="D798" s="43"/>
      <c r="E798" s="36"/>
      <c r="F798" s="36"/>
      <c r="G798" s="36"/>
      <c r="H798" s="36"/>
      <c r="I798" s="36"/>
      <c r="J798" s="43"/>
      <c r="K798" s="44"/>
      <c r="L798" s="36"/>
      <c r="M798" s="36"/>
      <c r="N798" s="36"/>
      <c r="O798" s="36"/>
      <c r="P798" s="43"/>
      <c r="Q798" s="36"/>
      <c r="R798" s="43"/>
      <c r="S798" s="43"/>
      <c r="T798" s="43"/>
    </row>
    <row r="799" spans="1:20">
      <c r="A799" s="57"/>
      <c r="B799" s="43"/>
      <c r="C799" s="43"/>
      <c r="D799" s="43"/>
      <c r="E799" s="36"/>
      <c r="F799" s="36"/>
      <c r="G799" s="36"/>
      <c r="H799" s="36"/>
      <c r="I799" s="36"/>
      <c r="J799" s="43"/>
      <c r="K799" s="44"/>
      <c r="L799" s="36"/>
      <c r="M799" s="36"/>
      <c r="N799" s="36"/>
      <c r="O799" s="36"/>
      <c r="P799" s="43"/>
      <c r="Q799" s="36"/>
      <c r="R799" s="43"/>
      <c r="S799" s="43"/>
      <c r="T799" s="43"/>
    </row>
    <row r="800" spans="1:20">
      <c r="A800" s="57"/>
      <c r="B800" s="43"/>
      <c r="C800" s="43"/>
      <c r="D800" s="43"/>
      <c r="E800" s="36"/>
      <c r="F800" s="36"/>
      <c r="G800" s="36"/>
      <c r="H800" s="36"/>
      <c r="I800" s="36"/>
      <c r="J800" s="43"/>
      <c r="K800" s="44"/>
      <c r="L800" s="36"/>
      <c r="M800" s="36"/>
      <c r="N800" s="36"/>
      <c r="O800" s="36"/>
      <c r="P800" s="43"/>
      <c r="Q800" s="36"/>
      <c r="R800" s="43"/>
      <c r="S800" s="43"/>
      <c r="T800" s="43"/>
    </row>
    <row r="801" spans="1:20">
      <c r="A801" s="57"/>
      <c r="B801" s="43"/>
      <c r="C801" s="43"/>
      <c r="D801" s="43"/>
      <c r="E801" s="36"/>
      <c r="F801" s="36"/>
      <c r="G801" s="36"/>
      <c r="H801" s="36"/>
      <c r="I801" s="36"/>
      <c r="J801" s="43"/>
      <c r="K801" s="44"/>
      <c r="L801" s="36"/>
      <c r="M801" s="36"/>
      <c r="N801" s="36"/>
      <c r="O801" s="36"/>
      <c r="P801" s="43"/>
      <c r="Q801" s="36"/>
      <c r="R801" s="43"/>
      <c r="S801" s="43"/>
      <c r="T801" s="43"/>
    </row>
    <row r="802" spans="1:20">
      <c r="A802" s="57"/>
      <c r="B802" s="43"/>
      <c r="C802" s="43"/>
      <c r="D802" s="43"/>
      <c r="E802" s="36"/>
      <c r="F802" s="36"/>
      <c r="G802" s="36"/>
      <c r="H802" s="36"/>
      <c r="I802" s="36"/>
      <c r="J802" s="43"/>
      <c r="K802" s="44"/>
      <c r="L802" s="36"/>
      <c r="M802" s="36"/>
      <c r="N802" s="36"/>
      <c r="O802" s="36"/>
      <c r="P802" s="43"/>
      <c r="Q802" s="36"/>
      <c r="R802" s="43"/>
      <c r="S802" s="43"/>
      <c r="T802" s="43"/>
    </row>
    <row r="803" spans="1:20">
      <c r="A803" s="57"/>
      <c r="B803" s="43"/>
      <c r="C803" s="43"/>
      <c r="D803" s="43"/>
      <c r="E803" s="36"/>
      <c r="F803" s="36"/>
      <c r="G803" s="36"/>
      <c r="H803" s="36"/>
      <c r="I803" s="36"/>
      <c r="J803" s="43"/>
      <c r="K803" s="44"/>
      <c r="L803" s="36"/>
      <c r="M803" s="36"/>
      <c r="N803" s="36"/>
      <c r="O803" s="36"/>
      <c r="P803" s="43"/>
      <c r="Q803" s="36"/>
      <c r="R803" s="43"/>
      <c r="S803" s="43"/>
      <c r="T803" s="43"/>
    </row>
    <row r="804" spans="1:20">
      <c r="A804" s="57"/>
      <c r="B804" s="43"/>
      <c r="C804" s="43"/>
      <c r="D804" s="43"/>
      <c r="E804" s="36"/>
      <c r="F804" s="36"/>
      <c r="G804" s="36"/>
      <c r="H804" s="36"/>
      <c r="I804" s="36"/>
      <c r="J804" s="43"/>
      <c r="K804" s="44"/>
      <c r="L804" s="36"/>
      <c r="M804" s="36"/>
      <c r="N804" s="36"/>
      <c r="O804" s="36"/>
      <c r="P804" s="43"/>
      <c r="Q804" s="36"/>
      <c r="R804" s="43"/>
      <c r="S804" s="43"/>
      <c r="T804" s="43"/>
    </row>
    <row r="805" spans="1:20">
      <c r="A805" s="57"/>
      <c r="B805" s="43"/>
      <c r="C805" s="43"/>
      <c r="D805" s="43"/>
      <c r="E805" s="36"/>
      <c r="F805" s="36"/>
      <c r="G805" s="36"/>
      <c r="H805" s="36"/>
      <c r="I805" s="36"/>
      <c r="J805" s="43"/>
      <c r="K805" s="44"/>
      <c r="L805" s="36"/>
      <c r="M805" s="36"/>
      <c r="N805" s="36"/>
      <c r="O805" s="36"/>
      <c r="P805" s="43"/>
      <c r="Q805" s="36"/>
      <c r="R805" s="43"/>
      <c r="S805" s="43"/>
      <c r="T805" s="43"/>
    </row>
    <row r="806" spans="1:20">
      <c r="A806" s="57"/>
      <c r="B806" s="43"/>
      <c r="C806" s="43"/>
      <c r="D806" s="43"/>
      <c r="E806" s="36"/>
      <c r="F806" s="36"/>
      <c r="G806" s="36"/>
      <c r="H806" s="36"/>
      <c r="I806" s="36"/>
      <c r="J806" s="43"/>
      <c r="K806" s="44"/>
      <c r="L806" s="36"/>
      <c r="M806" s="36"/>
      <c r="N806" s="36"/>
      <c r="O806" s="36"/>
      <c r="P806" s="43"/>
      <c r="Q806" s="36"/>
      <c r="R806" s="43"/>
      <c r="S806" s="43"/>
      <c r="T806" s="43"/>
    </row>
    <row r="807" spans="1:20">
      <c r="A807" s="57"/>
      <c r="B807" s="43"/>
      <c r="C807" s="43"/>
      <c r="D807" s="43"/>
      <c r="E807" s="36"/>
      <c r="F807" s="36"/>
      <c r="G807" s="36"/>
      <c r="H807" s="36"/>
      <c r="I807" s="36"/>
      <c r="J807" s="43"/>
      <c r="K807" s="44"/>
      <c r="L807" s="36"/>
      <c r="M807" s="36"/>
      <c r="N807" s="36"/>
      <c r="O807" s="36"/>
      <c r="P807" s="43"/>
      <c r="Q807" s="36"/>
      <c r="R807" s="43"/>
      <c r="S807" s="43"/>
      <c r="T807" s="43"/>
    </row>
    <row r="808" spans="1:20">
      <c r="A808" s="57"/>
      <c r="B808" s="43"/>
      <c r="C808" s="43"/>
      <c r="D808" s="43"/>
      <c r="E808" s="36"/>
      <c r="F808" s="36"/>
      <c r="G808" s="36"/>
      <c r="H808" s="36"/>
      <c r="I808" s="36"/>
      <c r="J808" s="43"/>
      <c r="K808" s="44"/>
      <c r="L808" s="36"/>
      <c r="M808" s="36"/>
      <c r="N808" s="36"/>
      <c r="O808" s="36"/>
      <c r="P808" s="43"/>
      <c r="Q808" s="36"/>
      <c r="R808" s="43"/>
      <c r="S808" s="43"/>
      <c r="T808" s="43"/>
    </row>
    <row r="809" spans="1:20">
      <c r="A809" s="57"/>
      <c r="B809" s="43"/>
      <c r="C809" s="43"/>
      <c r="D809" s="43"/>
      <c r="E809" s="36"/>
      <c r="F809" s="36"/>
      <c r="G809" s="36"/>
      <c r="H809" s="36"/>
      <c r="I809" s="36"/>
      <c r="J809" s="43"/>
      <c r="K809" s="44"/>
      <c r="L809" s="36"/>
      <c r="M809" s="36"/>
      <c r="N809" s="36"/>
      <c r="O809" s="36"/>
      <c r="P809" s="43"/>
      <c r="Q809" s="36"/>
      <c r="R809" s="43"/>
      <c r="S809" s="43"/>
      <c r="T809" s="43"/>
    </row>
    <row r="810" spans="1:20">
      <c r="A810" s="57"/>
      <c r="B810" s="43"/>
      <c r="C810" s="43"/>
      <c r="D810" s="43"/>
      <c r="E810" s="36"/>
      <c r="F810" s="36"/>
      <c r="G810" s="36"/>
      <c r="H810" s="36"/>
      <c r="I810" s="36"/>
      <c r="J810" s="43"/>
      <c r="K810" s="44"/>
      <c r="L810" s="36"/>
      <c r="M810" s="36"/>
      <c r="N810" s="36"/>
      <c r="O810" s="36"/>
      <c r="P810" s="43"/>
      <c r="Q810" s="36"/>
      <c r="R810" s="43"/>
      <c r="S810" s="43"/>
      <c r="T810" s="43"/>
    </row>
    <row r="811" spans="1:20">
      <c r="A811" s="57"/>
      <c r="B811" s="43"/>
      <c r="C811" s="43"/>
      <c r="D811" s="43"/>
      <c r="E811" s="36"/>
      <c r="F811" s="36"/>
      <c r="G811" s="36"/>
      <c r="H811" s="36"/>
      <c r="I811" s="36"/>
      <c r="J811" s="43"/>
      <c r="K811" s="44"/>
      <c r="L811" s="36"/>
      <c r="M811" s="36"/>
      <c r="N811" s="36"/>
      <c r="O811" s="36"/>
      <c r="P811" s="43"/>
      <c r="Q811" s="36"/>
      <c r="R811" s="43"/>
      <c r="S811" s="43"/>
      <c r="T811" s="43"/>
    </row>
    <row r="812" spans="1:20">
      <c r="A812" s="57"/>
      <c r="B812" s="43"/>
      <c r="C812" s="43"/>
      <c r="D812" s="43"/>
      <c r="E812" s="36"/>
      <c r="F812" s="36"/>
      <c r="G812" s="36"/>
      <c r="H812" s="36"/>
      <c r="I812" s="36"/>
      <c r="J812" s="43"/>
      <c r="K812" s="44"/>
      <c r="L812" s="36"/>
      <c r="M812" s="36"/>
      <c r="N812" s="36"/>
      <c r="O812" s="36"/>
      <c r="P812" s="43"/>
      <c r="Q812" s="36"/>
      <c r="R812" s="43"/>
      <c r="S812" s="43"/>
      <c r="T812" s="43"/>
    </row>
    <row r="813" spans="1:20">
      <c r="A813" s="57"/>
      <c r="B813" s="43"/>
      <c r="C813" s="43"/>
      <c r="D813" s="43"/>
      <c r="E813" s="36"/>
      <c r="F813" s="36"/>
      <c r="G813" s="36"/>
      <c r="H813" s="36"/>
      <c r="I813" s="36"/>
      <c r="J813" s="43"/>
      <c r="K813" s="44"/>
      <c r="L813" s="36"/>
      <c r="M813" s="36"/>
      <c r="N813" s="36"/>
      <c r="O813" s="36"/>
      <c r="P813" s="43"/>
      <c r="Q813" s="36"/>
      <c r="R813" s="43"/>
      <c r="S813" s="43"/>
      <c r="T813" s="43"/>
    </row>
    <row r="814" spans="1:20">
      <c r="A814" s="57"/>
      <c r="B814" s="43"/>
      <c r="C814" s="43"/>
      <c r="D814" s="43"/>
      <c r="E814" s="36"/>
      <c r="F814" s="36"/>
      <c r="G814" s="36"/>
      <c r="H814" s="36"/>
      <c r="I814" s="36"/>
      <c r="J814" s="43"/>
      <c r="K814" s="44"/>
      <c r="L814" s="36"/>
      <c r="M814" s="36"/>
      <c r="N814" s="36"/>
      <c r="O814" s="36"/>
      <c r="P814" s="43"/>
      <c r="Q814" s="36"/>
      <c r="R814" s="43"/>
      <c r="S814" s="43"/>
      <c r="T814" s="43"/>
    </row>
    <row r="815" spans="1:20">
      <c r="A815" s="57"/>
      <c r="B815" s="43"/>
      <c r="C815" s="43"/>
      <c r="D815" s="43"/>
      <c r="E815" s="36"/>
      <c r="F815" s="36"/>
      <c r="G815" s="36"/>
      <c r="H815" s="36"/>
      <c r="I815" s="36"/>
      <c r="J815" s="43"/>
      <c r="K815" s="44"/>
      <c r="L815" s="36"/>
      <c r="M815" s="36"/>
      <c r="N815" s="36"/>
      <c r="O815" s="36"/>
      <c r="P815" s="43"/>
      <c r="Q815" s="36"/>
      <c r="R815" s="43"/>
      <c r="S815" s="43"/>
      <c r="T815" s="43"/>
    </row>
    <row r="816" spans="1:20">
      <c r="A816" s="57"/>
      <c r="B816" s="43"/>
      <c r="C816" s="43"/>
      <c r="D816" s="43"/>
      <c r="E816" s="36"/>
      <c r="F816" s="36"/>
      <c r="G816" s="36"/>
      <c r="H816" s="36"/>
      <c r="I816" s="36"/>
      <c r="J816" s="43"/>
      <c r="K816" s="44"/>
      <c r="L816" s="36"/>
      <c r="M816" s="36"/>
      <c r="N816" s="36"/>
      <c r="O816" s="36"/>
      <c r="P816" s="43"/>
      <c r="Q816" s="36"/>
      <c r="R816" s="43"/>
      <c r="S816" s="43"/>
      <c r="T816" s="43"/>
    </row>
    <row r="817" spans="1:20">
      <c r="A817" s="57"/>
      <c r="B817" s="43"/>
      <c r="C817" s="43"/>
      <c r="D817" s="43"/>
      <c r="E817" s="36"/>
      <c r="F817" s="36"/>
      <c r="G817" s="36"/>
      <c r="H817" s="36"/>
      <c r="I817" s="36"/>
      <c r="J817" s="43"/>
      <c r="K817" s="44"/>
      <c r="L817" s="36"/>
      <c r="M817" s="36"/>
      <c r="N817" s="36"/>
      <c r="O817" s="36"/>
      <c r="P817" s="43"/>
      <c r="Q817" s="36"/>
      <c r="R817" s="43"/>
      <c r="S817" s="43"/>
      <c r="T817" s="43"/>
    </row>
    <row r="818" spans="1:20">
      <c r="A818" s="57"/>
      <c r="B818" s="43"/>
      <c r="C818" s="43"/>
      <c r="D818" s="43"/>
      <c r="E818" s="36"/>
      <c r="F818" s="36"/>
      <c r="G818" s="36"/>
      <c r="H818" s="36"/>
      <c r="I818" s="36"/>
      <c r="J818" s="43"/>
      <c r="K818" s="44"/>
      <c r="L818" s="36"/>
      <c r="M818" s="36"/>
      <c r="N818" s="36"/>
      <c r="O818" s="36"/>
      <c r="P818" s="43"/>
      <c r="Q818" s="36"/>
      <c r="R818" s="43"/>
      <c r="S818" s="43"/>
      <c r="T818" s="43"/>
    </row>
    <row r="819" spans="1:20">
      <c r="A819" s="57"/>
      <c r="B819" s="43"/>
      <c r="C819" s="43"/>
      <c r="D819" s="43"/>
      <c r="E819" s="36"/>
      <c r="F819" s="36"/>
      <c r="G819" s="36"/>
      <c r="H819" s="36"/>
      <c r="I819" s="36"/>
      <c r="J819" s="43"/>
      <c r="K819" s="44"/>
      <c r="L819" s="36"/>
      <c r="M819" s="36"/>
      <c r="N819" s="36"/>
      <c r="O819" s="36"/>
      <c r="P819" s="43"/>
      <c r="Q819" s="36"/>
      <c r="R819" s="43"/>
      <c r="S819" s="43"/>
      <c r="T819" s="43"/>
    </row>
    <row r="820" spans="1:20">
      <c r="A820" s="57"/>
      <c r="B820" s="43"/>
      <c r="C820" s="43"/>
      <c r="D820" s="43"/>
      <c r="E820" s="36"/>
      <c r="F820" s="36"/>
      <c r="G820" s="36"/>
      <c r="H820" s="36"/>
      <c r="I820" s="36"/>
      <c r="J820" s="43"/>
      <c r="K820" s="44"/>
      <c r="L820" s="36"/>
      <c r="M820" s="36"/>
      <c r="N820" s="36"/>
      <c r="O820" s="36"/>
      <c r="P820" s="43"/>
      <c r="Q820" s="36"/>
      <c r="R820" s="43"/>
      <c r="S820" s="43"/>
      <c r="T820" s="43"/>
    </row>
    <row r="821" spans="1:20">
      <c r="A821" s="57"/>
      <c r="B821" s="43"/>
      <c r="C821" s="43"/>
      <c r="D821" s="43"/>
      <c r="E821" s="36"/>
      <c r="F821" s="36"/>
      <c r="G821" s="36"/>
      <c r="H821" s="36"/>
      <c r="I821" s="36"/>
      <c r="J821" s="43"/>
      <c r="K821" s="44"/>
      <c r="L821" s="36"/>
      <c r="M821" s="36"/>
      <c r="N821" s="36"/>
      <c r="O821" s="36"/>
      <c r="P821" s="43"/>
      <c r="Q821" s="36"/>
      <c r="R821" s="43"/>
      <c r="S821" s="43"/>
      <c r="T821" s="43"/>
    </row>
    <row r="822" spans="1:20">
      <c r="A822" s="57"/>
      <c r="B822" s="43"/>
      <c r="C822" s="43"/>
      <c r="D822" s="43"/>
      <c r="E822" s="36"/>
      <c r="F822" s="36"/>
      <c r="G822" s="36"/>
      <c r="H822" s="36"/>
      <c r="I822" s="36"/>
      <c r="J822" s="43"/>
      <c r="K822" s="44"/>
      <c r="L822" s="36"/>
      <c r="M822" s="36"/>
      <c r="N822" s="36"/>
      <c r="O822" s="36"/>
      <c r="P822" s="43"/>
      <c r="Q822" s="36"/>
      <c r="R822" s="43"/>
      <c r="S822" s="43"/>
      <c r="T822" s="43"/>
    </row>
    <row r="823" spans="1:20">
      <c r="A823" s="57"/>
      <c r="B823" s="43"/>
      <c r="C823" s="43"/>
      <c r="D823" s="43"/>
      <c r="E823" s="36"/>
      <c r="F823" s="36"/>
      <c r="G823" s="36"/>
      <c r="H823" s="36"/>
      <c r="I823" s="36"/>
      <c r="J823" s="43"/>
      <c r="K823" s="44"/>
      <c r="L823" s="36"/>
      <c r="M823" s="36"/>
      <c r="N823" s="36"/>
      <c r="O823" s="36"/>
      <c r="P823" s="43"/>
      <c r="Q823" s="36"/>
      <c r="R823" s="43"/>
      <c r="S823" s="43"/>
      <c r="T823" s="43"/>
    </row>
    <row r="824" spans="1:20">
      <c r="A824" s="57"/>
      <c r="B824" s="43"/>
      <c r="C824" s="43"/>
      <c r="D824" s="43"/>
      <c r="E824" s="36"/>
      <c r="F824" s="36"/>
      <c r="G824" s="36"/>
      <c r="H824" s="36"/>
      <c r="I824" s="36"/>
      <c r="J824" s="43"/>
      <c r="K824" s="44"/>
      <c r="L824" s="36"/>
      <c r="M824" s="36"/>
      <c r="N824" s="36"/>
      <c r="O824" s="36"/>
      <c r="P824" s="43"/>
      <c r="Q824" s="36"/>
      <c r="R824" s="43"/>
      <c r="S824" s="43"/>
      <c r="T824" s="43"/>
    </row>
    <row r="825" spans="1:20">
      <c r="A825" s="57"/>
      <c r="B825" s="43"/>
      <c r="C825" s="43"/>
      <c r="D825" s="43"/>
      <c r="E825" s="36"/>
      <c r="F825" s="36"/>
      <c r="G825" s="36"/>
      <c r="H825" s="36"/>
      <c r="I825" s="36"/>
      <c r="J825" s="43"/>
      <c r="K825" s="44"/>
      <c r="L825" s="36"/>
      <c r="M825" s="36"/>
      <c r="N825" s="36"/>
      <c r="O825" s="36"/>
      <c r="P825" s="43"/>
      <c r="Q825" s="36"/>
      <c r="R825" s="43"/>
      <c r="S825" s="43"/>
      <c r="T825" s="43"/>
    </row>
    <row r="826" spans="1:20">
      <c r="A826" s="57"/>
      <c r="B826" s="43"/>
      <c r="C826" s="43"/>
      <c r="D826" s="43"/>
      <c r="E826" s="36"/>
      <c r="F826" s="36"/>
      <c r="G826" s="36"/>
      <c r="H826" s="36"/>
      <c r="I826" s="36"/>
      <c r="J826" s="43"/>
      <c r="K826" s="44"/>
      <c r="L826" s="36"/>
      <c r="M826" s="36"/>
      <c r="N826" s="36"/>
      <c r="O826" s="36"/>
      <c r="P826" s="43"/>
      <c r="Q826" s="36"/>
      <c r="R826" s="43"/>
      <c r="S826" s="43"/>
      <c r="T826" s="43"/>
    </row>
    <row r="827" spans="1:20">
      <c r="A827" s="57"/>
      <c r="B827" s="43"/>
      <c r="C827" s="43"/>
      <c r="D827" s="43"/>
      <c r="E827" s="36"/>
      <c r="F827" s="36"/>
      <c r="G827" s="36"/>
      <c r="H827" s="36"/>
      <c r="I827" s="36"/>
      <c r="J827" s="43"/>
      <c r="K827" s="44"/>
      <c r="L827" s="36"/>
      <c r="M827" s="36"/>
      <c r="N827" s="36"/>
      <c r="O827" s="36"/>
      <c r="P827" s="43"/>
      <c r="Q827" s="36"/>
      <c r="R827" s="43"/>
      <c r="S827" s="43"/>
      <c r="T827" s="43"/>
    </row>
    <row r="828" spans="1:20">
      <c r="A828" s="57"/>
      <c r="B828" s="43"/>
      <c r="C828" s="43"/>
      <c r="D828" s="43"/>
      <c r="E828" s="36"/>
      <c r="F828" s="36"/>
      <c r="G828" s="36"/>
      <c r="H828" s="36"/>
      <c r="I828" s="36"/>
      <c r="J828" s="43"/>
      <c r="K828" s="44"/>
      <c r="L828" s="36"/>
      <c r="M828" s="36"/>
      <c r="N828" s="36"/>
      <c r="O828" s="36"/>
      <c r="P828" s="43"/>
      <c r="Q828" s="36"/>
      <c r="R828" s="43"/>
      <c r="S828" s="43"/>
      <c r="T828" s="43"/>
    </row>
    <row r="829" spans="1:20">
      <c r="A829" s="57"/>
      <c r="B829" s="43"/>
      <c r="C829" s="43"/>
      <c r="D829" s="43"/>
      <c r="E829" s="36"/>
      <c r="F829" s="36"/>
      <c r="G829" s="36"/>
      <c r="H829" s="36"/>
      <c r="I829" s="36"/>
      <c r="J829" s="43"/>
      <c r="K829" s="44"/>
      <c r="L829" s="36"/>
      <c r="M829" s="36"/>
      <c r="N829" s="36"/>
      <c r="O829" s="36"/>
      <c r="P829" s="43"/>
      <c r="Q829" s="36"/>
      <c r="R829" s="43"/>
      <c r="S829" s="43"/>
      <c r="T829" s="43"/>
    </row>
    <row r="830" spans="1:20">
      <c r="A830" s="57"/>
      <c r="B830" s="43"/>
      <c r="C830" s="43"/>
      <c r="D830" s="43"/>
      <c r="E830" s="36"/>
      <c r="F830" s="36"/>
      <c r="G830" s="36"/>
      <c r="H830" s="36"/>
      <c r="I830" s="36"/>
      <c r="J830" s="43"/>
      <c r="K830" s="44"/>
      <c r="L830" s="36"/>
      <c r="M830" s="36"/>
      <c r="N830" s="36"/>
      <c r="O830" s="36"/>
      <c r="P830" s="43"/>
      <c r="Q830" s="36"/>
      <c r="R830" s="43"/>
      <c r="S830" s="43"/>
      <c r="T830" s="43"/>
    </row>
    <row r="831" spans="1:20">
      <c r="A831" s="57"/>
      <c r="B831" s="43"/>
      <c r="C831" s="43"/>
      <c r="D831" s="43"/>
      <c r="E831" s="36"/>
      <c r="F831" s="36"/>
      <c r="G831" s="36"/>
      <c r="H831" s="36"/>
      <c r="I831" s="36"/>
      <c r="J831" s="43"/>
      <c r="K831" s="44"/>
      <c r="L831" s="36"/>
      <c r="M831" s="36"/>
      <c r="N831" s="36"/>
      <c r="O831" s="36"/>
      <c r="P831" s="43"/>
      <c r="Q831" s="36"/>
      <c r="R831" s="43"/>
      <c r="S831" s="43"/>
      <c r="T831" s="43"/>
    </row>
    <row r="832" spans="1:20">
      <c r="A832" s="57"/>
      <c r="B832" s="43"/>
      <c r="C832" s="43"/>
      <c r="D832" s="43"/>
      <c r="E832" s="36"/>
      <c r="F832" s="36"/>
      <c r="G832" s="36"/>
      <c r="H832" s="36"/>
      <c r="I832" s="36"/>
      <c r="J832" s="43"/>
      <c r="K832" s="44"/>
      <c r="L832" s="36"/>
      <c r="M832" s="36"/>
      <c r="N832" s="36"/>
      <c r="O832" s="36"/>
      <c r="P832" s="43"/>
      <c r="Q832" s="36"/>
      <c r="R832" s="43"/>
      <c r="S832" s="43"/>
      <c r="T832" s="43"/>
    </row>
    <row r="833" spans="1:20">
      <c r="A833" s="57"/>
      <c r="B833" s="43"/>
      <c r="C833" s="43"/>
      <c r="D833" s="43"/>
      <c r="E833" s="36"/>
      <c r="F833" s="36"/>
      <c r="G833" s="36"/>
      <c r="H833" s="36"/>
      <c r="I833" s="36"/>
      <c r="J833" s="43"/>
      <c r="K833" s="44"/>
      <c r="L833" s="36"/>
      <c r="M833" s="36"/>
      <c r="N833" s="36"/>
      <c r="O833" s="36"/>
      <c r="P833" s="43"/>
      <c r="Q833" s="36"/>
      <c r="R833" s="43"/>
      <c r="S833" s="43"/>
      <c r="T833" s="43"/>
    </row>
    <row r="834" spans="1:20">
      <c r="A834" s="57"/>
      <c r="B834" s="43"/>
      <c r="C834" s="43"/>
      <c r="D834" s="43"/>
      <c r="E834" s="36"/>
      <c r="F834" s="36"/>
      <c r="G834" s="36"/>
      <c r="H834" s="36"/>
      <c r="I834" s="36"/>
      <c r="J834" s="43"/>
      <c r="K834" s="44"/>
      <c r="L834" s="36"/>
      <c r="M834" s="36"/>
      <c r="N834" s="36"/>
      <c r="O834" s="36"/>
      <c r="P834" s="43"/>
      <c r="Q834" s="36"/>
      <c r="R834" s="43"/>
      <c r="S834" s="43"/>
      <c r="T834" s="43"/>
    </row>
    <row r="835" spans="1:20">
      <c r="A835" s="57"/>
      <c r="B835" s="43"/>
      <c r="C835" s="43"/>
      <c r="D835" s="43"/>
      <c r="E835" s="36"/>
      <c r="F835" s="36"/>
      <c r="G835" s="36"/>
      <c r="H835" s="36"/>
      <c r="I835" s="36"/>
      <c r="J835" s="43"/>
      <c r="K835" s="44"/>
      <c r="L835" s="36"/>
      <c r="M835" s="36"/>
      <c r="N835" s="36"/>
      <c r="O835" s="36"/>
      <c r="P835" s="43"/>
      <c r="Q835" s="36"/>
      <c r="R835" s="43"/>
      <c r="S835" s="43"/>
      <c r="T835" s="43"/>
    </row>
    <row r="836" spans="1:20">
      <c r="A836" s="57"/>
      <c r="B836" s="43"/>
      <c r="C836" s="43"/>
      <c r="D836" s="43"/>
      <c r="E836" s="36"/>
      <c r="F836" s="36"/>
      <c r="G836" s="36"/>
      <c r="H836" s="36"/>
      <c r="I836" s="36"/>
      <c r="J836" s="43"/>
      <c r="K836" s="44"/>
      <c r="L836" s="36"/>
      <c r="M836" s="36"/>
      <c r="N836" s="36"/>
      <c r="O836" s="36"/>
      <c r="P836" s="43"/>
      <c r="Q836" s="36"/>
      <c r="R836" s="43"/>
      <c r="S836" s="43"/>
      <c r="T836" s="43"/>
    </row>
    <row r="837" spans="1:20">
      <c r="A837" s="57"/>
      <c r="B837" s="43"/>
      <c r="C837" s="43"/>
      <c r="D837" s="43"/>
      <c r="E837" s="36"/>
      <c r="F837" s="36"/>
      <c r="G837" s="36"/>
      <c r="H837" s="36"/>
      <c r="I837" s="36"/>
      <c r="J837" s="43"/>
      <c r="K837" s="44"/>
      <c r="L837" s="36"/>
      <c r="M837" s="36"/>
      <c r="N837" s="36"/>
      <c r="O837" s="36"/>
      <c r="P837" s="43"/>
      <c r="Q837" s="36"/>
      <c r="R837" s="43"/>
      <c r="S837" s="43"/>
      <c r="T837" s="43"/>
    </row>
    <row r="838" spans="1:20">
      <c r="A838" s="57"/>
      <c r="B838" s="43"/>
      <c r="C838" s="43"/>
      <c r="D838" s="43"/>
      <c r="E838" s="36"/>
      <c r="F838" s="36"/>
      <c r="G838" s="36"/>
      <c r="H838" s="36"/>
      <c r="I838" s="36"/>
      <c r="J838" s="43"/>
      <c r="K838" s="44"/>
      <c r="L838" s="36"/>
      <c r="M838" s="36"/>
      <c r="N838" s="36"/>
      <c r="O838" s="36"/>
      <c r="P838" s="43"/>
      <c r="Q838" s="36"/>
      <c r="R838" s="43"/>
      <c r="S838" s="43"/>
      <c r="T838" s="43"/>
    </row>
    <row r="839" spans="1:20">
      <c r="A839" s="57"/>
      <c r="B839" s="43"/>
      <c r="C839" s="43"/>
      <c r="D839" s="43"/>
      <c r="E839" s="36"/>
      <c r="F839" s="36"/>
      <c r="G839" s="36"/>
      <c r="H839" s="36"/>
      <c r="I839" s="36"/>
      <c r="J839" s="43"/>
      <c r="K839" s="44"/>
      <c r="L839" s="36"/>
      <c r="M839" s="36"/>
      <c r="N839" s="36"/>
      <c r="O839" s="36"/>
      <c r="P839" s="43"/>
      <c r="Q839" s="36"/>
      <c r="R839" s="43"/>
      <c r="S839" s="43"/>
      <c r="T839" s="43"/>
    </row>
    <row r="840" spans="1:20">
      <c r="A840" s="57"/>
      <c r="B840" s="43"/>
      <c r="C840" s="43"/>
      <c r="D840" s="43"/>
      <c r="E840" s="36"/>
      <c r="F840" s="36"/>
      <c r="G840" s="36"/>
      <c r="H840" s="36"/>
      <c r="I840" s="36"/>
      <c r="J840" s="43"/>
      <c r="K840" s="44"/>
      <c r="L840" s="36"/>
      <c r="M840" s="36"/>
      <c r="N840" s="36"/>
      <c r="O840" s="36"/>
      <c r="P840" s="43"/>
      <c r="Q840" s="36"/>
      <c r="R840" s="43"/>
      <c r="S840" s="43"/>
      <c r="T840" s="43"/>
    </row>
    <row r="841" spans="1:20">
      <c r="A841" s="57"/>
      <c r="B841" s="43"/>
      <c r="C841" s="43"/>
      <c r="D841" s="43"/>
      <c r="E841" s="36"/>
      <c r="F841" s="36"/>
      <c r="G841" s="36"/>
      <c r="H841" s="36"/>
      <c r="I841" s="36"/>
      <c r="J841" s="43"/>
      <c r="K841" s="44"/>
      <c r="L841" s="36"/>
      <c r="M841" s="36"/>
      <c r="N841" s="36"/>
      <c r="O841" s="36"/>
      <c r="P841" s="43"/>
      <c r="Q841" s="36"/>
      <c r="R841" s="43"/>
      <c r="S841" s="43"/>
      <c r="T841" s="43"/>
    </row>
    <row r="842" spans="1:20">
      <c r="A842" s="57"/>
      <c r="B842" s="43"/>
      <c r="C842" s="43"/>
      <c r="D842" s="43"/>
      <c r="E842" s="36"/>
      <c r="F842" s="36"/>
      <c r="G842" s="36"/>
      <c r="H842" s="36"/>
      <c r="I842" s="36"/>
      <c r="J842" s="43"/>
      <c r="K842" s="44"/>
      <c r="L842" s="36"/>
      <c r="M842" s="36"/>
      <c r="N842" s="36"/>
      <c r="O842" s="36"/>
      <c r="P842" s="43"/>
      <c r="Q842" s="36"/>
      <c r="R842" s="43"/>
      <c r="S842" s="43"/>
      <c r="T842" s="43"/>
    </row>
    <row r="843" spans="1:20">
      <c r="A843" s="57"/>
      <c r="B843" s="43"/>
      <c r="C843" s="43"/>
      <c r="D843" s="43"/>
      <c r="E843" s="36"/>
      <c r="F843" s="36"/>
      <c r="G843" s="36"/>
      <c r="H843" s="36"/>
      <c r="I843" s="36"/>
      <c r="J843" s="43"/>
      <c r="K843" s="44"/>
      <c r="L843" s="36"/>
      <c r="M843" s="36"/>
      <c r="N843" s="36"/>
      <c r="O843" s="36"/>
      <c r="P843" s="43"/>
      <c r="Q843" s="36"/>
      <c r="R843" s="43"/>
      <c r="S843" s="43"/>
      <c r="T843" s="43"/>
    </row>
    <row r="844" spans="1:20">
      <c r="A844" s="57"/>
      <c r="B844" s="43"/>
      <c r="C844" s="43"/>
      <c r="D844" s="43"/>
      <c r="E844" s="36"/>
      <c r="F844" s="36"/>
      <c r="G844" s="36"/>
      <c r="H844" s="36"/>
      <c r="I844" s="36"/>
      <c r="J844" s="43"/>
      <c r="K844" s="44"/>
      <c r="L844" s="36"/>
      <c r="M844" s="36"/>
      <c r="N844" s="36"/>
      <c r="O844" s="36"/>
      <c r="P844" s="43"/>
      <c r="Q844" s="36"/>
      <c r="R844" s="43"/>
      <c r="S844" s="43"/>
      <c r="T844" s="43"/>
    </row>
    <row r="845" spans="1:20">
      <c r="A845" s="57"/>
      <c r="B845" s="43"/>
      <c r="C845" s="43"/>
      <c r="D845" s="43"/>
      <c r="E845" s="36"/>
      <c r="F845" s="36"/>
      <c r="G845" s="36"/>
      <c r="H845" s="36"/>
      <c r="I845" s="36"/>
      <c r="J845" s="43"/>
      <c r="K845" s="44"/>
      <c r="L845" s="36"/>
      <c r="M845" s="36"/>
      <c r="N845" s="36"/>
      <c r="O845" s="36"/>
      <c r="P845" s="43"/>
      <c r="Q845" s="36"/>
      <c r="R845" s="43"/>
      <c r="S845" s="43"/>
      <c r="T845" s="43"/>
    </row>
    <row r="846" spans="1:20">
      <c r="A846" s="57"/>
      <c r="B846" s="43"/>
      <c r="C846" s="43"/>
      <c r="D846" s="43"/>
      <c r="E846" s="36"/>
      <c r="F846" s="36"/>
      <c r="G846" s="36"/>
      <c r="H846" s="36"/>
      <c r="I846" s="36"/>
      <c r="J846" s="43"/>
      <c r="K846" s="44"/>
      <c r="L846" s="36"/>
      <c r="M846" s="36"/>
      <c r="N846" s="36"/>
      <c r="O846" s="36"/>
      <c r="P846" s="43"/>
      <c r="Q846" s="36"/>
      <c r="R846" s="43"/>
      <c r="S846" s="43"/>
      <c r="T846" s="43"/>
    </row>
    <row r="847" spans="1:20">
      <c r="A847" s="57"/>
      <c r="B847" s="43"/>
      <c r="C847" s="43"/>
      <c r="D847" s="43"/>
      <c r="E847" s="36"/>
      <c r="F847" s="36"/>
      <c r="G847" s="36"/>
      <c r="H847" s="36"/>
      <c r="I847" s="36"/>
      <c r="J847" s="43"/>
      <c r="K847" s="44"/>
      <c r="L847" s="36"/>
      <c r="M847" s="36"/>
      <c r="N847" s="36"/>
      <c r="O847" s="36"/>
      <c r="P847" s="43"/>
      <c r="Q847" s="36"/>
      <c r="R847" s="43"/>
      <c r="S847" s="43"/>
      <c r="T847" s="43"/>
    </row>
    <row r="848" spans="1:20">
      <c r="A848" s="57"/>
      <c r="B848" s="43"/>
      <c r="C848" s="43"/>
      <c r="D848" s="43"/>
      <c r="E848" s="36"/>
      <c r="F848" s="36"/>
      <c r="G848" s="36"/>
      <c r="H848" s="36"/>
      <c r="I848" s="36"/>
      <c r="J848" s="43"/>
      <c r="K848" s="44"/>
      <c r="L848" s="36"/>
      <c r="M848" s="36"/>
      <c r="N848" s="36"/>
      <c r="O848" s="36"/>
      <c r="P848" s="43"/>
      <c r="Q848" s="36"/>
      <c r="R848" s="43"/>
      <c r="S848" s="43"/>
      <c r="T848" s="43"/>
    </row>
    <row r="849" spans="1:20">
      <c r="A849" s="57"/>
      <c r="B849" s="43"/>
      <c r="C849" s="43"/>
      <c r="D849" s="43"/>
      <c r="E849" s="36"/>
      <c r="F849" s="36"/>
      <c r="G849" s="36"/>
      <c r="H849" s="36"/>
      <c r="I849" s="36"/>
      <c r="J849" s="43"/>
      <c r="K849" s="44"/>
      <c r="L849" s="36"/>
      <c r="M849" s="36"/>
      <c r="N849" s="36"/>
      <c r="O849" s="36"/>
      <c r="P849" s="43"/>
      <c r="Q849" s="36"/>
      <c r="R849" s="43"/>
      <c r="S849" s="43"/>
      <c r="T849" s="43"/>
    </row>
    <row r="850" spans="1:20">
      <c r="A850" s="57"/>
      <c r="B850" s="43"/>
      <c r="C850" s="43"/>
      <c r="D850" s="43"/>
      <c r="E850" s="36"/>
      <c r="F850" s="36"/>
      <c r="G850" s="36"/>
      <c r="H850" s="36"/>
      <c r="I850" s="36"/>
      <c r="J850" s="43"/>
      <c r="K850" s="44"/>
      <c r="L850" s="36"/>
      <c r="M850" s="36"/>
      <c r="N850" s="36"/>
      <c r="O850" s="36"/>
      <c r="P850" s="43"/>
      <c r="Q850" s="36"/>
      <c r="R850" s="43"/>
      <c r="S850" s="43"/>
      <c r="T850" s="43"/>
    </row>
    <row r="851" spans="1:20">
      <c r="A851" s="57"/>
      <c r="B851" s="43"/>
      <c r="C851" s="43"/>
      <c r="D851" s="43"/>
      <c r="E851" s="36"/>
      <c r="F851" s="36"/>
      <c r="G851" s="36"/>
      <c r="H851" s="36"/>
      <c r="I851" s="36"/>
      <c r="J851" s="43"/>
      <c r="K851" s="44"/>
      <c r="L851" s="36"/>
      <c r="M851" s="36"/>
      <c r="N851" s="36"/>
      <c r="O851" s="36"/>
      <c r="P851" s="43"/>
      <c r="Q851" s="36"/>
      <c r="R851" s="43"/>
      <c r="S851" s="43"/>
      <c r="T851" s="43"/>
    </row>
    <row r="852" spans="1:20">
      <c r="A852" s="57"/>
      <c r="B852" s="43"/>
      <c r="C852" s="43"/>
      <c r="D852" s="43"/>
      <c r="E852" s="36"/>
      <c r="F852" s="36"/>
      <c r="G852" s="36"/>
      <c r="H852" s="36"/>
      <c r="I852" s="36"/>
      <c r="J852" s="43"/>
      <c r="K852" s="44"/>
      <c r="L852" s="36"/>
      <c r="M852" s="36"/>
      <c r="N852" s="36"/>
      <c r="O852" s="36"/>
      <c r="P852" s="43"/>
      <c r="Q852" s="36"/>
      <c r="R852" s="43"/>
      <c r="S852" s="43"/>
      <c r="T852" s="43"/>
    </row>
    <row r="853" spans="1:20">
      <c r="A853" s="57"/>
      <c r="B853" s="43"/>
      <c r="C853" s="43"/>
      <c r="D853" s="43"/>
      <c r="E853" s="36"/>
      <c r="F853" s="36"/>
      <c r="G853" s="36"/>
      <c r="H853" s="36"/>
      <c r="I853" s="36"/>
      <c r="J853" s="43"/>
      <c r="K853" s="44"/>
      <c r="L853" s="36"/>
      <c r="M853" s="36"/>
      <c r="N853" s="36"/>
      <c r="O853" s="36"/>
      <c r="P853" s="43"/>
      <c r="Q853" s="36"/>
      <c r="R853" s="43"/>
      <c r="S853" s="43"/>
      <c r="T853" s="43"/>
    </row>
    <row r="854" spans="1:20">
      <c r="A854" s="57"/>
      <c r="B854" s="43"/>
      <c r="C854" s="43"/>
      <c r="D854" s="43"/>
      <c r="E854" s="36"/>
      <c r="F854" s="36"/>
      <c r="G854" s="36"/>
      <c r="H854" s="36"/>
      <c r="I854" s="36"/>
      <c r="J854" s="43"/>
      <c r="K854" s="44"/>
      <c r="L854" s="36"/>
      <c r="M854" s="36"/>
      <c r="N854" s="36"/>
      <c r="O854" s="36"/>
      <c r="P854" s="43"/>
      <c r="Q854" s="36"/>
      <c r="R854" s="43"/>
      <c r="S854" s="43"/>
      <c r="T854" s="43"/>
    </row>
    <row r="855" spans="1:20">
      <c r="A855" s="57"/>
      <c r="B855" s="43"/>
      <c r="C855" s="43"/>
      <c r="D855" s="43"/>
      <c r="E855" s="36"/>
      <c r="F855" s="36"/>
      <c r="G855" s="36"/>
      <c r="H855" s="36"/>
      <c r="I855" s="36"/>
      <c r="J855" s="43"/>
      <c r="K855" s="44"/>
      <c r="L855" s="36"/>
      <c r="M855" s="36"/>
      <c r="N855" s="36"/>
      <c r="O855" s="36"/>
      <c r="P855" s="43"/>
      <c r="Q855" s="36"/>
      <c r="R855" s="43"/>
      <c r="S855" s="43"/>
      <c r="T855" s="43"/>
    </row>
    <row r="856" spans="1:20">
      <c r="A856" s="57"/>
      <c r="B856" s="43"/>
      <c r="C856" s="43"/>
      <c r="D856" s="43"/>
      <c r="E856" s="36"/>
      <c r="F856" s="36"/>
      <c r="G856" s="36"/>
      <c r="H856" s="36"/>
      <c r="I856" s="36"/>
      <c r="J856" s="43"/>
      <c r="K856" s="44"/>
      <c r="L856" s="36"/>
      <c r="M856" s="36"/>
      <c r="N856" s="36"/>
      <c r="O856" s="36"/>
      <c r="P856" s="43"/>
      <c r="Q856" s="36"/>
      <c r="R856" s="43"/>
      <c r="S856" s="43"/>
      <c r="T856" s="43"/>
    </row>
    <row r="857" spans="1:20">
      <c r="A857" s="57"/>
      <c r="B857" s="43"/>
      <c r="C857" s="43"/>
      <c r="D857" s="43"/>
      <c r="E857" s="36"/>
      <c r="F857" s="36"/>
      <c r="G857" s="36"/>
      <c r="H857" s="36"/>
      <c r="I857" s="36"/>
      <c r="J857" s="43"/>
      <c r="K857" s="44"/>
      <c r="L857" s="36"/>
      <c r="M857" s="36"/>
      <c r="N857" s="36"/>
      <c r="O857" s="36"/>
      <c r="P857" s="43"/>
      <c r="Q857" s="36"/>
      <c r="R857" s="43"/>
      <c r="S857" s="43"/>
      <c r="T857" s="43"/>
    </row>
    <row r="858" spans="1:20">
      <c r="A858" s="57"/>
      <c r="B858" s="43"/>
      <c r="C858" s="43"/>
      <c r="D858" s="43"/>
      <c r="E858" s="36"/>
      <c r="F858" s="36"/>
      <c r="G858" s="36"/>
      <c r="H858" s="36"/>
      <c r="I858" s="36"/>
      <c r="J858" s="43"/>
      <c r="K858" s="44"/>
      <c r="L858" s="36"/>
      <c r="M858" s="36"/>
      <c r="N858" s="36"/>
      <c r="O858" s="36"/>
      <c r="P858" s="43"/>
      <c r="Q858" s="36"/>
      <c r="R858" s="43"/>
      <c r="S858" s="43"/>
      <c r="T858" s="43"/>
    </row>
    <row r="859" spans="1:20">
      <c r="A859" s="57"/>
      <c r="B859" s="43"/>
      <c r="C859" s="43"/>
      <c r="D859" s="43"/>
      <c r="E859" s="36"/>
      <c r="F859" s="36"/>
      <c r="G859" s="36"/>
      <c r="H859" s="36"/>
      <c r="I859" s="36"/>
      <c r="J859" s="43"/>
      <c r="K859" s="44"/>
      <c r="L859" s="36"/>
      <c r="M859" s="36"/>
      <c r="N859" s="36"/>
      <c r="O859" s="36"/>
      <c r="P859" s="43"/>
      <c r="Q859" s="36"/>
      <c r="R859" s="43"/>
      <c r="S859" s="43"/>
      <c r="T859" s="43"/>
    </row>
    <row r="860" spans="1:20">
      <c r="A860" s="57"/>
      <c r="B860" s="43"/>
      <c r="C860" s="43"/>
      <c r="D860" s="43"/>
      <c r="E860" s="36"/>
      <c r="F860" s="36"/>
      <c r="G860" s="36"/>
      <c r="H860" s="36"/>
      <c r="I860" s="36"/>
      <c r="J860" s="43"/>
      <c r="K860" s="44"/>
      <c r="L860" s="36"/>
      <c r="M860" s="36"/>
      <c r="N860" s="36"/>
      <c r="O860" s="36"/>
      <c r="P860" s="43"/>
      <c r="Q860" s="36"/>
      <c r="R860" s="43"/>
      <c r="S860" s="43"/>
      <c r="T860" s="43"/>
    </row>
    <row r="861" spans="1:20">
      <c r="A861" s="57"/>
      <c r="B861" s="43"/>
      <c r="C861" s="43"/>
      <c r="D861" s="43"/>
      <c r="E861" s="36"/>
      <c r="F861" s="36"/>
      <c r="G861" s="36"/>
      <c r="H861" s="36"/>
      <c r="I861" s="36"/>
      <c r="J861" s="43"/>
      <c r="K861" s="44"/>
      <c r="L861" s="36"/>
      <c r="M861" s="36"/>
      <c r="N861" s="36"/>
      <c r="O861" s="36"/>
      <c r="P861" s="43"/>
      <c r="Q861" s="36"/>
      <c r="R861" s="43"/>
      <c r="S861" s="43"/>
      <c r="T861" s="43"/>
    </row>
    <row r="862" spans="1:20">
      <c r="A862" s="57"/>
      <c r="B862" s="43"/>
      <c r="C862" s="43"/>
      <c r="D862" s="43"/>
      <c r="E862" s="36"/>
      <c r="F862" s="36"/>
      <c r="G862" s="36"/>
      <c r="H862" s="36"/>
      <c r="I862" s="36"/>
      <c r="J862" s="43"/>
      <c r="K862" s="44"/>
      <c r="L862" s="36"/>
      <c r="M862" s="36"/>
      <c r="N862" s="36"/>
      <c r="O862" s="36"/>
      <c r="P862" s="43"/>
      <c r="Q862" s="36"/>
      <c r="R862" s="43"/>
      <c r="S862" s="43"/>
      <c r="T862" s="43"/>
    </row>
    <row r="863" spans="1:20">
      <c r="A863" s="57"/>
      <c r="B863" s="43"/>
      <c r="C863" s="43"/>
      <c r="D863" s="43"/>
      <c r="E863" s="36"/>
      <c r="F863" s="36"/>
      <c r="G863" s="36"/>
      <c r="H863" s="36"/>
      <c r="I863" s="36"/>
      <c r="J863" s="43"/>
      <c r="K863" s="44"/>
      <c r="L863" s="36"/>
      <c r="M863" s="36"/>
      <c r="N863" s="36"/>
      <c r="O863" s="36"/>
      <c r="P863" s="43"/>
      <c r="Q863" s="36"/>
      <c r="R863" s="43"/>
      <c r="S863" s="43"/>
      <c r="T863" s="43"/>
    </row>
    <row r="864" spans="1:20">
      <c r="A864" s="57"/>
      <c r="B864" s="43"/>
      <c r="C864" s="43"/>
      <c r="D864" s="43"/>
      <c r="E864" s="36"/>
      <c r="F864" s="36"/>
      <c r="G864" s="36"/>
      <c r="H864" s="36"/>
      <c r="I864" s="36"/>
      <c r="J864" s="43"/>
      <c r="K864" s="44"/>
      <c r="L864" s="36"/>
      <c r="M864" s="36"/>
      <c r="N864" s="36"/>
      <c r="O864" s="36"/>
      <c r="P864" s="43"/>
      <c r="Q864" s="36"/>
      <c r="R864" s="43"/>
      <c r="S864" s="43"/>
      <c r="T864" s="43"/>
    </row>
    <row r="865" spans="1:20">
      <c r="A865" s="57"/>
      <c r="B865" s="43"/>
      <c r="C865" s="43"/>
      <c r="D865" s="43"/>
      <c r="E865" s="36"/>
      <c r="F865" s="36"/>
      <c r="G865" s="36"/>
      <c r="H865" s="36"/>
      <c r="I865" s="36"/>
      <c r="J865" s="43"/>
      <c r="K865" s="44"/>
      <c r="L865" s="36"/>
      <c r="M865" s="36"/>
      <c r="N865" s="36"/>
      <c r="O865" s="36"/>
      <c r="P865" s="43"/>
      <c r="Q865" s="36"/>
      <c r="R865" s="43"/>
      <c r="S865" s="43"/>
      <c r="T865" s="43"/>
    </row>
    <row r="866" spans="1:20">
      <c r="A866" s="57"/>
      <c r="B866" s="43"/>
      <c r="C866" s="43"/>
      <c r="D866" s="43"/>
      <c r="E866" s="36"/>
      <c r="F866" s="36"/>
      <c r="G866" s="36"/>
      <c r="H866" s="36"/>
      <c r="I866" s="36"/>
      <c r="J866" s="43"/>
      <c r="K866" s="44"/>
      <c r="L866" s="36"/>
      <c r="M866" s="36"/>
      <c r="N866" s="36"/>
      <c r="O866" s="36"/>
      <c r="P866" s="43"/>
      <c r="Q866" s="36"/>
      <c r="R866" s="43"/>
      <c r="S866" s="43"/>
      <c r="T866" s="43"/>
    </row>
    <row r="867" spans="1:20">
      <c r="A867" s="57"/>
      <c r="B867" s="43"/>
      <c r="C867" s="43"/>
      <c r="D867" s="43"/>
      <c r="E867" s="36"/>
      <c r="F867" s="36"/>
      <c r="G867" s="36"/>
      <c r="H867" s="36"/>
      <c r="I867" s="36"/>
      <c r="J867" s="43"/>
      <c r="K867" s="44"/>
      <c r="L867" s="36"/>
      <c r="M867" s="36"/>
      <c r="N867" s="36"/>
      <c r="O867" s="36"/>
      <c r="P867" s="43"/>
      <c r="Q867" s="36"/>
      <c r="R867" s="43"/>
      <c r="S867" s="43"/>
      <c r="T867" s="43"/>
    </row>
    <row r="868" spans="1:20">
      <c r="A868" s="57"/>
      <c r="B868" s="43"/>
      <c r="C868" s="43"/>
      <c r="D868" s="43"/>
      <c r="E868" s="36"/>
      <c r="F868" s="36"/>
      <c r="G868" s="36"/>
      <c r="H868" s="36"/>
      <c r="I868" s="36"/>
      <c r="J868" s="43"/>
      <c r="K868" s="44"/>
      <c r="L868" s="36"/>
      <c r="M868" s="36"/>
      <c r="N868" s="36"/>
      <c r="O868" s="36"/>
      <c r="P868" s="43"/>
      <c r="Q868" s="36"/>
      <c r="R868" s="43"/>
      <c r="S868" s="43"/>
      <c r="T868" s="43"/>
    </row>
    <row r="869" spans="1:20">
      <c r="A869" s="57"/>
      <c r="B869" s="43"/>
      <c r="C869" s="43"/>
      <c r="D869" s="43"/>
      <c r="E869" s="36"/>
      <c r="F869" s="36"/>
      <c r="G869" s="36"/>
      <c r="H869" s="36"/>
      <c r="I869" s="36"/>
      <c r="J869" s="43"/>
      <c r="K869" s="44"/>
      <c r="L869" s="36"/>
      <c r="M869" s="36"/>
      <c r="N869" s="36"/>
      <c r="O869" s="36"/>
      <c r="P869" s="43"/>
      <c r="Q869" s="36"/>
      <c r="R869" s="43"/>
      <c r="S869" s="43"/>
      <c r="T869" s="43"/>
    </row>
    <row r="870" spans="1:20">
      <c r="A870" s="57"/>
      <c r="B870" s="43"/>
      <c r="C870" s="43"/>
      <c r="D870" s="43"/>
      <c r="E870" s="36"/>
      <c r="F870" s="36"/>
      <c r="G870" s="36"/>
      <c r="H870" s="36"/>
      <c r="I870" s="36"/>
      <c r="J870" s="43"/>
      <c r="K870" s="44"/>
      <c r="L870" s="36"/>
      <c r="M870" s="36"/>
      <c r="N870" s="36"/>
      <c r="O870" s="36"/>
      <c r="P870" s="43"/>
      <c r="Q870" s="36"/>
      <c r="R870" s="43"/>
      <c r="S870" s="43"/>
      <c r="T870" s="43"/>
    </row>
    <row r="871" spans="1:20">
      <c r="A871" s="57"/>
      <c r="B871" s="43"/>
      <c r="C871" s="43"/>
      <c r="D871" s="43"/>
      <c r="E871" s="36"/>
      <c r="F871" s="36"/>
      <c r="G871" s="36"/>
      <c r="H871" s="36"/>
      <c r="I871" s="36"/>
      <c r="J871" s="43"/>
      <c r="K871" s="44"/>
      <c r="L871" s="36"/>
      <c r="M871" s="36"/>
      <c r="N871" s="36"/>
      <c r="O871" s="36"/>
      <c r="P871" s="43"/>
      <c r="Q871" s="36"/>
      <c r="R871" s="43"/>
      <c r="S871" s="43"/>
      <c r="T871" s="43"/>
    </row>
    <row r="872" spans="1:20">
      <c r="A872" s="57"/>
      <c r="B872" s="43"/>
      <c r="C872" s="43"/>
      <c r="D872" s="43"/>
      <c r="E872" s="36"/>
      <c r="F872" s="36"/>
      <c r="G872" s="36"/>
      <c r="H872" s="36"/>
      <c r="I872" s="36"/>
      <c r="J872" s="43"/>
      <c r="K872" s="44"/>
      <c r="L872" s="36"/>
      <c r="M872" s="36"/>
      <c r="N872" s="36"/>
      <c r="O872" s="36"/>
      <c r="P872" s="43"/>
      <c r="Q872" s="36"/>
      <c r="R872" s="43"/>
      <c r="S872" s="43"/>
      <c r="T872" s="43"/>
    </row>
    <row r="873" spans="1:20">
      <c r="A873" s="57"/>
      <c r="B873" s="43"/>
      <c r="C873" s="43"/>
      <c r="D873" s="43"/>
      <c r="E873" s="36"/>
      <c r="F873" s="36"/>
      <c r="G873" s="36"/>
      <c r="H873" s="36"/>
      <c r="I873" s="36"/>
      <c r="J873" s="43"/>
      <c r="K873" s="44"/>
      <c r="L873" s="36"/>
      <c r="M873" s="36"/>
      <c r="N873" s="36"/>
      <c r="O873" s="36"/>
      <c r="P873" s="43"/>
      <c r="Q873" s="36"/>
      <c r="R873" s="43"/>
      <c r="S873" s="43"/>
      <c r="T873" s="43"/>
    </row>
    <row r="874" spans="1:20">
      <c r="A874" s="57"/>
      <c r="B874" s="43"/>
      <c r="C874" s="43"/>
      <c r="D874" s="43"/>
      <c r="E874" s="36"/>
      <c r="F874" s="36"/>
      <c r="G874" s="36"/>
      <c r="H874" s="36"/>
      <c r="I874" s="36"/>
      <c r="J874" s="43"/>
      <c r="K874" s="44"/>
      <c r="L874" s="36"/>
      <c r="M874" s="36"/>
      <c r="N874" s="36"/>
      <c r="O874" s="36"/>
      <c r="P874" s="43"/>
      <c r="Q874" s="36"/>
      <c r="R874" s="43"/>
      <c r="S874" s="43"/>
      <c r="T874" s="43"/>
    </row>
    <row r="875" spans="1:20">
      <c r="A875" s="57"/>
      <c r="B875" s="43"/>
      <c r="C875" s="43"/>
      <c r="D875" s="43"/>
      <c r="E875" s="36"/>
      <c r="F875" s="36"/>
      <c r="G875" s="36"/>
      <c r="H875" s="36"/>
      <c r="I875" s="36"/>
      <c r="J875" s="43"/>
      <c r="K875" s="44"/>
      <c r="L875" s="36"/>
      <c r="M875" s="36"/>
      <c r="N875" s="36"/>
      <c r="O875" s="36"/>
      <c r="P875" s="43"/>
      <c r="Q875" s="36"/>
      <c r="R875" s="43"/>
      <c r="S875" s="43"/>
      <c r="T875" s="43"/>
    </row>
    <row r="876" spans="1:20">
      <c r="A876" s="57"/>
      <c r="B876" s="43"/>
      <c r="C876" s="43"/>
      <c r="D876" s="43"/>
      <c r="E876" s="36"/>
      <c r="F876" s="36"/>
      <c r="G876" s="36"/>
      <c r="H876" s="36"/>
      <c r="I876" s="36"/>
      <c r="J876" s="43"/>
      <c r="K876" s="44"/>
      <c r="L876" s="36"/>
      <c r="M876" s="36"/>
      <c r="N876" s="36"/>
      <c r="O876" s="36"/>
      <c r="P876" s="43"/>
      <c r="Q876" s="36"/>
      <c r="R876" s="43"/>
      <c r="S876" s="43"/>
      <c r="T876" s="43"/>
    </row>
    <row r="877" spans="1:20">
      <c r="A877" s="57"/>
      <c r="B877" s="43"/>
      <c r="C877" s="43"/>
      <c r="D877" s="43"/>
      <c r="E877" s="36"/>
      <c r="F877" s="36"/>
      <c r="G877" s="36"/>
      <c r="H877" s="36"/>
      <c r="I877" s="36"/>
      <c r="J877" s="43"/>
      <c r="K877" s="44"/>
      <c r="L877" s="36"/>
      <c r="M877" s="36"/>
      <c r="N877" s="36"/>
      <c r="O877" s="36"/>
      <c r="P877" s="43"/>
      <c r="Q877" s="36"/>
      <c r="R877" s="43"/>
      <c r="S877" s="43"/>
      <c r="T877" s="43"/>
    </row>
    <row r="878" spans="1:20">
      <c r="A878" s="57"/>
      <c r="B878" s="43"/>
      <c r="C878" s="43"/>
      <c r="D878" s="43"/>
      <c r="E878" s="36"/>
      <c r="F878" s="36"/>
      <c r="G878" s="36"/>
      <c r="H878" s="36"/>
      <c r="I878" s="36"/>
      <c r="J878" s="43"/>
      <c r="K878" s="44"/>
      <c r="L878" s="36"/>
      <c r="M878" s="36"/>
      <c r="N878" s="36"/>
      <c r="O878" s="36"/>
      <c r="P878" s="43"/>
      <c r="Q878" s="36"/>
      <c r="R878" s="43"/>
      <c r="S878" s="43"/>
      <c r="T878" s="43"/>
    </row>
    <row r="879" spans="1:20">
      <c r="A879" s="57"/>
      <c r="B879" s="43"/>
      <c r="C879" s="43"/>
      <c r="D879" s="43"/>
      <c r="E879" s="36"/>
      <c r="F879" s="36"/>
      <c r="G879" s="36"/>
      <c r="H879" s="36"/>
      <c r="I879" s="36"/>
      <c r="J879" s="43"/>
      <c r="K879" s="44"/>
      <c r="L879" s="36"/>
      <c r="M879" s="36"/>
      <c r="N879" s="36"/>
      <c r="O879" s="36"/>
      <c r="P879" s="43"/>
      <c r="Q879" s="36"/>
      <c r="R879" s="43"/>
      <c r="S879" s="43"/>
      <c r="T879" s="43"/>
    </row>
    <row r="880" spans="1:20">
      <c r="A880" s="57"/>
      <c r="B880" s="43"/>
      <c r="C880" s="43"/>
      <c r="D880" s="43"/>
      <c r="E880" s="36"/>
      <c r="F880" s="36"/>
      <c r="G880" s="36"/>
      <c r="H880" s="36"/>
      <c r="I880" s="36"/>
      <c r="J880" s="43"/>
      <c r="K880" s="44"/>
      <c r="L880" s="36"/>
      <c r="M880" s="36"/>
      <c r="N880" s="36"/>
      <c r="O880" s="36"/>
      <c r="P880" s="43"/>
      <c r="Q880" s="36"/>
      <c r="R880" s="43"/>
      <c r="S880" s="43"/>
      <c r="T880" s="43"/>
    </row>
    <row r="881" spans="1:20">
      <c r="A881" s="57"/>
      <c r="B881" s="43"/>
      <c r="C881" s="43"/>
      <c r="D881" s="43"/>
      <c r="E881" s="36"/>
      <c r="F881" s="36"/>
      <c r="G881" s="36"/>
      <c r="H881" s="36"/>
      <c r="I881" s="36"/>
      <c r="J881" s="43"/>
      <c r="K881" s="44"/>
      <c r="L881" s="36"/>
      <c r="M881" s="36"/>
      <c r="N881" s="36"/>
      <c r="O881" s="36"/>
      <c r="P881" s="43"/>
      <c r="Q881" s="36"/>
      <c r="R881" s="43"/>
      <c r="S881" s="43"/>
      <c r="T881" s="43"/>
    </row>
    <row r="882" spans="1:20">
      <c r="A882" s="57"/>
      <c r="B882" s="43"/>
      <c r="C882" s="43"/>
      <c r="D882" s="43"/>
      <c r="E882" s="36"/>
      <c r="F882" s="36"/>
      <c r="G882" s="36"/>
      <c r="H882" s="36"/>
      <c r="I882" s="36"/>
      <c r="J882" s="43"/>
      <c r="K882" s="44"/>
      <c r="L882" s="36"/>
      <c r="M882" s="36"/>
      <c r="N882" s="36"/>
      <c r="O882" s="36"/>
      <c r="P882" s="43"/>
      <c r="Q882" s="36"/>
      <c r="R882" s="43"/>
      <c r="S882" s="43"/>
      <c r="T882" s="43"/>
    </row>
    <row r="883" spans="1:20">
      <c r="A883" s="57"/>
      <c r="B883" s="43"/>
      <c r="C883" s="43"/>
      <c r="D883" s="43"/>
      <c r="E883" s="36"/>
      <c r="F883" s="36"/>
      <c r="G883" s="36"/>
      <c r="H883" s="36"/>
      <c r="I883" s="36"/>
      <c r="J883" s="43"/>
      <c r="K883" s="44"/>
      <c r="L883" s="36"/>
      <c r="M883" s="36"/>
      <c r="N883" s="36"/>
      <c r="O883" s="36"/>
      <c r="P883" s="43"/>
      <c r="Q883" s="36"/>
      <c r="R883" s="43"/>
      <c r="S883" s="43"/>
      <c r="T883" s="43"/>
    </row>
    <row r="884" spans="1:20">
      <c r="A884" s="57"/>
      <c r="B884" s="43"/>
      <c r="C884" s="43"/>
      <c r="D884" s="43"/>
      <c r="E884" s="36"/>
      <c r="F884" s="36"/>
      <c r="G884" s="36"/>
      <c r="H884" s="36"/>
      <c r="I884" s="36"/>
      <c r="J884" s="43"/>
      <c r="K884" s="44"/>
      <c r="L884" s="36"/>
      <c r="M884" s="36"/>
      <c r="N884" s="36"/>
      <c r="O884" s="36"/>
      <c r="P884" s="43"/>
      <c r="Q884" s="36"/>
      <c r="R884" s="43"/>
      <c r="S884" s="43"/>
      <c r="T884" s="43"/>
    </row>
    <row r="885" spans="1:20">
      <c r="A885" s="57"/>
      <c r="B885" s="43"/>
      <c r="C885" s="43"/>
      <c r="D885" s="43"/>
      <c r="E885" s="36"/>
      <c r="F885" s="36"/>
      <c r="G885" s="36"/>
      <c r="H885" s="36"/>
      <c r="I885" s="36"/>
      <c r="J885" s="43"/>
      <c r="K885" s="44"/>
      <c r="L885" s="36"/>
      <c r="M885" s="36"/>
      <c r="N885" s="36"/>
      <c r="O885" s="36"/>
      <c r="P885" s="43"/>
      <c r="Q885" s="36"/>
      <c r="R885" s="43"/>
      <c r="S885" s="43"/>
      <c r="T885" s="43"/>
    </row>
    <row r="886" spans="1:20">
      <c r="A886" s="57"/>
      <c r="B886" s="43"/>
      <c r="C886" s="43"/>
      <c r="D886" s="43"/>
      <c r="E886" s="36"/>
      <c r="F886" s="36"/>
      <c r="G886" s="36"/>
      <c r="H886" s="36"/>
      <c r="I886" s="36"/>
      <c r="J886" s="43"/>
      <c r="K886" s="44"/>
      <c r="L886" s="36"/>
      <c r="M886" s="36"/>
      <c r="N886" s="36"/>
      <c r="O886" s="36"/>
      <c r="P886" s="43"/>
      <c r="Q886" s="36"/>
      <c r="R886" s="43"/>
      <c r="S886" s="43"/>
      <c r="T886" s="43"/>
    </row>
    <row r="887" spans="1:20">
      <c r="A887" s="57"/>
      <c r="B887" s="43"/>
      <c r="C887" s="43"/>
      <c r="D887" s="43"/>
      <c r="E887" s="36"/>
      <c r="F887" s="36"/>
      <c r="G887" s="36"/>
      <c r="H887" s="36"/>
      <c r="I887" s="36"/>
      <c r="J887" s="43"/>
      <c r="K887" s="44"/>
      <c r="L887" s="36"/>
      <c r="M887" s="36"/>
      <c r="N887" s="36"/>
      <c r="O887" s="36"/>
      <c r="P887" s="43"/>
      <c r="Q887" s="36"/>
      <c r="R887" s="43"/>
      <c r="S887" s="43"/>
      <c r="T887" s="43"/>
    </row>
    <row r="888" spans="1:20">
      <c r="A888" s="57"/>
      <c r="B888" s="43"/>
      <c r="C888" s="43"/>
      <c r="D888" s="43"/>
      <c r="E888" s="36"/>
      <c r="F888" s="36"/>
      <c r="G888" s="36"/>
      <c r="H888" s="36"/>
      <c r="I888" s="36"/>
      <c r="J888" s="43"/>
      <c r="K888" s="44"/>
      <c r="L888" s="36"/>
      <c r="M888" s="36"/>
      <c r="N888" s="36"/>
      <c r="O888" s="36"/>
      <c r="P888" s="43"/>
      <c r="Q888" s="36"/>
      <c r="R888" s="43"/>
      <c r="S888" s="43"/>
      <c r="T888" s="43"/>
    </row>
    <row r="889" spans="1:20">
      <c r="A889" s="57"/>
      <c r="B889" s="43"/>
      <c r="C889" s="43"/>
      <c r="D889" s="43"/>
      <c r="E889" s="36"/>
      <c r="F889" s="36"/>
      <c r="G889" s="36"/>
      <c r="H889" s="36"/>
      <c r="I889" s="36"/>
      <c r="J889" s="43"/>
      <c r="K889" s="44"/>
      <c r="L889" s="36"/>
      <c r="M889" s="36"/>
      <c r="N889" s="36"/>
      <c r="O889" s="36"/>
      <c r="P889" s="43"/>
      <c r="Q889" s="36"/>
      <c r="R889" s="43"/>
      <c r="S889" s="43"/>
      <c r="T889" s="43"/>
    </row>
    <row r="890" spans="1:20">
      <c r="A890" s="57"/>
      <c r="B890" s="43"/>
      <c r="C890" s="43"/>
      <c r="D890" s="43"/>
      <c r="E890" s="36"/>
      <c r="F890" s="36"/>
      <c r="G890" s="36"/>
      <c r="H890" s="36"/>
      <c r="I890" s="36"/>
      <c r="J890" s="43"/>
      <c r="K890" s="44"/>
      <c r="L890" s="36"/>
      <c r="M890" s="36"/>
      <c r="N890" s="36"/>
      <c r="O890" s="36"/>
      <c r="P890" s="43"/>
      <c r="Q890" s="36"/>
      <c r="R890" s="43"/>
      <c r="S890" s="43"/>
      <c r="T890" s="43"/>
    </row>
    <row r="891" spans="1:20">
      <c r="A891" s="57"/>
      <c r="B891" s="43"/>
      <c r="C891" s="43"/>
      <c r="D891" s="43"/>
      <c r="E891" s="36"/>
      <c r="F891" s="36"/>
      <c r="G891" s="36"/>
      <c r="H891" s="36"/>
      <c r="I891" s="36"/>
      <c r="J891" s="43"/>
      <c r="K891" s="44"/>
      <c r="L891" s="36"/>
      <c r="M891" s="36"/>
      <c r="N891" s="36"/>
      <c r="O891" s="36"/>
      <c r="P891" s="43"/>
      <c r="Q891" s="36"/>
      <c r="R891" s="43"/>
      <c r="S891" s="43"/>
      <c r="T891" s="43"/>
    </row>
    <row r="892" spans="1:20">
      <c r="A892" s="57"/>
      <c r="B892" s="43"/>
      <c r="C892" s="43"/>
      <c r="D892" s="43"/>
      <c r="E892" s="36"/>
      <c r="F892" s="36"/>
      <c r="G892" s="36"/>
      <c r="H892" s="36"/>
      <c r="I892" s="36"/>
      <c r="J892" s="43"/>
      <c r="K892" s="44"/>
      <c r="L892" s="36"/>
      <c r="M892" s="36"/>
      <c r="N892" s="36"/>
      <c r="O892" s="36"/>
      <c r="P892" s="43"/>
      <c r="Q892" s="36"/>
      <c r="R892" s="43"/>
      <c r="S892" s="43"/>
      <c r="T892" s="43"/>
    </row>
    <row r="893" spans="1:20">
      <c r="A893" s="57"/>
      <c r="B893" s="43"/>
      <c r="C893" s="43"/>
      <c r="D893" s="43"/>
      <c r="E893" s="36"/>
      <c r="F893" s="36"/>
      <c r="G893" s="36"/>
      <c r="H893" s="36"/>
      <c r="I893" s="36"/>
      <c r="J893" s="43"/>
      <c r="K893" s="44"/>
      <c r="L893" s="36"/>
      <c r="M893" s="36"/>
      <c r="N893" s="36"/>
      <c r="O893" s="36"/>
      <c r="P893" s="43"/>
      <c r="Q893" s="36"/>
      <c r="R893" s="43"/>
      <c r="S893" s="43"/>
      <c r="T893" s="43"/>
    </row>
    <row r="894" spans="1:20">
      <c r="A894" s="57"/>
      <c r="B894" s="43"/>
      <c r="C894" s="43"/>
      <c r="D894" s="43"/>
      <c r="E894" s="36"/>
      <c r="F894" s="36"/>
      <c r="G894" s="36"/>
      <c r="H894" s="36"/>
      <c r="I894" s="36"/>
      <c r="J894" s="43"/>
      <c r="K894" s="44"/>
      <c r="L894" s="36"/>
      <c r="M894" s="36"/>
      <c r="N894" s="36"/>
      <c r="O894" s="36"/>
      <c r="P894" s="43"/>
      <c r="Q894" s="36"/>
      <c r="R894" s="43"/>
      <c r="S894" s="43"/>
      <c r="T894" s="43"/>
    </row>
    <row r="895" spans="1:20">
      <c r="A895" s="57"/>
      <c r="B895" s="43"/>
      <c r="C895" s="43"/>
      <c r="D895" s="43"/>
      <c r="E895" s="36"/>
      <c r="F895" s="36"/>
      <c r="G895" s="36"/>
      <c r="H895" s="36"/>
      <c r="I895" s="36"/>
      <c r="J895" s="43"/>
      <c r="K895" s="44"/>
      <c r="L895" s="36"/>
      <c r="M895" s="36"/>
      <c r="N895" s="36"/>
      <c r="O895" s="36"/>
      <c r="P895" s="43"/>
      <c r="Q895" s="36"/>
      <c r="R895" s="43"/>
      <c r="S895" s="43"/>
      <c r="T895" s="43"/>
    </row>
    <row r="896" spans="1:20">
      <c r="A896" s="57"/>
      <c r="B896" s="43"/>
      <c r="C896" s="43"/>
      <c r="D896" s="43"/>
      <c r="E896" s="36"/>
      <c r="F896" s="36"/>
      <c r="G896" s="36"/>
      <c r="H896" s="36"/>
      <c r="I896" s="36"/>
      <c r="J896" s="43"/>
      <c r="K896" s="44"/>
      <c r="L896" s="36"/>
      <c r="M896" s="36"/>
      <c r="N896" s="36"/>
      <c r="O896" s="36"/>
      <c r="P896" s="43"/>
      <c r="Q896" s="36"/>
      <c r="R896" s="43"/>
      <c r="S896" s="43"/>
      <c r="T896" s="43"/>
    </row>
    <row r="897" spans="1:20">
      <c r="A897" s="57"/>
      <c r="B897" s="43"/>
      <c r="C897" s="43"/>
      <c r="D897" s="43"/>
      <c r="E897" s="36"/>
      <c r="F897" s="36"/>
      <c r="G897" s="36"/>
      <c r="H897" s="36"/>
      <c r="I897" s="36"/>
      <c r="J897" s="43"/>
      <c r="K897" s="44"/>
      <c r="L897" s="36"/>
      <c r="M897" s="36"/>
      <c r="N897" s="36"/>
      <c r="O897" s="36"/>
      <c r="P897" s="43"/>
      <c r="Q897" s="36"/>
      <c r="R897" s="43"/>
      <c r="S897" s="43"/>
      <c r="T897" s="43"/>
    </row>
    <row r="898" spans="1:20">
      <c r="A898" s="57"/>
      <c r="B898" s="43"/>
      <c r="C898" s="43"/>
      <c r="D898" s="43"/>
      <c r="E898" s="36"/>
      <c r="F898" s="36"/>
      <c r="G898" s="36"/>
      <c r="H898" s="36"/>
      <c r="I898" s="36"/>
      <c r="J898" s="43"/>
      <c r="K898" s="44"/>
      <c r="L898" s="36"/>
      <c r="M898" s="36"/>
      <c r="N898" s="36"/>
      <c r="O898" s="36"/>
      <c r="P898" s="43"/>
      <c r="Q898" s="36"/>
      <c r="R898" s="43"/>
      <c r="S898" s="43"/>
      <c r="T898" s="43"/>
    </row>
    <row r="899" spans="1:20">
      <c r="A899" s="57"/>
      <c r="B899" s="43"/>
      <c r="C899" s="43"/>
      <c r="D899" s="43"/>
      <c r="E899" s="36"/>
      <c r="F899" s="36"/>
      <c r="G899" s="36"/>
      <c r="H899" s="36"/>
      <c r="I899" s="36"/>
      <c r="J899" s="43"/>
      <c r="K899" s="44"/>
      <c r="L899" s="36"/>
      <c r="M899" s="36"/>
      <c r="N899" s="36"/>
      <c r="O899" s="36"/>
      <c r="P899" s="43"/>
      <c r="Q899" s="36"/>
      <c r="R899" s="43"/>
      <c r="S899" s="43"/>
      <c r="T899" s="43"/>
    </row>
    <row r="900" spans="1:20">
      <c r="A900" s="57"/>
      <c r="B900" s="43"/>
      <c r="C900" s="43"/>
      <c r="D900" s="43"/>
      <c r="E900" s="36"/>
      <c r="F900" s="36"/>
      <c r="G900" s="36"/>
      <c r="H900" s="36"/>
      <c r="I900" s="36"/>
      <c r="J900" s="43"/>
      <c r="K900" s="44"/>
      <c r="L900" s="36"/>
      <c r="M900" s="36"/>
      <c r="N900" s="36"/>
      <c r="O900" s="36"/>
      <c r="P900" s="43"/>
      <c r="Q900" s="36"/>
      <c r="R900" s="43"/>
      <c r="S900" s="43"/>
      <c r="T900" s="43"/>
    </row>
    <row r="901" spans="1:20">
      <c r="A901" s="57"/>
      <c r="B901" s="43"/>
      <c r="C901" s="43"/>
      <c r="D901" s="43"/>
      <c r="E901" s="36"/>
      <c r="F901" s="36"/>
      <c r="G901" s="36"/>
      <c r="H901" s="36"/>
      <c r="I901" s="36"/>
      <c r="J901" s="43"/>
      <c r="K901" s="44"/>
      <c r="L901" s="36"/>
      <c r="M901" s="36"/>
      <c r="N901" s="36"/>
      <c r="O901" s="36"/>
      <c r="P901" s="43"/>
      <c r="Q901" s="36"/>
      <c r="R901" s="43"/>
      <c r="S901" s="43"/>
      <c r="T901" s="43"/>
    </row>
    <row r="902" spans="1:20">
      <c r="A902" s="57"/>
      <c r="B902" s="43"/>
      <c r="C902" s="43"/>
      <c r="D902" s="43"/>
      <c r="E902" s="36"/>
      <c r="F902" s="36"/>
      <c r="G902" s="36"/>
      <c r="H902" s="36"/>
      <c r="I902" s="36"/>
      <c r="J902" s="43"/>
      <c r="K902" s="44"/>
      <c r="L902" s="36"/>
      <c r="M902" s="36"/>
      <c r="N902" s="36"/>
      <c r="O902" s="36"/>
      <c r="P902" s="43"/>
      <c r="Q902" s="36"/>
      <c r="R902" s="43"/>
      <c r="S902" s="43"/>
      <c r="T902" s="43"/>
    </row>
    <row r="903" spans="1:20">
      <c r="A903" s="57"/>
      <c r="B903" s="43"/>
      <c r="C903" s="43"/>
      <c r="D903" s="43"/>
      <c r="E903" s="36"/>
      <c r="F903" s="36"/>
      <c r="G903" s="36"/>
      <c r="H903" s="36"/>
      <c r="I903" s="36"/>
      <c r="J903" s="43"/>
      <c r="K903" s="44"/>
      <c r="L903" s="36"/>
      <c r="M903" s="36"/>
      <c r="N903" s="36"/>
      <c r="O903" s="36"/>
      <c r="P903" s="43"/>
      <c r="Q903" s="36"/>
      <c r="R903" s="43"/>
      <c r="S903" s="43"/>
      <c r="T903" s="43"/>
    </row>
    <row r="904" spans="1:20">
      <c r="A904" s="57"/>
      <c r="B904" s="43"/>
      <c r="C904" s="43"/>
      <c r="D904" s="43"/>
      <c r="E904" s="36"/>
      <c r="F904" s="36"/>
      <c r="G904" s="36"/>
      <c r="H904" s="36"/>
      <c r="I904" s="36"/>
      <c r="J904" s="43"/>
      <c r="K904" s="44"/>
      <c r="L904" s="36"/>
      <c r="M904" s="36"/>
      <c r="N904" s="36"/>
      <c r="O904" s="36"/>
      <c r="P904" s="43"/>
      <c r="Q904" s="36"/>
      <c r="R904" s="43"/>
      <c r="S904" s="43"/>
      <c r="T904" s="43"/>
    </row>
    <row r="905" spans="1:20">
      <c r="A905" s="57"/>
      <c r="B905" s="43"/>
      <c r="C905" s="43"/>
      <c r="D905" s="43"/>
      <c r="E905" s="36"/>
      <c r="F905" s="36"/>
      <c r="G905" s="36"/>
      <c r="H905" s="36"/>
      <c r="I905" s="36"/>
      <c r="J905" s="43"/>
      <c r="K905" s="44"/>
      <c r="L905" s="36"/>
      <c r="M905" s="36"/>
      <c r="N905" s="36"/>
      <c r="O905" s="36"/>
      <c r="P905" s="43"/>
      <c r="Q905" s="36"/>
      <c r="R905" s="43"/>
      <c r="S905" s="43"/>
      <c r="T905" s="43"/>
    </row>
    <row r="906" spans="1:20">
      <c r="A906" s="57"/>
      <c r="B906" s="43"/>
      <c r="C906" s="43"/>
      <c r="D906" s="43"/>
      <c r="E906" s="36"/>
      <c r="F906" s="36"/>
      <c r="G906" s="36"/>
      <c r="H906" s="36"/>
      <c r="I906" s="36"/>
      <c r="J906" s="43"/>
      <c r="K906" s="44"/>
      <c r="L906" s="36"/>
      <c r="M906" s="36"/>
      <c r="N906" s="36"/>
      <c r="O906" s="36"/>
      <c r="P906" s="43"/>
      <c r="Q906" s="36"/>
      <c r="R906" s="43"/>
      <c r="S906" s="43"/>
      <c r="T906" s="43"/>
    </row>
    <row r="907" spans="1:20">
      <c r="A907" s="57"/>
      <c r="B907" s="43"/>
      <c r="C907" s="43"/>
      <c r="D907" s="43"/>
      <c r="E907" s="36"/>
      <c r="F907" s="36"/>
      <c r="G907" s="36"/>
      <c r="H907" s="36"/>
      <c r="I907" s="36"/>
      <c r="J907" s="43"/>
      <c r="K907" s="44"/>
      <c r="L907" s="36"/>
      <c r="M907" s="36"/>
      <c r="N907" s="36"/>
      <c r="O907" s="36"/>
      <c r="P907" s="43"/>
      <c r="Q907" s="36"/>
      <c r="R907" s="43"/>
      <c r="S907" s="43"/>
      <c r="T907" s="43"/>
    </row>
    <row r="908" spans="1:20">
      <c r="A908" s="57"/>
      <c r="B908" s="43"/>
      <c r="C908" s="43"/>
      <c r="D908" s="43"/>
      <c r="E908" s="36"/>
      <c r="F908" s="36"/>
      <c r="G908" s="36"/>
      <c r="H908" s="36"/>
      <c r="I908" s="36"/>
      <c r="J908" s="43"/>
      <c r="K908" s="44"/>
      <c r="L908" s="36"/>
      <c r="M908" s="36"/>
      <c r="N908" s="36"/>
      <c r="O908" s="36"/>
      <c r="P908" s="43"/>
      <c r="Q908" s="36"/>
      <c r="R908" s="43"/>
      <c r="S908" s="43"/>
      <c r="T908" s="43"/>
    </row>
    <row r="909" spans="1:20">
      <c r="A909" s="57"/>
      <c r="B909" s="43"/>
      <c r="C909" s="43"/>
      <c r="D909" s="43"/>
      <c r="E909" s="36"/>
      <c r="F909" s="36"/>
      <c r="G909" s="36"/>
      <c r="H909" s="36"/>
      <c r="I909" s="36"/>
      <c r="J909" s="43"/>
      <c r="K909" s="44"/>
      <c r="L909" s="36"/>
      <c r="M909" s="36"/>
      <c r="N909" s="36"/>
      <c r="O909" s="36"/>
      <c r="P909" s="43"/>
      <c r="Q909" s="36"/>
      <c r="R909" s="43"/>
      <c r="S909" s="43"/>
      <c r="T909" s="43"/>
    </row>
    <row r="910" spans="1:20">
      <c r="A910" s="57"/>
      <c r="B910" s="43"/>
      <c r="C910" s="43"/>
      <c r="D910" s="43"/>
      <c r="E910" s="36"/>
      <c r="F910" s="36"/>
      <c r="G910" s="36"/>
      <c r="H910" s="36"/>
      <c r="I910" s="36"/>
      <c r="J910" s="43"/>
      <c r="K910" s="44"/>
      <c r="L910" s="36"/>
      <c r="M910" s="36"/>
      <c r="N910" s="36"/>
      <c r="O910" s="36"/>
      <c r="P910" s="43"/>
      <c r="Q910" s="36"/>
      <c r="R910" s="43"/>
      <c r="S910" s="43"/>
      <c r="T910" s="43"/>
    </row>
    <row r="911" spans="1:20">
      <c r="A911" s="57"/>
      <c r="B911" s="43"/>
      <c r="C911" s="43"/>
      <c r="D911" s="43"/>
      <c r="E911" s="36"/>
      <c r="F911" s="36"/>
      <c r="G911" s="36"/>
      <c r="H911" s="36"/>
      <c r="I911" s="36"/>
      <c r="J911" s="43"/>
      <c r="K911" s="44"/>
      <c r="L911" s="36"/>
      <c r="M911" s="36"/>
      <c r="N911" s="36"/>
      <c r="O911" s="36"/>
      <c r="P911" s="43"/>
      <c r="Q911" s="36"/>
      <c r="R911" s="43"/>
      <c r="S911" s="43"/>
      <c r="T911" s="43"/>
    </row>
    <row r="912" spans="1:20">
      <c r="A912" s="57"/>
      <c r="B912" s="43"/>
      <c r="C912" s="43"/>
      <c r="D912" s="43"/>
      <c r="E912" s="36"/>
      <c r="F912" s="36"/>
      <c r="G912" s="36"/>
      <c r="H912" s="36"/>
      <c r="I912" s="36"/>
      <c r="J912" s="43"/>
      <c r="K912" s="44"/>
      <c r="L912" s="36"/>
      <c r="M912" s="36"/>
      <c r="N912" s="36"/>
      <c r="O912" s="36"/>
      <c r="P912" s="43"/>
      <c r="Q912" s="36"/>
      <c r="R912" s="43"/>
      <c r="S912" s="43"/>
      <c r="T912" s="43"/>
    </row>
    <row r="913" spans="1:20">
      <c r="A913" s="57"/>
      <c r="B913" s="43"/>
      <c r="C913" s="43"/>
      <c r="D913" s="43"/>
      <c r="E913" s="36"/>
      <c r="F913" s="36"/>
      <c r="G913" s="36"/>
      <c r="H913" s="36"/>
      <c r="I913" s="36"/>
      <c r="J913" s="43"/>
      <c r="K913" s="44"/>
      <c r="L913" s="36"/>
      <c r="M913" s="36"/>
      <c r="N913" s="36"/>
      <c r="O913" s="36"/>
      <c r="P913" s="43"/>
      <c r="Q913" s="36"/>
      <c r="R913" s="43"/>
      <c r="S913" s="43"/>
      <c r="T913" s="43"/>
    </row>
    <row r="914" spans="1:20">
      <c r="A914" s="57"/>
      <c r="B914" s="43"/>
      <c r="C914" s="43"/>
      <c r="D914" s="43"/>
      <c r="E914" s="36"/>
      <c r="F914" s="36"/>
      <c r="G914" s="36"/>
      <c r="H914" s="36"/>
      <c r="I914" s="36"/>
      <c r="J914" s="43"/>
      <c r="K914" s="44"/>
      <c r="L914" s="36"/>
      <c r="M914" s="36"/>
      <c r="N914" s="36"/>
      <c r="O914" s="36"/>
      <c r="P914" s="43"/>
      <c r="Q914" s="36"/>
      <c r="R914" s="43"/>
      <c r="S914" s="43"/>
      <c r="T914" s="43"/>
    </row>
    <row r="915" spans="1:20">
      <c r="A915" s="57"/>
      <c r="B915" s="43"/>
      <c r="C915" s="43"/>
      <c r="D915" s="43"/>
      <c r="E915" s="36"/>
      <c r="F915" s="36"/>
      <c r="G915" s="36"/>
      <c r="H915" s="36"/>
      <c r="I915" s="36"/>
      <c r="J915" s="43"/>
      <c r="K915" s="44"/>
      <c r="L915" s="36"/>
      <c r="M915" s="36"/>
      <c r="N915" s="36"/>
      <c r="O915" s="36"/>
      <c r="P915" s="43"/>
      <c r="Q915" s="36"/>
      <c r="R915" s="43"/>
      <c r="S915" s="43"/>
      <c r="T915" s="43"/>
    </row>
    <row r="916" spans="1:20">
      <c r="A916" s="57"/>
      <c r="B916" s="43"/>
      <c r="C916" s="43"/>
      <c r="D916" s="43"/>
      <c r="E916" s="36"/>
      <c r="F916" s="36"/>
      <c r="G916" s="36"/>
      <c r="H916" s="36"/>
      <c r="I916" s="36"/>
      <c r="J916" s="43"/>
      <c r="K916" s="44"/>
      <c r="L916" s="36"/>
      <c r="M916" s="36"/>
      <c r="N916" s="36"/>
      <c r="O916" s="36"/>
      <c r="P916" s="43"/>
      <c r="Q916" s="36"/>
      <c r="R916" s="43"/>
      <c r="S916" s="43"/>
      <c r="T916" s="43"/>
    </row>
    <row r="917" spans="1:20">
      <c r="A917" s="57"/>
      <c r="B917" s="43"/>
      <c r="C917" s="43"/>
      <c r="D917" s="43"/>
      <c r="E917" s="36"/>
      <c r="F917" s="36"/>
      <c r="G917" s="36"/>
      <c r="H917" s="36"/>
      <c r="I917" s="36"/>
      <c r="J917" s="43"/>
      <c r="K917" s="44"/>
      <c r="L917" s="36"/>
      <c r="M917" s="36"/>
      <c r="N917" s="36"/>
      <c r="O917" s="36"/>
      <c r="P917" s="43"/>
      <c r="Q917" s="36"/>
      <c r="R917" s="43"/>
      <c r="S917" s="43"/>
      <c r="T917" s="43"/>
    </row>
    <row r="918" spans="1:20">
      <c r="A918" s="57"/>
      <c r="B918" s="43"/>
      <c r="C918" s="43"/>
      <c r="D918" s="43"/>
      <c r="E918" s="36"/>
      <c r="F918" s="36"/>
      <c r="G918" s="36"/>
      <c r="H918" s="36"/>
      <c r="I918" s="36"/>
      <c r="J918" s="43"/>
      <c r="K918" s="44"/>
      <c r="L918" s="36"/>
      <c r="M918" s="36"/>
      <c r="N918" s="36"/>
      <c r="O918" s="36"/>
      <c r="P918" s="43"/>
      <c r="Q918" s="36"/>
      <c r="R918" s="43"/>
      <c r="S918" s="43"/>
      <c r="T918" s="43"/>
    </row>
    <row r="919" spans="1:20">
      <c r="A919" s="57"/>
      <c r="B919" s="43"/>
      <c r="C919" s="43"/>
      <c r="D919" s="43"/>
      <c r="E919" s="36"/>
      <c r="F919" s="36"/>
      <c r="G919" s="36"/>
      <c r="H919" s="36"/>
      <c r="I919" s="36"/>
      <c r="J919" s="43"/>
      <c r="K919" s="44"/>
      <c r="L919" s="36"/>
      <c r="M919" s="36"/>
      <c r="N919" s="36"/>
      <c r="O919" s="36"/>
      <c r="P919" s="43"/>
      <c r="Q919" s="36"/>
      <c r="R919" s="43"/>
      <c r="S919" s="43"/>
      <c r="T919" s="43"/>
    </row>
    <row r="920" spans="1:20">
      <c r="A920" s="57"/>
      <c r="B920" s="43"/>
      <c r="C920" s="43"/>
      <c r="D920" s="43"/>
      <c r="E920" s="36"/>
      <c r="F920" s="36"/>
      <c r="G920" s="36"/>
      <c r="H920" s="36"/>
      <c r="I920" s="36"/>
      <c r="J920" s="43"/>
      <c r="K920" s="44"/>
      <c r="L920" s="36"/>
      <c r="M920" s="36"/>
      <c r="N920" s="36"/>
      <c r="O920" s="36"/>
      <c r="P920" s="43"/>
      <c r="Q920" s="36"/>
      <c r="R920" s="43"/>
      <c r="S920" s="43"/>
      <c r="T920" s="43"/>
    </row>
    <row r="921" spans="1:20">
      <c r="A921" s="57"/>
      <c r="B921" s="43"/>
      <c r="C921" s="43"/>
      <c r="D921" s="43"/>
      <c r="E921" s="36"/>
      <c r="F921" s="36"/>
      <c r="G921" s="36"/>
      <c r="H921" s="36"/>
      <c r="I921" s="36"/>
      <c r="J921" s="43"/>
      <c r="K921" s="44"/>
      <c r="L921" s="36"/>
      <c r="M921" s="36"/>
      <c r="N921" s="36"/>
      <c r="O921" s="36"/>
      <c r="P921" s="43"/>
      <c r="Q921" s="36"/>
      <c r="R921" s="43"/>
      <c r="S921" s="43"/>
      <c r="T921" s="43"/>
    </row>
    <row r="922" spans="1:20">
      <c r="A922" s="57"/>
      <c r="B922" s="43"/>
      <c r="C922" s="43"/>
      <c r="D922" s="43"/>
      <c r="E922" s="36"/>
      <c r="F922" s="36"/>
      <c r="G922" s="36"/>
      <c r="H922" s="36"/>
      <c r="I922" s="36"/>
      <c r="J922" s="43"/>
      <c r="K922" s="44"/>
      <c r="L922" s="36"/>
      <c r="M922" s="36"/>
      <c r="N922" s="36"/>
      <c r="O922" s="36"/>
      <c r="P922" s="43"/>
      <c r="Q922" s="36"/>
      <c r="R922" s="43"/>
      <c r="S922" s="43"/>
      <c r="T922" s="43"/>
    </row>
    <row r="923" spans="1:20">
      <c r="A923" s="57"/>
      <c r="B923" s="43"/>
      <c r="C923" s="43"/>
      <c r="D923" s="43"/>
      <c r="E923" s="36"/>
      <c r="F923" s="36"/>
      <c r="G923" s="36"/>
      <c r="H923" s="36"/>
      <c r="I923" s="36"/>
      <c r="J923" s="43"/>
      <c r="K923" s="44"/>
      <c r="L923" s="36"/>
      <c r="M923" s="36"/>
      <c r="N923" s="36"/>
      <c r="O923" s="36"/>
      <c r="P923" s="43"/>
      <c r="Q923" s="36"/>
      <c r="R923" s="43"/>
      <c r="S923" s="43"/>
      <c r="T923" s="43"/>
    </row>
    <row r="924" spans="1:20">
      <c r="A924" s="57"/>
      <c r="B924" s="43"/>
      <c r="C924" s="43"/>
      <c r="D924" s="43"/>
      <c r="E924" s="36"/>
      <c r="F924" s="36"/>
      <c r="G924" s="36"/>
      <c r="H924" s="36"/>
      <c r="I924" s="36"/>
      <c r="J924" s="43"/>
      <c r="K924" s="44"/>
      <c r="L924" s="36"/>
      <c r="M924" s="36"/>
      <c r="N924" s="36"/>
      <c r="O924" s="36"/>
      <c r="P924" s="43"/>
      <c r="Q924" s="36"/>
      <c r="R924" s="43"/>
      <c r="S924" s="43"/>
      <c r="T924" s="43"/>
    </row>
    <row r="925" spans="1:20">
      <c r="A925" s="57"/>
      <c r="B925" s="43"/>
      <c r="C925" s="43"/>
      <c r="D925" s="43"/>
      <c r="E925" s="36"/>
      <c r="F925" s="36"/>
      <c r="G925" s="36"/>
      <c r="H925" s="36"/>
      <c r="I925" s="36"/>
      <c r="J925" s="43"/>
      <c r="K925" s="44"/>
      <c r="L925" s="36"/>
      <c r="M925" s="36"/>
      <c r="N925" s="36"/>
      <c r="O925" s="36"/>
      <c r="P925" s="43"/>
      <c r="Q925" s="36"/>
      <c r="R925" s="43"/>
      <c r="S925" s="43"/>
      <c r="T925" s="43"/>
    </row>
    <row r="926" spans="1:20">
      <c r="A926" s="57"/>
      <c r="B926" s="43"/>
      <c r="C926" s="43"/>
      <c r="D926" s="43"/>
      <c r="E926" s="36"/>
      <c r="F926" s="36"/>
      <c r="G926" s="36"/>
      <c r="H926" s="36"/>
      <c r="I926" s="36"/>
      <c r="J926" s="43"/>
      <c r="K926" s="44"/>
      <c r="L926" s="36"/>
      <c r="M926" s="36"/>
      <c r="N926" s="36"/>
      <c r="O926" s="36"/>
      <c r="P926" s="43"/>
      <c r="Q926" s="36"/>
      <c r="R926" s="43"/>
      <c r="S926" s="43"/>
      <c r="T926" s="43"/>
    </row>
    <row r="927" spans="1:20">
      <c r="A927" s="57"/>
      <c r="B927" s="43"/>
      <c r="C927" s="43"/>
      <c r="D927" s="43"/>
      <c r="E927" s="36"/>
      <c r="F927" s="36"/>
      <c r="G927" s="36"/>
      <c r="H927" s="36"/>
      <c r="I927" s="36"/>
      <c r="J927" s="43"/>
      <c r="K927" s="44"/>
      <c r="L927" s="36"/>
      <c r="M927" s="36"/>
      <c r="N927" s="36"/>
      <c r="O927" s="36"/>
      <c r="P927" s="43"/>
      <c r="Q927" s="36"/>
      <c r="R927" s="43"/>
      <c r="S927" s="43"/>
      <c r="T927" s="43"/>
    </row>
    <row r="928" spans="1:20">
      <c r="A928" s="57"/>
      <c r="B928" s="43"/>
      <c r="C928" s="43"/>
      <c r="D928" s="43"/>
      <c r="E928" s="36"/>
      <c r="F928" s="36"/>
      <c r="G928" s="36"/>
      <c r="H928" s="36"/>
      <c r="I928" s="36"/>
      <c r="J928" s="43"/>
      <c r="K928" s="44"/>
      <c r="L928" s="36"/>
      <c r="M928" s="36"/>
      <c r="N928" s="36"/>
      <c r="O928" s="36"/>
      <c r="P928" s="43"/>
      <c r="Q928" s="36"/>
      <c r="R928" s="43"/>
      <c r="S928" s="43"/>
      <c r="T928" s="43"/>
    </row>
    <row r="929" spans="1:20">
      <c r="A929" s="57"/>
      <c r="B929" s="43"/>
      <c r="C929" s="43"/>
      <c r="D929" s="43"/>
      <c r="E929" s="36"/>
      <c r="F929" s="36"/>
      <c r="G929" s="36"/>
      <c r="H929" s="36"/>
      <c r="I929" s="36"/>
      <c r="J929" s="43"/>
      <c r="K929" s="44"/>
      <c r="L929" s="36"/>
      <c r="M929" s="36"/>
      <c r="N929" s="36"/>
      <c r="O929" s="36"/>
      <c r="P929" s="43"/>
      <c r="Q929" s="36"/>
      <c r="R929" s="43"/>
      <c r="S929" s="43"/>
      <c r="T929" s="43"/>
    </row>
    <row r="930" spans="1:20">
      <c r="A930" s="57"/>
      <c r="B930" s="43"/>
      <c r="C930" s="43"/>
      <c r="D930" s="43"/>
      <c r="E930" s="36"/>
      <c r="F930" s="36"/>
      <c r="G930" s="36"/>
      <c r="H930" s="36"/>
      <c r="I930" s="36"/>
      <c r="J930" s="43"/>
      <c r="K930" s="44"/>
      <c r="L930" s="36"/>
      <c r="M930" s="36"/>
      <c r="N930" s="36"/>
      <c r="O930" s="36"/>
      <c r="P930" s="43"/>
      <c r="Q930" s="36"/>
      <c r="R930" s="43"/>
      <c r="S930" s="43"/>
      <c r="T930" s="43"/>
    </row>
    <row r="931" spans="1:20">
      <c r="A931" s="57"/>
      <c r="B931" s="43"/>
      <c r="C931" s="43"/>
      <c r="D931" s="43"/>
      <c r="E931" s="36"/>
      <c r="F931" s="36"/>
      <c r="G931" s="36"/>
      <c r="H931" s="36"/>
      <c r="I931" s="36"/>
      <c r="J931" s="43"/>
      <c r="K931" s="44"/>
      <c r="L931" s="36"/>
      <c r="M931" s="36"/>
      <c r="N931" s="36"/>
      <c r="O931" s="36"/>
      <c r="P931" s="43"/>
      <c r="Q931" s="36"/>
      <c r="R931" s="43"/>
      <c r="S931" s="43"/>
      <c r="T931" s="43"/>
    </row>
    <row r="932" spans="1:20">
      <c r="A932" s="57"/>
      <c r="B932" s="43"/>
      <c r="C932" s="43"/>
      <c r="D932" s="43"/>
      <c r="E932" s="36"/>
      <c r="F932" s="36"/>
      <c r="G932" s="36"/>
      <c r="H932" s="36"/>
      <c r="I932" s="36"/>
      <c r="J932" s="43"/>
      <c r="K932" s="44"/>
      <c r="L932" s="36"/>
      <c r="M932" s="36"/>
      <c r="N932" s="36"/>
      <c r="O932" s="36"/>
      <c r="P932" s="43"/>
      <c r="Q932" s="36"/>
      <c r="R932" s="43"/>
      <c r="S932" s="43"/>
      <c r="T932" s="43"/>
    </row>
    <row r="933" spans="1:20">
      <c r="A933" s="57"/>
      <c r="B933" s="43"/>
      <c r="C933" s="43"/>
      <c r="D933" s="43"/>
      <c r="E933" s="36"/>
      <c r="F933" s="36"/>
      <c r="G933" s="36"/>
      <c r="H933" s="36"/>
      <c r="I933" s="36"/>
      <c r="J933" s="43"/>
      <c r="K933" s="44"/>
      <c r="L933" s="36"/>
      <c r="M933" s="36"/>
      <c r="N933" s="36"/>
      <c r="O933" s="36"/>
      <c r="P933" s="43"/>
      <c r="Q933" s="36"/>
      <c r="R933" s="43"/>
      <c r="S933" s="43"/>
      <c r="T933" s="43"/>
    </row>
    <row r="934" spans="1:20">
      <c r="A934" s="57"/>
      <c r="B934" s="43"/>
      <c r="C934" s="43"/>
      <c r="D934" s="43"/>
      <c r="E934" s="36"/>
      <c r="F934" s="36"/>
      <c r="G934" s="36"/>
      <c r="H934" s="36"/>
      <c r="I934" s="36"/>
      <c r="J934" s="43"/>
      <c r="K934" s="44"/>
      <c r="L934" s="36"/>
      <c r="M934" s="36"/>
      <c r="N934" s="36"/>
      <c r="O934" s="36"/>
      <c r="P934" s="43"/>
      <c r="Q934" s="36"/>
      <c r="R934" s="43"/>
      <c r="S934" s="43"/>
      <c r="T934" s="43"/>
    </row>
    <row r="935" spans="1:20">
      <c r="A935" s="57"/>
      <c r="B935" s="43"/>
      <c r="C935" s="43"/>
      <c r="D935" s="43"/>
      <c r="E935" s="36"/>
      <c r="F935" s="36"/>
      <c r="G935" s="36"/>
      <c r="H935" s="36"/>
      <c r="I935" s="36"/>
      <c r="J935" s="43"/>
      <c r="K935" s="44"/>
      <c r="L935" s="36"/>
      <c r="M935" s="36"/>
      <c r="N935" s="36"/>
      <c r="O935" s="36"/>
      <c r="P935" s="43"/>
      <c r="Q935" s="36"/>
      <c r="R935" s="43"/>
      <c r="S935" s="43"/>
      <c r="T935" s="43"/>
    </row>
    <row r="936" spans="1:20">
      <c r="A936" s="57"/>
      <c r="B936" s="43"/>
      <c r="C936" s="43"/>
      <c r="D936" s="43"/>
      <c r="E936" s="36"/>
      <c r="F936" s="36"/>
      <c r="G936" s="36"/>
      <c r="H936" s="36"/>
      <c r="I936" s="36"/>
      <c r="J936" s="43"/>
      <c r="K936" s="44"/>
      <c r="L936" s="36"/>
      <c r="M936" s="36"/>
      <c r="N936" s="36"/>
      <c r="O936" s="36"/>
      <c r="P936" s="43"/>
      <c r="Q936" s="36"/>
      <c r="R936" s="43"/>
      <c r="S936" s="43"/>
      <c r="T936" s="43"/>
    </row>
    <row r="937" spans="1:20">
      <c r="A937" s="57"/>
      <c r="B937" s="43"/>
      <c r="C937" s="43"/>
      <c r="D937" s="43"/>
      <c r="E937" s="36"/>
      <c r="F937" s="36"/>
      <c r="G937" s="36"/>
      <c r="H937" s="36"/>
      <c r="I937" s="36"/>
      <c r="J937" s="43"/>
      <c r="K937" s="44"/>
      <c r="L937" s="36"/>
      <c r="M937" s="36"/>
      <c r="N937" s="36"/>
      <c r="O937" s="36"/>
      <c r="P937" s="43"/>
      <c r="Q937" s="36"/>
      <c r="R937" s="43"/>
      <c r="S937" s="43"/>
      <c r="T937" s="43"/>
    </row>
    <row r="938" spans="1:20">
      <c r="A938" s="57"/>
      <c r="B938" s="43"/>
      <c r="C938" s="43"/>
      <c r="D938" s="43"/>
      <c r="E938" s="36"/>
      <c r="F938" s="36"/>
      <c r="G938" s="36"/>
      <c r="H938" s="36"/>
      <c r="I938" s="36"/>
      <c r="J938" s="43"/>
      <c r="K938" s="44"/>
      <c r="L938" s="36"/>
      <c r="M938" s="36"/>
      <c r="N938" s="36"/>
      <c r="O938" s="36"/>
      <c r="P938" s="43"/>
      <c r="Q938" s="36"/>
      <c r="R938" s="43"/>
      <c r="S938" s="43"/>
      <c r="T938" s="43"/>
    </row>
    <row r="939" spans="1:20">
      <c r="A939" s="57"/>
      <c r="B939" s="43"/>
      <c r="C939" s="43"/>
      <c r="D939" s="43"/>
      <c r="E939" s="36"/>
      <c r="F939" s="36"/>
      <c r="G939" s="36"/>
      <c r="H939" s="36"/>
      <c r="I939" s="36"/>
      <c r="J939" s="43"/>
      <c r="K939" s="44"/>
      <c r="L939" s="36"/>
      <c r="M939" s="36"/>
      <c r="N939" s="36"/>
      <c r="O939" s="36"/>
      <c r="P939" s="43"/>
      <c r="Q939" s="36"/>
      <c r="R939" s="43"/>
      <c r="S939" s="43"/>
      <c r="T939" s="43"/>
    </row>
    <row r="940" spans="1:20">
      <c r="A940" s="57"/>
      <c r="B940" s="43"/>
      <c r="C940" s="43"/>
      <c r="D940" s="43"/>
      <c r="E940" s="36"/>
      <c r="F940" s="36"/>
      <c r="G940" s="36"/>
      <c r="H940" s="36"/>
      <c r="I940" s="36"/>
      <c r="J940" s="43"/>
      <c r="K940" s="44"/>
      <c r="L940" s="36"/>
      <c r="M940" s="36"/>
      <c r="N940" s="36"/>
      <c r="O940" s="36"/>
      <c r="P940" s="43"/>
      <c r="Q940" s="36"/>
      <c r="R940" s="43"/>
      <c r="S940" s="43"/>
      <c r="T940" s="43"/>
    </row>
    <row r="941" spans="1:20">
      <c r="A941" s="57"/>
      <c r="B941" s="43"/>
      <c r="C941" s="43"/>
      <c r="D941" s="43"/>
      <c r="E941" s="36"/>
      <c r="F941" s="36"/>
      <c r="G941" s="36"/>
      <c r="H941" s="36"/>
      <c r="I941" s="36"/>
      <c r="J941" s="43"/>
      <c r="K941" s="44"/>
      <c r="L941" s="36"/>
      <c r="M941" s="36"/>
      <c r="N941" s="36"/>
      <c r="O941" s="36"/>
      <c r="P941" s="43"/>
      <c r="Q941" s="36"/>
      <c r="R941" s="43"/>
      <c r="S941" s="43"/>
      <c r="T941" s="43"/>
    </row>
    <row r="942" spans="1:20">
      <c r="A942" s="57"/>
      <c r="B942" s="43"/>
      <c r="C942" s="43"/>
      <c r="D942" s="43"/>
      <c r="E942" s="36"/>
      <c r="F942" s="36"/>
      <c r="G942" s="36"/>
      <c r="H942" s="36"/>
      <c r="I942" s="36"/>
      <c r="J942" s="43"/>
      <c r="K942" s="44"/>
      <c r="L942" s="36"/>
      <c r="M942" s="36"/>
      <c r="N942" s="36"/>
      <c r="O942" s="36"/>
      <c r="P942" s="43"/>
      <c r="Q942" s="36"/>
      <c r="R942" s="43"/>
      <c r="S942" s="43"/>
      <c r="T942" s="43"/>
    </row>
    <row r="943" spans="1:20">
      <c r="A943" s="57"/>
      <c r="B943" s="43"/>
      <c r="C943" s="43"/>
      <c r="D943" s="43"/>
      <c r="E943" s="36"/>
      <c r="F943" s="36"/>
      <c r="G943" s="36"/>
      <c r="H943" s="36"/>
      <c r="I943" s="36"/>
      <c r="J943" s="43"/>
      <c r="K943" s="44"/>
      <c r="L943" s="36"/>
      <c r="M943" s="36"/>
      <c r="N943" s="36"/>
      <c r="O943" s="36"/>
      <c r="P943" s="43"/>
      <c r="Q943" s="36"/>
      <c r="R943" s="43"/>
      <c r="S943" s="43"/>
      <c r="T943" s="43"/>
    </row>
    <row r="944" spans="1:20">
      <c r="A944" s="57"/>
      <c r="B944" s="43"/>
      <c r="C944" s="43"/>
      <c r="D944" s="43"/>
      <c r="E944" s="36"/>
      <c r="F944" s="36"/>
      <c r="G944" s="36"/>
      <c r="H944" s="36"/>
      <c r="I944" s="36"/>
      <c r="J944" s="43"/>
      <c r="K944" s="44"/>
      <c r="L944" s="36"/>
      <c r="M944" s="36"/>
      <c r="N944" s="36"/>
      <c r="O944" s="36"/>
      <c r="P944" s="43"/>
      <c r="Q944" s="36"/>
      <c r="R944" s="43"/>
      <c r="S944" s="43"/>
      <c r="T944" s="43"/>
    </row>
    <row r="945" spans="1:20">
      <c r="A945" s="57"/>
      <c r="B945" s="43"/>
      <c r="C945" s="43"/>
      <c r="D945" s="43"/>
      <c r="E945" s="36"/>
      <c r="F945" s="36"/>
      <c r="G945" s="36"/>
      <c r="H945" s="36"/>
      <c r="I945" s="36"/>
      <c r="J945" s="43"/>
      <c r="K945" s="44"/>
      <c r="L945" s="36"/>
      <c r="M945" s="36"/>
      <c r="N945" s="36"/>
      <c r="O945" s="36"/>
      <c r="P945" s="43"/>
      <c r="Q945" s="36"/>
      <c r="R945" s="43"/>
      <c r="S945" s="43"/>
      <c r="T945" s="43"/>
    </row>
    <row r="946" spans="1:20">
      <c r="A946" s="57"/>
      <c r="B946" s="43"/>
      <c r="C946" s="43"/>
      <c r="D946" s="43"/>
      <c r="E946" s="36"/>
      <c r="F946" s="36"/>
      <c r="G946" s="36"/>
      <c r="H946" s="36"/>
      <c r="I946" s="36"/>
      <c r="J946" s="43"/>
      <c r="K946" s="44"/>
      <c r="L946" s="36"/>
      <c r="M946" s="36"/>
      <c r="N946" s="36"/>
      <c r="O946" s="36"/>
      <c r="P946" s="43"/>
      <c r="Q946" s="36"/>
      <c r="R946" s="43"/>
      <c r="S946" s="43"/>
      <c r="T946" s="43"/>
    </row>
    <row r="947" spans="1:20">
      <c r="A947" s="57"/>
      <c r="B947" s="43"/>
      <c r="C947" s="43"/>
      <c r="D947" s="43"/>
      <c r="E947" s="36"/>
      <c r="F947" s="36"/>
      <c r="G947" s="36"/>
      <c r="H947" s="36"/>
      <c r="I947" s="36"/>
      <c r="J947" s="43"/>
      <c r="K947" s="44"/>
      <c r="L947" s="36"/>
      <c r="M947" s="36"/>
      <c r="N947" s="36"/>
      <c r="O947" s="36"/>
      <c r="P947" s="43"/>
      <c r="Q947" s="36"/>
      <c r="R947" s="43"/>
      <c r="S947" s="43"/>
      <c r="T947" s="43"/>
    </row>
    <row r="948" spans="1:20">
      <c r="A948" s="57"/>
      <c r="B948" s="43"/>
      <c r="C948" s="43"/>
      <c r="D948" s="43"/>
      <c r="E948" s="36"/>
      <c r="F948" s="36"/>
      <c r="G948" s="36"/>
      <c r="H948" s="36"/>
      <c r="I948" s="36"/>
      <c r="J948" s="43"/>
      <c r="K948" s="44"/>
      <c r="L948" s="36"/>
      <c r="M948" s="36"/>
      <c r="N948" s="36"/>
      <c r="O948" s="36"/>
      <c r="P948" s="43"/>
      <c r="Q948" s="36"/>
      <c r="R948" s="43"/>
      <c r="S948" s="43"/>
      <c r="T948" s="43"/>
    </row>
    <row r="949" spans="1:20">
      <c r="A949" s="57"/>
      <c r="B949" s="43"/>
      <c r="C949" s="43"/>
      <c r="D949" s="43"/>
      <c r="E949" s="36"/>
      <c r="F949" s="36"/>
      <c r="G949" s="36"/>
      <c r="H949" s="36"/>
      <c r="I949" s="36"/>
      <c r="J949" s="43"/>
      <c r="K949" s="44"/>
      <c r="L949" s="36"/>
      <c r="M949" s="36"/>
      <c r="N949" s="36"/>
      <c r="O949" s="36"/>
      <c r="P949" s="43"/>
      <c r="Q949" s="36"/>
      <c r="R949" s="43"/>
      <c r="S949" s="43"/>
      <c r="T949" s="43"/>
    </row>
    <row r="950" spans="1:20">
      <c r="A950" s="57"/>
      <c r="B950" s="43"/>
      <c r="C950" s="43"/>
      <c r="D950" s="43"/>
      <c r="E950" s="36"/>
      <c r="F950" s="36"/>
      <c r="G950" s="36"/>
      <c r="H950" s="36"/>
      <c r="I950" s="36"/>
      <c r="J950" s="43"/>
      <c r="K950" s="44"/>
      <c r="L950" s="36"/>
      <c r="M950" s="36"/>
      <c r="N950" s="36"/>
      <c r="O950" s="36"/>
      <c r="P950" s="43"/>
      <c r="Q950" s="36"/>
      <c r="R950" s="43"/>
      <c r="S950" s="43"/>
      <c r="T950" s="43"/>
    </row>
    <row r="951" spans="1:20">
      <c r="A951" s="57"/>
      <c r="B951" s="43"/>
      <c r="C951" s="43"/>
      <c r="D951" s="43"/>
      <c r="E951" s="36"/>
      <c r="F951" s="36"/>
      <c r="G951" s="36"/>
      <c r="H951" s="36"/>
      <c r="I951" s="36"/>
      <c r="J951" s="43"/>
      <c r="K951" s="44"/>
      <c r="L951" s="36"/>
      <c r="M951" s="36"/>
      <c r="N951" s="36"/>
      <c r="O951" s="36"/>
      <c r="P951" s="43"/>
      <c r="Q951" s="36"/>
      <c r="R951" s="43"/>
      <c r="S951" s="43"/>
      <c r="T951" s="43"/>
    </row>
    <row r="952" spans="1:20">
      <c r="A952" s="57"/>
      <c r="B952" s="43"/>
      <c r="C952" s="43"/>
      <c r="D952" s="43"/>
      <c r="E952" s="36"/>
      <c r="F952" s="36"/>
      <c r="G952" s="36"/>
      <c r="H952" s="36"/>
      <c r="I952" s="36"/>
      <c r="J952" s="43"/>
      <c r="K952" s="44"/>
      <c r="L952" s="36"/>
      <c r="M952" s="36"/>
      <c r="N952" s="36"/>
      <c r="O952" s="36"/>
      <c r="P952" s="43"/>
      <c r="Q952" s="36"/>
      <c r="R952" s="43"/>
      <c r="S952" s="43"/>
      <c r="T952" s="43"/>
    </row>
    <row r="953" spans="1:20">
      <c r="A953" s="57"/>
      <c r="B953" s="43"/>
      <c r="C953" s="43"/>
      <c r="D953" s="43"/>
      <c r="E953" s="36"/>
      <c r="F953" s="36"/>
      <c r="G953" s="36"/>
      <c r="H953" s="36"/>
      <c r="I953" s="36"/>
      <c r="J953" s="43"/>
      <c r="K953" s="44"/>
      <c r="L953" s="36"/>
      <c r="M953" s="36"/>
      <c r="N953" s="36"/>
      <c r="O953" s="36"/>
      <c r="P953" s="43"/>
      <c r="Q953" s="36"/>
      <c r="R953" s="43"/>
      <c r="S953" s="43"/>
      <c r="T953" s="43"/>
    </row>
    <row r="954" spans="1:20">
      <c r="A954" s="57"/>
      <c r="B954" s="43"/>
      <c r="C954" s="43"/>
      <c r="D954" s="43"/>
      <c r="E954" s="36"/>
      <c r="F954" s="36"/>
      <c r="G954" s="36"/>
      <c r="H954" s="36"/>
      <c r="I954" s="36"/>
      <c r="J954" s="43"/>
      <c r="K954" s="44"/>
      <c r="L954" s="36"/>
      <c r="M954" s="36"/>
      <c r="N954" s="36"/>
      <c r="O954" s="36"/>
      <c r="P954" s="43"/>
      <c r="Q954" s="36"/>
      <c r="R954" s="43"/>
      <c r="S954" s="43"/>
      <c r="T954" s="43"/>
    </row>
    <row r="955" spans="1:20">
      <c r="A955" s="57"/>
      <c r="B955" s="43"/>
      <c r="C955" s="43"/>
      <c r="D955" s="43"/>
      <c r="E955" s="36"/>
      <c r="F955" s="36"/>
      <c r="G955" s="36"/>
      <c r="H955" s="36"/>
      <c r="I955" s="36"/>
      <c r="J955" s="43"/>
      <c r="K955" s="44"/>
      <c r="L955" s="36"/>
      <c r="M955" s="36"/>
      <c r="N955" s="36"/>
      <c r="O955" s="36"/>
      <c r="P955" s="43"/>
      <c r="Q955" s="36"/>
      <c r="R955" s="43"/>
      <c r="S955" s="43"/>
      <c r="T955" s="43"/>
    </row>
    <row r="956" spans="1:20">
      <c r="A956" s="57"/>
      <c r="B956" s="43"/>
      <c r="C956" s="43"/>
      <c r="D956" s="43"/>
      <c r="E956" s="36"/>
      <c r="F956" s="36"/>
      <c r="G956" s="36"/>
      <c r="H956" s="36"/>
      <c r="I956" s="36"/>
      <c r="J956" s="43"/>
      <c r="K956" s="44"/>
      <c r="L956" s="36"/>
      <c r="M956" s="36"/>
      <c r="N956" s="36"/>
      <c r="O956" s="36"/>
      <c r="P956" s="43"/>
      <c r="Q956" s="36"/>
      <c r="R956" s="43"/>
      <c r="S956" s="43"/>
      <c r="T956" s="43"/>
    </row>
    <row r="957" spans="1:20">
      <c r="A957" s="57"/>
      <c r="B957" s="43"/>
      <c r="C957" s="43"/>
      <c r="D957" s="43"/>
      <c r="E957" s="36"/>
      <c r="F957" s="36"/>
      <c r="G957" s="36"/>
      <c r="H957" s="36"/>
      <c r="I957" s="36"/>
      <c r="J957" s="43"/>
      <c r="K957" s="44"/>
      <c r="L957" s="36"/>
      <c r="M957" s="36"/>
      <c r="N957" s="36"/>
      <c r="O957" s="36"/>
      <c r="P957" s="43"/>
      <c r="Q957" s="36"/>
      <c r="R957" s="43"/>
      <c r="S957" s="43"/>
      <c r="T957" s="43"/>
    </row>
    <row r="958" spans="1:20">
      <c r="A958" s="57"/>
      <c r="B958" s="43"/>
      <c r="C958" s="43"/>
      <c r="D958" s="43"/>
      <c r="E958" s="36"/>
      <c r="F958" s="36"/>
      <c r="G958" s="36"/>
      <c r="H958" s="36"/>
      <c r="I958" s="36"/>
      <c r="J958" s="43"/>
      <c r="K958" s="44"/>
      <c r="L958" s="36"/>
      <c r="M958" s="36"/>
      <c r="N958" s="36"/>
      <c r="O958" s="36"/>
      <c r="P958" s="43"/>
      <c r="Q958" s="36"/>
      <c r="R958" s="43"/>
      <c r="S958" s="43"/>
      <c r="T958" s="43"/>
    </row>
    <row r="959" spans="1:20">
      <c r="A959" s="57"/>
      <c r="B959" s="43"/>
      <c r="C959" s="43"/>
      <c r="D959" s="43"/>
      <c r="E959" s="36"/>
      <c r="F959" s="36"/>
      <c r="G959" s="36"/>
      <c r="H959" s="36"/>
      <c r="I959" s="36"/>
      <c r="J959" s="43"/>
      <c r="K959" s="44"/>
      <c r="L959" s="36"/>
      <c r="M959" s="36"/>
      <c r="N959" s="36"/>
      <c r="O959" s="36"/>
      <c r="P959" s="43"/>
      <c r="Q959" s="36"/>
      <c r="R959" s="43"/>
      <c r="S959" s="43"/>
      <c r="T959" s="43"/>
    </row>
    <row r="960" spans="1:20">
      <c r="A960" s="57"/>
      <c r="B960" s="43"/>
      <c r="C960" s="43"/>
      <c r="D960" s="43"/>
      <c r="E960" s="36"/>
      <c r="F960" s="36"/>
      <c r="G960" s="36"/>
      <c r="H960" s="36"/>
      <c r="I960" s="36"/>
      <c r="J960" s="43"/>
      <c r="K960" s="44"/>
      <c r="L960" s="36"/>
      <c r="M960" s="36"/>
      <c r="N960" s="36"/>
      <c r="O960" s="36"/>
      <c r="P960" s="43"/>
      <c r="Q960" s="36"/>
      <c r="R960" s="43"/>
      <c r="S960" s="43"/>
      <c r="T960" s="43"/>
    </row>
    <row r="961" spans="1:20">
      <c r="A961" s="57"/>
      <c r="B961" s="43"/>
      <c r="C961" s="43"/>
      <c r="D961" s="43"/>
      <c r="E961" s="36"/>
      <c r="F961" s="36"/>
      <c r="G961" s="36"/>
      <c r="H961" s="36"/>
      <c r="I961" s="36"/>
      <c r="J961" s="43"/>
      <c r="K961" s="44"/>
      <c r="L961" s="36"/>
      <c r="M961" s="36"/>
      <c r="N961" s="36"/>
      <c r="O961" s="36"/>
      <c r="P961" s="43"/>
      <c r="Q961" s="36"/>
      <c r="R961" s="43"/>
      <c r="S961" s="43"/>
      <c r="T961" s="43"/>
    </row>
    <row r="962" spans="1:20">
      <c r="A962" s="57"/>
      <c r="B962" s="43"/>
      <c r="C962" s="43"/>
      <c r="D962" s="43"/>
      <c r="E962" s="36"/>
      <c r="F962" s="36"/>
      <c r="G962" s="36"/>
      <c r="H962" s="36"/>
      <c r="I962" s="36"/>
      <c r="J962" s="43"/>
      <c r="K962" s="44"/>
      <c r="L962" s="36"/>
      <c r="M962" s="36"/>
      <c r="N962" s="36"/>
      <c r="O962" s="36"/>
      <c r="P962" s="43"/>
      <c r="Q962" s="36"/>
      <c r="R962" s="43"/>
      <c r="S962" s="43"/>
      <c r="T962" s="43"/>
    </row>
    <row r="963" spans="1:20">
      <c r="A963" s="57"/>
      <c r="B963" s="43"/>
      <c r="C963" s="43"/>
      <c r="D963" s="43"/>
      <c r="E963" s="36"/>
      <c r="F963" s="36"/>
      <c r="G963" s="36"/>
      <c r="H963" s="36"/>
      <c r="I963" s="36"/>
      <c r="J963" s="43"/>
      <c r="K963" s="44"/>
      <c r="L963" s="36"/>
      <c r="M963" s="36"/>
      <c r="N963" s="36"/>
      <c r="O963" s="36"/>
      <c r="P963" s="43"/>
      <c r="Q963" s="36"/>
      <c r="R963" s="43"/>
      <c r="S963" s="43"/>
      <c r="T963" s="43"/>
    </row>
    <row r="964" spans="1:20">
      <c r="A964" s="57"/>
      <c r="B964" s="43"/>
      <c r="C964" s="43"/>
      <c r="D964" s="43"/>
      <c r="E964" s="36"/>
      <c r="F964" s="36"/>
      <c r="G964" s="36"/>
      <c r="H964" s="36"/>
      <c r="I964" s="36"/>
      <c r="J964" s="43"/>
      <c r="K964" s="44"/>
      <c r="L964" s="36"/>
      <c r="M964" s="36"/>
      <c r="N964" s="36"/>
      <c r="O964" s="36"/>
      <c r="P964" s="43"/>
      <c r="Q964" s="36"/>
      <c r="R964" s="43"/>
      <c r="S964" s="43"/>
      <c r="T964" s="43"/>
    </row>
    <row r="965" spans="1:20">
      <c r="A965" s="57"/>
      <c r="B965" s="43"/>
      <c r="C965" s="43"/>
      <c r="D965" s="43"/>
      <c r="E965" s="36"/>
      <c r="F965" s="36"/>
      <c r="G965" s="36"/>
      <c r="H965" s="36"/>
      <c r="I965" s="36"/>
      <c r="J965" s="43"/>
      <c r="K965" s="44"/>
      <c r="L965" s="36"/>
      <c r="M965" s="36"/>
      <c r="N965" s="36"/>
      <c r="O965" s="36"/>
      <c r="P965" s="43"/>
      <c r="Q965" s="36"/>
      <c r="R965" s="43"/>
      <c r="S965" s="43"/>
      <c r="T965" s="43"/>
    </row>
    <row r="966" spans="1:20">
      <c r="A966" s="57"/>
      <c r="B966" s="43"/>
      <c r="C966" s="43"/>
      <c r="D966" s="43"/>
      <c r="E966" s="36"/>
      <c r="F966" s="36"/>
      <c r="G966" s="36"/>
      <c r="H966" s="36"/>
      <c r="I966" s="36"/>
      <c r="J966" s="43"/>
      <c r="K966" s="44"/>
      <c r="L966" s="36"/>
      <c r="M966" s="36"/>
      <c r="N966" s="36"/>
      <c r="O966" s="36"/>
      <c r="P966" s="43"/>
      <c r="Q966" s="36"/>
      <c r="R966" s="43"/>
      <c r="S966" s="43"/>
      <c r="T966" s="43"/>
    </row>
    <row r="967" spans="1:20">
      <c r="A967" s="57"/>
      <c r="B967" s="43"/>
      <c r="C967" s="43"/>
      <c r="D967" s="43"/>
      <c r="E967" s="36"/>
      <c r="F967" s="36"/>
      <c r="G967" s="36"/>
      <c r="H967" s="36"/>
      <c r="I967" s="36"/>
      <c r="J967" s="43"/>
      <c r="K967" s="44"/>
      <c r="L967" s="36"/>
      <c r="M967" s="36"/>
      <c r="N967" s="36"/>
      <c r="O967" s="36"/>
      <c r="P967" s="43"/>
      <c r="Q967" s="36"/>
      <c r="R967" s="43"/>
      <c r="S967" s="43"/>
      <c r="T967" s="43"/>
    </row>
    <row r="968" spans="1:20">
      <c r="A968" s="57"/>
      <c r="B968" s="43"/>
      <c r="C968" s="43"/>
      <c r="D968" s="43"/>
      <c r="E968" s="36"/>
      <c r="F968" s="36"/>
      <c r="G968" s="36"/>
      <c r="H968" s="36"/>
      <c r="I968" s="36"/>
      <c r="J968" s="43"/>
      <c r="K968" s="44"/>
      <c r="L968" s="36"/>
      <c r="M968" s="36"/>
      <c r="N968" s="36"/>
      <c r="O968" s="36"/>
      <c r="P968" s="43"/>
      <c r="Q968" s="36"/>
      <c r="R968" s="43"/>
      <c r="S968" s="43"/>
      <c r="T968" s="43"/>
    </row>
    <row r="969" spans="1:20">
      <c r="A969" s="57"/>
      <c r="B969" s="43"/>
      <c r="C969" s="43"/>
      <c r="D969" s="43"/>
      <c r="E969" s="36"/>
      <c r="F969" s="36"/>
      <c r="G969" s="36"/>
      <c r="H969" s="36"/>
      <c r="I969" s="36"/>
      <c r="J969" s="43"/>
      <c r="K969" s="44"/>
      <c r="L969" s="36"/>
      <c r="M969" s="36"/>
      <c r="N969" s="36"/>
      <c r="O969" s="36"/>
      <c r="P969" s="43"/>
      <c r="Q969" s="36"/>
      <c r="R969" s="43"/>
      <c r="S969" s="43"/>
      <c r="T969" s="43"/>
    </row>
    <row r="970" spans="1:20">
      <c r="A970" s="57"/>
      <c r="B970" s="43"/>
      <c r="C970" s="43"/>
      <c r="D970" s="43"/>
      <c r="E970" s="36"/>
      <c r="F970" s="36"/>
      <c r="G970" s="36"/>
      <c r="H970" s="36"/>
      <c r="I970" s="36"/>
      <c r="J970" s="43"/>
      <c r="K970" s="44"/>
      <c r="L970" s="36"/>
      <c r="M970" s="36"/>
      <c r="N970" s="36"/>
      <c r="O970" s="36"/>
      <c r="P970" s="43"/>
      <c r="Q970" s="36"/>
      <c r="R970" s="43"/>
      <c r="S970" s="43"/>
      <c r="T970" s="43"/>
    </row>
    <row r="971" spans="1:20">
      <c r="A971" s="57"/>
      <c r="B971" s="43"/>
      <c r="C971" s="43"/>
      <c r="D971" s="43"/>
      <c r="E971" s="36"/>
      <c r="F971" s="36"/>
      <c r="G971" s="36"/>
      <c r="H971" s="36"/>
      <c r="I971" s="36"/>
      <c r="J971" s="43"/>
      <c r="K971" s="44"/>
      <c r="L971" s="36"/>
      <c r="M971" s="36"/>
      <c r="N971" s="36"/>
      <c r="O971" s="36"/>
      <c r="P971" s="43"/>
      <c r="Q971" s="36"/>
      <c r="R971" s="43"/>
      <c r="S971" s="43"/>
      <c r="T971" s="43"/>
    </row>
    <row r="972" spans="1:20">
      <c r="A972" s="57"/>
      <c r="B972" s="43"/>
      <c r="C972" s="43"/>
      <c r="D972" s="43"/>
      <c r="E972" s="36"/>
      <c r="F972" s="36"/>
      <c r="G972" s="36"/>
      <c r="H972" s="36"/>
      <c r="I972" s="36"/>
      <c r="J972" s="43"/>
      <c r="K972" s="44"/>
      <c r="L972" s="36"/>
      <c r="M972" s="36"/>
      <c r="N972" s="36"/>
      <c r="O972" s="36"/>
      <c r="P972" s="43"/>
      <c r="Q972" s="36"/>
      <c r="R972" s="43"/>
      <c r="S972" s="43"/>
      <c r="T972" s="43"/>
    </row>
    <row r="973" spans="1:20">
      <c r="A973" s="57"/>
      <c r="B973" s="43"/>
      <c r="C973" s="43"/>
      <c r="D973" s="43"/>
      <c r="E973" s="36"/>
      <c r="F973" s="36"/>
      <c r="G973" s="36"/>
      <c r="H973" s="36"/>
      <c r="I973" s="36"/>
      <c r="J973" s="43"/>
      <c r="K973" s="44"/>
      <c r="L973" s="36"/>
      <c r="M973" s="36"/>
      <c r="N973" s="36"/>
      <c r="O973" s="36"/>
      <c r="P973" s="43"/>
      <c r="Q973" s="36"/>
      <c r="R973" s="43"/>
      <c r="S973" s="43"/>
      <c r="T973" s="43"/>
    </row>
    <row r="974" spans="1:20">
      <c r="A974" s="57"/>
      <c r="B974" s="43"/>
      <c r="C974" s="43"/>
      <c r="D974" s="43"/>
      <c r="E974" s="36"/>
      <c r="F974" s="36"/>
      <c r="G974" s="36"/>
      <c r="H974" s="36"/>
      <c r="I974" s="36"/>
      <c r="J974" s="43"/>
      <c r="K974" s="44"/>
      <c r="L974" s="36"/>
      <c r="M974" s="36"/>
      <c r="N974" s="36"/>
      <c r="O974" s="36"/>
      <c r="P974" s="43"/>
      <c r="Q974" s="36"/>
      <c r="R974" s="43"/>
      <c r="S974" s="43"/>
      <c r="T974" s="43"/>
    </row>
    <row r="975" spans="1:20">
      <c r="A975" s="57"/>
      <c r="B975" s="43"/>
      <c r="C975" s="43"/>
      <c r="D975" s="43"/>
      <c r="E975" s="36"/>
      <c r="F975" s="36"/>
      <c r="G975" s="36"/>
      <c r="H975" s="36"/>
      <c r="I975" s="36"/>
      <c r="J975" s="43"/>
      <c r="K975" s="44"/>
      <c r="L975" s="36"/>
      <c r="M975" s="36"/>
      <c r="N975" s="36"/>
      <c r="O975" s="36"/>
      <c r="P975" s="43"/>
      <c r="Q975" s="36"/>
      <c r="R975" s="43"/>
      <c r="S975" s="43"/>
      <c r="T975" s="43"/>
    </row>
    <row r="976" spans="1:20">
      <c r="A976" s="57"/>
      <c r="B976" s="43"/>
      <c r="C976" s="43"/>
      <c r="D976" s="43"/>
      <c r="E976" s="36"/>
      <c r="F976" s="36"/>
      <c r="G976" s="36"/>
      <c r="H976" s="36"/>
      <c r="I976" s="36"/>
      <c r="J976" s="43"/>
      <c r="K976" s="44"/>
      <c r="L976" s="36"/>
      <c r="M976" s="36"/>
      <c r="N976" s="36"/>
      <c r="O976" s="36"/>
      <c r="P976" s="43"/>
      <c r="Q976" s="36"/>
      <c r="R976" s="43"/>
      <c r="S976" s="43"/>
      <c r="T976" s="43"/>
    </row>
    <row r="977" spans="1:20">
      <c r="A977" s="57"/>
      <c r="B977" s="43"/>
      <c r="C977" s="43"/>
      <c r="D977" s="43"/>
      <c r="E977" s="36"/>
      <c r="F977" s="36"/>
      <c r="G977" s="36"/>
      <c r="H977" s="36"/>
      <c r="I977" s="36"/>
      <c r="J977" s="43"/>
      <c r="K977" s="44"/>
      <c r="L977" s="36"/>
      <c r="M977" s="36"/>
      <c r="N977" s="36"/>
      <c r="O977" s="36"/>
      <c r="P977" s="43"/>
      <c r="Q977" s="36"/>
      <c r="R977" s="43"/>
      <c r="S977" s="43"/>
      <c r="T977" s="43"/>
    </row>
    <row r="978" spans="1:20">
      <c r="A978" s="57"/>
      <c r="B978" s="43"/>
      <c r="C978" s="43"/>
      <c r="D978" s="43"/>
      <c r="E978" s="36"/>
      <c r="F978" s="36"/>
      <c r="G978" s="36"/>
      <c r="H978" s="36"/>
      <c r="I978" s="36"/>
      <c r="J978" s="43"/>
      <c r="K978" s="44"/>
      <c r="L978" s="36"/>
      <c r="M978" s="36"/>
      <c r="N978" s="36"/>
      <c r="O978" s="36"/>
      <c r="P978" s="43"/>
      <c r="Q978" s="36"/>
      <c r="R978" s="43"/>
      <c r="S978" s="43"/>
      <c r="T978" s="43"/>
    </row>
    <row r="979" spans="1:20">
      <c r="A979" s="57"/>
      <c r="B979" s="43"/>
      <c r="C979" s="43"/>
      <c r="D979" s="43"/>
      <c r="E979" s="36"/>
      <c r="F979" s="36"/>
      <c r="G979" s="36"/>
      <c r="H979" s="36"/>
      <c r="I979" s="36"/>
      <c r="J979" s="43"/>
      <c r="K979" s="44"/>
      <c r="L979" s="36"/>
      <c r="M979" s="36"/>
      <c r="N979" s="36"/>
      <c r="O979" s="36"/>
      <c r="P979" s="43"/>
      <c r="Q979" s="36"/>
      <c r="R979" s="43"/>
      <c r="S979" s="43"/>
      <c r="T979" s="43"/>
    </row>
    <row r="980" spans="1:20">
      <c r="A980" s="57"/>
      <c r="B980" s="43"/>
      <c r="C980" s="43"/>
      <c r="D980" s="43"/>
      <c r="E980" s="36"/>
      <c r="F980" s="36"/>
      <c r="G980" s="36"/>
      <c r="H980" s="36"/>
      <c r="I980" s="36"/>
      <c r="J980" s="43"/>
      <c r="K980" s="44"/>
      <c r="L980" s="36"/>
      <c r="M980" s="36"/>
      <c r="N980" s="36"/>
      <c r="O980" s="36"/>
      <c r="P980" s="43"/>
      <c r="Q980" s="36"/>
      <c r="R980" s="43"/>
      <c r="S980" s="43"/>
      <c r="T980" s="43"/>
    </row>
    <row r="981" spans="1:20">
      <c r="A981" s="57"/>
      <c r="B981" s="43"/>
      <c r="C981" s="43"/>
      <c r="D981" s="43"/>
      <c r="E981" s="36"/>
      <c r="F981" s="36"/>
      <c r="G981" s="36"/>
      <c r="H981" s="36"/>
      <c r="I981" s="36"/>
      <c r="J981" s="43"/>
      <c r="K981" s="44"/>
      <c r="L981" s="36"/>
      <c r="M981" s="36"/>
      <c r="N981" s="36"/>
      <c r="O981" s="36"/>
      <c r="P981" s="43"/>
      <c r="Q981" s="36"/>
      <c r="R981" s="43"/>
      <c r="S981" s="43"/>
      <c r="T981" s="43"/>
    </row>
    <row r="982" spans="1:20">
      <c r="A982" s="57"/>
      <c r="B982" s="43"/>
      <c r="C982" s="43"/>
      <c r="D982" s="43"/>
      <c r="E982" s="36"/>
      <c r="F982" s="36"/>
      <c r="G982" s="36"/>
      <c r="H982" s="36"/>
      <c r="I982" s="36"/>
      <c r="J982" s="43"/>
      <c r="K982" s="44"/>
      <c r="L982" s="36"/>
      <c r="M982" s="36"/>
      <c r="N982" s="36"/>
      <c r="O982" s="36"/>
      <c r="P982" s="43"/>
      <c r="Q982" s="36"/>
      <c r="R982" s="43"/>
      <c r="S982" s="43"/>
      <c r="T982" s="43"/>
    </row>
    <row r="983" spans="1:20">
      <c r="A983" s="57"/>
      <c r="B983" s="43"/>
      <c r="C983" s="43"/>
      <c r="D983" s="43"/>
      <c r="E983" s="36"/>
      <c r="F983" s="36"/>
      <c r="G983" s="36"/>
      <c r="H983" s="36"/>
      <c r="I983" s="36"/>
      <c r="J983" s="43"/>
      <c r="K983" s="44"/>
      <c r="L983" s="36"/>
      <c r="M983" s="36"/>
      <c r="N983" s="36"/>
      <c r="O983" s="36"/>
      <c r="P983" s="43"/>
      <c r="Q983" s="36"/>
      <c r="R983" s="43"/>
      <c r="S983" s="43"/>
      <c r="T983" s="43"/>
    </row>
    <row r="984" spans="1:20">
      <c r="A984" s="57"/>
      <c r="B984" s="43"/>
      <c r="C984" s="43"/>
      <c r="D984" s="43"/>
      <c r="E984" s="36"/>
      <c r="F984" s="36"/>
      <c r="G984" s="36"/>
      <c r="H984" s="36"/>
      <c r="I984" s="36"/>
      <c r="J984" s="43"/>
      <c r="K984" s="44"/>
      <c r="L984" s="36"/>
      <c r="M984" s="36"/>
      <c r="N984" s="36"/>
      <c r="O984" s="36"/>
      <c r="P984" s="43"/>
      <c r="Q984" s="36"/>
      <c r="R984" s="43"/>
      <c r="S984" s="43"/>
      <c r="T984" s="43"/>
    </row>
    <row r="985" spans="1:20">
      <c r="A985" s="57"/>
      <c r="B985" s="43"/>
      <c r="C985" s="43"/>
      <c r="D985" s="43"/>
      <c r="E985" s="36"/>
      <c r="F985" s="36"/>
      <c r="G985" s="36"/>
      <c r="H985" s="36"/>
      <c r="I985" s="36"/>
      <c r="J985" s="43"/>
      <c r="K985" s="44"/>
      <c r="L985" s="36"/>
      <c r="M985" s="36"/>
      <c r="N985" s="36"/>
      <c r="O985" s="36"/>
      <c r="P985" s="43"/>
      <c r="Q985" s="36"/>
      <c r="R985" s="43"/>
      <c r="S985" s="43"/>
      <c r="T985" s="43"/>
    </row>
    <row r="986" spans="1:20">
      <c r="A986" s="57"/>
      <c r="B986" s="43"/>
      <c r="C986" s="43"/>
      <c r="D986" s="43"/>
      <c r="E986" s="36"/>
      <c r="F986" s="36"/>
      <c r="G986" s="36"/>
      <c r="H986" s="36"/>
      <c r="I986" s="36"/>
      <c r="J986" s="43"/>
      <c r="K986" s="44"/>
      <c r="L986" s="36"/>
      <c r="M986" s="36"/>
      <c r="N986" s="36"/>
      <c r="O986" s="36"/>
      <c r="P986" s="43"/>
      <c r="Q986" s="36"/>
      <c r="R986" s="43"/>
      <c r="S986" s="43"/>
      <c r="T986" s="43"/>
    </row>
    <row r="987" spans="1:20">
      <c r="A987" s="57"/>
      <c r="B987" s="43"/>
      <c r="C987" s="43"/>
      <c r="D987" s="43"/>
      <c r="E987" s="36"/>
      <c r="F987" s="36"/>
      <c r="G987" s="36"/>
      <c r="H987" s="36"/>
      <c r="I987" s="36"/>
      <c r="J987" s="43"/>
      <c r="K987" s="44"/>
      <c r="L987" s="36"/>
      <c r="M987" s="36"/>
      <c r="N987" s="36"/>
      <c r="O987" s="36"/>
      <c r="P987" s="43"/>
      <c r="Q987" s="36"/>
      <c r="R987" s="43"/>
      <c r="S987" s="43"/>
      <c r="T987" s="43"/>
    </row>
    <row r="988" spans="1:20">
      <c r="A988" s="57"/>
      <c r="B988" s="43"/>
      <c r="C988" s="43"/>
      <c r="D988" s="43"/>
      <c r="E988" s="36"/>
      <c r="F988" s="36"/>
      <c r="G988" s="36"/>
      <c r="H988" s="36"/>
      <c r="I988" s="36"/>
      <c r="J988" s="43"/>
      <c r="K988" s="44"/>
      <c r="L988" s="36"/>
      <c r="M988" s="36"/>
      <c r="N988" s="36"/>
      <c r="O988" s="36"/>
      <c r="P988" s="43"/>
      <c r="Q988" s="36"/>
      <c r="R988" s="43"/>
      <c r="S988" s="43"/>
      <c r="T988" s="43"/>
    </row>
    <row r="989" spans="1:20">
      <c r="A989" s="57"/>
      <c r="B989" s="43"/>
      <c r="C989" s="43"/>
      <c r="D989" s="43"/>
      <c r="E989" s="36"/>
      <c r="F989" s="36"/>
      <c r="G989" s="36"/>
      <c r="H989" s="36"/>
      <c r="I989" s="36"/>
      <c r="J989" s="43"/>
      <c r="K989" s="44"/>
      <c r="L989" s="36"/>
      <c r="M989" s="36"/>
      <c r="N989" s="36"/>
      <c r="O989" s="36"/>
      <c r="P989" s="43"/>
      <c r="Q989" s="36"/>
      <c r="R989" s="43"/>
      <c r="S989" s="43"/>
      <c r="T989" s="43"/>
    </row>
    <row r="990" spans="1:20">
      <c r="A990" s="57"/>
      <c r="B990" s="43"/>
      <c r="C990" s="43"/>
      <c r="D990" s="43"/>
      <c r="E990" s="36"/>
      <c r="F990" s="36"/>
      <c r="G990" s="36"/>
      <c r="H990" s="36"/>
      <c r="I990" s="36"/>
      <c r="J990" s="43"/>
      <c r="K990" s="44"/>
      <c r="L990" s="36"/>
      <c r="M990" s="36"/>
      <c r="N990" s="36"/>
      <c r="O990" s="36"/>
      <c r="P990" s="43"/>
      <c r="Q990" s="36"/>
      <c r="R990" s="43"/>
      <c r="S990" s="43"/>
      <c r="T990" s="43"/>
    </row>
    <row r="991" spans="1:20">
      <c r="A991" s="57"/>
      <c r="B991" s="43"/>
      <c r="C991" s="43"/>
      <c r="D991" s="43"/>
      <c r="E991" s="36"/>
      <c r="F991" s="36"/>
      <c r="G991" s="36"/>
      <c r="H991" s="36"/>
      <c r="I991" s="36"/>
      <c r="J991" s="43"/>
      <c r="K991" s="44"/>
      <c r="L991" s="36"/>
      <c r="M991" s="36"/>
      <c r="N991" s="36"/>
      <c r="O991" s="36"/>
      <c r="P991" s="43"/>
      <c r="Q991" s="36"/>
      <c r="R991" s="43"/>
      <c r="S991" s="43"/>
      <c r="T991" s="43"/>
    </row>
    <row r="992" spans="1:20">
      <c r="A992" s="57"/>
      <c r="B992" s="43"/>
      <c r="C992" s="43"/>
      <c r="D992" s="43"/>
      <c r="E992" s="36"/>
      <c r="F992" s="36"/>
      <c r="G992" s="36"/>
      <c r="H992" s="36"/>
      <c r="I992" s="36"/>
      <c r="J992" s="43"/>
      <c r="K992" s="44"/>
      <c r="L992" s="36"/>
      <c r="M992" s="36"/>
      <c r="N992" s="36"/>
      <c r="O992" s="36"/>
      <c r="P992" s="43"/>
      <c r="Q992" s="36"/>
      <c r="R992" s="43"/>
      <c r="S992" s="43"/>
      <c r="T992" s="43"/>
    </row>
    <row r="993" spans="1:20">
      <c r="A993" s="57"/>
      <c r="B993" s="43"/>
      <c r="C993" s="43"/>
      <c r="D993" s="43"/>
      <c r="E993" s="36"/>
      <c r="F993" s="36"/>
      <c r="G993" s="36"/>
      <c r="H993" s="36"/>
      <c r="I993" s="36"/>
      <c r="J993" s="43"/>
      <c r="K993" s="44"/>
      <c r="L993" s="36"/>
      <c r="M993" s="36"/>
      <c r="N993" s="36"/>
      <c r="O993" s="36"/>
      <c r="P993" s="43"/>
      <c r="Q993" s="36"/>
      <c r="R993" s="43"/>
      <c r="S993" s="43"/>
      <c r="T993" s="43"/>
    </row>
    <row r="994" spans="1:20">
      <c r="A994" s="57"/>
      <c r="B994" s="43"/>
      <c r="C994" s="43"/>
      <c r="D994" s="43"/>
      <c r="E994" s="36"/>
      <c r="F994" s="36"/>
      <c r="G994" s="36"/>
      <c r="H994" s="36"/>
      <c r="I994" s="36"/>
      <c r="J994" s="43"/>
      <c r="K994" s="44"/>
      <c r="L994" s="36"/>
      <c r="M994" s="36"/>
      <c r="N994" s="36"/>
      <c r="O994" s="36"/>
      <c r="P994" s="43"/>
      <c r="Q994" s="36"/>
      <c r="R994" s="43"/>
      <c r="S994" s="43"/>
      <c r="T994" s="43"/>
    </row>
    <row r="995" spans="1:20">
      <c r="A995" s="57"/>
      <c r="B995" s="43"/>
      <c r="C995" s="43"/>
      <c r="D995" s="43"/>
      <c r="E995" s="36"/>
      <c r="F995" s="36"/>
      <c r="G995" s="36"/>
      <c r="H995" s="36"/>
      <c r="I995" s="36"/>
      <c r="J995" s="43"/>
      <c r="K995" s="44"/>
      <c r="L995" s="36"/>
      <c r="M995" s="36"/>
      <c r="N995" s="36"/>
      <c r="O995" s="36"/>
      <c r="P995" s="43"/>
      <c r="Q995" s="36"/>
      <c r="R995" s="43"/>
      <c r="S995" s="43"/>
      <c r="T995" s="43"/>
    </row>
    <row r="996" spans="1:20">
      <c r="A996" s="57"/>
      <c r="B996" s="43"/>
      <c r="C996" s="43"/>
      <c r="D996" s="43"/>
      <c r="E996" s="36"/>
      <c r="F996" s="36"/>
      <c r="G996" s="36"/>
      <c r="H996" s="36"/>
      <c r="I996" s="36"/>
      <c r="J996" s="43"/>
      <c r="K996" s="44"/>
      <c r="L996" s="36"/>
      <c r="M996" s="36"/>
      <c r="N996" s="36"/>
      <c r="O996" s="36"/>
      <c r="P996" s="43"/>
      <c r="Q996" s="36"/>
      <c r="R996" s="43"/>
      <c r="S996" s="43"/>
      <c r="T996" s="43"/>
    </row>
    <row r="997" spans="1:20">
      <c r="A997" s="57"/>
      <c r="B997" s="43"/>
      <c r="C997" s="43"/>
      <c r="D997" s="43"/>
      <c r="E997" s="36"/>
      <c r="F997" s="36"/>
      <c r="G997" s="36"/>
      <c r="H997" s="36"/>
      <c r="I997" s="36"/>
      <c r="J997" s="43"/>
      <c r="K997" s="44"/>
      <c r="L997" s="36"/>
      <c r="M997" s="36"/>
      <c r="N997" s="36"/>
      <c r="O997" s="36"/>
      <c r="P997" s="43"/>
      <c r="Q997" s="36"/>
      <c r="R997" s="43"/>
      <c r="S997" s="43"/>
      <c r="T997" s="43"/>
    </row>
    <row r="998" spans="1:20">
      <c r="A998" s="57"/>
      <c r="B998" s="43"/>
      <c r="C998" s="43"/>
      <c r="D998" s="43"/>
      <c r="E998" s="36"/>
      <c r="F998" s="36"/>
      <c r="G998" s="36"/>
      <c r="H998" s="36"/>
      <c r="I998" s="36"/>
      <c r="J998" s="43"/>
      <c r="K998" s="44"/>
      <c r="L998" s="36"/>
      <c r="M998" s="36"/>
      <c r="N998" s="36"/>
      <c r="O998" s="36"/>
      <c r="P998" s="43"/>
      <c r="Q998" s="36"/>
      <c r="R998" s="43"/>
      <c r="S998" s="43"/>
      <c r="T998" s="43"/>
    </row>
  </sheetData>
  <mergeCells count="17">
    <mergeCell ref="A1:U1"/>
    <mergeCell ref="A2:A3"/>
    <mergeCell ref="B2:B3"/>
    <mergeCell ref="C2:C3"/>
    <mergeCell ref="D2:D3"/>
    <mergeCell ref="E2:E3"/>
    <mergeCell ref="Q2:Q3"/>
    <mergeCell ref="R2:R3"/>
    <mergeCell ref="S2:S3"/>
    <mergeCell ref="T2:T3"/>
    <mergeCell ref="U2:U3"/>
    <mergeCell ref="G2:G3"/>
    <mergeCell ref="H2:H3"/>
    <mergeCell ref="I2:N2"/>
    <mergeCell ref="O2:O3"/>
    <mergeCell ref="F2:F3"/>
    <mergeCell ref="P2:P3"/>
  </mergeCells>
  <phoneticPr fontId="31" type="noConversion"/>
  <hyperlinks>
    <hyperlink ref="U5" r:id="rId1" display="https://ddt-soswa.uralschool.ru/?section_id=534" xr:uid="{00000000-0004-0000-0500-000000000000}"/>
    <hyperlink ref="G6" r:id="rId2" xr:uid="{00000000-0004-0000-0500-000001000000}"/>
    <hyperlink ref="G7" r:id="rId3" xr:uid="{00000000-0004-0000-0500-000002000000}"/>
    <hyperlink ref="G8" r:id="rId4" xr:uid="{00000000-0004-0000-0500-000003000000}"/>
    <hyperlink ref="U8" r:id="rId5" display="https://disk.yandex.ru/i/bpfAaLFul-tqmQ" xr:uid="{00000000-0004-0000-0500-000004000000}"/>
    <hyperlink ref="U6" r:id="rId6" display="https://clck.ru/3SmD3z" xr:uid="{00000000-0004-0000-0500-000005000000}"/>
    <hyperlink ref="G5" r:id="rId7" xr:uid="{00000000-0004-0000-0500-000006000000}"/>
    <hyperlink ref="G9" r:id="rId8" xr:uid="{1385A31C-7177-40BB-B0C0-EC3559326363}"/>
  </hyperlinks>
  <pageMargins left="0.70833333333333304" right="0.70833333333333304" top="0.74791666666666701" bottom="0.74791666666666701" header="0" footer="0"/>
  <pageSetup paperSize="9" orientation="landscape" r:id="rId9"/>
  <tableParts count="1">
    <tablePart r:id="rId10"/>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7">
    <pageSetUpPr fitToPage="1"/>
  </sheetPr>
  <dimension ref="A1:AD999"/>
  <sheetViews>
    <sheetView tabSelected="1" zoomScaleNormal="100" workbookViewId="0">
      <pane xSplit="2" ySplit="4" topLeftCell="C5" activePane="bottomRight" state="frozen"/>
      <selection pane="topRight" activeCell="C1" sqref="C1"/>
      <selection pane="bottomLeft" activeCell="A5" sqref="A5"/>
      <selection pane="bottomRight" activeCell="A5" sqref="A5"/>
    </sheetView>
  </sheetViews>
  <sheetFormatPr defaultColWidth="14.44140625" defaultRowHeight="14.4"/>
  <cols>
    <col min="1" max="1" width="7.33203125" customWidth="1"/>
    <col min="2" max="2" width="26" customWidth="1"/>
    <col min="3" max="3" width="16.33203125" customWidth="1"/>
    <col min="4" max="4" width="12.88671875" customWidth="1"/>
    <col min="5" max="5" width="20.33203125" customWidth="1"/>
    <col min="6" max="6" width="34.6640625" customWidth="1"/>
    <col min="7" max="7" width="22.6640625" customWidth="1"/>
    <col min="8" max="8" width="22.5546875" customWidth="1"/>
    <col min="9" max="9" width="14.5546875" customWidth="1"/>
    <col min="10" max="10" width="21.6640625" customWidth="1"/>
    <col min="11" max="12" width="18.109375" customWidth="1"/>
    <col min="13" max="13" width="47.88671875" customWidth="1"/>
    <col min="14" max="14" width="14.33203125" customWidth="1"/>
    <col min="15" max="15" width="76" customWidth="1"/>
    <col min="16" max="16" width="24.6640625" customWidth="1"/>
    <col min="17" max="17" width="56.5546875" customWidth="1"/>
    <col min="18" max="18" width="20.33203125" customWidth="1"/>
    <col min="19" max="19" width="22" customWidth="1"/>
    <col min="20" max="20" width="39.44140625" customWidth="1"/>
    <col min="21" max="21" width="29" customWidth="1"/>
    <col min="22" max="28" width="9.109375" customWidth="1"/>
  </cols>
  <sheetData>
    <row r="1" spans="1:27" ht="15.75" customHeight="1" thickBot="1">
      <c r="A1" s="106" t="s">
        <v>3208</v>
      </c>
      <c r="V1" s="2"/>
      <c r="W1" s="2"/>
      <c r="X1" s="2"/>
      <c r="Y1" s="2"/>
      <c r="Z1" s="2"/>
      <c r="AA1" s="2"/>
    </row>
    <row r="2" spans="1:27" ht="15" customHeight="1">
      <c r="A2" s="531" t="str">
        <f>ЗОЛ!A2</f>
        <v>Номер строки</v>
      </c>
      <c r="B2" s="524" t="str">
        <f>ЗОЛ!B2</f>
        <v>Полное и сокращенное наименование организации отдыха детей и их оздоровления</v>
      </c>
      <c r="C2" s="524" t="str">
        <f>ЗОЛ!C2</f>
        <v>Организационно-правовая форма организации отдыха детей и их оздоровления</v>
      </c>
      <c r="D2" s="524" t="str">
        <f>ЗОЛ!D2</f>
        <v>ФИО руководителя организации отдыха детей и их оздоровления</v>
      </c>
      <c r="E2" s="524" t="str">
        <f>ЗОЛ!E2</f>
        <v>ИНН</v>
      </c>
      <c r="F2" s="524" t="str">
        <f>ЗОЛ!F2</f>
        <v>Адрес (место нахождения) организации отдыха детей и их оздоровления, контактный телефон, адрес электронной почты</v>
      </c>
      <c r="G2" s="524" t="str">
        <f>ЗОЛ!G2</f>
        <v>Официальный сайт организации отдыха детей и их оздоровления в информационно-телекоммуникационной сети "Интернет", ссылка</v>
      </c>
      <c r="H2" s="524" t="str">
        <f>ЗОЛ!H2</f>
        <v>Тип организации отдыха детей и их оздоровления</v>
      </c>
      <c r="I2" s="526" t="str">
        <f>ЗОЛ!I2</f>
        <v>Предоставляемые организацией отдыха детей и их оздоровления услуги в сфере отдыха и оздоровления детей</v>
      </c>
      <c r="J2" s="527"/>
      <c r="K2" s="527"/>
      <c r="L2" s="527"/>
      <c r="M2" s="527"/>
      <c r="N2" s="528"/>
      <c r="O2" s="524" t="str">
        <f>ЗОЛ!O2</f>
        <v>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v>
      </c>
      <c r="P2" s="524" t="str">
        <f>ЗОЛ!P2</f>
        <v>Информация о наличии санитарно-эпидемиологического заключения, включая дату и номер заключения</v>
      </c>
      <c r="Q2" s="524" t="str">
        <f>ЗОЛ!Q2</f>
        <v>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v>
      </c>
      <c r="R2" s="524" t="str">
        <f>ЗОЛ!R2</f>
        <v>Информация о наличии лицензии на осуществление медицинской деятельности</v>
      </c>
      <c r="S2" s="524" t="str">
        <f>ЗОЛ!S2</f>
        <v>Информация о наличии лицензии на осуществление образовательной деятельности</v>
      </c>
      <c r="T2" s="524" t="str">
        <f>ЗОЛ!T2</f>
        <v>Обеспечение в организации отдыха детей и их оздоровления доступности услуг для детей инвалидов и детей с ограниченными возможностями здоровья</v>
      </c>
      <c r="U2" s="524" t="str">
        <f>ЗОЛ!U2</f>
        <v>Сведения о наличии программы воспитательной работы и календарного плана воспитательной работы, ссылка</v>
      </c>
      <c r="V2" s="3"/>
      <c r="W2" s="3"/>
      <c r="X2" s="3"/>
      <c r="Y2" s="3"/>
      <c r="Z2" s="3"/>
      <c r="AA2" s="3"/>
    </row>
    <row r="3" spans="1:27" ht="68.400000000000006">
      <c r="A3" s="532"/>
      <c r="B3" s="525"/>
      <c r="C3" s="525"/>
      <c r="D3" s="525"/>
      <c r="E3" s="525"/>
      <c r="F3" s="525"/>
      <c r="G3" s="525"/>
      <c r="H3" s="525"/>
      <c r="I3" s="4" t="str">
        <f>ЗОЛ!I3</f>
        <v>Режим работы организации отдыха детей и их оздоровления</v>
      </c>
      <c r="J3" s="4" t="str">
        <f>ЗОЛ!J3</f>
        <v>Даты проведения смен</v>
      </c>
      <c r="K3" s="4" t="str">
        <f>ЗОЛ!K3</f>
        <v>Средняя стоимость 1 дня пребывания в организации отдыха детей и их оздоровления</v>
      </c>
      <c r="L3" s="4" t="str">
        <f>ЗОЛ!L3</f>
        <v>Возрастная категория детей, принимаемых в организацию отдыха детей и их оздоровления</v>
      </c>
      <c r="M3" s="4" t="str">
        <f>ЗОЛ!M3</f>
        <v>Информация о проживании и питании детей в организации отдыха детей и их оздоровления</v>
      </c>
      <c r="N3" s="4" t="str">
        <f>ЗОЛ!N3</f>
        <v>Наличие оборудованного места для купания</v>
      </c>
      <c r="O3" s="525"/>
      <c r="P3" s="525"/>
      <c r="Q3" s="525"/>
      <c r="R3" s="525"/>
      <c r="S3" s="525"/>
      <c r="T3" s="525"/>
      <c r="U3" s="525"/>
      <c r="V3" s="3"/>
      <c r="W3" s="3"/>
      <c r="X3" s="3"/>
      <c r="Y3" s="3"/>
      <c r="Z3" s="3"/>
      <c r="AA3" s="3"/>
    </row>
    <row r="4" spans="1:27" s="463" customFormat="1" ht="15" thickBot="1">
      <c r="A4" s="461" t="s">
        <v>3248</v>
      </c>
      <c r="B4" s="462" t="s">
        <v>3193</v>
      </c>
      <c r="C4" s="462" t="s">
        <v>3194</v>
      </c>
      <c r="D4" s="462" t="s">
        <v>3195</v>
      </c>
      <c r="E4" s="462" t="s">
        <v>3197</v>
      </c>
      <c r="F4" s="462" t="s">
        <v>3203</v>
      </c>
      <c r="G4" s="462" t="s">
        <v>3249</v>
      </c>
      <c r="H4" s="462" t="s">
        <v>3250</v>
      </c>
      <c r="I4" s="462" t="s">
        <v>3251</v>
      </c>
      <c r="J4" s="462" t="s">
        <v>3252</v>
      </c>
      <c r="K4" s="462" t="s">
        <v>3253</v>
      </c>
      <c r="L4" s="462" t="s">
        <v>3254</v>
      </c>
      <c r="M4" s="487" t="s">
        <v>3255</v>
      </c>
      <c r="N4" s="462" t="s">
        <v>3256</v>
      </c>
      <c r="O4" s="462" t="s">
        <v>3257</v>
      </c>
      <c r="P4" s="462" t="s">
        <v>3258</v>
      </c>
      <c r="Q4" s="462" t="s">
        <v>3259</v>
      </c>
      <c r="R4" s="462" t="s">
        <v>3260</v>
      </c>
      <c r="S4" s="462" t="s">
        <v>3261</v>
      </c>
      <c r="T4" s="462" t="s">
        <v>3262</v>
      </c>
      <c r="U4" s="462" t="s">
        <v>3263</v>
      </c>
      <c r="V4" s="406"/>
      <c r="W4" s="406"/>
      <c r="X4" s="406"/>
      <c r="Y4" s="406"/>
      <c r="Z4" s="406"/>
      <c r="AA4" s="406"/>
    </row>
    <row r="5" spans="1:27" s="30" customFormat="1" ht="131.4">
      <c r="A5" s="16">
        <v>1</v>
      </c>
      <c r="B5" s="10" t="s">
        <v>7776</v>
      </c>
      <c r="C5" s="10" t="s">
        <v>341</v>
      </c>
      <c r="D5" s="10" t="s">
        <v>3209</v>
      </c>
      <c r="E5" s="151" t="s">
        <v>3210</v>
      </c>
      <c r="F5" s="10" t="s">
        <v>7510</v>
      </c>
      <c r="G5" s="174" t="s">
        <v>3211</v>
      </c>
      <c r="H5" s="352" t="s">
        <v>9337</v>
      </c>
      <c r="I5" s="10" t="s">
        <v>22</v>
      </c>
      <c r="J5" s="16" t="s">
        <v>3290</v>
      </c>
      <c r="K5" s="39" t="s">
        <v>5363</v>
      </c>
      <c r="L5" s="10" t="s">
        <v>3212</v>
      </c>
      <c r="M5" s="76" t="s">
        <v>11376</v>
      </c>
      <c r="N5" s="9" t="s">
        <v>39</v>
      </c>
      <c r="O5" s="76" t="s">
        <v>12536</v>
      </c>
      <c r="P5" s="10" t="s">
        <v>5557</v>
      </c>
      <c r="Q5" s="173" t="s">
        <v>6974</v>
      </c>
      <c r="R5" s="16" t="s">
        <v>3788</v>
      </c>
      <c r="S5" s="10" t="s">
        <v>3560</v>
      </c>
      <c r="T5" s="33" t="s">
        <v>7221</v>
      </c>
      <c r="U5" s="71" t="s">
        <v>5558</v>
      </c>
    </row>
    <row r="6" spans="1:27" s="30" customFormat="1" ht="144">
      <c r="A6" s="16">
        <v>2</v>
      </c>
      <c r="B6" s="10" t="s">
        <v>7775</v>
      </c>
      <c r="C6" s="10" t="s">
        <v>701</v>
      </c>
      <c r="D6" s="10" t="s">
        <v>3816</v>
      </c>
      <c r="E6" s="10">
        <v>6661004358</v>
      </c>
      <c r="F6" s="10" t="s">
        <v>13971</v>
      </c>
      <c r="G6" s="174" t="s">
        <v>93</v>
      </c>
      <c r="H6" s="352" t="s">
        <v>9337</v>
      </c>
      <c r="I6" s="10" t="s">
        <v>22</v>
      </c>
      <c r="J6" s="10" t="s">
        <v>3365</v>
      </c>
      <c r="K6" s="22">
        <v>1026</v>
      </c>
      <c r="L6" s="10" t="s">
        <v>3154</v>
      </c>
      <c r="M6" s="76" t="s">
        <v>11406</v>
      </c>
      <c r="N6" s="9" t="s">
        <v>39</v>
      </c>
      <c r="O6" s="150" t="s">
        <v>12537</v>
      </c>
      <c r="P6" s="10" t="s">
        <v>6605</v>
      </c>
      <c r="Q6" s="173" t="s">
        <v>6975</v>
      </c>
      <c r="R6" s="10" t="s">
        <v>39</v>
      </c>
      <c r="S6" s="10" t="s">
        <v>39</v>
      </c>
      <c r="T6" s="246" t="s">
        <v>5254</v>
      </c>
      <c r="U6" s="366" t="s">
        <v>5253</v>
      </c>
    </row>
    <row r="7" spans="1:27" s="30" customFormat="1" ht="84">
      <c r="A7" s="16">
        <v>3</v>
      </c>
      <c r="B7" s="10" t="s">
        <v>7752</v>
      </c>
      <c r="C7" s="10" t="s">
        <v>124</v>
      </c>
      <c r="D7" s="10" t="s">
        <v>3213</v>
      </c>
      <c r="E7" s="10">
        <v>6671291983</v>
      </c>
      <c r="F7" s="10" t="s">
        <v>7511</v>
      </c>
      <c r="G7" s="125" t="s">
        <v>3214</v>
      </c>
      <c r="H7" s="352" t="s">
        <v>9337</v>
      </c>
      <c r="I7" s="10" t="s">
        <v>22</v>
      </c>
      <c r="J7" s="10" t="s">
        <v>5543</v>
      </c>
      <c r="K7" s="14">
        <v>7700</v>
      </c>
      <c r="L7" s="10" t="s">
        <v>98</v>
      </c>
      <c r="M7" s="76" t="s">
        <v>11377</v>
      </c>
      <c r="N7" s="9" t="s">
        <v>39</v>
      </c>
      <c r="O7" s="76" t="s">
        <v>12538</v>
      </c>
      <c r="P7" s="10" t="s">
        <v>5449</v>
      </c>
      <c r="Q7" s="173" t="s">
        <v>6976</v>
      </c>
      <c r="R7" s="10" t="s">
        <v>39</v>
      </c>
      <c r="S7" s="10" t="s">
        <v>39</v>
      </c>
      <c r="T7" s="246" t="s">
        <v>5002</v>
      </c>
      <c r="U7" s="343" t="s">
        <v>5729</v>
      </c>
    </row>
    <row r="8" spans="1:27" s="30" customFormat="1" ht="106.2">
      <c r="A8" s="16">
        <v>4</v>
      </c>
      <c r="B8" s="10" t="s">
        <v>7774</v>
      </c>
      <c r="C8" s="10" t="s">
        <v>44</v>
      </c>
      <c r="D8" s="10" t="s">
        <v>3561</v>
      </c>
      <c r="E8" s="113">
        <v>6617020311</v>
      </c>
      <c r="F8" s="10" t="s">
        <v>7512</v>
      </c>
      <c r="G8" s="125" t="s">
        <v>3215</v>
      </c>
      <c r="H8" s="352" t="s">
        <v>9337</v>
      </c>
      <c r="I8" s="10" t="s">
        <v>22</v>
      </c>
      <c r="J8" s="10" t="s">
        <v>3739</v>
      </c>
      <c r="K8" s="367">
        <v>304</v>
      </c>
      <c r="L8" s="16" t="s">
        <v>31</v>
      </c>
      <c r="M8" s="80" t="s">
        <v>11134</v>
      </c>
      <c r="N8" s="19" t="s">
        <v>39</v>
      </c>
      <c r="O8" s="80" t="s">
        <v>12539</v>
      </c>
      <c r="P8" s="16" t="s">
        <v>3597</v>
      </c>
      <c r="Q8" s="189" t="s">
        <v>6977</v>
      </c>
      <c r="R8" s="16" t="s">
        <v>3789</v>
      </c>
      <c r="S8" s="16" t="s">
        <v>3562</v>
      </c>
      <c r="T8" s="189" t="s">
        <v>5456</v>
      </c>
      <c r="U8" s="71" t="s">
        <v>45</v>
      </c>
    </row>
    <row r="9" spans="1:27" s="30" customFormat="1" ht="84">
      <c r="A9" s="16">
        <v>5</v>
      </c>
      <c r="B9" s="10" t="s">
        <v>7773</v>
      </c>
      <c r="C9" s="10" t="s">
        <v>141</v>
      </c>
      <c r="D9" s="10" t="s">
        <v>3216</v>
      </c>
      <c r="E9" s="10">
        <v>6606003385</v>
      </c>
      <c r="F9" s="10" t="s">
        <v>8642</v>
      </c>
      <c r="G9" s="77" t="s">
        <v>4032</v>
      </c>
      <c r="H9" s="352" t="s">
        <v>9337</v>
      </c>
      <c r="I9" s="10" t="s">
        <v>22</v>
      </c>
      <c r="J9" s="10" t="s">
        <v>3470</v>
      </c>
      <c r="K9" s="14">
        <v>2310</v>
      </c>
      <c r="L9" s="10" t="s">
        <v>70</v>
      </c>
      <c r="M9" s="76" t="s">
        <v>11394</v>
      </c>
      <c r="N9" s="19" t="s">
        <v>39</v>
      </c>
      <c r="O9" s="76" t="s">
        <v>12540</v>
      </c>
      <c r="P9" s="10" t="s">
        <v>3598</v>
      </c>
      <c r="Q9" s="173" t="s">
        <v>6978</v>
      </c>
      <c r="R9" s="10" t="s">
        <v>3217</v>
      </c>
      <c r="S9" s="10" t="s">
        <v>39</v>
      </c>
      <c r="T9" s="246" t="s">
        <v>5002</v>
      </c>
      <c r="U9" s="71" t="s">
        <v>5344</v>
      </c>
    </row>
    <row r="10" spans="1:27" s="30" customFormat="1" ht="91.2" customHeight="1">
      <c r="A10" s="16">
        <v>6</v>
      </c>
      <c r="B10" s="10" t="s">
        <v>7772</v>
      </c>
      <c r="C10" s="10" t="s">
        <v>124</v>
      </c>
      <c r="D10" s="10" t="s">
        <v>3563</v>
      </c>
      <c r="E10" s="10">
        <v>6670224889</v>
      </c>
      <c r="F10" s="10" t="s">
        <v>7650</v>
      </c>
      <c r="G10" s="125" t="s">
        <v>3220</v>
      </c>
      <c r="H10" s="352" t="s">
        <v>9337</v>
      </c>
      <c r="I10" s="10" t="s">
        <v>22</v>
      </c>
      <c r="J10" s="10" t="s">
        <v>5774</v>
      </c>
      <c r="K10" s="22">
        <v>8700</v>
      </c>
      <c r="L10" s="10" t="s">
        <v>3221</v>
      </c>
      <c r="M10" s="76" t="s">
        <v>11378</v>
      </c>
      <c r="N10" s="10" t="s">
        <v>39</v>
      </c>
      <c r="O10" s="76" t="s">
        <v>12541</v>
      </c>
      <c r="P10" s="10" t="s">
        <v>6766</v>
      </c>
      <c r="Q10" s="173" t="s">
        <v>6979</v>
      </c>
      <c r="R10" s="10" t="s">
        <v>3588</v>
      </c>
      <c r="S10" s="10" t="s">
        <v>39</v>
      </c>
      <c r="T10" s="246" t="s">
        <v>5002</v>
      </c>
      <c r="U10" s="71" t="s">
        <v>5728</v>
      </c>
    </row>
    <row r="11" spans="1:27" s="30" customFormat="1" ht="105.6">
      <c r="A11" s="16">
        <v>7</v>
      </c>
      <c r="B11" s="10" t="s">
        <v>7771</v>
      </c>
      <c r="C11" s="10" t="s">
        <v>1439</v>
      </c>
      <c r="D11" s="10" t="s">
        <v>3222</v>
      </c>
      <c r="E11" s="113">
        <v>6660008053</v>
      </c>
      <c r="F11" s="10" t="s">
        <v>8643</v>
      </c>
      <c r="G11" s="77" t="s">
        <v>4031</v>
      </c>
      <c r="H11" s="352" t="s">
        <v>9337</v>
      </c>
      <c r="I11" s="10" t="s">
        <v>22</v>
      </c>
      <c r="J11" s="16" t="s">
        <v>5547</v>
      </c>
      <c r="K11" s="105">
        <v>2096.4299999999998</v>
      </c>
      <c r="L11" s="10" t="s">
        <v>3223</v>
      </c>
      <c r="M11" s="76" t="s">
        <v>11379</v>
      </c>
      <c r="N11" s="10" t="s">
        <v>39</v>
      </c>
      <c r="O11" s="76" t="s">
        <v>12542</v>
      </c>
      <c r="P11" s="10" t="s">
        <v>7277</v>
      </c>
      <c r="Q11" s="173" t="s">
        <v>7088</v>
      </c>
      <c r="R11" s="10" t="s">
        <v>3790</v>
      </c>
      <c r="S11" s="33" t="s">
        <v>3564</v>
      </c>
      <c r="T11" s="173" t="s">
        <v>5001</v>
      </c>
      <c r="U11" s="71" t="s">
        <v>5727</v>
      </c>
    </row>
    <row r="12" spans="1:27" s="30" customFormat="1" ht="271.5" customHeight="1">
      <c r="A12" s="16">
        <v>8</v>
      </c>
      <c r="B12" s="10" t="s">
        <v>7770</v>
      </c>
      <c r="C12" s="10" t="s">
        <v>1439</v>
      </c>
      <c r="D12" s="10" t="s">
        <v>3565</v>
      </c>
      <c r="E12" s="113">
        <v>6605000060</v>
      </c>
      <c r="F12" s="10" t="s">
        <v>13938</v>
      </c>
      <c r="G12" s="77" t="s">
        <v>4030</v>
      </c>
      <c r="H12" s="352" t="s">
        <v>9337</v>
      </c>
      <c r="I12" s="10" t="s">
        <v>22</v>
      </c>
      <c r="J12" s="10" t="s">
        <v>7687</v>
      </c>
      <c r="K12" s="146">
        <v>0</v>
      </c>
      <c r="L12" s="10" t="s">
        <v>7072</v>
      </c>
      <c r="M12" s="76" t="s">
        <v>11380</v>
      </c>
      <c r="N12" s="10" t="s">
        <v>39</v>
      </c>
      <c r="O12" s="76" t="s">
        <v>12543</v>
      </c>
      <c r="P12" s="10" t="s">
        <v>7276</v>
      </c>
      <c r="Q12" s="173" t="s">
        <v>7089</v>
      </c>
      <c r="R12" s="10" t="s">
        <v>3589</v>
      </c>
      <c r="S12" s="33" t="s">
        <v>3224</v>
      </c>
      <c r="T12" s="192" t="s">
        <v>7234</v>
      </c>
      <c r="U12" s="71" t="s">
        <v>7073</v>
      </c>
    </row>
    <row r="13" spans="1:27" s="30" customFormat="1" ht="219.75" customHeight="1">
      <c r="A13" s="16">
        <v>9</v>
      </c>
      <c r="B13" s="10" t="s">
        <v>7769</v>
      </c>
      <c r="C13" s="10" t="s">
        <v>124</v>
      </c>
      <c r="D13" s="10" t="s">
        <v>3225</v>
      </c>
      <c r="E13" s="10">
        <v>6673134601</v>
      </c>
      <c r="F13" s="10" t="s">
        <v>8644</v>
      </c>
      <c r="G13" s="77" t="s">
        <v>3226</v>
      </c>
      <c r="H13" s="352" t="s">
        <v>9337</v>
      </c>
      <c r="I13" s="10" t="s">
        <v>34</v>
      </c>
      <c r="J13" s="10" t="s">
        <v>3469</v>
      </c>
      <c r="K13" s="14">
        <v>1700.3</v>
      </c>
      <c r="L13" s="10" t="s">
        <v>31</v>
      </c>
      <c r="M13" s="76" t="s">
        <v>11395</v>
      </c>
      <c r="N13" s="10" t="s">
        <v>117</v>
      </c>
      <c r="O13" s="76" t="s">
        <v>12544</v>
      </c>
      <c r="P13" s="10" t="s">
        <v>101</v>
      </c>
      <c r="Q13" s="33" t="s">
        <v>3227</v>
      </c>
      <c r="R13" s="10" t="s">
        <v>3566</v>
      </c>
      <c r="S13" s="10" t="s">
        <v>39</v>
      </c>
      <c r="T13" s="173" t="s">
        <v>7235</v>
      </c>
      <c r="U13" s="71" t="s">
        <v>5726</v>
      </c>
    </row>
    <row r="14" spans="1:27" s="30" customFormat="1" ht="240">
      <c r="A14" s="16">
        <v>10</v>
      </c>
      <c r="B14" s="10" t="s">
        <v>7768</v>
      </c>
      <c r="C14" s="10" t="s">
        <v>124</v>
      </c>
      <c r="D14" s="10" t="s">
        <v>3228</v>
      </c>
      <c r="E14" s="10">
        <v>6672273955</v>
      </c>
      <c r="F14" s="10" t="s">
        <v>8645</v>
      </c>
      <c r="G14" s="125" t="s">
        <v>4029</v>
      </c>
      <c r="H14" s="352" t="s">
        <v>9337</v>
      </c>
      <c r="I14" s="10" t="s">
        <v>34</v>
      </c>
      <c r="J14" s="10" t="s">
        <v>3471</v>
      </c>
      <c r="K14" s="14">
        <v>1730</v>
      </c>
      <c r="L14" s="10" t="s">
        <v>31</v>
      </c>
      <c r="M14" s="76" t="s">
        <v>11381</v>
      </c>
      <c r="N14" s="10" t="s">
        <v>117</v>
      </c>
      <c r="O14" s="76" t="s">
        <v>12545</v>
      </c>
      <c r="P14" s="10" t="s">
        <v>3229</v>
      </c>
      <c r="Q14" s="33" t="s">
        <v>3230</v>
      </c>
      <c r="R14" s="10" t="s">
        <v>3231</v>
      </c>
      <c r="S14" s="10" t="s">
        <v>39</v>
      </c>
      <c r="T14" s="173" t="s">
        <v>7235</v>
      </c>
      <c r="U14" s="71" t="s">
        <v>5351</v>
      </c>
    </row>
    <row r="15" spans="1:27" s="30" customFormat="1" ht="300">
      <c r="A15" s="16">
        <v>11</v>
      </c>
      <c r="B15" s="10" t="s">
        <v>7768</v>
      </c>
      <c r="C15" s="10" t="s">
        <v>124</v>
      </c>
      <c r="D15" s="10" t="s">
        <v>3228</v>
      </c>
      <c r="E15" s="10" t="s">
        <v>3232</v>
      </c>
      <c r="F15" s="10" t="s">
        <v>13797</v>
      </c>
      <c r="G15" s="77" t="s">
        <v>4029</v>
      </c>
      <c r="H15" s="352" t="s">
        <v>9337</v>
      </c>
      <c r="I15" s="10" t="s">
        <v>34</v>
      </c>
      <c r="J15" s="10" t="s">
        <v>3472</v>
      </c>
      <c r="K15" s="14">
        <v>1750</v>
      </c>
      <c r="L15" s="10" t="s">
        <v>31</v>
      </c>
      <c r="M15" s="76" t="s">
        <v>11396</v>
      </c>
      <c r="N15" s="10" t="s">
        <v>117</v>
      </c>
      <c r="O15" s="76" t="s">
        <v>12544</v>
      </c>
      <c r="P15" s="10" t="s">
        <v>101</v>
      </c>
      <c r="Q15" s="33" t="s">
        <v>3230</v>
      </c>
      <c r="R15" s="10" t="s">
        <v>3233</v>
      </c>
      <c r="S15" s="10" t="s">
        <v>39</v>
      </c>
      <c r="T15" s="173" t="s">
        <v>7235</v>
      </c>
      <c r="U15" s="71" t="s">
        <v>5351</v>
      </c>
    </row>
    <row r="16" spans="1:27" s="30" customFormat="1" ht="108">
      <c r="A16" s="16">
        <v>12</v>
      </c>
      <c r="B16" s="10" t="s">
        <v>7767</v>
      </c>
      <c r="C16" s="10" t="s">
        <v>44</v>
      </c>
      <c r="D16" s="10" t="s">
        <v>3234</v>
      </c>
      <c r="E16" s="10">
        <v>6620016026</v>
      </c>
      <c r="F16" s="10" t="s">
        <v>13939</v>
      </c>
      <c r="G16" s="77" t="s">
        <v>3235</v>
      </c>
      <c r="H16" s="352" t="s">
        <v>9337</v>
      </c>
      <c r="I16" s="10" t="s">
        <v>22</v>
      </c>
      <c r="J16" s="16" t="s">
        <v>7021</v>
      </c>
      <c r="K16" s="39" t="s">
        <v>5548</v>
      </c>
      <c r="L16" s="16" t="s">
        <v>5549</v>
      </c>
      <c r="M16" s="76" t="s">
        <v>11382</v>
      </c>
      <c r="N16" s="10" t="s">
        <v>117</v>
      </c>
      <c r="O16" s="76" t="s">
        <v>12546</v>
      </c>
      <c r="P16" s="10" t="s">
        <v>7022</v>
      </c>
      <c r="Q16" s="173" t="s">
        <v>5176</v>
      </c>
      <c r="R16" s="16" t="s">
        <v>3236</v>
      </c>
      <c r="S16" s="267" t="s">
        <v>3237</v>
      </c>
      <c r="T16" s="173" t="s">
        <v>7222</v>
      </c>
      <c r="U16" s="71" t="s">
        <v>7023</v>
      </c>
    </row>
    <row r="17" spans="1:21" s="30" customFormat="1" ht="156">
      <c r="A17" s="16">
        <v>13</v>
      </c>
      <c r="B17" s="10" t="s">
        <v>7766</v>
      </c>
      <c r="C17" s="10" t="s">
        <v>124</v>
      </c>
      <c r="D17" s="10" t="s">
        <v>3238</v>
      </c>
      <c r="E17" s="10">
        <v>6673102430</v>
      </c>
      <c r="F17" s="10" t="s">
        <v>13798</v>
      </c>
      <c r="G17" s="125" t="s">
        <v>23</v>
      </c>
      <c r="H17" s="352" t="s">
        <v>9337</v>
      </c>
      <c r="I17" s="10" t="s">
        <v>34</v>
      </c>
      <c r="J17" s="10" t="s">
        <v>3473</v>
      </c>
      <c r="K17" s="14">
        <v>3714.28</v>
      </c>
      <c r="L17" s="15" t="s">
        <v>241</v>
      </c>
      <c r="M17" s="76" t="s">
        <v>11397</v>
      </c>
      <c r="N17" s="10" t="s">
        <v>117</v>
      </c>
      <c r="O17" s="76" t="s">
        <v>11869</v>
      </c>
      <c r="P17" s="10" t="s">
        <v>112</v>
      </c>
      <c r="Q17" s="33" t="s">
        <v>5364</v>
      </c>
      <c r="R17" s="10" t="s">
        <v>3571</v>
      </c>
      <c r="S17" s="9" t="s">
        <v>113</v>
      </c>
      <c r="T17" s="173" t="s">
        <v>7223</v>
      </c>
      <c r="U17" s="71" t="s">
        <v>5352</v>
      </c>
    </row>
    <row r="18" spans="1:21" s="30" customFormat="1" ht="300">
      <c r="A18" s="16">
        <v>14</v>
      </c>
      <c r="B18" s="10" t="s">
        <v>7765</v>
      </c>
      <c r="C18" s="10" t="s">
        <v>124</v>
      </c>
      <c r="D18" s="10" t="s">
        <v>3238</v>
      </c>
      <c r="E18" s="10">
        <v>6673102430</v>
      </c>
      <c r="F18" s="10" t="s">
        <v>13799</v>
      </c>
      <c r="G18" s="77" t="s">
        <v>100</v>
      </c>
      <c r="H18" s="352" t="s">
        <v>9337</v>
      </c>
      <c r="I18" s="10" t="s">
        <v>34</v>
      </c>
      <c r="J18" s="10" t="s">
        <v>3474</v>
      </c>
      <c r="K18" s="14">
        <v>1728.57</v>
      </c>
      <c r="L18" s="15" t="s">
        <v>241</v>
      </c>
      <c r="M18" s="76" t="s">
        <v>11398</v>
      </c>
      <c r="N18" s="10" t="s">
        <v>117</v>
      </c>
      <c r="O18" s="76" t="s">
        <v>12544</v>
      </c>
      <c r="P18" s="10" t="s">
        <v>101</v>
      </c>
      <c r="Q18" s="33" t="s">
        <v>3230</v>
      </c>
      <c r="R18" s="10" t="s">
        <v>3572</v>
      </c>
      <c r="S18" s="9" t="s">
        <v>3782</v>
      </c>
      <c r="T18" s="173" t="s">
        <v>7235</v>
      </c>
      <c r="U18" s="71" t="s">
        <v>5352</v>
      </c>
    </row>
    <row r="19" spans="1:21" s="30" customFormat="1" ht="96">
      <c r="A19" s="16">
        <v>15</v>
      </c>
      <c r="B19" s="10" t="s">
        <v>7764</v>
      </c>
      <c r="C19" s="10" t="s">
        <v>1630</v>
      </c>
      <c r="D19" s="10" t="s">
        <v>3239</v>
      </c>
      <c r="E19" s="37" t="s">
        <v>3240</v>
      </c>
      <c r="F19" s="10" t="s">
        <v>14027</v>
      </c>
      <c r="G19" s="125" t="s">
        <v>3241</v>
      </c>
      <c r="H19" s="352" t="s">
        <v>9337</v>
      </c>
      <c r="I19" s="10" t="s">
        <v>34</v>
      </c>
      <c r="J19" s="16" t="s">
        <v>5715</v>
      </c>
      <c r="K19" s="354" t="s">
        <v>5730</v>
      </c>
      <c r="L19" s="10" t="s">
        <v>70</v>
      </c>
      <c r="M19" s="76" t="s">
        <v>11383</v>
      </c>
      <c r="N19" s="10" t="s">
        <v>117</v>
      </c>
      <c r="O19" s="76" t="s">
        <v>12547</v>
      </c>
      <c r="P19" s="10" t="s">
        <v>3599</v>
      </c>
      <c r="Q19" s="173" t="s">
        <v>6855</v>
      </c>
      <c r="R19" s="10" t="s">
        <v>39</v>
      </c>
      <c r="S19" s="10" t="s">
        <v>39</v>
      </c>
      <c r="T19" s="173" t="s">
        <v>5638</v>
      </c>
      <c r="U19" s="71" t="s">
        <v>5353</v>
      </c>
    </row>
    <row r="20" spans="1:21" s="30" customFormat="1" ht="204" customHeight="1">
      <c r="A20" s="16">
        <v>16</v>
      </c>
      <c r="B20" s="10" t="s">
        <v>7763</v>
      </c>
      <c r="C20" s="10" t="s">
        <v>1630</v>
      </c>
      <c r="D20" s="10" t="s">
        <v>3567</v>
      </c>
      <c r="E20" s="37">
        <v>660700801040</v>
      </c>
      <c r="F20" s="10" t="s">
        <v>13909</v>
      </c>
      <c r="G20" s="125" t="s">
        <v>3242</v>
      </c>
      <c r="H20" s="352" t="s">
        <v>9337</v>
      </c>
      <c r="I20" s="10" t="s">
        <v>34</v>
      </c>
      <c r="J20" s="16" t="s">
        <v>5542</v>
      </c>
      <c r="K20" s="18">
        <v>2057.14</v>
      </c>
      <c r="L20" s="10" t="s">
        <v>135</v>
      </c>
      <c r="M20" s="76" t="s">
        <v>11384</v>
      </c>
      <c r="N20" s="10" t="s">
        <v>39</v>
      </c>
      <c r="O20" s="76" t="s">
        <v>12501</v>
      </c>
      <c r="P20" s="10" t="s">
        <v>3590</v>
      </c>
      <c r="Q20" s="173" t="s">
        <v>6856</v>
      </c>
      <c r="R20" s="16" t="s">
        <v>4823</v>
      </c>
      <c r="S20" s="10" t="s">
        <v>39</v>
      </c>
      <c r="T20" s="80" t="s">
        <v>5260</v>
      </c>
      <c r="U20" s="72" t="s">
        <v>5354</v>
      </c>
    </row>
    <row r="21" spans="1:21" s="30" customFormat="1" ht="70.8">
      <c r="A21" s="16">
        <v>17</v>
      </c>
      <c r="B21" s="10" t="s">
        <v>7762</v>
      </c>
      <c r="C21" s="10" t="s">
        <v>341</v>
      </c>
      <c r="D21" s="10" t="s">
        <v>3243</v>
      </c>
      <c r="E21" s="10">
        <v>6606015020</v>
      </c>
      <c r="F21" s="10" t="s">
        <v>13800</v>
      </c>
      <c r="G21" s="125" t="s">
        <v>3244</v>
      </c>
      <c r="H21" s="352" t="s">
        <v>9337</v>
      </c>
      <c r="I21" s="10" t="s">
        <v>22</v>
      </c>
      <c r="J21" s="10" t="s">
        <v>444</v>
      </c>
      <c r="K21" s="18">
        <v>448.4</v>
      </c>
      <c r="L21" s="10" t="s">
        <v>3245</v>
      </c>
      <c r="M21" s="76" t="s">
        <v>11385</v>
      </c>
      <c r="N21" s="10" t="s">
        <v>39</v>
      </c>
      <c r="O21" s="76" t="s">
        <v>12548</v>
      </c>
      <c r="P21" s="10" t="s">
        <v>11847</v>
      </c>
      <c r="Q21" s="173" t="s">
        <v>6857</v>
      </c>
      <c r="R21" s="10" t="s">
        <v>39</v>
      </c>
      <c r="S21" s="10" t="s">
        <v>3781</v>
      </c>
      <c r="T21" s="173" t="s">
        <v>7219</v>
      </c>
      <c r="U21" s="71" t="s">
        <v>5269</v>
      </c>
    </row>
    <row r="22" spans="1:21" s="30" customFormat="1" ht="106.8">
      <c r="A22" s="16">
        <v>18</v>
      </c>
      <c r="B22" s="16" t="s">
        <v>7761</v>
      </c>
      <c r="C22" s="10" t="s">
        <v>1439</v>
      </c>
      <c r="D22" s="16" t="s">
        <v>3568</v>
      </c>
      <c r="E22" s="16">
        <v>6661003315</v>
      </c>
      <c r="F22" s="16" t="s">
        <v>13940</v>
      </c>
      <c r="G22" s="77" t="s">
        <v>3847</v>
      </c>
      <c r="H22" s="352" t="s">
        <v>9337</v>
      </c>
      <c r="I22" s="16" t="s">
        <v>22</v>
      </c>
      <c r="J22" s="16" t="s">
        <v>6102</v>
      </c>
      <c r="K22" s="146">
        <v>1880</v>
      </c>
      <c r="L22" s="147" t="s">
        <v>6103</v>
      </c>
      <c r="M22" s="76" t="s">
        <v>11399</v>
      </c>
      <c r="N22" s="10" t="s">
        <v>39</v>
      </c>
      <c r="O22" s="80" t="s">
        <v>12549</v>
      </c>
      <c r="P22" s="16" t="s">
        <v>3575</v>
      </c>
      <c r="Q22" s="189" t="s">
        <v>6854</v>
      </c>
      <c r="R22" s="16" t="s">
        <v>3246</v>
      </c>
      <c r="S22" s="16" t="s">
        <v>3247</v>
      </c>
      <c r="T22" s="246" t="s">
        <v>5638</v>
      </c>
      <c r="U22" s="343" t="s">
        <v>5355</v>
      </c>
    </row>
    <row r="23" spans="1:21" s="30" customFormat="1" ht="48">
      <c r="A23" s="16">
        <v>19</v>
      </c>
      <c r="B23" s="16" t="s">
        <v>7760</v>
      </c>
      <c r="C23" s="10" t="s">
        <v>124</v>
      </c>
      <c r="D23" s="16" t="s">
        <v>3845</v>
      </c>
      <c r="E23" s="16">
        <v>6685091141</v>
      </c>
      <c r="F23" s="16" t="s">
        <v>3846</v>
      </c>
      <c r="G23" s="77" t="s">
        <v>3953</v>
      </c>
      <c r="H23" s="352" t="s">
        <v>9337</v>
      </c>
      <c r="I23" s="16" t="s">
        <v>22</v>
      </c>
      <c r="J23" s="16" t="s">
        <v>6984</v>
      </c>
      <c r="K23" s="146"/>
      <c r="L23" s="147" t="s">
        <v>241</v>
      </c>
      <c r="M23" s="76" t="s">
        <v>11400</v>
      </c>
      <c r="N23" s="10" t="s">
        <v>39</v>
      </c>
      <c r="O23" s="80" t="s">
        <v>12550</v>
      </c>
      <c r="P23" s="16" t="s">
        <v>4497</v>
      </c>
      <c r="Q23" s="224" t="s">
        <v>6983</v>
      </c>
      <c r="R23" s="16" t="s">
        <v>6480</v>
      </c>
      <c r="S23" s="16" t="s">
        <v>39</v>
      </c>
      <c r="T23" s="246" t="s">
        <v>5002</v>
      </c>
      <c r="U23" s="343" t="s">
        <v>39</v>
      </c>
    </row>
    <row r="24" spans="1:21" s="30" customFormat="1" ht="109.95" customHeight="1">
      <c r="A24" s="16">
        <v>20</v>
      </c>
      <c r="B24" s="10" t="s">
        <v>6482</v>
      </c>
      <c r="C24" s="10" t="s">
        <v>1630</v>
      </c>
      <c r="D24" s="10" t="s">
        <v>6479</v>
      </c>
      <c r="E24" s="259">
        <v>665811251792</v>
      </c>
      <c r="F24" s="10" t="s">
        <v>8646</v>
      </c>
      <c r="G24" s="353" t="s">
        <v>3851</v>
      </c>
      <c r="H24" s="352" t="s">
        <v>9337</v>
      </c>
      <c r="I24" s="10" t="s">
        <v>22</v>
      </c>
      <c r="J24" s="10" t="s">
        <v>6477</v>
      </c>
      <c r="K24" s="146">
        <v>7800</v>
      </c>
      <c r="L24" s="147" t="s">
        <v>241</v>
      </c>
      <c r="M24" s="76" t="s">
        <v>11386</v>
      </c>
      <c r="N24" s="10" t="s">
        <v>39</v>
      </c>
      <c r="O24" s="80" t="s">
        <v>12550</v>
      </c>
      <c r="P24" s="10" t="s">
        <v>4497</v>
      </c>
      <c r="Q24" s="224" t="s">
        <v>6982</v>
      </c>
      <c r="R24" s="10" t="s">
        <v>4088</v>
      </c>
      <c r="S24" s="10" t="s">
        <v>6478</v>
      </c>
      <c r="T24" s="246" t="s">
        <v>5002</v>
      </c>
      <c r="U24" s="355" t="s">
        <v>6481</v>
      </c>
    </row>
    <row r="25" spans="1:21" s="30" customFormat="1" ht="192">
      <c r="A25" s="16">
        <v>21</v>
      </c>
      <c r="B25" s="10" t="s">
        <v>7740</v>
      </c>
      <c r="C25" s="10" t="s">
        <v>1439</v>
      </c>
      <c r="D25" s="10" t="s">
        <v>5956</v>
      </c>
      <c r="E25" s="112">
        <v>6663019600</v>
      </c>
      <c r="F25" s="10" t="s">
        <v>8647</v>
      </c>
      <c r="G25" s="204" t="s">
        <v>5957</v>
      </c>
      <c r="H25" s="352" t="s">
        <v>9337</v>
      </c>
      <c r="I25" s="10" t="s">
        <v>22</v>
      </c>
      <c r="J25" s="10" t="s">
        <v>5958</v>
      </c>
      <c r="K25" s="18">
        <v>0</v>
      </c>
      <c r="L25" s="10" t="s">
        <v>5959</v>
      </c>
      <c r="M25" s="76" t="s">
        <v>11380</v>
      </c>
      <c r="N25" s="10" t="s">
        <v>39</v>
      </c>
      <c r="O25" s="115" t="s">
        <v>12076</v>
      </c>
      <c r="P25" s="10" t="s">
        <v>5960</v>
      </c>
      <c r="Q25" s="173" t="s">
        <v>6847</v>
      </c>
      <c r="R25" s="10" t="s">
        <v>5961</v>
      </c>
      <c r="S25" s="10" t="s">
        <v>5962</v>
      </c>
      <c r="T25" s="356" t="s">
        <v>5002</v>
      </c>
      <c r="U25" s="357" t="s">
        <v>5963</v>
      </c>
    </row>
    <row r="26" spans="1:21" s="30" customFormat="1" ht="95.4">
      <c r="A26" s="16">
        <v>22</v>
      </c>
      <c r="B26" s="47" t="s">
        <v>7759</v>
      </c>
      <c r="C26" s="47" t="s">
        <v>1439</v>
      </c>
      <c r="D26" s="47" t="s">
        <v>6043</v>
      </c>
      <c r="E26" s="47">
        <v>6659014609</v>
      </c>
      <c r="F26" s="47" t="s">
        <v>13801</v>
      </c>
      <c r="G26" s="99" t="s">
        <v>6044</v>
      </c>
      <c r="H26" s="352" t="s">
        <v>9337</v>
      </c>
      <c r="I26" s="47" t="s">
        <v>22</v>
      </c>
      <c r="J26" s="47" t="s">
        <v>6047</v>
      </c>
      <c r="K26" s="154">
        <v>0</v>
      </c>
      <c r="L26" s="47" t="s">
        <v>3848</v>
      </c>
      <c r="M26" s="87" t="s">
        <v>11387</v>
      </c>
      <c r="N26" s="47" t="s">
        <v>39</v>
      </c>
      <c r="O26" s="87" t="s">
        <v>11962</v>
      </c>
      <c r="P26" s="47" t="s">
        <v>11848</v>
      </c>
      <c r="Q26" s="224" t="s">
        <v>5174</v>
      </c>
      <c r="R26" s="47" t="s">
        <v>6045</v>
      </c>
      <c r="S26" s="47" t="s">
        <v>6046</v>
      </c>
      <c r="T26" s="358" t="s">
        <v>6844</v>
      </c>
      <c r="U26" s="302" t="s">
        <v>6175</v>
      </c>
    </row>
    <row r="27" spans="1:21" s="30" customFormat="1" ht="95.4">
      <c r="A27" s="16">
        <v>23</v>
      </c>
      <c r="B27" s="47" t="s">
        <v>6176</v>
      </c>
      <c r="C27" s="47" t="s">
        <v>1439</v>
      </c>
      <c r="D27" s="47" t="s">
        <v>5964</v>
      </c>
      <c r="E27" s="47">
        <v>6619003030</v>
      </c>
      <c r="F27" s="47" t="s">
        <v>13941</v>
      </c>
      <c r="G27" s="99" t="s">
        <v>5965</v>
      </c>
      <c r="H27" s="352" t="s">
        <v>9337</v>
      </c>
      <c r="I27" s="47" t="s">
        <v>22</v>
      </c>
      <c r="J27" s="47" t="s">
        <v>6112</v>
      </c>
      <c r="K27" s="154">
        <v>0</v>
      </c>
      <c r="L27" s="47" t="s">
        <v>98</v>
      </c>
      <c r="M27" s="87" t="s">
        <v>11387</v>
      </c>
      <c r="N27" s="47" t="s">
        <v>39</v>
      </c>
      <c r="O27" s="87" t="s">
        <v>12489</v>
      </c>
      <c r="P27" s="47" t="s">
        <v>6973</v>
      </c>
      <c r="Q27" s="224" t="s">
        <v>6848</v>
      </c>
      <c r="R27" s="47" t="s">
        <v>5966</v>
      </c>
      <c r="S27" s="47" t="s">
        <v>5967</v>
      </c>
      <c r="T27" s="224" t="s">
        <v>6114</v>
      </c>
      <c r="U27" s="359" t="s">
        <v>6113</v>
      </c>
    </row>
    <row r="28" spans="1:21" s="30" customFormat="1" ht="144">
      <c r="A28" s="16">
        <v>24</v>
      </c>
      <c r="B28" s="47" t="s">
        <v>7758</v>
      </c>
      <c r="C28" s="47" t="s">
        <v>1439</v>
      </c>
      <c r="D28" s="185" t="s">
        <v>6104</v>
      </c>
      <c r="E28" s="360" t="s">
        <v>6105</v>
      </c>
      <c r="F28" s="185" t="s">
        <v>13942</v>
      </c>
      <c r="G28" s="361" t="s">
        <v>6106</v>
      </c>
      <c r="H28" s="352" t="s">
        <v>9337</v>
      </c>
      <c r="I28" s="185" t="s">
        <v>22</v>
      </c>
      <c r="J28" s="185" t="s">
        <v>6107</v>
      </c>
      <c r="K28" s="362">
        <v>400</v>
      </c>
      <c r="L28" s="185" t="s">
        <v>6108</v>
      </c>
      <c r="M28" s="87" t="s">
        <v>10898</v>
      </c>
      <c r="N28" s="185" t="s">
        <v>39</v>
      </c>
      <c r="O28" s="492" t="s">
        <v>11868</v>
      </c>
      <c r="P28" s="185" t="s">
        <v>11849</v>
      </c>
      <c r="Q28" s="363" t="s">
        <v>6849</v>
      </c>
      <c r="R28" s="360" t="s">
        <v>7090</v>
      </c>
      <c r="S28" s="185" t="s">
        <v>6109</v>
      </c>
      <c r="T28" s="364" t="s">
        <v>6110</v>
      </c>
      <c r="U28" s="359" t="s">
        <v>6178</v>
      </c>
    </row>
    <row r="29" spans="1:21" s="30" customFormat="1" ht="120">
      <c r="A29" s="16">
        <v>25</v>
      </c>
      <c r="B29" s="47" t="s">
        <v>6177</v>
      </c>
      <c r="C29" s="47" t="s">
        <v>1439</v>
      </c>
      <c r="D29" s="47" t="s">
        <v>6131</v>
      </c>
      <c r="E29" s="47">
        <v>6625008050</v>
      </c>
      <c r="F29" s="47" t="s">
        <v>7648</v>
      </c>
      <c r="G29" s="153" t="s">
        <v>6132</v>
      </c>
      <c r="H29" s="352" t="s">
        <v>9337</v>
      </c>
      <c r="I29" s="47" t="s">
        <v>22</v>
      </c>
      <c r="J29" s="47" t="s">
        <v>6133</v>
      </c>
      <c r="K29" s="100">
        <v>0</v>
      </c>
      <c r="L29" s="360" t="s">
        <v>6134</v>
      </c>
      <c r="M29" s="87" t="s">
        <v>11387</v>
      </c>
      <c r="N29" s="47" t="s">
        <v>39</v>
      </c>
      <c r="O29" s="87" t="s">
        <v>12551</v>
      </c>
      <c r="P29" s="47" t="s">
        <v>6972</v>
      </c>
      <c r="Q29" s="224" t="s">
        <v>6850</v>
      </c>
      <c r="R29" s="47" t="s">
        <v>6135</v>
      </c>
      <c r="S29" s="47" t="s">
        <v>6136</v>
      </c>
      <c r="T29" s="224" t="s">
        <v>7224</v>
      </c>
      <c r="U29" s="365" t="s">
        <v>6137</v>
      </c>
    </row>
    <row r="30" spans="1:21" s="30" customFormat="1" ht="106.8">
      <c r="A30" s="16">
        <v>26</v>
      </c>
      <c r="B30" s="47" t="s">
        <v>6185</v>
      </c>
      <c r="C30" s="47" t="s">
        <v>1439</v>
      </c>
      <c r="D30" s="47" t="s">
        <v>6179</v>
      </c>
      <c r="E30" s="47">
        <v>6607002627</v>
      </c>
      <c r="F30" s="47" t="s">
        <v>13943</v>
      </c>
      <c r="G30" s="153" t="s">
        <v>6180</v>
      </c>
      <c r="H30" s="352" t="s">
        <v>9337</v>
      </c>
      <c r="I30" s="47" t="s">
        <v>22</v>
      </c>
      <c r="J30" s="47" t="s">
        <v>6184</v>
      </c>
      <c r="K30" s="100">
        <v>400</v>
      </c>
      <c r="L30" s="360" t="s">
        <v>6181</v>
      </c>
      <c r="M30" s="87" t="s">
        <v>11019</v>
      </c>
      <c r="N30" s="47" t="s">
        <v>39</v>
      </c>
      <c r="O30" s="87" t="s">
        <v>12504</v>
      </c>
      <c r="P30" s="47" t="s">
        <v>6483</v>
      </c>
      <c r="Q30" s="224" t="s">
        <v>6851</v>
      </c>
      <c r="R30" s="47" t="s">
        <v>6182</v>
      </c>
      <c r="S30" s="47" t="s">
        <v>6183</v>
      </c>
      <c r="T30" s="224" t="s">
        <v>6980</v>
      </c>
      <c r="U30" s="365" t="s">
        <v>6180</v>
      </c>
    </row>
    <row r="31" spans="1:21" s="30" customFormat="1" ht="141">
      <c r="A31" s="16">
        <v>27</v>
      </c>
      <c r="B31" s="47" t="s">
        <v>6193</v>
      </c>
      <c r="C31" s="47" t="s">
        <v>1439</v>
      </c>
      <c r="D31" s="47" t="s">
        <v>6186</v>
      </c>
      <c r="E31" s="47">
        <v>6661000642</v>
      </c>
      <c r="F31" s="47" t="s">
        <v>13944</v>
      </c>
      <c r="G31" s="153" t="s">
        <v>6187</v>
      </c>
      <c r="H31" s="352" t="s">
        <v>9337</v>
      </c>
      <c r="I31" s="47" t="s">
        <v>22</v>
      </c>
      <c r="J31" s="47" t="s">
        <v>6188</v>
      </c>
      <c r="K31" s="100">
        <v>0</v>
      </c>
      <c r="L31" s="360" t="s">
        <v>6189</v>
      </c>
      <c r="M31" s="87" t="s">
        <v>11388</v>
      </c>
      <c r="N31" s="47" t="s">
        <v>39</v>
      </c>
      <c r="O31" s="87" t="s">
        <v>12552</v>
      </c>
      <c r="P31" s="47" t="s">
        <v>6484</v>
      </c>
      <c r="Q31" s="224" t="s">
        <v>9638</v>
      </c>
      <c r="R31" s="47" t="s">
        <v>6190</v>
      </c>
      <c r="S31" s="47" t="s">
        <v>6191</v>
      </c>
      <c r="T31" s="224" t="s">
        <v>7225</v>
      </c>
      <c r="U31" s="365" t="s">
        <v>6192</v>
      </c>
    </row>
    <row r="32" spans="1:21" s="30" customFormat="1" ht="108">
      <c r="A32" s="16">
        <v>28</v>
      </c>
      <c r="B32" s="352" t="s">
        <v>6369</v>
      </c>
      <c r="C32" s="47" t="s">
        <v>1439</v>
      </c>
      <c r="D32" s="352" t="s">
        <v>6362</v>
      </c>
      <c r="E32" s="368">
        <v>6627008137</v>
      </c>
      <c r="F32" s="352" t="s">
        <v>13945</v>
      </c>
      <c r="G32" s="153" t="s">
        <v>6363</v>
      </c>
      <c r="H32" s="352" t="s">
        <v>9337</v>
      </c>
      <c r="I32" s="352" t="s">
        <v>22</v>
      </c>
      <c r="J32" s="352" t="s">
        <v>6364</v>
      </c>
      <c r="K32" s="100">
        <v>400</v>
      </c>
      <c r="L32" s="352" t="s">
        <v>6108</v>
      </c>
      <c r="M32" s="230" t="s">
        <v>10898</v>
      </c>
      <c r="N32" s="352" t="s">
        <v>39</v>
      </c>
      <c r="O32" s="230" t="s">
        <v>12553</v>
      </c>
      <c r="P32" s="352" t="s">
        <v>6365</v>
      </c>
      <c r="Q32" s="235" t="s">
        <v>6852</v>
      </c>
      <c r="R32" s="369" t="s">
        <v>6367</v>
      </c>
      <c r="S32" s="369" t="s">
        <v>6366</v>
      </c>
      <c r="T32" s="370" t="s">
        <v>6845</v>
      </c>
      <c r="U32" s="380" t="s">
        <v>6368</v>
      </c>
    </row>
    <row r="33" spans="1:28" s="30" customFormat="1" ht="83.4">
      <c r="A33" s="16">
        <v>29</v>
      </c>
      <c r="B33" s="352" t="s">
        <v>6776</v>
      </c>
      <c r="C33" s="47" t="s">
        <v>1439</v>
      </c>
      <c r="D33" s="352" t="s">
        <v>6769</v>
      </c>
      <c r="E33" s="368">
        <v>6661003026</v>
      </c>
      <c r="F33" s="352" t="s">
        <v>14010</v>
      </c>
      <c r="G33" s="387" t="s">
        <v>6770</v>
      </c>
      <c r="H33" s="352" t="s">
        <v>9337</v>
      </c>
      <c r="I33" s="352" t="s">
        <v>22</v>
      </c>
      <c r="J33" s="352" t="s">
        <v>6771</v>
      </c>
      <c r="K33" s="100">
        <v>407.74</v>
      </c>
      <c r="L33" s="352" t="s">
        <v>6772</v>
      </c>
      <c r="M33" s="230" t="s">
        <v>11389</v>
      </c>
      <c r="N33" s="352" t="s">
        <v>39</v>
      </c>
      <c r="O33" s="230" t="s">
        <v>11881</v>
      </c>
      <c r="P33" s="352" t="s">
        <v>11850</v>
      </c>
      <c r="Q33" s="235" t="s">
        <v>6981</v>
      </c>
      <c r="R33" s="369" t="s">
        <v>6773</v>
      </c>
      <c r="S33" s="369" t="s">
        <v>6774</v>
      </c>
      <c r="T33" s="370" t="s">
        <v>7226</v>
      </c>
      <c r="U33" s="380" t="s">
        <v>6775</v>
      </c>
    </row>
    <row r="34" spans="1:28" s="30" customFormat="1" ht="180">
      <c r="A34" s="16">
        <v>30</v>
      </c>
      <c r="B34" s="352" t="s">
        <v>7757</v>
      </c>
      <c r="C34" s="47" t="s">
        <v>1439</v>
      </c>
      <c r="D34" s="352" t="s">
        <v>6777</v>
      </c>
      <c r="E34" s="368">
        <v>6668007083</v>
      </c>
      <c r="F34" s="352" t="s">
        <v>13946</v>
      </c>
      <c r="G34" s="387" t="s">
        <v>6778</v>
      </c>
      <c r="H34" s="352" t="s">
        <v>9337</v>
      </c>
      <c r="I34" s="352" t="s">
        <v>22</v>
      </c>
      <c r="J34" s="352" t="s">
        <v>6779</v>
      </c>
      <c r="K34" s="100">
        <v>400</v>
      </c>
      <c r="L34" s="352" t="s">
        <v>803</v>
      </c>
      <c r="M34" s="230" t="s">
        <v>10898</v>
      </c>
      <c r="N34" s="352" t="s">
        <v>39</v>
      </c>
      <c r="O34" s="230" t="s">
        <v>12554</v>
      </c>
      <c r="P34" s="352" t="s">
        <v>11851</v>
      </c>
      <c r="Q34" s="235" t="s">
        <v>6981</v>
      </c>
      <c r="R34" s="369" t="s">
        <v>6843</v>
      </c>
      <c r="S34" s="369" t="s">
        <v>6780</v>
      </c>
      <c r="T34" s="370" t="s">
        <v>7227</v>
      </c>
      <c r="U34" s="231" t="s">
        <v>6781</v>
      </c>
    </row>
    <row r="35" spans="1:28" s="30" customFormat="1" ht="95.4">
      <c r="A35" s="16">
        <v>31</v>
      </c>
      <c r="B35" s="352" t="s">
        <v>6785</v>
      </c>
      <c r="C35" s="47" t="s">
        <v>1439</v>
      </c>
      <c r="D35" s="352" t="s">
        <v>6783</v>
      </c>
      <c r="E35" s="368">
        <v>6682003041</v>
      </c>
      <c r="F35" s="352" t="s">
        <v>8620</v>
      </c>
      <c r="G35" s="387" t="s">
        <v>6784</v>
      </c>
      <c r="H35" s="352" t="s">
        <v>9337</v>
      </c>
      <c r="I35" s="352" t="s">
        <v>22</v>
      </c>
      <c r="J35" s="352" t="s">
        <v>6786</v>
      </c>
      <c r="K35" s="100">
        <v>0</v>
      </c>
      <c r="L35" s="352" t="s">
        <v>6787</v>
      </c>
      <c r="M35" s="230" t="s">
        <v>11220</v>
      </c>
      <c r="N35" s="352" t="s">
        <v>39</v>
      </c>
      <c r="O35" s="230" t="s">
        <v>12555</v>
      </c>
      <c r="P35" s="352" t="s">
        <v>7165</v>
      </c>
      <c r="Q35" s="235" t="s">
        <v>6853</v>
      </c>
      <c r="R35" s="369" t="s">
        <v>6795</v>
      </c>
      <c r="S35" s="369" t="s">
        <v>6788</v>
      </c>
      <c r="T35" s="370" t="s">
        <v>7228</v>
      </c>
      <c r="U35" s="231" t="s">
        <v>6789</v>
      </c>
    </row>
    <row r="36" spans="1:28" s="30" customFormat="1" ht="84">
      <c r="A36" s="264">
        <v>32</v>
      </c>
      <c r="B36" s="371" t="s">
        <v>7756</v>
      </c>
      <c r="C36" s="47" t="s">
        <v>1439</v>
      </c>
      <c r="D36" s="371" t="s">
        <v>6790</v>
      </c>
      <c r="E36" s="372">
        <v>6660008078</v>
      </c>
      <c r="F36" s="371" t="s">
        <v>13781</v>
      </c>
      <c r="G36" s="387" t="s">
        <v>6791</v>
      </c>
      <c r="H36" s="352" t="s">
        <v>9337</v>
      </c>
      <c r="I36" s="371" t="s">
        <v>22</v>
      </c>
      <c r="J36" s="371" t="s">
        <v>6184</v>
      </c>
      <c r="K36" s="100">
        <v>0</v>
      </c>
      <c r="L36" s="371" t="s">
        <v>6792</v>
      </c>
      <c r="M36" s="485" t="s">
        <v>11390</v>
      </c>
      <c r="N36" s="371" t="s">
        <v>39</v>
      </c>
      <c r="O36" s="485" t="s">
        <v>12556</v>
      </c>
      <c r="P36" s="371" t="s">
        <v>6793</v>
      </c>
      <c r="Q36" s="251" t="s">
        <v>6981</v>
      </c>
      <c r="R36" s="301" t="s">
        <v>6794</v>
      </c>
      <c r="S36" s="301" t="s">
        <v>6796</v>
      </c>
      <c r="T36" s="464" t="s">
        <v>7229</v>
      </c>
      <c r="U36" s="373" t="s">
        <v>6841</v>
      </c>
    </row>
    <row r="37" spans="1:28" s="30" customFormat="1" ht="118.2">
      <c r="A37" s="374">
        <v>33</v>
      </c>
      <c r="B37" s="375" t="s">
        <v>7755</v>
      </c>
      <c r="C37" s="375" t="s">
        <v>1439</v>
      </c>
      <c r="D37" s="375" t="s">
        <v>6837</v>
      </c>
      <c r="E37" s="376">
        <v>666401109498</v>
      </c>
      <c r="F37" s="375" t="s">
        <v>13764</v>
      </c>
      <c r="G37" s="387" t="s">
        <v>6838</v>
      </c>
      <c r="H37" s="352" t="s">
        <v>9337</v>
      </c>
      <c r="I37" s="375" t="s">
        <v>22</v>
      </c>
      <c r="J37" s="375" t="s">
        <v>7077</v>
      </c>
      <c r="K37" s="377">
        <v>2325</v>
      </c>
      <c r="L37" s="375" t="s">
        <v>6108</v>
      </c>
      <c r="M37" s="486" t="s">
        <v>11387</v>
      </c>
      <c r="N37" s="375" t="s">
        <v>39</v>
      </c>
      <c r="O37" s="486" t="s">
        <v>12557</v>
      </c>
      <c r="P37" s="375" t="s">
        <v>6842</v>
      </c>
      <c r="Q37" s="252" t="s">
        <v>6981</v>
      </c>
      <c r="R37" s="378" t="s">
        <v>6839</v>
      </c>
      <c r="S37" s="378" t="s">
        <v>6840</v>
      </c>
      <c r="T37" s="379" t="s">
        <v>6846</v>
      </c>
      <c r="U37" s="254" t="s">
        <v>6907</v>
      </c>
    </row>
    <row r="38" spans="1:28" ht="118.2">
      <c r="A38" s="385">
        <v>34</v>
      </c>
      <c r="B38" s="352" t="s">
        <v>7754</v>
      </c>
      <c r="C38" s="352" t="s">
        <v>1439</v>
      </c>
      <c r="D38" s="352" t="s">
        <v>7030</v>
      </c>
      <c r="E38" s="386">
        <v>6665005546</v>
      </c>
      <c r="F38" s="352" t="s">
        <v>13892</v>
      </c>
      <c r="G38" s="387" t="s">
        <v>7031</v>
      </c>
      <c r="H38" s="352" t="s">
        <v>9337</v>
      </c>
      <c r="I38" s="352" t="s">
        <v>22</v>
      </c>
      <c r="J38" s="352" t="s">
        <v>6184</v>
      </c>
      <c r="K38" s="388">
        <v>0</v>
      </c>
      <c r="L38" s="352" t="s">
        <v>6134</v>
      </c>
      <c r="M38" s="488" t="s">
        <v>11149</v>
      </c>
      <c r="N38" s="352" t="s">
        <v>23</v>
      </c>
      <c r="O38" s="230" t="s">
        <v>12558</v>
      </c>
      <c r="P38" s="352" t="s">
        <v>7166</v>
      </c>
      <c r="Q38" s="252" t="s">
        <v>7087</v>
      </c>
      <c r="R38" s="352" t="s">
        <v>7032</v>
      </c>
      <c r="S38" s="352" t="s">
        <v>7033</v>
      </c>
      <c r="T38" s="370" t="s">
        <v>7230</v>
      </c>
      <c r="U38" s="231" t="s">
        <v>7034</v>
      </c>
      <c r="V38" s="28"/>
      <c r="W38" s="28"/>
      <c r="X38" s="28"/>
      <c r="Y38" s="28"/>
      <c r="Z38" s="28"/>
      <c r="AA38" s="28"/>
      <c r="AB38" s="28"/>
    </row>
    <row r="39" spans="1:28" ht="106.8">
      <c r="A39" s="385">
        <v>35</v>
      </c>
      <c r="B39" s="352" t="s">
        <v>7043</v>
      </c>
      <c r="C39" s="352" t="s">
        <v>1439</v>
      </c>
      <c r="D39" s="352" t="s">
        <v>7035</v>
      </c>
      <c r="E39" s="368">
        <v>6626005415</v>
      </c>
      <c r="F39" s="352" t="s">
        <v>13947</v>
      </c>
      <c r="G39" s="387" t="s">
        <v>7036</v>
      </c>
      <c r="H39" s="352" t="s">
        <v>9337</v>
      </c>
      <c r="I39" s="352" t="s">
        <v>22</v>
      </c>
      <c r="J39" s="352" t="s">
        <v>7037</v>
      </c>
      <c r="K39" s="388">
        <v>0</v>
      </c>
      <c r="L39" s="352" t="s">
        <v>7038</v>
      </c>
      <c r="M39" s="488" t="s">
        <v>11149</v>
      </c>
      <c r="N39" s="352" t="s">
        <v>23</v>
      </c>
      <c r="O39" s="230" t="s">
        <v>12559</v>
      </c>
      <c r="P39" s="352" t="s">
        <v>7039</v>
      </c>
      <c r="Q39" s="370" t="s">
        <v>9339</v>
      </c>
      <c r="R39" s="352" t="s">
        <v>7040</v>
      </c>
      <c r="S39" s="352" t="s">
        <v>7041</v>
      </c>
      <c r="T39" s="370" t="s">
        <v>7220</v>
      </c>
      <c r="U39" s="231" t="s">
        <v>7042</v>
      </c>
      <c r="V39" s="28"/>
      <c r="W39" s="28"/>
      <c r="X39" s="28"/>
      <c r="Y39" s="28"/>
      <c r="Z39" s="28"/>
      <c r="AA39" s="28"/>
      <c r="AB39" s="28"/>
    </row>
    <row r="40" spans="1:28" ht="129.6">
      <c r="A40" s="392">
        <v>36</v>
      </c>
      <c r="B40" s="47" t="s">
        <v>7739</v>
      </c>
      <c r="C40" s="393" t="s">
        <v>1439</v>
      </c>
      <c r="D40" s="47" t="s">
        <v>7049</v>
      </c>
      <c r="E40" s="390">
        <v>6658034666</v>
      </c>
      <c r="F40" s="47" t="s">
        <v>13782</v>
      </c>
      <c r="G40" s="394" t="s">
        <v>7050</v>
      </c>
      <c r="H40" s="352" t="s">
        <v>9337</v>
      </c>
      <c r="I40" s="393" t="s">
        <v>22</v>
      </c>
      <c r="J40" s="47" t="s">
        <v>7051</v>
      </c>
      <c r="K40" s="389">
        <v>0</v>
      </c>
      <c r="L40" s="104" t="s">
        <v>7052</v>
      </c>
      <c r="M40" s="489" t="s">
        <v>11391</v>
      </c>
      <c r="N40" s="47" t="s">
        <v>23</v>
      </c>
      <c r="O40" s="290" t="s">
        <v>12561</v>
      </c>
      <c r="P40" s="47" t="s">
        <v>11852</v>
      </c>
      <c r="Q40" s="401" t="s">
        <v>7086</v>
      </c>
      <c r="R40" s="47" t="s">
        <v>7053</v>
      </c>
      <c r="S40" s="47" t="s">
        <v>7054</v>
      </c>
      <c r="T40" s="391" t="s">
        <v>7231</v>
      </c>
      <c r="U40" s="395" t="s">
        <v>7055</v>
      </c>
      <c r="V40" s="28"/>
      <c r="W40" s="28"/>
      <c r="X40" s="28"/>
      <c r="Y40" s="28"/>
      <c r="Z40" s="28"/>
      <c r="AA40" s="28"/>
      <c r="AB40" s="28"/>
    </row>
    <row r="41" spans="1:28" ht="156">
      <c r="A41" s="385">
        <v>37</v>
      </c>
      <c r="B41" s="352" t="s">
        <v>7062</v>
      </c>
      <c r="C41" s="352" t="s">
        <v>1439</v>
      </c>
      <c r="D41" s="352" t="s">
        <v>7056</v>
      </c>
      <c r="E41" s="368">
        <v>6632006833</v>
      </c>
      <c r="F41" s="352" t="s">
        <v>13948</v>
      </c>
      <c r="G41" s="387" t="s">
        <v>7057</v>
      </c>
      <c r="H41" s="352" t="s">
        <v>9337</v>
      </c>
      <c r="I41" s="352" t="s">
        <v>22</v>
      </c>
      <c r="J41" s="352" t="s">
        <v>5653</v>
      </c>
      <c r="K41" s="388">
        <v>0</v>
      </c>
      <c r="L41" s="352" t="s">
        <v>7058</v>
      </c>
      <c r="M41" s="230" t="s">
        <v>11392</v>
      </c>
      <c r="N41" s="352" t="s">
        <v>23</v>
      </c>
      <c r="O41" s="230" t="s">
        <v>12562</v>
      </c>
      <c r="P41" s="352" t="s">
        <v>11853</v>
      </c>
      <c r="Q41" s="370" t="s">
        <v>7085</v>
      </c>
      <c r="R41" s="352" t="s">
        <v>7059</v>
      </c>
      <c r="S41" s="352" t="s">
        <v>7060</v>
      </c>
      <c r="T41" s="370" t="s">
        <v>7232</v>
      </c>
      <c r="U41" s="231" t="s">
        <v>7061</v>
      </c>
      <c r="V41" s="28"/>
      <c r="W41" s="28"/>
      <c r="X41" s="28"/>
      <c r="Y41" s="28"/>
      <c r="Z41" s="28"/>
      <c r="AA41" s="28"/>
      <c r="AB41" s="28"/>
    </row>
    <row r="42" spans="1:28" ht="106.8">
      <c r="A42" s="385">
        <v>38</v>
      </c>
      <c r="B42" s="352" t="s">
        <v>7753</v>
      </c>
      <c r="C42" s="352" t="s">
        <v>1439</v>
      </c>
      <c r="D42" s="352" t="s">
        <v>7081</v>
      </c>
      <c r="E42" s="385">
        <v>6613001734</v>
      </c>
      <c r="F42" s="352" t="s">
        <v>13949</v>
      </c>
      <c r="G42" s="398" t="s">
        <v>7082</v>
      </c>
      <c r="H42" s="352" t="s">
        <v>9337</v>
      </c>
      <c r="I42" s="352" t="s">
        <v>22</v>
      </c>
      <c r="J42" s="352" t="s">
        <v>6184</v>
      </c>
      <c r="K42" s="399">
        <v>2325</v>
      </c>
      <c r="L42" s="385" t="s">
        <v>6181</v>
      </c>
      <c r="M42" s="488" t="s">
        <v>11393</v>
      </c>
      <c r="N42" s="352" t="s">
        <v>23</v>
      </c>
      <c r="O42" s="230" t="s">
        <v>12560</v>
      </c>
      <c r="P42" s="352" t="s">
        <v>9338</v>
      </c>
      <c r="Q42" s="370" t="s">
        <v>7091</v>
      </c>
      <c r="R42" s="352" t="s">
        <v>7083</v>
      </c>
      <c r="S42" s="400" t="s">
        <v>7084</v>
      </c>
      <c r="T42" s="402" t="s">
        <v>7233</v>
      </c>
      <c r="U42" s="468" t="s">
        <v>7254</v>
      </c>
      <c r="V42" s="28"/>
      <c r="W42" s="28"/>
      <c r="X42" s="28"/>
      <c r="Y42" s="28"/>
      <c r="Z42" s="28"/>
      <c r="AA42" s="28"/>
      <c r="AB42" s="28"/>
    </row>
    <row r="43" spans="1:28">
      <c r="A43" s="58"/>
      <c r="B43" s="26"/>
      <c r="C43" s="26"/>
      <c r="D43" s="26"/>
      <c r="E43" s="27"/>
      <c r="F43" s="26"/>
      <c r="G43" s="27"/>
      <c r="H43" s="27"/>
      <c r="I43" s="27"/>
      <c r="J43" s="26"/>
      <c r="K43" s="45"/>
      <c r="L43" s="27"/>
      <c r="M43" s="42"/>
      <c r="N43" s="27"/>
      <c r="O43" s="46"/>
      <c r="P43" s="26"/>
      <c r="Q43" s="27"/>
      <c r="R43" s="26"/>
      <c r="S43" s="26"/>
      <c r="T43" s="27"/>
      <c r="U43" s="28"/>
      <c r="V43" s="28"/>
      <c r="W43" s="28"/>
      <c r="X43" s="28"/>
      <c r="Y43" s="28"/>
      <c r="Z43" s="28"/>
      <c r="AA43" s="28"/>
      <c r="AB43" s="28"/>
    </row>
    <row r="44" spans="1:28">
      <c r="A44" s="58"/>
      <c r="B44" s="26"/>
      <c r="C44" s="26"/>
      <c r="D44" s="26"/>
      <c r="E44" s="27"/>
      <c r="F44" s="26"/>
      <c r="G44" s="27"/>
      <c r="H44" s="27"/>
      <c r="I44" s="27"/>
      <c r="J44" s="26"/>
      <c r="K44" s="45"/>
      <c r="L44" s="27"/>
      <c r="M44" s="42"/>
      <c r="N44" s="27"/>
      <c r="O44" s="46"/>
      <c r="P44" s="26"/>
      <c r="Q44" s="27"/>
      <c r="R44" s="26"/>
      <c r="S44" s="26"/>
      <c r="T44" s="27"/>
      <c r="U44" s="28"/>
      <c r="V44" s="28"/>
      <c r="W44" s="28"/>
      <c r="X44" s="28"/>
      <c r="Y44" s="28"/>
      <c r="Z44" s="28"/>
      <c r="AA44" s="28"/>
      <c r="AB44" s="28"/>
    </row>
    <row r="45" spans="1:28">
      <c r="A45" s="58"/>
      <c r="B45" s="26"/>
      <c r="C45" s="26"/>
      <c r="D45" s="26"/>
      <c r="E45" s="27"/>
      <c r="F45" s="26"/>
      <c r="G45" s="27"/>
      <c r="H45" s="27"/>
      <c r="I45" s="27"/>
      <c r="J45" s="26"/>
      <c r="K45" s="45"/>
      <c r="L45" s="27"/>
      <c r="M45" s="42"/>
      <c r="N45" s="27"/>
      <c r="O45" s="46"/>
      <c r="P45" s="26"/>
      <c r="Q45" s="27"/>
      <c r="R45" s="26"/>
      <c r="S45" s="26"/>
      <c r="T45" s="27"/>
      <c r="U45" s="28"/>
      <c r="V45" s="28"/>
      <c r="W45" s="28"/>
      <c r="X45" s="28"/>
      <c r="Y45" s="28"/>
      <c r="Z45" s="28"/>
      <c r="AA45" s="28"/>
      <c r="AB45" s="28"/>
    </row>
    <row r="46" spans="1:28">
      <c r="A46" s="58"/>
      <c r="B46" s="26"/>
      <c r="C46" s="26"/>
      <c r="D46" s="26"/>
      <c r="E46" s="27"/>
      <c r="F46" s="26"/>
      <c r="G46" s="27"/>
      <c r="H46" s="27"/>
      <c r="I46" s="27"/>
      <c r="J46" s="26"/>
      <c r="K46" s="45"/>
      <c r="L46" s="27"/>
      <c r="M46" s="42"/>
      <c r="N46" s="27"/>
      <c r="O46" s="46"/>
      <c r="P46" s="26"/>
      <c r="Q46" s="27"/>
      <c r="R46" s="26"/>
      <c r="S46" s="26"/>
      <c r="T46" s="27"/>
      <c r="U46" s="28"/>
      <c r="V46" s="28"/>
      <c r="W46" s="28"/>
      <c r="X46" s="28"/>
      <c r="Y46" s="28"/>
      <c r="Z46" s="28"/>
      <c r="AA46" s="28"/>
      <c r="AB46" s="28"/>
    </row>
    <row r="47" spans="1:28">
      <c r="A47" s="58"/>
      <c r="B47" s="26"/>
      <c r="C47" s="26"/>
      <c r="D47" s="26"/>
      <c r="E47" s="27"/>
      <c r="F47" s="26"/>
      <c r="G47" s="27"/>
      <c r="H47" s="27"/>
      <c r="I47" s="27"/>
      <c r="J47" s="26"/>
      <c r="K47" s="45"/>
      <c r="L47" s="27"/>
      <c r="M47" s="42"/>
      <c r="N47" s="27"/>
      <c r="O47" s="46"/>
      <c r="P47" s="26"/>
      <c r="Q47" s="27"/>
      <c r="R47" s="26"/>
      <c r="S47" s="26"/>
      <c r="T47" s="27"/>
      <c r="U47" s="28"/>
      <c r="V47" s="28"/>
      <c r="W47" s="28"/>
      <c r="X47" s="28"/>
      <c r="Y47" s="28"/>
      <c r="Z47" s="28"/>
      <c r="AA47" s="28"/>
      <c r="AB47" s="28"/>
    </row>
    <row r="48" spans="1:28">
      <c r="A48" s="58"/>
      <c r="B48" s="26"/>
      <c r="C48" s="26"/>
      <c r="D48" s="26"/>
      <c r="E48" s="27"/>
      <c r="F48" s="26"/>
      <c r="G48" s="27"/>
      <c r="H48" s="27"/>
      <c r="I48" s="27"/>
      <c r="J48" s="26"/>
      <c r="K48" s="45"/>
      <c r="L48" s="27"/>
      <c r="M48" s="42"/>
      <c r="N48" s="27"/>
      <c r="O48" s="46"/>
      <c r="P48" s="26"/>
      <c r="Q48" s="27"/>
      <c r="R48" s="26"/>
      <c r="S48" s="26"/>
      <c r="T48" s="27"/>
      <c r="U48" s="28"/>
      <c r="V48" s="28"/>
      <c r="W48" s="28"/>
      <c r="X48" s="28"/>
      <c r="Y48" s="28"/>
      <c r="Z48" s="28"/>
      <c r="AA48" s="28"/>
      <c r="AB48" s="28"/>
    </row>
    <row r="49" spans="1:28">
      <c r="A49" s="58"/>
      <c r="B49" s="26"/>
      <c r="C49" s="26"/>
      <c r="D49" s="26"/>
      <c r="E49" s="27"/>
      <c r="F49" s="26"/>
      <c r="G49" s="27"/>
      <c r="H49" s="27"/>
      <c r="I49" s="27"/>
      <c r="J49" s="26"/>
      <c r="K49" s="45"/>
      <c r="L49" s="27"/>
      <c r="M49" s="42"/>
      <c r="N49" s="27"/>
      <c r="O49" s="46"/>
      <c r="P49" s="26"/>
      <c r="Q49" s="27"/>
      <c r="R49" s="26"/>
      <c r="S49" s="26"/>
      <c r="T49" s="27"/>
      <c r="U49" s="28"/>
      <c r="V49" s="28"/>
      <c r="W49" s="28"/>
      <c r="X49" s="28"/>
      <c r="Y49" s="28"/>
      <c r="Z49" s="28"/>
      <c r="AA49" s="28"/>
      <c r="AB49" s="28"/>
    </row>
    <row r="50" spans="1:28">
      <c r="A50" s="58"/>
      <c r="B50" s="26"/>
      <c r="C50" s="26"/>
      <c r="D50" s="26"/>
      <c r="E50" s="27"/>
      <c r="F50" s="26"/>
      <c r="G50" s="27"/>
      <c r="H50" s="27"/>
      <c r="I50" s="27"/>
      <c r="J50" s="26"/>
      <c r="K50" s="45"/>
      <c r="L50" s="27"/>
      <c r="M50" s="42"/>
      <c r="N50" s="27"/>
      <c r="O50" s="46"/>
      <c r="P50" s="26"/>
      <c r="Q50" s="27"/>
      <c r="R50" s="26"/>
      <c r="S50" s="26"/>
      <c r="T50" s="27"/>
      <c r="U50" s="28"/>
      <c r="V50" s="28"/>
      <c r="W50" s="28"/>
      <c r="X50" s="28"/>
      <c r="Y50" s="28"/>
      <c r="Z50" s="28"/>
      <c r="AA50" s="28"/>
      <c r="AB50" s="28"/>
    </row>
    <row r="51" spans="1:28">
      <c r="A51" s="58"/>
      <c r="B51" s="26"/>
      <c r="C51" s="26"/>
      <c r="D51" s="26"/>
      <c r="E51" s="27"/>
      <c r="F51" s="26"/>
      <c r="G51" s="27"/>
      <c r="H51" s="27"/>
      <c r="I51" s="27"/>
      <c r="J51" s="26"/>
      <c r="K51" s="45"/>
      <c r="L51" s="27"/>
      <c r="M51" s="42"/>
      <c r="N51" s="27"/>
      <c r="O51" s="46"/>
      <c r="P51" s="26"/>
      <c r="Q51" s="27"/>
      <c r="R51" s="26"/>
      <c r="S51" s="26"/>
      <c r="T51" s="27"/>
      <c r="U51" s="28"/>
      <c r="V51" s="28"/>
      <c r="W51" s="28"/>
      <c r="X51" s="28"/>
      <c r="Y51" s="28"/>
      <c r="Z51" s="28"/>
      <c r="AA51" s="28"/>
      <c r="AB51" s="28"/>
    </row>
    <row r="52" spans="1:28">
      <c r="A52" s="58"/>
      <c r="B52" s="26"/>
      <c r="C52" s="26"/>
      <c r="D52" s="26"/>
      <c r="E52" s="27"/>
      <c r="F52" s="26"/>
      <c r="G52" s="27"/>
      <c r="H52" s="27"/>
      <c r="I52" s="27"/>
      <c r="J52" s="26"/>
      <c r="K52" s="45"/>
      <c r="L52" s="27"/>
      <c r="M52" s="42"/>
      <c r="N52" s="27"/>
      <c r="O52" s="46"/>
      <c r="P52" s="26"/>
      <c r="Q52" s="27"/>
      <c r="R52" s="26"/>
      <c r="S52" s="26"/>
      <c r="T52" s="27"/>
      <c r="U52" s="28"/>
      <c r="V52" s="28"/>
      <c r="W52" s="28"/>
      <c r="X52" s="28"/>
      <c r="Y52" s="28"/>
      <c r="Z52" s="28"/>
      <c r="AA52" s="28"/>
      <c r="AB52" s="28"/>
    </row>
    <row r="53" spans="1:28">
      <c r="A53" s="58"/>
      <c r="B53" s="26"/>
      <c r="C53" s="26"/>
      <c r="D53" s="26"/>
      <c r="E53" s="27"/>
      <c r="F53" s="26"/>
      <c r="G53" s="27"/>
      <c r="H53" s="27"/>
      <c r="I53" s="27"/>
      <c r="J53" s="26"/>
      <c r="K53" s="45"/>
      <c r="L53" s="27"/>
      <c r="M53" s="42"/>
      <c r="N53" s="27"/>
      <c r="O53" s="46"/>
      <c r="P53" s="26"/>
      <c r="Q53" s="27"/>
      <c r="R53" s="26"/>
      <c r="S53" s="26"/>
      <c r="T53" s="27"/>
      <c r="U53" s="28"/>
      <c r="V53" s="28"/>
      <c r="W53" s="28"/>
      <c r="X53" s="28"/>
      <c r="Y53" s="28"/>
      <c r="Z53" s="28"/>
      <c r="AA53" s="28"/>
      <c r="AB53" s="28"/>
    </row>
    <row r="54" spans="1:28">
      <c r="A54" s="58"/>
      <c r="B54" s="26"/>
      <c r="C54" s="26"/>
      <c r="D54" s="26"/>
      <c r="E54" s="27"/>
      <c r="F54" s="26"/>
      <c r="G54" s="27"/>
      <c r="H54" s="27"/>
      <c r="I54" s="27"/>
      <c r="J54" s="26"/>
      <c r="K54" s="45"/>
      <c r="L54" s="27"/>
      <c r="M54" s="42"/>
      <c r="N54" s="27"/>
      <c r="O54" s="46"/>
      <c r="P54" s="26"/>
      <c r="Q54" s="27"/>
      <c r="R54" s="26"/>
      <c r="S54" s="26"/>
      <c r="T54" s="27"/>
      <c r="U54" s="28"/>
      <c r="V54" s="28"/>
      <c r="W54" s="28"/>
      <c r="X54" s="28"/>
      <c r="Y54" s="28"/>
      <c r="Z54" s="28"/>
      <c r="AA54" s="28"/>
      <c r="AB54" s="28"/>
    </row>
    <row r="55" spans="1:28">
      <c r="A55" s="58"/>
      <c r="B55" s="26"/>
      <c r="C55" s="26"/>
      <c r="D55" s="26"/>
      <c r="E55" s="27"/>
      <c r="F55" s="26"/>
      <c r="G55" s="27"/>
      <c r="H55" s="27"/>
      <c r="I55" s="27"/>
      <c r="J55" s="26"/>
      <c r="K55" s="45"/>
      <c r="L55" s="27"/>
      <c r="M55" s="42"/>
      <c r="N55" s="27"/>
      <c r="O55" s="46"/>
      <c r="P55" s="26"/>
      <c r="Q55" s="27"/>
      <c r="R55" s="26"/>
      <c r="S55" s="26"/>
      <c r="T55" s="27"/>
      <c r="U55" s="28"/>
      <c r="V55" s="28"/>
      <c r="W55" s="28"/>
      <c r="X55" s="28"/>
      <c r="Y55" s="28"/>
      <c r="Z55" s="28"/>
      <c r="AA55" s="28"/>
      <c r="AB55" s="28"/>
    </row>
    <row r="56" spans="1:28">
      <c r="A56" s="58"/>
      <c r="B56" s="26"/>
      <c r="C56" s="26"/>
      <c r="D56" s="26"/>
      <c r="E56" s="27"/>
      <c r="F56" s="26"/>
      <c r="G56" s="27"/>
      <c r="H56" s="27"/>
      <c r="I56" s="27"/>
      <c r="J56" s="26"/>
      <c r="K56" s="45"/>
      <c r="L56" s="27"/>
      <c r="M56" s="42"/>
      <c r="N56" s="27"/>
      <c r="O56" s="46"/>
      <c r="P56" s="26"/>
      <c r="Q56" s="27"/>
      <c r="R56" s="26"/>
      <c r="S56" s="26"/>
      <c r="T56" s="27"/>
      <c r="U56" s="28"/>
      <c r="V56" s="28"/>
      <c r="W56" s="28"/>
      <c r="X56" s="28"/>
      <c r="Y56" s="28"/>
      <c r="Z56" s="28"/>
      <c r="AA56" s="28"/>
      <c r="AB56" s="28"/>
    </row>
    <row r="57" spans="1:28">
      <c r="A57" s="58"/>
      <c r="B57" s="26"/>
      <c r="C57" s="26"/>
      <c r="D57" s="26"/>
      <c r="E57" s="27"/>
      <c r="F57" s="26"/>
      <c r="G57" s="27"/>
      <c r="H57" s="27"/>
      <c r="I57" s="27"/>
      <c r="J57" s="26"/>
      <c r="K57" s="45"/>
      <c r="L57" s="27"/>
      <c r="M57" s="42"/>
      <c r="N57" s="27"/>
      <c r="O57" s="46"/>
      <c r="P57" s="26"/>
      <c r="Q57" s="27"/>
      <c r="R57" s="26"/>
      <c r="S57" s="26"/>
      <c r="T57" s="27"/>
      <c r="U57" s="28"/>
      <c r="V57" s="28"/>
      <c r="W57" s="28"/>
      <c r="X57" s="28"/>
      <c r="Y57" s="28"/>
      <c r="Z57" s="28"/>
      <c r="AA57" s="28"/>
      <c r="AB57" s="28"/>
    </row>
    <row r="58" spans="1:28">
      <c r="A58" s="58"/>
      <c r="B58" s="26"/>
      <c r="C58" s="26"/>
      <c r="D58" s="26"/>
      <c r="E58" s="27"/>
      <c r="F58" s="26"/>
      <c r="G58" s="27"/>
      <c r="H58" s="27"/>
      <c r="I58" s="27"/>
      <c r="J58" s="26"/>
      <c r="K58" s="45"/>
      <c r="L58" s="27"/>
      <c r="M58" s="42"/>
      <c r="N58" s="27"/>
      <c r="O58" s="46"/>
      <c r="P58" s="26"/>
      <c r="Q58" s="27"/>
      <c r="R58" s="26"/>
      <c r="S58" s="26"/>
      <c r="T58" s="27"/>
      <c r="U58" s="28"/>
      <c r="V58" s="28"/>
      <c r="W58" s="28"/>
      <c r="X58" s="28"/>
      <c r="Y58" s="28"/>
      <c r="Z58" s="28"/>
      <c r="AA58" s="28"/>
      <c r="AB58" s="28"/>
    </row>
    <row r="59" spans="1:28">
      <c r="A59" s="58"/>
      <c r="B59" s="26"/>
      <c r="C59" s="26"/>
      <c r="D59" s="26"/>
      <c r="E59" s="27"/>
      <c r="F59" s="26"/>
      <c r="G59" s="27"/>
      <c r="H59" s="27"/>
      <c r="I59" s="27"/>
      <c r="J59" s="26"/>
      <c r="K59" s="45"/>
      <c r="L59" s="27"/>
      <c r="M59" s="42"/>
      <c r="N59" s="27"/>
      <c r="O59" s="46"/>
      <c r="P59" s="26"/>
      <c r="Q59" s="27"/>
      <c r="R59" s="26"/>
      <c r="S59" s="26"/>
      <c r="T59" s="27"/>
      <c r="U59" s="28"/>
      <c r="V59" s="28"/>
      <c r="W59" s="28"/>
      <c r="X59" s="28"/>
      <c r="Y59" s="28"/>
      <c r="Z59" s="28"/>
      <c r="AA59" s="28"/>
      <c r="AB59" s="28"/>
    </row>
    <row r="60" spans="1:28">
      <c r="A60" s="58"/>
      <c r="B60" s="26"/>
      <c r="C60" s="26"/>
      <c r="D60" s="26"/>
      <c r="E60" s="27"/>
      <c r="F60" s="26"/>
      <c r="G60" s="27"/>
      <c r="H60" s="27"/>
      <c r="I60" s="27"/>
      <c r="J60" s="26"/>
      <c r="K60" s="45"/>
      <c r="L60" s="27"/>
      <c r="M60" s="42"/>
      <c r="N60" s="27"/>
      <c r="O60" s="46"/>
      <c r="P60" s="26"/>
      <c r="Q60" s="27"/>
      <c r="R60" s="26"/>
      <c r="S60" s="26"/>
      <c r="T60" s="27"/>
      <c r="U60" s="28"/>
      <c r="V60" s="28"/>
      <c r="W60" s="28"/>
      <c r="X60" s="28"/>
      <c r="Y60" s="28"/>
      <c r="Z60" s="28"/>
      <c r="AA60" s="28"/>
      <c r="AB60" s="28"/>
    </row>
    <row r="61" spans="1:28">
      <c r="A61" s="58"/>
      <c r="B61" s="26"/>
      <c r="C61" s="26"/>
      <c r="D61" s="26"/>
      <c r="E61" s="27"/>
      <c r="F61" s="26"/>
      <c r="G61" s="27"/>
      <c r="H61" s="27"/>
      <c r="I61" s="27"/>
      <c r="J61" s="26"/>
      <c r="K61" s="45"/>
      <c r="L61" s="27"/>
      <c r="M61" s="42"/>
      <c r="N61" s="27"/>
      <c r="O61" s="46"/>
      <c r="P61" s="26"/>
      <c r="Q61" s="27"/>
      <c r="R61" s="26"/>
      <c r="S61" s="26"/>
      <c r="T61" s="27"/>
      <c r="U61" s="28"/>
      <c r="V61" s="28"/>
      <c r="W61" s="28"/>
      <c r="X61" s="28"/>
      <c r="Y61" s="28"/>
      <c r="Z61" s="28"/>
      <c r="AA61" s="28"/>
      <c r="AB61" s="28"/>
    </row>
    <row r="62" spans="1:28">
      <c r="A62" s="58"/>
      <c r="B62" s="26"/>
      <c r="C62" s="26"/>
      <c r="D62" s="26"/>
      <c r="E62" s="27"/>
      <c r="F62" s="26"/>
      <c r="G62" s="27"/>
      <c r="H62" s="27"/>
      <c r="I62" s="27"/>
      <c r="J62" s="26"/>
      <c r="K62" s="45"/>
      <c r="L62" s="27"/>
      <c r="M62" s="42"/>
      <c r="N62" s="27"/>
      <c r="O62" s="46"/>
      <c r="P62" s="26"/>
      <c r="Q62" s="27"/>
      <c r="R62" s="26"/>
      <c r="S62" s="26"/>
      <c r="T62" s="27"/>
      <c r="U62" s="28"/>
      <c r="V62" s="28"/>
      <c r="W62" s="28"/>
      <c r="X62" s="28"/>
      <c r="Y62" s="28"/>
      <c r="Z62" s="28"/>
      <c r="AA62" s="28"/>
      <c r="AB62" s="28"/>
    </row>
    <row r="63" spans="1:28">
      <c r="A63" s="58"/>
      <c r="B63" s="26"/>
      <c r="C63" s="26"/>
      <c r="D63" s="26"/>
      <c r="E63" s="27"/>
      <c r="F63" s="26"/>
      <c r="G63" s="27"/>
      <c r="H63" s="27"/>
      <c r="I63" s="27"/>
      <c r="J63" s="26"/>
      <c r="K63" s="45"/>
      <c r="L63" s="27"/>
      <c r="M63" s="42"/>
      <c r="N63" s="27"/>
      <c r="O63" s="46"/>
      <c r="P63" s="26"/>
      <c r="Q63" s="27"/>
      <c r="R63" s="26"/>
      <c r="S63" s="26"/>
      <c r="T63" s="27"/>
      <c r="U63" s="28"/>
      <c r="V63" s="28"/>
      <c r="W63" s="28"/>
      <c r="X63" s="28"/>
      <c r="Y63" s="28"/>
      <c r="Z63" s="28"/>
      <c r="AA63" s="28"/>
      <c r="AB63" s="28"/>
    </row>
    <row r="64" spans="1:28">
      <c r="A64" s="58"/>
      <c r="B64" s="26"/>
      <c r="C64" s="26"/>
      <c r="D64" s="26"/>
      <c r="E64" s="27"/>
      <c r="F64" s="26"/>
      <c r="G64" s="27"/>
      <c r="H64" s="27"/>
      <c r="I64" s="27"/>
      <c r="J64" s="26"/>
      <c r="K64" s="45"/>
      <c r="L64" s="27"/>
      <c r="M64" s="42"/>
      <c r="N64" s="27"/>
      <c r="O64" s="46"/>
      <c r="P64" s="26"/>
      <c r="Q64" s="27"/>
      <c r="R64" s="26"/>
      <c r="S64" s="26"/>
      <c r="T64" s="27"/>
      <c r="U64" s="28"/>
      <c r="V64" s="28"/>
      <c r="W64" s="28"/>
      <c r="X64" s="28"/>
      <c r="Y64" s="28"/>
      <c r="Z64" s="28"/>
      <c r="AA64" s="28"/>
      <c r="AB64" s="28"/>
    </row>
    <row r="65" spans="1:28">
      <c r="A65" s="58"/>
      <c r="B65" s="26"/>
      <c r="C65" s="26"/>
      <c r="D65" s="26"/>
      <c r="E65" s="27"/>
      <c r="F65" s="26"/>
      <c r="G65" s="27"/>
      <c r="H65" s="27"/>
      <c r="I65" s="27"/>
      <c r="J65" s="26"/>
      <c r="K65" s="45"/>
      <c r="L65" s="27"/>
      <c r="M65" s="42"/>
      <c r="N65" s="27"/>
      <c r="O65" s="46"/>
      <c r="P65" s="26"/>
      <c r="Q65" s="27"/>
      <c r="R65" s="26"/>
      <c r="S65" s="26"/>
      <c r="T65" s="27"/>
      <c r="U65" s="28"/>
      <c r="V65" s="28"/>
      <c r="W65" s="28"/>
      <c r="X65" s="28"/>
      <c r="Y65" s="28"/>
      <c r="Z65" s="28"/>
      <c r="AA65" s="28"/>
      <c r="AB65" s="28"/>
    </row>
    <row r="66" spans="1:28">
      <c r="A66" s="58"/>
      <c r="B66" s="26"/>
      <c r="C66" s="26"/>
      <c r="D66" s="26"/>
      <c r="E66" s="27"/>
      <c r="F66" s="26"/>
      <c r="G66" s="27"/>
      <c r="H66" s="27"/>
      <c r="I66" s="27"/>
      <c r="J66" s="26"/>
      <c r="K66" s="45"/>
      <c r="L66" s="27"/>
      <c r="M66" s="42"/>
      <c r="N66" s="27"/>
      <c r="O66" s="46"/>
      <c r="P66" s="26"/>
      <c r="Q66" s="27"/>
      <c r="R66" s="26"/>
      <c r="S66" s="26"/>
      <c r="T66" s="27"/>
      <c r="U66" s="28"/>
      <c r="V66" s="28"/>
      <c r="W66" s="28"/>
      <c r="X66" s="28"/>
      <c r="Y66" s="28"/>
      <c r="Z66" s="28"/>
      <c r="AA66" s="28"/>
      <c r="AB66" s="28"/>
    </row>
    <row r="67" spans="1:28">
      <c r="A67" s="58"/>
      <c r="B67" s="26"/>
      <c r="C67" s="26"/>
      <c r="D67" s="26"/>
      <c r="E67" s="27"/>
      <c r="F67" s="26"/>
      <c r="G67" s="27"/>
      <c r="H67" s="27"/>
      <c r="I67" s="27"/>
      <c r="J67" s="26"/>
      <c r="K67" s="45"/>
      <c r="L67" s="27"/>
      <c r="M67" s="42"/>
      <c r="N67" s="27"/>
      <c r="O67" s="46"/>
      <c r="P67" s="26"/>
      <c r="Q67" s="27"/>
      <c r="R67" s="26"/>
      <c r="S67" s="26"/>
      <c r="T67" s="27"/>
      <c r="U67" s="28"/>
      <c r="V67" s="28"/>
      <c r="W67" s="28"/>
      <c r="X67" s="28"/>
      <c r="Y67" s="28"/>
      <c r="Z67" s="28"/>
      <c r="AA67" s="28"/>
      <c r="AB67" s="28"/>
    </row>
    <row r="68" spans="1:28">
      <c r="A68" s="58"/>
      <c r="B68" s="26"/>
      <c r="C68" s="26"/>
      <c r="D68" s="26"/>
      <c r="E68" s="27"/>
      <c r="F68" s="26"/>
      <c r="G68" s="27"/>
      <c r="H68" s="27"/>
      <c r="I68" s="27"/>
      <c r="J68" s="26"/>
      <c r="K68" s="45"/>
      <c r="L68" s="27"/>
      <c r="M68" s="42"/>
      <c r="N68" s="27"/>
      <c r="O68" s="46"/>
      <c r="P68" s="26"/>
      <c r="Q68" s="27"/>
      <c r="R68" s="26"/>
      <c r="S68" s="26"/>
      <c r="T68" s="27"/>
      <c r="U68" s="28"/>
      <c r="V68" s="28"/>
      <c r="W68" s="28"/>
      <c r="X68" s="28"/>
      <c r="Y68" s="28"/>
      <c r="Z68" s="28"/>
      <c r="AA68" s="28"/>
      <c r="AB68" s="28"/>
    </row>
    <row r="69" spans="1:28">
      <c r="A69" s="58"/>
      <c r="B69" s="26"/>
      <c r="C69" s="26"/>
      <c r="D69" s="26"/>
      <c r="E69" s="27"/>
      <c r="F69" s="26"/>
      <c r="G69" s="27"/>
      <c r="H69" s="27"/>
      <c r="I69" s="27"/>
      <c r="J69" s="26"/>
      <c r="K69" s="45"/>
      <c r="L69" s="27"/>
      <c r="M69" s="42"/>
      <c r="N69" s="27"/>
      <c r="O69" s="46"/>
      <c r="P69" s="26"/>
      <c r="Q69" s="27"/>
      <c r="R69" s="26"/>
      <c r="S69" s="26"/>
      <c r="T69" s="27"/>
      <c r="U69" s="28"/>
      <c r="V69" s="28"/>
      <c r="W69" s="28"/>
      <c r="X69" s="28"/>
      <c r="Y69" s="28"/>
      <c r="Z69" s="28"/>
      <c r="AA69" s="28"/>
      <c r="AB69" s="28"/>
    </row>
    <row r="70" spans="1:28">
      <c r="A70" s="58"/>
      <c r="B70" s="26"/>
      <c r="C70" s="26"/>
      <c r="D70" s="26"/>
      <c r="E70" s="27"/>
      <c r="F70" s="26"/>
      <c r="G70" s="27"/>
      <c r="H70" s="27"/>
      <c r="I70" s="27"/>
      <c r="J70" s="26"/>
      <c r="K70" s="45"/>
      <c r="L70" s="27"/>
      <c r="M70" s="42"/>
      <c r="N70" s="27"/>
      <c r="O70" s="46"/>
      <c r="P70" s="26"/>
      <c r="Q70" s="27"/>
      <c r="R70" s="26"/>
      <c r="S70" s="26"/>
      <c r="T70" s="27"/>
      <c r="U70" s="28"/>
      <c r="V70" s="28"/>
      <c r="W70" s="28"/>
      <c r="X70" s="28"/>
      <c r="Y70" s="28"/>
      <c r="Z70" s="28"/>
      <c r="AA70" s="28"/>
      <c r="AB70" s="28"/>
    </row>
    <row r="71" spans="1:28">
      <c r="A71" s="58"/>
      <c r="B71" s="26"/>
      <c r="C71" s="26"/>
      <c r="D71" s="26"/>
      <c r="E71" s="27"/>
      <c r="F71" s="26"/>
      <c r="G71" s="27"/>
      <c r="H71" s="27"/>
      <c r="I71" s="27"/>
      <c r="J71" s="26"/>
      <c r="K71" s="45"/>
      <c r="L71" s="27"/>
      <c r="M71" s="42"/>
      <c r="N71" s="27"/>
      <c r="O71" s="46"/>
      <c r="P71" s="26"/>
      <c r="Q71" s="27"/>
      <c r="R71" s="26"/>
      <c r="S71" s="26"/>
      <c r="T71" s="27"/>
      <c r="U71" s="28"/>
      <c r="V71" s="28"/>
      <c r="W71" s="28"/>
      <c r="X71" s="28"/>
      <c r="Y71" s="28"/>
      <c r="Z71" s="28"/>
      <c r="AA71" s="28"/>
      <c r="AB71" s="28"/>
    </row>
    <row r="72" spans="1:28">
      <c r="A72" s="58"/>
      <c r="B72" s="26"/>
      <c r="C72" s="26"/>
      <c r="D72" s="26"/>
      <c r="E72" s="27"/>
      <c r="F72" s="26"/>
      <c r="G72" s="27"/>
      <c r="H72" s="27"/>
      <c r="I72" s="27"/>
      <c r="J72" s="26"/>
      <c r="K72" s="45"/>
      <c r="L72" s="27"/>
      <c r="M72" s="42"/>
      <c r="N72" s="27"/>
      <c r="O72" s="46"/>
      <c r="P72" s="26"/>
      <c r="Q72" s="27"/>
      <c r="R72" s="26"/>
      <c r="S72" s="26"/>
      <c r="T72" s="27"/>
      <c r="U72" s="28"/>
      <c r="V72" s="28"/>
      <c r="W72" s="28"/>
      <c r="X72" s="28"/>
      <c r="Y72" s="28"/>
      <c r="Z72" s="28"/>
      <c r="AA72" s="28"/>
      <c r="AB72" s="28"/>
    </row>
    <row r="73" spans="1:28">
      <c r="A73" s="58"/>
      <c r="B73" s="26"/>
      <c r="C73" s="26"/>
      <c r="D73" s="26"/>
      <c r="E73" s="27"/>
      <c r="F73" s="26"/>
      <c r="G73" s="27"/>
      <c r="H73" s="27"/>
      <c r="I73" s="27"/>
      <c r="J73" s="26"/>
      <c r="K73" s="45"/>
      <c r="L73" s="27"/>
      <c r="M73" s="42"/>
      <c r="N73" s="27"/>
      <c r="O73" s="46"/>
      <c r="P73" s="26"/>
      <c r="Q73" s="27"/>
      <c r="R73" s="26"/>
      <c r="S73" s="26"/>
      <c r="T73" s="27"/>
      <c r="U73" s="28"/>
      <c r="V73" s="28"/>
      <c r="W73" s="28"/>
      <c r="X73" s="28"/>
      <c r="Y73" s="28"/>
      <c r="Z73" s="28"/>
      <c r="AA73" s="28"/>
      <c r="AB73" s="28"/>
    </row>
    <row r="74" spans="1:28">
      <c r="A74" s="58"/>
      <c r="B74" s="26"/>
      <c r="C74" s="26"/>
      <c r="D74" s="26"/>
      <c r="E74" s="27"/>
      <c r="F74" s="26"/>
      <c r="G74" s="27"/>
      <c r="H74" s="27"/>
      <c r="I74" s="27"/>
      <c r="J74" s="26"/>
      <c r="K74" s="45"/>
      <c r="L74" s="27"/>
      <c r="M74" s="42"/>
      <c r="N74" s="27"/>
      <c r="O74" s="46"/>
      <c r="P74" s="26"/>
      <c r="Q74" s="27"/>
      <c r="R74" s="26"/>
      <c r="S74" s="26"/>
      <c r="T74" s="27"/>
      <c r="U74" s="28"/>
      <c r="V74" s="28"/>
      <c r="W74" s="28"/>
      <c r="X74" s="28"/>
      <c r="Y74" s="28"/>
      <c r="Z74" s="28"/>
      <c r="AA74" s="28"/>
      <c r="AB74" s="28"/>
    </row>
    <row r="75" spans="1:28">
      <c r="A75" s="58"/>
      <c r="B75" s="26"/>
      <c r="C75" s="26"/>
      <c r="D75" s="26"/>
      <c r="E75" s="27"/>
      <c r="F75" s="26"/>
      <c r="G75" s="27"/>
      <c r="H75" s="27"/>
      <c r="I75" s="27"/>
      <c r="J75" s="26"/>
      <c r="K75" s="45"/>
      <c r="L75" s="27"/>
      <c r="M75" s="42"/>
      <c r="N75" s="27"/>
      <c r="O75" s="46"/>
      <c r="P75" s="26"/>
      <c r="Q75" s="27"/>
      <c r="R75" s="26"/>
      <c r="S75" s="26"/>
      <c r="T75" s="27"/>
      <c r="U75" s="28"/>
      <c r="V75" s="28"/>
      <c r="W75" s="28"/>
      <c r="X75" s="28"/>
      <c r="Y75" s="28"/>
      <c r="Z75" s="28"/>
      <c r="AA75" s="28"/>
      <c r="AB75" s="28"/>
    </row>
    <row r="76" spans="1:28">
      <c r="A76" s="58"/>
      <c r="B76" s="26"/>
      <c r="C76" s="26"/>
      <c r="D76" s="26"/>
      <c r="E76" s="27"/>
      <c r="F76" s="26"/>
      <c r="G76" s="27"/>
      <c r="H76" s="27"/>
      <c r="I76" s="27"/>
      <c r="J76" s="26"/>
      <c r="K76" s="45"/>
      <c r="L76" s="27"/>
      <c r="M76" s="42"/>
      <c r="N76" s="27"/>
      <c r="O76" s="46"/>
      <c r="P76" s="26"/>
      <c r="Q76" s="27"/>
      <c r="R76" s="26"/>
      <c r="S76" s="26"/>
      <c r="T76" s="27"/>
      <c r="U76" s="28"/>
      <c r="V76" s="28"/>
      <c r="W76" s="28"/>
      <c r="X76" s="28"/>
      <c r="Y76" s="28"/>
      <c r="Z76" s="28"/>
      <c r="AA76" s="28"/>
      <c r="AB76" s="28"/>
    </row>
    <row r="77" spans="1:28">
      <c r="A77" s="58"/>
      <c r="B77" s="26"/>
      <c r="C77" s="26"/>
      <c r="D77" s="26"/>
      <c r="E77" s="27"/>
      <c r="F77" s="26"/>
      <c r="G77" s="27"/>
      <c r="H77" s="27"/>
      <c r="I77" s="27"/>
      <c r="J77" s="26"/>
      <c r="K77" s="45"/>
      <c r="L77" s="27"/>
      <c r="M77" s="42"/>
      <c r="N77" s="27"/>
      <c r="O77" s="46"/>
      <c r="P77" s="26"/>
      <c r="Q77" s="27"/>
      <c r="R77" s="26"/>
      <c r="S77" s="26"/>
      <c r="T77" s="27"/>
      <c r="U77" s="28"/>
      <c r="V77" s="28"/>
      <c r="W77" s="28"/>
      <c r="X77" s="28"/>
      <c r="Y77" s="28"/>
      <c r="Z77" s="28"/>
      <c r="AA77" s="28"/>
      <c r="AB77" s="28"/>
    </row>
    <row r="78" spans="1:28">
      <c r="A78" s="58"/>
      <c r="B78" s="26"/>
      <c r="C78" s="26"/>
      <c r="D78" s="26"/>
      <c r="E78" s="27"/>
      <c r="F78" s="26"/>
      <c r="G78" s="27"/>
      <c r="H78" s="27"/>
      <c r="I78" s="27"/>
      <c r="J78" s="26"/>
      <c r="K78" s="45"/>
      <c r="L78" s="27"/>
      <c r="M78" s="42"/>
      <c r="N78" s="27"/>
      <c r="O78" s="46"/>
      <c r="P78" s="26"/>
      <c r="Q78" s="27"/>
      <c r="R78" s="26"/>
      <c r="S78" s="26"/>
      <c r="T78" s="27"/>
      <c r="U78" s="28"/>
      <c r="V78" s="28"/>
      <c r="W78" s="28"/>
      <c r="X78" s="28"/>
      <c r="Y78" s="28"/>
      <c r="Z78" s="28"/>
      <c r="AA78" s="28"/>
      <c r="AB78" s="28"/>
    </row>
    <row r="79" spans="1:28">
      <c r="A79" s="58"/>
      <c r="B79" s="26"/>
      <c r="C79" s="26"/>
      <c r="D79" s="26"/>
      <c r="E79" s="27"/>
      <c r="F79" s="26"/>
      <c r="G79" s="27"/>
      <c r="H79" s="27"/>
      <c r="I79" s="27"/>
      <c r="J79" s="26"/>
      <c r="K79" s="45"/>
      <c r="L79" s="27"/>
      <c r="M79" s="42"/>
      <c r="N79" s="27"/>
      <c r="O79" s="46"/>
      <c r="P79" s="26"/>
      <c r="Q79" s="27"/>
      <c r="R79" s="26"/>
      <c r="S79" s="26"/>
      <c r="T79" s="27"/>
      <c r="U79" s="28"/>
      <c r="V79" s="28"/>
      <c r="W79" s="28"/>
      <c r="X79" s="28"/>
      <c r="Y79" s="28"/>
      <c r="Z79" s="28"/>
      <c r="AA79" s="28"/>
      <c r="AB79" s="28"/>
    </row>
    <row r="80" spans="1:28">
      <c r="A80" s="58"/>
      <c r="B80" s="26"/>
      <c r="C80" s="26"/>
      <c r="D80" s="26"/>
      <c r="E80" s="27"/>
      <c r="F80" s="26"/>
      <c r="G80" s="27"/>
      <c r="H80" s="27"/>
      <c r="I80" s="27"/>
      <c r="J80" s="26"/>
      <c r="K80" s="45"/>
      <c r="L80" s="27"/>
      <c r="M80" s="42"/>
      <c r="N80" s="27"/>
      <c r="O80" s="46"/>
      <c r="P80" s="26"/>
      <c r="Q80" s="27"/>
      <c r="R80" s="26"/>
      <c r="S80" s="26"/>
      <c r="T80" s="27"/>
      <c r="U80" s="28"/>
      <c r="V80" s="28"/>
      <c r="W80" s="28"/>
      <c r="X80" s="28"/>
      <c r="Y80" s="28"/>
      <c r="Z80" s="28"/>
      <c r="AA80" s="28"/>
      <c r="AB80" s="28"/>
    </row>
    <row r="81" spans="1:28">
      <c r="A81" s="58"/>
      <c r="B81" s="26"/>
      <c r="C81" s="26"/>
      <c r="D81" s="26"/>
      <c r="E81" s="27"/>
      <c r="F81" s="26"/>
      <c r="G81" s="27"/>
      <c r="H81" s="27"/>
      <c r="I81" s="27"/>
      <c r="J81" s="26"/>
      <c r="K81" s="45"/>
      <c r="L81" s="27"/>
      <c r="M81" s="42"/>
      <c r="N81" s="27"/>
      <c r="O81" s="46"/>
      <c r="P81" s="26"/>
      <c r="Q81" s="27"/>
      <c r="R81" s="26"/>
      <c r="S81" s="26"/>
      <c r="T81" s="27"/>
      <c r="U81" s="28"/>
      <c r="V81" s="28"/>
      <c r="W81" s="28"/>
      <c r="X81" s="28"/>
      <c r="Y81" s="28"/>
      <c r="Z81" s="28"/>
      <c r="AA81" s="28"/>
      <c r="AB81" s="28"/>
    </row>
    <row r="82" spans="1:28">
      <c r="A82" s="58"/>
      <c r="B82" s="26"/>
      <c r="C82" s="26"/>
      <c r="D82" s="26"/>
      <c r="E82" s="27"/>
      <c r="F82" s="26"/>
      <c r="G82" s="27"/>
      <c r="H82" s="27"/>
      <c r="I82" s="27"/>
      <c r="J82" s="26"/>
      <c r="K82" s="45"/>
      <c r="L82" s="27"/>
      <c r="M82" s="42"/>
      <c r="N82" s="27"/>
      <c r="O82" s="46"/>
      <c r="P82" s="26"/>
      <c r="Q82" s="27"/>
      <c r="R82" s="26"/>
      <c r="S82" s="26"/>
      <c r="T82" s="27"/>
      <c r="U82" s="28"/>
      <c r="V82" s="28"/>
      <c r="W82" s="28"/>
      <c r="X82" s="28"/>
      <c r="Y82" s="28"/>
      <c r="Z82" s="28"/>
      <c r="AA82" s="28"/>
      <c r="AB82" s="28"/>
    </row>
    <row r="83" spans="1:28">
      <c r="A83" s="58"/>
      <c r="B83" s="26"/>
      <c r="C83" s="26"/>
      <c r="D83" s="26"/>
      <c r="E83" s="27"/>
      <c r="F83" s="26"/>
      <c r="G83" s="27"/>
      <c r="H83" s="27"/>
      <c r="I83" s="27"/>
      <c r="J83" s="26"/>
      <c r="K83" s="45"/>
      <c r="L83" s="27"/>
      <c r="M83" s="42"/>
      <c r="N83" s="27"/>
      <c r="O83" s="46"/>
      <c r="P83" s="26"/>
      <c r="Q83" s="27"/>
      <c r="R83" s="26"/>
      <c r="S83" s="26"/>
      <c r="T83" s="27"/>
      <c r="U83" s="28"/>
      <c r="V83" s="28"/>
      <c r="W83" s="28"/>
      <c r="X83" s="28"/>
      <c r="Y83" s="28"/>
      <c r="Z83" s="28"/>
      <c r="AA83" s="28"/>
      <c r="AB83" s="28"/>
    </row>
    <row r="84" spans="1:28">
      <c r="A84" s="58"/>
      <c r="B84" s="26"/>
      <c r="C84" s="26"/>
      <c r="D84" s="26"/>
      <c r="E84" s="27"/>
      <c r="F84" s="26"/>
      <c r="G84" s="27"/>
      <c r="H84" s="27"/>
      <c r="I84" s="27"/>
      <c r="J84" s="26"/>
      <c r="K84" s="45"/>
      <c r="L84" s="27"/>
      <c r="M84" s="42"/>
      <c r="N84" s="27"/>
      <c r="O84" s="46"/>
      <c r="P84" s="26"/>
      <c r="Q84" s="27"/>
      <c r="R84" s="26"/>
      <c r="S84" s="26"/>
      <c r="T84" s="27"/>
      <c r="U84" s="28"/>
      <c r="V84" s="28"/>
      <c r="W84" s="28"/>
      <c r="X84" s="28"/>
      <c r="Y84" s="28"/>
      <c r="Z84" s="28"/>
      <c r="AA84" s="28"/>
      <c r="AB84" s="28"/>
    </row>
    <row r="85" spans="1:28">
      <c r="A85" s="58"/>
      <c r="B85" s="26"/>
      <c r="C85" s="26"/>
      <c r="D85" s="26"/>
      <c r="E85" s="27"/>
      <c r="F85" s="26"/>
      <c r="G85" s="27"/>
      <c r="H85" s="27"/>
      <c r="I85" s="27"/>
      <c r="J85" s="26"/>
      <c r="K85" s="45"/>
      <c r="L85" s="27"/>
      <c r="M85" s="42"/>
      <c r="N85" s="27"/>
      <c r="O85" s="46"/>
      <c r="P85" s="26"/>
      <c r="Q85" s="27"/>
      <c r="R85" s="26"/>
      <c r="S85" s="26"/>
      <c r="T85" s="27"/>
      <c r="U85" s="28"/>
      <c r="V85" s="28"/>
      <c r="W85" s="28"/>
      <c r="X85" s="28"/>
      <c r="Y85" s="28"/>
      <c r="Z85" s="28"/>
      <c r="AA85" s="28"/>
      <c r="AB85" s="28"/>
    </row>
    <row r="86" spans="1:28">
      <c r="A86" s="58"/>
      <c r="B86" s="26"/>
      <c r="C86" s="26"/>
      <c r="D86" s="26"/>
      <c r="E86" s="27"/>
      <c r="F86" s="26"/>
      <c r="G86" s="27"/>
      <c r="H86" s="27"/>
      <c r="I86" s="27"/>
      <c r="J86" s="26"/>
      <c r="K86" s="45"/>
      <c r="L86" s="27"/>
      <c r="M86" s="42"/>
      <c r="N86" s="27"/>
      <c r="O86" s="46"/>
      <c r="P86" s="26"/>
      <c r="Q86" s="27"/>
      <c r="R86" s="26"/>
      <c r="S86" s="26"/>
      <c r="T86" s="27"/>
      <c r="U86" s="28"/>
      <c r="V86" s="28"/>
      <c r="W86" s="28"/>
      <c r="X86" s="28"/>
      <c r="Y86" s="28"/>
      <c r="Z86" s="28"/>
      <c r="AA86" s="28"/>
      <c r="AB86" s="28"/>
    </row>
    <row r="87" spans="1:28">
      <c r="A87" s="58"/>
      <c r="B87" s="26"/>
      <c r="C87" s="26"/>
      <c r="D87" s="26"/>
      <c r="E87" s="27"/>
      <c r="F87" s="26"/>
      <c r="G87" s="27"/>
      <c r="H87" s="27"/>
      <c r="I87" s="27"/>
      <c r="J87" s="26"/>
      <c r="K87" s="45"/>
      <c r="L87" s="27"/>
      <c r="M87" s="42"/>
      <c r="N87" s="27"/>
      <c r="O87" s="46"/>
      <c r="P87" s="26"/>
      <c r="Q87" s="27"/>
      <c r="R87" s="26"/>
      <c r="S87" s="26"/>
      <c r="T87" s="27"/>
      <c r="U87" s="28"/>
      <c r="V87" s="28"/>
      <c r="W87" s="28"/>
      <c r="X87" s="28"/>
      <c r="Y87" s="28"/>
      <c r="Z87" s="28"/>
      <c r="AA87" s="28"/>
      <c r="AB87" s="28"/>
    </row>
    <row r="88" spans="1:28">
      <c r="A88" s="58"/>
      <c r="B88" s="26"/>
      <c r="C88" s="26"/>
      <c r="D88" s="26"/>
      <c r="E88" s="27"/>
      <c r="F88" s="26"/>
      <c r="G88" s="27"/>
      <c r="H88" s="27"/>
      <c r="I88" s="27"/>
      <c r="J88" s="26"/>
      <c r="K88" s="45"/>
      <c r="L88" s="27"/>
      <c r="M88" s="42"/>
      <c r="N88" s="27"/>
      <c r="O88" s="46"/>
      <c r="P88" s="26"/>
      <c r="Q88" s="27"/>
      <c r="R88" s="26"/>
      <c r="S88" s="26"/>
      <c r="T88" s="27"/>
      <c r="U88" s="28"/>
      <c r="V88" s="28"/>
      <c r="W88" s="28"/>
      <c r="X88" s="28"/>
      <c r="Y88" s="28"/>
      <c r="Z88" s="28"/>
      <c r="AA88" s="28"/>
      <c r="AB88" s="28"/>
    </row>
    <row r="89" spans="1:28">
      <c r="A89" s="58"/>
      <c r="B89" s="26"/>
      <c r="C89" s="26"/>
      <c r="D89" s="26"/>
      <c r="E89" s="27"/>
      <c r="F89" s="26"/>
      <c r="G89" s="27"/>
      <c r="H89" s="27"/>
      <c r="I89" s="27"/>
      <c r="J89" s="26"/>
      <c r="K89" s="45"/>
      <c r="L89" s="27"/>
      <c r="M89" s="42"/>
      <c r="N89" s="27"/>
      <c r="O89" s="46"/>
      <c r="P89" s="26"/>
      <c r="Q89" s="27"/>
      <c r="R89" s="26"/>
      <c r="S89" s="26"/>
      <c r="T89" s="27"/>
      <c r="U89" s="28"/>
      <c r="V89" s="28"/>
      <c r="W89" s="28"/>
      <c r="X89" s="28"/>
      <c r="Y89" s="28"/>
      <c r="Z89" s="28"/>
      <c r="AA89" s="28"/>
      <c r="AB89" s="28"/>
    </row>
    <row r="90" spans="1:28">
      <c r="A90" s="58"/>
      <c r="B90" s="26"/>
      <c r="C90" s="26"/>
      <c r="D90" s="26"/>
      <c r="E90" s="27"/>
      <c r="F90" s="26"/>
      <c r="G90" s="27"/>
      <c r="H90" s="27"/>
      <c r="I90" s="27"/>
      <c r="J90" s="26"/>
      <c r="K90" s="45"/>
      <c r="L90" s="27"/>
      <c r="M90" s="42"/>
      <c r="N90" s="27"/>
      <c r="O90" s="46"/>
      <c r="P90" s="26"/>
      <c r="Q90" s="27"/>
      <c r="R90" s="26"/>
      <c r="S90" s="26"/>
      <c r="T90" s="27"/>
      <c r="U90" s="28"/>
      <c r="V90" s="28"/>
      <c r="W90" s="28"/>
      <c r="X90" s="28"/>
      <c r="Y90" s="28"/>
      <c r="Z90" s="28"/>
      <c r="AA90" s="28"/>
      <c r="AB90" s="28"/>
    </row>
    <row r="91" spans="1:28">
      <c r="A91" s="58"/>
      <c r="B91" s="26"/>
      <c r="C91" s="26"/>
      <c r="D91" s="26"/>
      <c r="E91" s="27"/>
      <c r="F91" s="26"/>
      <c r="G91" s="27"/>
      <c r="H91" s="27"/>
      <c r="I91" s="27"/>
      <c r="J91" s="26"/>
      <c r="K91" s="45"/>
      <c r="L91" s="27"/>
      <c r="M91" s="42"/>
      <c r="N91" s="27"/>
      <c r="O91" s="46"/>
      <c r="P91" s="26"/>
      <c r="Q91" s="27"/>
      <c r="R91" s="26"/>
      <c r="S91" s="26"/>
      <c r="T91" s="27"/>
      <c r="U91" s="28"/>
      <c r="V91" s="28"/>
      <c r="W91" s="28"/>
      <c r="X91" s="28"/>
      <c r="Y91" s="28"/>
      <c r="Z91" s="28"/>
      <c r="AA91" s="28"/>
      <c r="AB91" s="28"/>
    </row>
    <row r="92" spans="1:28">
      <c r="A92" s="58"/>
      <c r="B92" s="26"/>
      <c r="C92" s="26"/>
      <c r="D92" s="26"/>
      <c r="E92" s="27"/>
      <c r="F92" s="26"/>
      <c r="G92" s="27"/>
      <c r="H92" s="27"/>
      <c r="I92" s="27"/>
      <c r="J92" s="26"/>
      <c r="K92" s="45"/>
      <c r="L92" s="27"/>
      <c r="M92" s="42"/>
      <c r="N92" s="27"/>
      <c r="O92" s="46"/>
      <c r="P92" s="26"/>
      <c r="Q92" s="27"/>
      <c r="R92" s="26"/>
      <c r="S92" s="26"/>
      <c r="T92" s="27"/>
      <c r="U92" s="28"/>
      <c r="V92" s="28"/>
      <c r="W92" s="28"/>
      <c r="X92" s="28"/>
      <c r="Y92" s="28"/>
      <c r="Z92" s="28"/>
      <c r="AA92" s="28"/>
      <c r="AB92" s="28"/>
    </row>
    <row r="93" spans="1:28">
      <c r="A93" s="58"/>
      <c r="B93" s="26"/>
      <c r="C93" s="26"/>
      <c r="D93" s="26"/>
      <c r="E93" s="27"/>
      <c r="F93" s="26"/>
      <c r="G93" s="27"/>
      <c r="H93" s="27"/>
      <c r="I93" s="27"/>
      <c r="J93" s="26"/>
      <c r="K93" s="45"/>
      <c r="L93" s="27"/>
      <c r="M93" s="42"/>
      <c r="N93" s="27"/>
      <c r="O93" s="46"/>
      <c r="P93" s="26"/>
      <c r="Q93" s="27"/>
      <c r="R93" s="26"/>
      <c r="S93" s="26"/>
      <c r="T93" s="27"/>
      <c r="U93" s="28"/>
      <c r="V93" s="28"/>
      <c r="W93" s="28"/>
      <c r="X93" s="28"/>
      <c r="Y93" s="28"/>
      <c r="Z93" s="28"/>
      <c r="AA93" s="28"/>
      <c r="AB93" s="28"/>
    </row>
    <row r="94" spans="1:28">
      <c r="A94" s="58"/>
      <c r="B94" s="26"/>
      <c r="C94" s="26"/>
      <c r="D94" s="26"/>
      <c r="E94" s="27"/>
      <c r="F94" s="26"/>
      <c r="G94" s="27"/>
      <c r="H94" s="27"/>
      <c r="I94" s="27"/>
      <c r="J94" s="26"/>
      <c r="K94" s="45"/>
      <c r="L94" s="27"/>
      <c r="M94" s="42"/>
      <c r="N94" s="27"/>
      <c r="O94" s="46"/>
      <c r="P94" s="26"/>
      <c r="Q94" s="27"/>
      <c r="R94" s="26"/>
      <c r="S94" s="26"/>
      <c r="T94" s="27"/>
      <c r="U94" s="28"/>
      <c r="V94" s="28"/>
      <c r="W94" s="28"/>
      <c r="X94" s="28"/>
      <c r="Y94" s="28"/>
      <c r="Z94" s="28"/>
      <c r="AA94" s="28"/>
      <c r="AB94" s="28"/>
    </row>
    <row r="95" spans="1:28">
      <c r="A95" s="58"/>
      <c r="B95" s="26"/>
      <c r="C95" s="26"/>
      <c r="D95" s="26"/>
      <c r="E95" s="27"/>
      <c r="F95" s="26"/>
      <c r="G95" s="27"/>
      <c r="H95" s="27"/>
      <c r="I95" s="27"/>
      <c r="J95" s="26"/>
      <c r="K95" s="45"/>
      <c r="L95" s="27"/>
      <c r="M95" s="42"/>
      <c r="N95" s="27"/>
      <c r="O95" s="46"/>
      <c r="P95" s="26"/>
      <c r="Q95" s="27"/>
      <c r="R95" s="26"/>
      <c r="S95" s="26"/>
      <c r="T95" s="27"/>
      <c r="U95" s="28"/>
      <c r="V95" s="28"/>
      <c r="W95" s="28"/>
      <c r="X95" s="28"/>
      <c r="Y95" s="28"/>
      <c r="Z95" s="28"/>
      <c r="AA95" s="28"/>
      <c r="AB95" s="28"/>
    </row>
    <row r="96" spans="1:28">
      <c r="A96" s="58"/>
      <c r="B96" s="26"/>
      <c r="C96" s="26"/>
      <c r="D96" s="26"/>
      <c r="E96" s="27"/>
      <c r="F96" s="26"/>
      <c r="G96" s="27"/>
      <c r="H96" s="27"/>
      <c r="I96" s="27"/>
      <c r="J96" s="26"/>
      <c r="K96" s="45"/>
      <c r="L96" s="27"/>
      <c r="M96" s="42"/>
      <c r="N96" s="27"/>
      <c r="O96" s="46"/>
      <c r="P96" s="26"/>
      <c r="Q96" s="27"/>
      <c r="R96" s="26"/>
      <c r="S96" s="26"/>
      <c r="T96" s="27"/>
      <c r="U96" s="28"/>
      <c r="V96" s="28"/>
      <c r="W96" s="28"/>
      <c r="X96" s="28"/>
      <c r="Y96" s="28"/>
      <c r="Z96" s="28"/>
      <c r="AA96" s="28"/>
      <c r="AB96" s="28"/>
    </row>
    <row r="97" spans="1:28">
      <c r="A97" s="58"/>
      <c r="B97" s="26"/>
      <c r="C97" s="26"/>
      <c r="D97" s="26"/>
      <c r="E97" s="27"/>
      <c r="F97" s="26"/>
      <c r="G97" s="27"/>
      <c r="H97" s="27"/>
      <c r="I97" s="27"/>
      <c r="J97" s="26"/>
      <c r="K97" s="45"/>
      <c r="L97" s="27"/>
      <c r="M97" s="42"/>
      <c r="N97" s="27"/>
      <c r="O97" s="46"/>
      <c r="P97" s="26"/>
      <c r="Q97" s="27"/>
      <c r="R97" s="26"/>
      <c r="S97" s="26"/>
      <c r="T97" s="27"/>
      <c r="U97" s="28"/>
      <c r="V97" s="28"/>
      <c r="W97" s="28"/>
      <c r="X97" s="28"/>
      <c r="Y97" s="28"/>
      <c r="Z97" s="28"/>
      <c r="AA97" s="28"/>
      <c r="AB97" s="28"/>
    </row>
    <row r="98" spans="1:28">
      <c r="A98" s="58"/>
      <c r="B98" s="26"/>
      <c r="C98" s="26"/>
      <c r="D98" s="26"/>
      <c r="E98" s="27"/>
      <c r="F98" s="26"/>
      <c r="G98" s="27"/>
      <c r="H98" s="27"/>
      <c r="I98" s="27"/>
      <c r="J98" s="26"/>
      <c r="K98" s="45"/>
      <c r="L98" s="27"/>
      <c r="M98" s="42"/>
      <c r="N98" s="27"/>
      <c r="O98" s="46"/>
      <c r="P98" s="26"/>
      <c r="Q98" s="27"/>
      <c r="R98" s="26"/>
      <c r="S98" s="26"/>
      <c r="T98" s="27"/>
      <c r="U98" s="28"/>
      <c r="V98" s="28"/>
      <c r="W98" s="28"/>
      <c r="X98" s="28"/>
      <c r="Y98" s="28"/>
      <c r="Z98" s="28"/>
      <c r="AA98" s="28"/>
      <c r="AB98" s="28"/>
    </row>
    <row r="99" spans="1:28">
      <c r="A99" s="58"/>
      <c r="B99" s="26"/>
      <c r="C99" s="26"/>
      <c r="D99" s="26"/>
      <c r="E99" s="27"/>
      <c r="F99" s="26"/>
      <c r="G99" s="27"/>
      <c r="H99" s="27"/>
      <c r="I99" s="27"/>
      <c r="J99" s="26"/>
      <c r="K99" s="45"/>
      <c r="L99" s="27"/>
      <c r="M99" s="42"/>
      <c r="N99" s="27"/>
      <c r="O99" s="46"/>
      <c r="P99" s="26"/>
      <c r="Q99" s="27"/>
      <c r="R99" s="26"/>
      <c r="S99" s="26"/>
      <c r="T99" s="27"/>
      <c r="U99" s="28"/>
      <c r="V99" s="28"/>
      <c r="W99" s="28"/>
      <c r="X99" s="28"/>
      <c r="Y99" s="28"/>
      <c r="Z99" s="28"/>
      <c r="AA99" s="28"/>
      <c r="AB99" s="28"/>
    </row>
    <row r="100" spans="1:28">
      <c r="A100" s="58"/>
      <c r="B100" s="26"/>
      <c r="C100" s="26"/>
      <c r="D100" s="26"/>
      <c r="E100" s="27"/>
      <c r="F100" s="26"/>
      <c r="G100" s="27"/>
      <c r="H100" s="27"/>
      <c r="I100" s="27"/>
      <c r="J100" s="26"/>
      <c r="K100" s="45"/>
      <c r="L100" s="27"/>
      <c r="M100" s="42"/>
      <c r="N100" s="27"/>
      <c r="O100" s="46"/>
      <c r="P100" s="26"/>
      <c r="Q100" s="27"/>
      <c r="R100" s="26"/>
      <c r="S100" s="26"/>
      <c r="T100" s="27"/>
      <c r="U100" s="28"/>
      <c r="V100" s="28"/>
      <c r="W100" s="28"/>
      <c r="X100" s="28"/>
      <c r="Y100" s="28"/>
      <c r="Z100" s="28"/>
      <c r="AA100" s="28"/>
      <c r="AB100" s="28"/>
    </row>
    <row r="101" spans="1:28">
      <c r="A101" s="58"/>
      <c r="B101" s="26"/>
      <c r="C101" s="26"/>
      <c r="D101" s="26"/>
      <c r="E101" s="27"/>
      <c r="F101" s="26"/>
      <c r="G101" s="27"/>
      <c r="H101" s="27"/>
      <c r="I101" s="27"/>
      <c r="J101" s="26"/>
      <c r="K101" s="45"/>
      <c r="L101" s="27"/>
      <c r="M101" s="42"/>
      <c r="N101" s="27"/>
      <c r="O101" s="46"/>
      <c r="P101" s="26"/>
      <c r="Q101" s="27"/>
      <c r="R101" s="26"/>
      <c r="S101" s="26"/>
      <c r="T101" s="27"/>
      <c r="U101" s="28"/>
      <c r="V101" s="28"/>
      <c r="W101" s="28"/>
      <c r="X101" s="28"/>
      <c r="Y101" s="28"/>
      <c r="Z101" s="28"/>
      <c r="AA101" s="28"/>
      <c r="AB101" s="28"/>
    </row>
    <row r="102" spans="1:28">
      <c r="A102" s="58"/>
      <c r="B102" s="26"/>
      <c r="C102" s="26"/>
      <c r="D102" s="26"/>
      <c r="E102" s="27"/>
      <c r="F102" s="26"/>
      <c r="G102" s="27"/>
      <c r="H102" s="27"/>
      <c r="I102" s="27"/>
      <c r="J102" s="26"/>
      <c r="K102" s="45"/>
      <c r="L102" s="27"/>
      <c r="M102" s="42"/>
      <c r="N102" s="27"/>
      <c r="O102" s="46"/>
      <c r="P102" s="26"/>
      <c r="Q102" s="27"/>
      <c r="R102" s="26"/>
      <c r="S102" s="26"/>
      <c r="T102" s="27"/>
      <c r="U102" s="28"/>
      <c r="V102" s="28"/>
      <c r="W102" s="28"/>
      <c r="X102" s="28"/>
      <c r="Y102" s="28"/>
      <c r="Z102" s="28"/>
      <c r="AA102" s="28"/>
      <c r="AB102" s="28"/>
    </row>
    <row r="103" spans="1:28">
      <c r="A103" s="58"/>
      <c r="B103" s="26"/>
      <c r="C103" s="26"/>
      <c r="D103" s="26"/>
      <c r="E103" s="27"/>
      <c r="F103" s="26"/>
      <c r="G103" s="27"/>
      <c r="H103" s="27"/>
      <c r="I103" s="27"/>
      <c r="J103" s="26"/>
      <c r="K103" s="45"/>
      <c r="L103" s="27"/>
      <c r="M103" s="42"/>
      <c r="N103" s="27"/>
      <c r="O103" s="46"/>
      <c r="P103" s="26"/>
      <c r="Q103" s="27"/>
      <c r="R103" s="26"/>
      <c r="S103" s="26"/>
      <c r="T103" s="27"/>
      <c r="U103" s="28"/>
      <c r="V103" s="28"/>
      <c r="W103" s="28"/>
      <c r="X103" s="28"/>
      <c r="Y103" s="28"/>
      <c r="Z103" s="28"/>
      <c r="AA103" s="28"/>
      <c r="AB103" s="28"/>
    </row>
    <row r="104" spans="1:28">
      <c r="A104" s="58"/>
      <c r="B104" s="26"/>
      <c r="C104" s="26"/>
      <c r="D104" s="26"/>
      <c r="E104" s="27"/>
      <c r="F104" s="26"/>
      <c r="G104" s="27"/>
      <c r="H104" s="27"/>
      <c r="I104" s="27"/>
      <c r="J104" s="26"/>
      <c r="K104" s="45"/>
      <c r="L104" s="27"/>
      <c r="M104" s="42"/>
      <c r="N104" s="27"/>
      <c r="O104" s="46"/>
      <c r="P104" s="26"/>
      <c r="Q104" s="27"/>
      <c r="R104" s="26"/>
      <c r="S104" s="26"/>
      <c r="T104" s="27"/>
      <c r="U104" s="28"/>
      <c r="V104" s="28"/>
      <c r="W104" s="28"/>
      <c r="X104" s="28"/>
      <c r="Y104" s="28"/>
      <c r="Z104" s="28"/>
      <c r="AA104" s="28"/>
      <c r="AB104" s="28"/>
    </row>
    <row r="105" spans="1:28">
      <c r="A105" s="58"/>
      <c r="B105" s="26"/>
      <c r="C105" s="26"/>
      <c r="D105" s="26"/>
      <c r="E105" s="27"/>
      <c r="F105" s="26"/>
      <c r="G105" s="27"/>
      <c r="H105" s="27"/>
      <c r="I105" s="27"/>
      <c r="J105" s="26"/>
      <c r="K105" s="45"/>
      <c r="L105" s="27"/>
      <c r="M105" s="42"/>
      <c r="N105" s="27"/>
      <c r="O105" s="46"/>
      <c r="P105" s="26"/>
      <c r="Q105" s="27"/>
      <c r="R105" s="26"/>
      <c r="S105" s="26"/>
      <c r="T105" s="27"/>
      <c r="U105" s="28"/>
      <c r="V105" s="28"/>
      <c r="W105" s="28"/>
      <c r="X105" s="28"/>
      <c r="Y105" s="28"/>
      <c r="Z105" s="28"/>
      <c r="AA105" s="28"/>
      <c r="AB105" s="28"/>
    </row>
    <row r="106" spans="1:28">
      <c r="A106" s="58"/>
      <c r="B106" s="26"/>
      <c r="C106" s="26"/>
      <c r="D106" s="26"/>
      <c r="E106" s="27"/>
      <c r="F106" s="26"/>
      <c r="G106" s="27"/>
      <c r="H106" s="27"/>
      <c r="I106" s="27"/>
      <c r="J106" s="26"/>
      <c r="K106" s="45"/>
      <c r="L106" s="27"/>
      <c r="M106" s="42"/>
      <c r="N106" s="27"/>
      <c r="O106" s="46"/>
      <c r="P106" s="26"/>
      <c r="Q106" s="27"/>
      <c r="R106" s="26"/>
      <c r="S106" s="26"/>
      <c r="T106" s="27"/>
      <c r="U106" s="28"/>
      <c r="V106" s="28"/>
      <c r="W106" s="28"/>
      <c r="X106" s="28"/>
      <c r="Y106" s="28"/>
      <c r="Z106" s="28"/>
      <c r="AA106" s="28"/>
      <c r="AB106" s="28"/>
    </row>
    <row r="107" spans="1:28">
      <c r="A107" s="58"/>
      <c r="B107" s="26"/>
      <c r="C107" s="26"/>
      <c r="D107" s="26"/>
      <c r="E107" s="27"/>
      <c r="F107" s="26"/>
      <c r="G107" s="27"/>
      <c r="H107" s="27"/>
      <c r="I107" s="27"/>
      <c r="J107" s="26"/>
      <c r="K107" s="45"/>
      <c r="L107" s="27"/>
      <c r="M107" s="42"/>
      <c r="N107" s="27"/>
      <c r="O107" s="46"/>
      <c r="P107" s="26"/>
      <c r="Q107" s="27"/>
      <c r="R107" s="26"/>
      <c r="S107" s="26"/>
      <c r="T107" s="27"/>
      <c r="U107" s="28"/>
      <c r="V107" s="28"/>
      <c r="W107" s="28"/>
      <c r="X107" s="28"/>
      <c r="Y107" s="28"/>
      <c r="Z107" s="28"/>
      <c r="AA107" s="28"/>
      <c r="AB107" s="28"/>
    </row>
    <row r="108" spans="1:28">
      <c r="A108" s="58"/>
      <c r="B108" s="26"/>
      <c r="C108" s="26"/>
      <c r="D108" s="26"/>
      <c r="E108" s="27"/>
      <c r="F108" s="26"/>
      <c r="G108" s="27"/>
      <c r="H108" s="27"/>
      <c r="I108" s="27"/>
      <c r="J108" s="26"/>
      <c r="K108" s="45"/>
      <c r="L108" s="27"/>
      <c r="M108" s="42"/>
      <c r="N108" s="27"/>
      <c r="O108" s="46"/>
      <c r="P108" s="26"/>
      <c r="Q108" s="27"/>
      <c r="R108" s="26"/>
      <c r="S108" s="26"/>
      <c r="T108" s="27"/>
      <c r="U108" s="28"/>
      <c r="V108" s="28"/>
      <c r="W108" s="28"/>
      <c r="X108" s="28"/>
      <c r="Y108" s="28"/>
      <c r="Z108" s="28"/>
      <c r="AA108" s="28"/>
      <c r="AB108" s="28"/>
    </row>
    <row r="109" spans="1:28">
      <c r="A109" s="58"/>
      <c r="B109" s="26"/>
      <c r="C109" s="26"/>
      <c r="D109" s="26"/>
      <c r="E109" s="27"/>
      <c r="F109" s="26"/>
      <c r="G109" s="27"/>
      <c r="H109" s="27"/>
      <c r="I109" s="27"/>
      <c r="J109" s="26"/>
      <c r="K109" s="45"/>
      <c r="L109" s="27"/>
      <c r="M109" s="42"/>
      <c r="N109" s="27"/>
      <c r="O109" s="46"/>
      <c r="P109" s="26"/>
      <c r="Q109" s="27"/>
      <c r="R109" s="26"/>
      <c r="S109" s="26"/>
      <c r="T109" s="27"/>
      <c r="U109" s="28"/>
      <c r="V109" s="28"/>
      <c r="W109" s="28"/>
      <c r="X109" s="28"/>
      <c r="Y109" s="28"/>
      <c r="Z109" s="28"/>
      <c r="AA109" s="28"/>
      <c r="AB109" s="28"/>
    </row>
    <row r="110" spans="1:28">
      <c r="A110" s="58"/>
      <c r="B110" s="26"/>
      <c r="C110" s="26"/>
      <c r="D110" s="26"/>
      <c r="E110" s="27"/>
      <c r="F110" s="26"/>
      <c r="G110" s="27"/>
      <c r="H110" s="27"/>
      <c r="I110" s="27"/>
      <c r="J110" s="26"/>
      <c r="K110" s="45"/>
      <c r="L110" s="27"/>
      <c r="M110" s="42"/>
      <c r="N110" s="27"/>
      <c r="O110" s="46"/>
      <c r="P110" s="26"/>
      <c r="Q110" s="27"/>
      <c r="R110" s="26"/>
      <c r="S110" s="26"/>
      <c r="T110" s="27"/>
      <c r="U110" s="28"/>
      <c r="V110" s="28"/>
      <c r="W110" s="28"/>
      <c r="X110" s="28"/>
      <c r="Y110" s="28"/>
      <c r="Z110" s="28"/>
      <c r="AA110" s="28"/>
      <c r="AB110" s="28"/>
    </row>
    <row r="111" spans="1:28">
      <c r="A111" s="58"/>
      <c r="B111" s="26"/>
      <c r="C111" s="26"/>
      <c r="D111" s="26"/>
      <c r="E111" s="27"/>
      <c r="F111" s="26"/>
      <c r="G111" s="27"/>
      <c r="H111" s="27"/>
      <c r="I111" s="27"/>
      <c r="J111" s="26"/>
      <c r="K111" s="45"/>
      <c r="L111" s="27"/>
      <c r="M111" s="42"/>
      <c r="N111" s="27"/>
      <c r="O111" s="46"/>
      <c r="P111" s="26"/>
      <c r="Q111" s="27"/>
      <c r="R111" s="26"/>
      <c r="S111" s="26"/>
      <c r="T111" s="27"/>
      <c r="U111" s="28"/>
      <c r="V111" s="28"/>
      <c r="W111" s="28"/>
      <c r="X111" s="28"/>
      <c r="Y111" s="28"/>
      <c r="Z111" s="28"/>
      <c r="AA111" s="28"/>
      <c r="AB111" s="28"/>
    </row>
    <row r="112" spans="1:28">
      <c r="A112" s="58"/>
      <c r="B112" s="26"/>
      <c r="C112" s="26"/>
      <c r="D112" s="26"/>
      <c r="E112" s="27"/>
      <c r="F112" s="26"/>
      <c r="G112" s="27"/>
      <c r="H112" s="27"/>
      <c r="I112" s="27"/>
      <c r="J112" s="26"/>
      <c r="K112" s="45"/>
      <c r="L112" s="27"/>
      <c r="M112" s="42"/>
      <c r="N112" s="27"/>
      <c r="O112" s="46"/>
      <c r="P112" s="26"/>
      <c r="Q112" s="27"/>
      <c r="R112" s="26"/>
      <c r="S112" s="26"/>
      <c r="T112" s="27"/>
      <c r="U112" s="28"/>
      <c r="V112" s="28"/>
      <c r="W112" s="28"/>
      <c r="X112" s="28"/>
      <c r="Y112" s="28"/>
      <c r="Z112" s="28"/>
      <c r="AA112" s="28"/>
      <c r="AB112" s="28"/>
    </row>
    <row r="113" spans="1:28">
      <c r="A113" s="58"/>
      <c r="B113" s="26"/>
      <c r="C113" s="26"/>
      <c r="D113" s="26"/>
      <c r="E113" s="27"/>
      <c r="F113" s="26"/>
      <c r="G113" s="27"/>
      <c r="H113" s="27"/>
      <c r="I113" s="27"/>
      <c r="J113" s="26"/>
      <c r="K113" s="45"/>
      <c r="L113" s="27"/>
      <c r="M113" s="42"/>
      <c r="N113" s="27"/>
      <c r="O113" s="46"/>
      <c r="P113" s="26"/>
      <c r="Q113" s="27"/>
      <c r="R113" s="26"/>
      <c r="S113" s="26"/>
      <c r="T113" s="27"/>
      <c r="U113" s="28"/>
      <c r="V113" s="28"/>
      <c r="W113" s="28"/>
      <c r="X113" s="28"/>
      <c r="Y113" s="28"/>
      <c r="Z113" s="28"/>
      <c r="AA113" s="28"/>
      <c r="AB113" s="28"/>
    </row>
    <row r="114" spans="1:28">
      <c r="A114" s="58"/>
      <c r="B114" s="26"/>
      <c r="C114" s="26"/>
      <c r="D114" s="26"/>
      <c r="E114" s="27"/>
      <c r="F114" s="26"/>
      <c r="G114" s="27"/>
      <c r="H114" s="27"/>
      <c r="I114" s="27"/>
      <c r="J114" s="26"/>
      <c r="K114" s="45"/>
      <c r="L114" s="27"/>
      <c r="M114" s="42"/>
      <c r="N114" s="27"/>
      <c r="O114" s="46"/>
      <c r="P114" s="26"/>
      <c r="Q114" s="27"/>
      <c r="R114" s="26"/>
      <c r="S114" s="26"/>
      <c r="T114" s="27"/>
      <c r="U114" s="28"/>
      <c r="V114" s="28"/>
      <c r="W114" s="28"/>
      <c r="X114" s="28"/>
      <c r="Y114" s="28"/>
      <c r="Z114" s="28"/>
      <c r="AA114" s="28"/>
      <c r="AB114" s="28"/>
    </row>
    <row r="115" spans="1:28">
      <c r="A115" s="58"/>
      <c r="B115" s="26"/>
      <c r="C115" s="26"/>
      <c r="D115" s="26"/>
      <c r="E115" s="27"/>
      <c r="F115" s="26"/>
      <c r="G115" s="27"/>
      <c r="H115" s="27"/>
      <c r="I115" s="27"/>
      <c r="J115" s="26"/>
      <c r="K115" s="45"/>
      <c r="L115" s="27"/>
      <c r="M115" s="42"/>
      <c r="N115" s="27"/>
      <c r="O115" s="46"/>
      <c r="P115" s="26"/>
      <c r="Q115" s="27"/>
      <c r="R115" s="26"/>
      <c r="S115" s="26"/>
      <c r="T115" s="27"/>
      <c r="U115" s="28"/>
      <c r="V115" s="28"/>
      <c r="W115" s="28"/>
      <c r="X115" s="28"/>
      <c r="Y115" s="28"/>
      <c r="Z115" s="28"/>
      <c r="AA115" s="28"/>
      <c r="AB115" s="28"/>
    </row>
    <row r="116" spans="1:28">
      <c r="A116" s="58"/>
      <c r="B116" s="26"/>
      <c r="C116" s="26"/>
      <c r="D116" s="26"/>
      <c r="E116" s="27"/>
      <c r="F116" s="26"/>
      <c r="G116" s="27"/>
      <c r="H116" s="27"/>
      <c r="I116" s="27"/>
      <c r="J116" s="26"/>
      <c r="K116" s="45"/>
      <c r="L116" s="27"/>
      <c r="M116" s="42"/>
      <c r="N116" s="27"/>
      <c r="O116" s="46"/>
      <c r="P116" s="26"/>
      <c r="Q116" s="27"/>
      <c r="R116" s="26"/>
      <c r="S116" s="26"/>
      <c r="T116" s="27"/>
      <c r="U116" s="28"/>
      <c r="V116" s="28"/>
      <c r="W116" s="28"/>
      <c r="X116" s="28"/>
      <c r="Y116" s="28"/>
      <c r="Z116" s="28"/>
      <c r="AA116" s="28"/>
      <c r="AB116" s="28"/>
    </row>
    <row r="117" spans="1:28">
      <c r="A117" s="58"/>
      <c r="B117" s="26"/>
      <c r="C117" s="26"/>
      <c r="D117" s="26"/>
      <c r="E117" s="27"/>
      <c r="F117" s="26"/>
      <c r="G117" s="27"/>
      <c r="H117" s="27"/>
      <c r="I117" s="27"/>
      <c r="J117" s="26"/>
      <c r="K117" s="45"/>
      <c r="L117" s="27"/>
      <c r="M117" s="42"/>
      <c r="N117" s="27"/>
      <c r="O117" s="46"/>
      <c r="P117" s="26"/>
      <c r="Q117" s="27"/>
      <c r="R117" s="26"/>
      <c r="S117" s="26"/>
      <c r="T117" s="27"/>
      <c r="U117" s="28"/>
      <c r="V117" s="28"/>
      <c r="W117" s="28"/>
      <c r="X117" s="28"/>
      <c r="Y117" s="28"/>
      <c r="Z117" s="28"/>
      <c r="AA117" s="28"/>
      <c r="AB117" s="28"/>
    </row>
    <row r="118" spans="1:28">
      <c r="A118" s="58"/>
      <c r="B118" s="26"/>
      <c r="C118" s="26"/>
      <c r="D118" s="26"/>
      <c r="E118" s="27"/>
      <c r="F118" s="26"/>
      <c r="G118" s="27"/>
      <c r="H118" s="27"/>
      <c r="I118" s="27"/>
      <c r="J118" s="26"/>
      <c r="K118" s="45"/>
      <c r="L118" s="27"/>
      <c r="M118" s="42"/>
      <c r="N118" s="27"/>
      <c r="O118" s="46"/>
      <c r="P118" s="26"/>
      <c r="Q118" s="27"/>
      <c r="R118" s="26"/>
      <c r="S118" s="26"/>
      <c r="T118" s="27"/>
      <c r="U118" s="28"/>
      <c r="V118" s="28"/>
      <c r="W118" s="28"/>
      <c r="X118" s="28"/>
      <c r="Y118" s="28"/>
      <c r="Z118" s="28"/>
      <c r="AA118" s="28"/>
      <c r="AB118" s="28"/>
    </row>
    <row r="119" spans="1:28">
      <c r="A119" s="58"/>
      <c r="B119" s="26"/>
      <c r="C119" s="26"/>
      <c r="D119" s="26"/>
      <c r="E119" s="27"/>
      <c r="F119" s="26"/>
      <c r="G119" s="27"/>
      <c r="H119" s="27"/>
      <c r="I119" s="27"/>
      <c r="J119" s="26"/>
      <c r="K119" s="45"/>
      <c r="L119" s="27"/>
      <c r="M119" s="42"/>
      <c r="N119" s="27"/>
      <c r="O119" s="46"/>
      <c r="P119" s="26"/>
      <c r="Q119" s="27"/>
      <c r="R119" s="26"/>
      <c r="S119" s="26"/>
      <c r="T119" s="27"/>
      <c r="U119" s="28"/>
      <c r="V119" s="28"/>
      <c r="W119" s="28"/>
      <c r="X119" s="28"/>
      <c r="Y119" s="28"/>
      <c r="Z119" s="28"/>
      <c r="AA119" s="28"/>
      <c r="AB119" s="28"/>
    </row>
    <row r="120" spans="1:28">
      <c r="A120" s="58"/>
      <c r="B120" s="26"/>
      <c r="C120" s="26"/>
      <c r="D120" s="26"/>
      <c r="E120" s="27"/>
      <c r="F120" s="26"/>
      <c r="G120" s="27"/>
      <c r="H120" s="27"/>
      <c r="I120" s="27"/>
      <c r="J120" s="26"/>
      <c r="K120" s="45"/>
      <c r="L120" s="27"/>
      <c r="M120" s="42"/>
      <c r="N120" s="27"/>
      <c r="O120" s="46"/>
      <c r="P120" s="26"/>
      <c r="Q120" s="27"/>
      <c r="R120" s="26"/>
      <c r="S120" s="26"/>
      <c r="T120" s="27"/>
      <c r="U120" s="28"/>
      <c r="V120" s="28"/>
      <c r="W120" s="28"/>
      <c r="X120" s="28"/>
      <c r="Y120" s="28"/>
      <c r="Z120" s="28"/>
      <c r="AA120" s="28"/>
      <c r="AB120" s="28"/>
    </row>
    <row r="121" spans="1:28">
      <c r="A121" s="58"/>
      <c r="B121" s="26"/>
      <c r="C121" s="26"/>
      <c r="D121" s="26"/>
      <c r="E121" s="27"/>
      <c r="F121" s="26"/>
      <c r="G121" s="27"/>
      <c r="H121" s="27"/>
      <c r="I121" s="27"/>
      <c r="J121" s="26"/>
      <c r="K121" s="45"/>
      <c r="L121" s="27"/>
      <c r="M121" s="42"/>
      <c r="N121" s="27"/>
      <c r="O121" s="46"/>
      <c r="P121" s="26"/>
      <c r="Q121" s="27"/>
      <c r="R121" s="26"/>
      <c r="S121" s="26"/>
      <c r="T121" s="27"/>
      <c r="U121" s="28"/>
      <c r="V121" s="28"/>
      <c r="W121" s="28"/>
      <c r="X121" s="28"/>
      <c r="Y121" s="28"/>
      <c r="Z121" s="28"/>
      <c r="AA121" s="28"/>
      <c r="AB121" s="28"/>
    </row>
    <row r="122" spans="1:28">
      <c r="A122" s="58"/>
      <c r="B122" s="26"/>
      <c r="C122" s="26"/>
      <c r="D122" s="26"/>
      <c r="E122" s="27"/>
      <c r="F122" s="26"/>
      <c r="G122" s="27"/>
      <c r="H122" s="27"/>
      <c r="I122" s="27"/>
      <c r="J122" s="26"/>
      <c r="K122" s="45"/>
      <c r="L122" s="27"/>
      <c r="M122" s="42"/>
      <c r="N122" s="27"/>
      <c r="O122" s="46"/>
      <c r="P122" s="26"/>
      <c r="Q122" s="27"/>
      <c r="R122" s="26"/>
      <c r="S122" s="26"/>
      <c r="T122" s="27"/>
      <c r="U122" s="28"/>
      <c r="V122" s="28"/>
      <c r="W122" s="28"/>
      <c r="X122" s="28"/>
      <c r="Y122" s="28"/>
      <c r="Z122" s="28"/>
      <c r="AA122" s="28"/>
      <c r="AB122" s="28"/>
    </row>
    <row r="123" spans="1:28">
      <c r="A123" s="58"/>
      <c r="B123" s="26"/>
      <c r="C123" s="26"/>
      <c r="D123" s="26"/>
      <c r="E123" s="27"/>
      <c r="F123" s="26"/>
      <c r="G123" s="27"/>
      <c r="H123" s="27"/>
      <c r="I123" s="27"/>
      <c r="J123" s="26"/>
      <c r="K123" s="45"/>
      <c r="L123" s="27"/>
      <c r="M123" s="42"/>
      <c r="N123" s="27"/>
      <c r="O123" s="46"/>
      <c r="P123" s="26"/>
      <c r="Q123" s="27"/>
      <c r="R123" s="26"/>
      <c r="S123" s="26"/>
      <c r="T123" s="27"/>
      <c r="U123" s="28"/>
      <c r="V123" s="28"/>
      <c r="W123" s="28"/>
      <c r="X123" s="28"/>
      <c r="Y123" s="28"/>
      <c r="Z123" s="28"/>
      <c r="AA123" s="28"/>
      <c r="AB123" s="28"/>
    </row>
    <row r="124" spans="1:28">
      <c r="A124" s="58"/>
      <c r="B124" s="26"/>
      <c r="C124" s="26"/>
      <c r="D124" s="26"/>
      <c r="E124" s="27"/>
      <c r="F124" s="26"/>
      <c r="G124" s="27"/>
      <c r="H124" s="27"/>
      <c r="I124" s="27"/>
      <c r="J124" s="26"/>
      <c r="K124" s="45"/>
      <c r="L124" s="27"/>
      <c r="M124" s="42"/>
      <c r="N124" s="27"/>
      <c r="O124" s="46"/>
      <c r="P124" s="26"/>
      <c r="Q124" s="27"/>
      <c r="R124" s="26"/>
      <c r="S124" s="26"/>
      <c r="T124" s="27"/>
      <c r="U124" s="28"/>
      <c r="V124" s="28"/>
      <c r="W124" s="28"/>
      <c r="X124" s="28"/>
      <c r="Y124" s="28"/>
      <c r="Z124" s="28"/>
      <c r="AA124" s="28"/>
      <c r="AB124" s="28"/>
    </row>
    <row r="125" spans="1:28">
      <c r="A125" s="58"/>
      <c r="B125" s="26"/>
      <c r="C125" s="26"/>
      <c r="D125" s="26"/>
      <c r="E125" s="27"/>
      <c r="F125" s="26"/>
      <c r="G125" s="27"/>
      <c r="H125" s="27"/>
      <c r="I125" s="27"/>
      <c r="J125" s="26"/>
      <c r="K125" s="45"/>
      <c r="L125" s="27"/>
      <c r="M125" s="42"/>
      <c r="N125" s="27"/>
      <c r="O125" s="46"/>
      <c r="P125" s="26"/>
      <c r="Q125" s="27"/>
      <c r="R125" s="26"/>
      <c r="S125" s="26"/>
      <c r="T125" s="27"/>
      <c r="U125" s="28"/>
      <c r="V125" s="28"/>
      <c r="W125" s="28"/>
      <c r="X125" s="28"/>
      <c r="Y125" s="28"/>
      <c r="Z125" s="28"/>
      <c r="AA125" s="28"/>
      <c r="AB125" s="28"/>
    </row>
    <row r="126" spans="1:28">
      <c r="A126" s="58"/>
      <c r="B126" s="26"/>
      <c r="C126" s="26"/>
      <c r="D126" s="26"/>
      <c r="E126" s="27"/>
      <c r="F126" s="26"/>
      <c r="G126" s="27"/>
      <c r="H126" s="27"/>
      <c r="I126" s="27"/>
      <c r="J126" s="26"/>
      <c r="K126" s="45"/>
      <c r="L126" s="27"/>
      <c r="M126" s="42"/>
      <c r="N126" s="27"/>
      <c r="O126" s="46"/>
      <c r="P126" s="26"/>
      <c r="Q126" s="27"/>
      <c r="R126" s="26"/>
      <c r="S126" s="26"/>
      <c r="T126" s="27"/>
      <c r="U126" s="28"/>
      <c r="V126" s="28"/>
      <c r="W126" s="28"/>
      <c r="X126" s="28"/>
      <c r="Y126" s="28"/>
      <c r="Z126" s="28"/>
      <c r="AA126" s="28"/>
      <c r="AB126" s="28"/>
    </row>
    <row r="127" spans="1:28">
      <c r="A127" s="58"/>
      <c r="B127" s="26"/>
      <c r="C127" s="26"/>
      <c r="D127" s="26"/>
      <c r="E127" s="27"/>
      <c r="F127" s="26"/>
      <c r="G127" s="27"/>
      <c r="H127" s="27"/>
      <c r="I127" s="27"/>
      <c r="J127" s="26"/>
      <c r="K127" s="45"/>
      <c r="L127" s="27"/>
      <c r="M127" s="42"/>
      <c r="N127" s="27"/>
      <c r="O127" s="46"/>
      <c r="P127" s="26"/>
      <c r="Q127" s="27"/>
      <c r="R127" s="26"/>
      <c r="S127" s="26"/>
      <c r="T127" s="27"/>
      <c r="U127" s="28"/>
      <c r="V127" s="28"/>
      <c r="W127" s="28"/>
      <c r="X127" s="28"/>
      <c r="Y127" s="28"/>
      <c r="Z127" s="28"/>
      <c r="AA127" s="28"/>
      <c r="AB127" s="28"/>
    </row>
    <row r="128" spans="1:28">
      <c r="A128" s="58"/>
      <c r="B128" s="26"/>
      <c r="C128" s="26"/>
      <c r="D128" s="26"/>
      <c r="E128" s="27"/>
      <c r="F128" s="26"/>
      <c r="G128" s="27"/>
      <c r="H128" s="27"/>
      <c r="I128" s="27"/>
      <c r="J128" s="26"/>
      <c r="K128" s="45"/>
      <c r="L128" s="27"/>
      <c r="M128" s="42"/>
      <c r="N128" s="27"/>
      <c r="O128" s="46"/>
      <c r="P128" s="26"/>
      <c r="Q128" s="27"/>
      <c r="R128" s="26"/>
      <c r="S128" s="26"/>
      <c r="T128" s="27"/>
      <c r="U128" s="28"/>
      <c r="V128" s="28"/>
      <c r="W128" s="28"/>
      <c r="X128" s="28"/>
      <c r="Y128" s="28"/>
      <c r="Z128" s="28"/>
      <c r="AA128" s="28"/>
      <c r="AB128" s="28"/>
    </row>
    <row r="129" spans="1:28">
      <c r="A129" s="58"/>
      <c r="B129" s="26"/>
      <c r="C129" s="26"/>
      <c r="D129" s="26"/>
      <c r="E129" s="27"/>
      <c r="F129" s="26"/>
      <c r="G129" s="27"/>
      <c r="H129" s="27"/>
      <c r="I129" s="27"/>
      <c r="J129" s="26"/>
      <c r="K129" s="45"/>
      <c r="L129" s="27"/>
      <c r="M129" s="42"/>
      <c r="N129" s="27"/>
      <c r="O129" s="46"/>
      <c r="P129" s="26"/>
      <c r="Q129" s="27"/>
      <c r="R129" s="26"/>
      <c r="S129" s="26"/>
      <c r="T129" s="27"/>
      <c r="U129" s="28"/>
      <c r="V129" s="28"/>
      <c r="W129" s="28"/>
      <c r="X129" s="28"/>
      <c r="Y129" s="28"/>
      <c r="Z129" s="28"/>
      <c r="AA129" s="28"/>
      <c r="AB129" s="28"/>
    </row>
    <row r="130" spans="1:28">
      <c r="A130" s="58"/>
      <c r="B130" s="26"/>
      <c r="C130" s="26"/>
      <c r="D130" s="26"/>
      <c r="E130" s="27"/>
      <c r="F130" s="26"/>
      <c r="G130" s="27"/>
      <c r="H130" s="27"/>
      <c r="I130" s="27"/>
      <c r="J130" s="26"/>
      <c r="K130" s="45"/>
      <c r="L130" s="27"/>
      <c r="M130" s="42"/>
      <c r="N130" s="27"/>
      <c r="O130" s="46"/>
      <c r="P130" s="26"/>
      <c r="Q130" s="27"/>
      <c r="R130" s="26"/>
      <c r="S130" s="26"/>
      <c r="T130" s="27"/>
      <c r="U130" s="28"/>
      <c r="V130" s="28"/>
      <c r="W130" s="28"/>
      <c r="X130" s="28"/>
      <c r="Y130" s="28"/>
      <c r="Z130" s="28"/>
      <c r="AA130" s="28"/>
      <c r="AB130" s="28"/>
    </row>
    <row r="131" spans="1:28">
      <c r="A131" s="58"/>
      <c r="B131" s="26"/>
      <c r="C131" s="26"/>
      <c r="D131" s="26"/>
      <c r="E131" s="27"/>
      <c r="F131" s="26"/>
      <c r="G131" s="27"/>
      <c r="H131" s="27"/>
      <c r="I131" s="27"/>
      <c r="J131" s="26"/>
      <c r="K131" s="45"/>
      <c r="L131" s="27"/>
      <c r="M131" s="42"/>
      <c r="N131" s="27"/>
      <c r="O131" s="46"/>
      <c r="P131" s="26"/>
      <c r="Q131" s="27"/>
      <c r="R131" s="26"/>
      <c r="S131" s="26"/>
      <c r="T131" s="27"/>
      <c r="U131" s="28"/>
      <c r="V131" s="28"/>
      <c r="W131" s="28"/>
      <c r="X131" s="28"/>
      <c r="Y131" s="28"/>
      <c r="Z131" s="28"/>
      <c r="AA131" s="28"/>
      <c r="AB131" s="28"/>
    </row>
    <row r="132" spans="1:28">
      <c r="A132" s="58"/>
      <c r="B132" s="26"/>
      <c r="C132" s="26"/>
      <c r="D132" s="26"/>
      <c r="E132" s="27"/>
      <c r="F132" s="26"/>
      <c r="G132" s="27"/>
      <c r="H132" s="27"/>
      <c r="I132" s="27"/>
      <c r="J132" s="26"/>
      <c r="K132" s="45"/>
      <c r="L132" s="27"/>
      <c r="M132" s="42"/>
      <c r="N132" s="27"/>
      <c r="O132" s="46"/>
      <c r="P132" s="26"/>
      <c r="Q132" s="27"/>
      <c r="R132" s="26"/>
      <c r="S132" s="26"/>
      <c r="T132" s="27"/>
      <c r="U132" s="28"/>
      <c r="V132" s="28"/>
      <c r="W132" s="28"/>
      <c r="X132" s="28"/>
      <c r="Y132" s="28"/>
      <c r="Z132" s="28"/>
      <c r="AA132" s="28"/>
      <c r="AB132" s="28"/>
    </row>
    <row r="133" spans="1:28">
      <c r="A133" s="58"/>
      <c r="B133" s="26"/>
      <c r="C133" s="26"/>
      <c r="D133" s="26"/>
      <c r="E133" s="27"/>
      <c r="F133" s="26"/>
      <c r="G133" s="27"/>
      <c r="H133" s="27"/>
      <c r="I133" s="27"/>
      <c r="J133" s="26"/>
      <c r="K133" s="45"/>
      <c r="L133" s="27"/>
      <c r="M133" s="42"/>
      <c r="N133" s="27"/>
      <c r="O133" s="46"/>
      <c r="P133" s="26"/>
      <c r="Q133" s="27"/>
      <c r="R133" s="26"/>
      <c r="S133" s="26"/>
      <c r="T133" s="27"/>
      <c r="U133" s="28"/>
      <c r="V133" s="28"/>
      <c r="W133" s="28"/>
      <c r="X133" s="28"/>
      <c r="Y133" s="28"/>
      <c r="Z133" s="28"/>
      <c r="AA133" s="28"/>
      <c r="AB133" s="28"/>
    </row>
    <row r="134" spans="1:28">
      <c r="A134" s="58"/>
      <c r="B134" s="26"/>
      <c r="C134" s="26"/>
      <c r="D134" s="26"/>
      <c r="E134" s="27"/>
      <c r="F134" s="26"/>
      <c r="G134" s="27"/>
      <c r="H134" s="27"/>
      <c r="I134" s="27"/>
      <c r="J134" s="26"/>
      <c r="K134" s="45"/>
      <c r="L134" s="27"/>
      <c r="M134" s="42"/>
      <c r="N134" s="27"/>
      <c r="O134" s="46"/>
      <c r="P134" s="26"/>
      <c r="Q134" s="27"/>
      <c r="R134" s="26"/>
      <c r="S134" s="26"/>
      <c r="T134" s="27"/>
      <c r="U134" s="28"/>
      <c r="V134" s="28"/>
      <c r="W134" s="28"/>
      <c r="X134" s="28"/>
      <c r="Y134" s="28"/>
      <c r="Z134" s="28"/>
      <c r="AA134" s="28"/>
      <c r="AB134" s="28"/>
    </row>
    <row r="135" spans="1:28">
      <c r="A135" s="58"/>
      <c r="B135" s="26"/>
      <c r="C135" s="26"/>
      <c r="D135" s="26"/>
      <c r="E135" s="27"/>
      <c r="F135" s="26"/>
      <c r="G135" s="27"/>
      <c r="H135" s="27"/>
      <c r="I135" s="27"/>
      <c r="J135" s="26"/>
      <c r="K135" s="45"/>
      <c r="L135" s="27"/>
      <c r="M135" s="42"/>
      <c r="N135" s="27"/>
      <c r="O135" s="46"/>
      <c r="P135" s="26"/>
      <c r="Q135" s="27"/>
      <c r="R135" s="26"/>
      <c r="S135" s="26"/>
      <c r="T135" s="27"/>
      <c r="U135" s="28"/>
      <c r="V135" s="28"/>
      <c r="W135" s="28"/>
      <c r="X135" s="28"/>
      <c r="Y135" s="28"/>
      <c r="Z135" s="28"/>
      <c r="AA135" s="28"/>
      <c r="AB135" s="28"/>
    </row>
    <row r="136" spans="1:28">
      <c r="A136" s="58"/>
      <c r="B136" s="26"/>
      <c r="C136" s="26"/>
      <c r="D136" s="26"/>
      <c r="E136" s="27"/>
      <c r="F136" s="26"/>
      <c r="G136" s="27"/>
      <c r="H136" s="27"/>
      <c r="I136" s="27"/>
      <c r="J136" s="26"/>
      <c r="K136" s="45"/>
      <c r="L136" s="27"/>
      <c r="M136" s="42"/>
      <c r="N136" s="27"/>
      <c r="O136" s="46"/>
      <c r="P136" s="26"/>
      <c r="Q136" s="27"/>
      <c r="R136" s="26"/>
      <c r="S136" s="26"/>
      <c r="T136" s="27"/>
      <c r="U136" s="28"/>
      <c r="V136" s="28"/>
      <c r="W136" s="28"/>
      <c r="X136" s="28"/>
      <c r="Y136" s="28"/>
      <c r="Z136" s="28"/>
      <c r="AA136" s="28"/>
      <c r="AB136" s="28"/>
    </row>
    <row r="137" spans="1:28">
      <c r="A137" s="58"/>
      <c r="B137" s="26"/>
      <c r="C137" s="26"/>
      <c r="D137" s="26"/>
      <c r="E137" s="27"/>
      <c r="F137" s="26"/>
      <c r="G137" s="27"/>
      <c r="H137" s="27"/>
      <c r="I137" s="27"/>
      <c r="J137" s="26"/>
      <c r="K137" s="45"/>
      <c r="L137" s="27"/>
      <c r="M137" s="42"/>
      <c r="N137" s="27"/>
      <c r="O137" s="46"/>
      <c r="P137" s="26"/>
      <c r="Q137" s="27"/>
      <c r="R137" s="26"/>
      <c r="S137" s="26"/>
      <c r="T137" s="27"/>
      <c r="U137" s="28"/>
      <c r="V137" s="28"/>
      <c r="W137" s="28"/>
      <c r="X137" s="28"/>
      <c r="Y137" s="28"/>
      <c r="Z137" s="28"/>
      <c r="AA137" s="28"/>
      <c r="AB137" s="28"/>
    </row>
    <row r="138" spans="1:28">
      <c r="A138" s="58"/>
      <c r="B138" s="26"/>
      <c r="C138" s="26"/>
      <c r="D138" s="26"/>
      <c r="E138" s="27"/>
      <c r="F138" s="26"/>
      <c r="G138" s="27"/>
      <c r="H138" s="27"/>
      <c r="I138" s="27"/>
      <c r="J138" s="26"/>
      <c r="K138" s="45"/>
      <c r="L138" s="27"/>
      <c r="M138" s="42"/>
      <c r="N138" s="27"/>
      <c r="O138" s="46"/>
      <c r="P138" s="26"/>
      <c r="Q138" s="27"/>
      <c r="R138" s="26"/>
      <c r="S138" s="26"/>
      <c r="T138" s="27"/>
      <c r="U138" s="28"/>
      <c r="V138" s="28"/>
      <c r="W138" s="28"/>
      <c r="X138" s="28"/>
      <c r="Y138" s="28"/>
      <c r="Z138" s="28"/>
      <c r="AA138" s="28"/>
      <c r="AB138" s="28"/>
    </row>
    <row r="139" spans="1:28">
      <c r="A139" s="58"/>
      <c r="B139" s="26"/>
      <c r="C139" s="26"/>
      <c r="D139" s="26"/>
      <c r="E139" s="27"/>
      <c r="F139" s="26"/>
      <c r="G139" s="27"/>
      <c r="H139" s="27"/>
      <c r="I139" s="27"/>
      <c r="J139" s="26"/>
      <c r="K139" s="45"/>
      <c r="L139" s="27"/>
      <c r="M139" s="42"/>
      <c r="N139" s="27"/>
      <c r="O139" s="46"/>
      <c r="P139" s="26"/>
      <c r="Q139" s="27"/>
      <c r="R139" s="26"/>
      <c r="S139" s="26"/>
      <c r="T139" s="27"/>
      <c r="U139" s="28"/>
      <c r="V139" s="28"/>
      <c r="W139" s="28"/>
      <c r="X139" s="28"/>
      <c r="Y139" s="28"/>
      <c r="Z139" s="28"/>
      <c r="AA139" s="28"/>
      <c r="AB139" s="28"/>
    </row>
    <row r="140" spans="1:28">
      <c r="A140" s="58"/>
      <c r="B140" s="26"/>
      <c r="C140" s="26"/>
      <c r="D140" s="26"/>
      <c r="E140" s="27"/>
      <c r="F140" s="26"/>
      <c r="G140" s="27"/>
      <c r="H140" s="27"/>
      <c r="I140" s="27"/>
      <c r="J140" s="26"/>
      <c r="K140" s="45"/>
      <c r="L140" s="27"/>
      <c r="M140" s="42"/>
      <c r="N140" s="27"/>
      <c r="O140" s="46"/>
      <c r="P140" s="26"/>
      <c r="Q140" s="27"/>
      <c r="R140" s="26"/>
      <c r="S140" s="26"/>
      <c r="T140" s="27"/>
      <c r="U140" s="28"/>
      <c r="V140" s="28"/>
      <c r="W140" s="28"/>
      <c r="X140" s="28"/>
      <c r="Y140" s="28"/>
      <c r="Z140" s="28"/>
      <c r="AA140" s="28"/>
      <c r="AB140" s="28"/>
    </row>
    <row r="141" spans="1:28">
      <c r="A141" s="58"/>
      <c r="B141" s="26"/>
      <c r="C141" s="26"/>
      <c r="D141" s="26"/>
      <c r="E141" s="27"/>
      <c r="F141" s="26"/>
      <c r="G141" s="27"/>
      <c r="H141" s="27"/>
      <c r="I141" s="27"/>
      <c r="J141" s="26"/>
      <c r="K141" s="45"/>
      <c r="L141" s="27"/>
      <c r="M141" s="42"/>
      <c r="N141" s="27"/>
      <c r="O141" s="46"/>
      <c r="P141" s="26"/>
      <c r="Q141" s="27"/>
      <c r="R141" s="26"/>
      <c r="S141" s="26"/>
      <c r="T141" s="27"/>
      <c r="U141" s="28"/>
      <c r="V141" s="28"/>
      <c r="W141" s="28"/>
      <c r="X141" s="28"/>
      <c r="Y141" s="28"/>
      <c r="Z141" s="28"/>
      <c r="AA141" s="28"/>
      <c r="AB141" s="28"/>
    </row>
    <row r="142" spans="1:28">
      <c r="A142" s="58"/>
      <c r="B142" s="26"/>
      <c r="C142" s="26"/>
      <c r="D142" s="26"/>
      <c r="E142" s="27"/>
      <c r="F142" s="26"/>
      <c r="G142" s="27"/>
      <c r="H142" s="27"/>
      <c r="I142" s="27"/>
      <c r="J142" s="26"/>
      <c r="K142" s="45"/>
      <c r="L142" s="27"/>
      <c r="M142" s="42"/>
      <c r="N142" s="27"/>
      <c r="O142" s="46"/>
      <c r="P142" s="26"/>
      <c r="Q142" s="27"/>
      <c r="R142" s="26"/>
      <c r="S142" s="26"/>
      <c r="T142" s="27"/>
      <c r="U142" s="28"/>
      <c r="V142" s="28"/>
      <c r="W142" s="28"/>
      <c r="X142" s="28"/>
      <c r="Y142" s="28"/>
      <c r="Z142" s="28"/>
      <c r="AA142" s="28"/>
      <c r="AB142" s="28"/>
    </row>
    <row r="143" spans="1:28">
      <c r="A143" s="58"/>
      <c r="B143" s="26"/>
      <c r="C143" s="26"/>
      <c r="D143" s="26"/>
      <c r="E143" s="27"/>
      <c r="F143" s="26"/>
      <c r="G143" s="27"/>
      <c r="H143" s="27"/>
      <c r="I143" s="27"/>
      <c r="J143" s="26"/>
      <c r="K143" s="45"/>
      <c r="L143" s="27"/>
      <c r="M143" s="42"/>
      <c r="N143" s="27"/>
      <c r="O143" s="46"/>
      <c r="P143" s="26"/>
      <c r="Q143" s="27"/>
      <c r="R143" s="26"/>
      <c r="S143" s="26"/>
      <c r="T143" s="27"/>
      <c r="U143" s="28"/>
      <c r="V143" s="28"/>
      <c r="W143" s="28"/>
      <c r="X143" s="28"/>
      <c r="Y143" s="28"/>
      <c r="Z143" s="28"/>
      <c r="AA143" s="28"/>
      <c r="AB143" s="28"/>
    </row>
    <row r="144" spans="1:28">
      <c r="A144" s="58"/>
      <c r="B144" s="26"/>
      <c r="C144" s="26"/>
      <c r="D144" s="26"/>
      <c r="E144" s="27"/>
      <c r="F144" s="26"/>
      <c r="G144" s="27"/>
      <c r="H144" s="27"/>
      <c r="I144" s="27"/>
      <c r="J144" s="26"/>
      <c r="K144" s="45"/>
      <c r="L144" s="27"/>
      <c r="M144" s="42"/>
      <c r="N144" s="27"/>
      <c r="O144" s="46"/>
      <c r="P144" s="26"/>
      <c r="Q144" s="27"/>
      <c r="R144" s="26"/>
      <c r="S144" s="26"/>
      <c r="T144" s="27"/>
      <c r="U144" s="28"/>
      <c r="V144" s="28"/>
      <c r="W144" s="28"/>
      <c r="X144" s="28"/>
      <c r="Y144" s="28"/>
      <c r="Z144" s="28"/>
      <c r="AA144" s="28"/>
      <c r="AB144" s="28"/>
    </row>
    <row r="145" spans="1:28">
      <c r="A145" s="58"/>
      <c r="B145" s="26"/>
      <c r="C145" s="26"/>
      <c r="D145" s="26"/>
      <c r="E145" s="27"/>
      <c r="F145" s="26"/>
      <c r="G145" s="27"/>
      <c r="H145" s="27"/>
      <c r="I145" s="27"/>
      <c r="J145" s="26"/>
      <c r="K145" s="45"/>
      <c r="L145" s="27"/>
      <c r="M145" s="42"/>
      <c r="N145" s="27"/>
      <c r="O145" s="46"/>
      <c r="P145" s="26"/>
      <c r="Q145" s="27"/>
      <c r="R145" s="26"/>
      <c r="S145" s="26"/>
      <c r="T145" s="27"/>
      <c r="U145" s="28"/>
      <c r="V145" s="28"/>
      <c r="W145" s="28"/>
      <c r="X145" s="28"/>
      <c r="Y145" s="28"/>
      <c r="Z145" s="28"/>
      <c r="AA145" s="28"/>
      <c r="AB145" s="28"/>
    </row>
    <row r="146" spans="1:28">
      <c r="A146" s="58"/>
      <c r="B146" s="26"/>
      <c r="C146" s="26"/>
      <c r="D146" s="26"/>
      <c r="E146" s="27"/>
      <c r="F146" s="26"/>
      <c r="G146" s="27"/>
      <c r="H146" s="27"/>
      <c r="I146" s="27"/>
      <c r="J146" s="26"/>
      <c r="K146" s="45"/>
      <c r="L146" s="27"/>
      <c r="M146" s="42"/>
      <c r="N146" s="27"/>
      <c r="O146" s="46"/>
      <c r="P146" s="26"/>
      <c r="Q146" s="27"/>
      <c r="R146" s="26"/>
      <c r="S146" s="26"/>
      <c r="T146" s="27"/>
      <c r="U146" s="28"/>
      <c r="V146" s="28"/>
      <c r="W146" s="28"/>
      <c r="X146" s="28"/>
      <c r="Y146" s="28"/>
      <c r="Z146" s="28"/>
      <c r="AA146" s="28"/>
      <c r="AB146" s="28"/>
    </row>
    <row r="147" spans="1:28">
      <c r="A147" s="58"/>
      <c r="B147" s="26"/>
      <c r="C147" s="26"/>
      <c r="D147" s="26"/>
      <c r="E147" s="27"/>
      <c r="F147" s="26"/>
      <c r="G147" s="27"/>
      <c r="H147" s="27"/>
      <c r="I147" s="27"/>
      <c r="J147" s="26"/>
      <c r="K147" s="45"/>
      <c r="L147" s="27"/>
      <c r="M147" s="42"/>
      <c r="N147" s="27"/>
      <c r="O147" s="46"/>
      <c r="P147" s="26"/>
      <c r="Q147" s="27"/>
      <c r="R147" s="26"/>
      <c r="S147" s="26"/>
      <c r="T147" s="27"/>
      <c r="U147" s="28"/>
      <c r="V147" s="28"/>
      <c r="W147" s="28"/>
      <c r="X147" s="28"/>
      <c r="Y147" s="28"/>
      <c r="Z147" s="28"/>
      <c r="AA147" s="28"/>
      <c r="AB147" s="28"/>
    </row>
    <row r="148" spans="1:28">
      <c r="A148" s="58"/>
      <c r="B148" s="26"/>
      <c r="C148" s="26"/>
      <c r="D148" s="26"/>
      <c r="E148" s="27"/>
      <c r="F148" s="26"/>
      <c r="G148" s="27"/>
      <c r="H148" s="27"/>
      <c r="I148" s="27"/>
      <c r="J148" s="26"/>
      <c r="K148" s="45"/>
      <c r="L148" s="27"/>
      <c r="M148" s="42"/>
      <c r="N148" s="27"/>
      <c r="O148" s="46"/>
      <c r="P148" s="26"/>
      <c r="Q148" s="27"/>
      <c r="R148" s="26"/>
      <c r="S148" s="26"/>
      <c r="T148" s="27"/>
      <c r="U148" s="28"/>
      <c r="V148" s="28"/>
      <c r="W148" s="28"/>
      <c r="X148" s="28"/>
      <c r="Y148" s="28"/>
      <c r="Z148" s="28"/>
      <c r="AA148" s="28"/>
      <c r="AB148" s="28"/>
    </row>
    <row r="149" spans="1:28">
      <c r="A149" s="58"/>
      <c r="B149" s="26"/>
      <c r="C149" s="26"/>
      <c r="D149" s="26"/>
      <c r="E149" s="27"/>
      <c r="F149" s="26"/>
      <c r="G149" s="27"/>
      <c r="H149" s="27"/>
      <c r="I149" s="27"/>
      <c r="J149" s="26"/>
      <c r="K149" s="45"/>
      <c r="L149" s="27"/>
      <c r="M149" s="42"/>
      <c r="N149" s="27"/>
      <c r="O149" s="46"/>
      <c r="P149" s="26"/>
      <c r="Q149" s="27"/>
      <c r="R149" s="26"/>
      <c r="S149" s="26"/>
      <c r="T149" s="27"/>
      <c r="U149" s="28"/>
      <c r="V149" s="28"/>
      <c r="W149" s="28"/>
      <c r="X149" s="28"/>
      <c r="Y149" s="28"/>
      <c r="Z149" s="28"/>
      <c r="AA149" s="28"/>
      <c r="AB149" s="28"/>
    </row>
    <row r="150" spans="1:28">
      <c r="A150" s="58"/>
      <c r="B150" s="26"/>
      <c r="C150" s="26"/>
      <c r="D150" s="26"/>
      <c r="E150" s="27"/>
      <c r="F150" s="26"/>
      <c r="G150" s="27"/>
      <c r="H150" s="27"/>
      <c r="I150" s="27"/>
      <c r="J150" s="26"/>
      <c r="K150" s="45"/>
      <c r="L150" s="27"/>
      <c r="M150" s="42"/>
      <c r="N150" s="27"/>
      <c r="O150" s="46"/>
      <c r="P150" s="26"/>
      <c r="Q150" s="27"/>
      <c r="R150" s="26"/>
      <c r="S150" s="26"/>
      <c r="T150" s="27"/>
      <c r="U150" s="28"/>
      <c r="V150" s="28"/>
      <c r="W150" s="28"/>
      <c r="X150" s="28"/>
      <c r="Y150" s="28"/>
      <c r="Z150" s="28"/>
      <c r="AA150" s="28"/>
      <c r="AB150" s="28"/>
    </row>
    <row r="151" spans="1:28">
      <c r="A151" s="58"/>
      <c r="B151" s="26"/>
      <c r="C151" s="26"/>
      <c r="D151" s="26"/>
      <c r="E151" s="27"/>
      <c r="F151" s="26"/>
      <c r="G151" s="27"/>
      <c r="H151" s="27"/>
      <c r="I151" s="27"/>
      <c r="J151" s="26"/>
      <c r="K151" s="45"/>
      <c r="L151" s="27"/>
      <c r="M151" s="42"/>
      <c r="N151" s="27"/>
      <c r="O151" s="46"/>
      <c r="P151" s="26"/>
      <c r="Q151" s="27"/>
      <c r="R151" s="26"/>
      <c r="S151" s="26"/>
      <c r="T151" s="27"/>
      <c r="U151" s="28"/>
      <c r="V151" s="28"/>
      <c r="W151" s="28"/>
      <c r="X151" s="28"/>
      <c r="Y151" s="28"/>
      <c r="Z151" s="28"/>
      <c r="AA151" s="28"/>
      <c r="AB151" s="28"/>
    </row>
    <row r="152" spans="1:28">
      <c r="A152" s="58"/>
      <c r="B152" s="26"/>
      <c r="C152" s="26"/>
      <c r="D152" s="26"/>
      <c r="E152" s="27"/>
      <c r="F152" s="26"/>
      <c r="G152" s="27"/>
      <c r="H152" s="27"/>
      <c r="I152" s="27"/>
      <c r="J152" s="26"/>
      <c r="K152" s="45"/>
      <c r="L152" s="27"/>
      <c r="M152" s="42"/>
      <c r="N152" s="27"/>
      <c r="O152" s="46"/>
      <c r="P152" s="26"/>
      <c r="Q152" s="27"/>
      <c r="R152" s="26"/>
      <c r="S152" s="26"/>
      <c r="T152" s="27"/>
      <c r="U152" s="28"/>
      <c r="V152" s="28"/>
      <c r="W152" s="28"/>
      <c r="X152" s="28"/>
      <c r="Y152" s="28"/>
      <c r="Z152" s="28"/>
      <c r="AA152" s="28"/>
      <c r="AB152" s="28"/>
    </row>
    <row r="153" spans="1:28">
      <c r="A153" s="58"/>
      <c r="B153" s="26"/>
      <c r="C153" s="26"/>
      <c r="D153" s="26"/>
      <c r="E153" s="27"/>
      <c r="F153" s="26"/>
      <c r="G153" s="27"/>
      <c r="H153" s="27"/>
      <c r="I153" s="27"/>
      <c r="J153" s="26"/>
      <c r="K153" s="45"/>
      <c r="L153" s="27"/>
      <c r="M153" s="42"/>
      <c r="N153" s="27"/>
      <c r="O153" s="46"/>
      <c r="P153" s="26"/>
      <c r="Q153" s="27"/>
      <c r="R153" s="26"/>
      <c r="S153" s="26"/>
      <c r="T153" s="27"/>
      <c r="U153" s="28"/>
      <c r="V153" s="28"/>
      <c r="W153" s="28"/>
      <c r="X153" s="28"/>
      <c r="Y153" s="28"/>
      <c r="Z153" s="28"/>
      <c r="AA153" s="28"/>
      <c r="AB153" s="28"/>
    </row>
    <row r="154" spans="1:28">
      <c r="A154" s="58"/>
      <c r="B154" s="26"/>
      <c r="C154" s="26"/>
      <c r="D154" s="26"/>
      <c r="E154" s="27"/>
      <c r="F154" s="26"/>
      <c r="G154" s="27"/>
      <c r="H154" s="27"/>
      <c r="I154" s="27"/>
      <c r="J154" s="26"/>
      <c r="K154" s="45"/>
      <c r="L154" s="27"/>
      <c r="M154" s="42"/>
      <c r="N154" s="27"/>
      <c r="O154" s="46"/>
      <c r="P154" s="26"/>
      <c r="Q154" s="27"/>
      <c r="R154" s="26"/>
      <c r="S154" s="26"/>
      <c r="T154" s="27"/>
      <c r="U154" s="28"/>
      <c r="V154" s="28"/>
      <c r="W154" s="28"/>
      <c r="X154" s="28"/>
      <c r="Y154" s="28"/>
      <c r="Z154" s="28"/>
      <c r="AA154" s="28"/>
      <c r="AB154" s="28"/>
    </row>
    <row r="155" spans="1:28">
      <c r="A155" s="58"/>
      <c r="B155" s="26"/>
      <c r="C155" s="26"/>
      <c r="D155" s="26"/>
      <c r="E155" s="27"/>
      <c r="F155" s="26"/>
      <c r="G155" s="27"/>
      <c r="H155" s="27"/>
      <c r="I155" s="27"/>
      <c r="J155" s="26"/>
      <c r="K155" s="45"/>
      <c r="L155" s="27"/>
      <c r="M155" s="42"/>
      <c r="N155" s="27"/>
      <c r="O155" s="46"/>
      <c r="P155" s="26"/>
      <c r="Q155" s="27"/>
      <c r="R155" s="26"/>
      <c r="S155" s="26"/>
      <c r="T155" s="27"/>
      <c r="U155" s="28"/>
      <c r="V155" s="28"/>
      <c r="W155" s="28"/>
      <c r="X155" s="28"/>
      <c r="Y155" s="28"/>
      <c r="Z155" s="28"/>
      <c r="AA155" s="28"/>
      <c r="AB155" s="28"/>
    </row>
    <row r="156" spans="1:28">
      <c r="A156" s="58"/>
      <c r="B156" s="26"/>
      <c r="C156" s="26"/>
      <c r="D156" s="26"/>
      <c r="E156" s="27"/>
      <c r="F156" s="26"/>
      <c r="G156" s="27"/>
      <c r="H156" s="27"/>
      <c r="I156" s="27"/>
      <c r="J156" s="26"/>
      <c r="K156" s="45"/>
      <c r="L156" s="27"/>
      <c r="M156" s="42"/>
      <c r="N156" s="27"/>
      <c r="O156" s="46"/>
      <c r="P156" s="26"/>
      <c r="Q156" s="27"/>
      <c r="R156" s="26"/>
      <c r="S156" s="26"/>
      <c r="T156" s="27"/>
      <c r="U156" s="28"/>
      <c r="V156" s="28"/>
      <c r="W156" s="28"/>
      <c r="X156" s="28"/>
      <c r="Y156" s="28"/>
      <c r="Z156" s="28"/>
      <c r="AA156" s="28"/>
      <c r="AB156" s="28"/>
    </row>
    <row r="157" spans="1:28">
      <c r="A157" s="58"/>
      <c r="B157" s="26"/>
      <c r="C157" s="26"/>
      <c r="D157" s="26"/>
      <c r="E157" s="27"/>
      <c r="F157" s="26"/>
      <c r="G157" s="27"/>
      <c r="H157" s="27"/>
      <c r="I157" s="27"/>
      <c r="J157" s="26"/>
      <c r="K157" s="45"/>
      <c r="L157" s="27"/>
      <c r="M157" s="42"/>
      <c r="N157" s="27"/>
      <c r="O157" s="46"/>
      <c r="P157" s="26"/>
      <c r="Q157" s="27"/>
      <c r="R157" s="26"/>
      <c r="S157" s="26"/>
      <c r="T157" s="27"/>
      <c r="U157" s="28"/>
      <c r="V157" s="28"/>
      <c r="W157" s="28"/>
      <c r="X157" s="28"/>
      <c r="Y157" s="28"/>
      <c r="Z157" s="28"/>
      <c r="AA157" s="28"/>
      <c r="AB157" s="28"/>
    </row>
    <row r="158" spans="1:28">
      <c r="A158" s="58"/>
      <c r="B158" s="26"/>
      <c r="C158" s="26"/>
      <c r="D158" s="26"/>
      <c r="E158" s="27"/>
      <c r="F158" s="26"/>
      <c r="G158" s="27"/>
      <c r="H158" s="27"/>
      <c r="I158" s="27"/>
      <c r="J158" s="26"/>
      <c r="K158" s="45"/>
      <c r="L158" s="27"/>
      <c r="M158" s="42"/>
      <c r="N158" s="27"/>
      <c r="O158" s="46"/>
      <c r="P158" s="26"/>
      <c r="Q158" s="27"/>
      <c r="R158" s="26"/>
      <c r="S158" s="26"/>
      <c r="T158" s="27"/>
      <c r="U158" s="28"/>
      <c r="V158" s="28"/>
      <c r="W158" s="28"/>
      <c r="X158" s="28"/>
      <c r="Y158" s="28"/>
      <c r="Z158" s="28"/>
      <c r="AA158" s="28"/>
      <c r="AB158" s="28"/>
    </row>
    <row r="159" spans="1:28">
      <c r="A159" s="58"/>
      <c r="B159" s="26"/>
      <c r="C159" s="26"/>
      <c r="D159" s="26"/>
      <c r="E159" s="27"/>
      <c r="F159" s="26"/>
      <c r="G159" s="27"/>
      <c r="H159" s="27"/>
      <c r="I159" s="27"/>
      <c r="J159" s="26"/>
      <c r="K159" s="45"/>
      <c r="L159" s="27"/>
      <c r="M159" s="42"/>
      <c r="N159" s="27"/>
      <c r="O159" s="46"/>
      <c r="P159" s="26"/>
      <c r="Q159" s="27"/>
      <c r="R159" s="26"/>
      <c r="S159" s="26"/>
      <c r="T159" s="27"/>
      <c r="U159" s="28"/>
      <c r="V159" s="28"/>
      <c r="W159" s="28"/>
      <c r="X159" s="28"/>
      <c r="Y159" s="28"/>
      <c r="Z159" s="28"/>
      <c r="AA159" s="28"/>
      <c r="AB159" s="28"/>
    </row>
    <row r="160" spans="1:28">
      <c r="A160" s="58"/>
      <c r="B160" s="26"/>
      <c r="C160" s="26"/>
      <c r="D160" s="26"/>
      <c r="E160" s="27"/>
      <c r="F160" s="26"/>
      <c r="G160" s="27"/>
      <c r="H160" s="27"/>
      <c r="I160" s="27"/>
      <c r="J160" s="26"/>
      <c r="K160" s="45"/>
      <c r="L160" s="27"/>
      <c r="M160" s="42"/>
      <c r="N160" s="27"/>
      <c r="O160" s="46"/>
      <c r="P160" s="26"/>
      <c r="Q160" s="27"/>
      <c r="R160" s="26"/>
      <c r="S160" s="26"/>
      <c r="T160" s="27"/>
      <c r="U160" s="28"/>
      <c r="V160" s="28"/>
      <c r="W160" s="28"/>
      <c r="X160" s="28"/>
      <c r="Y160" s="28"/>
      <c r="Z160" s="28"/>
      <c r="AA160" s="28"/>
      <c r="AB160" s="28"/>
    </row>
    <row r="161" spans="1:28">
      <c r="A161" s="58"/>
      <c r="B161" s="26"/>
      <c r="C161" s="26"/>
      <c r="D161" s="26"/>
      <c r="E161" s="27"/>
      <c r="F161" s="26"/>
      <c r="G161" s="27"/>
      <c r="H161" s="27"/>
      <c r="I161" s="27"/>
      <c r="J161" s="26"/>
      <c r="K161" s="45"/>
      <c r="L161" s="27"/>
      <c r="M161" s="42"/>
      <c r="N161" s="27"/>
      <c r="O161" s="46"/>
      <c r="P161" s="26"/>
      <c r="Q161" s="27"/>
      <c r="R161" s="26"/>
      <c r="S161" s="26"/>
      <c r="T161" s="27"/>
      <c r="U161" s="28"/>
      <c r="V161" s="28"/>
      <c r="W161" s="28"/>
      <c r="X161" s="28"/>
      <c r="Y161" s="28"/>
      <c r="Z161" s="28"/>
      <c r="AA161" s="28"/>
      <c r="AB161" s="28"/>
    </row>
    <row r="162" spans="1:28">
      <c r="A162" s="58"/>
      <c r="B162" s="26"/>
      <c r="C162" s="26"/>
      <c r="D162" s="26"/>
      <c r="E162" s="27"/>
      <c r="F162" s="26"/>
      <c r="G162" s="27"/>
      <c r="H162" s="27"/>
      <c r="I162" s="27"/>
      <c r="J162" s="26"/>
      <c r="K162" s="45"/>
      <c r="L162" s="27"/>
      <c r="M162" s="42"/>
      <c r="N162" s="27"/>
      <c r="O162" s="46"/>
      <c r="P162" s="26"/>
      <c r="Q162" s="27"/>
      <c r="R162" s="26"/>
      <c r="S162" s="26"/>
      <c r="T162" s="27"/>
      <c r="U162" s="28"/>
      <c r="V162" s="28"/>
      <c r="W162" s="28"/>
      <c r="X162" s="28"/>
      <c r="Y162" s="28"/>
      <c r="Z162" s="28"/>
      <c r="AA162" s="28"/>
      <c r="AB162" s="28"/>
    </row>
    <row r="163" spans="1:28">
      <c r="A163" s="58"/>
      <c r="B163" s="26"/>
      <c r="C163" s="26"/>
      <c r="D163" s="26"/>
      <c r="E163" s="27"/>
      <c r="F163" s="26"/>
      <c r="G163" s="27"/>
      <c r="H163" s="27"/>
      <c r="I163" s="27"/>
      <c r="J163" s="26"/>
      <c r="K163" s="45"/>
      <c r="L163" s="27"/>
      <c r="M163" s="42"/>
      <c r="N163" s="27"/>
      <c r="O163" s="46"/>
      <c r="P163" s="26"/>
      <c r="Q163" s="27"/>
      <c r="R163" s="26"/>
      <c r="S163" s="26"/>
      <c r="T163" s="27"/>
      <c r="U163" s="28"/>
      <c r="V163" s="28"/>
      <c r="W163" s="28"/>
      <c r="X163" s="28"/>
      <c r="Y163" s="28"/>
      <c r="Z163" s="28"/>
      <c r="AA163" s="28"/>
      <c r="AB163" s="28"/>
    </row>
    <row r="164" spans="1:28">
      <c r="A164" s="58"/>
      <c r="B164" s="26"/>
      <c r="C164" s="26"/>
      <c r="D164" s="26"/>
      <c r="E164" s="27"/>
      <c r="F164" s="26"/>
      <c r="G164" s="27"/>
      <c r="H164" s="27"/>
      <c r="I164" s="27"/>
      <c r="J164" s="26"/>
      <c r="K164" s="45"/>
      <c r="L164" s="27"/>
      <c r="M164" s="42"/>
      <c r="N164" s="27"/>
      <c r="O164" s="46"/>
      <c r="P164" s="26"/>
      <c r="Q164" s="27"/>
      <c r="R164" s="26"/>
      <c r="S164" s="26"/>
      <c r="T164" s="27"/>
      <c r="U164" s="28"/>
      <c r="V164" s="28"/>
      <c r="W164" s="28"/>
      <c r="X164" s="28"/>
      <c r="Y164" s="28"/>
      <c r="Z164" s="28"/>
      <c r="AA164" s="28"/>
      <c r="AB164" s="28"/>
    </row>
    <row r="165" spans="1:28">
      <c r="A165" s="58"/>
      <c r="B165" s="26"/>
      <c r="C165" s="26"/>
      <c r="D165" s="26"/>
      <c r="E165" s="27"/>
      <c r="F165" s="26"/>
      <c r="G165" s="27"/>
      <c r="H165" s="27"/>
      <c r="I165" s="27"/>
      <c r="J165" s="26"/>
      <c r="K165" s="45"/>
      <c r="L165" s="27"/>
      <c r="M165" s="42"/>
      <c r="N165" s="27"/>
      <c r="O165" s="46"/>
      <c r="P165" s="26"/>
      <c r="Q165" s="27"/>
      <c r="R165" s="26"/>
      <c r="S165" s="26"/>
      <c r="T165" s="27"/>
      <c r="U165" s="28"/>
      <c r="V165" s="28"/>
      <c r="W165" s="28"/>
      <c r="X165" s="28"/>
      <c r="Y165" s="28"/>
      <c r="Z165" s="28"/>
      <c r="AA165" s="28"/>
      <c r="AB165" s="28"/>
    </row>
    <row r="166" spans="1:28">
      <c r="A166" s="58"/>
      <c r="B166" s="26"/>
      <c r="C166" s="26"/>
      <c r="D166" s="26"/>
      <c r="E166" s="27"/>
      <c r="F166" s="26"/>
      <c r="G166" s="27"/>
      <c r="H166" s="27"/>
      <c r="I166" s="27"/>
      <c r="J166" s="26"/>
      <c r="K166" s="45"/>
      <c r="L166" s="27"/>
      <c r="M166" s="42"/>
      <c r="N166" s="27"/>
      <c r="O166" s="46"/>
      <c r="P166" s="26"/>
      <c r="Q166" s="27"/>
      <c r="R166" s="26"/>
      <c r="S166" s="26"/>
      <c r="T166" s="27"/>
      <c r="U166" s="28"/>
      <c r="V166" s="28"/>
      <c r="W166" s="28"/>
      <c r="X166" s="28"/>
      <c r="Y166" s="28"/>
      <c r="Z166" s="28"/>
      <c r="AA166" s="28"/>
      <c r="AB166" s="28"/>
    </row>
    <row r="167" spans="1:28">
      <c r="A167" s="58"/>
      <c r="B167" s="26"/>
      <c r="C167" s="26"/>
      <c r="D167" s="26"/>
      <c r="E167" s="27"/>
      <c r="F167" s="26"/>
      <c r="G167" s="27"/>
      <c r="H167" s="27"/>
      <c r="I167" s="27"/>
      <c r="J167" s="26"/>
      <c r="K167" s="45"/>
      <c r="L167" s="27"/>
      <c r="M167" s="42"/>
      <c r="N167" s="27"/>
      <c r="O167" s="46"/>
      <c r="P167" s="26"/>
      <c r="Q167" s="27"/>
      <c r="R167" s="26"/>
      <c r="S167" s="26"/>
      <c r="T167" s="27"/>
      <c r="U167" s="28"/>
      <c r="V167" s="28"/>
      <c r="W167" s="28"/>
      <c r="X167" s="28"/>
      <c r="Y167" s="28"/>
      <c r="Z167" s="28"/>
      <c r="AA167" s="28"/>
      <c r="AB167" s="28"/>
    </row>
    <row r="168" spans="1:28">
      <c r="A168" s="58"/>
      <c r="B168" s="26"/>
      <c r="C168" s="26"/>
      <c r="D168" s="26"/>
      <c r="E168" s="27"/>
      <c r="F168" s="26"/>
      <c r="G168" s="27"/>
      <c r="H168" s="27"/>
      <c r="I168" s="27"/>
      <c r="J168" s="26"/>
      <c r="K168" s="45"/>
      <c r="L168" s="27"/>
      <c r="M168" s="42"/>
      <c r="N168" s="27"/>
      <c r="O168" s="46"/>
      <c r="P168" s="26"/>
      <c r="Q168" s="27"/>
      <c r="R168" s="26"/>
      <c r="S168" s="26"/>
      <c r="T168" s="27"/>
      <c r="U168" s="28"/>
      <c r="V168" s="28"/>
      <c r="W168" s="28"/>
      <c r="X168" s="28"/>
      <c r="Y168" s="28"/>
      <c r="Z168" s="28"/>
      <c r="AA168" s="28"/>
      <c r="AB168" s="28"/>
    </row>
    <row r="169" spans="1:28">
      <c r="A169" s="58"/>
      <c r="B169" s="26"/>
      <c r="C169" s="26"/>
      <c r="D169" s="26"/>
      <c r="E169" s="27"/>
      <c r="F169" s="26"/>
      <c r="G169" s="27"/>
      <c r="H169" s="27"/>
      <c r="I169" s="27"/>
      <c r="J169" s="26"/>
      <c r="K169" s="45"/>
      <c r="L169" s="27"/>
      <c r="M169" s="42"/>
      <c r="N169" s="27"/>
      <c r="O169" s="46"/>
      <c r="P169" s="26"/>
      <c r="Q169" s="27"/>
      <c r="R169" s="26"/>
      <c r="S169" s="26"/>
      <c r="T169" s="27"/>
      <c r="U169" s="28"/>
      <c r="V169" s="28"/>
      <c r="W169" s="28"/>
      <c r="X169" s="28"/>
      <c r="Y169" s="28"/>
      <c r="Z169" s="28"/>
      <c r="AA169" s="28"/>
      <c r="AB169" s="28"/>
    </row>
    <row r="170" spans="1:28">
      <c r="A170" s="58"/>
      <c r="B170" s="26"/>
      <c r="C170" s="26"/>
      <c r="D170" s="26"/>
      <c r="E170" s="27"/>
      <c r="F170" s="26"/>
      <c r="G170" s="27"/>
      <c r="H170" s="27"/>
      <c r="I170" s="27"/>
      <c r="J170" s="26"/>
      <c r="K170" s="45"/>
      <c r="L170" s="27"/>
      <c r="M170" s="42"/>
      <c r="N170" s="27"/>
      <c r="O170" s="46"/>
      <c r="P170" s="26"/>
      <c r="Q170" s="27"/>
      <c r="R170" s="26"/>
      <c r="S170" s="26"/>
      <c r="T170" s="27"/>
      <c r="U170" s="28"/>
      <c r="V170" s="28"/>
      <c r="W170" s="28"/>
      <c r="X170" s="28"/>
      <c r="Y170" s="28"/>
      <c r="Z170" s="28"/>
      <c r="AA170" s="28"/>
      <c r="AB170" s="28"/>
    </row>
    <row r="171" spans="1:28">
      <c r="A171" s="58"/>
      <c r="B171" s="26"/>
      <c r="C171" s="26"/>
      <c r="D171" s="26"/>
      <c r="E171" s="27"/>
      <c r="F171" s="26"/>
      <c r="G171" s="27"/>
      <c r="H171" s="27"/>
      <c r="I171" s="27"/>
      <c r="J171" s="26"/>
      <c r="K171" s="45"/>
      <c r="L171" s="27"/>
      <c r="M171" s="42"/>
      <c r="N171" s="27"/>
      <c r="O171" s="46"/>
      <c r="P171" s="26"/>
      <c r="Q171" s="27"/>
      <c r="R171" s="26"/>
      <c r="S171" s="26"/>
      <c r="T171" s="27"/>
      <c r="U171" s="28"/>
      <c r="V171" s="28"/>
      <c r="W171" s="28"/>
      <c r="X171" s="28"/>
      <c r="Y171" s="28"/>
      <c r="Z171" s="28"/>
      <c r="AA171" s="28"/>
      <c r="AB171" s="28"/>
    </row>
    <row r="172" spans="1:28">
      <c r="A172" s="58"/>
      <c r="B172" s="26"/>
      <c r="C172" s="26"/>
      <c r="D172" s="26"/>
      <c r="E172" s="27"/>
      <c r="F172" s="26"/>
      <c r="G172" s="27"/>
      <c r="H172" s="27"/>
      <c r="I172" s="27"/>
      <c r="J172" s="26"/>
      <c r="K172" s="45"/>
      <c r="L172" s="27"/>
      <c r="M172" s="42"/>
      <c r="N172" s="27"/>
      <c r="O172" s="46"/>
      <c r="P172" s="26"/>
      <c r="Q172" s="27"/>
      <c r="R172" s="26"/>
      <c r="S172" s="26"/>
      <c r="T172" s="27"/>
      <c r="U172" s="28"/>
      <c r="V172" s="28"/>
      <c r="W172" s="28"/>
      <c r="X172" s="28"/>
      <c r="Y172" s="28"/>
      <c r="Z172" s="28"/>
      <c r="AA172" s="28"/>
      <c r="AB172" s="28"/>
    </row>
    <row r="173" spans="1:28">
      <c r="A173" s="58"/>
      <c r="B173" s="26"/>
      <c r="C173" s="26"/>
      <c r="D173" s="26"/>
      <c r="E173" s="27"/>
      <c r="F173" s="26"/>
      <c r="G173" s="27"/>
      <c r="H173" s="27"/>
      <c r="I173" s="27"/>
      <c r="J173" s="26"/>
      <c r="K173" s="45"/>
      <c r="L173" s="27"/>
      <c r="M173" s="42"/>
      <c r="N173" s="27"/>
      <c r="O173" s="46"/>
      <c r="P173" s="26"/>
      <c r="Q173" s="27"/>
      <c r="R173" s="26"/>
      <c r="S173" s="26"/>
      <c r="T173" s="27"/>
      <c r="U173" s="28"/>
      <c r="V173" s="28"/>
      <c r="W173" s="28"/>
      <c r="X173" s="28"/>
      <c r="Y173" s="28"/>
      <c r="Z173" s="28"/>
      <c r="AA173" s="28"/>
      <c r="AB173" s="28"/>
    </row>
    <row r="174" spans="1:28">
      <c r="A174" s="58"/>
      <c r="B174" s="26"/>
      <c r="C174" s="26"/>
      <c r="D174" s="26"/>
      <c r="E174" s="27"/>
      <c r="F174" s="26"/>
      <c r="G174" s="27"/>
      <c r="H174" s="27"/>
      <c r="I174" s="27"/>
      <c r="J174" s="26"/>
      <c r="K174" s="45"/>
      <c r="L174" s="27"/>
      <c r="M174" s="42"/>
      <c r="N174" s="27"/>
      <c r="O174" s="46"/>
      <c r="P174" s="26"/>
      <c r="Q174" s="27"/>
      <c r="R174" s="26"/>
      <c r="S174" s="26"/>
      <c r="T174" s="27"/>
      <c r="U174" s="28"/>
      <c r="V174" s="28"/>
      <c r="W174" s="28"/>
      <c r="X174" s="28"/>
      <c r="Y174" s="28"/>
      <c r="Z174" s="28"/>
      <c r="AA174" s="28"/>
      <c r="AB174" s="28"/>
    </row>
    <row r="175" spans="1:28">
      <c r="A175" s="58"/>
      <c r="B175" s="26"/>
      <c r="C175" s="26"/>
      <c r="D175" s="26"/>
      <c r="E175" s="27"/>
      <c r="F175" s="26"/>
      <c r="G175" s="27"/>
      <c r="H175" s="27"/>
      <c r="I175" s="27"/>
      <c r="J175" s="26"/>
      <c r="K175" s="45"/>
      <c r="L175" s="27"/>
      <c r="M175" s="42"/>
      <c r="N175" s="27"/>
      <c r="O175" s="46"/>
      <c r="P175" s="26"/>
      <c r="Q175" s="27"/>
      <c r="R175" s="26"/>
      <c r="S175" s="26"/>
      <c r="T175" s="27"/>
      <c r="U175" s="28"/>
      <c r="V175" s="28"/>
      <c r="W175" s="28"/>
      <c r="X175" s="28"/>
      <c r="Y175" s="28"/>
      <c r="Z175" s="28"/>
      <c r="AA175" s="28"/>
      <c r="AB175" s="28"/>
    </row>
    <row r="176" spans="1:28">
      <c r="A176" s="58"/>
      <c r="B176" s="26"/>
      <c r="C176" s="26"/>
      <c r="D176" s="26"/>
      <c r="E176" s="27"/>
      <c r="F176" s="26"/>
      <c r="G176" s="27"/>
      <c r="H176" s="27"/>
      <c r="I176" s="27"/>
      <c r="J176" s="26"/>
      <c r="K176" s="45"/>
      <c r="L176" s="27"/>
      <c r="M176" s="42"/>
      <c r="N176" s="27"/>
      <c r="O176" s="46"/>
      <c r="P176" s="26"/>
      <c r="Q176" s="27"/>
      <c r="R176" s="26"/>
      <c r="S176" s="26"/>
      <c r="T176" s="27"/>
      <c r="U176" s="28"/>
      <c r="V176" s="28"/>
      <c r="W176" s="28"/>
      <c r="X176" s="28"/>
      <c r="Y176" s="28"/>
      <c r="Z176" s="28"/>
      <c r="AA176" s="28"/>
      <c r="AB176" s="28"/>
    </row>
    <row r="177" spans="1:28">
      <c r="A177" s="58"/>
      <c r="B177" s="26"/>
      <c r="C177" s="26"/>
      <c r="D177" s="26"/>
      <c r="E177" s="27"/>
      <c r="F177" s="26"/>
      <c r="G177" s="27"/>
      <c r="H177" s="27"/>
      <c r="I177" s="27"/>
      <c r="J177" s="26"/>
      <c r="K177" s="45"/>
      <c r="L177" s="27"/>
      <c r="M177" s="42"/>
      <c r="N177" s="27"/>
      <c r="O177" s="46"/>
      <c r="P177" s="26"/>
      <c r="Q177" s="27"/>
      <c r="R177" s="26"/>
      <c r="S177" s="26"/>
      <c r="T177" s="27"/>
      <c r="U177" s="28"/>
      <c r="V177" s="28"/>
      <c r="W177" s="28"/>
      <c r="X177" s="28"/>
      <c r="Y177" s="28"/>
      <c r="Z177" s="28"/>
      <c r="AA177" s="28"/>
      <c r="AB177" s="28"/>
    </row>
    <row r="178" spans="1:28">
      <c r="A178" s="58"/>
      <c r="B178" s="26"/>
      <c r="C178" s="26"/>
      <c r="D178" s="26"/>
      <c r="E178" s="27"/>
      <c r="F178" s="26"/>
      <c r="G178" s="27"/>
      <c r="H178" s="27"/>
      <c r="I178" s="27"/>
      <c r="J178" s="26"/>
      <c r="K178" s="45"/>
      <c r="L178" s="27"/>
      <c r="M178" s="42"/>
      <c r="N178" s="27"/>
      <c r="O178" s="46"/>
      <c r="P178" s="26"/>
      <c r="Q178" s="27"/>
      <c r="R178" s="26"/>
      <c r="S178" s="26"/>
      <c r="T178" s="27"/>
      <c r="U178" s="28"/>
      <c r="V178" s="28"/>
      <c r="W178" s="28"/>
      <c r="X178" s="28"/>
      <c r="Y178" s="28"/>
      <c r="Z178" s="28"/>
      <c r="AA178" s="28"/>
      <c r="AB178" s="28"/>
    </row>
    <row r="179" spans="1:28">
      <c r="A179" s="58"/>
      <c r="B179" s="26"/>
      <c r="C179" s="26"/>
      <c r="D179" s="26"/>
      <c r="E179" s="27"/>
      <c r="F179" s="26"/>
      <c r="G179" s="27"/>
      <c r="H179" s="27"/>
      <c r="I179" s="27"/>
      <c r="J179" s="26"/>
      <c r="K179" s="45"/>
      <c r="L179" s="27"/>
      <c r="M179" s="42"/>
      <c r="N179" s="27"/>
      <c r="O179" s="46"/>
      <c r="P179" s="26"/>
      <c r="Q179" s="27"/>
      <c r="R179" s="26"/>
      <c r="S179" s="26"/>
      <c r="T179" s="27"/>
      <c r="U179" s="28"/>
      <c r="V179" s="28"/>
      <c r="W179" s="28"/>
      <c r="X179" s="28"/>
      <c r="Y179" s="28"/>
      <c r="Z179" s="28"/>
      <c r="AA179" s="28"/>
      <c r="AB179" s="28"/>
    </row>
    <row r="180" spans="1:28">
      <c r="A180" s="58"/>
      <c r="B180" s="26"/>
      <c r="C180" s="26"/>
      <c r="D180" s="26"/>
      <c r="E180" s="27"/>
      <c r="F180" s="26"/>
      <c r="G180" s="27"/>
      <c r="H180" s="27"/>
      <c r="I180" s="27"/>
      <c r="J180" s="26"/>
      <c r="K180" s="45"/>
      <c r="L180" s="27"/>
      <c r="M180" s="42"/>
      <c r="N180" s="27"/>
      <c r="O180" s="46"/>
      <c r="P180" s="26"/>
      <c r="Q180" s="27"/>
      <c r="R180" s="26"/>
      <c r="S180" s="26"/>
      <c r="T180" s="27"/>
      <c r="U180" s="28"/>
      <c r="V180" s="28"/>
      <c r="W180" s="28"/>
      <c r="X180" s="28"/>
      <c r="Y180" s="28"/>
      <c r="Z180" s="28"/>
      <c r="AA180" s="28"/>
      <c r="AB180" s="28"/>
    </row>
    <row r="181" spans="1:28">
      <c r="A181" s="58"/>
      <c r="B181" s="26"/>
      <c r="C181" s="26"/>
      <c r="D181" s="26"/>
      <c r="E181" s="27"/>
      <c r="F181" s="26"/>
      <c r="G181" s="27"/>
      <c r="H181" s="27"/>
      <c r="I181" s="27"/>
      <c r="J181" s="26"/>
      <c r="K181" s="45"/>
      <c r="L181" s="27"/>
      <c r="M181" s="42"/>
      <c r="N181" s="27"/>
      <c r="O181" s="46"/>
      <c r="P181" s="26"/>
      <c r="Q181" s="27"/>
      <c r="R181" s="26"/>
      <c r="S181" s="26"/>
      <c r="T181" s="27"/>
      <c r="U181" s="28"/>
      <c r="V181" s="28"/>
      <c r="W181" s="28"/>
      <c r="X181" s="28"/>
      <c r="Y181" s="28"/>
      <c r="Z181" s="28"/>
      <c r="AA181" s="28"/>
      <c r="AB181" s="28"/>
    </row>
    <row r="182" spans="1:28">
      <c r="A182" s="58"/>
      <c r="B182" s="26"/>
      <c r="C182" s="26"/>
      <c r="D182" s="26"/>
      <c r="E182" s="27"/>
      <c r="F182" s="26"/>
      <c r="G182" s="27"/>
      <c r="H182" s="27"/>
      <c r="I182" s="27"/>
      <c r="J182" s="26"/>
      <c r="K182" s="45"/>
      <c r="L182" s="27"/>
      <c r="M182" s="42"/>
      <c r="N182" s="27"/>
      <c r="O182" s="46"/>
      <c r="P182" s="26"/>
      <c r="Q182" s="27"/>
      <c r="R182" s="26"/>
      <c r="S182" s="26"/>
      <c r="T182" s="27"/>
      <c r="U182" s="28"/>
      <c r="V182" s="28"/>
      <c r="W182" s="28"/>
      <c r="X182" s="28"/>
      <c r="Y182" s="28"/>
      <c r="Z182" s="28"/>
      <c r="AA182" s="28"/>
      <c r="AB182" s="28"/>
    </row>
    <row r="183" spans="1:28">
      <c r="A183" s="58"/>
      <c r="B183" s="26"/>
      <c r="C183" s="26"/>
      <c r="D183" s="26"/>
      <c r="E183" s="27"/>
      <c r="F183" s="26"/>
      <c r="G183" s="27"/>
      <c r="H183" s="27"/>
      <c r="I183" s="27"/>
      <c r="J183" s="26"/>
      <c r="K183" s="45"/>
      <c r="L183" s="27"/>
      <c r="M183" s="42"/>
      <c r="N183" s="27"/>
      <c r="O183" s="46"/>
      <c r="P183" s="26"/>
      <c r="Q183" s="27"/>
      <c r="R183" s="26"/>
      <c r="S183" s="26"/>
      <c r="T183" s="27"/>
      <c r="U183" s="28"/>
      <c r="V183" s="28"/>
      <c r="W183" s="28"/>
      <c r="X183" s="28"/>
      <c r="Y183" s="28"/>
      <c r="Z183" s="28"/>
      <c r="AA183" s="28"/>
      <c r="AB183" s="28"/>
    </row>
    <row r="184" spans="1:28">
      <c r="A184" s="58"/>
      <c r="B184" s="26"/>
      <c r="C184" s="26"/>
      <c r="D184" s="26"/>
      <c r="E184" s="27"/>
      <c r="F184" s="26"/>
      <c r="G184" s="27"/>
      <c r="H184" s="27"/>
      <c r="I184" s="27"/>
      <c r="J184" s="26"/>
      <c r="K184" s="45"/>
      <c r="L184" s="27"/>
      <c r="M184" s="42"/>
      <c r="N184" s="27"/>
      <c r="O184" s="46"/>
      <c r="P184" s="26"/>
      <c r="Q184" s="27"/>
      <c r="R184" s="26"/>
      <c r="S184" s="26"/>
      <c r="T184" s="27"/>
      <c r="U184" s="28"/>
      <c r="V184" s="28"/>
      <c r="W184" s="28"/>
      <c r="X184" s="28"/>
      <c r="Y184" s="28"/>
      <c r="Z184" s="28"/>
      <c r="AA184" s="28"/>
      <c r="AB184" s="28"/>
    </row>
    <row r="185" spans="1:28">
      <c r="A185" s="58"/>
      <c r="B185" s="26"/>
      <c r="C185" s="26"/>
      <c r="D185" s="26"/>
      <c r="E185" s="27"/>
      <c r="F185" s="26"/>
      <c r="G185" s="27"/>
      <c r="H185" s="27"/>
      <c r="I185" s="27"/>
      <c r="J185" s="26"/>
      <c r="K185" s="45"/>
      <c r="L185" s="27"/>
      <c r="M185" s="42"/>
      <c r="N185" s="27"/>
      <c r="O185" s="46"/>
      <c r="P185" s="26"/>
      <c r="Q185" s="27"/>
      <c r="R185" s="26"/>
      <c r="S185" s="26"/>
      <c r="T185" s="27"/>
      <c r="U185" s="28"/>
      <c r="V185" s="28"/>
      <c r="W185" s="28"/>
      <c r="X185" s="28"/>
      <c r="Y185" s="28"/>
      <c r="Z185" s="28"/>
      <c r="AA185" s="28"/>
      <c r="AB185" s="28"/>
    </row>
    <row r="186" spans="1:28">
      <c r="A186" s="58"/>
      <c r="B186" s="26"/>
      <c r="C186" s="26"/>
      <c r="D186" s="26"/>
      <c r="E186" s="27"/>
      <c r="F186" s="26"/>
      <c r="G186" s="27"/>
      <c r="H186" s="27"/>
      <c r="I186" s="27"/>
      <c r="J186" s="26"/>
      <c r="K186" s="45"/>
      <c r="L186" s="27"/>
      <c r="M186" s="42"/>
      <c r="N186" s="27"/>
      <c r="O186" s="46"/>
      <c r="P186" s="26"/>
      <c r="Q186" s="27"/>
      <c r="R186" s="26"/>
      <c r="S186" s="26"/>
      <c r="T186" s="27"/>
      <c r="U186" s="28"/>
      <c r="V186" s="28"/>
      <c r="W186" s="28"/>
      <c r="X186" s="28"/>
      <c r="Y186" s="28"/>
      <c r="Z186" s="28"/>
      <c r="AA186" s="28"/>
      <c r="AB186" s="28"/>
    </row>
    <row r="187" spans="1:28">
      <c r="A187" s="58"/>
      <c r="B187" s="26"/>
      <c r="C187" s="26"/>
      <c r="D187" s="26"/>
      <c r="E187" s="27"/>
      <c r="F187" s="26"/>
      <c r="G187" s="27"/>
      <c r="H187" s="27"/>
      <c r="I187" s="27"/>
      <c r="J187" s="26"/>
      <c r="K187" s="45"/>
      <c r="L187" s="27"/>
      <c r="M187" s="42"/>
      <c r="N187" s="27"/>
      <c r="O187" s="46"/>
      <c r="P187" s="26"/>
      <c r="Q187" s="27"/>
      <c r="R187" s="26"/>
      <c r="S187" s="26"/>
      <c r="T187" s="27"/>
      <c r="U187" s="28"/>
      <c r="V187" s="28"/>
      <c r="W187" s="28"/>
      <c r="X187" s="28"/>
      <c r="Y187" s="28"/>
      <c r="Z187" s="28"/>
      <c r="AA187" s="28"/>
      <c r="AB187" s="28"/>
    </row>
    <row r="188" spans="1:28">
      <c r="A188" s="58"/>
      <c r="B188" s="26"/>
      <c r="C188" s="26"/>
      <c r="D188" s="26"/>
      <c r="E188" s="27"/>
      <c r="F188" s="26"/>
      <c r="G188" s="27"/>
      <c r="H188" s="27"/>
      <c r="I188" s="27"/>
      <c r="J188" s="26"/>
      <c r="K188" s="45"/>
      <c r="L188" s="27"/>
      <c r="M188" s="42"/>
      <c r="N188" s="27"/>
      <c r="O188" s="46"/>
      <c r="P188" s="26"/>
      <c r="Q188" s="27"/>
      <c r="R188" s="26"/>
      <c r="S188" s="26"/>
      <c r="T188" s="27"/>
      <c r="U188" s="28"/>
      <c r="V188" s="28"/>
      <c r="W188" s="28"/>
      <c r="X188" s="28"/>
      <c r="Y188" s="28"/>
      <c r="Z188" s="28"/>
      <c r="AA188" s="28"/>
      <c r="AB188" s="28"/>
    </row>
    <row r="189" spans="1:28">
      <c r="A189" s="58"/>
      <c r="B189" s="26"/>
      <c r="C189" s="26"/>
      <c r="D189" s="26"/>
      <c r="E189" s="27"/>
      <c r="F189" s="26"/>
      <c r="G189" s="27"/>
      <c r="H189" s="27"/>
      <c r="I189" s="27"/>
      <c r="J189" s="26"/>
      <c r="K189" s="45"/>
      <c r="L189" s="27"/>
      <c r="M189" s="42"/>
      <c r="N189" s="27"/>
      <c r="O189" s="46"/>
      <c r="P189" s="26"/>
      <c r="Q189" s="27"/>
      <c r="R189" s="26"/>
      <c r="S189" s="26"/>
      <c r="T189" s="27"/>
      <c r="U189" s="28"/>
      <c r="V189" s="28"/>
      <c r="W189" s="28"/>
      <c r="X189" s="28"/>
      <c r="Y189" s="28"/>
      <c r="Z189" s="28"/>
      <c r="AA189" s="28"/>
      <c r="AB189" s="28"/>
    </row>
    <row r="190" spans="1:28">
      <c r="A190" s="58"/>
      <c r="B190" s="26"/>
      <c r="C190" s="26"/>
      <c r="D190" s="26"/>
      <c r="E190" s="27"/>
      <c r="F190" s="26"/>
      <c r="G190" s="27"/>
      <c r="H190" s="27"/>
      <c r="I190" s="27"/>
      <c r="J190" s="26"/>
      <c r="K190" s="45"/>
      <c r="L190" s="27"/>
      <c r="M190" s="42"/>
      <c r="N190" s="27"/>
      <c r="O190" s="46"/>
      <c r="P190" s="26"/>
      <c r="Q190" s="27"/>
      <c r="R190" s="26"/>
      <c r="S190" s="26"/>
      <c r="T190" s="27"/>
      <c r="U190" s="28"/>
      <c r="V190" s="28"/>
      <c r="W190" s="28"/>
      <c r="X190" s="28"/>
      <c r="Y190" s="28"/>
      <c r="Z190" s="28"/>
      <c r="AA190" s="28"/>
      <c r="AB190" s="28"/>
    </row>
    <row r="191" spans="1:28">
      <c r="A191" s="58"/>
      <c r="B191" s="26"/>
      <c r="C191" s="26"/>
      <c r="D191" s="26"/>
      <c r="E191" s="27"/>
      <c r="F191" s="26"/>
      <c r="G191" s="27"/>
      <c r="H191" s="27"/>
      <c r="I191" s="27"/>
      <c r="J191" s="26"/>
      <c r="K191" s="45"/>
      <c r="L191" s="27"/>
      <c r="M191" s="42"/>
      <c r="N191" s="27"/>
      <c r="O191" s="46"/>
      <c r="P191" s="26"/>
      <c r="Q191" s="27"/>
      <c r="R191" s="26"/>
      <c r="S191" s="26"/>
      <c r="T191" s="27"/>
      <c r="U191" s="28"/>
      <c r="V191" s="28"/>
      <c r="W191" s="28"/>
      <c r="X191" s="28"/>
      <c r="Y191" s="28"/>
      <c r="Z191" s="28"/>
      <c r="AA191" s="28"/>
      <c r="AB191" s="28"/>
    </row>
    <row r="192" spans="1:28">
      <c r="A192" s="58"/>
      <c r="B192" s="26"/>
      <c r="C192" s="26"/>
      <c r="D192" s="26"/>
      <c r="E192" s="27"/>
      <c r="F192" s="26"/>
      <c r="G192" s="27"/>
      <c r="H192" s="27"/>
      <c r="I192" s="27"/>
      <c r="J192" s="26"/>
      <c r="K192" s="45"/>
      <c r="L192" s="27"/>
      <c r="M192" s="42"/>
      <c r="N192" s="27"/>
      <c r="O192" s="46"/>
      <c r="P192" s="26"/>
      <c r="Q192" s="27"/>
      <c r="R192" s="26"/>
      <c r="S192" s="26"/>
      <c r="T192" s="27"/>
      <c r="U192" s="28"/>
      <c r="V192" s="28"/>
      <c r="W192" s="28"/>
      <c r="X192" s="28"/>
      <c r="Y192" s="28"/>
      <c r="Z192" s="28"/>
      <c r="AA192" s="28"/>
      <c r="AB192" s="28"/>
    </row>
    <row r="193" spans="1:28">
      <c r="A193" s="58"/>
      <c r="B193" s="26"/>
      <c r="C193" s="26"/>
      <c r="D193" s="26"/>
      <c r="E193" s="27"/>
      <c r="F193" s="26"/>
      <c r="G193" s="27"/>
      <c r="H193" s="27"/>
      <c r="I193" s="27"/>
      <c r="J193" s="26"/>
      <c r="K193" s="45"/>
      <c r="L193" s="27"/>
      <c r="M193" s="42"/>
      <c r="N193" s="27"/>
      <c r="O193" s="46"/>
      <c r="P193" s="26"/>
      <c r="Q193" s="27"/>
      <c r="R193" s="26"/>
      <c r="S193" s="26"/>
      <c r="T193" s="27"/>
      <c r="U193" s="28"/>
      <c r="V193" s="28"/>
      <c r="W193" s="28"/>
      <c r="X193" s="28"/>
      <c r="Y193" s="28"/>
      <c r="Z193" s="28"/>
      <c r="AA193" s="28"/>
      <c r="AB193" s="28"/>
    </row>
    <row r="194" spans="1:28">
      <c r="A194" s="58"/>
      <c r="B194" s="26"/>
      <c r="C194" s="26"/>
      <c r="D194" s="26"/>
      <c r="E194" s="27"/>
      <c r="F194" s="26"/>
      <c r="G194" s="27"/>
      <c r="H194" s="27"/>
      <c r="I194" s="27"/>
      <c r="J194" s="26"/>
      <c r="K194" s="45"/>
      <c r="L194" s="27"/>
      <c r="M194" s="42"/>
      <c r="N194" s="27"/>
      <c r="O194" s="46"/>
      <c r="P194" s="26"/>
      <c r="Q194" s="27"/>
      <c r="R194" s="26"/>
      <c r="S194" s="26"/>
      <c r="T194" s="27"/>
      <c r="U194" s="28"/>
      <c r="V194" s="28"/>
      <c r="W194" s="28"/>
      <c r="X194" s="28"/>
      <c r="Y194" s="28"/>
      <c r="Z194" s="28"/>
      <c r="AA194" s="28"/>
      <c r="AB194" s="28"/>
    </row>
    <row r="195" spans="1:28">
      <c r="A195" s="58"/>
      <c r="B195" s="26"/>
      <c r="C195" s="26"/>
      <c r="D195" s="26"/>
      <c r="E195" s="27"/>
      <c r="F195" s="26"/>
      <c r="G195" s="27"/>
      <c r="H195" s="27"/>
      <c r="I195" s="27"/>
      <c r="J195" s="26"/>
      <c r="K195" s="45"/>
      <c r="L195" s="27"/>
      <c r="M195" s="42"/>
      <c r="N195" s="27"/>
      <c r="O195" s="46"/>
      <c r="P195" s="26"/>
      <c r="Q195" s="27"/>
      <c r="R195" s="26"/>
      <c r="S195" s="26"/>
      <c r="T195" s="27"/>
      <c r="U195" s="28"/>
      <c r="V195" s="28"/>
      <c r="W195" s="28"/>
      <c r="X195" s="28"/>
      <c r="Y195" s="28"/>
      <c r="Z195" s="28"/>
      <c r="AA195" s="28"/>
      <c r="AB195" s="28"/>
    </row>
    <row r="196" spans="1:28">
      <c r="A196" s="58"/>
      <c r="B196" s="26"/>
      <c r="C196" s="26"/>
      <c r="D196" s="26"/>
      <c r="E196" s="27"/>
      <c r="F196" s="26"/>
      <c r="G196" s="27"/>
      <c r="H196" s="27"/>
      <c r="I196" s="27"/>
      <c r="J196" s="26"/>
      <c r="K196" s="45"/>
      <c r="L196" s="27"/>
      <c r="M196" s="42"/>
      <c r="N196" s="27"/>
      <c r="O196" s="46"/>
      <c r="P196" s="26"/>
      <c r="Q196" s="27"/>
      <c r="R196" s="26"/>
      <c r="S196" s="26"/>
      <c r="T196" s="27"/>
      <c r="U196" s="28"/>
      <c r="V196" s="28"/>
      <c r="W196" s="28"/>
      <c r="X196" s="28"/>
      <c r="Y196" s="28"/>
      <c r="Z196" s="28"/>
      <c r="AA196" s="28"/>
      <c r="AB196" s="28"/>
    </row>
    <row r="197" spans="1:28">
      <c r="A197" s="58"/>
      <c r="B197" s="26"/>
      <c r="C197" s="26"/>
      <c r="D197" s="26"/>
      <c r="E197" s="27"/>
      <c r="F197" s="26"/>
      <c r="G197" s="27"/>
      <c r="H197" s="27"/>
      <c r="I197" s="27"/>
      <c r="J197" s="26"/>
      <c r="K197" s="45"/>
      <c r="L197" s="27"/>
      <c r="M197" s="42"/>
      <c r="N197" s="27"/>
      <c r="O197" s="46"/>
      <c r="P197" s="26"/>
      <c r="Q197" s="27"/>
      <c r="R197" s="26"/>
      <c r="S197" s="26"/>
      <c r="T197" s="27"/>
      <c r="U197" s="28"/>
      <c r="V197" s="28"/>
      <c r="W197" s="28"/>
      <c r="X197" s="28"/>
      <c r="Y197" s="28"/>
      <c r="Z197" s="28"/>
      <c r="AA197" s="28"/>
      <c r="AB197" s="28"/>
    </row>
    <row r="198" spans="1:28">
      <c r="A198" s="58"/>
      <c r="B198" s="26"/>
      <c r="C198" s="26"/>
      <c r="D198" s="26"/>
      <c r="E198" s="27"/>
      <c r="F198" s="26"/>
      <c r="G198" s="27"/>
      <c r="H198" s="27"/>
      <c r="I198" s="27"/>
      <c r="J198" s="26"/>
      <c r="K198" s="45"/>
      <c r="L198" s="27"/>
      <c r="M198" s="42"/>
      <c r="N198" s="27"/>
      <c r="O198" s="46"/>
      <c r="P198" s="26"/>
      <c r="Q198" s="27"/>
      <c r="R198" s="26"/>
      <c r="S198" s="26"/>
      <c r="T198" s="27"/>
      <c r="U198" s="28"/>
      <c r="V198" s="28"/>
      <c r="W198" s="28"/>
      <c r="X198" s="28"/>
      <c r="Y198" s="28"/>
      <c r="Z198" s="28"/>
      <c r="AA198" s="28"/>
      <c r="AB198" s="28"/>
    </row>
    <row r="199" spans="1:28">
      <c r="A199" s="58"/>
      <c r="B199" s="26"/>
      <c r="C199" s="26"/>
      <c r="D199" s="26"/>
      <c r="E199" s="27"/>
      <c r="F199" s="26"/>
      <c r="G199" s="27"/>
      <c r="H199" s="27"/>
      <c r="I199" s="27"/>
      <c r="J199" s="26"/>
      <c r="K199" s="45"/>
      <c r="L199" s="27"/>
      <c r="M199" s="42"/>
      <c r="N199" s="27"/>
      <c r="O199" s="46"/>
      <c r="P199" s="26"/>
      <c r="Q199" s="27"/>
      <c r="R199" s="26"/>
      <c r="S199" s="26"/>
      <c r="T199" s="27"/>
      <c r="U199" s="28"/>
      <c r="V199" s="28"/>
      <c r="W199" s="28"/>
      <c r="X199" s="28"/>
      <c r="Y199" s="28"/>
      <c r="Z199" s="28"/>
      <c r="AA199" s="28"/>
      <c r="AB199" s="28"/>
    </row>
    <row r="200" spans="1:28">
      <c r="A200" s="58"/>
      <c r="B200" s="26"/>
      <c r="C200" s="26"/>
      <c r="D200" s="26"/>
      <c r="E200" s="27"/>
      <c r="F200" s="26"/>
      <c r="G200" s="27"/>
      <c r="H200" s="27"/>
      <c r="I200" s="27"/>
      <c r="J200" s="26"/>
      <c r="K200" s="45"/>
      <c r="L200" s="27"/>
      <c r="M200" s="42"/>
      <c r="N200" s="27"/>
      <c r="O200" s="46"/>
      <c r="P200" s="26"/>
      <c r="Q200" s="27"/>
      <c r="R200" s="26"/>
      <c r="S200" s="26"/>
      <c r="T200" s="27"/>
      <c r="U200" s="28"/>
      <c r="V200" s="28"/>
      <c r="W200" s="28"/>
      <c r="X200" s="28"/>
      <c r="Y200" s="28"/>
      <c r="Z200" s="28"/>
      <c r="AA200" s="28"/>
      <c r="AB200" s="28"/>
    </row>
    <row r="201" spans="1:28">
      <c r="A201" s="58"/>
      <c r="B201" s="26"/>
      <c r="C201" s="26"/>
      <c r="D201" s="26"/>
      <c r="E201" s="27"/>
      <c r="F201" s="26"/>
      <c r="G201" s="27"/>
      <c r="H201" s="27"/>
      <c r="I201" s="27"/>
      <c r="J201" s="26"/>
      <c r="K201" s="45"/>
      <c r="L201" s="27"/>
      <c r="M201" s="42"/>
      <c r="N201" s="27"/>
      <c r="O201" s="46"/>
      <c r="P201" s="26"/>
      <c r="Q201" s="27"/>
      <c r="R201" s="26"/>
      <c r="S201" s="26"/>
      <c r="T201" s="27"/>
      <c r="U201" s="28"/>
      <c r="V201" s="28"/>
      <c r="W201" s="28"/>
      <c r="X201" s="28"/>
      <c r="Y201" s="28"/>
      <c r="Z201" s="28"/>
      <c r="AA201" s="28"/>
      <c r="AB201" s="28"/>
    </row>
    <row r="202" spans="1:28">
      <c r="A202" s="58"/>
      <c r="B202" s="26"/>
      <c r="C202" s="26"/>
      <c r="D202" s="26"/>
      <c r="E202" s="27"/>
      <c r="F202" s="26"/>
      <c r="G202" s="27"/>
      <c r="H202" s="27"/>
      <c r="I202" s="27"/>
      <c r="J202" s="26"/>
      <c r="K202" s="45"/>
      <c r="L202" s="27"/>
      <c r="M202" s="42"/>
      <c r="N202" s="27"/>
      <c r="O202" s="46"/>
      <c r="P202" s="26"/>
      <c r="Q202" s="27"/>
      <c r="R202" s="26"/>
      <c r="S202" s="26"/>
      <c r="T202" s="27"/>
      <c r="U202" s="28"/>
      <c r="V202" s="28"/>
      <c r="W202" s="28"/>
      <c r="X202" s="28"/>
      <c r="Y202" s="28"/>
      <c r="Z202" s="28"/>
      <c r="AA202" s="28"/>
      <c r="AB202" s="28"/>
    </row>
    <row r="203" spans="1:28">
      <c r="A203" s="58"/>
      <c r="B203" s="26"/>
      <c r="C203" s="26"/>
      <c r="D203" s="26"/>
      <c r="E203" s="27"/>
      <c r="F203" s="26"/>
      <c r="G203" s="27"/>
      <c r="H203" s="27"/>
      <c r="I203" s="27"/>
      <c r="J203" s="26"/>
      <c r="K203" s="45"/>
      <c r="L203" s="27"/>
      <c r="M203" s="42"/>
      <c r="N203" s="27"/>
      <c r="O203" s="46"/>
      <c r="P203" s="26"/>
      <c r="Q203" s="27"/>
      <c r="R203" s="26"/>
      <c r="S203" s="26"/>
      <c r="T203" s="27"/>
      <c r="U203" s="28"/>
      <c r="V203" s="28"/>
      <c r="W203" s="28"/>
      <c r="X203" s="28"/>
      <c r="Y203" s="28"/>
      <c r="Z203" s="28"/>
      <c r="AA203" s="28"/>
      <c r="AB203" s="28"/>
    </row>
    <row r="204" spans="1:28">
      <c r="A204" s="58"/>
      <c r="B204" s="26"/>
      <c r="C204" s="26"/>
      <c r="D204" s="26"/>
      <c r="E204" s="27"/>
      <c r="F204" s="26"/>
      <c r="G204" s="27"/>
      <c r="H204" s="27"/>
      <c r="I204" s="27"/>
      <c r="J204" s="26"/>
      <c r="K204" s="45"/>
      <c r="L204" s="27"/>
      <c r="M204" s="42"/>
      <c r="N204" s="27"/>
      <c r="O204" s="46"/>
      <c r="P204" s="26"/>
      <c r="Q204" s="27"/>
      <c r="R204" s="26"/>
      <c r="S204" s="26"/>
      <c r="T204" s="27"/>
      <c r="U204" s="28"/>
      <c r="V204" s="28"/>
      <c r="W204" s="28"/>
      <c r="X204" s="28"/>
      <c r="Y204" s="28"/>
      <c r="Z204" s="28"/>
      <c r="AA204" s="28"/>
      <c r="AB204" s="28"/>
    </row>
    <row r="205" spans="1:28">
      <c r="A205" s="58"/>
      <c r="B205" s="26"/>
      <c r="C205" s="26"/>
      <c r="D205" s="26"/>
      <c r="E205" s="27"/>
      <c r="F205" s="26"/>
      <c r="G205" s="27"/>
      <c r="H205" s="27"/>
      <c r="I205" s="27"/>
      <c r="J205" s="26"/>
      <c r="K205" s="45"/>
      <c r="L205" s="27"/>
      <c r="M205" s="42"/>
      <c r="N205" s="27"/>
      <c r="O205" s="46"/>
      <c r="P205" s="26"/>
      <c r="Q205" s="27"/>
      <c r="R205" s="26"/>
      <c r="S205" s="26"/>
      <c r="T205" s="27"/>
      <c r="U205" s="28"/>
      <c r="V205" s="28"/>
      <c r="W205" s="28"/>
      <c r="X205" s="28"/>
      <c r="Y205" s="28"/>
      <c r="Z205" s="28"/>
      <c r="AA205" s="28"/>
      <c r="AB205" s="28"/>
    </row>
    <row r="206" spans="1:28">
      <c r="A206" s="58"/>
      <c r="B206" s="26"/>
      <c r="C206" s="26"/>
      <c r="D206" s="26"/>
      <c r="E206" s="27"/>
      <c r="F206" s="26"/>
      <c r="G206" s="27"/>
      <c r="H206" s="27"/>
      <c r="I206" s="27"/>
      <c r="J206" s="26"/>
      <c r="K206" s="45"/>
      <c r="L206" s="27"/>
      <c r="M206" s="42"/>
      <c r="N206" s="27"/>
      <c r="O206" s="46"/>
      <c r="P206" s="26"/>
      <c r="Q206" s="27"/>
      <c r="R206" s="26"/>
      <c r="S206" s="26"/>
      <c r="T206" s="27"/>
      <c r="U206" s="28"/>
      <c r="V206" s="28"/>
      <c r="W206" s="28"/>
      <c r="X206" s="28"/>
      <c r="Y206" s="28"/>
      <c r="Z206" s="28"/>
      <c r="AA206" s="28"/>
      <c r="AB206" s="28"/>
    </row>
    <row r="207" spans="1:28">
      <c r="A207" s="58"/>
      <c r="B207" s="26"/>
      <c r="C207" s="26"/>
      <c r="D207" s="26"/>
      <c r="E207" s="27"/>
      <c r="F207" s="26"/>
      <c r="G207" s="27"/>
      <c r="H207" s="27"/>
      <c r="I207" s="27"/>
      <c r="J207" s="26"/>
      <c r="K207" s="45"/>
      <c r="L207" s="27"/>
      <c r="M207" s="42"/>
      <c r="N207" s="27"/>
      <c r="O207" s="46"/>
      <c r="P207" s="26"/>
      <c r="Q207" s="27"/>
      <c r="R207" s="26"/>
      <c r="S207" s="26"/>
      <c r="T207" s="27"/>
      <c r="U207" s="28"/>
      <c r="V207" s="28"/>
      <c r="W207" s="28"/>
      <c r="X207" s="28"/>
      <c r="Y207" s="28"/>
      <c r="Z207" s="28"/>
      <c r="AA207" s="28"/>
      <c r="AB207" s="28"/>
    </row>
    <row r="208" spans="1:28">
      <c r="A208" s="58"/>
      <c r="B208" s="26"/>
      <c r="C208" s="26"/>
      <c r="D208" s="26"/>
      <c r="E208" s="27"/>
      <c r="F208" s="26"/>
      <c r="G208" s="27"/>
      <c r="H208" s="27"/>
      <c r="I208" s="27"/>
      <c r="J208" s="26"/>
      <c r="K208" s="45"/>
      <c r="L208" s="27"/>
      <c r="M208" s="42"/>
      <c r="N208" s="27"/>
      <c r="O208" s="46"/>
      <c r="P208" s="26"/>
      <c r="Q208" s="27"/>
      <c r="R208" s="26"/>
      <c r="S208" s="26"/>
      <c r="T208" s="27"/>
      <c r="U208" s="28"/>
      <c r="V208" s="28"/>
      <c r="W208" s="28"/>
      <c r="X208" s="28"/>
      <c r="Y208" s="28"/>
      <c r="Z208" s="28"/>
      <c r="AA208" s="28"/>
      <c r="AB208" s="28"/>
    </row>
    <row r="209" spans="1:28">
      <c r="A209" s="58"/>
      <c r="B209" s="26"/>
      <c r="C209" s="26"/>
      <c r="D209" s="26"/>
      <c r="E209" s="27"/>
      <c r="F209" s="26"/>
      <c r="G209" s="27"/>
      <c r="H209" s="27"/>
      <c r="I209" s="27"/>
      <c r="J209" s="26"/>
      <c r="K209" s="45"/>
      <c r="L209" s="27"/>
      <c r="M209" s="42"/>
      <c r="N209" s="27"/>
      <c r="O209" s="46"/>
      <c r="P209" s="26"/>
      <c r="Q209" s="27"/>
      <c r="R209" s="26"/>
      <c r="S209" s="26"/>
      <c r="T209" s="27"/>
      <c r="U209" s="28"/>
      <c r="V209" s="28"/>
      <c r="W209" s="28"/>
      <c r="X209" s="28"/>
      <c r="Y209" s="28"/>
      <c r="Z209" s="28"/>
      <c r="AA209" s="28"/>
      <c r="AB209" s="28"/>
    </row>
    <row r="210" spans="1:28">
      <c r="A210" s="58"/>
      <c r="B210" s="26"/>
      <c r="C210" s="26"/>
      <c r="D210" s="26"/>
      <c r="E210" s="27"/>
      <c r="F210" s="26"/>
      <c r="G210" s="27"/>
      <c r="H210" s="27"/>
      <c r="I210" s="27"/>
      <c r="J210" s="26"/>
      <c r="K210" s="45"/>
      <c r="L210" s="27"/>
      <c r="M210" s="42"/>
      <c r="N210" s="27"/>
      <c r="O210" s="46"/>
      <c r="P210" s="26"/>
      <c r="Q210" s="27"/>
      <c r="R210" s="26"/>
      <c r="S210" s="26"/>
      <c r="T210" s="27"/>
      <c r="U210" s="28"/>
      <c r="V210" s="28"/>
      <c r="W210" s="28"/>
      <c r="X210" s="28"/>
      <c r="Y210" s="28"/>
      <c r="Z210" s="28"/>
      <c r="AA210" s="28"/>
      <c r="AB210" s="28"/>
    </row>
    <row r="211" spans="1:28">
      <c r="A211" s="58"/>
      <c r="B211" s="26"/>
      <c r="C211" s="26"/>
      <c r="D211" s="26"/>
      <c r="E211" s="27"/>
      <c r="F211" s="26"/>
      <c r="G211" s="27"/>
      <c r="H211" s="27"/>
      <c r="I211" s="27"/>
      <c r="J211" s="26"/>
      <c r="K211" s="45"/>
      <c r="L211" s="27"/>
      <c r="M211" s="42"/>
      <c r="N211" s="27"/>
      <c r="O211" s="46"/>
      <c r="P211" s="26"/>
      <c r="Q211" s="27"/>
      <c r="R211" s="26"/>
      <c r="S211" s="26"/>
      <c r="T211" s="27"/>
      <c r="U211" s="28"/>
      <c r="V211" s="28"/>
      <c r="W211" s="28"/>
      <c r="X211" s="28"/>
      <c r="Y211" s="28"/>
      <c r="Z211" s="28"/>
      <c r="AA211" s="28"/>
      <c r="AB211" s="28"/>
    </row>
    <row r="212" spans="1:28">
      <c r="A212" s="58"/>
      <c r="B212" s="26"/>
      <c r="C212" s="26"/>
      <c r="D212" s="26"/>
      <c r="E212" s="27"/>
      <c r="F212" s="26"/>
      <c r="G212" s="27"/>
      <c r="H212" s="27"/>
      <c r="I212" s="27"/>
      <c r="J212" s="26"/>
      <c r="K212" s="45"/>
      <c r="L212" s="27"/>
      <c r="M212" s="42"/>
      <c r="N212" s="27"/>
      <c r="O212" s="46"/>
      <c r="P212" s="26"/>
      <c r="Q212" s="27"/>
      <c r="R212" s="26"/>
      <c r="S212" s="26"/>
      <c r="T212" s="27"/>
      <c r="U212" s="28"/>
      <c r="V212" s="28"/>
      <c r="W212" s="28"/>
      <c r="X212" s="28"/>
      <c r="Y212" s="28"/>
      <c r="Z212" s="28"/>
      <c r="AA212" s="28"/>
      <c r="AB212" s="28"/>
    </row>
    <row r="213" spans="1:28">
      <c r="A213" s="58"/>
      <c r="B213" s="26"/>
      <c r="C213" s="26"/>
      <c r="D213" s="26"/>
      <c r="E213" s="27"/>
      <c r="F213" s="26"/>
      <c r="G213" s="27"/>
      <c r="H213" s="27"/>
      <c r="I213" s="27"/>
      <c r="J213" s="26"/>
      <c r="K213" s="45"/>
      <c r="L213" s="27"/>
      <c r="M213" s="42"/>
      <c r="N213" s="27"/>
      <c r="O213" s="46"/>
      <c r="P213" s="26"/>
      <c r="Q213" s="27"/>
      <c r="R213" s="26"/>
      <c r="S213" s="26"/>
      <c r="T213" s="27"/>
      <c r="U213" s="28"/>
      <c r="V213" s="28"/>
      <c r="W213" s="28"/>
      <c r="X213" s="28"/>
      <c r="Y213" s="28"/>
      <c r="Z213" s="28"/>
      <c r="AA213" s="28"/>
      <c r="AB213" s="28"/>
    </row>
    <row r="214" spans="1:28">
      <c r="A214" s="58"/>
      <c r="B214" s="26"/>
      <c r="C214" s="26"/>
      <c r="D214" s="26"/>
      <c r="E214" s="27"/>
      <c r="F214" s="26"/>
      <c r="G214" s="27"/>
      <c r="H214" s="27"/>
      <c r="I214" s="27"/>
      <c r="J214" s="26"/>
      <c r="K214" s="45"/>
      <c r="L214" s="27"/>
      <c r="M214" s="42"/>
      <c r="N214" s="27"/>
      <c r="O214" s="46"/>
      <c r="P214" s="26"/>
      <c r="Q214" s="27"/>
      <c r="R214" s="26"/>
      <c r="S214" s="26"/>
      <c r="T214" s="27"/>
      <c r="U214" s="28"/>
      <c r="V214" s="28"/>
      <c r="W214" s="28"/>
      <c r="X214" s="28"/>
      <c r="Y214" s="28"/>
      <c r="Z214" s="28"/>
      <c r="AA214" s="28"/>
      <c r="AB214" s="28"/>
    </row>
    <row r="215" spans="1:28">
      <c r="A215" s="58"/>
      <c r="B215" s="26"/>
      <c r="C215" s="26"/>
      <c r="D215" s="26"/>
      <c r="E215" s="27"/>
      <c r="F215" s="26"/>
      <c r="G215" s="27"/>
      <c r="H215" s="27"/>
      <c r="I215" s="27"/>
      <c r="J215" s="26"/>
      <c r="K215" s="45"/>
      <c r="L215" s="27"/>
      <c r="M215" s="42"/>
      <c r="N215" s="27"/>
      <c r="O215" s="46"/>
      <c r="P215" s="26"/>
      <c r="Q215" s="27"/>
      <c r="R215" s="26"/>
      <c r="S215" s="26"/>
      <c r="T215" s="27"/>
      <c r="U215" s="28"/>
      <c r="V215" s="28"/>
      <c r="W215" s="28"/>
      <c r="X215" s="28"/>
      <c r="Y215" s="28"/>
      <c r="Z215" s="28"/>
      <c r="AA215" s="28"/>
      <c r="AB215" s="28"/>
    </row>
    <row r="216" spans="1:28">
      <c r="A216" s="58"/>
      <c r="B216" s="26"/>
      <c r="C216" s="26"/>
      <c r="D216" s="26"/>
      <c r="E216" s="27"/>
      <c r="F216" s="26"/>
      <c r="G216" s="27"/>
      <c r="H216" s="27"/>
      <c r="I216" s="27"/>
      <c r="J216" s="26"/>
      <c r="K216" s="45"/>
      <c r="L216" s="27"/>
      <c r="M216" s="42"/>
      <c r="N216" s="27"/>
      <c r="O216" s="46"/>
      <c r="P216" s="26"/>
      <c r="Q216" s="27"/>
      <c r="R216" s="26"/>
      <c r="S216" s="26"/>
      <c r="T216" s="27"/>
      <c r="U216" s="28"/>
      <c r="V216" s="28"/>
      <c r="W216" s="28"/>
      <c r="X216" s="28"/>
      <c r="Y216" s="28"/>
      <c r="Z216" s="28"/>
      <c r="AA216" s="28"/>
      <c r="AB216" s="28"/>
    </row>
    <row r="217" spans="1:28">
      <c r="A217" s="58"/>
      <c r="B217" s="26"/>
      <c r="C217" s="26"/>
      <c r="D217" s="26"/>
      <c r="E217" s="27"/>
      <c r="F217" s="26"/>
      <c r="G217" s="27"/>
      <c r="H217" s="27"/>
      <c r="I217" s="27"/>
      <c r="J217" s="26"/>
      <c r="K217" s="45"/>
      <c r="L217" s="27"/>
      <c r="M217" s="42"/>
      <c r="N217" s="27"/>
      <c r="O217" s="46"/>
      <c r="P217" s="26"/>
      <c r="Q217" s="27"/>
      <c r="R217" s="26"/>
      <c r="S217" s="26"/>
      <c r="T217" s="27"/>
      <c r="U217" s="28"/>
      <c r="V217" s="28"/>
      <c r="W217" s="28"/>
      <c r="X217" s="28"/>
      <c r="Y217" s="28"/>
      <c r="Z217" s="28"/>
      <c r="AA217" s="28"/>
      <c r="AB217" s="28"/>
    </row>
    <row r="218" spans="1:28">
      <c r="A218" s="58"/>
      <c r="B218" s="26"/>
      <c r="C218" s="26"/>
      <c r="D218" s="26"/>
      <c r="E218" s="27"/>
      <c r="F218" s="26"/>
      <c r="G218" s="27"/>
      <c r="H218" s="27"/>
      <c r="I218" s="27"/>
      <c r="J218" s="26"/>
      <c r="K218" s="45"/>
      <c r="L218" s="27"/>
      <c r="M218" s="42"/>
      <c r="N218" s="27"/>
      <c r="O218" s="46"/>
      <c r="P218" s="26"/>
      <c r="Q218" s="27"/>
      <c r="R218" s="26"/>
      <c r="S218" s="26"/>
      <c r="T218" s="27"/>
      <c r="U218" s="28"/>
      <c r="V218" s="28"/>
      <c r="W218" s="28"/>
      <c r="X218" s="28"/>
      <c r="Y218" s="28"/>
      <c r="Z218" s="28"/>
      <c r="AA218" s="28"/>
      <c r="AB218" s="28"/>
    </row>
    <row r="219" spans="1:28">
      <c r="A219" s="58"/>
      <c r="B219" s="26"/>
      <c r="C219" s="26"/>
      <c r="D219" s="26"/>
      <c r="E219" s="27"/>
      <c r="F219" s="26"/>
      <c r="G219" s="27"/>
      <c r="H219" s="27"/>
      <c r="I219" s="27"/>
      <c r="J219" s="26"/>
      <c r="K219" s="45"/>
      <c r="L219" s="27"/>
      <c r="M219" s="42"/>
      <c r="N219" s="27"/>
      <c r="O219" s="46"/>
      <c r="P219" s="26"/>
      <c r="Q219" s="27"/>
      <c r="R219" s="26"/>
      <c r="S219" s="26"/>
      <c r="T219" s="27"/>
      <c r="U219" s="28"/>
      <c r="V219" s="28"/>
      <c r="W219" s="28"/>
      <c r="X219" s="28"/>
      <c r="Y219" s="28"/>
      <c r="Z219" s="28"/>
      <c r="AA219" s="28"/>
      <c r="AB219" s="28"/>
    </row>
    <row r="220" spans="1:28">
      <c r="A220" s="58"/>
      <c r="B220" s="26"/>
      <c r="C220" s="26"/>
      <c r="D220" s="26"/>
      <c r="E220" s="27"/>
      <c r="F220" s="26"/>
      <c r="G220" s="27"/>
      <c r="H220" s="27"/>
      <c r="I220" s="27"/>
      <c r="J220" s="26"/>
      <c r="K220" s="45"/>
      <c r="L220" s="27"/>
      <c r="M220" s="42"/>
      <c r="N220" s="27"/>
      <c r="O220" s="46"/>
      <c r="P220" s="26"/>
      <c r="Q220" s="27"/>
      <c r="R220" s="26"/>
      <c r="S220" s="26"/>
      <c r="T220" s="27"/>
      <c r="U220" s="28"/>
      <c r="V220" s="28"/>
      <c r="W220" s="28"/>
      <c r="X220" s="28"/>
      <c r="Y220" s="28"/>
      <c r="Z220" s="28"/>
      <c r="AA220" s="28"/>
      <c r="AB220" s="28"/>
    </row>
    <row r="221" spans="1:28">
      <c r="A221" s="58"/>
      <c r="B221" s="26"/>
      <c r="C221" s="26"/>
      <c r="D221" s="26"/>
      <c r="E221" s="27"/>
      <c r="F221" s="26"/>
      <c r="G221" s="27"/>
      <c r="H221" s="27"/>
      <c r="I221" s="27"/>
      <c r="J221" s="26"/>
      <c r="K221" s="45"/>
      <c r="L221" s="27"/>
      <c r="M221" s="42"/>
      <c r="N221" s="27"/>
      <c r="O221" s="46"/>
      <c r="P221" s="26"/>
      <c r="Q221" s="27"/>
      <c r="R221" s="26"/>
      <c r="S221" s="26"/>
      <c r="T221" s="27"/>
      <c r="U221" s="28"/>
      <c r="V221" s="28"/>
      <c r="W221" s="28"/>
      <c r="X221" s="28"/>
      <c r="Y221" s="28"/>
      <c r="Z221" s="28"/>
      <c r="AA221" s="28"/>
      <c r="AB221" s="28"/>
    </row>
    <row r="222" spans="1:28">
      <c r="A222" s="58"/>
      <c r="B222" s="26"/>
      <c r="C222" s="26"/>
      <c r="D222" s="26"/>
      <c r="E222" s="27"/>
      <c r="F222" s="26"/>
      <c r="G222" s="27"/>
      <c r="H222" s="27"/>
      <c r="I222" s="27"/>
      <c r="J222" s="26"/>
      <c r="K222" s="45"/>
      <c r="L222" s="27"/>
      <c r="M222" s="42"/>
      <c r="N222" s="27"/>
      <c r="O222" s="46"/>
      <c r="P222" s="26"/>
      <c r="Q222" s="27"/>
      <c r="R222" s="26"/>
      <c r="S222" s="26"/>
      <c r="T222" s="27"/>
      <c r="U222" s="28"/>
      <c r="V222" s="28"/>
      <c r="W222" s="28"/>
      <c r="X222" s="28"/>
      <c r="Y222" s="28"/>
      <c r="Z222" s="28"/>
      <c r="AA222" s="28"/>
      <c r="AB222" s="28"/>
    </row>
    <row r="223" spans="1:28">
      <c r="A223" s="58"/>
      <c r="B223" s="26"/>
      <c r="C223" s="26"/>
      <c r="D223" s="26"/>
      <c r="E223" s="27"/>
      <c r="F223" s="26"/>
      <c r="G223" s="27"/>
      <c r="H223" s="27"/>
      <c r="I223" s="27"/>
      <c r="J223" s="26"/>
      <c r="K223" s="45"/>
      <c r="L223" s="27"/>
      <c r="M223" s="42"/>
      <c r="N223" s="27"/>
      <c r="O223" s="46"/>
      <c r="P223" s="26"/>
      <c r="Q223" s="27"/>
      <c r="R223" s="26"/>
      <c r="S223" s="26"/>
      <c r="T223" s="27"/>
      <c r="U223" s="28"/>
      <c r="V223" s="28"/>
      <c r="W223" s="28"/>
      <c r="X223" s="28"/>
      <c r="Y223" s="28"/>
      <c r="Z223" s="28"/>
      <c r="AA223" s="28"/>
      <c r="AB223" s="28"/>
    </row>
    <row r="224" spans="1:28">
      <c r="A224" s="58"/>
      <c r="B224" s="26"/>
      <c r="C224" s="26"/>
      <c r="D224" s="26"/>
      <c r="E224" s="27"/>
      <c r="F224" s="26"/>
      <c r="G224" s="27"/>
      <c r="H224" s="27"/>
      <c r="I224" s="27"/>
      <c r="J224" s="26"/>
      <c r="K224" s="45"/>
      <c r="L224" s="27"/>
      <c r="M224" s="42"/>
      <c r="N224" s="27"/>
      <c r="O224" s="46"/>
      <c r="P224" s="26"/>
      <c r="Q224" s="27"/>
      <c r="R224" s="26"/>
      <c r="S224" s="26"/>
      <c r="T224" s="27"/>
      <c r="U224" s="28"/>
      <c r="V224" s="28"/>
      <c r="W224" s="28"/>
      <c r="X224" s="28"/>
      <c r="Y224" s="28"/>
      <c r="Z224" s="28"/>
      <c r="AA224" s="28"/>
      <c r="AB224" s="28"/>
    </row>
    <row r="225" spans="1:28">
      <c r="A225" s="58"/>
      <c r="B225" s="26"/>
      <c r="C225" s="26"/>
      <c r="D225" s="26"/>
      <c r="E225" s="27"/>
      <c r="F225" s="26"/>
      <c r="G225" s="27"/>
      <c r="H225" s="27"/>
      <c r="I225" s="27"/>
      <c r="J225" s="26"/>
      <c r="K225" s="45"/>
      <c r="L225" s="27"/>
      <c r="M225" s="42"/>
      <c r="N225" s="27"/>
      <c r="O225" s="46"/>
      <c r="P225" s="26"/>
      <c r="Q225" s="27"/>
      <c r="R225" s="26"/>
      <c r="S225" s="26"/>
      <c r="T225" s="27"/>
      <c r="U225" s="28"/>
      <c r="V225" s="28"/>
      <c r="W225" s="28"/>
      <c r="X225" s="28"/>
      <c r="Y225" s="28"/>
      <c r="Z225" s="28"/>
      <c r="AA225" s="28"/>
      <c r="AB225" s="28"/>
    </row>
    <row r="226" spans="1:28">
      <c r="A226" s="58"/>
      <c r="B226" s="26"/>
      <c r="C226" s="26"/>
      <c r="D226" s="26"/>
      <c r="E226" s="27"/>
      <c r="F226" s="26"/>
      <c r="G226" s="27"/>
      <c r="H226" s="27"/>
      <c r="I226" s="27"/>
      <c r="J226" s="26"/>
      <c r="K226" s="45"/>
      <c r="L226" s="27"/>
      <c r="M226" s="42"/>
      <c r="N226" s="27"/>
      <c r="O226" s="46"/>
      <c r="P226" s="26"/>
      <c r="Q226" s="27"/>
      <c r="R226" s="26"/>
      <c r="S226" s="26"/>
      <c r="T226" s="27"/>
      <c r="U226" s="28"/>
      <c r="V226" s="28"/>
      <c r="W226" s="28"/>
      <c r="X226" s="28"/>
      <c r="Y226" s="28"/>
      <c r="Z226" s="28"/>
      <c r="AA226" s="28"/>
      <c r="AB226" s="28"/>
    </row>
    <row r="227" spans="1:28">
      <c r="A227" s="58"/>
      <c r="B227" s="26"/>
      <c r="C227" s="26"/>
      <c r="D227" s="26"/>
      <c r="E227" s="27"/>
      <c r="F227" s="26"/>
      <c r="G227" s="27"/>
      <c r="H227" s="27"/>
      <c r="I227" s="27"/>
      <c r="J227" s="26"/>
      <c r="K227" s="45"/>
      <c r="L227" s="27"/>
      <c r="M227" s="42"/>
      <c r="N227" s="27"/>
      <c r="O227" s="46"/>
      <c r="P227" s="26"/>
      <c r="Q227" s="27"/>
      <c r="R227" s="26"/>
      <c r="S227" s="26"/>
      <c r="T227" s="27"/>
      <c r="U227" s="28"/>
      <c r="V227" s="28"/>
      <c r="W227" s="28"/>
      <c r="X227" s="28"/>
      <c r="Y227" s="28"/>
      <c r="Z227" s="28"/>
      <c r="AA227" s="28"/>
      <c r="AB227" s="28"/>
    </row>
    <row r="228" spans="1:28">
      <c r="A228" s="58"/>
      <c r="B228" s="26"/>
      <c r="C228" s="26"/>
      <c r="D228" s="26"/>
      <c r="E228" s="27"/>
      <c r="F228" s="26"/>
      <c r="G228" s="27"/>
      <c r="H228" s="27"/>
      <c r="I228" s="27"/>
      <c r="J228" s="26"/>
      <c r="K228" s="45"/>
      <c r="L228" s="27"/>
      <c r="M228" s="42"/>
      <c r="N228" s="27"/>
      <c r="O228" s="46"/>
      <c r="P228" s="26"/>
      <c r="Q228" s="27"/>
      <c r="R228" s="26"/>
      <c r="S228" s="26"/>
      <c r="T228" s="27"/>
      <c r="U228" s="28"/>
      <c r="V228" s="28"/>
      <c r="W228" s="28"/>
      <c r="X228" s="28"/>
      <c r="Y228" s="28"/>
      <c r="Z228" s="28"/>
      <c r="AA228" s="28"/>
      <c r="AB228" s="28"/>
    </row>
    <row r="229" spans="1:28">
      <c r="A229" s="58"/>
      <c r="B229" s="26"/>
      <c r="C229" s="26"/>
      <c r="D229" s="26"/>
      <c r="E229" s="27"/>
      <c r="F229" s="26"/>
      <c r="G229" s="27"/>
      <c r="H229" s="27"/>
      <c r="I229" s="27"/>
      <c r="J229" s="26"/>
      <c r="K229" s="45"/>
      <c r="L229" s="27"/>
      <c r="M229" s="42"/>
      <c r="N229" s="27"/>
      <c r="O229" s="46"/>
      <c r="P229" s="26"/>
      <c r="Q229" s="27"/>
      <c r="R229" s="26"/>
      <c r="S229" s="26"/>
      <c r="T229" s="27"/>
      <c r="U229" s="28"/>
      <c r="V229" s="28"/>
      <c r="W229" s="28"/>
      <c r="X229" s="28"/>
      <c r="Y229" s="28"/>
      <c r="Z229" s="28"/>
      <c r="AA229" s="28"/>
      <c r="AB229" s="28"/>
    </row>
    <row r="230" spans="1:28">
      <c r="A230" s="58"/>
      <c r="B230" s="26"/>
      <c r="C230" s="26"/>
      <c r="D230" s="26"/>
      <c r="E230" s="27"/>
      <c r="F230" s="26"/>
      <c r="G230" s="27"/>
      <c r="H230" s="27"/>
      <c r="I230" s="27"/>
      <c r="J230" s="26"/>
      <c r="K230" s="45"/>
      <c r="L230" s="27"/>
      <c r="M230" s="42"/>
      <c r="N230" s="27"/>
      <c r="O230" s="46"/>
      <c r="P230" s="26"/>
      <c r="Q230" s="27"/>
      <c r="R230" s="26"/>
      <c r="S230" s="26"/>
      <c r="T230" s="27"/>
      <c r="U230" s="28"/>
      <c r="V230" s="28"/>
      <c r="W230" s="28"/>
      <c r="X230" s="28"/>
      <c r="Y230" s="28"/>
      <c r="Z230" s="28"/>
      <c r="AA230" s="28"/>
      <c r="AB230" s="28"/>
    </row>
    <row r="231" spans="1:28">
      <c r="A231" s="58"/>
      <c r="B231" s="26"/>
      <c r="C231" s="26"/>
      <c r="D231" s="26"/>
      <c r="E231" s="27"/>
      <c r="F231" s="26"/>
      <c r="G231" s="27"/>
      <c r="H231" s="27"/>
      <c r="I231" s="27"/>
      <c r="J231" s="26"/>
      <c r="K231" s="45"/>
      <c r="L231" s="27"/>
      <c r="M231" s="42"/>
      <c r="N231" s="27"/>
      <c r="O231" s="46"/>
      <c r="P231" s="26"/>
      <c r="Q231" s="27"/>
      <c r="R231" s="26"/>
      <c r="S231" s="26"/>
      <c r="T231" s="27"/>
      <c r="U231" s="28"/>
      <c r="V231" s="28"/>
      <c r="W231" s="28"/>
      <c r="X231" s="28"/>
      <c r="Y231" s="28"/>
      <c r="Z231" s="28"/>
      <c r="AA231" s="28"/>
      <c r="AB231" s="28"/>
    </row>
    <row r="232" spans="1:28">
      <c r="A232" s="58"/>
      <c r="B232" s="26"/>
      <c r="C232" s="26"/>
      <c r="D232" s="26"/>
      <c r="E232" s="27"/>
      <c r="F232" s="26"/>
      <c r="G232" s="27"/>
      <c r="H232" s="27"/>
      <c r="I232" s="27"/>
      <c r="J232" s="26"/>
      <c r="K232" s="45"/>
      <c r="L232" s="27"/>
      <c r="M232" s="42"/>
      <c r="N232" s="27"/>
      <c r="O232" s="46"/>
      <c r="P232" s="26"/>
      <c r="Q232" s="27"/>
      <c r="R232" s="26"/>
      <c r="S232" s="26"/>
      <c r="T232" s="27"/>
      <c r="U232" s="28"/>
      <c r="V232" s="28"/>
      <c r="W232" s="28"/>
      <c r="X232" s="28"/>
      <c r="Y232" s="28"/>
      <c r="Z232" s="28"/>
      <c r="AA232" s="28"/>
      <c r="AB232" s="28"/>
    </row>
    <row r="233" spans="1:28">
      <c r="A233" s="58"/>
      <c r="B233" s="26"/>
      <c r="C233" s="26"/>
      <c r="D233" s="26"/>
      <c r="E233" s="27"/>
      <c r="F233" s="26"/>
      <c r="G233" s="27"/>
      <c r="H233" s="27"/>
      <c r="I233" s="27"/>
      <c r="J233" s="26"/>
      <c r="K233" s="45"/>
      <c r="L233" s="27"/>
      <c r="M233" s="42"/>
      <c r="N233" s="27"/>
      <c r="O233" s="46"/>
      <c r="P233" s="26"/>
      <c r="Q233" s="27"/>
      <c r="R233" s="26"/>
      <c r="S233" s="26"/>
      <c r="T233" s="27"/>
      <c r="U233" s="28"/>
      <c r="V233" s="28"/>
      <c r="W233" s="28"/>
      <c r="X233" s="28"/>
      <c r="Y233" s="28"/>
      <c r="Z233" s="28"/>
      <c r="AA233" s="28"/>
      <c r="AB233" s="28"/>
    </row>
    <row r="234" spans="1:28">
      <c r="A234" s="58"/>
      <c r="B234" s="26"/>
      <c r="C234" s="26"/>
      <c r="D234" s="26"/>
      <c r="E234" s="27"/>
      <c r="F234" s="26"/>
      <c r="G234" s="27"/>
      <c r="H234" s="27"/>
      <c r="I234" s="27"/>
      <c r="J234" s="26"/>
      <c r="K234" s="45"/>
      <c r="L234" s="27"/>
      <c r="M234" s="42"/>
      <c r="N234" s="27"/>
      <c r="O234" s="46"/>
      <c r="P234" s="26"/>
      <c r="Q234" s="27"/>
      <c r="R234" s="26"/>
      <c r="S234" s="26"/>
      <c r="T234" s="27"/>
      <c r="U234" s="28"/>
      <c r="V234" s="28"/>
      <c r="W234" s="28"/>
      <c r="X234" s="28"/>
      <c r="Y234" s="28"/>
      <c r="Z234" s="28"/>
      <c r="AA234" s="28"/>
      <c r="AB234" s="28"/>
    </row>
    <row r="235" spans="1:28">
      <c r="A235" s="58"/>
      <c r="B235" s="26"/>
      <c r="C235" s="26"/>
      <c r="D235" s="26"/>
      <c r="E235" s="27"/>
      <c r="F235" s="26"/>
      <c r="G235" s="27"/>
      <c r="H235" s="27"/>
      <c r="I235" s="27"/>
      <c r="J235" s="26"/>
      <c r="K235" s="45"/>
      <c r="L235" s="27"/>
      <c r="M235" s="42"/>
      <c r="N235" s="27"/>
      <c r="O235" s="46"/>
      <c r="P235" s="26"/>
      <c r="Q235" s="27"/>
      <c r="R235" s="26"/>
      <c r="S235" s="26"/>
      <c r="T235" s="27"/>
      <c r="U235" s="28"/>
      <c r="V235" s="28"/>
      <c r="W235" s="28"/>
      <c r="X235" s="28"/>
      <c r="Y235" s="28"/>
      <c r="Z235" s="28"/>
      <c r="AA235" s="28"/>
      <c r="AB235" s="28"/>
    </row>
    <row r="236" spans="1:28">
      <c r="A236" s="58"/>
      <c r="B236" s="26"/>
      <c r="C236" s="26"/>
      <c r="D236" s="26"/>
      <c r="E236" s="27"/>
      <c r="F236" s="26"/>
      <c r="G236" s="27"/>
      <c r="H236" s="27"/>
      <c r="I236" s="27"/>
      <c r="J236" s="26"/>
      <c r="K236" s="45"/>
      <c r="L236" s="27"/>
      <c r="M236" s="42"/>
      <c r="N236" s="27"/>
      <c r="O236" s="46"/>
      <c r="P236" s="26"/>
      <c r="Q236" s="27"/>
      <c r="R236" s="26"/>
      <c r="S236" s="26"/>
      <c r="T236" s="27"/>
      <c r="U236" s="28"/>
      <c r="V236" s="28"/>
      <c r="W236" s="28"/>
      <c r="X236" s="28"/>
      <c r="Y236" s="28"/>
      <c r="Z236" s="28"/>
      <c r="AA236" s="28"/>
      <c r="AB236" s="28"/>
    </row>
    <row r="237" spans="1:28">
      <c r="A237" s="58"/>
      <c r="B237" s="26"/>
      <c r="C237" s="26"/>
      <c r="D237" s="26"/>
      <c r="E237" s="27"/>
      <c r="F237" s="26"/>
      <c r="G237" s="27"/>
      <c r="H237" s="27"/>
      <c r="I237" s="27"/>
      <c r="J237" s="26"/>
      <c r="K237" s="45"/>
      <c r="L237" s="27"/>
      <c r="M237" s="42"/>
      <c r="N237" s="27"/>
      <c r="O237" s="46"/>
      <c r="P237" s="26"/>
      <c r="Q237" s="27"/>
      <c r="R237" s="26"/>
      <c r="S237" s="26"/>
      <c r="T237" s="27"/>
      <c r="U237" s="28"/>
      <c r="V237" s="28"/>
      <c r="W237" s="28"/>
      <c r="X237" s="28"/>
      <c r="Y237" s="28"/>
      <c r="Z237" s="28"/>
      <c r="AA237" s="28"/>
      <c r="AB237" s="28"/>
    </row>
    <row r="238" spans="1:28">
      <c r="A238" s="58"/>
      <c r="B238" s="26"/>
      <c r="C238" s="26"/>
      <c r="D238" s="26"/>
      <c r="E238" s="27"/>
      <c r="F238" s="26"/>
      <c r="G238" s="27"/>
      <c r="H238" s="27"/>
      <c r="I238" s="27"/>
      <c r="J238" s="26"/>
      <c r="K238" s="45"/>
      <c r="L238" s="27"/>
      <c r="M238" s="42"/>
      <c r="N238" s="27"/>
      <c r="O238" s="46"/>
      <c r="P238" s="26"/>
      <c r="Q238" s="27"/>
      <c r="R238" s="26"/>
      <c r="S238" s="26"/>
      <c r="T238" s="27"/>
      <c r="U238" s="28"/>
      <c r="V238" s="28"/>
      <c r="W238" s="28"/>
      <c r="X238" s="28"/>
      <c r="Y238" s="28"/>
      <c r="Z238" s="28"/>
      <c r="AA238" s="28"/>
      <c r="AB238" s="28"/>
    </row>
    <row r="239" spans="1:28">
      <c r="A239" s="58"/>
      <c r="B239" s="26"/>
      <c r="C239" s="26"/>
      <c r="D239" s="26"/>
      <c r="E239" s="27"/>
      <c r="F239" s="26"/>
      <c r="G239" s="27"/>
      <c r="H239" s="27"/>
      <c r="I239" s="27"/>
      <c r="J239" s="26"/>
      <c r="K239" s="45"/>
      <c r="L239" s="27"/>
      <c r="M239" s="42"/>
      <c r="N239" s="27"/>
      <c r="O239" s="46"/>
      <c r="P239" s="26"/>
      <c r="Q239" s="27"/>
      <c r="R239" s="26"/>
      <c r="S239" s="26"/>
      <c r="T239" s="27"/>
      <c r="U239" s="28"/>
      <c r="V239" s="28"/>
      <c r="W239" s="28"/>
      <c r="X239" s="28"/>
      <c r="Y239" s="28"/>
      <c r="Z239" s="28"/>
      <c r="AA239" s="28"/>
      <c r="AB239" s="28"/>
    </row>
    <row r="240" spans="1:28">
      <c r="A240" s="58"/>
      <c r="B240" s="26"/>
      <c r="C240" s="26"/>
      <c r="D240" s="26"/>
      <c r="E240" s="27"/>
      <c r="F240" s="26"/>
      <c r="G240" s="27"/>
      <c r="H240" s="27"/>
      <c r="I240" s="27"/>
      <c r="J240" s="26"/>
      <c r="K240" s="45"/>
      <c r="L240" s="27"/>
      <c r="M240" s="42"/>
      <c r="N240" s="27"/>
      <c r="O240" s="46"/>
      <c r="P240" s="26"/>
      <c r="Q240" s="27"/>
      <c r="R240" s="26"/>
      <c r="S240" s="26"/>
      <c r="T240" s="27"/>
      <c r="U240" s="28"/>
      <c r="V240" s="28"/>
      <c r="W240" s="28"/>
      <c r="X240" s="28"/>
      <c r="Y240" s="28"/>
      <c r="Z240" s="28"/>
      <c r="AA240" s="28"/>
      <c r="AB240" s="28"/>
    </row>
    <row r="241" spans="1:28">
      <c r="A241" s="58"/>
      <c r="B241" s="26"/>
      <c r="C241" s="26"/>
      <c r="D241" s="26"/>
      <c r="E241" s="27"/>
      <c r="F241" s="26"/>
      <c r="G241" s="27"/>
      <c r="H241" s="27"/>
      <c r="I241" s="27"/>
      <c r="J241" s="26"/>
      <c r="K241" s="45"/>
      <c r="L241" s="27"/>
      <c r="M241" s="42"/>
      <c r="N241" s="27"/>
      <c r="O241" s="46"/>
      <c r="P241" s="26"/>
      <c r="Q241" s="27"/>
      <c r="R241" s="26"/>
      <c r="S241" s="26"/>
      <c r="T241" s="27"/>
      <c r="U241" s="28"/>
      <c r="V241" s="28"/>
      <c r="W241" s="28"/>
      <c r="X241" s="28"/>
      <c r="Y241" s="28"/>
      <c r="Z241" s="28"/>
      <c r="AA241" s="28"/>
      <c r="AB241" s="28"/>
    </row>
    <row r="242" spans="1:28">
      <c r="A242" s="58"/>
      <c r="B242" s="26"/>
      <c r="C242" s="26"/>
      <c r="D242" s="26"/>
      <c r="E242" s="27"/>
      <c r="F242" s="26"/>
      <c r="G242" s="27"/>
      <c r="H242" s="27"/>
      <c r="I242" s="27"/>
      <c r="J242" s="26"/>
      <c r="K242" s="45"/>
      <c r="L242" s="27"/>
      <c r="M242" s="42"/>
      <c r="N242" s="27"/>
      <c r="O242" s="46"/>
      <c r="P242" s="26"/>
      <c r="Q242" s="27"/>
      <c r="R242" s="26"/>
      <c r="S242" s="26"/>
      <c r="T242" s="27"/>
      <c r="U242" s="28"/>
      <c r="V242" s="28"/>
      <c r="W242" s="28"/>
      <c r="X242" s="28"/>
      <c r="Y242" s="28"/>
      <c r="Z242" s="28"/>
      <c r="AA242" s="28"/>
      <c r="AB242" s="28"/>
    </row>
    <row r="243" spans="1:28">
      <c r="A243" s="58"/>
      <c r="B243" s="26"/>
      <c r="C243" s="26"/>
      <c r="D243" s="26"/>
      <c r="E243" s="27"/>
      <c r="F243" s="26"/>
      <c r="G243" s="27"/>
      <c r="H243" s="27"/>
      <c r="I243" s="27"/>
      <c r="J243" s="26"/>
      <c r="K243" s="45"/>
      <c r="L243" s="27"/>
      <c r="M243" s="42"/>
      <c r="N243" s="27"/>
      <c r="O243" s="46"/>
      <c r="P243" s="26"/>
      <c r="Q243" s="27"/>
      <c r="R243" s="26"/>
      <c r="S243" s="26"/>
      <c r="T243" s="27"/>
      <c r="U243" s="28"/>
      <c r="V243" s="28"/>
      <c r="W243" s="28"/>
      <c r="X243" s="28"/>
      <c r="Y243" s="28"/>
      <c r="Z243" s="28"/>
      <c r="AA243" s="28"/>
      <c r="AB243" s="28"/>
    </row>
    <row r="244" spans="1:28">
      <c r="A244" s="58"/>
      <c r="B244" s="26"/>
      <c r="C244" s="26"/>
      <c r="D244" s="26"/>
      <c r="E244" s="27"/>
      <c r="F244" s="26"/>
      <c r="G244" s="27"/>
      <c r="H244" s="27"/>
      <c r="I244" s="27"/>
      <c r="J244" s="26"/>
      <c r="K244" s="45"/>
      <c r="L244" s="27"/>
      <c r="M244" s="42"/>
      <c r="N244" s="27"/>
      <c r="O244" s="46"/>
      <c r="P244" s="26"/>
      <c r="Q244" s="27"/>
      <c r="R244" s="26"/>
      <c r="S244" s="26"/>
      <c r="T244" s="27"/>
      <c r="U244" s="28"/>
      <c r="V244" s="28"/>
      <c r="W244" s="28"/>
      <c r="X244" s="28"/>
      <c r="Y244" s="28"/>
      <c r="Z244" s="28"/>
      <c r="AA244" s="28"/>
      <c r="AB244" s="28"/>
    </row>
    <row r="245" spans="1:28">
      <c r="A245" s="58"/>
      <c r="B245" s="26"/>
      <c r="C245" s="26"/>
      <c r="D245" s="26"/>
      <c r="E245" s="27"/>
      <c r="F245" s="26"/>
      <c r="G245" s="27"/>
      <c r="H245" s="27"/>
      <c r="I245" s="27"/>
      <c r="J245" s="26"/>
      <c r="K245" s="45"/>
      <c r="L245" s="27"/>
      <c r="M245" s="42"/>
      <c r="N245" s="27"/>
      <c r="O245" s="46"/>
      <c r="P245" s="26"/>
      <c r="Q245" s="27"/>
      <c r="R245" s="26"/>
      <c r="S245" s="26"/>
      <c r="T245" s="27"/>
      <c r="U245" s="28"/>
      <c r="V245" s="28"/>
      <c r="W245" s="28"/>
      <c r="X245" s="28"/>
      <c r="Y245" s="28"/>
      <c r="Z245" s="28"/>
      <c r="AA245" s="28"/>
      <c r="AB245" s="28"/>
    </row>
    <row r="246" spans="1:28">
      <c r="A246" s="58"/>
      <c r="B246" s="26"/>
      <c r="C246" s="26"/>
      <c r="D246" s="26"/>
      <c r="E246" s="27"/>
      <c r="F246" s="26"/>
      <c r="G246" s="27"/>
      <c r="H246" s="27"/>
      <c r="I246" s="27"/>
      <c r="J246" s="26"/>
      <c r="K246" s="45"/>
      <c r="L246" s="27"/>
      <c r="M246" s="42"/>
      <c r="N246" s="27"/>
      <c r="O246" s="46"/>
      <c r="P246" s="26"/>
      <c r="Q246" s="27"/>
      <c r="R246" s="26"/>
      <c r="S246" s="26"/>
      <c r="T246" s="27"/>
      <c r="U246" s="28"/>
      <c r="V246" s="28"/>
      <c r="W246" s="28"/>
      <c r="X246" s="28"/>
      <c r="Y246" s="28"/>
      <c r="Z246" s="28"/>
      <c r="AA246" s="28"/>
      <c r="AB246" s="28"/>
    </row>
    <row r="247" spans="1:28">
      <c r="A247" s="58"/>
      <c r="B247" s="26"/>
      <c r="C247" s="26"/>
      <c r="D247" s="26"/>
      <c r="E247" s="27"/>
      <c r="F247" s="26"/>
      <c r="G247" s="27"/>
      <c r="H247" s="27"/>
      <c r="I247" s="27"/>
      <c r="J247" s="26"/>
      <c r="K247" s="45"/>
      <c r="L247" s="27"/>
      <c r="M247" s="42"/>
      <c r="N247" s="27"/>
      <c r="O247" s="46"/>
      <c r="P247" s="26"/>
      <c r="Q247" s="27"/>
      <c r="R247" s="26"/>
      <c r="S247" s="26"/>
      <c r="T247" s="27"/>
      <c r="U247" s="28"/>
      <c r="V247" s="28"/>
      <c r="W247" s="28"/>
      <c r="X247" s="28"/>
      <c r="Y247" s="28"/>
      <c r="Z247" s="28"/>
      <c r="AA247" s="28"/>
      <c r="AB247" s="28"/>
    </row>
    <row r="248" spans="1:28">
      <c r="A248" s="58"/>
      <c r="B248" s="26"/>
      <c r="C248" s="26"/>
      <c r="D248" s="26"/>
      <c r="E248" s="27"/>
      <c r="F248" s="26"/>
      <c r="G248" s="27"/>
      <c r="H248" s="27"/>
      <c r="I248" s="27"/>
      <c r="J248" s="26"/>
      <c r="K248" s="45"/>
      <c r="L248" s="27"/>
      <c r="M248" s="42"/>
      <c r="N248" s="27"/>
      <c r="O248" s="46"/>
      <c r="P248" s="26"/>
      <c r="Q248" s="27"/>
      <c r="R248" s="26"/>
      <c r="S248" s="26"/>
      <c r="T248" s="27"/>
      <c r="U248" s="28"/>
      <c r="V248" s="28"/>
      <c r="W248" s="28"/>
      <c r="X248" s="28"/>
      <c r="Y248" s="28"/>
      <c r="Z248" s="28"/>
      <c r="AA248" s="28"/>
      <c r="AB248" s="28"/>
    </row>
    <row r="249" spans="1:28">
      <c r="A249" s="58"/>
      <c r="B249" s="26"/>
      <c r="C249" s="26"/>
      <c r="D249" s="26"/>
      <c r="E249" s="27"/>
      <c r="F249" s="26"/>
      <c r="G249" s="27"/>
      <c r="H249" s="27"/>
      <c r="I249" s="27"/>
      <c r="J249" s="26"/>
      <c r="K249" s="45"/>
      <c r="L249" s="27"/>
      <c r="M249" s="42"/>
      <c r="N249" s="27"/>
      <c r="O249" s="46"/>
      <c r="P249" s="26"/>
      <c r="Q249" s="27"/>
      <c r="R249" s="26"/>
      <c r="S249" s="26"/>
      <c r="T249" s="27"/>
      <c r="U249" s="28"/>
      <c r="V249" s="28"/>
      <c r="W249" s="28"/>
      <c r="X249" s="28"/>
      <c r="Y249" s="28"/>
      <c r="Z249" s="28"/>
      <c r="AA249" s="28"/>
      <c r="AB249" s="28"/>
    </row>
    <row r="250" spans="1:28">
      <c r="A250" s="58"/>
      <c r="B250" s="26"/>
      <c r="C250" s="26"/>
      <c r="D250" s="26"/>
      <c r="E250" s="27"/>
      <c r="F250" s="26"/>
      <c r="G250" s="27"/>
      <c r="H250" s="27"/>
      <c r="I250" s="27"/>
      <c r="J250" s="26"/>
      <c r="K250" s="45"/>
      <c r="L250" s="27"/>
      <c r="M250" s="42"/>
      <c r="N250" s="27"/>
      <c r="O250" s="46"/>
      <c r="P250" s="26"/>
      <c r="Q250" s="27"/>
      <c r="R250" s="26"/>
      <c r="S250" s="26"/>
      <c r="T250" s="27"/>
      <c r="U250" s="28"/>
      <c r="V250" s="28"/>
      <c r="W250" s="28"/>
      <c r="X250" s="28"/>
      <c r="Y250" s="28"/>
      <c r="Z250" s="28"/>
      <c r="AA250" s="28"/>
      <c r="AB250" s="28"/>
    </row>
    <row r="251" spans="1:28">
      <c r="A251" s="58"/>
      <c r="B251" s="26"/>
      <c r="C251" s="26"/>
      <c r="D251" s="26"/>
      <c r="E251" s="27"/>
      <c r="F251" s="26"/>
      <c r="G251" s="27"/>
      <c r="H251" s="27"/>
      <c r="I251" s="27"/>
      <c r="J251" s="26"/>
      <c r="K251" s="45"/>
      <c r="L251" s="27"/>
      <c r="M251" s="42"/>
      <c r="N251" s="27"/>
      <c r="O251" s="46"/>
      <c r="P251" s="26"/>
      <c r="Q251" s="27"/>
      <c r="R251" s="26"/>
      <c r="S251" s="26"/>
      <c r="T251" s="27"/>
      <c r="U251" s="28"/>
      <c r="V251" s="28"/>
      <c r="W251" s="28"/>
      <c r="X251" s="28"/>
      <c r="Y251" s="28"/>
      <c r="Z251" s="28"/>
      <c r="AA251" s="28"/>
      <c r="AB251" s="28"/>
    </row>
    <row r="252" spans="1:28">
      <c r="A252" s="58"/>
      <c r="B252" s="26"/>
      <c r="C252" s="26"/>
      <c r="D252" s="26"/>
      <c r="E252" s="27"/>
      <c r="F252" s="26"/>
      <c r="G252" s="27"/>
      <c r="H252" s="27"/>
      <c r="I252" s="27"/>
      <c r="J252" s="26"/>
      <c r="K252" s="45"/>
      <c r="L252" s="27"/>
      <c r="M252" s="42"/>
      <c r="N252" s="27"/>
      <c r="O252" s="46"/>
      <c r="P252" s="26"/>
      <c r="Q252" s="27"/>
      <c r="R252" s="26"/>
      <c r="S252" s="26"/>
      <c r="T252" s="27"/>
      <c r="U252" s="28"/>
      <c r="V252" s="28"/>
      <c r="W252" s="28"/>
      <c r="X252" s="28"/>
      <c r="Y252" s="28"/>
      <c r="Z252" s="28"/>
      <c r="AA252" s="28"/>
      <c r="AB252" s="28"/>
    </row>
    <row r="253" spans="1:28">
      <c r="A253" s="58"/>
      <c r="B253" s="26"/>
      <c r="C253" s="26"/>
      <c r="D253" s="26"/>
      <c r="E253" s="27"/>
      <c r="F253" s="26"/>
      <c r="G253" s="27"/>
      <c r="H253" s="27"/>
      <c r="I253" s="27"/>
      <c r="J253" s="26"/>
      <c r="K253" s="45"/>
      <c r="L253" s="27"/>
      <c r="M253" s="42"/>
      <c r="N253" s="27"/>
      <c r="O253" s="46"/>
      <c r="P253" s="26"/>
      <c r="Q253" s="27"/>
      <c r="R253" s="26"/>
      <c r="S253" s="26"/>
      <c r="T253" s="27"/>
      <c r="U253" s="28"/>
      <c r="V253" s="28"/>
      <c r="W253" s="28"/>
      <c r="X253" s="28"/>
      <c r="Y253" s="28"/>
      <c r="Z253" s="28"/>
      <c r="AA253" s="28"/>
      <c r="AB253" s="28"/>
    </row>
    <row r="254" spans="1:28">
      <c r="A254" s="58"/>
      <c r="B254" s="26"/>
      <c r="C254" s="26"/>
      <c r="D254" s="26"/>
      <c r="E254" s="27"/>
      <c r="F254" s="26"/>
      <c r="G254" s="27"/>
      <c r="H254" s="27"/>
      <c r="I254" s="27"/>
      <c r="J254" s="26"/>
      <c r="K254" s="45"/>
      <c r="L254" s="27"/>
      <c r="M254" s="42"/>
      <c r="N254" s="27"/>
      <c r="O254" s="46"/>
      <c r="P254" s="26"/>
      <c r="Q254" s="27"/>
      <c r="R254" s="26"/>
      <c r="S254" s="26"/>
      <c r="T254" s="27"/>
      <c r="U254" s="28"/>
      <c r="V254" s="28"/>
      <c r="W254" s="28"/>
      <c r="X254" s="28"/>
      <c r="Y254" s="28"/>
      <c r="Z254" s="28"/>
      <c r="AA254" s="28"/>
      <c r="AB254" s="28"/>
    </row>
    <row r="255" spans="1:28">
      <c r="A255" s="58"/>
      <c r="B255" s="26"/>
      <c r="C255" s="26"/>
      <c r="D255" s="26"/>
      <c r="E255" s="27"/>
      <c r="F255" s="26"/>
      <c r="G255" s="27"/>
      <c r="H255" s="27"/>
      <c r="I255" s="27"/>
      <c r="J255" s="26"/>
      <c r="K255" s="45"/>
      <c r="L255" s="27"/>
      <c r="M255" s="42"/>
      <c r="N255" s="27"/>
      <c r="O255" s="46"/>
      <c r="P255" s="26"/>
      <c r="Q255" s="27"/>
      <c r="R255" s="26"/>
      <c r="S255" s="26"/>
      <c r="T255" s="27"/>
      <c r="U255" s="28"/>
      <c r="V255" s="28"/>
      <c r="W255" s="28"/>
      <c r="X255" s="28"/>
      <c r="Y255" s="28"/>
      <c r="Z255" s="28"/>
      <c r="AA255" s="28"/>
      <c r="AB255" s="28"/>
    </row>
    <row r="256" spans="1:28">
      <c r="A256" s="58"/>
      <c r="B256" s="26"/>
      <c r="C256" s="26"/>
      <c r="D256" s="26"/>
      <c r="E256" s="27"/>
      <c r="F256" s="26"/>
      <c r="G256" s="27"/>
      <c r="H256" s="27"/>
      <c r="I256" s="27"/>
      <c r="J256" s="26"/>
      <c r="K256" s="45"/>
      <c r="L256" s="27"/>
      <c r="M256" s="42"/>
      <c r="N256" s="27"/>
      <c r="O256" s="46"/>
      <c r="P256" s="26"/>
      <c r="Q256" s="27"/>
      <c r="R256" s="26"/>
      <c r="S256" s="26"/>
      <c r="T256" s="27"/>
      <c r="U256" s="28"/>
      <c r="V256" s="28"/>
      <c r="W256" s="28"/>
      <c r="X256" s="28"/>
      <c r="Y256" s="28"/>
      <c r="Z256" s="28"/>
      <c r="AA256" s="28"/>
      <c r="AB256" s="28"/>
    </row>
    <row r="257" spans="1:28">
      <c r="A257" s="58"/>
      <c r="B257" s="26"/>
      <c r="C257" s="26"/>
      <c r="D257" s="26"/>
      <c r="E257" s="27"/>
      <c r="F257" s="26"/>
      <c r="G257" s="27"/>
      <c r="H257" s="27"/>
      <c r="I257" s="27"/>
      <c r="J257" s="26"/>
      <c r="K257" s="45"/>
      <c r="L257" s="27"/>
      <c r="M257" s="42"/>
      <c r="N257" s="27"/>
      <c r="O257" s="46"/>
      <c r="P257" s="26"/>
      <c r="Q257" s="27"/>
      <c r="R257" s="26"/>
      <c r="S257" s="26"/>
      <c r="T257" s="27"/>
      <c r="U257" s="28"/>
      <c r="V257" s="28"/>
      <c r="W257" s="28"/>
      <c r="X257" s="28"/>
      <c r="Y257" s="28"/>
      <c r="Z257" s="28"/>
      <c r="AA257" s="28"/>
      <c r="AB257" s="28"/>
    </row>
    <row r="258" spans="1:28">
      <c r="A258" s="58"/>
      <c r="B258" s="26"/>
      <c r="C258" s="26"/>
      <c r="D258" s="26"/>
      <c r="E258" s="27"/>
      <c r="F258" s="26"/>
      <c r="G258" s="27"/>
      <c r="H258" s="27"/>
      <c r="I258" s="27"/>
      <c r="J258" s="26"/>
      <c r="K258" s="45"/>
      <c r="L258" s="27"/>
      <c r="M258" s="42"/>
      <c r="N258" s="27"/>
      <c r="O258" s="46"/>
      <c r="P258" s="26"/>
      <c r="Q258" s="27"/>
      <c r="R258" s="26"/>
      <c r="S258" s="26"/>
      <c r="T258" s="27"/>
      <c r="U258" s="28"/>
      <c r="V258" s="28"/>
      <c r="W258" s="28"/>
      <c r="X258" s="28"/>
      <c r="Y258" s="28"/>
      <c r="Z258" s="28"/>
      <c r="AA258" s="28"/>
      <c r="AB258" s="28"/>
    </row>
    <row r="259" spans="1:28">
      <c r="A259" s="58"/>
      <c r="B259" s="26"/>
      <c r="C259" s="26"/>
      <c r="D259" s="26"/>
      <c r="E259" s="27"/>
      <c r="F259" s="26"/>
      <c r="G259" s="27"/>
      <c r="H259" s="27"/>
      <c r="I259" s="27"/>
      <c r="J259" s="26"/>
      <c r="K259" s="45"/>
      <c r="L259" s="27"/>
      <c r="M259" s="42"/>
      <c r="N259" s="27"/>
      <c r="O259" s="46"/>
      <c r="P259" s="26"/>
      <c r="Q259" s="27"/>
      <c r="R259" s="26"/>
      <c r="S259" s="26"/>
      <c r="T259" s="27"/>
      <c r="U259" s="28"/>
      <c r="V259" s="28"/>
      <c r="W259" s="28"/>
      <c r="X259" s="28"/>
      <c r="Y259" s="28"/>
      <c r="Z259" s="28"/>
      <c r="AA259" s="28"/>
      <c r="AB259" s="28"/>
    </row>
    <row r="260" spans="1:28">
      <c r="A260" s="58"/>
      <c r="B260" s="26"/>
      <c r="C260" s="26"/>
      <c r="D260" s="26"/>
      <c r="E260" s="27"/>
      <c r="F260" s="26"/>
      <c r="G260" s="27"/>
      <c r="H260" s="27"/>
      <c r="I260" s="27"/>
      <c r="J260" s="26"/>
      <c r="K260" s="45"/>
      <c r="L260" s="27"/>
      <c r="M260" s="42"/>
      <c r="N260" s="27"/>
      <c r="O260" s="46"/>
      <c r="P260" s="26"/>
      <c r="Q260" s="27"/>
      <c r="R260" s="26"/>
      <c r="S260" s="26"/>
      <c r="T260" s="27"/>
      <c r="U260" s="28"/>
      <c r="V260" s="28"/>
      <c r="W260" s="28"/>
      <c r="X260" s="28"/>
      <c r="Y260" s="28"/>
      <c r="Z260" s="28"/>
      <c r="AA260" s="28"/>
      <c r="AB260" s="28"/>
    </row>
    <row r="261" spans="1:28">
      <c r="A261" s="58"/>
      <c r="B261" s="26"/>
      <c r="C261" s="26"/>
      <c r="D261" s="26"/>
      <c r="E261" s="27"/>
      <c r="F261" s="26"/>
      <c r="G261" s="27"/>
      <c r="H261" s="27"/>
      <c r="I261" s="27"/>
      <c r="J261" s="26"/>
      <c r="K261" s="45"/>
      <c r="L261" s="27"/>
      <c r="M261" s="42"/>
      <c r="N261" s="27"/>
      <c r="O261" s="46"/>
      <c r="P261" s="26"/>
      <c r="Q261" s="27"/>
      <c r="R261" s="26"/>
      <c r="S261" s="26"/>
      <c r="T261" s="27"/>
      <c r="U261" s="28"/>
      <c r="V261" s="28"/>
      <c r="W261" s="28"/>
      <c r="X261" s="28"/>
      <c r="Y261" s="28"/>
      <c r="Z261" s="28"/>
      <c r="AA261" s="28"/>
      <c r="AB261" s="28"/>
    </row>
    <row r="262" spans="1:28">
      <c r="A262" s="58"/>
      <c r="B262" s="26"/>
      <c r="C262" s="26"/>
      <c r="D262" s="26"/>
      <c r="E262" s="27"/>
      <c r="F262" s="26"/>
      <c r="G262" s="27"/>
      <c r="H262" s="27"/>
      <c r="I262" s="27"/>
      <c r="J262" s="26"/>
      <c r="K262" s="45"/>
      <c r="L262" s="27"/>
      <c r="M262" s="42"/>
      <c r="N262" s="27"/>
      <c r="O262" s="46"/>
      <c r="P262" s="26"/>
      <c r="Q262" s="27"/>
      <c r="R262" s="26"/>
      <c r="S262" s="26"/>
      <c r="T262" s="27"/>
      <c r="U262" s="28"/>
      <c r="V262" s="28"/>
      <c r="W262" s="28"/>
      <c r="X262" s="28"/>
      <c r="Y262" s="28"/>
      <c r="Z262" s="28"/>
      <c r="AA262" s="28"/>
      <c r="AB262" s="28"/>
    </row>
    <row r="263" spans="1:28">
      <c r="A263" s="58"/>
      <c r="B263" s="26"/>
      <c r="C263" s="26"/>
      <c r="D263" s="26"/>
      <c r="E263" s="27"/>
      <c r="F263" s="26"/>
      <c r="G263" s="27"/>
      <c r="H263" s="27"/>
      <c r="I263" s="27"/>
      <c r="J263" s="26"/>
      <c r="K263" s="45"/>
      <c r="L263" s="27"/>
      <c r="M263" s="42"/>
      <c r="N263" s="27"/>
      <c r="O263" s="46"/>
      <c r="P263" s="26"/>
      <c r="Q263" s="27"/>
      <c r="R263" s="26"/>
      <c r="S263" s="26"/>
      <c r="T263" s="27"/>
      <c r="U263" s="28"/>
      <c r="V263" s="28"/>
      <c r="W263" s="28"/>
      <c r="X263" s="28"/>
      <c r="Y263" s="28"/>
      <c r="Z263" s="28"/>
      <c r="AA263" s="28"/>
      <c r="AB263" s="28"/>
    </row>
    <row r="264" spans="1:28">
      <c r="A264" s="58"/>
      <c r="B264" s="26"/>
      <c r="C264" s="26"/>
      <c r="D264" s="26"/>
      <c r="E264" s="27"/>
      <c r="F264" s="26"/>
      <c r="G264" s="27"/>
      <c r="H264" s="27"/>
      <c r="I264" s="27"/>
      <c r="J264" s="26"/>
      <c r="K264" s="45"/>
      <c r="L264" s="27"/>
      <c r="M264" s="42"/>
      <c r="N264" s="27"/>
      <c r="O264" s="46"/>
      <c r="P264" s="26"/>
      <c r="Q264" s="27"/>
      <c r="R264" s="26"/>
      <c r="S264" s="26"/>
      <c r="T264" s="27"/>
      <c r="U264" s="28"/>
      <c r="V264" s="28"/>
      <c r="W264" s="28"/>
      <c r="X264" s="28"/>
      <c r="Y264" s="28"/>
      <c r="Z264" s="28"/>
      <c r="AA264" s="28"/>
      <c r="AB264" s="28"/>
    </row>
    <row r="265" spans="1:28">
      <c r="A265" s="58"/>
      <c r="B265" s="26"/>
      <c r="C265" s="26"/>
      <c r="D265" s="26"/>
      <c r="E265" s="27"/>
      <c r="F265" s="26"/>
      <c r="G265" s="27"/>
      <c r="H265" s="27"/>
      <c r="I265" s="27"/>
      <c r="J265" s="26"/>
      <c r="K265" s="45"/>
      <c r="L265" s="27"/>
      <c r="M265" s="42"/>
      <c r="N265" s="27"/>
      <c r="O265" s="46"/>
      <c r="P265" s="26"/>
      <c r="Q265" s="27"/>
      <c r="R265" s="26"/>
      <c r="S265" s="26"/>
      <c r="T265" s="27"/>
      <c r="U265" s="28"/>
      <c r="V265" s="28"/>
      <c r="W265" s="28"/>
      <c r="X265" s="28"/>
      <c r="Y265" s="28"/>
      <c r="Z265" s="28"/>
      <c r="AA265" s="28"/>
      <c r="AB265" s="28"/>
    </row>
    <row r="266" spans="1:28">
      <c r="A266" s="58"/>
      <c r="B266" s="26"/>
      <c r="C266" s="26"/>
      <c r="D266" s="26"/>
      <c r="E266" s="27"/>
      <c r="F266" s="26"/>
      <c r="G266" s="27"/>
      <c r="H266" s="27"/>
      <c r="I266" s="27"/>
      <c r="J266" s="26"/>
      <c r="K266" s="45"/>
      <c r="L266" s="27"/>
      <c r="M266" s="42"/>
      <c r="N266" s="27"/>
      <c r="O266" s="46"/>
      <c r="P266" s="26"/>
      <c r="Q266" s="27"/>
      <c r="R266" s="26"/>
      <c r="S266" s="26"/>
      <c r="T266" s="27"/>
      <c r="U266" s="28"/>
      <c r="V266" s="28"/>
      <c r="W266" s="28"/>
      <c r="X266" s="28"/>
      <c r="Y266" s="28"/>
      <c r="Z266" s="28"/>
      <c r="AA266" s="28"/>
      <c r="AB266" s="28"/>
    </row>
    <row r="267" spans="1:28">
      <c r="A267" s="58"/>
      <c r="B267" s="26"/>
      <c r="C267" s="26"/>
      <c r="D267" s="26"/>
      <c r="E267" s="27"/>
      <c r="F267" s="26"/>
      <c r="G267" s="27"/>
      <c r="H267" s="27"/>
      <c r="I267" s="27"/>
      <c r="J267" s="26"/>
      <c r="K267" s="45"/>
      <c r="L267" s="27"/>
      <c r="M267" s="42"/>
      <c r="N267" s="27"/>
      <c r="O267" s="46"/>
      <c r="P267" s="26"/>
      <c r="Q267" s="27"/>
      <c r="R267" s="26"/>
      <c r="S267" s="26"/>
      <c r="T267" s="27"/>
      <c r="U267" s="28"/>
      <c r="V267" s="28"/>
      <c r="W267" s="28"/>
      <c r="X267" s="28"/>
      <c r="Y267" s="28"/>
      <c r="Z267" s="28"/>
      <c r="AA267" s="28"/>
      <c r="AB267" s="28"/>
    </row>
    <row r="268" spans="1:28">
      <c r="A268" s="58"/>
      <c r="B268" s="26"/>
      <c r="C268" s="26"/>
      <c r="D268" s="26"/>
      <c r="E268" s="27"/>
      <c r="F268" s="26"/>
      <c r="G268" s="27"/>
      <c r="H268" s="27"/>
      <c r="I268" s="27"/>
      <c r="J268" s="26"/>
      <c r="K268" s="45"/>
      <c r="L268" s="27"/>
      <c r="M268" s="42"/>
      <c r="N268" s="27"/>
      <c r="O268" s="46"/>
      <c r="P268" s="26"/>
      <c r="Q268" s="27"/>
      <c r="R268" s="26"/>
      <c r="S268" s="26"/>
      <c r="T268" s="27"/>
      <c r="U268" s="28"/>
      <c r="V268" s="28"/>
      <c r="W268" s="28"/>
      <c r="X268" s="28"/>
      <c r="Y268" s="28"/>
      <c r="Z268" s="28"/>
      <c r="AA268" s="28"/>
      <c r="AB268" s="28"/>
    </row>
    <row r="269" spans="1:28">
      <c r="A269" s="58"/>
      <c r="B269" s="26"/>
      <c r="C269" s="26"/>
      <c r="D269" s="26"/>
      <c r="E269" s="27"/>
      <c r="F269" s="26"/>
      <c r="G269" s="27"/>
      <c r="H269" s="27"/>
      <c r="I269" s="27"/>
      <c r="J269" s="26"/>
      <c r="K269" s="45"/>
      <c r="L269" s="27"/>
      <c r="M269" s="42"/>
      <c r="N269" s="27"/>
      <c r="O269" s="46"/>
      <c r="P269" s="26"/>
      <c r="Q269" s="27"/>
      <c r="R269" s="26"/>
      <c r="S269" s="26"/>
      <c r="T269" s="27"/>
      <c r="U269" s="28"/>
      <c r="V269" s="28"/>
      <c r="W269" s="28"/>
      <c r="X269" s="28"/>
      <c r="Y269" s="28"/>
      <c r="Z269" s="28"/>
      <c r="AA269" s="28"/>
      <c r="AB269" s="28"/>
    </row>
    <row r="270" spans="1:28">
      <c r="A270" s="58"/>
      <c r="B270" s="26"/>
      <c r="C270" s="26"/>
      <c r="D270" s="26"/>
      <c r="E270" s="27"/>
      <c r="F270" s="26"/>
      <c r="G270" s="27"/>
      <c r="H270" s="27"/>
      <c r="I270" s="27"/>
      <c r="J270" s="26"/>
      <c r="K270" s="45"/>
      <c r="L270" s="27"/>
      <c r="M270" s="42"/>
      <c r="N270" s="27"/>
      <c r="O270" s="46"/>
      <c r="P270" s="26"/>
      <c r="Q270" s="27"/>
      <c r="R270" s="26"/>
      <c r="S270" s="26"/>
      <c r="T270" s="27"/>
      <c r="U270" s="28"/>
      <c r="V270" s="28"/>
      <c r="W270" s="28"/>
      <c r="X270" s="28"/>
      <c r="Y270" s="28"/>
      <c r="Z270" s="28"/>
      <c r="AA270" s="28"/>
      <c r="AB270" s="28"/>
    </row>
    <row r="271" spans="1:28">
      <c r="A271" s="58"/>
      <c r="B271" s="26"/>
      <c r="C271" s="26"/>
      <c r="D271" s="26"/>
      <c r="E271" s="27"/>
      <c r="F271" s="26"/>
      <c r="G271" s="27"/>
      <c r="H271" s="27"/>
      <c r="I271" s="27"/>
      <c r="J271" s="26"/>
      <c r="K271" s="45"/>
      <c r="L271" s="27"/>
      <c r="M271" s="42"/>
      <c r="N271" s="27"/>
      <c r="O271" s="46"/>
      <c r="P271" s="26"/>
      <c r="Q271" s="27"/>
      <c r="R271" s="26"/>
      <c r="S271" s="26"/>
      <c r="T271" s="27"/>
      <c r="U271" s="28"/>
      <c r="V271" s="28"/>
      <c r="W271" s="28"/>
      <c r="X271" s="28"/>
      <c r="Y271" s="28"/>
      <c r="Z271" s="28"/>
      <c r="AA271" s="28"/>
      <c r="AB271" s="28"/>
    </row>
    <row r="272" spans="1:28">
      <c r="A272" s="58"/>
      <c r="B272" s="26"/>
      <c r="C272" s="26"/>
      <c r="D272" s="26"/>
      <c r="E272" s="27"/>
      <c r="F272" s="26"/>
      <c r="G272" s="27"/>
      <c r="H272" s="27"/>
      <c r="I272" s="27"/>
      <c r="J272" s="26"/>
      <c r="K272" s="45"/>
      <c r="L272" s="27"/>
      <c r="M272" s="42"/>
      <c r="N272" s="27"/>
      <c r="O272" s="46"/>
      <c r="P272" s="26"/>
      <c r="Q272" s="27"/>
      <c r="R272" s="26"/>
      <c r="S272" s="26"/>
      <c r="T272" s="27"/>
      <c r="U272" s="28"/>
      <c r="V272" s="28"/>
      <c r="W272" s="28"/>
      <c r="X272" s="28"/>
      <c r="Y272" s="28"/>
      <c r="Z272" s="28"/>
      <c r="AA272" s="28"/>
      <c r="AB272" s="28"/>
    </row>
    <row r="273" spans="1:28">
      <c r="A273" s="58"/>
      <c r="B273" s="26"/>
      <c r="C273" s="26"/>
      <c r="D273" s="26"/>
      <c r="E273" s="27"/>
      <c r="F273" s="26"/>
      <c r="G273" s="27"/>
      <c r="H273" s="27"/>
      <c r="I273" s="27"/>
      <c r="J273" s="26"/>
      <c r="K273" s="45"/>
      <c r="L273" s="27"/>
      <c r="M273" s="42"/>
      <c r="N273" s="27"/>
      <c r="O273" s="46"/>
      <c r="P273" s="26"/>
      <c r="Q273" s="27"/>
      <c r="R273" s="26"/>
      <c r="S273" s="26"/>
      <c r="T273" s="27"/>
      <c r="U273" s="28"/>
      <c r="V273" s="28"/>
      <c r="W273" s="28"/>
      <c r="X273" s="28"/>
      <c r="Y273" s="28"/>
      <c r="Z273" s="28"/>
      <c r="AA273" s="28"/>
      <c r="AB273" s="28"/>
    </row>
    <row r="274" spans="1:28">
      <c r="A274" s="58"/>
      <c r="B274" s="26"/>
      <c r="C274" s="26"/>
      <c r="D274" s="26"/>
      <c r="E274" s="27"/>
      <c r="F274" s="26"/>
      <c r="G274" s="27"/>
      <c r="H274" s="27"/>
      <c r="I274" s="27"/>
      <c r="J274" s="26"/>
      <c r="K274" s="45"/>
      <c r="L274" s="27"/>
      <c r="M274" s="42"/>
      <c r="N274" s="27"/>
      <c r="O274" s="46"/>
      <c r="P274" s="26"/>
      <c r="Q274" s="27"/>
      <c r="R274" s="26"/>
      <c r="S274" s="26"/>
      <c r="T274" s="27"/>
      <c r="U274" s="28"/>
      <c r="V274" s="28"/>
      <c r="W274" s="28"/>
      <c r="X274" s="28"/>
      <c r="Y274" s="28"/>
      <c r="Z274" s="28"/>
      <c r="AA274" s="28"/>
      <c r="AB274" s="28"/>
    </row>
    <row r="275" spans="1:28">
      <c r="A275" s="58"/>
      <c r="B275" s="26"/>
      <c r="C275" s="26"/>
      <c r="D275" s="26"/>
      <c r="E275" s="27"/>
      <c r="F275" s="26"/>
      <c r="G275" s="27"/>
      <c r="H275" s="27"/>
      <c r="I275" s="27"/>
      <c r="J275" s="26"/>
      <c r="K275" s="45"/>
      <c r="L275" s="27"/>
      <c r="M275" s="42"/>
      <c r="N275" s="27"/>
      <c r="O275" s="46"/>
      <c r="P275" s="26"/>
      <c r="Q275" s="27"/>
      <c r="R275" s="26"/>
      <c r="S275" s="26"/>
      <c r="T275" s="27"/>
      <c r="U275" s="28"/>
      <c r="V275" s="28"/>
      <c r="W275" s="28"/>
      <c r="X275" s="28"/>
      <c r="Y275" s="28"/>
      <c r="Z275" s="28"/>
      <c r="AA275" s="28"/>
      <c r="AB275" s="28"/>
    </row>
    <row r="276" spans="1:28">
      <c r="A276" s="58"/>
      <c r="B276" s="26"/>
      <c r="C276" s="26"/>
      <c r="D276" s="26"/>
      <c r="E276" s="27"/>
      <c r="F276" s="26"/>
      <c r="G276" s="27"/>
      <c r="H276" s="27"/>
      <c r="I276" s="27"/>
      <c r="J276" s="26"/>
      <c r="K276" s="45"/>
      <c r="L276" s="27"/>
      <c r="M276" s="42"/>
      <c r="N276" s="27"/>
      <c r="O276" s="46"/>
      <c r="P276" s="26"/>
      <c r="Q276" s="27"/>
      <c r="R276" s="26"/>
      <c r="S276" s="26"/>
      <c r="T276" s="27"/>
      <c r="U276" s="28"/>
      <c r="V276" s="28"/>
      <c r="W276" s="28"/>
      <c r="X276" s="28"/>
      <c r="Y276" s="28"/>
      <c r="Z276" s="28"/>
      <c r="AA276" s="28"/>
      <c r="AB276" s="28"/>
    </row>
    <row r="277" spans="1:28">
      <c r="A277" s="58"/>
      <c r="B277" s="26"/>
      <c r="C277" s="26"/>
      <c r="D277" s="26"/>
      <c r="E277" s="27"/>
      <c r="F277" s="26"/>
      <c r="G277" s="27"/>
      <c r="H277" s="27"/>
      <c r="I277" s="27"/>
      <c r="J277" s="26"/>
      <c r="K277" s="45"/>
      <c r="L277" s="27"/>
      <c r="M277" s="42"/>
      <c r="N277" s="27"/>
      <c r="O277" s="46"/>
      <c r="P277" s="26"/>
      <c r="Q277" s="27"/>
      <c r="R277" s="26"/>
      <c r="S277" s="26"/>
      <c r="T277" s="27"/>
      <c r="U277" s="28"/>
      <c r="V277" s="28"/>
      <c r="W277" s="28"/>
      <c r="X277" s="28"/>
      <c r="Y277" s="28"/>
      <c r="Z277" s="28"/>
      <c r="AA277" s="28"/>
      <c r="AB277" s="28"/>
    </row>
    <row r="278" spans="1:28">
      <c r="A278" s="58"/>
      <c r="B278" s="26"/>
      <c r="C278" s="26"/>
      <c r="D278" s="26"/>
      <c r="E278" s="27"/>
      <c r="F278" s="26"/>
      <c r="G278" s="27"/>
      <c r="H278" s="27"/>
      <c r="I278" s="27"/>
      <c r="J278" s="26"/>
      <c r="K278" s="45"/>
      <c r="L278" s="27"/>
      <c r="M278" s="42"/>
      <c r="N278" s="27"/>
      <c r="O278" s="46"/>
      <c r="P278" s="26"/>
      <c r="Q278" s="27"/>
      <c r="R278" s="26"/>
      <c r="S278" s="26"/>
      <c r="T278" s="27"/>
      <c r="U278" s="28"/>
      <c r="V278" s="28"/>
      <c r="W278" s="28"/>
      <c r="X278" s="28"/>
      <c r="Y278" s="28"/>
      <c r="Z278" s="28"/>
      <c r="AA278" s="28"/>
      <c r="AB278" s="28"/>
    </row>
    <row r="279" spans="1:28">
      <c r="A279" s="58"/>
      <c r="B279" s="26"/>
      <c r="C279" s="26"/>
      <c r="D279" s="26"/>
      <c r="E279" s="27"/>
      <c r="F279" s="26"/>
      <c r="G279" s="27"/>
      <c r="H279" s="27"/>
      <c r="I279" s="27"/>
      <c r="J279" s="26"/>
      <c r="K279" s="45"/>
      <c r="L279" s="27"/>
      <c r="M279" s="42"/>
      <c r="N279" s="27"/>
      <c r="O279" s="46"/>
      <c r="P279" s="26"/>
      <c r="Q279" s="27"/>
      <c r="R279" s="26"/>
      <c r="S279" s="26"/>
      <c r="T279" s="27"/>
      <c r="U279" s="28"/>
      <c r="V279" s="28"/>
      <c r="W279" s="28"/>
      <c r="X279" s="28"/>
      <c r="Y279" s="28"/>
      <c r="Z279" s="28"/>
      <c r="AA279" s="28"/>
      <c r="AB279" s="28"/>
    </row>
    <row r="280" spans="1:28">
      <c r="A280" s="58"/>
      <c r="B280" s="26"/>
      <c r="C280" s="26"/>
      <c r="D280" s="26"/>
      <c r="E280" s="27"/>
      <c r="F280" s="26"/>
      <c r="G280" s="27"/>
      <c r="H280" s="27"/>
      <c r="I280" s="27"/>
      <c r="J280" s="26"/>
      <c r="K280" s="45"/>
      <c r="L280" s="27"/>
      <c r="M280" s="42"/>
      <c r="N280" s="27"/>
      <c r="O280" s="46"/>
      <c r="P280" s="26"/>
      <c r="Q280" s="27"/>
      <c r="R280" s="26"/>
      <c r="S280" s="26"/>
      <c r="T280" s="27"/>
      <c r="U280" s="28"/>
      <c r="V280" s="28"/>
      <c r="W280" s="28"/>
      <c r="X280" s="28"/>
      <c r="Y280" s="28"/>
      <c r="Z280" s="28"/>
      <c r="AA280" s="28"/>
      <c r="AB280" s="28"/>
    </row>
    <row r="281" spans="1:28">
      <c r="A281" s="58"/>
      <c r="B281" s="26"/>
      <c r="C281" s="26"/>
      <c r="D281" s="26"/>
      <c r="E281" s="27"/>
      <c r="F281" s="26"/>
      <c r="G281" s="27"/>
      <c r="H281" s="27"/>
      <c r="I281" s="27"/>
      <c r="J281" s="26"/>
      <c r="K281" s="45"/>
      <c r="L281" s="27"/>
      <c r="M281" s="42"/>
      <c r="N281" s="27"/>
      <c r="O281" s="46"/>
      <c r="P281" s="26"/>
      <c r="Q281" s="27"/>
      <c r="R281" s="26"/>
      <c r="S281" s="26"/>
      <c r="T281" s="27"/>
      <c r="U281" s="28"/>
      <c r="V281" s="28"/>
      <c r="W281" s="28"/>
      <c r="X281" s="28"/>
      <c r="Y281" s="28"/>
      <c r="Z281" s="28"/>
      <c r="AA281" s="28"/>
      <c r="AB281" s="28"/>
    </row>
    <row r="282" spans="1:28">
      <c r="A282" s="58"/>
      <c r="B282" s="26"/>
      <c r="C282" s="26"/>
      <c r="D282" s="26"/>
      <c r="E282" s="27"/>
      <c r="F282" s="26"/>
      <c r="G282" s="27"/>
      <c r="H282" s="27"/>
      <c r="I282" s="27"/>
      <c r="J282" s="26"/>
      <c r="K282" s="45"/>
      <c r="L282" s="27"/>
      <c r="M282" s="42"/>
      <c r="N282" s="27"/>
      <c r="O282" s="46"/>
      <c r="P282" s="26"/>
      <c r="Q282" s="27"/>
      <c r="R282" s="26"/>
      <c r="S282" s="26"/>
      <c r="T282" s="27"/>
      <c r="U282" s="28"/>
      <c r="V282" s="28"/>
      <c r="W282" s="28"/>
      <c r="X282" s="28"/>
      <c r="Y282" s="28"/>
      <c r="Z282" s="28"/>
      <c r="AA282" s="28"/>
      <c r="AB282" s="28"/>
    </row>
    <row r="283" spans="1:28">
      <c r="A283" s="58"/>
      <c r="B283" s="26"/>
      <c r="C283" s="26"/>
      <c r="D283" s="26"/>
      <c r="E283" s="27"/>
      <c r="F283" s="26"/>
      <c r="G283" s="27"/>
      <c r="H283" s="27"/>
      <c r="I283" s="27"/>
      <c r="J283" s="26"/>
      <c r="K283" s="45"/>
      <c r="L283" s="27"/>
      <c r="M283" s="42"/>
      <c r="N283" s="27"/>
      <c r="O283" s="46"/>
      <c r="P283" s="26"/>
      <c r="Q283" s="27"/>
      <c r="R283" s="26"/>
      <c r="S283" s="26"/>
      <c r="T283" s="27"/>
      <c r="U283" s="28"/>
      <c r="V283" s="28"/>
      <c r="W283" s="28"/>
      <c r="X283" s="28"/>
      <c r="Y283" s="28"/>
      <c r="Z283" s="28"/>
      <c r="AA283" s="28"/>
      <c r="AB283" s="28"/>
    </row>
    <row r="284" spans="1:28">
      <c r="A284" s="58"/>
      <c r="B284" s="26"/>
      <c r="C284" s="26"/>
      <c r="D284" s="26"/>
      <c r="E284" s="27"/>
      <c r="F284" s="26"/>
      <c r="G284" s="27"/>
      <c r="H284" s="27"/>
      <c r="I284" s="27"/>
      <c r="J284" s="26"/>
      <c r="K284" s="45"/>
      <c r="L284" s="27"/>
      <c r="M284" s="42"/>
      <c r="N284" s="27"/>
      <c r="O284" s="46"/>
      <c r="P284" s="26"/>
      <c r="Q284" s="27"/>
      <c r="R284" s="26"/>
      <c r="S284" s="26"/>
      <c r="T284" s="27"/>
      <c r="U284" s="28"/>
      <c r="V284" s="28"/>
      <c r="W284" s="28"/>
      <c r="X284" s="28"/>
      <c r="Y284" s="28"/>
      <c r="Z284" s="28"/>
      <c r="AA284" s="28"/>
      <c r="AB284" s="28"/>
    </row>
    <row r="285" spans="1:28">
      <c r="A285" s="58"/>
      <c r="B285" s="26"/>
      <c r="C285" s="26"/>
      <c r="D285" s="26"/>
      <c r="E285" s="27"/>
      <c r="F285" s="26"/>
      <c r="G285" s="27"/>
      <c r="H285" s="27"/>
      <c r="I285" s="27"/>
      <c r="J285" s="26"/>
      <c r="K285" s="45"/>
      <c r="L285" s="27"/>
      <c r="M285" s="42"/>
      <c r="N285" s="27"/>
      <c r="O285" s="46"/>
      <c r="P285" s="26"/>
      <c r="Q285" s="27"/>
      <c r="R285" s="26"/>
      <c r="S285" s="26"/>
      <c r="T285" s="27"/>
      <c r="U285" s="28"/>
      <c r="V285" s="28"/>
      <c r="W285" s="28"/>
      <c r="X285" s="28"/>
      <c r="Y285" s="28"/>
      <c r="Z285" s="28"/>
      <c r="AA285" s="28"/>
      <c r="AB285" s="28"/>
    </row>
    <row r="286" spans="1:28">
      <c r="A286" s="58"/>
      <c r="B286" s="26"/>
      <c r="C286" s="26"/>
      <c r="D286" s="26"/>
      <c r="E286" s="27"/>
      <c r="F286" s="26"/>
      <c r="G286" s="27"/>
      <c r="H286" s="27"/>
      <c r="I286" s="27"/>
      <c r="J286" s="26"/>
      <c r="K286" s="45"/>
      <c r="L286" s="27"/>
      <c r="M286" s="42"/>
      <c r="N286" s="27"/>
      <c r="O286" s="46"/>
      <c r="P286" s="26"/>
      <c r="Q286" s="27"/>
      <c r="R286" s="26"/>
      <c r="S286" s="26"/>
      <c r="T286" s="27"/>
      <c r="U286" s="28"/>
      <c r="V286" s="28"/>
      <c r="W286" s="28"/>
      <c r="X286" s="28"/>
      <c r="Y286" s="28"/>
      <c r="Z286" s="28"/>
      <c r="AA286" s="28"/>
      <c r="AB286" s="28"/>
    </row>
    <row r="287" spans="1:28">
      <c r="A287" s="58"/>
      <c r="B287" s="26"/>
      <c r="C287" s="26"/>
      <c r="D287" s="26"/>
      <c r="E287" s="27"/>
      <c r="F287" s="26"/>
      <c r="G287" s="27"/>
      <c r="H287" s="27"/>
      <c r="I287" s="27"/>
      <c r="J287" s="26"/>
      <c r="K287" s="45"/>
      <c r="L287" s="27"/>
      <c r="M287" s="42"/>
      <c r="N287" s="27"/>
      <c r="O287" s="46"/>
      <c r="P287" s="26"/>
      <c r="Q287" s="27"/>
      <c r="R287" s="26"/>
      <c r="S287" s="26"/>
      <c r="T287" s="27"/>
      <c r="U287" s="28"/>
      <c r="V287" s="28"/>
      <c r="W287" s="28"/>
      <c r="X287" s="28"/>
      <c r="Y287" s="28"/>
      <c r="Z287" s="28"/>
      <c r="AA287" s="28"/>
      <c r="AB287" s="28"/>
    </row>
    <row r="288" spans="1:28">
      <c r="A288" s="58"/>
      <c r="B288" s="26"/>
      <c r="C288" s="26"/>
      <c r="D288" s="26"/>
      <c r="E288" s="27"/>
      <c r="F288" s="26"/>
      <c r="G288" s="27"/>
      <c r="H288" s="27"/>
      <c r="I288" s="27"/>
      <c r="J288" s="26"/>
      <c r="K288" s="45"/>
      <c r="L288" s="27"/>
      <c r="M288" s="42"/>
      <c r="N288" s="27"/>
      <c r="O288" s="46"/>
      <c r="P288" s="26"/>
      <c r="Q288" s="27"/>
      <c r="R288" s="26"/>
      <c r="S288" s="26"/>
      <c r="T288" s="27"/>
      <c r="U288" s="28"/>
      <c r="V288" s="28"/>
      <c r="W288" s="28"/>
      <c r="X288" s="28"/>
      <c r="Y288" s="28"/>
      <c r="Z288" s="28"/>
      <c r="AA288" s="28"/>
      <c r="AB288" s="28"/>
    </row>
    <row r="289" spans="1:28">
      <c r="A289" s="58"/>
      <c r="B289" s="26"/>
      <c r="C289" s="26"/>
      <c r="D289" s="26"/>
      <c r="E289" s="27"/>
      <c r="F289" s="26"/>
      <c r="G289" s="27"/>
      <c r="H289" s="27"/>
      <c r="I289" s="27"/>
      <c r="J289" s="26"/>
      <c r="K289" s="45"/>
      <c r="L289" s="27"/>
      <c r="M289" s="42"/>
      <c r="N289" s="27"/>
      <c r="O289" s="46"/>
      <c r="P289" s="26"/>
      <c r="Q289" s="27"/>
      <c r="R289" s="26"/>
      <c r="S289" s="26"/>
      <c r="T289" s="27"/>
      <c r="U289" s="28"/>
      <c r="V289" s="28"/>
      <c r="W289" s="28"/>
      <c r="X289" s="28"/>
      <c r="Y289" s="28"/>
      <c r="Z289" s="28"/>
      <c r="AA289" s="28"/>
      <c r="AB289" s="28"/>
    </row>
    <row r="290" spans="1:28">
      <c r="A290" s="58"/>
      <c r="B290" s="26"/>
      <c r="C290" s="26"/>
      <c r="D290" s="26"/>
      <c r="E290" s="27"/>
      <c r="F290" s="26"/>
      <c r="G290" s="27"/>
      <c r="H290" s="27"/>
      <c r="I290" s="27"/>
      <c r="J290" s="26"/>
      <c r="K290" s="45"/>
      <c r="L290" s="27"/>
      <c r="M290" s="42"/>
      <c r="N290" s="27"/>
      <c r="O290" s="46"/>
      <c r="P290" s="26"/>
      <c r="Q290" s="27"/>
      <c r="R290" s="26"/>
      <c r="S290" s="26"/>
      <c r="T290" s="27"/>
      <c r="U290" s="28"/>
      <c r="V290" s="28"/>
      <c r="W290" s="28"/>
      <c r="X290" s="28"/>
      <c r="Y290" s="28"/>
      <c r="Z290" s="28"/>
      <c r="AA290" s="28"/>
      <c r="AB290" s="28"/>
    </row>
    <row r="291" spans="1:28">
      <c r="A291" s="58"/>
      <c r="B291" s="26"/>
      <c r="C291" s="26"/>
      <c r="D291" s="26"/>
      <c r="E291" s="27"/>
      <c r="F291" s="26"/>
      <c r="G291" s="27"/>
      <c r="H291" s="27"/>
      <c r="I291" s="27"/>
      <c r="J291" s="26"/>
      <c r="K291" s="45"/>
      <c r="L291" s="27"/>
      <c r="M291" s="42"/>
      <c r="N291" s="27"/>
      <c r="O291" s="46"/>
      <c r="P291" s="26"/>
      <c r="Q291" s="27"/>
      <c r="R291" s="26"/>
      <c r="S291" s="26"/>
      <c r="T291" s="27"/>
      <c r="U291" s="28"/>
      <c r="V291" s="28"/>
      <c r="W291" s="28"/>
      <c r="X291" s="28"/>
      <c r="Y291" s="28"/>
      <c r="Z291" s="28"/>
      <c r="AA291" s="28"/>
      <c r="AB291" s="28"/>
    </row>
    <row r="292" spans="1:28">
      <c r="A292" s="58"/>
      <c r="B292" s="26"/>
      <c r="C292" s="26"/>
      <c r="D292" s="26"/>
      <c r="E292" s="27"/>
      <c r="F292" s="26"/>
      <c r="G292" s="27"/>
      <c r="H292" s="27"/>
      <c r="I292" s="27"/>
      <c r="J292" s="26"/>
      <c r="K292" s="45"/>
      <c r="L292" s="27"/>
      <c r="M292" s="42"/>
      <c r="N292" s="27"/>
      <c r="O292" s="46"/>
      <c r="P292" s="26"/>
      <c r="Q292" s="27"/>
      <c r="R292" s="26"/>
      <c r="S292" s="26"/>
      <c r="T292" s="27"/>
      <c r="U292" s="28"/>
      <c r="V292" s="28"/>
      <c r="W292" s="28"/>
      <c r="X292" s="28"/>
      <c r="Y292" s="28"/>
      <c r="Z292" s="28"/>
      <c r="AA292" s="28"/>
      <c r="AB292" s="28"/>
    </row>
    <row r="293" spans="1:28">
      <c r="A293" s="58"/>
      <c r="B293" s="26"/>
      <c r="C293" s="26"/>
      <c r="D293" s="26"/>
      <c r="E293" s="27"/>
      <c r="F293" s="26"/>
      <c r="G293" s="27"/>
      <c r="H293" s="27"/>
      <c r="I293" s="27"/>
      <c r="J293" s="26"/>
      <c r="K293" s="45"/>
      <c r="L293" s="27"/>
      <c r="M293" s="42"/>
      <c r="N293" s="27"/>
      <c r="O293" s="46"/>
      <c r="P293" s="26"/>
      <c r="Q293" s="27"/>
      <c r="R293" s="26"/>
      <c r="S293" s="26"/>
      <c r="T293" s="27"/>
      <c r="U293" s="28"/>
      <c r="V293" s="28"/>
      <c r="W293" s="28"/>
      <c r="X293" s="28"/>
      <c r="Y293" s="28"/>
      <c r="Z293" s="28"/>
      <c r="AA293" s="28"/>
      <c r="AB293" s="28"/>
    </row>
    <row r="294" spans="1:28">
      <c r="A294" s="58"/>
      <c r="B294" s="26"/>
      <c r="C294" s="26"/>
      <c r="D294" s="26"/>
      <c r="E294" s="27"/>
      <c r="F294" s="26"/>
      <c r="G294" s="27"/>
      <c r="H294" s="27"/>
      <c r="I294" s="27"/>
      <c r="J294" s="26"/>
      <c r="K294" s="45"/>
      <c r="L294" s="27"/>
      <c r="M294" s="42"/>
      <c r="N294" s="27"/>
      <c r="O294" s="46"/>
      <c r="P294" s="26"/>
      <c r="Q294" s="27"/>
      <c r="R294" s="26"/>
      <c r="S294" s="26"/>
      <c r="T294" s="27"/>
      <c r="U294" s="28"/>
      <c r="V294" s="28"/>
      <c r="W294" s="28"/>
      <c r="X294" s="28"/>
      <c r="Y294" s="28"/>
      <c r="Z294" s="28"/>
      <c r="AA294" s="28"/>
      <c r="AB294" s="28"/>
    </row>
    <row r="295" spans="1:28">
      <c r="A295" s="58"/>
      <c r="B295" s="26"/>
      <c r="C295" s="26"/>
      <c r="D295" s="26"/>
      <c r="E295" s="27"/>
      <c r="F295" s="26"/>
      <c r="G295" s="27"/>
      <c r="H295" s="27"/>
      <c r="I295" s="27"/>
      <c r="J295" s="26"/>
      <c r="K295" s="45"/>
      <c r="L295" s="27"/>
      <c r="M295" s="42"/>
      <c r="N295" s="27"/>
      <c r="O295" s="46"/>
      <c r="P295" s="26"/>
      <c r="Q295" s="27"/>
      <c r="R295" s="26"/>
      <c r="S295" s="26"/>
      <c r="T295" s="27"/>
      <c r="U295" s="28"/>
      <c r="V295" s="28"/>
      <c r="W295" s="28"/>
      <c r="X295" s="28"/>
      <c r="Y295" s="28"/>
      <c r="Z295" s="28"/>
      <c r="AA295" s="28"/>
      <c r="AB295" s="28"/>
    </row>
    <row r="296" spans="1:28">
      <c r="A296" s="58"/>
      <c r="B296" s="26"/>
      <c r="C296" s="26"/>
      <c r="D296" s="26"/>
      <c r="E296" s="27"/>
      <c r="F296" s="26"/>
      <c r="G296" s="27"/>
      <c r="H296" s="27"/>
      <c r="I296" s="27"/>
      <c r="J296" s="26"/>
      <c r="K296" s="45"/>
      <c r="L296" s="27"/>
      <c r="M296" s="42"/>
      <c r="N296" s="27"/>
      <c r="O296" s="46"/>
      <c r="P296" s="26"/>
      <c r="Q296" s="27"/>
      <c r="R296" s="26"/>
      <c r="S296" s="26"/>
      <c r="T296" s="27"/>
      <c r="U296" s="28"/>
      <c r="V296" s="28"/>
      <c r="W296" s="28"/>
      <c r="X296" s="28"/>
      <c r="Y296" s="28"/>
      <c r="Z296" s="28"/>
      <c r="AA296" s="28"/>
      <c r="AB296" s="28"/>
    </row>
    <row r="297" spans="1:28">
      <c r="A297" s="58"/>
      <c r="B297" s="26"/>
      <c r="C297" s="26"/>
      <c r="D297" s="26"/>
      <c r="E297" s="27"/>
      <c r="F297" s="26"/>
      <c r="G297" s="27"/>
      <c r="H297" s="27"/>
      <c r="I297" s="27"/>
      <c r="J297" s="26"/>
      <c r="K297" s="45"/>
      <c r="L297" s="27"/>
      <c r="M297" s="42"/>
      <c r="N297" s="27"/>
      <c r="O297" s="46"/>
      <c r="P297" s="26"/>
      <c r="Q297" s="27"/>
      <c r="R297" s="26"/>
      <c r="S297" s="26"/>
      <c r="T297" s="27"/>
      <c r="U297" s="28"/>
      <c r="V297" s="28"/>
      <c r="W297" s="28"/>
      <c r="X297" s="28"/>
      <c r="Y297" s="28"/>
      <c r="Z297" s="28"/>
      <c r="AA297" s="28"/>
      <c r="AB297" s="28"/>
    </row>
    <row r="298" spans="1:28">
      <c r="A298" s="58"/>
      <c r="B298" s="26"/>
      <c r="C298" s="26"/>
      <c r="D298" s="26"/>
      <c r="E298" s="27"/>
      <c r="F298" s="26"/>
      <c r="G298" s="27"/>
      <c r="H298" s="27"/>
      <c r="I298" s="27"/>
      <c r="J298" s="26"/>
      <c r="K298" s="45"/>
      <c r="L298" s="27"/>
      <c r="M298" s="42"/>
      <c r="N298" s="27"/>
      <c r="O298" s="46"/>
      <c r="P298" s="26"/>
      <c r="Q298" s="27"/>
      <c r="R298" s="26"/>
      <c r="S298" s="26"/>
      <c r="T298" s="27"/>
      <c r="U298" s="28"/>
      <c r="V298" s="28"/>
      <c r="W298" s="28"/>
      <c r="X298" s="28"/>
      <c r="Y298" s="28"/>
      <c r="Z298" s="28"/>
      <c r="AA298" s="28"/>
      <c r="AB298" s="28"/>
    </row>
    <row r="299" spans="1:28">
      <c r="A299" s="58"/>
      <c r="B299" s="26"/>
      <c r="C299" s="26"/>
      <c r="D299" s="26"/>
      <c r="E299" s="27"/>
      <c r="F299" s="26"/>
      <c r="G299" s="27"/>
      <c r="H299" s="27"/>
      <c r="I299" s="27"/>
      <c r="J299" s="26"/>
      <c r="K299" s="45"/>
      <c r="L299" s="27"/>
      <c r="M299" s="42"/>
      <c r="N299" s="27"/>
      <c r="O299" s="46"/>
      <c r="P299" s="26"/>
      <c r="Q299" s="27"/>
      <c r="R299" s="26"/>
      <c r="S299" s="26"/>
      <c r="T299" s="27"/>
      <c r="U299" s="28"/>
      <c r="V299" s="28"/>
      <c r="W299" s="28"/>
      <c r="X299" s="28"/>
      <c r="Y299" s="28"/>
      <c r="Z299" s="28"/>
      <c r="AA299" s="28"/>
      <c r="AB299" s="28"/>
    </row>
    <row r="300" spans="1:28">
      <c r="A300" s="58"/>
      <c r="B300" s="26"/>
      <c r="C300" s="26"/>
      <c r="D300" s="26"/>
      <c r="E300" s="27"/>
      <c r="F300" s="26"/>
      <c r="G300" s="27"/>
      <c r="H300" s="27"/>
      <c r="I300" s="27"/>
      <c r="J300" s="26"/>
      <c r="K300" s="45"/>
      <c r="L300" s="27"/>
      <c r="M300" s="42"/>
      <c r="N300" s="27"/>
      <c r="O300" s="46"/>
      <c r="P300" s="26"/>
      <c r="Q300" s="27"/>
      <c r="R300" s="26"/>
      <c r="S300" s="26"/>
      <c r="T300" s="27"/>
      <c r="U300" s="28"/>
      <c r="V300" s="28"/>
      <c r="W300" s="28"/>
      <c r="X300" s="28"/>
      <c r="Y300" s="28"/>
      <c r="Z300" s="28"/>
      <c r="AA300" s="28"/>
      <c r="AB300" s="28"/>
    </row>
    <row r="301" spans="1:28">
      <c r="A301" s="58"/>
      <c r="B301" s="26"/>
      <c r="C301" s="26"/>
      <c r="D301" s="26"/>
      <c r="E301" s="27"/>
      <c r="F301" s="26"/>
      <c r="G301" s="27"/>
      <c r="H301" s="27"/>
      <c r="I301" s="27"/>
      <c r="J301" s="26"/>
      <c r="K301" s="45"/>
      <c r="L301" s="27"/>
      <c r="M301" s="42"/>
      <c r="N301" s="27"/>
      <c r="O301" s="46"/>
      <c r="P301" s="26"/>
      <c r="Q301" s="27"/>
      <c r="R301" s="26"/>
      <c r="S301" s="26"/>
      <c r="T301" s="27"/>
      <c r="U301" s="28"/>
      <c r="V301" s="28"/>
      <c r="W301" s="28"/>
      <c r="X301" s="28"/>
      <c r="Y301" s="28"/>
      <c r="Z301" s="28"/>
      <c r="AA301" s="28"/>
      <c r="AB301" s="28"/>
    </row>
    <row r="302" spans="1:28">
      <c r="A302" s="58"/>
      <c r="B302" s="26"/>
      <c r="C302" s="26"/>
      <c r="D302" s="26"/>
      <c r="E302" s="27"/>
      <c r="F302" s="26"/>
      <c r="G302" s="27"/>
      <c r="H302" s="27"/>
      <c r="I302" s="27"/>
      <c r="J302" s="26"/>
      <c r="K302" s="45"/>
      <c r="L302" s="27"/>
      <c r="M302" s="42"/>
      <c r="N302" s="27"/>
      <c r="O302" s="46"/>
      <c r="P302" s="26"/>
      <c r="Q302" s="27"/>
      <c r="R302" s="26"/>
      <c r="S302" s="26"/>
      <c r="T302" s="27"/>
      <c r="U302" s="28"/>
      <c r="V302" s="28"/>
      <c r="W302" s="28"/>
      <c r="X302" s="28"/>
      <c r="Y302" s="28"/>
      <c r="Z302" s="28"/>
      <c r="AA302" s="28"/>
      <c r="AB302" s="28"/>
    </row>
    <row r="303" spans="1:28">
      <c r="A303" s="58"/>
      <c r="B303" s="26"/>
      <c r="C303" s="26"/>
      <c r="D303" s="26"/>
      <c r="E303" s="27"/>
      <c r="F303" s="26"/>
      <c r="G303" s="27"/>
      <c r="H303" s="27"/>
      <c r="I303" s="27"/>
      <c r="J303" s="26"/>
      <c r="K303" s="45"/>
      <c r="L303" s="27"/>
      <c r="M303" s="42"/>
      <c r="N303" s="27"/>
      <c r="O303" s="46"/>
      <c r="P303" s="26"/>
      <c r="Q303" s="27"/>
      <c r="R303" s="26"/>
      <c r="S303" s="26"/>
      <c r="T303" s="27"/>
      <c r="U303" s="28"/>
      <c r="V303" s="28"/>
      <c r="W303" s="28"/>
      <c r="X303" s="28"/>
      <c r="Y303" s="28"/>
      <c r="Z303" s="28"/>
      <c r="AA303" s="28"/>
      <c r="AB303" s="28"/>
    </row>
    <row r="304" spans="1:28">
      <c r="A304" s="58"/>
      <c r="B304" s="26"/>
      <c r="C304" s="26"/>
      <c r="D304" s="26"/>
      <c r="E304" s="27"/>
      <c r="F304" s="26"/>
      <c r="G304" s="27"/>
      <c r="H304" s="27"/>
      <c r="I304" s="27"/>
      <c r="J304" s="26"/>
      <c r="K304" s="45"/>
      <c r="L304" s="27"/>
      <c r="M304" s="42"/>
      <c r="N304" s="27"/>
      <c r="O304" s="46"/>
      <c r="P304" s="26"/>
      <c r="Q304" s="27"/>
      <c r="R304" s="26"/>
      <c r="S304" s="26"/>
      <c r="T304" s="27"/>
      <c r="U304" s="28"/>
      <c r="V304" s="28"/>
      <c r="W304" s="28"/>
      <c r="X304" s="28"/>
      <c r="Y304" s="28"/>
      <c r="Z304" s="28"/>
      <c r="AA304" s="28"/>
      <c r="AB304" s="28"/>
    </row>
    <row r="305" spans="1:28">
      <c r="A305" s="58"/>
      <c r="B305" s="26"/>
      <c r="C305" s="26"/>
      <c r="D305" s="26"/>
      <c r="E305" s="27"/>
      <c r="F305" s="26"/>
      <c r="G305" s="27"/>
      <c r="H305" s="27"/>
      <c r="I305" s="27"/>
      <c r="J305" s="26"/>
      <c r="K305" s="45"/>
      <c r="L305" s="27"/>
      <c r="M305" s="42"/>
      <c r="N305" s="27"/>
      <c r="O305" s="46"/>
      <c r="P305" s="26"/>
      <c r="Q305" s="27"/>
      <c r="R305" s="26"/>
      <c r="S305" s="26"/>
      <c r="T305" s="27"/>
      <c r="U305" s="28"/>
      <c r="V305" s="28"/>
      <c r="W305" s="28"/>
      <c r="X305" s="28"/>
      <c r="Y305" s="28"/>
      <c r="Z305" s="28"/>
      <c r="AA305" s="28"/>
      <c r="AB305" s="28"/>
    </row>
    <row r="306" spans="1:28">
      <c r="A306" s="58"/>
      <c r="B306" s="26"/>
      <c r="C306" s="26"/>
      <c r="D306" s="26"/>
      <c r="E306" s="27"/>
      <c r="F306" s="26"/>
      <c r="G306" s="27"/>
      <c r="H306" s="27"/>
      <c r="I306" s="27"/>
      <c r="J306" s="26"/>
      <c r="K306" s="45"/>
      <c r="L306" s="27"/>
      <c r="M306" s="42"/>
      <c r="N306" s="27"/>
      <c r="O306" s="46"/>
      <c r="P306" s="26"/>
      <c r="Q306" s="27"/>
      <c r="R306" s="26"/>
      <c r="S306" s="26"/>
      <c r="T306" s="27"/>
      <c r="U306" s="28"/>
      <c r="V306" s="28"/>
      <c r="W306" s="28"/>
      <c r="X306" s="28"/>
      <c r="Y306" s="28"/>
      <c r="Z306" s="28"/>
      <c r="AA306" s="28"/>
      <c r="AB306" s="28"/>
    </row>
    <row r="307" spans="1:28">
      <c r="A307" s="58"/>
      <c r="B307" s="26"/>
      <c r="C307" s="26"/>
      <c r="D307" s="26"/>
      <c r="E307" s="27"/>
      <c r="F307" s="26"/>
      <c r="G307" s="27"/>
      <c r="H307" s="27"/>
      <c r="I307" s="27"/>
      <c r="J307" s="26"/>
      <c r="K307" s="45"/>
      <c r="L307" s="27"/>
      <c r="M307" s="42"/>
      <c r="N307" s="27"/>
      <c r="O307" s="46"/>
      <c r="P307" s="26"/>
      <c r="Q307" s="27"/>
      <c r="R307" s="26"/>
      <c r="S307" s="26"/>
      <c r="T307" s="27"/>
      <c r="U307" s="28"/>
      <c r="V307" s="28"/>
      <c r="W307" s="28"/>
      <c r="X307" s="28"/>
      <c r="Y307" s="28"/>
      <c r="Z307" s="28"/>
      <c r="AA307" s="28"/>
      <c r="AB307" s="28"/>
    </row>
    <row r="308" spans="1:28">
      <c r="A308" s="58"/>
      <c r="B308" s="26"/>
      <c r="C308" s="26"/>
      <c r="D308" s="26"/>
      <c r="E308" s="27"/>
      <c r="F308" s="26"/>
      <c r="G308" s="27"/>
      <c r="H308" s="27"/>
      <c r="I308" s="27"/>
      <c r="J308" s="26"/>
      <c r="K308" s="45"/>
      <c r="L308" s="27"/>
      <c r="M308" s="42"/>
      <c r="N308" s="27"/>
      <c r="O308" s="46"/>
      <c r="P308" s="26"/>
      <c r="Q308" s="27"/>
      <c r="R308" s="26"/>
      <c r="S308" s="26"/>
      <c r="T308" s="27"/>
      <c r="U308" s="28"/>
      <c r="V308" s="28"/>
      <c r="W308" s="28"/>
      <c r="X308" s="28"/>
      <c r="Y308" s="28"/>
      <c r="Z308" s="28"/>
      <c r="AA308" s="28"/>
      <c r="AB308" s="28"/>
    </row>
    <row r="309" spans="1:28">
      <c r="A309" s="58"/>
      <c r="B309" s="26"/>
      <c r="C309" s="26"/>
      <c r="D309" s="26"/>
      <c r="E309" s="27"/>
      <c r="F309" s="26"/>
      <c r="G309" s="27"/>
      <c r="H309" s="27"/>
      <c r="I309" s="27"/>
      <c r="J309" s="26"/>
      <c r="K309" s="45"/>
      <c r="L309" s="27"/>
      <c r="M309" s="42"/>
      <c r="N309" s="27"/>
      <c r="O309" s="46"/>
      <c r="P309" s="26"/>
      <c r="Q309" s="27"/>
      <c r="R309" s="26"/>
      <c r="S309" s="26"/>
      <c r="T309" s="27"/>
      <c r="U309" s="28"/>
      <c r="V309" s="28"/>
      <c r="W309" s="28"/>
      <c r="X309" s="28"/>
      <c r="Y309" s="28"/>
      <c r="Z309" s="28"/>
      <c r="AA309" s="28"/>
      <c r="AB309" s="28"/>
    </row>
    <row r="310" spans="1:28">
      <c r="A310" s="58"/>
      <c r="B310" s="26"/>
      <c r="C310" s="26"/>
      <c r="D310" s="26"/>
      <c r="E310" s="27"/>
      <c r="F310" s="26"/>
      <c r="G310" s="27"/>
      <c r="H310" s="27"/>
      <c r="I310" s="27"/>
      <c r="J310" s="26"/>
      <c r="K310" s="45"/>
      <c r="L310" s="27"/>
      <c r="M310" s="42"/>
      <c r="N310" s="27"/>
      <c r="O310" s="46"/>
      <c r="P310" s="26"/>
      <c r="Q310" s="27"/>
      <c r="R310" s="26"/>
      <c r="S310" s="26"/>
      <c r="T310" s="27"/>
      <c r="U310" s="28"/>
      <c r="V310" s="28"/>
      <c r="W310" s="28"/>
      <c r="X310" s="28"/>
      <c r="Y310" s="28"/>
      <c r="Z310" s="28"/>
      <c r="AA310" s="28"/>
      <c r="AB310" s="28"/>
    </row>
    <row r="311" spans="1:28">
      <c r="A311" s="58"/>
      <c r="B311" s="26"/>
      <c r="C311" s="26"/>
      <c r="D311" s="26"/>
      <c r="E311" s="27"/>
      <c r="F311" s="26"/>
      <c r="G311" s="27"/>
      <c r="H311" s="27"/>
      <c r="I311" s="27"/>
      <c r="J311" s="26"/>
      <c r="K311" s="45"/>
      <c r="L311" s="27"/>
      <c r="M311" s="42"/>
      <c r="N311" s="27"/>
      <c r="O311" s="46"/>
      <c r="P311" s="26"/>
      <c r="Q311" s="27"/>
      <c r="R311" s="26"/>
      <c r="S311" s="26"/>
      <c r="T311" s="27"/>
      <c r="U311" s="28"/>
      <c r="V311" s="28"/>
      <c r="W311" s="28"/>
      <c r="X311" s="28"/>
      <c r="Y311" s="28"/>
      <c r="Z311" s="28"/>
      <c r="AA311" s="28"/>
      <c r="AB311" s="28"/>
    </row>
    <row r="312" spans="1:28">
      <c r="A312" s="58"/>
      <c r="B312" s="26"/>
      <c r="C312" s="26"/>
      <c r="D312" s="26"/>
      <c r="E312" s="27"/>
      <c r="F312" s="26"/>
      <c r="G312" s="27"/>
      <c r="H312" s="27"/>
      <c r="I312" s="27"/>
      <c r="J312" s="26"/>
      <c r="K312" s="45"/>
      <c r="L312" s="27"/>
      <c r="M312" s="42"/>
      <c r="N312" s="27"/>
      <c r="O312" s="46"/>
      <c r="P312" s="26"/>
      <c r="Q312" s="27"/>
      <c r="R312" s="26"/>
      <c r="S312" s="26"/>
      <c r="T312" s="27"/>
      <c r="U312" s="28"/>
      <c r="V312" s="28"/>
      <c r="W312" s="28"/>
      <c r="X312" s="28"/>
      <c r="Y312" s="28"/>
      <c r="Z312" s="28"/>
      <c r="AA312" s="28"/>
      <c r="AB312" s="28"/>
    </row>
    <row r="313" spans="1:28">
      <c r="A313" s="58"/>
      <c r="B313" s="26"/>
      <c r="C313" s="26"/>
      <c r="D313" s="26"/>
      <c r="E313" s="27"/>
      <c r="F313" s="26"/>
      <c r="G313" s="27"/>
      <c r="H313" s="27"/>
      <c r="I313" s="27"/>
      <c r="J313" s="26"/>
      <c r="K313" s="45"/>
      <c r="L313" s="27"/>
      <c r="M313" s="42"/>
      <c r="N313" s="27"/>
      <c r="O313" s="46"/>
      <c r="P313" s="26"/>
      <c r="Q313" s="27"/>
      <c r="R313" s="26"/>
      <c r="S313" s="26"/>
      <c r="T313" s="27"/>
      <c r="U313" s="28"/>
      <c r="V313" s="28"/>
      <c r="W313" s="28"/>
      <c r="X313" s="28"/>
      <c r="Y313" s="28"/>
      <c r="Z313" s="28"/>
      <c r="AA313" s="28"/>
      <c r="AB313" s="28"/>
    </row>
    <row r="314" spans="1:28">
      <c r="A314" s="58"/>
      <c r="B314" s="26"/>
      <c r="C314" s="26"/>
      <c r="D314" s="26"/>
      <c r="E314" s="27"/>
      <c r="F314" s="26"/>
      <c r="G314" s="27"/>
      <c r="H314" s="27"/>
      <c r="I314" s="27"/>
      <c r="J314" s="26"/>
      <c r="K314" s="45"/>
      <c r="L314" s="27"/>
      <c r="M314" s="42"/>
      <c r="N314" s="27"/>
      <c r="O314" s="46"/>
      <c r="P314" s="26"/>
      <c r="Q314" s="27"/>
      <c r="R314" s="26"/>
      <c r="S314" s="26"/>
      <c r="T314" s="27"/>
      <c r="U314" s="28"/>
      <c r="V314" s="28"/>
      <c r="W314" s="28"/>
      <c r="X314" s="28"/>
      <c r="Y314" s="28"/>
      <c r="Z314" s="28"/>
      <c r="AA314" s="28"/>
      <c r="AB314" s="28"/>
    </row>
    <row r="315" spans="1:28">
      <c r="A315" s="58"/>
      <c r="B315" s="26"/>
      <c r="C315" s="26"/>
      <c r="D315" s="26"/>
      <c r="E315" s="27"/>
      <c r="F315" s="26"/>
      <c r="G315" s="27"/>
      <c r="H315" s="27"/>
      <c r="I315" s="27"/>
      <c r="J315" s="26"/>
      <c r="K315" s="45"/>
      <c r="L315" s="27"/>
      <c r="M315" s="42"/>
      <c r="N315" s="27"/>
      <c r="O315" s="46"/>
      <c r="P315" s="26"/>
      <c r="Q315" s="27"/>
      <c r="R315" s="26"/>
      <c r="S315" s="26"/>
      <c r="T315" s="27"/>
      <c r="U315" s="28"/>
      <c r="V315" s="28"/>
      <c r="W315" s="28"/>
      <c r="X315" s="28"/>
      <c r="Y315" s="28"/>
      <c r="Z315" s="28"/>
      <c r="AA315" s="28"/>
      <c r="AB315" s="28"/>
    </row>
    <row r="316" spans="1:28">
      <c r="A316" s="58"/>
      <c r="B316" s="26"/>
      <c r="C316" s="26"/>
      <c r="D316" s="26"/>
      <c r="E316" s="27"/>
      <c r="F316" s="26"/>
      <c r="G316" s="27"/>
      <c r="H316" s="27"/>
      <c r="I316" s="27"/>
      <c r="J316" s="26"/>
      <c r="K316" s="45"/>
      <c r="L316" s="27"/>
      <c r="M316" s="42"/>
      <c r="N316" s="27"/>
      <c r="O316" s="46"/>
      <c r="P316" s="26"/>
      <c r="Q316" s="27"/>
      <c r="R316" s="26"/>
      <c r="S316" s="26"/>
      <c r="T316" s="27"/>
      <c r="U316" s="28"/>
      <c r="V316" s="28"/>
      <c r="W316" s="28"/>
      <c r="X316" s="28"/>
      <c r="Y316" s="28"/>
      <c r="Z316" s="28"/>
      <c r="AA316" s="28"/>
      <c r="AB316" s="28"/>
    </row>
    <row r="317" spans="1:28">
      <c r="A317" s="58"/>
      <c r="B317" s="26"/>
      <c r="C317" s="26"/>
      <c r="D317" s="26"/>
      <c r="E317" s="27"/>
      <c r="F317" s="26"/>
      <c r="G317" s="27"/>
      <c r="H317" s="27"/>
      <c r="I317" s="27"/>
      <c r="J317" s="26"/>
      <c r="K317" s="45"/>
      <c r="L317" s="27"/>
      <c r="M317" s="42"/>
      <c r="N317" s="27"/>
      <c r="O317" s="46"/>
      <c r="P317" s="26"/>
      <c r="Q317" s="27"/>
      <c r="R317" s="26"/>
      <c r="S317" s="26"/>
      <c r="T317" s="27"/>
      <c r="U317" s="28"/>
      <c r="V317" s="28"/>
      <c r="W317" s="28"/>
      <c r="X317" s="28"/>
      <c r="Y317" s="28"/>
      <c r="Z317" s="28"/>
      <c r="AA317" s="28"/>
      <c r="AB317" s="28"/>
    </row>
    <row r="318" spans="1:28">
      <c r="A318" s="58"/>
      <c r="B318" s="26"/>
      <c r="C318" s="26"/>
      <c r="D318" s="26"/>
      <c r="E318" s="27"/>
      <c r="F318" s="26"/>
      <c r="G318" s="27"/>
      <c r="H318" s="27"/>
      <c r="I318" s="27"/>
      <c r="J318" s="26"/>
      <c r="K318" s="45"/>
      <c r="L318" s="27"/>
      <c r="M318" s="42"/>
      <c r="N318" s="27"/>
      <c r="O318" s="46"/>
      <c r="P318" s="26"/>
      <c r="Q318" s="27"/>
      <c r="R318" s="26"/>
      <c r="S318" s="26"/>
      <c r="T318" s="27"/>
      <c r="U318" s="28"/>
      <c r="V318" s="28"/>
      <c r="W318" s="28"/>
      <c r="X318" s="28"/>
      <c r="Y318" s="28"/>
      <c r="Z318" s="28"/>
      <c r="AA318" s="28"/>
      <c r="AB318" s="28"/>
    </row>
    <row r="319" spans="1:28">
      <c r="A319" s="58"/>
      <c r="B319" s="26"/>
      <c r="C319" s="26"/>
      <c r="D319" s="26"/>
      <c r="E319" s="27"/>
      <c r="F319" s="26"/>
      <c r="G319" s="27"/>
      <c r="H319" s="27"/>
      <c r="I319" s="27"/>
      <c r="J319" s="26"/>
      <c r="K319" s="45"/>
      <c r="L319" s="27"/>
      <c r="M319" s="42"/>
      <c r="N319" s="27"/>
      <c r="O319" s="46"/>
      <c r="P319" s="26"/>
      <c r="Q319" s="27"/>
      <c r="R319" s="26"/>
      <c r="S319" s="26"/>
      <c r="T319" s="27"/>
      <c r="U319" s="28"/>
      <c r="V319" s="28"/>
      <c r="W319" s="28"/>
      <c r="X319" s="28"/>
      <c r="Y319" s="28"/>
      <c r="Z319" s="28"/>
      <c r="AA319" s="28"/>
      <c r="AB319" s="28"/>
    </row>
    <row r="320" spans="1:28">
      <c r="A320" s="58"/>
      <c r="B320" s="26"/>
      <c r="C320" s="26"/>
      <c r="D320" s="26"/>
      <c r="E320" s="27"/>
      <c r="F320" s="26"/>
      <c r="G320" s="27"/>
      <c r="H320" s="27"/>
      <c r="I320" s="27"/>
      <c r="J320" s="26"/>
      <c r="K320" s="45"/>
      <c r="L320" s="27"/>
      <c r="M320" s="42"/>
      <c r="N320" s="27"/>
      <c r="O320" s="46"/>
      <c r="P320" s="26"/>
      <c r="Q320" s="27"/>
      <c r="R320" s="26"/>
      <c r="S320" s="26"/>
      <c r="T320" s="27"/>
      <c r="U320" s="28"/>
      <c r="V320" s="28"/>
      <c r="W320" s="28"/>
      <c r="X320" s="28"/>
      <c r="Y320" s="28"/>
      <c r="Z320" s="28"/>
      <c r="AA320" s="28"/>
      <c r="AB320" s="28"/>
    </row>
    <row r="321" spans="1:28">
      <c r="A321" s="58"/>
      <c r="B321" s="26"/>
      <c r="C321" s="26"/>
      <c r="D321" s="26"/>
      <c r="E321" s="27"/>
      <c r="F321" s="26"/>
      <c r="G321" s="27"/>
      <c r="H321" s="27"/>
      <c r="I321" s="27"/>
      <c r="J321" s="26"/>
      <c r="K321" s="45"/>
      <c r="L321" s="27"/>
      <c r="M321" s="42"/>
      <c r="N321" s="27"/>
      <c r="O321" s="46"/>
      <c r="P321" s="26"/>
      <c r="Q321" s="27"/>
      <c r="R321" s="26"/>
      <c r="S321" s="26"/>
      <c r="T321" s="27"/>
      <c r="U321" s="28"/>
      <c r="V321" s="28"/>
      <c r="W321" s="28"/>
      <c r="X321" s="28"/>
      <c r="Y321" s="28"/>
      <c r="Z321" s="28"/>
      <c r="AA321" s="28"/>
      <c r="AB321" s="28"/>
    </row>
    <row r="322" spans="1:28">
      <c r="A322" s="58"/>
      <c r="B322" s="26"/>
      <c r="C322" s="26"/>
      <c r="D322" s="26"/>
      <c r="E322" s="27"/>
      <c r="F322" s="26"/>
      <c r="G322" s="27"/>
      <c r="H322" s="27"/>
      <c r="I322" s="27"/>
      <c r="J322" s="26"/>
      <c r="K322" s="45"/>
      <c r="L322" s="27"/>
      <c r="M322" s="42"/>
      <c r="N322" s="27"/>
      <c r="O322" s="46"/>
      <c r="P322" s="26"/>
      <c r="Q322" s="27"/>
      <c r="R322" s="26"/>
      <c r="S322" s="26"/>
      <c r="T322" s="27"/>
      <c r="U322" s="28"/>
      <c r="V322" s="28"/>
      <c r="W322" s="28"/>
      <c r="X322" s="28"/>
      <c r="Y322" s="28"/>
      <c r="Z322" s="28"/>
      <c r="AA322" s="28"/>
      <c r="AB322" s="28"/>
    </row>
    <row r="323" spans="1:28">
      <c r="A323" s="58"/>
      <c r="B323" s="26"/>
      <c r="C323" s="26"/>
      <c r="D323" s="26"/>
      <c r="E323" s="27"/>
      <c r="F323" s="26"/>
      <c r="G323" s="27"/>
      <c r="H323" s="27"/>
      <c r="I323" s="27"/>
      <c r="J323" s="26"/>
      <c r="K323" s="45"/>
      <c r="L323" s="27"/>
      <c r="M323" s="42"/>
      <c r="N323" s="27"/>
      <c r="O323" s="46"/>
      <c r="P323" s="26"/>
      <c r="Q323" s="27"/>
      <c r="R323" s="26"/>
      <c r="S323" s="26"/>
      <c r="T323" s="27"/>
      <c r="U323" s="28"/>
      <c r="V323" s="28"/>
      <c r="W323" s="28"/>
      <c r="X323" s="28"/>
      <c r="Y323" s="28"/>
      <c r="Z323" s="28"/>
      <c r="AA323" s="28"/>
      <c r="AB323" s="28"/>
    </row>
    <row r="324" spans="1:28">
      <c r="A324" s="58"/>
      <c r="B324" s="26"/>
      <c r="C324" s="26"/>
      <c r="D324" s="26"/>
      <c r="E324" s="27"/>
      <c r="F324" s="26"/>
      <c r="G324" s="27"/>
      <c r="H324" s="27"/>
      <c r="I324" s="27"/>
      <c r="J324" s="26"/>
      <c r="K324" s="45"/>
      <c r="L324" s="27"/>
      <c r="M324" s="42"/>
      <c r="N324" s="27"/>
      <c r="O324" s="46"/>
      <c r="P324" s="26"/>
      <c r="Q324" s="27"/>
      <c r="R324" s="26"/>
      <c r="S324" s="26"/>
      <c r="T324" s="27"/>
      <c r="U324" s="28"/>
      <c r="V324" s="28"/>
      <c r="W324" s="28"/>
      <c r="X324" s="28"/>
      <c r="Y324" s="28"/>
      <c r="Z324" s="28"/>
      <c r="AA324" s="28"/>
      <c r="AB324" s="28"/>
    </row>
    <row r="325" spans="1:28">
      <c r="A325" s="58"/>
      <c r="B325" s="26"/>
      <c r="C325" s="26"/>
      <c r="D325" s="26"/>
      <c r="E325" s="27"/>
      <c r="F325" s="26"/>
      <c r="G325" s="27"/>
      <c r="H325" s="27"/>
      <c r="I325" s="27"/>
      <c r="J325" s="26"/>
      <c r="K325" s="45"/>
      <c r="L325" s="27"/>
      <c r="M325" s="42"/>
      <c r="N325" s="27"/>
      <c r="O325" s="46"/>
      <c r="P325" s="26"/>
      <c r="Q325" s="27"/>
      <c r="R325" s="26"/>
      <c r="S325" s="26"/>
      <c r="T325" s="27"/>
      <c r="U325" s="28"/>
      <c r="V325" s="28"/>
      <c r="W325" s="28"/>
      <c r="X325" s="28"/>
      <c r="Y325" s="28"/>
      <c r="Z325" s="28"/>
      <c r="AA325" s="28"/>
      <c r="AB325" s="28"/>
    </row>
    <row r="326" spans="1:28">
      <c r="A326" s="58"/>
      <c r="B326" s="26"/>
      <c r="C326" s="26"/>
      <c r="D326" s="26"/>
      <c r="E326" s="27"/>
      <c r="F326" s="26"/>
      <c r="G326" s="27"/>
      <c r="H326" s="27"/>
      <c r="I326" s="27"/>
      <c r="J326" s="26"/>
      <c r="K326" s="45"/>
      <c r="L326" s="27"/>
      <c r="M326" s="42"/>
      <c r="N326" s="27"/>
      <c r="O326" s="46"/>
      <c r="P326" s="26"/>
      <c r="Q326" s="27"/>
      <c r="R326" s="26"/>
      <c r="S326" s="26"/>
      <c r="T326" s="27"/>
      <c r="U326" s="28"/>
      <c r="V326" s="28"/>
      <c r="W326" s="28"/>
      <c r="X326" s="28"/>
      <c r="Y326" s="28"/>
      <c r="Z326" s="28"/>
      <c r="AA326" s="28"/>
      <c r="AB326" s="28"/>
    </row>
    <row r="327" spans="1:28">
      <c r="A327" s="58"/>
      <c r="B327" s="26"/>
      <c r="C327" s="26"/>
      <c r="D327" s="26"/>
      <c r="E327" s="27"/>
      <c r="F327" s="26"/>
      <c r="G327" s="27"/>
      <c r="H327" s="27"/>
      <c r="I327" s="27"/>
      <c r="J327" s="26"/>
      <c r="K327" s="45"/>
      <c r="L327" s="27"/>
      <c r="M327" s="42"/>
      <c r="N327" s="27"/>
      <c r="O327" s="46"/>
      <c r="P327" s="26"/>
      <c r="Q327" s="27"/>
      <c r="R327" s="26"/>
      <c r="S327" s="26"/>
      <c r="T327" s="27"/>
      <c r="U327" s="28"/>
      <c r="V327" s="28"/>
      <c r="W327" s="28"/>
      <c r="X327" s="28"/>
      <c r="Y327" s="28"/>
      <c r="Z327" s="28"/>
      <c r="AA327" s="28"/>
      <c r="AB327" s="28"/>
    </row>
    <row r="328" spans="1:28">
      <c r="A328" s="58"/>
      <c r="B328" s="26"/>
      <c r="C328" s="26"/>
      <c r="D328" s="26"/>
      <c r="E328" s="27"/>
      <c r="F328" s="26"/>
      <c r="G328" s="27"/>
      <c r="H328" s="27"/>
      <c r="I328" s="27"/>
      <c r="J328" s="26"/>
      <c r="K328" s="45"/>
      <c r="L328" s="27"/>
      <c r="M328" s="42"/>
      <c r="N328" s="27"/>
      <c r="O328" s="46"/>
      <c r="P328" s="26"/>
      <c r="Q328" s="27"/>
      <c r="R328" s="26"/>
      <c r="S328" s="26"/>
      <c r="T328" s="27"/>
      <c r="U328" s="28"/>
      <c r="V328" s="28"/>
      <c r="W328" s="28"/>
      <c r="X328" s="28"/>
      <c r="Y328" s="28"/>
      <c r="Z328" s="28"/>
      <c r="AA328" s="28"/>
      <c r="AB328" s="28"/>
    </row>
    <row r="329" spans="1:28">
      <c r="A329" s="58"/>
      <c r="B329" s="26"/>
      <c r="C329" s="26"/>
      <c r="D329" s="26"/>
      <c r="E329" s="27"/>
      <c r="F329" s="26"/>
      <c r="G329" s="27"/>
      <c r="H329" s="27"/>
      <c r="I329" s="27"/>
      <c r="J329" s="26"/>
      <c r="K329" s="45"/>
      <c r="L329" s="27"/>
      <c r="M329" s="42"/>
      <c r="N329" s="27"/>
      <c r="O329" s="46"/>
      <c r="P329" s="26"/>
      <c r="Q329" s="27"/>
      <c r="R329" s="26"/>
      <c r="S329" s="26"/>
      <c r="T329" s="27"/>
      <c r="U329" s="28"/>
      <c r="V329" s="28"/>
      <c r="W329" s="28"/>
      <c r="X329" s="28"/>
      <c r="Y329" s="28"/>
      <c r="Z329" s="28"/>
      <c r="AA329" s="28"/>
      <c r="AB329" s="28"/>
    </row>
    <row r="330" spans="1:28">
      <c r="A330" s="58"/>
      <c r="B330" s="26"/>
      <c r="C330" s="26"/>
      <c r="D330" s="26"/>
      <c r="E330" s="27"/>
      <c r="F330" s="26"/>
      <c r="G330" s="27"/>
      <c r="H330" s="27"/>
      <c r="I330" s="27"/>
      <c r="J330" s="26"/>
      <c r="K330" s="45"/>
      <c r="L330" s="27"/>
      <c r="M330" s="42"/>
      <c r="N330" s="27"/>
      <c r="O330" s="46"/>
      <c r="P330" s="26"/>
      <c r="Q330" s="27"/>
      <c r="R330" s="26"/>
      <c r="S330" s="26"/>
      <c r="T330" s="27"/>
      <c r="U330" s="28"/>
      <c r="V330" s="28"/>
      <c r="W330" s="28"/>
      <c r="X330" s="28"/>
      <c r="Y330" s="28"/>
      <c r="Z330" s="28"/>
      <c r="AA330" s="28"/>
      <c r="AB330" s="28"/>
    </row>
    <row r="331" spans="1:28">
      <c r="A331" s="58"/>
      <c r="B331" s="26"/>
      <c r="C331" s="26"/>
      <c r="D331" s="26"/>
      <c r="E331" s="27"/>
      <c r="F331" s="26"/>
      <c r="G331" s="27"/>
      <c r="H331" s="27"/>
      <c r="I331" s="27"/>
      <c r="J331" s="26"/>
      <c r="K331" s="45"/>
      <c r="L331" s="27"/>
      <c r="M331" s="42"/>
      <c r="N331" s="27"/>
      <c r="O331" s="46"/>
      <c r="P331" s="26"/>
      <c r="Q331" s="27"/>
      <c r="R331" s="26"/>
      <c r="S331" s="26"/>
      <c r="T331" s="27"/>
      <c r="U331" s="28"/>
      <c r="V331" s="28"/>
      <c r="W331" s="28"/>
      <c r="X331" s="28"/>
      <c r="Y331" s="28"/>
      <c r="Z331" s="28"/>
      <c r="AA331" s="28"/>
      <c r="AB331" s="28"/>
    </row>
    <row r="332" spans="1:28">
      <c r="A332" s="58"/>
      <c r="B332" s="26"/>
      <c r="C332" s="26"/>
      <c r="D332" s="26"/>
      <c r="E332" s="27"/>
      <c r="F332" s="26"/>
      <c r="G332" s="27"/>
      <c r="H332" s="27"/>
      <c r="I332" s="27"/>
      <c r="J332" s="26"/>
      <c r="K332" s="45"/>
      <c r="L332" s="27"/>
      <c r="M332" s="42"/>
      <c r="N332" s="27"/>
      <c r="O332" s="46"/>
      <c r="P332" s="26"/>
      <c r="Q332" s="27"/>
      <c r="R332" s="26"/>
      <c r="S332" s="26"/>
      <c r="T332" s="27"/>
      <c r="U332" s="28"/>
      <c r="V332" s="28"/>
      <c r="W332" s="28"/>
      <c r="X332" s="28"/>
      <c r="Y332" s="28"/>
      <c r="Z332" s="28"/>
      <c r="AA332" s="28"/>
      <c r="AB332" s="28"/>
    </row>
    <row r="333" spans="1:28">
      <c r="A333" s="58"/>
      <c r="B333" s="26"/>
      <c r="C333" s="26"/>
      <c r="D333" s="26"/>
      <c r="E333" s="27"/>
      <c r="F333" s="26"/>
      <c r="G333" s="27"/>
      <c r="H333" s="27"/>
      <c r="I333" s="27"/>
      <c r="J333" s="26"/>
      <c r="K333" s="45"/>
      <c r="L333" s="27"/>
      <c r="M333" s="42"/>
      <c r="N333" s="27"/>
      <c r="O333" s="46"/>
      <c r="P333" s="26"/>
      <c r="Q333" s="27"/>
      <c r="R333" s="26"/>
      <c r="S333" s="26"/>
      <c r="T333" s="27"/>
      <c r="U333" s="28"/>
      <c r="V333" s="28"/>
      <c r="W333" s="28"/>
      <c r="X333" s="28"/>
      <c r="Y333" s="28"/>
      <c r="Z333" s="28"/>
      <c r="AA333" s="28"/>
      <c r="AB333" s="28"/>
    </row>
    <row r="334" spans="1:28">
      <c r="A334" s="58"/>
      <c r="B334" s="26"/>
      <c r="C334" s="26"/>
      <c r="D334" s="26"/>
      <c r="E334" s="27"/>
      <c r="F334" s="26"/>
      <c r="G334" s="27"/>
      <c r="H334" s="27"/>
      <c r="I334" s="27"/>
      <c r="J334" s="26"/>
      <c r="K334" s="45"/>
      <c r="L334" s="27"/>
      <c r="M334" s="42"/>
      <c r="N334" s="27"/>
      <c r="O334" s="46"/>
      <c r="P334" s="26"/>
      <c r="Q334" s="27"/>
      <c r="R334" s="26"/>
      <c r="S334" s="26"/>
      <c r="T334" s="27"/>
      <c r="U334" s="28"/>
      <c r="V334" s="28"/>
      <c r="W334" s="28"/>
      <c r="X334" s="28"/>
      <c r="Y334" s="28"/>
      <c r="Z334" s="28"/>
      <c r="AA334" s="28"/>
      <c r="AB334" s="28"/>
    </row>
    <row r="335" spans="1:28">
      <c r="A335" s="58"/>
      <c r="B335" s="26"/>
      <c r="C335" s="26"/>
      <c r="D335" s="26"/>
      <c r="E335" s="27"/>
      <c r="F335" s="26"/>
      <c r="G335" s="27"/>
      <c r="H335" s="27"/>
      <c r="I335" s="27"/>
      <c r="J335" s="26"/>
      <c r="K335" s="45"/>
      <c r="L335" s="27"/>
      <c r="M335" s="42"/>
      <c r="N335" s="27"/>
      <c r="O335" s="46"/>
      <c r="P335" s="26"/>
      <c r="Q335" s="27"/>
      <c r="R335" s="26"/>
      <c r="S335" s="26"/>
      <c r="T335" s="27"/>
      <c r="U335" s="28"/>
      <c r="V335" s="28"/>
      <c r="W335" s="28"/>
      <c r="X335" s="28"/>
      <c r="Y335" s="28"/>
      <c r="Z335" s="28"/>
      <c r="AA335" s="28"/>
      <c r="AB335" s="28"/>
    </row>
    <row r="336" spans="1:28">
      <c r="A336" s="58"/>
      <c r="B336" s="26"/>
      <c r="C336" s="26"/>
      <c r="D336" s="26"/>
      <c r="E336" s="27"/>
      <c r="F336" s="26"/>
      <c r="G336" s="27"/>
      <c r="H336" s="27"/>
      <c r="I336" s="27"/>
      <c r="J336" s="26"/>
      <c r="K336" s="45"/>
      <c r="L336" s="27"/>
      <c r="M336" s="42"/>
      <c r="N336" s="27"/>
      <c r="O336" s="46"/>
      <c r="P336" s="26"/>
      <c r="Q336" s="27"/>
      <c r="R336" s="26"/>
      <c r="S336" s="26"/>
      <c r="T336" s="27"/>
      <c r="U336" s="28"/>
      <c r="V336" s="28"/>
      <c r="W336" s="28"/>
      <c r="X336" s="28"/>
      <c r="Y336" s="28"/>
      <c r="Z336" s="28"/>
      <c r="AA336" s="28"/>
      <c r="AB336" s="28"/>
    </row>
    <row r="337" spans="1:28">
      <c r="A337" s="58"/>
      <c r="B337" s="26"/>
      <c r="C337" s="26"/>
      <c r="D337" s="26"/>
      <c r="E337" s="27"/>
      <c r="F337" s="26"/>
      <c r="G337" s="27"/>
      <c r="H337" s="27"/>
      <c r="I337" s="27"/>
      <c r="J337" s="26"/>
      <c r="K337" s="45"/>
      <c r="L337" s="27"/>
      <c r="M337" s="42"/>
      <c r="N337" s="27"/>
      <c r="O337" s="46"/>
      <c r="P337" s="26"/>
      <c r="Q337" s="27"/>
      <c r="R337" s="26"/>
      <c r="S337" s="26"/>
      <c r="T337" s="27"/>
      <c r="U337" s="28"/>
      <c r="V337" s="28"/>
      <c r="W337" s="28"/>
      <c r="X337" s="28"/>
      <c r="Y337" s="28"/>
      <c r="Z337" s="28"/>
      <c r="AA337" s="28"/>
      <c r="AB337" s="28"/>
    </row>
    <row r="338" spans="1:28">
      <c r="A338" s="58"/>
      <c r="B338" s="26"/>
      <c r="C338" s="26"/>
      <c r="D338" s="26"/>
      <c r="E338" s="27"/>
      <c r="F338" s="26"/>
      <c r="G338" s="27"/>
      <c r="H338" s="27"/>
      <c r="I338" s="27"/>
      <c r="J338" s="26"/>
      <c r="K338" s="45"/>
      <c r="L338" s="27"/>
      <c r="M338" s="42"/>
      <c r="N338" s="27"/>
      <c r="O338" s="46"/>
      <c r="P338" s="26"/>
      <c r="Q338" s="27"/>
      <c r="R338" s="26"/>
      <c r="S338" s="26"/>
      <c r="T338" s="27"/>
      <c r="U338" s="28"/>
      <c r="V338" s="28"/>
      <c r="W338" s="28"/>
      <c r="X338" s="28"/>
      <c r="Y338" s="28"/>
      <c r="Z338" s="28"/>
      <c r="AA338" s="28"/>
      <c r="AB338" s="28"/>
    </row>
    <row r="339" spans="1:28">
      <c r="A339" s="58"/>
      <c r="B339" s="26"/>
      <c r="C339" s="26"/>
      <c r="D339" s="26"/>
      <c r="E339" s="27"/>
      <c r="F339" s="26"/>
      <c r="G339" s="27"/>
      <c r="H339" s="27"/>
      <c r="I339" s="27"/>
      <c r="J339" s="26"/>
      <c r="K339" s="45"/>
      <c r="L339" s="27"/>
      <c r="M339" s="42"/>
      <c r="N339" s="27"/>
      <c r="O339" s="46"/>
      <c r="P339" s="26"/>
      <c r="Q339" s="27"/>
      <c r="R339" s="26"/>
      <c r="S339" s="26"/>
      <c r="T339" s="27"/>
      <c r="U339" s="28"/>
      <c r="V339" s="28"/>
      <c r="W339" s="28"/>
      <c r="X339" s="28"/>
      <c r="Y339" s="28"/>
      <c r="Z339" s="28"/>
      <c r="AA339" s="28"/>
      <c r="AB339" s="28"/>
    </row>
    <row r="340" spans="1:28">
      <c r="A340" s="58"/>
      <c r="B340" s="26"/>
      <c r="C340" s="26"/>
      <c r="D340" s="26"/>
      <c r="E340" s="27"/>
      <c r="F340" s="26"/>
      <c r="G340" s="27"/>
      <c r="H340" s="27"/>
      <c r="I340" s="27"/>
      <c r="J340" s="26"/>
      <c r="K340" s="45"/>
      <c r="L340" s="27"/>
      <c r="M340" s="42"/>
      <c r="N340" s="27"/>
      <c r="O340" s="46"/>
      <c r="P340" s="26"/>
      <c r="Q340" s="27"/>
      <c r="R340" s="26"/>
      <c r="S340" s="26"/>
      <c r="T340" s="27"/>
      <c r="U340" s="28"/>
      <c r="V340" s="28"/>
      <c r="W340" s="28"/>
      <c r="X340" s="28"/>
      <c r="Y340" s="28"/>
      <c r="Z340" s="28"/>
      <c r="AA340" s="28"/>
      <c r="AB340" s="28"/>
    </row>
    <row r="341" spans="1:28">
      <c r="A341" s="58"/>
      <c r="B341" s="26"/>
      <c r="C341" s="26"/>
      <c r="D341" s="26"/>
      <c r="E341" s="27"/>
      <c r="F341" s="26"/>
      <c r="G341" s="27"/>
      <c r="H341" s="27"/>
      <c r="I341" s="27"/>
      <c r="J341" s="26"/>
      <c r="K341" s="45"/>
      <c r="L341" s="27"/>
      <c r="M341" s="42"/>
      <c r="N341" s="27"/>
      <c r="O341" s="46"/>
      <c r="P341" s="26"/>
      <c r="Q341" s="27"/>
      <c r="R341" s="26"/>
      <c r="S341" s="26"/>
      <c r="T341" s="27"/>
      <c r="U341" s="28"/>
      <c r="V341" s="28"/>
      <c r="W341" s="28"/>
      <c r="X341" s="28"/>
      <c r="Y341" s="28"/>
      <c r="Z341" s="28"/>
      <c r="AA341" s="28"/>
      <c r="AB341" s="28"/>
    </row>
    <row r="342" spans="1:28">
      <c r="A342" s="58"/>
      <c r="B342" s="26"/>
      <c r="C342" s="26"/>
      <c r="D342" s="26"/>
      <c r="E342" s="27"/>
      <c r="F342" s="26"/>
      <c r="G342" s="27"/>
      <c r="H342" s="27"/>
      <c r="I342" s="27"/>
      <c r="J342" s="26"/>
      <c r="K342" s="45"/>
      <c r="L342" s="27"/>
      <c r="M342" s="42"/>
      <c r="N342" s="27"/>
      <c r="O342" s="46"/>
      <c r="P342" s="26"/>
      <c r="Q342" s="27"/>
      <c r="R342" s="26"/>
      <c r="S342" s="26"/>
      <c r="T342" s="27"/>
      <c r="U342" s="28"/>
      <c r="V342" s="28"/>
      <c r="W342" s="28"/>
      <c r="X342" s="28"/>
      <c r="Y342" s="28"/>
      <c r="Z342" s="28"/>
      <c r="AA342" s="28"/>
      <c r="AB342" s="28"/>
    </row>
    <row r="343" spans="1:28">
      <c r="A343" s="58"/>
      <c r="B343" s="26"/>
      <c r="C343" s="26"/>
      <c r="D343" s="26"/>
      <c r="E343" s="27"/>
      <c r="F343" s="26"/>
      <c r="G343" s="27"/>
      <c r="H343" s="27"/>
      <c r="I343" s="27"/>
      <c r="J343" s="26"/>
      <c r="K343" s="45"/>
      <c r="L343" s="27"/>
      <c r="M343" s="42"/>
      <c r="N343" s="27"/>
      <c r="O343" s="46"/>
      <c r="P343" s="26"/>
      <c r="Q343" s="27"/>
      <c r="R343" s="26"/>
      <c r="S343" s="26"/>
      <c r="T343" s="27"/>
      <c r="U343" s="28"/>
      <c r="V343" s="28"/>
      <c r="W343" s="28"/>
      <c r="X343" s="28"/>
      <c r="Y343" s="28"/>
      <c r="Z343" s="28"/>
      <c r="AA343" s="28"/>
      <c r="AB343" s="28"/>
    </row>
    <row r="344" spans="1:28">
      <c r="A344" s="58"/>
      <c r="B344" s="26"/>
      <c r="C344" s="26"/>
      <c r="D344" s="26"/>
      <c r="E344" s="27"/>
      <c r="F344" s="26"/>
      <c r="G344" s="27"/>
      <c r="H344" s="27"/>
      <c r="I344" s="27"/>
      <c r="J344" s="26"/>
      <c r="K344" s="45"/>
      <c r="L344" s="27"/>
      <c r="M344" s="42"/>
      <c r="N344" s="27"/>
      <c r="O344" s="46"/>
      <c r="P344" s="26"/>
      <c r="Q344" s="27"/>
      <c r="R344" s="26"/>
      <c r="S344" s="26"/>
      <c r="T344" s="27"/>
      <c r="U344" s="28"/>
      <c r="V344" s="28"/>
      <c r="W344" s="28"/>
      <c r="X344" s="28"/>
      <c r="Y344" s="28"/>
      <c r="Z344" s="28"/>
      <c r="AA344" s="28"/>
      <c r="AB344" s="28"/>
    </row>
    <row r="345" spans="1:28">
      <c r="A345" s="58"/>
      <c r="B345" s="26"/>
      <c r="C345" s="26"/>
      <c r="D345" s="26"/>
      <c r="E345" s="27"/>
      <c r="F345" s="26"/>
      <c r="G345" s="27"/>
      <c r="H345" s="27"/>
      <c r="I345" s="27"/>
      <c r="J345" s="26"/>
      <c r="K345" s="45"/>
      <c r="L345" s="27"/>
      <c r="M345" s="42"/>
      <c r="N345" s="27"/>
      <c r="O345" s="46"/>
      <c r="P345" s="26"/>
      <c r="Q345" s="27"/>
      <c r="R345" s="26"/>
      <c r="S345" s="26"/>
      <c r="T345" s="27"/>
      <c r="U345" s="28"/>
      <c r="V345" s="28"/>
      <c r="W345" s="28"/>
      <c r="X345" s="28"/>
      <c r="Y345" s="28"/>
      <c r="Z345" s="28"/>
      <c r="AA345" s="28"/>
      <c r="AB345" s="28"/>
    </row>
    <row r="346" spans="1:28">
      <c r="A346" s="58"/>
      <c r="B346" s="26"/>
      <c r="C346" s="26"/>
      <c r="D346" s="26"/>
      <c r="E346" s="27"/>
      <c r="F346" s="26"/>
      <c r="G346" s="27"/>
      <c r="H346" s="27"/>
      <c r="I346" s="27"/>
      <c r="J346" s="26"/>
      <c r="K346" s="45"/>
      <c r="L346" s="27"/>
      <c r="M346" s="42"/>
      <c r="N346" s="27"/>
      <c r="O346" s="46"/>
      <c r="P346" s="26"/>
      <c r="Q346" s="27"/>
      <c r="R346" s="26"/>
      <c r="S346" s="26"/>
      <c r="T346" s="27"/>
      <c r="U346" s="28"/>
      <c r="V346" s="28"/>
      <c r="W346" s="28"/>
      <c r="X346" s="28"/>
      <c r="Y346" s="28"/>
      <c r="Z346" s="28"/>
      <c r="AA346" s="28"/>
      <c r="AB346" s="28"/>
    </row>
    <row r="347" spans="1:28">
      <c r="A347" s="58"/>
      <c r="B347" s="26"/>
      <c r="C347" s="26"/>
      <c r="D347" s="26"/>
      <c r="E347" s="27"/>
      <c r="F347" s="26"/>
      <c r="G347" s="27"/>
      <c r="H347" s="27"/>
      <c r="I347" s="27"/>
      <c r="J347" s="26"/>
      <c r="K347" s="45"/>
      <c r="L347" s="27"/>
      <c r="M347" s="42"/>
      <c r="N347" s="27"/>
      <c r="O347" s="46"/>
      <c r="P347" s="26"/>
      <c r="Q347" s="27"/>
      <c r="R347" s="26"/>
      <c r="S347" s="26"/>
      <c r="T347" s="27"/>
      <c r="U347" s="28"/>
      <c r="V347" s="28"/>
      <c r="W347" s="28"/>
      <c r="X347" s="28"/>
      <c r="Y347" s="28"/>
      <c r="Z347" s="28"/>
      <c r="AA347" s="28"/>
      <c r="AB347" s="28"/>
    </row>
    <row r="348" spans="1:28">
      <c r="A348" s="58"/>
      <c r="B348" s="26"/>
      <c r="C348" s="26"/>
      <c r="D348" s="26"/>
      <c r="E348" s="27"/>
      <c r="F348" s="26"/>
      <c r="G348" s="27"/>
      <c r="H348" s="27"/>
      <c r="I348" s="27"/>
      <c r="J348" s="26"/>
      <c r="K348" s="45"/>
      <c r="L348" s="27"/>
      <c r="M348" s="42"/>
      <c r="N348" s="27"/>
      <c r="O348" s="46"/>
      <c r="P348" s="26"/>
      <c r="Q348" s="27"/>
      <c r="R348" s="26"/>
      <c r="S348" s="26"/>
      <c r="T348" s="27"/>
      <c r="U348" s="28"/>
      <c r="V348" s="28"/>
      <c r="W348" s="28"/>
      <c r="X348" s="28"/>
      <c r="Y348" s="28"/>
      <c r="Z348" s="28"/>
      <c r="AA348" s="28"/>
      <c r="AB348" s="28"/>
    </row>
    <row r="349" spans="1:28">
      <c r="A349" s="58"/>
      <c r="B349" s="26"/>
      <c r="C349" s="26"/>
      <c r="D349" s="26"/>
      <c r="E349" s="27"/>
      <c r="F349" s="26"/>
      <c r="G349" s="27"/>
      <c r="H349" s="27"/>
      <c r="I349" s="27"/>
      <c r="J349" s="26"/>
      <c r="K349" s="45"/>
      <c r="L349" s="27"/>
      <c r="M349" s="42"/>
      <c r="N349" s="27"/>
      <c r="O349" s="46"/>
      <c r="P349" s="26"/>
      <c r="Q349" s="27"/>
      <c r="R349" s="26"/>
      <c r="S349" s="26"/>
      <c r="T349" s="27"/>
      <c r="U349" s="28"/>
      <c r="V349" s="28"/>
      <c r="W349" s="28"/>
      <c r="X349" s="28"/>
      <c r="Y349" s="28"/>
      <c r="Z349" s="28"/>
      <c r="AA349" s="28"/>
      <c r="AB349" s="28"/>
    </row>
    <row r="350" spans="1:28">
      <c r="A350" s="58"/>
      <c r="B350" s="26"/>
      <c r="C350" s="26"/>
      <c r="D350" s="26"/>
      <c r="E350" s="27"/>
      <c r="F350" s="26"/>
      <c r="G350" s="27"/>
      <c r="H350" s="27"/>
      <c r="I350" s="27"/>
      <c r="J350" s="26"/>
      <c r="K350" s="45"/>
      <c r="L350" s="27"/>
      <c r="M350" s="42"/>
      <c r="N350" s="27"/>
      <c r="O350" s="46"/>
      <c r="P350" s="26"/>
      <c r="Q350" s="27"/>
      <c r="R350" s="26"/>
      <c r="S350" s="26"/>
      <c r="T350" s="27"/>
      <c r="U350" s="28"/>
      <c r="V350" s="28"/>
      <c r="W350" s="28"/>
      <c r="X350" s="28"/>
      <c r="Y350" s="28"/>
      <c r="Z350" s="28"/>
      <c r="AA350" s="28"/>
      <c r="AB350" s="28"/>
    </row>
    <row r="351" spans="1:28">
      <c r="A351" s="58"/>
      <c r="B351" s="26"/>
      <c r="C351" s="26"/>
      <c r="D351" s="26"/>
      <c r="E351" s="27"/>
      <c r="F351" s="26"/>
      <c r="G351" s="27"/>
      <c r="H351" s="27"/>
      <c r="I351" s="27"/>
      <c r="J351" s="26"/>
      <c r="K351" s="45"/>
      <c r="L351" s="27"/>
      <c r="M351" s="42"/>
      <c r="N351" s="27"/>
      <c r="O351" s="46"/>
      <c r="P351" s="26"/>
      <c r="Q351" s="27"/>
      <c r="R351" s="26"/>
      <c r="S351" s="26"/>
      <c r="T351" s="27"/>
      <c r="U351" s="28"/>
      <c r="V351" s="28"/>
      <c r="W351" s="28"/>
      <c r="X351" s="28"/>
      <c r="Y351" s="28"/>
      <c r="Z351" s="28"/>
      <c r="AA351" s="28"/>
      <c r="AB351" s="28"/>
    </row>
    <row r="352" spans="1:28">
      <c r="A352" s="58"/>
      <c r="B352" s="26"/>
      <c r="C352" s="26"/>
      <c r="D352" s="26"/>
      <c r="E352" s="27"/>
      <c r="F352" s="26"/>
      <c r="G352" s="27"/>
      <c r="H352" s="27"/>
      <c r="I352" s="27"/>
      <c r="J352" s="26"/>
      <c r="K352" s="45"/>
      <c r="L352" s="27"/>
      <c r="M352" s="42"/>
      <c r="N352" s="27"/>
      <c r="O352" s="46"/>
      <c r="P352" s="26"/>
      <c r="Q352" s="27"/>
      <c r="R352" s="26"/>
      <c r="S352" s="26"/>
      <c r="T352" s="27"/>
      <c r="U352" s="28"/>
      <c r="V352" s="28"/>
      <c r="W352" s="28"/>
      <c r="X352" s="28"/>
      <c r="Y352" s="28"/>
      <c r="Z352" s="28"/>
      <c r="AA352" s="28"/>
      <c r="AB352" s="28"/>
    </row>
    <row r="353" spans="1:28">
      <c r="A353" s="58"/>
      <c r="B353" s="26"/>
      <c r="C353" s="26"/>
      <c r="D353" s="26"/>
      <c r="E353" s="27"/>
      <c r="F353" s="26"/>
      <c r="G353" s="27"/>
      <c r="H353" s="27"/>
      <c r="I353" s="27"/>
      <c r="J353" s="26"/>
      <c r="K353" s="45"/>
      <c r="L353" s="27"/>
      <c r="M353" s="42"/>
      <c r="N353" s="27"/>
      <c r="O353" s="46"/>
      <c r="P353" s="26"/>
      <c r="Q353" s="27"/>
      <c r="R353" s="26"/>
      <c r="S353" s="26"/>
      <c r="T353" s="27"/>
      <c r="U353" s="28"/>
      <c r="V353" s="28"/>
      <c r="W353" s="28"/>
      <c r="X353" s="28"/>
      <c r="Y353" s="28"/>
      <c r="Z353" s="28"/>
      <c r="AA353" s="28"/>
      <c r="AB353" s="28"/>
    </row>
    <row r="354" spans="1:28">
      <c r="A354" s="58"/>
      <c r="B354" s="26"/>
      <c r="C354" s="26"/>
      <c r="D354" s="26"/>
      <c r="E354" s="27"/>
      <c r="F354" s="26"/>
      <c r="G354" s="27"/>
      <c r="H354" s="27"/>
      <c r="I354" s="27"/>
      <c r="J354" s="26"/>
      <c r="K354" s="45"/>
      <c r="L354" s="27"/>
      <c r="M354" s="42"/>
      <c r="N354" s="27"/>
      <c r="O354" s="46"/>
      <c r="P354" s="26"/>
      <c r="Q354" s="27"/>
      <c r="R354" s="26"/>
      <c r="S354" s="26"/>
      <c r="T354" s="27"/>
      <c r="U354" s="28"/>
      <c r="V354" s="28"/>
      <c r="W354" s="28"/>
      <c r="X354" s="28"/>
      <c r="Y354" s="28"/>
      <c r="Z354" s="28"/>
      <c r="AA354" s="28"/>
      <c r="AB354" s="28"/>
    </row>
    <row r="355" spans="1:28">
      <c r="A355" s="58"/>
      <c r="B355" s="26"/>
      <c r="C355" s="26"/>
      <c r="D355" s="26"/>
      <c r="E355" s="27"/>
      <c r="F355" s="26"/>
      <c r="G355" s="27"/>
      <c r="H355" s="27"/>
      <c r="I355" s="27"/>
      <c r="J355" s="26"/>
      <c r="K355" s="45"/>
      <c r="L355" s="27"/>
      <c r="M355" s="42"/>
      <c r="N355" s="27"/>
      <c r="O355" s="46"/>
      <c r="P355" s="26"/>
      <c r="Q355" s="27"/>
      <c r="R355" s="26"/>
      <c r="S355" s="26"/>
      <c r="T355" s="27"/>
      <c r="U355" s="28"/>
      <c r="V355" s="28"/>
      <c r="W355" s="28"/>
      <c r="X355" s="28"/>
      <c r="Y355" s="28"/>
      <c r="Z355" s="28"/>
      <c r="AA355" s="28"/>
      <c r="AB355" s="28"/>
    </row>
    <row r="356" spans="1:28">
      <c r="A356" s="58"/>
      <c r="B356" s="26"/>
      <c r="C356" s="26"/>
      <c r="D356" s="26"/>
      <c r="E356" s="27"/>
      <c r="F356" s="26"/>
      <c r="G356" s="27"/>
      <c r="H356" s="27"/>
      <c r="I356" s="27"/>
      <c r="J356" s="26"/>
      <c r="K356" s="45"/>
      <c r="L356" s="27"/>
      <c r="M356" s="42"/>
      <c r="N356" s="27"/>
      <c r="O356" s="46"/>
      <c r="P356" s="26"/>
      <c r="Q356" s="27"/>
      <c r="R356" s="26"/>
      <c r="S356" s="26"/>
      <c r="T356" s="27"/>
      <c r="U356" s="28"/>
      <c r="V356" s="28"/>
      <c r="W356" s="28"/>
      <c r="X356" s="28"/>
      <c r="Y356" s="28"/>
      <c r="Z356" s="28"/>
      <c r="AA356" s="28"/>
      <c r="AB356" s="28"/>
    </row>
    <row r="357" spans="1:28">
      <c r="A357" s="58"/>
      <c r="B357" s="26"/>
      <c r="C357" s="26"/>
      <c r="D357" s="26"/>
      <c r="E357" s="27"/>
      <c r="F357" s="26"/>
      <c r="G357" s="27"/>
      <c r="H357" s="27"/>
      <c r="I357" s="27"/>
      <c r="J357" s="26"/>
      <c r="K357" s="45"/>
      <c r="L357" s="27"/>
      <c r="M357" s="42"/>
      <c r="N357" s="27"/>
      <c r="O357" s="46"/>
      <c r="P357" s="26"/>
      <c r="Q357" s="27"/>
      <c r="R357" s="26"/>
      <c r="S357" s="26"/>
      <c r="T357" s="27"/>
      <c r="U357" s="28"/>
      <c r="V357" s="28"/>
      <c r="W357" s="28"/>
      <c r="X357" s="28"/>
      <c r="Y357" s="28"/>
      <c r="Z357" s="28"/>
      <c r="AA357" s="28"/>
      <c r="AB357" s="28"/>
    </row>
    <row r="358" spans="1:28">
      <c r="A358" s="58"/>
      <c r="B358" s="26"/>
      <c r="C358" s="26"/>
      <c r="D358" s="26"/>
      <c r="E358" s="27"/>
      <c r="F358" s="26"/>
      <c r="G358" s="27"/>
      <c r="H358" s="27"/>
      <c r="I358" s="27"/>
      <c r="J358" s="26"/>
      <c r="K358" s="45"/>
      <c r="L358" s="27"/>
      <c r="M358" s="42"/>
      <c r="N358" s="27"/>
      <c r="O358" s="46"/>
      <c r="P358" s="26"/>
      <c r="Q358" s="27"/>
      <c r="R358" s="26"/>
      <c r="S358" s="26"/>
      <c r="T358" s="27"/>
      <c r="U358" s="28"/>
      <c r="V358" s="28"/>
      <c r="W358" s="28"/>
      <c r="X358" s="28"/>
      <c r="Y358" s="28"/>
      <c r="Z358" s="28"/>
      <c r="AA358" s="28"/>
      <c r="AB358" s="28"/>
    </row>
    <row r="359" spans="1:28">
      <c r="A359" s="58"/>
      <c r="B359" s="26"/>
      <c r="C359" s="26"/>
      <c r="D359" s="26"/>
      <c r="E359" s="27"/>
      <c r="F359" s="26"/>
      <c r="G359" s="27"/>
      <c r="H359" s="27"/>
      <c r="I359" s="27"/>
      <c r="J359" s="26"/>
      <c r="K359" s="45"/>
      <c r="L359" s="27"/>
      <c r="M359" s="42"/>
      <c r="N359" s="27"/>
      <c r="O359" s="46"/>
      <c r="P359" s="26"/>
      <c r="Q359" s="27"/>
      <c r="R359" s="26"/>
      <c r="S359" s="26"/>
      <c r="T359" s="27"/>
      <c r="U359" s="28"/>
      <c r="V359" s="28"/>
      <c r="W359" s="28"/>
      <c r="X359" s="28"/>
      <c r="Y359" s="28"/>
      <c r="Z359" s="28"/>
      <c r="AA359" s="28"/>
      <c r="AB359" s="28"/>
    </row>
    <row r="360" spans="1:28">
      <c r="A360" s="58"/>
      <c r="B360" s="26"/>
      <c r="C360" s="26"/>
      <c r="D360" s="26"/>
      <c r="E360" s="27"/>
      <c r="F360" s="26"/>
      <c r="G360" s="27"/>
      <c r="H360" s="27"/>
      <c r="I360" s="27"/>
      <c r="J360" s="26"/>
      <c r="K360" s="45"/>
      <c r="L360" s="27"/>
      <c r="M360" s="42"/>
      <c r="N360" s="27"/>
      <c r="O360" s="46"/>
      <c r="P360" s="26"/>
      <c r="Q360" s="27"/>
      <c r="R360" s="26"/>
      <c r="S360" s="26"/>
      <c r="T360" s="27"/>
      <c r="U360" s="28"/>
      <c r="V360" s="28"/>
      <c r="W360" s="28"/>
      <c r="X360" s="28"/>
      <c r="Y360" s="28"/>
      <c r="Z360" s="28"/>
      <c r="AA360" s="28"/>
      <c r="AB360" s="28"/>
    </row>
    <row r="361" spans="1:28">
      <c r="A361" s="58"/>
      <c r="B361" s="26"/>
      <c r="C361" s="26"/>
      <c r="D361" s="26"/>
      <c r="E361" s="27"/>
      <c r="F361" s="26"/>
      <c r="G361" s="27"/>
      <c r="H361" s="27"/>
      <c r="I361" s="27"/>
      <c r="J361" s="26"/>
      <c r="K361" s="45"/>
      <c r="L361" s="27"/>
      <c r="M361" s="42"/>
      <c r="N361" s="27"/>
      <c r="O361" s="46"/>
      <c r="P361" s="26"/>
      <c r="Q361" s="27"/>
      <c r="R361" s="26"/>
      <c r="S361" s="26"/>
      <c r="T361" s="27"/>
      <c r="U361" s="28"/>
      <c r="V361" s="28"/>
      <c r="W361" s="28"/>
      <c r="X361" s="28"/>
      <c r="Y361" s="28"/>
      <c r="Z361" s="28"/>
      <c r="AA361" s="28"/>
      <c r="AB361" s="28"/>
    </row>
    <row r="362" spans="1:28">
      <c r="A362" s="58"/>
      <c r="B362" s="26"/>
      <c r="C362" s="26"/>
      <c r="D362" s="26"/>
      <c r="E362" s="27"/>
      <c r="F362" s="26"/>
      <c r="G362" s="27"/>
      <c r="H362" s="27"/>
      <c r="I362" s="27"/>
      <c r="J362" s="26"/>
      <c r="K362" s="45"/>
      <c r="L362" s="27"/>
      <c r="M362" s="42"/>
      <c r="N362" s="27"/>
      <c r="O362" s="46"/>
      <c r="P362" s="26"/>
      <c r="Q362" s="27"/>
      <c r="R362" s="26"/>
      <c r="S362" s="26"/>
      <c r="T362" s="27"/>
      <c r="U362" s="28"/>
      <c r="V362" s="28"/>
      <c r="W362" s="28"/>
      <c r="X362" s="28"/>
      <c r="Y362" s="28"/>
      <c r="Z362" s="28"/>
      <c r="AA362" s="28"/>
      <c r="AB362" s="28"/>
    </row>
    <row r="363" spans="1:28">
      <c r="A363" s="58"/>
      <c r="B363" s="26"/>
      <c r="C363" s="26"/>
      <c r="D363" s="26"/>
      <c r="E363" s="27"/>
      <c r="F363" s="26"/>
      <c r="G363" s="27"/>
      <c r="H363" s="27"/>
      <c r="I363" s="27"/>
      <c r="J363" s="26"/>
      <c r="K363" s="45"/>
      <c r="L363" s="27"/>
      <c r="M363" s="42"/>
      <c r="N363" s="27"/>
      <c r="O363" s="46"/>
      <c r="P363" s="26"/>
      <c r="Q363" s="27"/>
      <c r="R363" s="26"/>
      <c r="S363" s="26"/>
      <c r="T363" s="27"/>
      <c r="U363" s="28"/>
      <c r="V363" s="28"/>
      <c r="W363" s="28"/>
      <c r="X363" s="28"/>
      <c r="Y363" s="28"/>
      <c r="Z363" s="28"/>
      <c r="AA363" s="28"/>
      <c r="AB363" s="28"/>
    </row>
    <row r="364" spans="1:28">
      <c r="A364" s="58"/>
      <c r="B364" s="26"/>
      <c r="C364" s="26"/>
      <c r="D364" s="26"/>
      <c r="E364" s="27"/>
      <c r="F364" s="26"/>
      <c r="G364" s="27"/>
      <c r="H364" s="27"/>
      <c r="I364" s="27"/>
      <c r="J364" s="26"/>
      <c r="K364" s="45"/>
      <c r="L364" s="27"/>
      <c r="M364" s="42"/>
      <c r="N364" s="27"/>
      <c r="O364" s="46"/>
      <c r="P364" s="26"/>
      <c r="Q364" s="27"/>
      <c r="R364" s="26"/>
      <c r="S364" s="26"/>
      <c r="T364" s="27"/>
      <c r="U364" s="28"/>
      <c r="V364" s="28"/>
      <c r="W364" s="28"/>
      <c r="X364" s="28"/>
      <c r="Y364" s="28"/>
      <c r="Z364" s="28"/>
      <c r="AA364" s="28"/>
      <c r="AB364" s="28"/>
    </row>
    <row r="365" spans="1:28">
      <c r="A365" s="58"/>
      <c r="B365" s="26"/>
      <c r="C365" s="26"/>
      <c r="D365" s="26"/>
      <c r="E365" s="27"/>
      <c r="F365" s="26"/>
      <c r="G365" s="27"/>
      <c r="H365" s="27"/>
      <c r="I365" s="27"/>
      <c r="J365" s="26"/>
      <c r="K365" s="45"/>
      <c r="L365" s="27"/>
      <c r="M365" s="42"/>
      <c r="N365" s="27"/>
      <c r="O365" s="46"/>
      <c r="P365" s="26"/>
      <c r="Q365" s="27"/>
      <c r="R365" s="26"/>
      <c r="S365" s="26"/>
      <c r="T365" s="27"/>
      <c r="U365" s="28"/>
      <c r="V365" s="28"/>
      <c r="W365" s="28"/>
      <c r="X365" s="28"/>
      <c r="Y365" s="28"/>
      <c r="Z365" s="28"/>
      <c r="AA365" s="28"/>
      <c r="AB365" s="28"/>
    </row>
    <row r="366" spans="1:28">
      <c r="A366" s="58"/>
      <c r="B366" s="26"/>
      <c r="C366" s="26"/>
      <c r="D366" s="26"/>
      <c r="E366" s="27"/>
      <c r="F366" s="26"/>
      <c r="G366" s="27"/>
      <c r="H366" s="27"/>
      <c r="I366" s="27"/>
      <c r="J366" s="26"/>
      <c r="K366" s="45"/>
      <c r="L366" s="27"/>
      <c r="M366" s="42"/>
      <c r="N366" s="27"/>
      <c r="O366" s="46"/>
      <c r="P366" s="26"/>
      <c r="Q366" s="27"/>
      <c r="R366" s="26"/>
      <c r="S366" s="26"/>
      <c r="T366" s="27"/>
      <c r="U366" s="28"/>
      <c r="V366" s="28"/>
      <c r="W366" s="28"/>
      <c r="X366" s="28"/>
      <c r="Y366" s="28"/>
      <c r="Z366" s="28"/>
      <c r="AA366" s="28"/>
      <c r="AB366" s="28"/>
    </row>
    <row r="367" spans="1:28">
      <c r="A367" s="58"/>
      <c r="B367" s="26"/>
      <c r="C367" s="26"/>
      <c r="D367" s="26"/>
      <c r="E367" s="27"/>
      <c r="F367" s="26"/>
      <c r="G367" s="27"/>
      <c r="H367" s="27"/>
      <c r="I367" s="27"/>
      <c r="J367" s="26"/>
      <c r="K367" s="45"/>
      <c r="L367" s="27"/>
      <c r="M367" s="42"/>
      <c r="N367" s="27"/>
      <c r="O367" s="46"/>
      <c r="P367" s="26"/>
      <c r="Q367" s="27"/>
      <c r="R367" s="26"/>
      <c r="S367" s="26"/>
      <c r="T367" s="27"/>
      <c r="U367" s="28"/>
      <c r="V367" s="28"/>
      <c r="W367" s="28"/>
      <c r="X367" s="28"/>
      <c r="Y367" s="28"/>
      <c r="Z367" s="28"/>
      <c r="AA367" s="28"/>
      <c r="AB367" s="28"/>
    </row>
    <row r="368" spans="1:28">
      <c r="A368" s="58"/>
      <c r="B368" s="26"/>
      <c r="C368" s="26"/>
      <c r="D368" s="26"/>
      <c r="E368" s="27"/>
      <c r="F368" s="26"/>
      <c r="G368" s="27"/>
      <c r="H368" s="27"/>
      <c r="I368" s="27"/>
      <c r="J368" s="26"/>
      <c r="K368" s="45"/>
      <c r="L368" s="27"/>
      <c r="M368" s="42"/>
      <c r="N368" s="27"/>
      <c r="O368" s="46"/>
      <c r="P368" s="26"/>
      <c r="Q368" s="27"/>
      <c r="R368" s="26"/>
      <c r="S368" s="26"/>
      <c r="T368" s="27"/>
      <c r="U368" s="28"/>
      <c r="V368" s="28"/>
      <c r="W368" s="28"/>
      <c r="X368" s="28"/>
      <c r="Y368" s="28"/>
      <c r="Z368" s="28"/>
      <c r="AA368" s="28"/>
      <c r="AB368" s="28"/>
    </row>
    <row r="369" spans="1:28">
      <c r="A369" s="58"/>
      <c r="B369" s="26"/>
      <c r="C369" s="26"/>
      <c r="D369" s="26"/>
      <c r="E369" s="27"/>
      <c r="F369" s="26"/>
      <c r="G369" s="27"/>
      <c r="H369" s="27"/>
      <c r="I369" s="27"/>
      <c r="J369" s="26"/>
      <c r="K369" s="45"/>
      <c r="L369" s="27"/>
      <c r="M369" s="42"/>
      <c r="N369" s="27"/>
      <c r="O369" s="46"/>
      <c r="P369" s="26"/>
      <c r="Q369" s="27"/>
      <c r="R369" s="26"/>
      <c r="S369" s="26"/>
      <c r="T369" s="27"/>
      <c r="U369" s="28"/>
      <c r="V369" s="28"/>
      <c r="W369" s="28"/>
      <c r="X369" s="28"/>
      <c r="Y369" s="28"/>
      <c r="Z369" s="28"/>
      <c r="AA369" s="28"/>
      <c r="AB369" s="28"/>
    </row>
    <row r="370" spans="1:28">
      <c r="A370" s="58"/>
      <c r="B370" s="26"/>
      <c r="C370" s="26"/>
      <c r="D370" s="26"/>
      <c r="E370" s="27"/>
      <c r="F370" s="26"/>
      <c r="G370" s="27"/>
      <c r="H370" s="27"/>
      <c r="I370" s="27"/>
      <c r="J370" s="26"/>
      <c r="K370" s="45"/>
      <c r="L370" s="27"/>
      <c r="M370" s="42"/>
      <c r="N370" s="27"/>
      <c r="O370" s="46"/>
      <c r="P370" s="26"/>
      <c r="Q370" s="27"/>
      <c r="R370" s="26"/>
      <c r="S370" s="26"/>
      <c r="T370" s="27"/>
      <c r="U370" s="28"/>
      <c r="V370" s="28"/>
      <c r="W370" s="28"/>
      <c r="X370" s="28"/>
      <c r="Y370" s="28"/>
      <c r="Z370" s="28"/>
      <c r="AA370" s="28"/>
      <c r="AB370" s="28"/>
    </row>
    <row r="371" spans="1:28">
      <c r="A371" s="58"/>
      <c r="B371" s="26"/>
      <c r="C371" s="26"/>
      <c r="D371" s="26"/>
      <c r="E371" s="27"/>
      <c r="F371" s="26"/>
      <c r="G371" s="27"/>
      <c r="H371" s="27"/>
      <c r="I371" s="27"/>
      <c r="J371" s="26"/>
      <c r="K371" s="45"/>
      <c r="L371" s="27"/>
      <c r="M371" s="42"/>
      <c r="N371" s="27"/>
      <c r="O371" s="46"/>
      <c r="P371" s="26"/>
      <c r="Q371" s="27"/>
      <c r="R371" s="26"/>
      <c r="S371" s="26"/>
      <c r="T371" s="27"/>
      <c r="U371" s="28"/>
      <c r="V371" s="28"/>
      <c r="W371" s="28"/>
      <c r="X371" s="28"/>
      <c r="Y371" s="28"/>
      <c r="Z371" s="28"/>
      <c r="AA371" s="28"/>
      <c r="AB371" s="28"/>
    </row>
    <row r="372" spans="1:28">
      <c r="A372" s="58"/>
      <c r="B372" s="26"/>
      <c r="C372" s="26"/>
      <c r="D372" s="26"/>
      <c r="E372" s="27"/>
      <c r="F372" s="26"/>
      <c r="G372" s="27"/>
      <c r="H372" s="27"/>
      <c r="I372" s="27"/>
      <c r="J372" s="26"/>
      <c r="K372" s="45"/>
      <c r="L372" s="27"/>
      <c r="M372" s="42"/>
      <c r="N372" s="27"/>
      <c r="O372" s="46"/>
      <c r="P372" s="26"/>
      <c r="Q372" s="27"/>
      <c r="R372" s="26"/>
      <c r="S372" s="26"/>
      <c r="T372" s="27"/>
      <c r="U372" s="28"/>
      <c r="V372" s="28"/>
      <c r="W372" s="28"/>
      <c r="X372" s="28"/>
      <c r="Y372" s="28"/>
      <c r="Z372" s="28"/>
      <c r="AA372" s="28"/>
      <c r="AB372" s="28"/>
    </row>
    <row r="373" spans="1:28">
      <c r="A373" s="58"/>
      <c r="B373" s="26"/>
      <c r="C373" s="26"/>
      <c r="D373" s="26"/>
      <c r="E373" s="27"/>
      <c r="F373" s="26"/>
      <c r="G373" s="27"/>
      <c r="H373" s="27"/>
      <c r="I373" s="27"/>
      <c r="J373" s="26"/>
      <c r="K373" s="45"/>
      <c r="L373" s="27"/>
      <c r="M373" s="42"/>
      <c r="N373" s="27"/>
      <c r="O373" s="46"/>
      <c r="P373" s="26"/>
      <c r="Q373" s="27"/>
      <c r="R373" s="26"/>
      <c r="S373" s="26"/>
      <c r="T373" s="27"/>
      <c r="U373" s="28"/>
      <c r="V373" s="28"/>
      <c r="W373" s="28"/>
      <c r="X373" s="28"/>
      <c r="Y373" s="28"/>
      <c r="Z373" s="28"/>
      <c r="AA373" s="28"/>
      <c r="AB373" s="28"/>
    </row>
    <row r="374" spans="1:28">
      <c r="A374" s="58"/>
      <c r="B374" s="26"/>
      <c r="C374" s="26"/>
      <c r="D374" s="26"/>
      <c r="E374" s="27"/>
      <c r="F374" s="26"/>
      <c r="G374" s="27"/>
      <c r="H374" s="27"/>
      <c r="I374" s="27"/>
      <c r="J374" s="26"/>
      <c r="K374" s="45"/>
      <c r="L374" s="27"/>
      <c r="M374" s="42"/>
      <c r="N374" s="27"/>
      <c r="O374" s="46"/>
      <c r="P374" s="26"/>
      <c r="Q374" s="27"/>
      <c r="R374" s="26"/>
      <c r="S374" s="26"/>
      <c r="T374" s="27"/>
      <c r="U374" s="28"/>
      <c r="V374" s="28"/>
      <c r="W374" s="28"/>
      <c r="X374" s="28"/>
      <c r="Y374" s="28"/>
      <c r="Z374" s="28"/>
      <c r="AA374" s="28"/>
      <c r="AB374" s="28"/>
    </row>
    <row r="375" spans="1:28">
      <c r="A375" s="58"/>
      <c r="B375" s="26"/>
      <c r="C375" s="26"/>
      <c r="D375" s="26"/>
      <c r="E375" s="27"/>
      <c r="F375" s="26"/>
      <c r="G375" s="27"/>
      <c r="H375" s="27"/>
      <c r="I375" s="27"/>
      <c r="J375" s="26"/>
      <c r="K375" s="45"/>
      <c r="L375" s="27"/>
      <c r="M375" s="42"/>
      <c r="N375" s="27"/>
      <c r="O375" s="46"/>
      <c r="P375" s="26"/>
      <c r="Q375" s="27"/>
      <c r="R375" s="26"/>
      <c r="S375" s="26"/>
      <c r="T375" s="27"/>
      <c r="U375" s="28"/>
      <c r="V375" s="28"/>
      <c r="W375" s="28"/>
      <c r="X375" s="28"/>
      <c r="Y375" s="28"/>
      <c r="Z375" s="28"/>
      <c r="AA375" s="28"/>
      <c r="AB375" s="28"/>
    </row>
    <row r="376" spans="1:28">
      <c r="A376" s="58"/>
      <c r="B376" s="26"/>
      <c r="C376" s="26"/>
      <c r="D376" s="26"/>
      <c r="E376" s="27"/>
      <c r="F376" s="26"/>
      <c r="G376" s="27"/>
      <c r="H376" s="27"/>
      <c r="I376" s="27"/>
      <c r="J376" s="26"/>
      <c r="K376" s="45"/>
      <c r="L376" s="27"/>
      <c r="M376" s="42"/>
      <c r="N376" s="27"/>
      <c r="O376" s="46"/>
      <c r="P376" s="26"/>
      <c r="Q376" s="27"/>
      <c r="R376" s="26"/>
      <c r="S376" s="26"/>
      <c r="T376" s="27"/>
      <c r="U376" s="28"/>
      <c r="V376" s="28"/>
      <c r="W376" s="28"/>
      <c r="X376" s="28"/>
      <c r="Y376" s="28"/>
      <c r="Z376" s="28"/>
      <c r="AA376" s="28"/>
      <c r="AB376" s="28"/>
    </row>
    <row r="377" spans="1:28">
      <c r="A377" s="58"/>
      <c r="B377" s="26"/>
      <c r="C377" s="26"/>
      <c r="D377" s="26"/>
      <c r="E377" s="27"/>
      <c r="F377" s="26"/>
      <c r="G377" s="27"/>
      <c r="H377" s="27"/>
      <c r="I377" s="27"/>
      <c r="J377" s="26"/>
      <c r="K377" s="45"/>
      <c r="L377" s="27"/>
      <c r="M377" s="42"/>
      <c r="N377" s="27"/>
      <c r="O377" s="46"/>
      <c r="P377" s="26"/>
      <c r="Q377" s="27"/>
      <c r="R377" s="26"/>
      <c r="S377" s="26"/>
      <c r="T377" s="27"/>
      <c r="U377" s="28"/>
      <c r="V377" s="28"/>
      <c r="W377" s="28"/>
      <c r="X377" s="28"/>
      <c r="Y377" s="28"/>
      <c r="Z377" s="28"/>
      <c r="AA377" s="28"/>
      <c r="AB377" s="28"/>
    </row>
    <row r="378" spans="1:28">
      <c r="A378" s="58"/>
      <c r="B378" s="26"/>
      <c r="C378" s="26"/>
      <c r="D378" s="26"/>
      <c r="E378" s="27"/>
      <c r="F378" s="26"/>
      <c r="G378" s="27"/>
      <c r="H378" s="27"/>
      <c r="I378" s="27"/>
      <c r="J378" s="26"/>
      <c r="K378" s="45"/>
      <c r="L378" s="27"/>
      <c r="M378" s="42"/>
      <c r="N378" s="27"/>
      <c r="O378" s="46"/>
      <c r="P378" s="26"/>
      <c r="Q378" s="27"/>
      <c r="R378" s="26"/>
      <c r="S378" s="26"/>
      <c r="T378" s="27"/>
      <c r="U378" s="28"/>
      <c r="V378" s="28"/>
      <c r="W378" s="28"/>
      <c r="X378" s="28"/>
      <c r="Y378" s="28"/>
      <c r="Z378" s="28"/>
      <c r="AA378" s="28"/>
      <c r="AB378" s="28"/>
    </row>
    <row r="379" spans="1:28">
      <c r="A379" s="58"/>
      <c r="B379" s="26"/>
      <c r="C379" s="26"/>
      <c r="D379" s="26"/>
      <c r="E379" s="27"/>
      <c r="F379" s="26"/>
      <c r="G379" s="27"/>
      <c r="H379" s="27"/>
      <c r="I379" s="27"/>
      <c r="J379" s="26"/>
      <c r="K379" s="45"/>
      <c r="L379" s="27"/>
      <c r="M379" s="42"/>
      <c r="N379" s="27"/>
      <c r="O379" s="46"/>
      <c r="P379" s="26"/>
      <c r="Q379" s="27"/>
      <c r="R379" s="26"/>
      <c r="S379" s="26"/>
      <c r="T379" s="27"/>
      <c r="U379" s="28"/>
      <c r="V379" s="28"/>
      <c r="W379" s="28"/>
      <c r="X379" s="28"/>
      <c r="Y379" s="28"/>
      <c r="Z379" s="28"/>
      <c r="AA379" s="28"/>
      <c r="AB379" s="28"/>
    </row>
    <row r="380" spans="1:28">
      <c r="A380" s="58"/>
      <c r="B380" s="26"/>
      <c r="C380" s="26"/>
      <c r="D380" s="26"/>
      <c r="E380" s="27"/>
      <c r="F380" s="26"/>
      <c r="G380" s="27"/>
      <c r="H380" s="27"/>
      <c r="I380" s="27"/>
      <c r="J380" s="26"/>
      <c r="K380" s="45"/>
      <c r="L380" s="27"/>
      <c r="M380" s="42"/>
      <c r="N380" s="27"/>
      <c r="O380" s="46"/>
      <c r="P380" s="26"/>
      <c r="Q380" s="27"/>
      <c r="R380" s="26"/>
      <c r="S380" s="26"/>
      <c r="T380" s="27"/>
      <c r="U380" s="28"/>
      <c r="V380" s="28"/>
      <c r="W380" s="28"/>
      <c r="X380" s="28"/>
      <c r="Y380" s="28"/>
      <c r="Z380" s="28"/>
      <c r="AA380" s="28"/>
      <c r="AB380" s="28"/>
    </row>
    <row r="381" spans="1:28">
      <c r="A381" s="58"/>
      <c r="B381" s="26"/>
      <c r="C381" s="26"/>
      <c r="D381" s="26"/>
      <c r="E381" s="27"/>
      <c r="F381" s="26"/>
      <c r="G381" s="27"/>
      <c r="H381" s="27"/>
      <c r="I381" s="27"/>
      <c r="J381" s="26"/>
      <c r="K381" s="45"/>
      <c r="L381" s="27"/>
      <c r="M381" s="42"/>
      <c r="N381" s="27"/>
      <c r="O381" s="46"/>
      <c r="P381" s="26"/>
      <c r="Q381" s="27"/>
      <c r="R381" s="26"/>
      <c r="S381" s="26"/>
      <c r="T381" s="27"/>
      <c r="U381" s="28"/>
      <c r="V381" s="28"/>
      <c r="W381" s="28"/>
      <c r="X381" s="28"/>
      <c r="Y381" s="28"/>
      <c r="Z381" s="28"/>
      <c r="AA381" s="28"/>
      <c r="AB381" s="28"/>
    </row>
    <row r="382" spans="1:28">
      <c r="A382" s="58"/>
      <c r="B382" s="26"/>
      <c r="C382" s="26"/>
      <c r="D382" s="26"/>
      <c r="E382" s="27"/>
      <c r="F382" s="26"/>
      <c r="G382" s="27"/>
      <c r="H382" s="27"/>
      <c r="I382" s="27"/>
      <c r="J382" s="26"/>
      <c r="K382" s="45"/>
      <c r="L382" s="27"/>
      <c r="M382" s="42"/>
      <c r="N382" s="27"/>
      <c r="O382" s="46"/>
      <c r="P382" s="26"/>
      <c r="Q382" s="27"/>
      <c r="R382" s="26"/>
      <c r="S382" s="26"/>
      <c r="T382" s="27"/>
      <c r="U382" s="28"/>
      <c r="V382" s="28"/>
      <c r="W382" s="28"/>
      <c r="X382" s="28"/>
      <c r="Y382" s="28"/>
      <c r="Z382" s="28"/>
      <c r="AA382" s="28"/>
      <c r="AB382" s="28"/>
    </row>
    <row r="383" spans="1:28">
      <c r="A383" s="58"/>
      <c r="B383" s="26"/>
      <c r="C383" s="26"/>
      <c r="D383" s="26"/>
      <c r="E383" s="27"/>
      <c r="F383" s="26"/>
      <c r="G383" s="27"/>
      <c r="H383" s="27"/>
      <c r="I383" s="27"/>
      <c r="J383" s="26"/>
      <c r="K383" s="45"/>
      <c r="L383" s="27"/>
      <c r="M383" s="42"/>
      <c r="N383" s="27"/>
      <c r="O383" s="46"/>
      <c r="P383" s="26"/>
      <c r="Q383" s="27"/>
      <c r="R383" s="26"/>
      <c r="S383" s="26"/>
      <c r="T383" s="27"/>
      <c r="U383" s="28"/>
      <c r="V383" s="28"/>
      <c r="W383" s="28"/>
      <c r="X383" s="28"/>
      <c r="Y383" s="28"/>
      <c r="Z383" s="28"/>
      <c r="AA383" s="28"/>
      <c r="AB383" s="28"/>
    </row>
    <row r="384" spans="1:28">
      <c r="A384" s="58"/>
      <c r="B384" s="26"/>
      <c r="C384" s="26"/>
      <c r="D384" s="26"/>
      <c r="E384" s="27"/>
      <c r="F384" s="26"/>
      <c r="G384" s="27"/>
      <c r="H384" s="27"/>
      <c r="I384" s="27"/>
      <c r="J384" s="26"/>
      <c r="K384" s="45"/>
      <c r="L384" s="27"/>
      <c r="M384" s="42"/>
      <c r="N384" s="27"/>
      <c r="O384" s="46"/>
      <c r="P384" s="26"/>
      <c r="Q384" s="27"/>
      <c r="R384" s="26"/>
      <c r="S384" s="26"/>
      <c r="T384" s="27"/>
      <c r="U384" s="28"/>
      <c r="V384" s="28"/>
      <c r="W384" s="28"/>
      <c r="X384" s="28"/>
      <c r="Y384" s="28"/>
      <c r="Z384" s="28"/>
      <c r="AA384" s="28"/>
      <c r="AB384" s="28"/>
    </row>
    <row r="385" spans="1:28">
      <c r="A385" s="58"/>
      <c r="B385" s="26"/>
      <c r="C385" s="26"/>
      <c r="D385" s="26"/>
      <c r="E385" s="27"/>
      <c r="F385" s="26"/>
      <c r="G385" s="27"/>
      <c r="H385" s="27"/>
      <c r="I385" s="27"/>
      <c r="J385" s="26"/>
      <c r="K385" s="45"/>
      <c r="L385" s="27"/>
      <c r="M385" s="42"/>
      <c r="N385" s="27"/>
      <c r="O385" s="46"/>
      <c r="P385" s="26"/>
      <c r="Q385" s="27"/>
      <c r="R385" s="26"/>
      <c r="S385" s="26"/>
      <c r="T385" s="27"/>
      <c r="U385" s="28"/>
      <c r="V385" s="28"/>
      <c r="W385" s="28"/>
      <c r="X385" s="28"/>
      <c r="Y385" s="28"/>
      <c r="Z385" s="28"/>
      <c r="AA385" s="28"/>
      <c r="AB385" s="28"/>
    </row>
    <row r="386" spans="1:28">
      <c r="A386" s="58"/>
      <c r="B386" s="26"/>
      <c r="C386" s="26"/>
      <c r="D386" s="26"/>
      <c r="E386" s="27"/>
      <c r="F386" s="26"/>
      <c r="G386" s="27"/>
      <c r="H386" s="27"/>
      <c r="I386" s="27"/>
      <c r="J386" s="26"/>
      <c r="K386" s="45"/>
      <c r="L386" s="27"/>
      <c r="M386" s="42"/>
      <c r="N386" s="27"/>
      <c r="O386" s="46"/>
      <c r="P386" s="26"/>
      <c r="Q386" s="27"/>
      <c r="R386" s="26"/>
      <c r="S386" s="26"/>
      <c r="T386" s="27"/>
      <c r="U386" s="28"/>
      <c r="V386" s="28"/>
      <c r="W386" s="28"/>
      <c r="X386" s="28"/>
      <c r="Y386" s="28"/>
      <c r="Z386" s="28"/>
      <c r="AA386" s="28"/>
      <c r="AB386" s="28"/>
    </row>
    <row r="387" spans="1:28">
      <c r="A387" s="58"/>
      <c r="B387" s="26"/>
      <c r="C387" s="26"/>
      <c r="D387" s="26"/>
      <c r="E387" s="27"/>
      <c r="F387" s="26"/>
      <c r="G387" s="27"/>
      <c r="H387" s="27"/>
      <c r="I387" s="27"/>
      <c r="J387" s="26"/>
      <c r="K387" s="45"/>
      <c r="L387" s="27"/>
      <c r="M387" s="42"/>
      <c r="N387" s="27"/>
      <c r="O387" s="46"/>
      <c r="P387" s="26"/>
      <c r="Q387" s="27"/>
      <c r="R387" s="26"/>
      <c r="S387" s="26"/>
      <c r="T387" s="27"/>
      <c r="U387" s="28"/>
      <c r="V387" s="28"/>
      <c r="W387" s="28"/>
      <c r="X387" s="28"/>
      <c r="Y387" s="28"/>
      <c r="Z387" s="28"/>
      <c r="AA387" s="28"/>
      <c r="AB387" s="28"/>
    </row>
    <row r="388" spans="1:28">
      <c r="A388" s="58"/>
      <c r="B388" s="26"/>
      <c r="C388" s="26"/>
      <c r="D388" s="26"/>
      <c r="E388" s="27"/>
      <c r="F388" s="26"/>
      <c r="G388" s="27"/>
      <c r="H388" s="27"/>
      <c r="I388" s="27"/>
      <c r="J388" s="26"/>
      <c r="K388" s="45"/>
      <c r="L388" s="27"/>
      <c r="M388" s="42"/>
      <c r="N388" s="27"/>
      <c r="O388" s="46"/>
      <c r="P388" s="26"/>
      <c r="Q388" s="27"/>
      <c r="R388" s="26"/>
      <c r="S388" s="26"/>
      <c r="T388" s="27"/>
      <c r="U388" s="28"/>
      <c r="V388" s="28"/>
      <c r="W388" s="28"/>
      <c r="X388" s="28"/>
      <c r="Y388" s="28"/>
      <c r="Z388" s="28"/>
      <c r="AA388" s="28"/>
      <c r="AB388" s="28"/>
    </row>
    <row r="389" spans="1:28">
      <c r="A389" s="58"/>
      <c r="B389" s="26"/>
      <c r="C389" s="26"/>
      <c r="D389" s="26"/>
      <c r="E389" s="27"/>
      <c r="F389" s="26"/>
      <c r="G389" s="27"/>
      <c r="H389" s="27"/>
      <c r="I389" s="27"/>
      <c r="J389" s="26"/>
      <c r="K389" s="45"/>
      <c r="L389" s="27"/>
      <c r="M389" s="42"/>
      <c r="N389" s="27"/>
      <c r="O389" s="46"/>
      <c r="P389" s="26"/>
      <c r="Q389" s="27"/>
      <c r="R389" s="26"/>
      <c r="S389" s="26"/>
      <c r="T389" s="27"/>
      <c r="U389" s="28"/>
      <c r="V389" s="28"/>
      <c r="W389" s="28"/>
      <c r="X389" s="28"/>
      <c r="Y389" s="28"/>
      <c r="Z389" s="28"/>
      <c r="AA389" s="28"/>
      <c r="AB389" s="28"/>
    </row>
    <row r="390" spans="1:28">
      <c r="A390" s="58"/>
      <c r="B390" s="26"/>
      <c r="C390" s="26"/>
      <c r="D390" s="26"/>
      <c r="E390" s="27"/>
      <c r="F390" s="26"/>
      <c r="G390" s="27"/>
      <c r="H390" s="27"/>
      <c r="I390" s="27"/>
      <c r="J390" s="26"/>
      <c r="K390" s="45"/>
      <c r="L390" s="27"/>
      <c r="M390" s="42"/>
      <c r="N390" s="27"/>
      <c r="O390" s="46"/>
      <c r="P390" s="26"/>
      <c r="Q390" s="27"/>
      <c r="R390" s="26"/>
      <c r="S390" s="26"/>
      <c r="T390" s="27"/>
      <c r="U390" s="28"/>
      <c r="V390" s="28"/>
      <c r="W390" s="28"/>
      <c r="X390" s="28"/>
      <c r="Y390" s="28"/>
      <c r="Z390" s="28"/>
      <c r="AA390" s="28"/>
      <c r="AB390" s="28"/>
    </row>
    <row r="391" spans="1:28">
      <c r="A391" s="58"/>
      <c r="B391" s="26"/>
      <c r="C391" s="26"/>
      <c r="D391" s="26"/>
      <c r="E391" s="27"/>
      <c r="F391" s="26"/>
      <c r="G391" s="27"/>
      <c r="H391" s="27"/>
      <c r="I391" s="27"/>
      <c r="J391" s="26"/>
      <c r="K391" s="45"/>
      <c r="L391" s="27"/>
      <c r="M391" s="42"/>
      <c r="N391" s="27"/>
      <c r="O391" s="46"/>
      <c r="P391" s="26"/>
      <c r="Q391" s="27"/>
      <c r="R391" s="26"/>
      <c r="S391" s="26"/>
      <c r="T391" s="27"/>
      <c r="U391" s="28"/>
      <c r="V391" s="28"/>
      <c r="W391" s="28"/>
      <c r="X391" s="28"/>
      <c r="Y391" s="28"/>
      <c r="Z391" s="28"/>
      <c r="AA391" s="28"/>
      <c r="AB391" s="28"/>
    </row>
    <row r="392" spans="1:28">
      <c r="A392" s="58"/>
      <c r="B392" s="26"/>
      <c r="C392" s="26"/>
      <c r="D392" s="26"/>
      <c r="E392" s="27"/>
      <c r="F392" s="26"/>
      <c r="G392" s="27"/>
      <c r="H392" s="27"/>
      <c r="I392" s="27"/>
      <c r="J392" s="26"/>
      <c r="K392" s="45"/>
      <c r="L392" s="27"/>
      <c r="M392" s="42"/>
      <c r="N392" s="27"/>
      <c r="O392" s="46"/>
      <c r="P392" s="26"/>
      <c r="Q392" s="27"/>
      <c r="R392" s="26"/>
      <c r="S392" s="26"/>
      <c r="T392" s="27"/>
      <c r="U392" s="28"/>
      <c r="V392" s="28"/>
      <c r="W392" s="28"/>
      <c r="X392" s="28"/>
      <c r="Y392" s="28"/>
      <c r="Z392" s="28"/>
      <c r="AA392" s="28"/>
      <c r="AB392" s="28"/>
    </row>
    <row r="393" spans="1:28">
      <c r="A393" s="58"/>
      <c r="B393" s="26"/>
      <c r="C393" s="26"/>
      <c r="D393" s="26"/>
      <c r="E393" s="27"/>
      <c r="F393" s="26"/>
      <c r="G393" s="27"/>
      <c r="H393" s="27"/>
      <c r="I393" s="27"/>
      <c r="J393" s="26"/>
      <c r="K393" s="45"/>
      <c r="L393" s="27"/>
      <c r="M393" s="42"/>
      <c r="N393" s="27"/>
      <c r="O393" s="46"/>
      <c r="P393" s="26"/>
      <c r="Q393" s="27"/>
      <c r="R393" s="26"/>
      <c r="S393" s="26"/>
      <c r="T393" s="27"/>
      <c r="U393" s="28"/>
      <c r="V393" s="28"/>
      <c r="W393" s="28"/>
      <c r="X393" s="28"/>
      <c r="Y393" s="28"/>
      <c r="Z393" s="28"/>
      <c r="AA393" s="28"/>
      <c r="AB393" s="28"/>
    </row>
    <row r="394" spans="1:28">
      <c r="A394" s="58"/>
      <c r="B394" s="26"/>
      <c r="C394" s="26"/>
      <c r="D394" s="26"/>
      <c r="E394" s="27"/>
      <c r="F394" s="26"/>
      <c r="G394" s="27"/>
      <c r="H394" s="27"/>
      <c r="I394" s="27"/>
      <c r="J394" s="26"/>
      <c r="K394" s="45"/>
      <c r="L394" s="27"/>
      <c r="M394" s="42"/>
      <c r="N394" s="27"/>
      <c r="O394" s="46"/>
      <c r="P394" s="26"/>
      <c r="Q394" s="27"/>
      <c r="R394" s="26"/>
      <c r="S394" s="26"/>
      <c r="T394" s="27"/>
      <c r="U394" s="28"/>
      <c r="V394" s="28"/>
      <c r="W394" s="28"/>
      <c r="X394" s="28"/>
      <c r="Y394" s="28"/>
      <c r="Z394" s="28"/>
      <c r="AA394" s="28"/>
      <c r="AB394" s="28"/>
    </row>
    <row r="395" spans="1:28">
      <c r="A395" s="58"/>
      <c r="B395" s="26"/>
      <c r="C395" s="26"/>
      <c r="D395" s="26"/>
      <c r="E395" s="27"/>
      <c r="F395" s="26"/>
      <c r="G395" s="27"/>
      <c r="H395" s="27"/>
      <c r="I395" s="27"/>
      <c r="J395" s="26"/>
      <c r="K395" s="45"/>
      <c r="L395" s="27"/>
      <c r="M395" s="42"/>
      <c r="N395" s="27"/>
      <c r="O395" s="46"/>
      <c r="P395" s="26"/>
      <c r="Q395" s="27"/>
      <c r="R395" s="26"/>
      <c r="S395" s="26"/>
      <c r="T395" s="27"/>
      <c r="U395" s="28"/>
      <c r="V395" s="28"/>
      <c r="W395" s="28"/>
      <c r="X395" s="28"/>
      <c r="Y395" s="28"/>
      <c r="Z395" s="28"/>
      <c r="AA395" s="28"/>
      <c r="AB395" s="28"/>
    </row>
    <row r="396" spans="1:28">
      <c r="A396" s="58"/>
      <c r="B396" s="26"/>
      <c r="C396" s="26"/>
      <c r="D396" s="26"/>
      <c r="E396" s="27"/>
      <c r="F396" s="26"/>
      <c r="G396" s="27"/>
      <c r="H396" s="27"/>
      <c r="I396" s="27"/>
      <c r="J396" s="26"/>
      <c r="K396" s="45"/>
      <c r="L396" s="27"/>
      <c r="M396" s="42"/>
      <c r="N396" s="27"/>
      <c r="O396" s="46"/>
      <c r="P396" s="26"/>
      <c r="Q396" s="27"/>
      <c r="R396" s="26"/>
      <c r="S396" s="26"/>
      <c r="T396" s="27"/>
      <c r="U396" s="28"/>
      <c r="V396" s="28"/>
      <c r="W396" s="28"/>
      <c r="X396" s="28"/>
      <c r="Y396" s="28"/>
      <c r="Z396" s="28"/>
      <c r="AA396" s="28"/>
      <c r="AB396" s="28"/>
    </row>
    <row r="397" spans="1:28">
      <c r="A397" s="58"/>
      <c r="B397" s="26"/>
      <c r="C397" s="26"/>
      <c r="D397" s="26"/>
      <c r="E397" s="27"/>
      <c r="F397" s="26"/>
      <c r="G397" s="27"/>
      <c r="H397" s="27"/>
      <c r="I397" s="27"/>
      <c r="J397" s="26"/>
      <c r="K397" s="45"/>
      <c r="L397" s="27"/>
      <c r="M397" s="42"/>
      <c r="N397" s="27"/>
      <c r="O397" s="46"/>
      <c r="P397" s="26"/>
      <c r="Q397" s="27"/>
      <c r="R397" s="26"/>
      <c r="S397" s="26"/>
      <c r="T397" s="27"/>
      <c r="U397" s="28"/>
      <c r="V397" s="28"/>
      <c r="W397" s="28"/>
      <c r="X397" s="28"/>
      <c r="Y397" s="28"/>
      <c r="Z397" s="28"/>
      <c r="AA397" s="28"/>
      <c r="AB397" s="28"/>
    </row>
    <row r="398" spans="1:28">
      <c r="A398" s="58"/>
      <c r="B398" s="26"/>
      <c r="C398" s="26"/>
      <c r="D398" s="26"/>
      <c r="E398" s="27"/>
      <c r="F398" s="26"/>
      <c r="G398" s="27"/>
      <c r="H398" s="27"/>
      <c r="I398" s="27"/>
      <c r="J398" s="26"/>
      <c r="K398" s="45"/>
      <c r="L398" s="27"/>
      <c r="M398" s="42"/>
      <c r="N398" s="27"/>
      <c r="O398" s="46"/>
      <c r="P398" s="26"/>
      <c r="Q398" s="27"/>
      <c r="R398" s="26"/>
      <c r="S398" s="26"/>
      <c r="T398" s="27"/>
      <c r="U398" s="28"/>
      <c r="V398" s="28"/>
      <c r="W398" s="28"/>
      <c r="X398" s="28"/>
      <c r="Y398" s="28"/>
      <c r="Z398" s="28"/>
      <c r="AA398" s="28"/>
      <c r="AB398" s="28"/>
    </row>
    <row r="399" spans="1:28">
      <c r="A399" s="58"/>
      <c r="B399" s="26"/>
      <c r="C399" s="26"/>
      <c r="D399" s="26"/>
      <c r="E399" s="27"/>
      <c r="F399" s="26"/>
      <c r="G399" s="27"/>
      <c r="H399" s="27"/>
      <c r="I399" s="27"/>
      <c r="J399" s="26"/>
      <c r="K399" s="45"/>
      <c r="L399" s="27"/>
      <c r="M399" s="42"/>
      <c r="N399" s="27"/>
      <c r="O399" s="46"/>
      <c r="P399" s="26"/>
      <c r="Q399" s="27"/>
      <c r="R399" s="26"/>
      <c r="S399" s="26"/>
      <c r="T399" s="27"/>
      <c r="U399" s="28"/>
      <c r="V399" s="28"/>
      <c r="W399" s="28"/>
      <c r="X399" s="28"/>
      <c r="Y399" s="28"/>
      <c r="Z399" s="28"/>
      <c r="AA399" s="28"/>
      <c r="AB399" s="28"/>
    </row>
    <row r="400" spans="1:28">
      <c r="A400" s="58"/>
      <c r="B400" s="26"/>
      <c r="C400" s="26"/>
      <c r="D400" s="26"/>
      <c r="E400" s="27"/>
      <c r="F400" s="26"/>
      <c r="G400" s="27"/>
      <c r="H400" s="27"/>
      <c r="I400" s="27"/>
      <c r="J400" s="26"/>
      <c r="K400" s="45"/>
      <c r="L400" s="27"/>
      <c r="M400" s="42"/>
      <c r="N400" s="27"/>
      <c r="O400" s="46"/>
      <c r="P400" s="26"/>
      <c r="Q400" s="27"/>
      <c r="R400" s="26"/>
      <c r="S400" s="26"/>
      <c r="T400" s="27"/>
      <c r="U400" s="28"/>
      <c r="V400" s="28"/>
      <c r="W400" s="28"/>
      <c r="X400" s="28"/>
      <c r="Y400" s="28"/>
      <c r="Z400" s="28"/>
      <c r="AA400" s="28"/>
      <c r="AB400" s="28"/>
    </row>
    <row r="401" spans="1:28">
      <c r="A401" s="58"/>
      <c r="B401" s="26"/>
      <c r="C401" s="26"/>
      <c r="D401" s="26"/>
      <c r="E401" s="27"/>
      <c r="F401" s="26"/>
      <c r="G401" s="27"/>
      <c r="H401" s="27"/>
      <c r="I401" s="27"/>
      <c r="J401" s="26"/>
      <c r="K401" s="45"/>
      <c r="L401" s="27"/>
      <c r="M401" s="42"/>
      <c r="N401" s="27"/>
      <c r="O401" s="46"/>
      <c r="P401" s="26"/>
      <c r="Q401" s="27"/>
      <c r="R401" s="26"/>
      <c r="S401" s="26"/>
      <c r="T401" s="27"/>
      <c r="U401" s="28"/>
      <c r="V401" s="28"/>
      <c r="W401" s="28"/>
      <c r="X401" s="28"/>
      <c r="Y401" s="28"/>
      <c r="Z401" s="28"/>
      <c r="AA401" s="28"/>
      <c r="AB401" s="28"/>
    </row>
    <row r="402" spans="1:28">
      <c r="A402" s="58"/>
      <c r="B402" s="26"/>
      <c r="C402" s="26"/>
      <c r="D402" s="26"/>
      <c r="E402" s="27"/>
      <c r="F402" s="26"/>
      <c r="G402" s="27"/>
      <c r="H402" s="27"/>
      <c r="I402" s="27"/>
      <c r="J402" s="26"/>
      <c r="K402" s="45"/>
      <c r="L402" s="27"/>
      <c r="M402" s="42"/>
      <c r="N402" s="27"/>
      <c r="O402" s="46"/>
      <c r="P402" s="26"/>
      <c r="Q402" s="27"/>
      <c r="R402" s="26"/>
      <c r="S402" s="26"/>
      <c r="T402" s="27"/>
      <c r="U402" s="28"/>
      <c r="V402" s="28"/>
      <c r="W402" s="28"/>
      <c r="X402" s="28"/>
      <c r="Y402" s="28"/>
      <c r="Z402" s="28"/>
      <c r="AA402" s="28"/>
      <c r="AB402" s="28"/>
    </row>
    <row r="403" spans="1:28">
      <c r="A403" s="58"/>
      <c r="B403" s="26"/>
      <c r="C403" s="26"/>
      <c r="D403" s="26"/>
      <c r="E403" s="27"/>
      <c r="F403" s="26"/>
      <c r="G403" s="27"/>
      <c r="H403" s="27"/>
      <c r="I403" s="27"/>
      <c r="J403" s="26"/>
      <c r="K403" s="45"/>
      <c r="L403" s="27"/>
      <c r="M403" s="42"/>
      <c r="N403" s="27"/>
      <c r="O403" s="46"/>
      <c r="P403" s="26"/>
      <c r="Q403" s="27"/>
      <c r="R403" s="26"/>
      <c r="S403" s="26"/>
      <c r="T403" s="27"/>
      <c r="U403" s="28"/>
      <c r="V403" s="28"/>
      <c r="W403" s="28"/>
      <c r="X403" s="28"/>
      <c r="Y403" s="28"/>
      <c r="Z403" s="28"/>
      <c r="AA403" s="28"/>
      <c r="AB403" s="28"/>
    </row>
    <row r="404" spans="1:28">
      <c r="A404" s="58"/>
      <c r="B404" s="26"/>
      <c r="C404" s="26"/>
      <c r="D404" s="26"/>
      <c r="E404" s="27"/>
      <c r="F404" s="26"/>
      <c r="G404" s="27"/>
      <c r="H404" s="27"/>
      <c r="I404" s="27"/>
      <c r="J404" s="26"/>
      <c r="K404" s="45"/>
      <c r="L404" s="27"/>
      <c r="M404" s="42"/>
      <c r="N404" s="27"/>
      <c r="O404" s="46"/>
      <c r="P404" s="26"/>
      <c r="Q404" s="27"/>
      <c r="R404" s="26"/>
      <c r="S404" s="26"/>
      <c r="T404" s="27"/>
      <c r="U404" s="28"/>
      <c r="V404" s="28"/>
      <c r="W404" s="28"/>
      <c r="X404" s="28"/>
      <c r="Y404" s="28"/>
      <c r="Z404" s="28"/>
      <c r="AA404" s="28"/>
      <c r="AB404" s="28"/>
    </row>
    <row r="405" spans="1:28">
      <c r="A405" s="58"/>
      <c r="B405" s="26"/>
      <c r="C405" s="26"/>
      <c r="D405" s="26"/>
      <c r="E405" s="27"/>
      <c r="F405" s="26"/>
      <c r="G405" s="27"/>
      <c r="H405" s="27"/>
      <c r="I405" s="27"/>
      <c r="J405" s="26"/>
      <c r="K405" s="45"/>
      <c r="L405" s="27"/>
      <c r="M405" s="42"/>
      <c r="N405" s="27"/>
      <c r="O405" s="46"/>
      <c r="P405" s="26"/>
      <c r="Q405" s="27"/>
      <c r="R405" s="26"/>
      <c r="S405" s="26"/>
      <c r="T405" s="27"/>
      <c r="U405" s="28"/>
      <c r="V405" s="28"/>
      <c r="W405" s="28"/>
      <c r="X405" s="28"/>
      <c r="Y405" s="28"/>
      <c r="Z405" s="28"/>
      <c r="AA405" s="28"/>
      <c r="AB405" s="28"/>
    </row>
    <row r="406" spans="1:28">
      <c r="A406" s="58"/>
      <c r="B406" s="26"/>
      <c r="C406" s="26"/>
      <c r="D406" s="26"/>
      <c r="E406" s="27"/>
      <c r="F406" s="26"/>
      <c r="G406" s="27"/>
      <c r="H406" s="27"/>
      <c r="I406" s="27"/>
      <c r="J406" s="26"/>
      <c r="K406" s="45"/>
      <c r="L406" s="27"/>
      <c r="M406" s="42"/>
      <c r="N406" s="27"/>
      <c r="O406" s="46"/>
      <c r="P406" s="26"/>
      <c r="Q406" s="27"/>
      <c r="R406" s="26"/>
      <c r="S406" s="26"/>
      <c r="T406" s="27"/>
      <c r="U406" s="28"/>
      <c r="V406" s="28"/>
      <c r="W406" s="28"/>
      <c r="X406" s="28"/>
      <c r="Y406" s="28"/>
      <c r="Z406" s="28"/>
      <c r="AA406" s="28"/>
      <c r="AB406" s="28"/>
    </row>
    <row r="407" spans="1:28">
      <c r="A407" s="58"/>
      <c r="B407" s="26"/>
      <c r="C407" s="26"/>
      <c r="D407" s="26"/>
      <c r="E407" s="27"/>
      <c r="F407" s="26"/>
      <c r="G407" s="27"/>
      <c r="H407" s="27"/>
      <c r="I407" s="27"/>
      <c r="J407" s="26"/>
      <c r="K407" s="45"/>
      <c r="L407" s="27"/>
      <c r="M407" s="42"/>
      <c r="N407" s="27"/>
      <c r="O407" s="46"/>
      <c r="P407" s="26"/>
      <c r="Q407" s="27"/>
      <c r="R407" s="26"/>
      <c r="S407" s="26"/>
      <c r="T407" s="27"/>
      <c r="U407" s="28"/>
      <c r="V407" s="28"/>
      <c r="W407" s="28"/>
      <c r="X407" s="28"/>
      <c r="Y407" s="28"/>
      <c r="Z407" s="28"/>
      <c r="AA407" s="28"/>
      <c r="AB407" s="28"/>
    </row>
    <row r="408" spans="1:28">
      <c r="A408" s="58"/>
      <c r="B408" s="26"/>
      <c r="C408" s="26"/>
      <c r="D408" s="26"/>
      <c r="E408" s="27"/>
      <c r="F408" s="26"/>
      <c r="G408" s="27"/>
      <c r="H408" s="27"/>
      <c r="I408" s="27"/>
      <c r="J408" s="26"/>
      <c r="K408" s="45"/>
      <c r="L408" s="27"/>
      <c r="M408" s="42"/>
      <c r="N408" s="27"/>
      <c r="O408" s="46"/>
      <c r="P408" s="26"/>
      <c r="Q408" s="27"/>
      <c r="R408" s="26"/>
      <c r="S408" s="26"/>
      <c r="T408" s="27"/>
      <c r="U408" s="28"/>
      <c r="V408" s="28"/>
      <c r="W408" s="28"/>
      <c r="X408" s="28"/>
      <c r="Y408" s="28"/>
      <c r="Z408" s="28"/>
      <c r="AA408" s="28"/>
      <c r="AB408" s="28"/>
    </row>
    <row r="409" spans="1:28">
      <c r="A409" s="58"/>
      <c r="B409" s="26"/>
      <c r="C409" s="26"/>
      <c r="D409" s="26"/>
      <c r="E409" s="27"/>
      <c r="F409" s="26"/>
      <c r="G409" s="27"/>
      <c r="H409" s="27"/>
      <c r="I409" s="27"/>
      <c r="J409" s="26"/>
      <c r="K409" s="45"/>
      <c r="L409" s="27"/>
      <c r="M409" s="42"/>
      <c r="N409" s="27"/>
      <c r="O409" s="46"/>
      <c r="P409" s="26"/>
      <c r="Q409" s="27"/>
      <c r="R409" s="26"/>
      <c r="S409" s="26"/>
      <c r="T409" s="27"/>
      <c r="U409" s="28"/>
      <c r="V409" s="28"/>
      <c r="W409" s="28"/>
      <c r="X409" s="28"/>
      <c r="Y409" s="28"/>
      <c r="Z409" s="28"/>
      <c r="AA409" s="28"/>
      <c r="AB409" s="28"/>
    </row>
    <row r="410" spans="1:28">
      <c r="A410" s="58"/>
      <c r="B410" s="26"/>
      <c r="C410" s="26"/>
      <c r="D410" s="26"/>
      <c r="E410" s="27"/>
      <c r="F410" s="26"/>
      <c r="G410" s="27"/>
      <c r="H410" s="27"/>
      <c r="I410" s="27"/>
      <c r="J410" s="26"/>
      <c r="K410" s="45"/>
      <c r="L410" s="27"/>
      <c r="M410" s="42"/>
      <c r="N410" s="27"/>
      <c r="O410" s="46"/>
      <c r="P410" s="26"/>
      <c r="Q410" s="27"/>
      <c r="R410" s="26"/>
      <c r="S410" s="26"/>
      <c r="T410" s="27"/>
      <c r="U410" s="28"/>
      <c r="V410" s="28"/>
      <c r="W410" s="28"/>
      <c r="X410" s="28"/>
      <c r="Y410" s="28"/>
      <c r="Z410" s="28"/>
      <c r="AA410" s="28"/>
      <c r="AB410" s="28"/>
    </row>
    <row r="411" spans="1:28">
      <c r="A411" s="58"/>
      <c r="B411" s="26"/>
      <c r="C411" s="26"/>
      <c r="D411" s="26"/>
      <c r="E411" s="27"/>
      <c r="F411" s="26"/>
      <c r="G411" s="27"/>
      <c r="H411" s="27"/>
      <c r="I411" s="27"/>
      <c r="J411" s="26"/>
      <c r="K411" s="45"/>
      <c r="L411" s="27"/>
      <c r="M411" s="42"/>
      <c r="N411" s="27"/>
      <c r="O411" s="46"/>
      <c r="P411" s="26"/>
      <c r="Q411" s="27"/>
      <c r="R411" s="26"/>
      <c r="S411" s="26"/>
      <c r="T411" s="27"/>
      <c r="U411" s="28"/>
      <c r="V411" s="28"/>
      <c r="W411" s="28"/>
      <c r="X411" s="28"/>
      <c r="Y411" s="28"/>
      <c r="Z411" s="28"/>
      <c r="AA411" s="28"/>
      <c r="AB411" s="28"/>
    </row>
    <row r="412" spans="1:28">
      <c r="A412" s="58"/>
      <c r="B412" s="26"/>
      <c r="C412" s="26"/>
      <c r="D412" s="26"/>
      <c r="E412" s="27"/>
      <c r="F412" s="26"/>
      <c r="G412" s="27"/>
      <c r="H412" s="27"/>
      <c r="I412" s="27"/>
      <c r="J412" s="26"/>
      <c r="K412" s="45"/>
      <c r="L412" s="27"/>
      <c r="M412" s="42"/>
      <c r="N412" s="27"/>
      <c r="O412" s="46"/>
      <c r="P412" s="26"/>
      <c r="Q412" s="27"/>
      <c r="R412" s="26"/>
      <c r="S412" s="26"/>
      <c r="T412" s="27"/>
      <c r="U412" s="28"/>
      <c r="V412" s="28"/>
      <c r="W412" s="28"/>
      <c r="X412" s="28"/>
      <c r="Y412" s="28"/>
      <c r="Z412" s="28"/>
      <c r="AA412" s="28"/>
      <c r="AB412" s="28"/>
    </row>
    <row r="413" spans="1:28">
      <c r="A413" s="58"/>
      <c r="B413" s="26"/>
      <c r="C413" s="26"/>
      <c r="D413" s="26"/>
      <c r="E413" s="27"/>
      <c r="F413" s="26"/>
      <c r="G413" s="27"/>
      <c r="H413" s="27"/>
      <c r="I413" s="27"/>
      <c r="J413" s="26"/>
      <c r="K413" s="45"/>
      <c r="L413" s="27"/>
      <c r="M413" s="42"/>
      <c r="N413" s="27"/>
      <c r="O413" s="46"/>
      <c r="P413" s="26"/>
      <c r="Q413" s="27"/>
      <c r="R413" s="26"/>
      <c r="S413" s="26"/>
      <c r="T413" s="27"/>
      <c r="U413" s="28"/>
      <c r="V413" s="28"/>
      <c r="W413" s="28"/>
      <c r="X413" s="28"/>
      <c r="Y413" s="28"/>
      <c r="Z413" s="28"/>
      <c r="AA413" s="28"/>
      <c r="AB413" s="28"/>
    </row>
    <row r="414" spans="1:28">
      <c r="A414" s="58"/>
      <c r="B414" s="26"/>
      <c r="C414" s="26"/>
      <c r="D414" s="26"/>
      <c r="E414" s="27"/>
      <c r="F414" s="26"/>
      <c r="G414" s="27"/>
      <c r="H414" s="27"/>
      <c r="I414" s="27"/>
      <c r="J414" s="26"/>
      <c r="K414" s="45"/>
      <c r="L414" s="27"/>
      <c r="M414" s="42"/>
      <c r="N414" s="27"/>
      <c r="O414" s="46"/>
      <c r="P414" s="26"/>
      <c r="Q414" s="27"/>
      <c r="R414" s="26"/>
      <c r="S414" s="26"/>
      <c r="T414" s="27"/>
      <c r="U414" s="28"/>
      <c r="V414" s="28"/>
      <c r="W414" s="28"/>
      <c r="X414" s="28"/>
      <c r="Y414" s="28"/>
      <c r="Z414" s="28"/>
      <c r="AA414" s="28"/>
      <c r="AB414" s="28"/>
    </row>
    <row r="415" spans="1:28">
      <c r="A415" s="58"/>
      <c r="B415" s="26"/>
      <c r="C415" s="26"/>
      <c r="D415" s="26"/>
      <c r="E415" s="27"/>
      <c r="F415" s="26"/>
      <c r="G415" s="27"/>
      <c r="H415" s="27"/>
      <c r="I415" s="27"/>
      <c r="J415" s="26"/>
      <c r="K415" s="45"/>
      <c r="L415" s="27"/>
      <c r="M415" s="42"/>
      <c r="N415" s="27"/>
      <c r="O415" s="46"/>
      <c r="P415" s="26"/>
      <c r="Q415" s="27"/>
      <c r="R415" s="26"/>
      <c r="S415" s="26"/>
      <c r="T415" s="27"/>
      <c r="U415" s="28"/>
      <c r="V415" s="28"/>
      <c r="W415" s="28"/>
      <c r="X415" s="28"/>
      <c r="Y415" s="28"/>
      <c r="Z415" s="28"/>
      <c r="AA415" s="28"/>
      <c r="AB415" s="28"/>
    </row>
    <row r="416" spans="1:28">
      <c r="A416" s="58"/>
      <c r="B416" s="26"/>
      <c r="C416" s="26"/>
      <c r="D416" s="26"/>
      <c r="E416" s="27"/>
      <c r="F416" s="26"/>
      <c r="G416" s="27"/>
      <c r="H416" s="27"/>
      <c r="I416" s="27"/>
      <c r="J416" s="26"/>
      <c r="K416" s="45"/>
      <c r="L416" s="27"/>
      <c r="M416" s="42"/>
      <c r="N416" s="27"/>
      <c r="O416" s="46"/>
      <c r="P416" s="26"/>
      <c r="Q416" s="27"/>
      <c r="R416" s="26"/>
      <c r="S416" s="26"/>
      <c r="T416" s="27"/>
      <c r="U416" s="28"/>
      <c r="V416" s="28"/>
      <c r="W416" s="28"/>
      <c r="X416" s="28"/>
      <c r="Y416" s="28"/>
      <c r="Z416" s="28"/>
      <c r="AA416" s="28"/>
      <c r="AB416" s="28"/>
    </row>
    <row r="417" spans="1:28">
      <c r="A417" s="58"/>
      <c r="B417" s="26"/>
      <c r="C417" s="26"/>
      <c r="D417" s="26"/>
      <c r="E417" s="27"/>
      <c r="F417" s="26"/>
      <c r="G417" s="27"/>
      <c r="H417" s="27"/>
      <c r="I417" s="27"/>
      <c r="J417" s="26"/>
      <c r="K417" s="45"/>
      <c r="L417" s="27"/>
      <c r="M417" s="42"/>
      <c r="N417" s="27"/>
      <c r="O417" s="46"/>
      <c r="P417" s="26"/>
      <c r="Q417" s="27"/>
      <c r="R417" s="26"/>
      <c r="S417" s="26"/>
      <c r="T417" s="27"/>
      <c r="U417" s="28"/>
      <c r="V417" s="28"/>
      <c r="W417" s="28"/>
      <c r="X417" s="28"/>
      <c r="Y417" s="28"/>
      <c r="Z417" s="28"/>
      <c r="AA417" s="28"/>
      <c r="AB417" s="28"/>
    </row>
    <row r="418" spans="1:28">
      <c r="A418" s="58"/>
      <c r="B418" s="26"/>
      <c r="C418" s="26"/>
      <c r="D418" s="26"/>
      <c r="E418" s="27"/>
      <c r="F418" s="26"/>
      <c r="G418" s="27"/>
      <c r="H418" s="27"/>
      <c r="I418" s="27"/>
      <c r="J418" s="26"/>
      <c r="K418" s="45"/>
      <c r="L418" s="27"/>
      <c r="M418" s="42"/>
      <c r="N418" s="27"/>
      <c r="O418" s="46"/>
      <c r="P418" s="26"/>
      <c r="Q418" s="27"/>
      <c r="R418" s="26"/>
      <c r="S418" s="26"/>
      <c r="T418" s="27"/>
      <c r="U418" s="28"/>
      <c r="V418" s="28"/>
      <c r="W418" s="28"/>
      <c r="X418" s="28"/>
      <c r="Y418" s="28"/>
      <c r="Z418" s="28"/>
      <c r="AA418" s="28"/>
      <c r="AB418" s="28"/>
    </row>
    <row r="419" spans="1:28">
      <c r="A419" s="58"/>
      <c r="B419" s="26"/>
      <c r="C419" s="26"/>
      <c r="D419" s="26"/>
      <c r="E419" s="27"/>
      <c r="F419" s="26"/>
      <c r="G419" s="27"/>
      <c r="H419" s="27"/>
      <c r="I419" s="27"/>
      <c r="J419" s="26"/>
      <c r="K419" s="45"/>
      <c r="L419" s="27"/>
      <c r="M419" s="42"/>
      <c r="N419" s="27"/>
      <c r="O419" s="46"/>
      <c r="P419" s="26"/>
      <c r="Q419" s="27"/>
      <c r="R419" s="26"/>
      <c r="S419" s="26"/>
      <c r="T419" s="27"/>
      <c r="U419" s="28"/>
      <c r="V419" s="28"/>
      <c r="W419" s="28"/>
      <c r="X419" s="28"/>
      <c r="Y419" s="28"/>
      <c r="Z419" s="28"/>
      <c r="AA419" s="28"/>
      <c r="AB419" s="28"/>
    </row>
    <row r="420" spans="1:28">
      <c r="A420" s="58"/>
      <c r="B420" s="26"/>
      <c r="C420" s="26"/>
      <c r="D420" s="26"/>
      <c r="E420" s="27"/>
      <c r="F420" s="26"/>
      <c r="G420" s="27"/>
      <c r="H420" s="27"/>
      <c r="I420" s="27"/>
      <c r="J420" s="26"/>
      <c r="K420" s="45"/>
      <c r="L420" s="27"/>
      <c r="M420" s="42"/>
      <c r="N420" s="27"/>
      <c r="O420" s="46"/>
      <c r="P420" s="26"/>
      <c r="Q420" s="27"/>
      <c r="R420" s="26"/>
      <c r="S420" s="26"/>
      <c r="T420" s="27"/>
      <c r="U420" s="28"/>
      <c r="V420" s="28"/>
      <c r="W420" s="28"/>
      <c r="X420" s="28"/>
      <c r="Y420" s="28"/>
      <c r="Z420" s="28"/>
      <c r="AA420" s="28"/>
      <c r="AB420" s="28"/>
    </row>
    <row r="421" spans="1:28">
      <c r="A421" s="58"/>
      <c r="B421" s="26"/>
      <c r="C421" s="26"/>
      <c r="D421" s="26"/>
      <c r="E421" s="27"/>
      <c r="F421" s="26"/>
      <c r="G421" s="27"/>
      <c r="H421" s="27"/>
      <c r="I421" s="27"/>
      <c r="J421" s="26"/>
      <c r="K421" s="45"/>
      <c r="L421" s="27"/>
      <c r="M421" s="42"/>
      <c r="N421" s="27"/>
      <c r="O421" s="46"/>
      <c r="P421" s="26"/>
      <c r="Q421" s="27"/>
      <c r="R421" s="26"/>
      <c r="S421" s="26"/>
      <c r="T421" s="27"/>
      <c r="U421" s="28"/>
      <c r="V421" s="28"/>
      <c r="W421" s="28"/>
      <c r="X421" s="28"/>
      <c r="Y421" s="28"/>
      <c r="Z421" s="28"/>
      <c r="AA421" s="28"/>
      <c r="AB421" s="28"/>
    </row>
    <row r="422" spans="1:28">
      <c r="A422" s="58"/>
      <c r="B422" s="26"/>
      <c r="C422" s="26"/>
      <c r="D422" s="26"/>
      <c r="E422" s="27"/>
      <c r="F422" s="26"/>
      <c r="G422" s="27"/>
      <c r="H422" s="27"/>
      <c r="I422" s="27"/>
      <c r="J422" s="26"/>
      <c r="K422" s="45"/>
      <c r="L422" s="27"/>
      <c r="M422" s="42"/>
      <c r="N422" s="27"/>
      <c r="O422" s="46"/>
      <c r="P422" s="26"/>
      <c r="Q422" s="27"/>
      <c r="R422" s="26"/>
      <c r="S422" s="26"/>
      <c r="T422" s="27"/>
      <c r="U422" s="28"/>
      <c r="V422" s="28"/>
      <c r="W422" s="28"/>
      <c r="X422" s="28"/>
      <c r="Y422" s="28"/>
      <c r="Z422" s="28"/>
      <c r="AA422" s="28"/>
      <c r="AB422" s="28"/>
    </row>
    <row r="423" spans="1:28">
      <c r="A423" s="58"/>
      <c r="B423" s="26"/>
      <c r="C423" s="26"/>
      <c r="D423" s="26"/>
      <c r="E423" s="27"/>
      <c r="F423" s="26"/>
      <c r="G423" s="27"/>
      <c r="H423" s="27"/>
      <c r="I423" s="27"/>
      <c r="J423" s="26"/>
      <c r="K423" s="45"/>
      <c r="L423" s="27"/>
      <c r="M423" s="42"/>
      <c r="N423" s="27"/>
      <c r="O423" s="46"/>
      <c r="P423" s="26"/>
      <c r="Q423" s="27"/>
      <c r="R423" s="26"/>
      <c r="S423" s="26"/>
      <c r="T423" s="27"/>
      <c r="U423" s="28"/>
      <c r="V423" s="28"/>
      <c r="W423" s="28"/>
      <c r="X423" s="28"/>
      <c r="Y423" s="28"/>
      <c r="Z423" s="28"/>
      <c r="AA423" s="28"/>
      <c r="AB423" s="28"/>
    </row>
    <row r="424" spans="1:28">
      <c r="A424" s="58"/>
      <c r="B424" s="26"/>
      <c r="C424" s="26"/>
      <c r="D424" s="26"/>
      <c r="E424" s="27"/>
      <c r="F424" s="26"/>
      <c r="G424" s="27"/>
      <c r="H424" s="27"/>
      <c r="I424" s="27"/>
      <c r="J424" s="26"/>
      <c r="K424" s="45"/>
      <c r="L424" s="27"/>
      <c r="M424" s="42"/>
      <c r="N424" s="27"/>
      <c r="O424" s="46"/>
      <c r="P424" s="26"/>
      <c r="Q424" s="27"/>
      <c r="R424" s="26"/>
      <c r="S424" s="26"/>
      <c r="T424" s="27"/>
      <c r="U424" s="28"/>
      <c r="V424" s="28"/>
      <c r="W424" s="28"/>
      <c r="X424" s="28"/>
      <c r="Y424" s="28"/>
      <c r="Z424" s="28"/>
      <c r="AA424" s="28"/>
      <c r="AB424" s="28"/>
    </row>
    <row r="425" spans="1:28">
      <c r="A425" s="58"/>
      <c r="B425" s="26"/>
      <c r="C425" s="26"/>
      <c r="D425" s="26"/>
      <c r="E425" s="27"/>
      <c r="F425" s="26"/>
      <c r="G425" s="27"/>
      <c r="H425" s="27"/>
      <c r="I425" s="27"/>
      <c r="J425" s="26"/>
      <c r="K425" s="45"/>
      <c r="L425" s="27"/>
      <c r="M425" s="42"/>
      <c r="N425" s="27"/>
      <c r="O425" s="46"/>
      <c r="P425" s="26"/>
      <c r="Q425" s="27"/>
      <c r="R425" s="26"/>
      <c r="S425" s="26"/>
      <c r="T425" s="27"/>
      <c r="U425" s="28"/>
      <c r="V425" s="28"/>
      <c r="W425" s="28"/>
      <c r="X425" s="28"/>
      <c r="Y425" s="28"/>
      <c r="Z425" s="28"/>
      <c r="AA425" s="28"/>
      <c r="AB425" s="28"/>
    </row>
    <row r="426" spans="1:28">
      <c r="A426" s="58"/>
      <c r="B426" s="26"/>
      <c r="C426" s="26"/>
      <c r="D426" s="26"/>
      <c r="E426" s="27"/>
      <c r="F426" s="26"/>
      <c r="G426" s="27"/>
      <c r="H426" s="27"/>
      <c r="I426" s="27"/>
      <c r="J426" s="26"/>
      <c r="K426" s="45"/>
      <c r="L426" s="27"/>
      <c r="M426" s="42"/>
      <c r="N426" s="27"/>
      <c r="O426" s="46"/>
      <c r="P426" s="26"/>
      <c r="Q426" s="27"/>
      <c r="R426" s="26"/>
      <c r="S426" s="26"/>
      <c r="T426" s="27"/>
      <c r="U426" s="28"/>
      <c r="V426" s="28"/>
      <c r="W426" s="28"/>
      <c r="X426" s="28"/>
      <c r="Y426" s="28"/>
      <c r="Z426" s="28"/>
      <c r="AA426" s="28"/>
      <c r="AB426" s="28"/>
    </row>
    <row r="427" spans="1:28">
      <c r="A427" s="58"/>
      <c r="B427" s="26"/>
      <c r="C427" s="26"/>
      <c r="D427" s="26"/>
      <c r="E427" s="27"/>
      <c r="F427" s="26"/>
      <c r="G427" s="27"/>
      <c r="H427" s="27"/>
      <c r="I427" s="27"/>
      <c r="J427" s="26"/>
      <c r="K427" s="45"/>
      <c r="L427" s="27"/>
      <c r="M427" s="42"/>
      <c r="N427" s="27"/>
      <c r="O427" s="46"/>
      <c r="P427" s="26"/>
      <c r="Q427" s="27"/>
      <c r="R427" s="26"/>
      <c r="S427" s="26"/>
      <c r="T427" s="27"/>
      <c r="U427" s="28"/>
      <c r="V427" s="28"/>
      <c r="W427" s="28"/>
      <c r="X427" s="28"/>
      <c r="Y427" s="28"/>
      <c r="Z427" s="28"/>
      <c r="AA427" s="28"/>
      <c r="AB427" s="28"/>
    </row>
    <row r="428" spans="1:28">
      <c r="A428" s="58"/>
      <c r="B428" s="26"/>
      <c r="C428" s="26"/>
      <c r="D428" s="26"/>
      <c r="E428" s="27"/>
      <c r="F428" s="26"/>
      <c r="G428" s="27"/>
      <c r="H428" s="27"/>
      <c r="I428" s="27"/>
      <c r="J428" s="26"/>
      <c r="K428" s="45"/>
      <c r="L428" s="27"/>
      <c r="M428" s="42"/>
      <c r="N428" s="27"/>
      <c r="O428" s="46"/>
      <c r="P428" s="26"/>
      <c r="Q428" s="27"/>
      <c r="R428" s="26"/>
      <c r="S428" s="26"/>
      <c r="T428" s="27"/>
      <c r="U428" s="28"/>
      <c r="V428" s="28"/>
      <c r="W428" s="28"/>
      <c r="X428" s="28"/>
      <c r="Y428" s="28"/>
      <c r="Z428" s="28"/>
      <c r="AA428" s="28"/>
      <c r="AB428" s="28"/>
    </row>
    <row r="429" spans="1:28">
      <c r="A429" s="58"/>
      <c r="B429" s="26"/>
      <c r="C429" s="26"/>
      <c r="D429" s="26"/>
      <c r="E429" s="27"/>
      <c r="F429" s="26"/>
      <c r="G429" s="27"/>
      <c r="H429" s="27"/>
      <c r="I429" s="27"/>
      <c r="J429" s="26"/>
      <c r="K429" s="45"/>
      <c r="L429" s="27"/>
      <c r="M429" s="42"/>
      <c r="N429" s="27"/>
      <c r="O429" s="46"/>
      <c r="P429" s="26"/>
      <c r="Q429" s="27"/>
      <c r="R429" s="26"/>
      <c r="S429" s="26"/>
      <c r="T429" s="27"/>
      <c r="U429" s="28"/>
      <c r="V429" s="28"/>
      <c r="W429" s="28"/>
      <c r="X429" s="28"/>
      <c r="Y429" s="28"/>
      <c r="Z429" s="28"/>
      <c r="AA429" s="28"/>
      <c r="AB429" s="28"/>
    </row>
    <row r="430" spans="1:28">
      <c r="A430" s="58"/>
      <c r="B430" s="26"/>
      <c r="C430" s="26"/>
      <c r="D430" s="26"/>
      <c r="E430" s="27"/>
      <c r="F430" s="26"/>
      <c r="G430" s="27"/>
      <c r="H430" s="27"/>
      <c r="I430" s="27"/>
      <c r="J430" s="26"/>
      <c r="K430" s="45"/>
      <c r="L430" s="27"/>
      <c r="M430" s="42"/>
      <c r="N430" s="27"/>
      <c r="O430" s="46"/>
      <c r="P430" s="26"/>
      <c r="Q430" s="27"/>
      <c r="R430" s="26"/>
      <c r="S430" s="26"/>
      <c r="T430" s="27"/>
      <c r="U430" s="28"/>
      <c r="V430" s="28"/>
      <c r="W430" s="28"/>
      <c r="X430" s="28"/>
      <c r="Y430" s="28"/>
      <c r="Z430" s="28"/>
      <c r="AA430" s="28"/>
      <c r="AB430" s="28"/>
    </row>
    <row r="431" spans="1:28">
      <c r="A431" s="58"/>
      <c r="B431" s="26"/>
      <c r="C431" s="26"/>
      <c r="D431" s="26"/>
      <c r="E431" s="27"/>
      <c r="F431" s="26"/>
      <c r="G431" s="27"/>
      <c r="H431" s="27"/>
      <c r="I431" s="27"/>
      <c r="J431" s="26"/>
      <c r="K431" s="45"/>
      <c r="L431" s="27"/>
      <c r="M431" s="42"/>
      <c r="N431" s="27"/>
      <c r="O431" s="46"/>
      <c r="P431" s="26"/>
      <c r="Q431" s="27"/>
      <c r="R431" s="26"/>
      <c r="S431" s="26"/>
      <c r="T431" s="27"/>
      <c r="U431" s="28"/>
      <c r="V431" s="28"/>
      <c r="W431" s="28"/>
      <c r="X431" s="28"/>
      <c r="Y431" s="28"/>
      <c r="Z431" s="28"/>
      <c r="AA431" s="28"/>
      <c r="AB431" s="28"/>
    </row>
    <row r="432" spans="1:28">
      <c r="A432" s="58"/>
      <c r="B432" s="26"/>
      <c r="C432" s="26"/>
      <c r="D432" s="26"/>
      <c r="E432" s="27"/>
      <c r="F432" s="26"/>
      <c r="G432" s="27"/>
      <c r="H432" s="27"/>
      <c r="I432" s="27"/>
      <c r="J432" s="26"/>
      <c r="K432" s="45"/>
      <c r="L432" s="27"/>
      <c r="M432" s="42"/>
      <c r="N432" s="27"/>
      <c r="O432" s="46"/>
      <c r="P432" s="26"/>
      <c r="Q432" s="27"/>
      <c r="R432" s="26"/>
      <c r="S432" s="26"/>
      <c r="T432" s="27"/>
      <c r="U432" s="28"/>
      <c r="V432" s="28"/>
      <c r="W432" s="28"/>
      <c r="X432" s="28"/>
      <c r="Y432" s="28"/>
      <c r="Z432" s="28"/>
      <c r="AA432" s="28"/>
      <c r="AB432" s="28"/>
    </row>
    <row r="433" spans="1:28">
      <c r="A433" s="58"/>
      <c r="B433" s="26"/>
      <c r="C433" s="26"/>
      <c r="D433" s="26"/>
      <c r="E433" s="27"/>
      <c r="F433" s="26"/>
      <c r="G433" s="27"/>
      <c r="H433" s="27"/>
      <c r="I433" s="27"/>
      <c r="J433" s="26"/>
      <c r="K433" s="45"/>
      <c r="L433" s="27"/>
      <c r="M433" s="42"/>
      <c r="N433" s="27"/>
      <c r="O433" s="46"/>
      <c r="P433" s="26"/>
      <c r="Q433" s="27"/>
      <c r="R433" s="26"/>
      <c r="S433" s="26"/>
      <c r="T433" s="27"/>
      <c r="U433" s="28"/>
      <c r="V433" s="28"/>
      <c r="W433" s="28"/>
      <c r="X433" s="28"/>
      <c r="Y433" s="28"/>
      <c r="Z433" s="28"/>
      <c r="AA433" s="28"/>
      <c r="AB433" s="28"/>
    </row>
    <row r="434" spans="1:28">
      <c r="A434" s="58"/>
      <c r="B434" s="26"/>
      <c r="C434" s="26"/>
      <c r="D434" s="26"/>
      <c r="E434" s="27"/>
      <c r="F434" s="26"/>
      <c r="G434" s="27"/>
      <c r="H434" s="27"/>
      <c r="I434" s="27"/>
      <c r="J434" s="26"/>
      <c r="K434" s="45"/>
      <c r="L434" s="27"/>
      <c r="M434" s="42"/>
      <c r="N434" s="27"/>
      <c r="O434" s="46"/>
      <c r="P434" s="26"/>
      <c r="Q434" s="27"/>
      <c r="R434" s="26"/>
      <c r="S434" s="26"/>
      <c r="T434" s="27"/>
      <c r="U434" s="28"/>
      <c r="V434" s="28"/>
      <c r="W434" s="28"/>
      <c r="X434" s="28"/>
      <c r="Y434" s="28"/>
      <c r="Z434" s="28"/>
      <c r="AA434" s="28"/>
      <c r="AB434" s="28"/>
    </row>
    <row r="435" spans="1:28">
      <c r="A435" s="58"/>
      <c r="B435" s="26"/>
      <c r="C435" s="26"/>
      <c r="D435" s="26"/>
      <c r="E435" s="27"/>
      <c r="F435" s="26"/>
      <c r="G435" s="27"/>
      <c r="H435" s="27"/>
      <c r="I435" s="27"/>
      <c r="J435" s="26"/>
      <c r="K435" s="45"/>
      <c r="L435" s="27"/>
      <c r="M435" s="42"/>
      <c r="N435" s="27"/>
      <c r="O435" s="46"/>
      <c r="P435" s="26"/>
      <c r="Q435" s="27"/>
      <c r="R435" s="26"/>
      <c r="S435" s="26"/>
      <c r="T435" s="27"/>
      <c r="U435" s="28"/>
      <c r="V435" s="28"/>
      <c r="W435" s="28"/>
      <c r="X435" s="28"/>
      <c r="Y435" s="28"/>
      <c r="Z435" s="28"/>
      <c r="AA435" s="28"/>
      <c r="AB435" s="28"/>
    </row>
    <row r="436" spans="1:28">
      <c r="A436" s="58"/>
      <c r="B436" s="26"/>
      <c r="C436" s="26"/>
      <c r="D436" s="26"/>
      <c r="E436" s="27"/>
      <c r="F436" s="26"/>
      <c r="G436" s="27"/>
      <c r="H436" s="27"/>
      <c r="I436" s="27"/>
      <c r="J436" s="26"/>
      <c r="K436" s="45"/>
      <c r="L436" s="27"/>
      <c r="M436" s="42"/>
      <c r="N436" s="27"/>
      <c r="O436" s="46"/>
      <c r="P436" s="26"/>
      <c r="Q436" s="27"/>
      <c r="R436" s="26"/>
      <c r="S436" s="26"/>
      <c r="T436" s="27"/>
      <c r="U436" s="28"/>
      <c r="V436" s="28"/>
      <c r="W436" s="28"/>
      <c r="X436" s="28"/>
      <c r="Y436" s="28"/>
      <c r="Z436" s="28"/>
      <c r="AA436" s="28"/>
      <c r="AB436" s="28"/>
    </row>
    <row r="437" spans="1:28">
      <c r="A437" s="58"/>
      <c r="B437" s="26"/>
      <c r="C437" s="26"/>
      <c r="D437" s="26"/>
      <c r="E437" s="27"/>
      <c r="F437" s="26"/>
      <c r="G437" s="27"/>
      <c r="H437" s="27"/>
      <c r="I437" s="27"/>
      <c r="J437" s="26"/>
      <c r="K437" s="45"/>
      <c r="L437" s="27"/>
      <c r="M437" s="42"/>
      <c r="N437" s="27"/>
      <c r="O437" s="46"/>
      <c r="P437" s="26"/>
      <c r="Q437" s="27"/>
      <c r="R437" s="26"/>
      <c r="S437" s="26"/>
      <c r="T437" s="27"/>
      <c r="U437" s="28"/>
      <c r="V437" s="28"/>
      <c r="W437" s="28"/>
      <c r="X437" s="28"/>
      <c r="Y437" s="28"/>
      <c r="Z437" s="28"/>
      <c r="AA437" s="28"/>
      <c r="AB437" s="28"/>
    </row>
    <row r="438" spans="1:28">
      <c r="A438" s="58"/>
      <c r="B438" s="26"/>
      <c r="C438" s="26"/>
      <c r="D438" s="26"/>
      <c r="E438" s="27"/>
      <c r="F438" s="26"/>
      <c r="G438" s="27"/>
      <c r="H438" s="27"/>
      <c r="I438" s="27"/>
      <c r="J438" s="26"/>
      <c r="K438" s="45"/>
      <c r="L438" s="27"/>
      <c r="M438" s="42"/>
      <c r="N438" s="27"/>
      <c r="O438" s="46"/>
      <c r="P438" s="26"/>
      <c r="Q438" s="27"/>
      <c r="R438" s="26"/>
      <c r="S438" s="26"/>
      <c r="T438" s="27"/>
      <c r="U438" s="28"/>
      <c r="V438" s="28"/>
      <c r="W438" s="28"/>
      <c r="X438" s="28"/>
      <c r="Y438" s="28"/>
      <c r="Z438" s="28"/>
      <c r="AA438" s="28"/>
      <c r="AB438" s="28"/>
    </row>
    <row r="439" spans="1:28">
      <c r="A439" s="58"/>
      <c r="B439" s="26"/>
      <c r="C439" s="26"/>
      <c r="D439" s="26"/>
      <c r="E439" s="27"/>
      <c r="F439" s="26"/>
      <c r="G439" s="27"/>
      <c r="H439" s="27"/>
      <c r="I439" s="27"/>
      <c r="J439" s="26"/>
      <c r="K439" s="45"/>
      <c r="L439" s="27"/>
      <c r="M439" s="42"/>
      <c r="N439" s="27"/>
      <c r="O439" s="46"/>
      <c r="P439" s="26"/>
      <c r="Q439" s="27"/>
      <c r="R439" s="26"/>
      <c r="S439" s="26"/>
      <c r="T439" s="27"/>
      <c r="U439" s="28"/>
      <c r="V439" s="28"/>
      <c r="W439" s="28"/>
      <c r="X439" s="28"/>
      <c r="Y439" s="28"/>
      <c r="Z439" s="28"/>
      <c r="AA439" s="28"/>
      <c r="AB439" s="28"/>
    </row>
    <row r="440" spans="1:28">
      <c r="A440" s="58"/>
      <c r="B440" s="26"/>
      <c r="C440" s="26"/>
      <c r="D440" s="26"/>
      <c r="E440" s="27"/>
      <c r="F440" s="26"/>
      <c r="G440" s="27"/>
      <c r="H440" s="27"/>
      <c r="I440" s="27"/>
      <c r="J440" s="26"/>
      <c r="K440" s="45"/>
      <c r="L440" s="27"/>
      <c r="M440" s="42"/>
      <c r="N440" s="27"/>
      <c r="O440" s="46"/>
      <c r="P440" s="26"/>
      <c r="Q440" s="27"/>
      <c r="R440" s="26"/>
      <c r="S440" s="26"/>
      <c r="T440" s="27"/>
      <c r="U440" s="28"/>
      <c r="V440" s="28"/>
      <c r="W440" s="28"/>
      <c r="X440" s="28"/>
      <c r="Y440" s="28"/>
      <c r="Z440" s="28"/>
      <c r="AA440" s="28"/>
      <c r="AB440" s="28"/>
    </row>
    <row r="441" spans="1:28">
      <c r="A441" s="58"/>
      <c r="B441" s="26"/>
      <c r="C441" s="26"/>
      <c r="D441" s="26"/>
      <c r="E441" s="27"/>
      <c r="F441" s="26"/>
      <c r="G441" s="27"/>
      <c r="H441" s="27"/>
      <c r="I441" s="27"/>
      <c r="J441" s="26"/>
      <c r="K441" s="45"/>
      <c r="L441" s="27"/>
      <c r="M441" s="42"/>
      <c r="N441" s="27"/>
      <c r="O441" s="46"/>
      <c r="P441" s="26"/>
      <c r="Q441" s="27"/>
      <c r="R441" s="26"/>
      <c r="S441" s="26"/>
      <c r="T441" s="27"/>
      <c r="U441" s="28"/>
      <c r="V441" s="28"/>
      <c r="W441" s="28"/>
      <c r="X441" s="28"/>
      <c r="Y441" s="28"/>
      <c r="Z441" s="28"/>
      <c r="AA441" s="28"/>
      <c r="AB441" s="28"/>
    </row>
    <row r="442" spans="1:28">
      <c r="A442" s="58"/>
      <c r="B442" s="26"/>
      <c r="C442" s="26"/>
      <c r="D442" s="26"/>
      <c r="E442" s="27"/>
      <c r="F442" s="26"/>
      <c r="G442" s="27"/>
      <c r="H442" s="27"/>
      <c r="I442" s="27"/>
      <c r="J442" s="26"/>
      <c r="K442" s="45"/>
      <c r="L442" s="27"/>
      <c r="M442" s="42"/>
      <c r="N442" s="27"/>
      <c r="O442" s="46"/>
      <c r="P442" s="26"/>
      <c r="Q442" s="27"/>
      <c r="R442" s="26"/>
      <c r="S442" s="26"/>
      <c r="T442" s="27"/>
      <c r="U442" s="28"/>
      <c r="V442" s="28"/>
      <c r="W442" s="28"/>
      <c r="X442" s="28"/>
      <c r="Y442" s="28"/>
      <c r="Z442" s="28"/>
      <c r="AA442" s="28"/>
      <c r="AB442" s="28"/>
    </row>
    <row r="443" spans="1:28">
      <c r="A443" s="58"/>
      <c r="B443" s="26"/>
      <c r="C443" s="26"/>
      <c r="D443" s="26"/>
      <c r="E443" s="27"/>
      <c r="F443" s="26"/>
      <c r="G443" s="27"/>
      <c r="H443" s="27"/>
      <c r="I443" s="27"/>
      <c r="J443" s="26"/>
      <c r="K443" s="45"/>
      <c r="L443" s="27"/>
      <c r="M443" s="42"/>
      <c r="N443" s="27"/>
      <c r="O443" s="46"/>
      <c r="P443" s="26"/>
      <c r="Q443" s="27"/>
      <c r="R443" s="26"/>
      <c r="S443" s="26"/>
      <c r="T443" s="27"/>
      <c r="U443" s="28"/>
      <c r="V443" s="28"/>
      <c r="W443" s="28"/>
      <c r="X443" s="28"/>
      <c r="Y443" s="28"/>
      <c r="Z443" s="28"/>
      <c r="AA443" s="28"/>
      <c r="AB443" s="28"/>
    </row>
    <row r="444" spans="1:28">
      <c r="A444" s="58"/>
      <c r="B444" s="26"/>
      <c r="C444" s="26"/>
      <c r="D444" s="26"/>
      <c r="E444" s="27"/>
      <c r="F444" s="26"/>
      <c r="G444" s="27"/>
      <c r="H444" s="27"/>
      <c r="I444" s="27"/>
      <c r="J444" s="26"/>
      <c r="K444" s="45"/>
      <c r="L444" s="27"/>
      <c r="M444" s="42"/>
      <c r="N444" s="27"/>
      <c r="O444" s="46"/>
      <c r="P444" s="26"/>
      <c r="Q444" s="27"/>
      <c r="R444" s="26"/>
      <c r="S444" s="26"/>
      <c r="T444" s="27"/>
      <c r="U444" s="28"/>
      <c r="V444" s="28"/>
      <c r="W444" s="28"/>
      <c r="X444" s="28"/>
      <c r="Y444" s="28"/>
      <c r="Z444" s="28"/>
      <c r="AA444" s="28"/>
      <c r="AB444" s="28"/>
    </row>
    <row r="445" spans="1:28">
      <c r="A445" s="58"/>
      <c r="B445" s="26"/>
      <c r="C445" s="26"/>
      <c r="D445" s="26"/>
      <c r="E445" s="27"/>
      <c r="F445" s="26"/>
      <c r="G445" s="27"/>
      <c r="H445" s="27"/>
      <c r="I445" s="27"/>
      <c r="J445" s="26"/>
      <c r="K445" s="45"/>
      <c r="L445" s="27"/>
      <c r="M445" s="42"/>
      <c r="N445" s="27"/>
      <c r="O445" s="46"/>
      <c r="P445" s="26"/>
      <c r="Q445" s="27"/>
      <c r="R445" s="26"/>
      <c r="S445" s="26"/>
      <c r="T445" s="27"/>
      <c r="U445" s="28"/>
      <c r="V445" s="28"/>
      <c r="W445" s="28"/>
      <c r="X445" s="28"/>
      <c r="Y445" s="28"/>
      <c r="Z445" s="28"/>
      <c r="AA445" s="28"/>
      <c r="AB445" s="28"/>
    </row>
    <row r="446" spans="1:28">
      <c r="A446" s="58"/>
      <c r="B446" s="26"/>
      <c r="C446" s="26"/>
      <c r="D446" s="26"/>
      <c r="E446" s="27"/>
      <c r="F446" s="26"/>
      <c r="G446" s="27"/>
      <c r="H446" s="27"/>
      <c r="I446" s="27"/>
      <c r="J446" s="26"/>
      <c r="K446" s="45"/>
      <c r="L446" s="27"/>
      <c r="M446" s="42"/>
      <c r="N446" s="27"/>
      <c r="O446" s="46"/>
      <c r="P446" s="26"/>
      <c r="Q446" s="27"/>
      <c r="R446" s="26"/>
      <c r="S446" s="26"/>
      <c r="T446" s="27"/>
      <c r="U446" s="28"/>
      <c r="V446" s="28"/>
      <c r="W446" s="28"/>
      <c r="X446" s="28"/>
      <c r="Y446" s="28"/>
      <c r="Z446" s="28"/>
      <c r="AA446" s="28"/>
      <c r="AB446" s="28"/>
    </row>
    <row r="447" spans="1:28">
      <c r="A447" s="58"/>
      <c r="B447" s="26"/>
      <c r="C447" s="26"/>
      <c r="D447" s="26"/>
      <c r="E447" s="27"/>
      <c r="F447" s="26"/>
      <c r="G447" s="27"/>
      <c r="H447" s="27"/>
      <c r="I447" s="27"/>
      <c r="J447" s="26"/>
      <c r="K447" s="45"/>
      <c r="L447" s="27"/>
      <c r="M447" s="42"/>
      <c r="N447" s="27"/>
      <c r="O447" s="46"/>
      <c r="P447" s="26"/>
      <c r="Q447" s="27"/>
      <c r="R447" s="26"/>
      <c r="S447" s="26"/>
      <c r="T447" s="27"/>
      <c r="U447" s="28"/>
      <c r="V447" s="28"/>
      <c r="W447" s="28"/>
      <c r="X447" s="28"/>
      <c r="Y447" s="28"/>
      <c r="Z447" s="28"/>
      <c r="AA447" s="28"/>
      <c r="AB447" s="28"/>
    </row>
    <row r="448" spans="1:28">
      <c r="A448" s="58"/>
      <c r="B448" s="26"/>
      <c r="C448" s="26"/>
      <c r="D448" s="26"/>
      <c r="E448" s="27"/>
      <c r="F448" s="26"/>
      <c r="G448" s="27"/>
      <c r="H448" s="27"/>
      <c r="I448" s="27"/>
      <c r="J448" s="26"/>
      <c r="K448" s="45"/>
      <c r="L448" s="27"/>
      <c r="M448" s="42"/>
      <c r="N448" s="27"/>
      <c r="O448" s="46"/>
      <c r="P448" s="26"/>
      <c r="Q448" s="27"/>
      <c r="R448" s="26"/>
      <c r="S448" s="26"/>
      <c r="T448" s="27"/>
      <c r="U448" s="28"/>
      <c r="V448" s="28"/>
      <c r="W448" s="28"/>
      <c r="X448" s="28"/>
      <c r="Y448" s="28"/>
      <c r="Z448" s="28"/>
      <c r="AA448" s="28"/>
      <c r="AB448" s="28"/>
    </row>
    <row r="449" spans="1:28">
      <c r="A449" s="58"/>
      <c r="B449" s="26"/>
      <c r="C449" s="26"/>
      <c r="D449" s="26"/>
      <c r="E449" s="27"/>
      <c r="F449" s="26"/>
      <c r="G449" s="27"/>
      <c r="H449" s="27"/>
      <c r="I449" s="27"/>
      <c r="J449" s="26"/>
      <c r="K449" s="45"/>
      <c r="L449" s="27"/>
      <c r="M449" s="42"/>
      <c r="N449" s="27"/>
      <c r="O449" s="46"/>
      <c r="P449" s="26"/>
      <c r="Q449" s="27"/>
      <c r="R449" s="26"/>
      <c r="S449" s="26"/>
      <c r="T449" s="27"/>
      <c r="U449" s="28"/>
      <c r="V449" s="28"/>
      <c r="W449" s="28"/>
      <c r="X449" s="28"/>
      <c r="Y449" s="28"/>
      <c r="Z449" s="28"/>
      <c r="AA449" s="28"/>
      <c r="AB449" s="28"/>
    </row>
    <row r="450" spans="1:28">
      <c r="A450" s="58"/>
      <c r="B450" s="26"/>
      <c r="C450" s="26"/>
      <c r="D450" s="26"/>
      <c r="E450" s="27"/>
      <c r="F450" s="26"/>
      <c r="G450" s="27"/>
      <c r="H450" s="27"/>
      <c r="I450" s="27"/>
      <c r="J450" s="26"/>
      <c r="K450" s="45"/>
      <c r="L450" s="27"/>
      <c r="M450" s="42"/>
      <c r="N450" s="27"/>
      <c r="O450" s="46"/>
      <c r="P450" s="26"/>
      <c r="Q450" s="27"/>
      <c r="R450" s="26"/>
      <c r="S450" s="26"/>
      <c r="T450" s="27"/>
      <c r="U450" s="28"/>
      <c r="V450" s="28"/>
      <c r="W450" s="28"/>
      <c r="X450" s="28"/>
      <c r="Y450" s="28"/>
      <c r="Z450" s="28"/>
      <c r="AA450" s="28"/>
      <c r="AB450" s="28"/>
    </row>
    <row r="451" spans="1:28">
      <c r="A451" s="58"/>
      <c r="B451" s="26"/>
      <c r="C451" s="26"/>
      <c r="D451" s="26"/>
      <c r="E451" s="27"/>
      <c r="F451" s="26"/>
      <c r="G451" s="27"/>
      <c r="H451" s="27"/>
      <c r="I451" s="27"/>
      <c r="J451" s="26"/>
      <c r="K451" s="45"/>
      <c r="L451" s="27"/>
      <c r="M451" s="42"/>
      <c r="N451" s="27"/>
      <c r="O451" s="46"/>
      <c r="P451" s="26"/>
      <c r="Q451" s="27"/>
      <c r="R451" s="26"/>
      <c r="S451" s="26"/>
      <c r="T451" s="27"/>
      <c r="U451" s="28"/>
      <c r="V451" s="28"/>
      <c r="W451" s="28"/>
      <c r="X451" s="28"/>
      <c r="Y451" s="28"/>
      <c r="Z451" s="28"/>
      <c r="AA451" s="28"/>
      <c r="AB451" s="28"/>
    </row>
    <row r="452" spans="1:28">
      <c r="A452" s="58"/>
      <c r="B452" s="26"/>
      <c r="C452" s="26"/>
      <c r="D452" s="26"/>
      <c r="E452" s="27"/>
      <c r="F452" s="26"/>
      <c r="G452" s="27"/>
      <c r="H452" s="27"/>
      <c r="I452" s="27"/>
      <c r="J452" s="26"/>
      <c r="K452" s="45"/>
      <c r="L452" s="27"/>
      <c r="M452" s="42"/>
      <c r="N452" s="27"/>
      <c r="O452" s="46"/>
      <c r="P452" s="26"/>
      <c r="Q452" s="27"/>
      <c r="R452" s="26"/>
      <c r="S452" s="26"/>
      <c r="T452" s="27"/>
      <c r="U452" s="28"/>
      <c r="V452" s="28"/>
      <c r="W452" s="28"/>
      <c r="X452" s="28"/>
      <c r="Y452" s="28"/>
      <c r="Z452" s="28"/>
      <c r="AA452" s="28"/>
      <c r="AB452" s="28"/>
    </row>
    <row r="453" spans="1:28">
      <c r="A453" s="58"/>
      <c r="B453" s="26"/>
      <c r="C453" s="26"/>
      <c r="D453" s="26"/>
      <c r="E453" s="27"/>
      <c r="F453" s="26"/>
      <c r="G453" s="27"/>
      <c r="H453" s="27"/>
      <c r="I453" s="27"/>
      <c r="J453" s="26"/>
      <c r="K453" s="45"/>
      <c r="L453" s="27"/>
      <c r="M453" s="42"/>
      <c r="N453" s="27"/>
      <c r="O453" s="46"/>
      <c r="P453" s="26"/>
      <c r="Q453" s="27"/>
      <c r="R453" s="26"/>
      <c r="S453" s="26"/>
      <c r="T453" s="27"/>
      <c r="U453" s="28"/>
      <c r="V453" s="28"/>
      <c r="W453" s="28"/>
      <c r="X453" s="28"/>
      <c r="Y453" s="28"/>
      <c r="Z453" s="28"/>
      <c r="AA453" s="28"/>
      <c r="AB453" s="28"/>
    </row>
    <row r="454" spans="1:28">
      <c r="A454" s="58"/>
      <c r="B454" s="26"/>
      <c r="C454" s="26"/>
      <c r="D454" s="26"/>
      <c r="E454" s="27"/>
      <c r="F454" s="26"/>
      <c r="G454" s="27"/>
      <c r="H454" s="27"/>
      <c r="I454" s="27"/>
      <c r="J454" s="26"/>
      <c r="K454" s="45"/>
      <c r="L454" s="27"/>
      <c r="M454" s="42"/>
      <c r="N454" s="27"/>
      <c r="O454" s="46"/>
      <c r="P454" s="26"/>
      <c r="Q454" s="27"/>
      <c r="R454" s="26"/>
      <c r="S454" s="26"/>
      <c r="T454" s="27"/>
      <c r="U454" s="28"/>
      <c r="V454" s="28"/>
      <c r="W454" s="28"/>
      <c r="X454" s="28"/>
      <c r="Y454" s="28"/>
      <c r="Z454" s="28"/>
      <c r="AA454" s="28"/>
      <c r="AB454" s="28"/>
    </row>
    <row r="455" spans="1:28">
      <c r="A455" s="58"/>
      <c r="B455" s="26"/>
      <c r="C455" s="26"/>
      <c r="D455" s="26"/>
      <c r="E455" s="27"/>
      <c r="F455" s="26"/>
      <c r="G455" s="27"/>
      <c r="H455" s="27"/>
      <c r="I455" s="27"/>
      <c r="J455" s="26"/>
      <c r="K455" s="45"/>
      <c r="L455" s="27"/>
      <c r="M455" s="42"/>
      <c r="N455" s="27"/>
      <c r="O455" s="46"/>
      <c r="P455" s="26"/>
      <c r="Q455" s="27"/>
      <c r="R455" s="26"/>
      <c r="S455" s="26"/>
      <c r="T455" s="27"/>
      <c r="U455" s="28"/>
      <c r="V455" s="28"/>
      <c r="W455" s="28"/>
      <c r="X455" s="28"/>
      <c r="Y455" s="28"/>
      <c r="Z455" s="28"/>
      <c r="AA455" s="28"/>
      <c r="AB455" s="28"/>
    </row>
    <row r="456" spans="1:28">
      <c r="A456" s="58"/>
      <c r="B456" s="26"/>
      <c r="C456" s="26"/>
      <c r="D456" s="26"/>
      <c r="E456" s="27"/>
      <c r="F456" s="26"/>
      <c r="G456" s="27"/>
      <c r="H456" s="27"/>
      <c r="I456" s="27"/>
      <c r="J456" s="26"/>
      <c r="K456" s="45"/>
      <c r="L456" s="27"/>
      <c r="M456" s="42"/>
      <c r="N456" s="27"/>
      <c r="O456" s="46"/>
      <c r="P456" s="26"/>
      <c r="Q456" s="27"/>
      <c r="R456" s="26"/>
      <c r="S456" s="26"/>
      <c r="T456" s="27"/>
      <c r="U456" s="28"/>
      <c r="V456" s="28"/>
      <c r="W456" s="28"/>
      <c r="X456" s="28"/>
      <c r="Y456" s="28"/>
      <c r="Z456" s="28"/>
      <c r="AA456" s="28"/>
      <c r="AB456" s="28"/>
    </row>
    <row r="457" spans="1:28">
      <c r="A457" s="58"/>
      <c r="B457" s="26"/>
      <c r="C457" s="26"/>
      <c r="D457" s="26"/>
      <c r="E457" s="27"/>
      <c r="F457" s="26"/>
      <c r="G457" s="27"/>
      <c r="H457" s="27"/>
      <c r="I457" s="27"/>
      <c r="J457" s="26"/>
      <c r="K457" s="45"/>
      <c r="L457" s="27"/>
      <c r="M457" s="42"/>
      <c r="N457" s="27"/>
      <c r="O457" s="46"/>
      <c r="P457" s="26"/>
      <c r="Q457" s="27"/>
      <c r="R457" s="26"/>
      <c r="S457" s="26"/>
      <c r="T457" s="27"/>
      <c r="U457" s="28"/>
      <c r="V457" s="28"/>
      <c r="W457" s="28"/>
      <c r="X457" s="28"/>
      <c r="Y457" s="28"/>
      <c r="Z457" s="28"/>
      <c r="AA457" s="28"/>
      <c r="AB457" s="28"/>
    </row>
    <row r="458" spans="1:28">
      <c r="A458" s="58"/>
      <c r="B458" s="26"/>
      <c r="C458" s="26"/>
      <c r="D458" s="26"/>
      <c r="E458" s="27"/>
      <c r="F458" s="26"/>
      <c r="G458" s="27"/>
      <c r="H458" s="27"/>
      <c r="I458" s="27"/>
      <c r="J458" s="26"/>
      <c r="K458" s="45"/>
      <c r="L458" s="27"/>
      <c r="M458" s="42"/>
      <c r="N458" s="27"/>
      <c r="O458" s="46"/>
      <c r="P458" s="26"/>
      <c r="Q458" s="27"/>
      <c r="R458" s="26"/>
      <c r="S458" s="26"/>
      <c r="T458" s="27"/>
      <c r="U458" s="28"/>
      <c r="V458" s="28"/>
      <c r="W458" s="28"/>
      <c r="X458" s="28"/>
      <c r="Y458" s="28"/>
      <c r="Z458" s="28"/>
      <c r="AA458" s="28"/>
      <c r="AB458" s="28"/>
    </row>
    <row r="459" spans="1:28">
      <c r="A459" s="58"/>
      <c r="B459" s="26"/>
      <c r="C459" s="26"/>
      <c r="D459" s="26"/>
      <c r="E459" s="27"/>
      <c r="F459" s="26"/>
      <c r="G459" s="27"/>
      <c r="H459" s="27"/>
      <c r="I459" s="27"/>
      <c r="J459" s="26"/>
      <c r="K459" s="45"/>
      <c r="L459" s="27"/>
      <c r="M459" s="42"/>
      <c r="N459" s="27"/>
      <c r="O459" s="46"/>
      <c r="P459" s="26"/>
      <c r="Q459" s="27"/>
      <c r="R459" s="26"/>
      <c r="S459" s="26"/>
      <c r="T459" s="27"/>
      <c r="U459" s="28"/>
      <c r="V459" s="28"/>
      <c r="W459" s="28"/>
      <c r="X459" s="28"/>
      <c r="Y459" s="28"/>
      <c r="Z459" s="28"/>
      <c r="AA459" s="28"/>
      <c r="AB459" s="28"/>
    </row>
    <row r="460" spans="1:28">
      <c r="A460" s="58"/>
      <c r="B460" s="26"/>
      <c r="C460" s="26"/>
      <c r="D460" s="26"/>
      <c r="E460" s="27"/>
      <c r="F460" s="26"/>
      <c r="G460" s="27"/>
      <c r="H460" s="27"/>
      <c r="I460" s="27"/>
      <c r="J460" s="26"/>
      <c r="K460" s="45"/>
      <c r="L460" s="27"/>
      <c r="M460" s="42"/>
      <c r="N460" s="27"/>
      <c r="O460" s="46"/>
      <c r="P460" s="26"/>
      <c r="Q460" s="27"/>
      <c r="R460" s="26"/>
      <c r="S460" s="26"/>
      <c r="T460" s="27"/>
      <c r="U460" s="28"/>
      <c r="V460" s="28"/>
      <c r="W460" s="28"/>
      <c r="X460" s="28"/>
      <c r="Y460" s="28"/>
      <c r="Z460" s="28"/>
      <c r="AA460" s="28"/>
      <c r="AB460" s="28"/>
    </row>
    <row r="461" spans="1:28">
      <c r="A461" s="58"/>
      <c r="B461" s="26"/>
      <c r="C461" s="26"/>
      <c r="D461" s="26"/>
      <c r="E461" s="27"/>
      <c r="F461" s="26"/>
      <c r="G461" s="27"/>
      <c r="H461" s="27"/>
      <c r="I461" s="27"/>
      <c r="J461" s="26"/>
      <c r="K461" s="45"/>
      <c r="L461" s="27"/>
      <c r="M461" s="42"/>
      <c r="N461" s="27"/>
      <c r="O461" s="46"/>
      <c r="P461" s="26"/>
      <c r="Q461" s="27"/>
      <c r="R461" s="26"/>
      <c r="S461" s="26"/>
      <c r="T461" s="27"/>
      <c r="U461" s="28"/>
      <c r="V461" s="28"/>
      <c r="W461" s="28"/>
      <c r="X461" s="28"/>
      <c r="Y461" s="28"/>
      <c r="Z461" s="28"/>
      <c r="AA461" s="28"/>
      <c r="AB461" s="28"/>
    </row>
    <row r="462" spans="1:28">
      <c r="A462" s="58"/>
      <c r="B462" s="26"/>
      <c r="C462" s="26"/>
      <c r="D462" s="26"/>
      <c r="E462" s="27"/>
      <c r="F462" s="26"/>
      <c r="G462" s="27"/>
      <c r="H462" s="27"/>
      <c r="I462" s="27"/>
      <c r="J462" s="26"/>
      <c r="K462" s="45"/>
      <c r="L462" s="27"/>
      <c r="M462" s="42"/>
      <c r="N462" s="27"/>
      <c r="O462" s="46"/>
      <c r="P462" s="26"/>
      <c r="Q462" s="27"/>
      <c r="R462" s="26"/>
      <c r="S462" s="26"/>
      <c r="T462" s="27"/>
      <c r="U462" s="28"/>
      <c r="V462" s="28"/>
      <c r="W462" s="28"/>
      <c r="X462" s="28"/>
      <c r="Y462" s="28"/>
      <c r="Z462" s="28"/>
      <c r="AA462" s="28"/>
      <c r="AB462" s="28"/>
    </row>
    <row r="463" spans="1:28">
      <c r="A463" s="58"/>
      <c r="B463" s="26"/>
      <c r="C463" s="26"/>
      <c r="D463" s="26"/>
      <c r="E463" s="27"/>
      <c r="F463" s="26"/>
      <c r="G463" s="27"/>
      <c r="H463" s="27"/>
      <c r="I463" s="27"/>
      <c r="J463" s="26"/>
      <c r="K463" s="45"/>
      <c r="L463" s="27"/>
      <c r="M463" s="42"/>
      <c r="N463" s="27"/>
      <c r="O463" s="46"/>
      <c r="P463" s="26"/>
      <c r="Q463" s="27"/>
      <c r="R463" s="26"/>
      <c r="S463" s="26"/>
      <c r="T463" s="27"/>
      <c r="U463" s="28"/>
      <c r="V463" s="28"/>
      <c r="W463" s="28"/>
      <c r="X463" s="28"/>
      <c r="Y463" s="28"/>
      <c r="Z463" s="28"/>
      <c r="AA463" s="28"/>
      <c r="AB463" s="28"/>
    </row>
    <row r="464" spans="1:28">
      <c r="A464" s="58"/>
      <c r="B464" s="26"/>
      <c r="C464" s="26"/>
      <c r="D464" s="26"/>
      <c r="E464" s="27"/>
      <c r="F464" s="26"/>
      <c r="G464" s="27"/>
      <c r="H464" s="27"/>
      <c r="I464" s="27"/>
      <c r="J464" s="26"/>
      <c r="K464" s="45"/>
      <c r="L464" s="27"/>
      <c r="M464" s="42"/>
      <c r="N464" s="27"/>
      <c r="O464" s="46"/>
      <c r="P464" s="26"/>
      <c r="Q464" s="27"/>
      <c r="R464" s="26"/>
      <c r="S464" s="26"/>
      <c r="T464" s="27"/>
      <c r="U464" s="28"/>
      <c r="V464" s="28"/>
      <c r="W464" s="28"/>
      <c r="X464" s="28"/>
      <c r="Y464" s="28"/>
      <c r="Z464" s="28"/>
      <c r="AA464" s="28"/>
      <c r="AB464" s="28"/>
    </row>
    <row r="465" spans="1:28">
      <c r="A465" s="58"/>
      <c r="B465" s="26"/>
      <c r="C465" s="26"/>
      <c r="D465" s="26"/>
      <c r="E465" s="27"/>
      <c r="F465" s="26"/>
      <c r="G465" s="27"/>
      <c r="H465" s="27"/>
      <c r="I465" s="27"/>
      <c r="J465" s="26"/>
      <c r="K465" s="45"/>
      <c r="L465" s="27"/>
      <c r="M465" s="42"/>
      <c r="N465" s="27"/>
      <c r="O465" s="46"/>
      <c r="P465" s="26"/>
      <c r="Q465" s="27"/>
      <c r="R465" s="26"/>
      <c r="S465" s="26"/>
      <c r="T465" s="27"/>
      <c r="U465" s="28"/>
      <c r="V465" s="28"/>
      <c r="W465" s="28"/>
      <c r="X465" s="28"/>
      <c r="Y465" s="28"/>
      <c r="Z465" s="28"/>
      <c r="AA465" s="28"/>
      <c r="AB465" s="28"/>
    </row>
    <row r="466" spans="1:28">
      <c r="A466" s="58"/>
      <c r="B466" s="26"/>
      <c r="C466" s="26"/>
      <c r="D466" s="26"/>
      <c r="E466" s="27"/>
      <c r="F466" s="26"/>
      <c r="G466" s="27"/>
      <c r="H466" s="27"/>
      <c r="I466" s="27"/>
      <c r="J466" s="26"/>
      <c r="K466" s="45"/>
      <c r="L466" s="27"/>
      <c r="M466" s="42"/>
      <c r="N466" s="27"/>
      <c r="O466" s="46"/>
      <c r="P466" s="26"/>
      <c r="Q466" s="27"/>
      <c r="R466" s="26"/>
      <c r="S466" s="26"/>
      <c r="T466" s="27"/>
      <c r="U466" s="28"/>
      <c r="V466" s="28"/>
      <c r="W466" s="28"/>
      <c r="X466" s="28"/>
      <c r="Y466" s="28"/>
      <c r="Z466" s="28"/>
      <c r="AA466" s="28"/>
      <c r="AB466" s="28"/>
    </row>
    <row r="467" spans="1:28">
      <c r="A467" s="58"/>
      <c r="B467" s="26"/>
      <c r="C467" s="26"/>
      <c r="D467" s="26"/>
      <c r="E467" s="27"/>
      <c r="F467" s="26"/>
      <c r="G467" s="27"/>
      <c r="H467" s="27"/>
      <c r="I467" s="27"/>
      <c r="J467" s="26"/>
      <c r="K467" s="45"/>
      <c r="L467" s="27"/>
      <c r="M467" s="42"/>
      <c r="N467" s="27"/>
      <c r="O467" s="46"/>
      <c r="P467" s="26"/>
      <c r="Q467" s="27"/>
      <c r="R467" s="26"/>
      <c r="S467" s="26"/>
      <c r="T467" s="27"/>
      <c r="U467" s="28"/>
      <c r="V467" s="28"/>
      <c r="W467" s="28"/>
      <c r="X467" s="28"/>
      <c r="Y467" s="28"/>
      <c r="Z467" s="28"/>
      <c r="AA467" s="28"/>
      <c r="AB467" s="28"/>
    </row>
    <row r="468" spans="1:28">
      <c r="A468" s="58"/>
      <c r="B468" s="26"/>
      <c r="C468" s="26"/>
      <c r="D468" s="26"/>
      <c r="E468" s="27"/>
      <c r="F468" s="26"/>
      <c r="G468" s="27"/>
      <c r="H468" s="27"/>
      <c r="I468" s="27"/>
      <c r="J468" s="26"/>
      <c r="K468" s="45"/>
      <c r="L468" s="27"/>
      <c r="M468" s="42"/>
      <c r="N468" s="27"/>
      <c r="O468" s="46"/>
      <c r="P468" s="26"/>
      <c r="Q468" s="27"/>
      <c r="R468" s="26"/>
      <c r="S468" s="26"/>
      <c r="T468" s="27"/>
      <c r="U468" s="28"/>
      <c r="V468" s="28"/>
      <c r="W468" s="28"/>
      <c r="X468" s="28"/>
      <c r="Y468" s="28"/>
      <c r="Z468" s="28"/>
      <c r="AA468" s="28"/>
      <c r="AB468" s="28"/>
    </row>
    <row r="469" spans="1:28">
      <c r="A469" s="58"/>
      <c r="B469" s="26"/>
      <c r="C469" s="26"/>
      <c r="D469" s="26"/>
      <c r="E469" s="27"/>
      <c r="F469" s="26"/>
      <c r="G469" s="27"/>
      <c r="H469" s="27"/>
      <c r="I469" s="27"/>
      <c r="J469" s="26"/>
      <c r="K469" s="45"/>
      <c r="L469" s="27"/>
      <c r="M469" s="42"/>
      <c r="N469" s="27"/>
      <c r="O469" s="46"/>
      <c r="P469" s="26"/>
      <c r="Q469" s="27"/>
      <c r="R469" s="26"/>
      <c r="S469" s="26"/>
      <c r="T469" s="27"/>
      <c r="U469" s="28"/>
      <c r="V469" s="28"/>
      <c r="W469" s="28"/>
      <c r="X469" s="28"/>
      <c r="Y469" s="28"/>
      <c r="Z469" s="28"/>
      <c r="AA469" s="28"/>
      <c r="AB469" s="28"/>
    </row>
    <row r="470" spans="1:28">
      <c r="A470" s="58"/>
      <c r="B470" s="26"/>
      <c r="C470" s="26"/>
      <c r="D470" s="26"/>
      <c r="E470" s="27"/>
      <c r="F470" s="26"/>
      <c r="G470" s="27"/>
      <c r="H470" s="27"/>
      <c r="I470" s="27"/>
      <c r="J470" s="26"/>
      <c r="K470" s="45"/>
      <c r="L470" s="27"/>
      <c r="M470" s="42"/>
      <c r="N470" s="27"/>
      <c r="O470" s="46"/>
      <c r="P470" s="26"/>
      <c r="Q470" s="27"/>
      <c r="R470" s="26"/>
      <c r="S470" s="26"/>
      <c r="T470" s="27"/>
      <c r="U470" s="28"/>
      <c r="V470" s="28"/>
      <c r="W470" s="28"/>
      <c r="X470" s="28"/>
      <c r="Y470" s="28"/>
      <c r="Z470" s="28"/>
      <c r="AA470" s="28"/>
      <c r="AB470" s="28"/>
    </row>
    <row r="471" spans="1:28">
      <c r="A471" s="58"/>
      <c r="B471" s="26"/>
      <c r="C471" s="26"/>
      <c r="D471" s="26"/>
      <c r="E471" s="27"/>
      <c r="F471" s="26"/>
      <c r="G471" s="27"/>
      <c r="H471" s="27"/>
      <c r="I471" s="27"/>
      <c r="J471" s="26"/>
      <c r="K471" s="45"/>
      <c r="L471" s="27"/>
      <c r="M471" s="42"/>
      <c r="N471" s="27"/>
      <c r="O471" s="46"/>
      <c r="P471" s="26"/>
      <c r="Q471" s="27"/>
      <c r="R471" s="26"/>
      <c r="S471" s="26"/>
      <c r="T471" s="27"/>
      <c r="U471" s="28"/>
      <c r="V471" s="28"/>
      <c r="W471" s="28"/>
      <c r="X471" s="28"/>
      <c r="Y471" s="28"/>
      <c r="Z471" s="28"/>
      <c r="AA471" s="28"/>
      <c r="AB471" s="28"/>
    </row>
    <row r="472" spans="1:28">
      <c r="A472" s="58"/>
      <c r="B472" s="26"/>
      <c r="C472" s="26"/>
      <c r="D472" s="26"/>
      <c r="E472" s="27"/>
      <c r="F472" s="26"/>
      <c r="G472" s="27"/>
      <c r="H472" s="27"/>
      <c r="I472" s="27"/>
      <c r="J472" s="26"/>
      <c r="K472" s="45"/>
      <c r="L472" s="27"/>
      <c r="M472" s="42"/>
      <c r="N472" s="27"/>
      <c r="O472" s="46"/>
      <c r="P472" s="26"/>
      <c r="Q472" s="27"/>
      <c r="R472" s="26"/>
      <c r="S472" s="26"/>
      <c r="T472" s="27"/>
      <c r="U472" s="28"/>
      <c r="V472" s="28"/>
      <c r="W472" s="28"/>
      <c r="X472" s="28"/>
      <c r="Y472" s="28"/>
      <c r="Z472" s="28"/>
      <c r="AA472" s="28"/>
      <c r="AB472" s="28"/>
    </row>
    <row r="473" spans="1:28">
      <c r="A473" s="58"/>
      <c r="B473" s="26"/>
      <c r="C473" s="26"/>
      <c r="D473" s="26"/>
      <c r="E473" s="27"/>
      <c r="F473" s="26"/>
      <c r="G473" s="27"/>
      <c r="H473" s="27"/>
      <c r="I473" s="27"/>
      <c r="J473" s="26"/>
      <c r="K473" s="45"/>
      <c r="L473" s="27"/>
      <c r="M473" s="42"/>
      <c r="N473" s="27"/>
      <c r="O473" s="46"/>
      <c r="P473" s="26"/>
      <c r="Q473" s="27"/>
      <c r="R473" s="26"/>
      <c r="S473" s="26"/>
      <c r="T473" s="27"/>
      <c r="U473" s="28"/>
      <c r="V473" s="28"/>
      <c r="W473" s="28"/>
      <c r="X473" s="28"/>
      <c r="Y473" s="28"/>
      <c r="Z473" s="28"/>
      <c r="AA473" s="28"/>
      <c r="AB473" s="28"/>
    </row>
    <row r="474" spans="1:28">
      <c r="A474" s="58"/>
      <c r="B474" s="26"/>
      <c r="C474" s="26"/>
      <c r="D474" s="26"/>
      <c r="E474" s="27"/>
      <c r="F474" s="26"/>
      <c r="G474" s="27"/>
      <c r="H474" s="27"/>
      <c r="I474" s="27"/>
      <c r="J474" s="26"/>
      <c r="K474" s="45"/>
      <c r="L474" s="27"/>
      <c r="M474" s="42"/>
      <c r="N474" s="27"/>
      <c r="O474" s="46"/>
      <c r="P474" s="26"/>
      <c r="Q474" s="27"/>
      <c r="R474" s="26"/>
      <c r="S474" s="26"/>
      <c r="T474" s="27"/>
      <c r="U474" s="28"/>
      <c r="V474" s="28"/>
      <c r="W474" s="28"/>
      <c r="X474" s="28"/>
      <c r="Y474" s="28"/>
      <c r="Z474" s="28"/>
      <c r="AA474" s="28"/>
      <c r="AB474" s="28"/>
    </row>
    <row r="475" spans="1:28">
      <c r="A475" s="58"/>
      <c r="B475" s="26"/>
      <c r="C475" s="26"/>
      <c r="D475" s="26"/>
      <c r="E475" s="27"/>
      <c r="F475" s="26"/>
      <c r="G475" s="27"/>
      <c r="H475" s="27"/>
      <c r="I475" s="27"/>
      <c r="J475" s="26"/>
      <c r="K475" s="45"/>
      <c r="L475" s="27"/>
      <c r="M475" s="42"/>
      <c r="N475" s="27"/>
      <c r="O475" s="46"/>
      <c r="P475" s="26"/>
      <c r="Q475" s="27"/>
      <c r="R475" s="26"/>
      <c r="S475" s="26"/>
      <c r="T475" s="27"/>
      <c r="U475" s="28"/>
      <c r="V475" s="28"/>
      <c r="W475" s="28"/>
      <c r="X475" s="28"/>
      <c r="Y475" s="28"/>
      <c r="Z475" s="28"/>
      <c r="AA475" s="28"/>
      <c r="AB475" s="28"/>
    </row>
    <row r="476" spans="1:28">
      <c r="A476" s="58"/>
      <c r="B476" s="26"/>
      <c r="C476" s="26"/>
      <c r="D476" s="26"/>
      <c r="E476" s="27"/>
      <c r="F476" s="26"/>
      <c r="G476" s="27"/>
      <c r="H476" s="27"/>
      <c r="I476" s="27"/>
      <c r="J476" s="26"/>
      <c r="K476" s="45"/>
      <c r="L476" s="27"/>
      <c r="M476" s="42"/>
      <c r="N476" s="27"/>
      <c r="O476" s="46"/>
      <c r="P476" s="26"/>
      <c r="Q476" s="27"/>
      <c r="R476" s="26"/>
      <c r="S476" s="26"/>
      <c r="T476" s="27"/>
      <c r="U476" s="28"/>
      <c r="V476" s="28"/>
      <c r="W476" s="28"/>
      <c r="X476" s="28"/>
      <c r="Y476" s="28"/>
      <c r="Z476" s="28"/>
      <c r="AA476" s="28"/>
      <c r="AB476" s="28"/>
    </row>
    <row r="477" spans="1:28">
      <c r="A477" s="58"/>
      <c r="B477" s="26"/>
      <c r="C477" s="26"/>
      <c r="D477" s="26"/>
      <c r="E477" s="27"/>
      <c r="F477" s="26"/>
      <c r="G477" s="27"/>
      <c r="H477" s="27"/>
      <c r="I477" s="27"/>
      <c r="J477" s="26"/>
      <c r="K477" s="45"/>
      <c r="L477" s="27"/>
      <c r="M477" s="42"/>
      <c r="N477" s="27"/>
      <c r="O477" s="46"/>
      <c r="P477" s="26"/>
      <c r="Q477" s="27"/>
      <c r="R477" s="26"/>
      <c r="S477" s="26"/>
      <c r="T477" s="27"/>
      <c r="U477" s="28"/>
      <c r="V477" s="28"/>
      <c r="W477" s="28"/>
      <c r="X477" s="28"/>
      <c r="Y477" s="28"/>
      <c r="Z477" s="28"/>
      <c r="AA477" s="28"/>
      <c r="AB477" s="28"/>
    </row>
    <row r="478" spans="1:28">
      <c r="A478" s="58"/>
      <c r="B478" s="26"/>
      <c r="C478" s="26"/>
      <c r="D478" s="26"/>
      <c r="E478" s="27"/>
      <c r="F478" s="26"/>
      <c r="G478" s="27"/>
      <c r="H478" s="27"/>
      <c r="I478" s="27"/>
      <c r="J478" s="26"/>
      <c r="K478" s="45"/>
      <c r="L478" s="27"/>
      <c r="M478" s="42"/>
      <c r="N478" s="27"/>
      <c r="O478" s="46"/>
      <c r="P478" s="26"/>
      <c r="Q478" s="27"/>
      <c r="R478" s="26"/>
      <c r="S478" s="26"/>
      <c r="T478" s="27"/>
      <c r="U478" s="28"/>
      <c r="V478" s="28"/>
      <c r="W478" s="28"/>
      <c r="X478" s="28"/>
      <c r="Y478" s="28"/>
      <c r="Z478" s="28"/>
      <c r="AA478" s="28"/>
      <c r="AB478" s="28"/>
    </row>
    <row r="479" spans="1:28">
      <c r="A479" s="58"/>
      <c r="B479" s="26"/>
      <c r="C479" s="26"/>
      <c r="D479" s="26"/>
      <c r="E479" s="27"/>
      <c r="F479" s="26"/>
      <c r="G479" s="27"/>
      <c r="H479" s="27"/>
      <c r="I479" s="27"/>
      <c r="J479" s="26"/>
      <c r="K479" s="45"/>
      <c r="L479" s="27"/>
      <c r="M479" s="42"/>
      <c r="N479" s="27"/>
      <c r="O479" s="46"/>
      <c r="P479" s="26"/>
      <c r="Q479" s="27"/>
      <c r="R479" s="26"/>
      <c r="S479" s="26"/>
      <c r="T479" s="27"/>
      <c r="U479" s="28"/>
      <c r="V479" s="28"/>
      <c r="W479" s="28"/>
      <c r="X479" s="28"/>
      <c r="Y479" s="28"/>
      <c r="Z479" s="28"/>
      <c r="AA479" s="28"/>
      <c r="AB479" s="28"/>
    </row>
    <row r="480" spans="1:28">
      <c r="A480" s="58"/>
      <c r="B480" s="26"/>
      <c r="C480" s="26"/>
      <c r="D480" s="26"/>
      <c r="E480" s="27"/>
      <c r="F480" s="26"/>
      <c r="G480" s="27"/>
      <c r="H480" s="27"/>
      <c r="I480" s="27"/>
      <c r="J480" s="26"/>
      <c r="K480" s="45"/>
      <c r="L480" s="27"/>
      <c r="M480" s="42"/>
      <c r="N480" s="27"/>
      <c r="O480" s="46"/>
      <c r="P480" s="26"/>
      <c r="Q480" s="27"/>
      <c r="R480" s="26"/>
      <c r="S480" s="26"/>
      <c r="T480" s="27"/>
      <c r="U480" s="28"/>
      <c r="V480" s="28"/>
      <c r="W480" s="28"/>
      <c r="X480" s="28"/>
      <c r="Y480" s="28"/>
      <c r="Z480" s="28"/>
      <c r="AA480" s="28"/>
      <c r="AB480" s="28"/>
    </row>
    <row r="481" spans="1:28">
      <c r="A481" s="58"/>
      <c r="B481" s="26"/>
      <c r="C481" s="26"/>
      <c r="D481" s="26"/>
      <c r="E481" s="27"/>
      <c r="F481" s="26"/>
      <c r="G481" s="27"/>
      <c r="H481" s="27"/>
      <c r="I481" s="27"/>
      <c r="J481" s="26"/>
      <c r="K481" s="45"/>
      <c r="L481" s="27"/>
      <c r="M481" s="42"/>
      <c r="N481" s="27"/>
      <c r="O481" s="46"/>
      <c r="P481" s="26"/>
      <c r="Q481" s="27"/>
      <c r="R481" s="26"/>
      <c r="S481" s="26"/>
      <c r="T481" s="27"/>
      <c r="U481" s="28"/>
      <c r="V481" s="28"/>
      <c r="W481" s="28"/>
      <c r="X481" s="28"/>
      <c r="Y481" s="28"/>
      <c r="Z481" s="28"/>
      <c r="AA481" s="28"/>
      <c r="AB481" s="28"/>
    </row>
    <row r="482" spans="1:28">
      <c r="A482" s="58"/>
      <c r="B482" s="26"/>
      <c r="C482" s="26"/>
      <c r="D482" s="26"/>
      <c r="E482" s="27"/>
      <c r="F482" s="26"/>
      <c r="G482" s="27"/>
      <c r="H482" s="27"/>
      <c r="I482" s="27"/>
      <c r="J482" s="26"/>
      <c r="K482" s="45"/>
      <c r="L482" s="27"/>
      <c r="M482" s="42"/>
      <c r="N482" s="27"/>
      <c r="O482" s="46"/>
      <c r="P482" s="26"/>
      <c r="Q482" s="27"/>
      <c r="R482" s="26"/>
      <c r="S482" s="26"/>
      <c r="T482" s="27"/>
      <c r="U482" s="28"/>
      <c r="V482" s="28"/>
      <c r="W482" s="28"/>
      <c r="X482" s="28"/>
      <c r="Y482" s="28"/>
      <c r="Z482" s="28"/>
      <c r="AA482" s="28"/>
      <c r="AB482" s="28"/>
    </row>
    <row r="483" spans="1:28">
      <c r="A483" s="58"/>
      <c r="B483" s="26"/>
      <c r="C483" s="26"/>
      <c r="D483" s="26"/>
      <c r="E483" s="27"/>
      <c r="F483" s="26"/>
      <c r="G483" s="27"/>
      <c r="H483" s="27"/>
      <c r="I483" s="27"/>
      <c r="J483" s="26"/>
      <c r="K483" s="45"/>
      <c r="L483" s="27"/>
      <c r="M483" s="42"/>
      <c r="N483" s="27"/>
      <c r="O483" s="46"/>
      <c r="P483" s="26"/>
      <c r="Q483" s="27"/>
      <c r="R483" s="26"/>
      <c r="S483" s="26"/>
      <c r="T483" s="27"/>
      <c r="U483" s="28"/>
      <c r="V483" s="28"/>
      <c r="W483" s="28"/>
      <c r="X483" s="28"/>
      <c r="Y483" s="28"/>
      <c r="Z483" s="28"/>
      <c r="AA483" s="28"/>
      <c r="AB483" s="28"/>
    </row>
    <row r="484" spans="1:28">
      <c r="A484" s="58"/>
      <c r="B484" s="26"/>
      <c r="C484" s="26"/>
      <c r="D484" s="26"/>
      <c r="E484" s="27"/>
      <c r="F484" s="26"/>
      <c r="G484" s="27"/>
      <c r="H484" s="27"/>
      <c r="I484" s="27"/>
      <c r="J484" s="26"/>
      <c r="K484" s="45"/>
      <c r="L484" s="27"/>
      <c r="M484" s="42"/>
      <c r="N484" s="27"/>
      <c r="O484" s="46"/>
      <c r="P484" s="26"/>
      <c r="Q484" s="27"/>
      <c r="R484" s="26"/>
      <c r="S484" s="26"/>
      <c r="T484" s="27"/>
      <c r="U484" s="28"/>
      <c r="V484" s="28"/>
      <c r="W484" s="28"/>
      <c r="X484" s="28"/>
      <c r="Y484" s="28"/>
      <c r="Z484" s="28"/>
      <c r="AA484" s="28"/>
      <c r="AB484" s="28"/>
    </row>
    <row r="485" spans="1:28">
      <c r="A485" s="58"/>
      <c r="B485" s="26"/>
      <c r="C485" s="26"/>
      <c r="D485" s="26"/>
      <c r="E485" s="27"/>
      <c r="F485" s="26"/>
      <c r="G485" s="27"/>
      <c r="H485" s="27"/>
      <c r="I485" s="27"/>
      <c r="J485" s="26"/>
      <c r="K485" s="45"/>
      <c r="L485" s="27"/>
      <c r="M485" s="42"/>
      <c r="N485" s="27"/>
      <c r="O485" s="46"/>
      <c r="P485" s="26"/>
      <c r="Q485" s="27"/>
      <c r="R485" s="26"/>
      <c r="S485" s="26"/>
      <c r="T485" s="27"/>
      <c r="U485" s="28"/>
      <c r="V485" s="28"/>
      <c r="W485" s="28"/>
      <c r="X485" s="28"/>
      <c r="Y485" s="28"/>
      <c r="Z485" s="28"/>
      <c r="AA485" s="28"/>
      <c r="AB485" s="28"/>
    </row>
    <row r="486" spans="1:28">
      <c r="A486" s="58"/>
      <c r="B486" s="26"/>
      <c r="C486" s="26"/>
      <c r="D486" s="26"/>
      <c r="E486" s="27"/>
      <c r="F486" s="26"/>
      <c r="G486" s="27"/>
      <c r="H486" s="27"/>
      <c r="I486" s="27"/>
      <c r="J486" s="26"/>
      <c r="K486" s="45"/>
      <c r="L486" s="27"/>
      <c r="M486" s="42"/>
      <c r="N486" s="27"/>
      <c r="O486" s="46"/>
      <c r="P486" s="26"/>
      <c r="Q486" s="27"/>
      <c r="R486" s="26"/>
      <c r="S486" s="26"/>
      <c r="T486" s="27"/>
      <c r="U486" s="28"/>
      <c r="V486" s="28"/>
      <c r="W486" s="28"/>
      <c r="X486" s="28"/>
      <c r="Y486" s="28"/>
      <c r="Z486" s="28"/>
      <c r="AA486" s="28"/>
      <c r="AB486" s="28"/>
    </row>
    <row r="487" spans="1:28">
      <c r="A487" s="58"/>
      <c r="B487" s="26"/>
      <c r="C487" s="26"/>
      <c r="D487" s="26"/>
      <c r="E487" s="27"/>
      <c r="F487" s="26"/>
      <c r="G487" s="27"/>
      <c r="H487" s="27"/>
      <c r="I487" s="27"/>
      <c r="J487" s="26"/>
      <c r="K487" s="45"/>
      <c r="L487" s="27"/>
      <c r="M487" s="42"/>
      <c r="N487" s="27"/>
      <c r="O487" s="46"/>
      <c r="P487" s="26"/>
      <c r="Q487" s="27"/>
      <c r="R487" s="26"/>
      <c r="S487" s="26"/>
      <c r="T487" s="27"/>
      <c r="U487" s="28"/>
      <c r="V487" s="28"/>
      <c r="W487" s="28"/>
      <c r="X487" s="28"/>
      <c r="Y487" s="28"/>
      <c r="Z487" s="28"/>
      <c r="AA487" s="28"/>
      <c r="AB487" s="28"/>
    </row>
    <row r="488" spans="1:28">
      <c r="A488" s="58"/>
      <c r="B488" s="26"/>
      <c r="C488" s="26"/>
      <c r="D488" s="26"/>
      <c r="E488" s="27"/>
      <c r="F488" s="26"/>
      <c r="G488" s="27"/>
      <c r="H488" s="27"/>
      <c r="I488" s="27"/>
      <c r="J488" s="26"/>
      <c r="K488" s="45"/>
      <c r="L488" s="27"/>
      <c r="M488" s="42"/>
      <c r="N488" s="27"/>
      <c r="O488" s="46"/>
      <c r="P488" s="26"/>
      <c r="Q488" s="27"/>
      <c r="R488" s="26"/>
      <c r="S488" s="26"/>
      <c r="T488" s="27"/>
      <c r="U488" s="28"/>
      <c r="V488" s="28"/>
      <c r="W488" s="28"/>
      <c r="X488" s="28"/>
      <c r="Y488" s="28"/>
      <c r="Z488" s="28"/>
      <c r="AA488" s="28"/>
      <c r="AB488" s="28"/>
    </row>
    <row r="489" spans="1:28">
      <c r="A489" s="58"/>
      <c r="B489" s="26"/>
      <c r="C489" s="26"/>
      <c r="D489" s="26"/>
      <c r="E489" s="27"/>
      <c r="F489" s="26"/>
      <c r="G489" s="27"/>
      <c r="H489" s="27"/>
      <c r="I489" s="27"/>
      <c r="J489" s="26"/>
      <c r="K489" s="45"/>
      <c r="L489" s="27"/>
      <c r="M489" s="42"/>
      <c r="N489" s="27"/>
      <c r="O489" s="46"/>
      <c r="P489" s="26"/>
      <c r="Q489" s="27"/>
      <c r="R489" s="26"/>
      <c r="S489" s="26"/>
      <c r="T489" s="27"/>
      <c r="U489" s="28"/>
      <c r="V489" s="28"/>
      <c r="W489" s="28"/>
      <c r="X489" s="28"/>
      <c r="Y489" s="28"/>
      <c r="Z489" s="28"/>
      <c r="AA489" s="28"/>
      <c r="AB489" s="28"/>
    </row>
    <row r="490" spans="1:28">
      <c r="A490" s="58"/>
      <c r="B490" s="26"/>
      <c r="C490" s="26"/>
      <c r="D490" s="26"/>
      <c r="E490" s="27"/>
      <c r="F490" s="26"/>
      <c r="G490" s="27"/>
      <c r="H490" s="27"/>
      <c r="I490" s="27"/>
      <c r="J490" s="26"/>
      <c r="K490" s="45"/>
      <c r="L490" s="27"/>
      <c r="M490" s="42"/>
      <c r="N490" s="27"/>
      <c r="O490" s="46"/>
      <c r="P490" s="26"/>
      <c r="Q490" s="27"/>
      <c r="R490" s="26"/>
      <c r="S490" s="26"/>
      <c r="T490" s="27"/>
      <c r="U490" s="28"/>
      <c r="V490" s="28"/>
      <c r="W490" s="28"/>
      <c r="X490" s="28"/>
      <c r="Y490" s="28"/>
      <c r="Z490" s="28"/>
      <c r="AA490" s="28"/>
      <c r="AB490" s="28"/>
    </row>
    <row r="491" spans="1:28">
      <c r="A491" s="58"/>
      <c r="B491" s="26"/>
      <c r="C491" s="26"/>
      <c r="D491" s="26"/>
      <c r="E491" s="27"/>
      <c r="F491" s="26"/>
      <c r="G491" s="27"/>
      <c r="H491" s="27"/>
      <c r="I491" s="27"/>
      <c r="J491" s="26"/>
      <c r="K491" s="45"/>
      <c r="L491" s="27"/>
      <c r="M491" s="42"/>
      <c r="N491" s="27"/>
      <c r="O491" s="46"/>
      <c r="P491" s="26"/>
      <c r="Q491" s="27"/>
      <c r="R491" s="26"/>
      <c r="S491" s="26"/>
      <c r="T491" s="27"/>
      <c r="U491" s="28"/>
      <c r="V491" s="28"/>
      <c r="W491" s="28"/>
      <c r="X491" s="28"/>
      <c r="Y491" s="28"/>
      <c r="Z491" s="28"/>
      <c r="AA491" s="28"/>
      <c r="AB491" s="28"/>
    </row>
    <row r="492" spans="1:28">
      <c r="A492" s="58"/>
      <c r="B492" s="26"/>
      <c r="C492" s="26"/>
      <c r="D492" s="26"/>
      <c r="E492" s="27"/>
      <c r="F492" s="26"/>
      <c r="G492" s="27"/>
      <c r="H492" s="27"/>
      <c r="I492" s="27"/>
      <c r="J492" s="26"/>
      <c r="K492" s="45"/>
      <c r="L492" s="27"/>
      <c r="M492" s="42"/>
      <c r="N492" s="27"/>
      <c r="O492" s="46"/>
      <c r="P492" s="26"/>
      <c r="Q492" s="27"/>
      <c r="R492" s="26"/>
      <c r="S492" s="26"/>
      <c r="T492" s="27"/>
      <c r="U492" s="28"/>
      <c r="V492" s="28"/>
      <c r="W492" s="28"/>
      <c r="X492" s="28"/>
      <c r="Y492" s="28"/>
      <c r="Z492" s="28"/>
      <c r="AA492" s="28"/>
      <c r="AB492" s="28"/>
    </row>
    <row r="493" spans="1:28">
      <c r="A493" s="58"/>
      <c r="B493" s="26"/>
      <c r="C493" s="26"/>
      <c r="D493" s="26"/>
      <c r="E493" s="27"/>
      <c r="F493" s="26"/>
      <c r="G493" s="27"/>
      <c r="H493" s="27"/>
      <c r="I493" s="27"/>
      <c r="J493" s="26"/>
      <c r="K493" s="45"/>
      <c r="L493" s="27"/>
      <c r="M493" s="42"/>
      <c r="N493" s="27"/>
      <c r="O493" s="46"/>
      <c r="P493" s="26"/>
      <c r="Q493" s="27"/>
      <c r="R493" s="26"/>
      <c r="S493" s="26"/>
      <c r="T493" s="27"/>
      <c r="U493" s="28"/>
      <c r="V493" s="28"/>
      <c r="W493" s="28"/>
      <c r="X493" s="28"/>
      <c r="Y493" s="28"/>
      <c r="Z493" s="28"/>
      <c r="AA493" s="28"/>
      <c r="AB493" s="28"/>
    </row>
    <row r="494" spans="1:28">
      <c r="A494" s="58"/>
      <c r="B494" s="26"/>
      <c r="C494" s="26"/>
      <c r="D494" s="26"/>
      <c r="E494" s="27"/>
      <c r="F494" s="26"/>
      <c r="G494" s="27"/>
      <c r="H494" s="27"/>
      <c r="I494" s="27"/>
      <c r="J494" s="26"/>
      <c r="K494" s="45"/>
      <c r="L494" s="27"/>
      <c r="M494" s="42"/>
      <c r="N494" s="27"/>
      <c r="O494" s="46"/>
      <c r="P494" s="26"/>
      <c r="Q494" s="27"/>
      <c r="R494" s="26"/>
      <c r="S494" s="26"/>
      <c r="T494" s="27"/>
      <c r="U494" s="28"/>
      <c r="V494" s="28"/>
      <c r="W494" s="28"/>
      <c r="X494" s="28"/>
      <c r="Y494" s="28"/>
      <c r="Z494" s="28"/>
      <c r="AA494" s="28"/>
      <c r="AB494" s="28"/>
    </row>
    <row r="495" spans="1:28">
      <c r="A495" s="58"/>
      <c r="B495" s="26"/>
      <c r="C495" s="26"/>
      <c r="D495" s="26"/>
      <c r="E495" s="27"/>
      <c r="F495" s="26"/>
      <c r="G495" s="27"/>
      <c r="H495" s="27"/>
      <c r="I495" s="27"/>
      <c r="J495" s="26"/>
      <c r="K495" s="45"/>
      <c r="L495" s="27"/>
      <c r="M495" s="42"/>
      <c r="N495" s="27"/>
      <c r="O495" s="46"/>
      <c r="P495" s="26"/>
      <c r="Q495" s="27"/>
      <c r="R495" s="26"/>
      <c r="S495" s="26"/>
      <c r="T495" s="27"/>
      <c r="U495" s="28"/>
      <c r="V495" s="28"/>
      <c r="W495" s="28"/>
      <c r="X495" s="28"/>
      <c r="Y495" s="28"/>
      <c r="Z495" s="28"/>
      <c r="AA495" s="28"/>
      <c r="AB495" s="28"/>
    </row>
    <row r="496" spans="1:28">
      <c r="A496" s="58"/>
      <c r="B496" s="26"/>
      <c r="C496" s="26"/>
      <c r="D496" s="26"/>
      <c r="E496" s="27"/>
      <c r="F496" s="26"/>
      <c r="G496" s="27"/>
      <c r="H496" s="27"/>
      <c r="I496" s="27"/>
      <c r="J496" s="26"/>
      <c r="K496" s="45"/>
      <c r="L496" s="27"/>
      <c r="M496" s="42"/>
      <c r="N496" s="27"/>
      <c r="O496" s="46"/>
      <c r="P496" s="26"/>
      <c r="Q496" s="27"/>
      <c r="R496" s="26"/>
      <c r="S496" s="26"/>
      <c r="T496" s="27"/>
      <c r="U496" s="28"/>
      <c r="V496" s="28"/>
      <c r="W496" s="28"/>
      <c r="X496" s="28"/>
      <c r="Y496" s="28"/>
      <c r="Z496" s="28"/>
      <c r="AA496" s="28"/>
      <c r="AB496" s="28"/>
    </row>
    <row r="497" spans="1:28">
      <c r="A497" s="58"/>
      <c r="B497" s="26"/>
      <c r="C497" s="26"/>
      <c r="D497" s="26"/>
      <c r="E497" s="27"/>
      <c r="F497" s="26"/>
      <c r="G497" s="27"/>
      <c r="H497" s="27"/>
      <c r="I497" s="27"/>
      <c r="J497" s="26"/>
      <c r="K497" s="45"/>
      <c r="L497" s="27"/>
      <c r="M497" s="42"/>
      <c r="N497" s="27"/>
      <c r="O497" s="46"/>
      <c r="P497" s="26"/>
      <c r="Q497" s="27"/>
      <c r="R497" s="26"/>
      <c r="S497" s="26"/>
      <c r="T497" s="27"/>
      <c r="U497" s="28"/>
      <c r="V497" s="28"/>
      <c r="W497" s="28"/>
      <c r="X497" s="28"/>
      <c r="Y497" s="28"/>
      <c r="Z497" s="28"/>
      <c r="AA497" s="28"/>
      <c r="AB497" s="28"/>
    </row>
    <row r="498" spans="1:28">
      <c r="A498" s="58"/>
      <c r="B498" s="26"/>
      <c r="C498" s="26"/>
      <c r="D498" s="26"/>
      <c r="E498" s="27"/>
      <c r="F498" s="26"/>
      <c r="G498" s="27"/>
      <c r="H498" s="27"/>
      <c r="I498" s="27"/>
      <c r="J498" s="26"/>
      <c r="K498" s="45"/>
      <c r="L498" s="27"/>
      <c r="M498" s="42"/>
      <c r="N498" s="27"/>
      <c r="O498" s="46"/>
      <c r="P498" s="26"/>
      <c r="Q498" s="27"/>
      <c r="R498" s="26"/>
      <c r="S498" s="26"/>
      <c r="T498" s="27"/>
      <c r="U498" s="28"/>
      <c r="V498" s="28"/>
      <c r="W498" s="28"/>
      <c r="X498" s="28"/>
      <c r="Y498" s="28"/>
      <c r="Z498" s="28"/>
      <c r="AA498" s="28"/>
      <c r="AB498" s="28"/>
    </row>
    <row r="499" spans="1:28">
      <c r="A499" s="58"/>
      <c r="B499" s="26"/>
      <c r="C499" s="26"/>
      <c r="D499" s="26"/>
      <c r="E499" s="27"/>
      <c r="F499" s="26"/>
      <c r="G499" s="27"/>
      <c r="H499" s="27"/>
      <c r="I499" s="27"/>
      <c r="J499" s="26"/>
      <c r="K499" s="45"/>
      <c r="L499" s="27"/>
      <c r="M499" s="42"/>
      <c r="N499" s="27"/>
      <c r="O499" s="46"/>
      <c r="P499" s="26"/>
      <c r="Q499" s="27"/>
      <c r="R499" s="26"/>
      <c r="S499" s="26"/>
      <c r="T499" s="27"/>
      <c r="U499" s="28"/>
      <c r="V499" s="28"/>
      <c r="W499" s="28"/>
      <c r="X499" s="28"/>
      <c r="Y499" s="28"/>
      <c r="Z499" s="28"/>
      <c r="AA499" s="28"/>
      <c r="AB499" s="28"/>
    </row>
    <row r="500" spans="1:28">
      <c r="A500" s="58"/>
      <c r="B500" s="26"/>
      <c r="C500" s="26"/>
      <c r="D500" s="26"/>
      <c r="E500" s="27"/>
      <c r="F500" s="26"/>
      <c r="G500" s="27"/>
      <c r="H500" s="27"/>
      <c r="I500" s="27"/>
      <c r="J500" s="26"/>
      <c r="K500" s="45"/>
      <c r="L500" s="27"/>
      <c r="M500" s="42"/>
      <c r="N500" s="27"/>
      <c r="O500" s="46"/>
      <c r="P500" s="26"/>
      <c r="Q500" s="27"/>
      <c r="R500" s="26"/>
      <c r="S500" s="26"/>
      <c r="T500" s="27"/>
      <c r="U500" s="28"/>
      <c r="V500" s="28"/>
      <c r="W500" s="28"/>
      <c r="X500" s="28"/>
      <c r="Y500" s="28"/>
      <c r="Z500" s="28"/>
      <c r="AA500" s="28"/>
      <c r="AB500" s="28"/>
    </row>
    <row r="501" spans="1:28">
      <c r="A501" s="58"/>
      <c r="B501" s="26"/>
      <c r="C501" s="26"/>
      <c r="D501" s="26"/>
      <c r="E501" s="27"/>
      <c r="F501" s="26"/>
      <c r="G501" s="27"/>
      <c r="H501" s="27"/>
      <c r="I501" s="27"/>
      <c r="J501" s="26"/>
      <c r="K501" s="45"/>
      <c r="L501" s="27"/>
      <c r="M501" s="42"/>
      <c r="N501" s="27"/>
      <c r="O501" s="46"/>
      <c r="P501" s="26"/>
      <c r="Q501" s="27"/>
      <c r="R501" s="26"/>
      <c r="S501" s="26"/>
      <c r="T501" s="27"/>
      <c r="U501" s="28"/>
      <c r="V501" s="28"/>
      <c r="W501" s="28"/>
      <c r="X501" s="28"/>
      <c r="Y501" s="28"/>
      <c r="Z501" s="28"/>
      <c r="AA501" s="28"/>
      <c r="AB501" s="28"/>
    </row>
    <row r="502" spans="1:28">
      <c r="A502" s="58"/>
      <c r="B502" s="26"/>
      <c r="C502" s="26"/>
      <c r="D502" s="26"/>
      <c r="E502" s="27"/>
      <c r="F502" s="26"/>
      <c r="G502" s="27"/>
      <c r="H502" s="27"/>
      <c r="I502" s="27"/>
      <c r="J502" s="26"/>
      <c r="K502" s="45"/>
      <c r="L502" s="27"/>
      <c r="M502" s="42"/>
      <c r="N502" s="27"/>
      <c r="O502" s="46"/>
      <c r="P502" s="26"/>
      <c r="Q502" s="27"/>
      <c r="R502" s="26"/>
      <c r="S502" s="26"/>
      <c r="T502" s="27"/>
      <c r="U502" s="28"/>
      <c r="V502" s="28"/>
      <c r="W502" s="28"/>
      <c r="X502" s="28"/>
      <c r="Y502" s="28"/>
      <c r="Z502" s="28"/>
      <c r="AA502" s="28"/>
      <c r="AB502" s="28"/>
    </row>
    <row r="503" spans="1:28">
      <c r="A503" s="58"/>
      <c r="B503" s="26"/>
      <c r="C503" s="26"/>
      <c r="D503" s="26"/>
      <c r="E503" s="27"/>
      <c r="F503" s="26"/>
      <c r="G503" s="27"/>
      <c r="H503" s="27"/>
      <c r="I503" s="27"/>
      <c r="J503" s="26"/>
      <c r="K503" s="45"/>
      <c r="L503" s="27"/>
      <c r="M503" s="42"/>
      <c r="N503" s="27"/>
      <c r="O503" s="46"/>
      <c r="P503" s="26"/>
      <c r="Q503" s="27"/>
      <c r="R503" s="26"/>
      <c r="S503" s="26"/>
      <c r="T503" s="27"/>
      <c r="U503" s="28"/>
      <c r="V503" s="28"/>
      <c r="W503" s="28"/>
      <c r="X503" s="28"/>
      <c r="Y503" s="28"/>
      <c r="Z503" s="28"/>
      <c r="AA503" s="28"/>
      <c r="AB503" s="28"/>
    </row>
    <row r="504" spans="1:28">
      <c r="A504" s="58"/>
      <c r="B504" s="26"/>
      <c r="C504" s="26"/>
      <c r="D504" s="26"/>
      <c r="E504" s="27"/>
      <c r="F504" s="26"/>
      <c r="G504" s="27"/>
      <c r="H504" s="27"/>
      <c r="I504" s="27"/>
      <c r="J504" s="26"/>
      <c r="K504" s="45"/>
      <c r="L504" s="27"/>
      <c r="M504" s="42"/>
      <c r="N504" s="27"/>
      <c r="O504" s="46"/>
      <c r="P504" s="26"/>
      <c r="Q504" s="27"/>
      <c r="R504" s="26"/>
      <c r="S504" s="26"/>
      <c r="T504" s="27"/>
      <c r="U504" s="28"/>
      <c r="V504" s="28"/>
      <c r="W504" s="28"/>
      <c r="X504" s="28"/>
      <c r="Y504" s="28"/>
      <c r="Z504" s="28"/>
      <c r="AA504" s="28"/>
      <c r="AB504" s="28"/>
    </row>
    <row r="505" spans="1:28">
      <c r="A505" s="58"/>
      <c r="B505" s="26"/>
      <c r="C505" s="26"/>
      <c r="D505" s="26"/>
      <c r="E505" s="27"/>
      <c r="F505" s="26"/>
      <c r="G505" s="27"/>
      <c r="H505" s="27"/>
      <c r="I505" s="27"/>
      <c r="J505" s="26"/>
      <c r="K505" s="45"/>
      <c r="L505" s="27"/>
      <c r="M505" s="42"/>
      <c r="N505" s="27"/>
      <c r="O505" s="46"/>
      <c r="P505" s="26"/>
      <c r="Q505" s="27"/>
      <c r="R505" s="26"/>
      <c r="S505" s="26"/>
      <c r="T505" s="27"/>
      <c r="U505" s="28"/>
      <c r="V505" s="28"/>
      <c r="W505" s="28"/>
      <c r="X505" s="28"/>
      <c r="Y505" s="28"/>
      <c r="Z505" s="28"/>
      <c r="AA505" s="28"/>
      <c r="AB505" s="28"/>
    </row>
    <row r="506" spans="1:28">
      <c r="A506" s="58"/>
      <c r="B506" s="26"/>
      <c r="C506" s="26"/>
      <c r="D506" s="26"/>
      <c r="E506" s="27"/>
      <c r="F506" s="26"/>
      <c r="G506" s="27"/>
      <c r="H506" s="27"/>
      <c r="I506" s="27"/>
      <c r="J506" s="26"/>
      <c r="K506" s="45"/>
      <c r="L506" s="27"/>
      <c r="M506" s="42"/>
      <c r="N506" s="27"/>
      <c r="O506" s="46"/>
      <c r="P506" s="26"/>
      <c r="Q506" s="27"/>
      <c r="R506" s="26"/>
      <c r="S506" s="26"/>
      <c r="T506" s="27"/>
      <c r="U506" s="28"/>
      <c r="V506" s="28"/>
      <c r="W506" s="28"/>
      <c r="X506" s="28"/>
      <c r="Y506" s="28"/>
      <c r="Z506" s="28"/>
      <c r="AA506" s="28"/>
      <c r="AB506" s="28"/>
    </row>
    <row r="507" spans="1:28">
      <c r="A507" s="58"/>
      <c r="B507" s="26"/>
      <c r="C507" s="26"/>
      <c r="D507" s="26"/>
      <c r="E507" s="27"/>
      <c r="F507" s="26"/>
      <c r="G507" s="27"/>
      <c r="H507" s="27"/>
      <c r="I507" s="27"/>
      <c r="J507" s="26"/>
      <c r="K507" s="45"/>
      <c r="L507" s="27"/>
      <c r="M507" s="42"/>
      <c r="N507" s="27"/>
      <c r="O507" s="46"/>
      <c r="P507" s="26"/>
      <c r="Q507" s="27"/>
      <c r="R507" s="26"/>
      <c r="S507" s="26"/>
      <c r="T507" s="27"/>
      <c r="U507" s="28"/>
      <c r="V507" s="28"/>
      <c r="W507" s="28"/>
      <c r="X507" s="28"/>
      <c r="Y507" s="28"/>
      <c r="Z507" s="28"/>
      <c r="AA507" s="28"/>
      <c r="AB507" s="28"/>
    </row>
    <row r="508" spans="1:28">
      <c r="A508" s="58"/>
      <c r="B508" s="26"/>
      <c r="C508" s="26"/>
      <c r="D508" s="26"/>
      <c r="E508" s="27"/>
      <c r="F508" s="26"/>
      <c r="G508" s="27"/>
      <c r="H508" s="27"/>
      <c r="I508" s="27"/>
      <c r="J508" s="26"/>
      <c r="K508" s="45"/>
      <c r="L508" s="27"/>
      <c r="M508" s="42"/>
      <c r="N508" s="27"/>
      <c r="O508" s="46"/>
      <c r="P508" s="26"/>
      <c r="Q508" s="27"/>
      <c r="R508" s="26"/>
      <c r="S508" s="26"/>
      <c r="T508" s="27"/>
      <c r="U508" s="28"/>
      <c r="V508" s="28"/>
      <c r="W508" s="28"/>
      <c r="X508" s="28"/>
      <c r="Y508" s="28"/>
      <c r="Z508" s="28"/>
      <c r="AA508" s="28"/>
      <c r="AB508" s="28"/>
    </row>
    <row r="509" spans="1:28">
      <c r="A509" s="58"/>
      <c r="B509" s="26"/>
      <c r="C509" s="26"/>
      <c r="D509" s="26"/>
      <c r="E509" s="27"/>
      <c r="F509" s="26"/>
      <c r="G509" s="27"/>
      <c r="H509" s="27"/>
      <c r="I509" s="27"/>
      <c r="J509" s="26"/>
      <c r="K509" s="45"/>
      <c r="L509" s="27"/>
      <c r="M509" s="42"/>
      <c r="N509" s="27"/>
      <c r="O509" s="46"/>
      <c r="P509" s="26"/>
      <c r="Q509" s="27"/>
      <c r="R509" s="26"/>
      <c r="S509" s="26"/>
      <c r="T509" s="27"/>
      <c r="U509" s="28"/>
      <c r="V509" s="28"/>
      <c r="W509" s="28"/>
      <c r="X509" s="28"/>
      <c r="Y509" s="28"/>
      <c r="Z509" s="28"/>
      <c r="AA509" s="28"/>
      <c r="AB509" s="28"/>
    </row>
    <row r="510" spans="1:28">
      <c r="A510" s="58"/>
      <c r="B510" s="26"/>
      <c r="C510" s="26"/>
      <c r="D510" s="26"/>
      <c r="E510" s="27"/>
      <c r="F510" s="26"/>
      <c r="G510" s="27"/>
      <c r="H510" s="27"/>
      <c r="I510" s="27"/>
      <c r="J510" s="26"/>
      <c r="K510" s="45"/>
      <c r="L510" s="27"/>
      <c r="M510" s="42"/>
      <c r="N510" s="27"/>
      <c r="O510" s="46"/>
      <c r="P510" s="26"/>
      <c r="Q510" s="27"/>
      <c r="R510" s="26"/>
      <c r="S510" s="26"/>
      <c r="T510" s="27"/>
      <c r="U510" s="28"/>
      <c r="V510" s="28"/>
      <c r="W510" s="28"/>
      <c r="X510" s="28"/>
      <c r="Y510" s="28"/>
      <c r="Z510" s="28"/>
      <c r="AA510" s="28"/>
      <c r="AB510" s="28"/>
    </row>
    <row r="511" spans="1:28">
      <c r="A511" s="58"/>
      <c r="B511" s="26"/>
      <c r="C511" s="26"/>
      <c r="D511" s="26"/>
      <c r="E511" s="27"/>
      <c r="F511" s="26"/>
      <c r="G511" s="27"/>
      <c r="H511" s="27"/>
      <c r="I511" s="27"/>
      <c r="J511" s="26"/>
      <c r="K511" s="45"/>
      <c r="L511" s="27"/>
      <c r="M511" s="42"/>
      <c r="N511" s="27"/>
      <c r="O511" s="46"/>
      <c r="P511" s="26"/>
      <c r="Q511" s="27"/>
      <c r="R511" s="26"/>
      <c r="S511" s="26"/>
      <c r="T511" s="27"/>
      <c r="U511" s="28"/>
      <c r="V511" s="28"/>
      <c r="W511" s="28"/>
      <c r="X511" s="28"/>
      <c r="Y511" s="28"/>
      <c r="Z511" s="28"/>
      <c r="AA511" s="28"/>
      <c r="AB511" s="28"/>
    </row>
    <row r="512" spans="1:28">
      <c r="A512" s="58"/>
      <c r="B512" s="26"/>
      <c r="C512" s="26"/>
      <c r="D512" s="26"/>
      <c r="E512" s="27"/>
      <c r="F512" s="26"/>
      <c r="G512" s="27"/>
      <c r="H512" s="27"/>
      <c r="I512" s="27"/>
      <c r="J512" s="26"/>
      <c r="K512" s="45"/>
      <c r="L512" s="27"/>
      <c r="M512" s="42"/>
      <c r="N512" s="27"/>
      <c r="O512" s="46"/>
      <c r="P512" s="26"/>
      <c r="Q512" s="27"/>
      <c r="R512" s="26"/>
      <c r="S512" s="26"/>
      <c r="T512" s="27"/>
      <c r="U512" s="28"/>
      <c r="V512" s="28"/>
      <c r="W512" s="28"/>
      <c r="X512" s="28"/>
      <c r="Y512" s="28"/>
      <c r="Z512" s="28"/>
      <c r="AA512" s="28"/>
      <c r="AB512" s="28"/>
    </row>
    <row r="513" spans="1:28">
      <c r="A513" s="58"/>
      <c r="B513" s="26"/>
      <c r="C513" s="26"/>
      <c r="D513" s="26"/>
      <c r="E513" s="27"/>
      <c r="F513" s="26"/>
      <c r="G513" s="27"/>
      <c r="H513" s="27"/>
      <c r="I513" s="27"/>
      <c r="J513" s="26"/>
      <c r="K513" s="45"/>
      <c r="L513" s="27"/>
      <c r="M513" s="42"/>
      <c r="N513" s="27"/>
      <c r="O513" s="46"/>
      <c r="P513" s="26"/>
      <c r="Q513" s="27"/>
      <c r="R513" s="26"/>
      <c r="S513" s="26"/>
      <c r="T513" s="27"/>
      <c r="U513" s="28"/>
      <c r="V513" s="28"/>
      <c r="W513" s="28"/>
      <c r="X513" s="28"/>
      <c r="Y513" s="28"/>
      <c r="Z513" s="28"/>
      <c r="AA513" s="28"/>
      <c r="AB513" s="28"/>
    </row>
    <row r="514" spans="1:28">
      <c r="A514" s="58"/>
      <c r="B514" s="26"/>
      <c r="C514" s="26"/>
      <c r="D514" s="26"/>
      <c r="E514" s="27"/>
      <c r="F514" s="26"/>
      <c r="G514" s="27"/>
      <c r="H514" s="27"/>
      <c r="I514" s="27"/>
      <c r="J514" s="26"/>
      <c r="K514" s="45"/>
      <c r="L514" s="27"/>
      <c r="M514" s="42"/>
      <c r="N514" s="27"/>
      <c r="O514" s="46"/>
      <c r="P514" s="26"/>
      <c r="Q514" s="27"/>
      <c r="R514" s="26"/>
      <c r="S514" s="26"/>
      <c r="T514" s="27"/>
      <c r="U514" s="28"/>
      <c r="V514" s="28"/>
      <c r="W514" s="28"/>
      <c r="X514" s="28"/>
      <c r="Y514" s="28"/>
      <c r="Z514" s="28"/>
      <c r="AA514" s="28"/>
      <c r="AB514" s="28"/>
    </row>
    <row r="515" spans="1:28">
      <c r="A515" s="58"/>
      <c r="B515" s="26"/>
      <c r="C515" s="26"/>
      <c r="D515" s="26"/>
      <c r="E515" s="27"/>
      <c r="F515" s="26"/>
      <c r="G515" s="27"/>
      <c r="H515" s="27"/>
      <c r="I515" s="27"/>
      <c r="J515" s="26"/>
      <c r="K515" s="45"/>
      <c r="L515" s="27"/>
      <c r="M515" s="42"/>
      <c r="N515" s="27"/>
      <c r="O515" s="46"/>
      <c r="P515" s="26"/>
      <c r="Q515" s="27"/>
      <c r="R515" s="26"/>
      <c r="S515" s="26"/>
      <c r="T515" s="27"/>
      <c r="U515" s="28"/>
      <c r="V515" s="28"/>
      <c r="W515" s="28"/>
      <c r="X515" s="28"/>
      <c r="Y515" s="28"/>
      <c r="Z515" s="28"/>
      <c r="AA515" s="28"/>
      <c r="AB515" s="28"/>
    </row>
    <row r="516" spans="1:28">
      <c r="A516" s="58"/>
      <c r="B516" s="26"/>
      <c r="C516" s="26"/>
      <c r="D516" s="26"/>
      <c r="E516" s="27"/>
      <c r="F516" s="26"/>
      <c r="G516" s="27"/>
      <c r="H516" s="27"/>
      <c r="I516" s="27"/>
      <c r="J516" s="26"/>
      <c r="K516" s="45"/>
      <c r="L516" s="27"/>
      <c r="M516" s="42"/>
      <c r="N516" s="27"/>
      <c r="O516" s="46"/>
      <c r="P516" s="26"/>
      <c r="Q516" s="27"/>
      <c r="R516" s="26"/>
      <c r="S516" s="26"/>
      <c r="T516" s="27"/>
      <c r="U516" s="28"/>
      <c r="V516" s="28"/>
      <c r="W516" s="28"/>
      <c r="X516" s="28"/>
      <c r="Y516" s="28"/>
      <c r="Z516" s="28"/>
      <c r="AA516" s="28"/>
      <c r="AB516" s="28"/>
    </row>
    <row r="517" spans="1:28">
      <c r="A517" s="58"/>
      <c r="B517" s="26"/>
      <c r="C517" s="26"/>
      <c r="D517" s="26"/>
      <c r="E517" s="27"/>
      <c r="F517" s="26"/>
      <c r="G517" s="27"/>
      <c r="H517" s="27"/>
      <c r="I517" s="27"/>
      <c r="J517" s="26"/>
      <c r="K517" s="45"/>
      <c r="L517" s="27"/>
      <c r="M517" s="42"/>
      <c r="N517" s="27"/>
      <c r="O517" s="46"/>
      <c r="P517" s="26"/>
      <c r="Q517" s="27"/>
      <c r="R517" s="26"/>
      <c r="S517" s="26"/>
      <c r="T517" s="27"/>
      <c r="U517" s="28"/>
      <c r="V517" s="28"/>
      <c r="W517" s="28"/>
      <c r="X517" s="28"/>
      <c r="Y517" s="28"/>
      <c r="Z517" s="28"/>
      <c r="AA517" s="28"/>
      <c r="AB517" s="28"/>
    </row>
    <row r="518" spans="1:28">
      <c r="A518" s="58"/>
      <c r="B518" s="26"/>
      <c r="C518" s="26"/>
      <c r="D518" s="26"/>
      <c r="E518" s="27"/>
      <c r="F518" s="26"/>
      <c r="G518" s="27"/>
      <c r="H518" s="27"/>
      <c r="I518" s="27"/>
      <c r="J518" s="26"/>
      <c r="K518" s="45"/>
      <c r="L518" s="27"/>
      <c r="M518" s="42"/>
      <c r="N518" s="27"/>
      <c r="O518" s="46"/>
      <c r="P518" s="26"/>
      <c r="Q518" s="27"/>
      <c r="R518" s="26"/>
      <c r="S518" s="26"/>
      <c r="T518" s="27"/>
      <c r="U518" s="28"/>
      <c r="V518" s="28"/>
      <c r="W518" s="28"/>
      <c r="X518" s="28"/>
      <c r="Y518" s="28"/>
      <c r="Z518" s="28"/>
      <c r="AA518" s="28"/>
      <c r="AB518" s="28"/>
    </row>
    <row r="519" spans="1:28">
      <c r="A519" s="58"/>
      <c r="B519" s="26"/>
      <c r="C519" s="26"/>
      <c r="D519" s="26"/>
      <c r="E519" s="27"/>
      <c r="F519" s="26"/>
      <c r="G519" s="27"/>
      <c r="H519" s="27"/>
      <c r="I519" s="27"/>
      <c r="J519" s="26"/>
      <c r="K519" s="45"/>
      <c r="L519" s="27"/>
      <c r="M519" s="42"/>
      <c r="N519" s="27"/>
      <c r="O519" s="46"/>
      <c r="P519" s="26"/>
      <c r="Q519" s="27"/>
      <c r="R519" s="26"/>
      <c r="S519" s="26"/>
      <c r="T519" s="27"/>
      <c r="U519" s="28"/>
      <c r="V519" s="28"/>
      <c r="W519" s="28"/>
      <c r="X519" s="28"/>
      <c r="Y519" s="28"/>
      <c r="Z519" s="28"/>
      <c r="AA519" s="28"/>
      <c r="AB519" s="28"/>
    </row>
    <row r="520" spans="1:28">
      <c r="A520" s="58"/>
      <c r="B520" s="26"/>
      <c r="C520" s="26"/>
      <c r="D520" s="26"/>
      <c r="E520" s="27"/>
      <c r="F520" s="26"/>
      <c r="G520" s="27"/>
      <c r="H520" s="27"/>
      <c r="I520" s="27"/>
      <c r="J520" s="26"/>
      <c r="K520" s="45"/>
      <c r="L520" s="27"/>
      <c r="M520" s="42"/>
      <c r="N520" s="27"/>
      <c r="O520" s="46"/>
      <c r="P520" s="26"/>
      <c r="Q520" s="27"/>
      <c r="R520" s="26"/>
      <c r="S520" s="26"/>
      <c r="T520" s="27"/>
      <c r="U520" s="28"/>
      <c r="V520" s="28"/>
      <c r="W520" s="28"/>
      <c r="X520" s="28"/>
      <c r="Y520" s="28"/>
      <c r="Z520" s="28"/>
      <c r="AA520" s="28"/>
      <c r="AB520" s="28"/>
    </row>
    <row r="521" spans="1:28">
      <c r="A521" s="58"/>
      <c r="B521" s="26"/>
      <c r="C521" s="26"/>
      <c r="D521" s="26"/>
      <c r="E521" s="27"/>
      <c r="F521" s="26"/>
      <c r="G521" s="27"/>
      <c r="H521" s="27"/>
      <c r="I521" s="27"/>
      <c r="J521" s="26"/>
      <c r="K521" s="45"/>
      <c r="L521" s="27"/>
      <c r="M521" s="42"/>
      <c r="N521" s="27"/>
      <c r="O521" s="46"/>
      <c r="P521" s="26"/>
      <c r="Q521" s="27"/>
      <c r="R521" s="26"/>
      <c r="S521" s="26"/>
      <c r="T521" s="27"/>
      <c r="U521" s="28"/>
      <c r="V521" s="28"/>
      <c r="W521" s="28"/>
      <c r="X521" s="28"/>
      <c r="Y521" s="28"/>
      <c r="Z521" s="28"/>
      <c r="AA521" s="28"/>
      <c r="AB521" s="28"/>
    </row>
    <row r="522" spans="1:28">
      <c r="A522" s="58"/>
      <c r="B522" s="26"/>
      <c r="C522" s="26"/>
      <c r="D522" s="26"/>
      <c r="E522" s="27"/>
      <c r="F522" s="26"/>
      <c r="G522" s="27"/>
      <c r="H522" s="27"/>
      <c r="I522" s="27"/>
      <c r="J522" s="26"/>
      <c r="K522" s="45"/>
      <c r="L522" s="27"/>
      <c r="M522" s="42"/>
      <c r="N522" s="27"/>
      <c r="O522" s="46"/>
      <c r="P522" s="26"/>
      <c r="Q522" s="27"/>
      <c r="R522" s="26"/>
      <c r="S522" s="26"/>
      <c r="T522" s="27"/>
      <c r="U522" s="28"/>
      <c r="V522" s="28"/>
      <c r="W522" s="28"/>
      <c r="X522" s="28"/>
      <c r="Y522" s="28"/>
      <c r="Z522" s="28"/>
      <c r="AA522" s="28"/>
      <c r="AB522" s="28"/>
    </row>
    <row r="523" spans="1:28">
      <c r="A523" s="58"/>
      <c r="B523" s="26"/>
      <c r="C523" s="26"/>
      <c r="D523" s="26"/>
      <c r="E523" s="27"/>
      <c r="F523" s="26"/>
      <c r="G523" s="27"/>
      <c r="H523" s="27"/>
      <c r="I523" s="27"/>
      <c r="J523" s="26"/>
      <c r="K523" s="45"/>
      <c r="L523" s="27"/>
      <c r="M523" s="42"/>
      <c r="N523" s="27"/>
      <c r="O523" s="46"/>
      <c r="P523" s="26"/>
      <c r="Q523" s="27"/>
      <c r="R523" s="26"/>
      <c r="S523" s="26"/>
      <c r="T523" s="27"/>
      <c r="U523" s="28"/>
      <c r="V523" s="28"/>
      <c r="W523" s="28"/>
      <c r="X523" s="28"/>
      <c r="Y523" s="28"/>
      <c r="Z523" s="28"/>
      <c r="AA523" s="28"/>
      <c r="AB523" s="28"/>
    </row>
    <row r="524" spans="1:28">
      <c r="A524" s="58"/>
      <c r="B524" s="26"/>
      <c r="C524" s="26"/>
      <c r="D524" s="26"/>
      <c r="E524" s="27"/>
      <c r="F524" s="26"/>
      <c r="G524" s="27"/>
      <c r="H524" s="27"/>
      <c r="I524" s="27"/>
      <c r="J524" s="26"/>
      <c r="K524" s="45"/>
      <c r="L524" s="27"/>
      <c r="M524" s="42"/>
      <c r="N524" s="27"/>
      <c r="O524" s="46"/>
      <c r="P524" s="26"/>
      <c r="Q524" s="27"/>
      <c r="R524" s="26"/>
      <c r="S524" s="26"/>
      <c r="T524" s="27"/>
      <c r="U524" s="28"/>
      <c r="V524" s="28"/>
      <c r="W524" s="28"/>
      <c r="X524" s="28"/>
      <c r="Y524" s="28"/>
      <c r="Z524" s="28"/>
      <c r="AA524" s="28"/>
      <c r="AB524" s="28"/>
    </row>
    <row r="525" spans="1:28">
      <c r="A525" s="58"/>
      <c r="B525" s="26"/>
      <c r="C525" s="26"/>
      <c r="D525" s="26"/>
      <c r="E525" s="27"/>
      <c r="F525" s="26"/>
      <c r="G525" s="27"/>
      <c r="H525" s="27"/>
      <c r="I525" s="27"/>
      <c r="J525" s="26"/>
      <c r="K525" s="45"/>
      <c r="L525" s="27"/>
      <c r="M525" s="42"/>
      <c r="N525" s="27"/>
      <c r="O525" s="46"/>
      <c r="P525" s="26"/>
      <c r="Q525" s="27"/>
      <c r="R525" s="26"/>
      <c r="S525" s="26"/>
      <c r="T525" s="27"/>
      <c r="U525" s="28"/>
      <c r="V525" s="28"/>
      <c r="W525" s="28"/>
      <c r="X525" s="28"/>
      <c r="Y525" s="28"/>
      <c r="Z525" s="28"/>
      <c r="AA525" s="28"/>
      <c r="AB525" s="28"/>
    </row>
    <row r="526" spans="1:28">
      <c r="A526" s="58"/>
      <c r="B526" s="26"/>
      <c r="C526" s="26"/>
      <c r="D526" s="26"/>
      <c r="E526" s="27"/>
      <c r="F526" s="26"/>
      <c r="G526" s="27"/>
      <c r="H526" s="27"/>
      <c r="I526" s="27"/>
      <c r="J526" s="26"/>
      <c r="K526" s="45"/>
      <c r="L526" s="27"/>
      <c r="M526" s="42"/>
      <c r="N526" s="27"/>
      <c r="O526" s="46"/>
      <c r="P526" s="26"/>
      <c r="Q526" s="27"/>
      <c r="R526" s="26"/>
      <c r="S526" s="26"/>
      <c r="T526" s="27"/>
      <c r="U526" s="28"/>
      <c r="V526" s="28"/>
      <c r="W526" s="28"/>
      <c r="X526" s="28"/>
      <c r="Y526" s="28"/>
      <c r="Z526" s="28"/>
      <c r="AA526" s="28"/>
      <c r="AB526" s="28"/>
    </row>
    <row r="527" spans="1:28">
      <c r="A527" s="58"/>
      <c r="B527" s="26"/>
      <c r="C527" s="26"/>
      <c r="D527" s="26"/>
      <c r="E527" s="27"/>
      <c r="F527" s="26"/>
      <c r="G527" s="27"/>
      <c r="H527" s="27"/>
      <c r="I527" s="27"/>
      <c r="J527" s="26"/>
      <c r="K527" s="45"/>
      <c r="L527" s="27"/>
      <c r="M527" s="42"/>
      <c r="N527" s="27"/>
      <c r="O527" s="46"/>
      <c r="P527" s="26"/>
      <c r="Q527" s="27"/>
      <c r="R527" s="26"/>
      <c r="S527" s="26"/>
      <c r="T527" s="27"/>
      <c r="U527" s="28"/>
      <c r="V527" s="28"/>
      <c r="W527" s="28"/>
      <c r="X527" s="28"/>
      <c r="Y527" s="28"/>
      <c r="Z527" s="28"/>
      <c r="AA527" s="28"/>
      <c r="AB527" s="28"/>
    </row>
    <row r="528" spans="1:28">
      <c r="A528" s="58"/>
      <c r="B528" s="26"/>
      <c r="C528" s="26"/>
      <c r="D528" s="26"/>
      <c r="E528" s="27"/>
      <c r="F528" s="26"/>
      <c r="G528" s="27"/>
      <c r="H528" s="27"/>
      <c r="I528" s="27"/>
      <c r="J528" s="26"/>
      <c r="K528" s="45"/>
      <c r="L528" s="27"/>
      <c r="M528" s="42"/>
      <c r="N528" s="27"/>
      <c r="O528" s="46"/>
      <c r="P528" s="26"/>
      <c r="Q528" s="27"/>
      <c r="R528" s="26"/>
      <c r="S528" s="26"/>
      <c r="T528" s="27"/>
      <c r="U528" s="28"/>
      <c r="V528" s="28"/>
      <c r="W528" s="28"/>
      <c r="X528" s="28"/>
      <c r="Y528" s="28"/>
      <c r="Z528" s="28"/>
      <c r="AA528" s="28"/>
      <c r="AB528" s="28"/>
    </row>
    <row r="529" spans="1:28">
      <c r="A529" s="58"/>
      <c r="B529" s="26"/>
      <c r="C529" s="26"/>
      <c r="D529" s="26"/>
      <c r="E529" s="27"/>
      <c r="F529" s="26"/>
      <c r="G529" s="27"/>
      <c r="H529" s="27"/>
      <c r="I529" s="27"/>
      <c r="J529" s="26"/>
      <c r="K529" s="45"/>
      <c r="L529" s="27"/>
      <c r="M529" s="42"/>
      <c r="N529" s="27"/>
      <c r="O529" s="46"/>
      <c r="P529" s="26"/>
      <c r="Q529" s="27"/>
      <c r="R529" s="26"/>
      <c r="S529" s="26"/>
      <c r="T529" s="27"/>
      <c r="U529" s="28"/>
      <c r="V529" s="28"/>
      <c r="W529" s="28"/>
      <c r="X529" s="28"/>
      <c r="Y529" s="28"/>
      <c r="Z529" s="28"/>
      <c r="AA529" s="28"/>
      <c r="AB529" s="28"/>
    </row>
    <row r="530" spans="1:28">
      <c r="A530" s="58"/>
      <c r="B530" s="26"/>
      <c r="C530" s="26"/>
      <c r="D530" s="26"/>
      <c r="E530" s="27"/>
      <c r="F530" s="26"/>
      <c r="G530" s="27"/>
      <c r="H530" s="27"/>
      <c r="I530" s="27"/>
      <c r="J530" s="26"/>
      <c r="K530" s="45"/>
      <c r="L530" s="27"/>
      <c r="M530" s="42"/>
      <c r="N530" s="27"/>
      <c r="O530" s="46"/>
      <c r="P530" s="26"/>
      <c r="Q530" s="27"/>
      <c r="R530" s="26"/>
      <c r="S530" s="26"/>
      <c r="T530" s="27"/>
      <c r="U530" s="28"/>
      <c r="V530" s="28"/>
      <c r="W530" s="28"/>
      <c r="X530" s="28"/>
      <c r="Y530" s="28"/>
      <c r="Z530" s="28"/>
      <c r="AA530" s="28"/>
      <c r="AB530" s="28"/>
    </row>
    <row r="531" spans="1:28">
      <c r="A531" s="58"/>
      <c r="B531" s="26"/>
      <c r="C531" s="26"/>
      <c r="D531" s="26"/>
      <c r="E531" s="27"/>
      <c r="F531" s="26"/>
      <c r="G531" s="27"/>
      <c r="H531" s="27"/>
      <c r="I531" s="27"/>
      <c r="J531" s="26"/>
      <c r="K531" s="45"/>
      <c r="L531" s="27"/>
      <c r="M531" s="42"/>
      <c r="N531" s="27"/>
      <c r="O531" s="46"/>
      <c r="P531" s="26"/>
      <c r="Q531" s="27"/>
      <c r="R531" s="26"/>
      <c r="S531" s="26"/>
      <c r="T531" s="27"/>
      <c r="U531" s="28"/>
      <c r="V531" s="28"/>
      <c r="W531" s="28"/>
      <c r="X531" s="28"/>
      <c r="Y531" s="28"/>
      <c r="Z531" s="28"/>
      <c r="AA531" s="28"/>
      <c r="AB531" s="28"/>
    </row>
    <row r="532" spans="1:28">
      <c r="A532" s="58"/>
      <c r="B532" s="26"/>
      <c r="C532" s="26"/>
      <c r="D532" s="26"/>
      <c r="E532" s="27"/>
      <c r="F532" s="26"/>
      <c r="G532" s="27"/>
      <c r="H532" s="27"/>
      <c r="I532" s="27"/>
      <c r="J532" s="26"/>
      <c r="K532" s="45"/>
      <c r="L532" s="27"/>
      <c r="M532" s="42"/>
      <c r="N532" s="27"/>
      <c r="O532" s="46"/>
      <c r="P532" s="26"/>
      <c r="Q532" s="27"/>
      <c r="R532" s="26"/>
      <c r="S532" s="26"/>
      <c r="T532" s="27"/>
      <c r="U532" s="28"/>
      <c r="V532" s="28"/>
      <c r="W532" s="28"/>
      <c r="X532" s="28"/>
      <c r="Y532" s="28"/>
      <c r="Z532" s="28"/>
      <c r="AA532" s="28"/>
      <c r="AB532" s="28"/>
    </row>
    <row r="533" spans="1:28">
      <c r="A533" s="58"/>
      <c r="B533" s="26"/>
      <c r="C533" s="26"/>
      <c r="D533" s="26"/>
      <c r="E533" s="27"/>
      <c r="F533" s="26"/>
      <c r="G533" s="27"/>
      <c r="H533" s="27"/>
      <c r="I533" s="27"/>
      <c r="J533" s="26"/>
      <c r="K533" s="45"/>
      <c r="L533" s="27"/>
      <c r="M533" s="42"/>
      <c r="N533" s="27"/>
      <c r="O533" s="46"/>
      <c r="P533" s="26"/>
      <c r="Q533" s="27"/>
      <c r="R533" s="26"/>
      <c r="S533" s="26"/>
      <c r="T533" s="27"/>
      <c r="U533" s="28"/>
      <c r="V533" s="28"/>
      <c r="W533" s="28"/>
      <c r="X533" s="28"/>
      <c r="Y533" s="28"/>
      <c r="Z533" s="28"/>
      <c r="AA533" s="28"/>
      <c r="AB533" s="28"/>
    </row>
    <row r="534" spans="1:28">
      <c r="A534" s="58"/>
      <c r="B534" s="26"/>
      <c r="C534" s="26"/>
      <c r="D534" s="26"/>
      <c r="E534" s="27"/>
      <c r="F534" s="26"/>
      <c r="G534" s="27"/>
      <c r="H534" s="27"/>
      <c r="I534" s="27"/>
      <c r="J534" s="26"/>
      <c r="K534" s="45"/>
      <c r="L534" s="27"/>
      <c r="M534" s="42"/>
      <c r="N534" s="27"/>
      <c r="O534" s="46"/>
      <c r="P534" s="26"/>
      <c r="Q534" s="27"/>
      <c r="R534" s="26"/>
      <c r="S534" s="26"/>
      <c r="T534" s="27"/>
      <c r="U534" s="28"/>
      <c r="V534" s="28"/>
      <c r="W534" s="28"/>
      <c r="X534" s="28"/>
      <c r="Y534" s="28"/>
      <c r="Z534" s="28"/>
      <c r="AA534" s="28"/>
      <c r="AB534" s="28"/>
    </row>
    <row r="535" spans="1:28">
      <c r="A535" s="58"/>
      <c r="B535" s="26"/>
      <c r="C535" s="26"/>
      <c r="D535" s="26"/>
      <c r="E535" s="27"/>
      <c r="F535" s="26"/>
      <c r="G535" s="27"/>
      <c r="H535" s="27"/>
      <c r="I535" s="27"/>
      <c r="J535" s="26"/>
      <c r="K535" s="45"/>
      <c r="L535" s="27"/>
      <c r="M535" s="42"/>
      <c r="N535" s="27"/>
      <c r="O535" s="46"/>
      <c r="P535" s="26"/>
      <c r="Q535" s="27"/>
      <c r="R535" s="26"/>
      <c r="S535" s="26"/>
      <c r="T535" s="27"/>
      <c r="U535" s="28"/>
      <c r="V535" s="28"/>
      <c r="W535" s="28"/>
      <c r="X535" s="28"/>
      <c r="Y535" s="28"/>
      <c r="Z535" s="28"/>
      <c r="AA535" s="28"/>
      <c r="AB535" s="28"/>
    </row>
    <row r="536" spans="1:28">
      <c r="A536" s="58"/>
      <c r="B536" s="26"/>
      <c r="C536" s="26"/>
      <c r="D536" s="26"/>
      <c r="E536" s="27"/>
      <c r="F536" s="26"/>
      <c r="G536" s="27"/>
      <c r="H536" s="27"/>
      <c r="I536" s="27"/>
      <c r="J536" s="26"/>
      <c r="K536" s="45"/>
      <c r="L536" s="27"/>
      <c r="M536" s="42"/>
      <c r="N536" s="27"/>
      <c r="O536" s="46"/>
      <c r="P536" s="26"/>
      <c r="Q536" s="27"/>
      <c r="R536" s="26"/>
      <c r="S536" s="26"/>
      <c r="T536" s="27"/>
      <c r="U536" s="28"/>
      <c r="V536" s="28"/>
      <c r="W536" s="28"/>
      <c r="X536" s="28"/>
      <c r="Y536" s="28"/>
      <c r="Z536" s="28"/>
      <c r="AA536" s="28"/>
      <c r="AB536" s="28"/>
    </row>
    <row r="537" spans="1:28">
      <c r="A537" s="58"/>
      <c r="B537" s="26"/>
      <c r="C537" s="26"/>
      <c r="D537" s="26"/>
      <c r="E537" s="27"/>
      <c r="F537" s="26"/>
      <c r="G537" s="27"/>
      <c r="H537" s="27"/>
      <c r="I537" s="27"/>
      <c r="J537" s="26"/>
      <c r="K537" s="45"/>
      <c r="L537" s="27"/>
      <c r="M537" s="42"/>
      <c r="N537" s="27"/>
      <c r="O537" s="46"/>
      <c r="P537" s="26"/>
      <c r="Q537" s="27"/>
      <c r="R537" s="26"/>
      <c r="S537" s="26"/>
      <c r="T537" s="27"/>
      <c r="U537" s="28"/>
      <c r="V537" s="28"/>
      <c r="W537" s="28"/>
      <c r="X537" s="28"/>
      <c r="Y537" s="28"/>
      <c r="Z537" s="28"/>
      <c r="AA537" s="28"/>
      <c r="AB537" s="28"/>
    </row>
    <row r="538" spans="1:28">
      <c r="A538" s="58"/>
      <c r="B538" s="26"/>
      <c r="C538" s="26"/>
      <c r="D538" s="26"/>
      <c r="E538" s="27"/>
      <c r="F538" s="26"/>
      <c r="G538" s="27"/>
      <c r="H538" s="27"/>
      <c r="I538" s="27"/>
      <c r="J538" s="26"/>
      <c r="K538" s="45"/>
      <c r="L538" s="27"/>
      <c r="M538" s="42"/>
      <c r="N538" s="27"/>
      <c r="O538" s="46"/>
      <c r="P538" s="26"/>
      <c r="Q538" s="27"/>
      <c r="R538" s="26"/>
      <c r="S538" s="26"/>
      <c r="T538" s="27"/>
      <c r="U538" s="28"/>
      <c r="V538" s="28"/>
      <c r="W538" s="28"/>
      <c r="X538" s="28"/>
      <c r="Y538" s="28"/>
      <c r="Z538" s="28"/>
      <c r="AA538" s="28"/>
      <c r="AB538" s="28"/>
    </row>
    <row r="539" spans="1:28">
      <c r="A539" s="58"/>
      <c r="B539" s="26"/>
      <c r="C539" s="26"/>
      <c r="D539" s="26"/>
      <c r="E539" s="27"/>
      <c r="F539" s="26"/>
      <c r="G539" s="27"/>
      <c r="H539" s="27"/>
      <c r="I539" s="27"/>
      <c r="J539" s="26"/>
      <c r="K539" s="45"/>
      <c r="L539" s="27"/>
      <c r="M539" s="42"/>
      <c r="N539" s="27"/>
      <c r="O539" s="46"/>
      <c r="P539" s="26"/>
      <c r="Q539" s="27"/>
      <c r="R539" s="26"/>
      <c r="S539" s="26"/>
      <c r="T539" s="27"/>
      <c r="U539" s="28"/>
      <c r="V539" s="28"/>
      <c r="W539" s="28"/>
      <c r="X539" s="28"/>
      <c r="Y539" s="28"/>
      <c r="Z539" s="28"/>
      <c r="AA539" s="28"/>
      <c r="AB539" s="28"/>
    </row>
    <row r="540" spans="1:28">
      <c r="A540" s="58"/>
      <c r="B540" s="26"/>
      <c r="C540" s="26"/>
      <c r="D540" s="26"/>
      <c r="E540" s="27"/>
      <c r="F540" s="26"/>
      <c r="G540" s="27"/>
      <c r="H540" s="27"/>
      <c r="I540" s="27"/>
      <c r="J540" s="26"/>
      <c r="K540" s="45"/>
      <c r="L540" s="27"/>
      <c r="M540" s="42"/>
      <c r="N540" s="27"/>
      <c r="O540" s="46"/>
      <c r="P540" s="26"/>
      <c r="Q540" s="27"/>
      <c r="R540" s="26"/>
      <c r="S540" s="26"/>
      <c r="T540" s="27"/>
      <c r="U540" s="28"/>
      <c r="V540" s="28"/>
      <c r="W540" s="28"/>
      <c r="X540" s="28"/>
      <c r="Y540" s="28"/>
      <c r="Z540" s="28"/>
      <c r="AA540" s="28"/>
      <c r="AB540" s="28"/>
    </row>
    <row r="541" spans="1:28">
      <c r="A541" s="58"/>
      <c r="B541" s="26"/>
      <c r="C541" s="26"/>
      <c r="D541" s="26"/>
      <c r="E541" s="27"/>
      <c r="F541" s="26"/>
      <c r="G541" s="27"/>
      <c r="H541" s="27"/>
      <c r="I541" s="27"/>
      <c r="J541" s="26"/>
      <c r="K541" s="45"/>
      <c r="L541" s="27"/>
      <c r="M541" s="42"/>
      <c r="N541" s="27"/>
      <c r="O541" s="46"/>
      <c r="P541" s="26"/>
      <c r="Q541" s="27"/>
      <c r="R541" s="26"/>
      <c r="S541" s="26"/>
      <c r="T541" s="27"/>
      <c r="U541" s="28"/>
      <c r="V541" s="28"/>
      <c r="W541" s="28"/>
      <c r="X541" s="28"/>
      <c r="Y541" s="28"/>
      <c r="Z541" s="28"/>
      <c r="AA541" s="28"/>
      <c r="AB541" s="28"/>
    </row>
    <row r="542" spans="1:28">
      <c r="A542" s="58"/>
      <c r="B542" s="26"/>
      <c r="C542" s="26"/>
      <c r="D542" s="26"/>
      <c r="E542" s="27"/>
      <c r="F542" s="26"/>
      <c r="G542" s="27"/>
      <c r="H542" s="27"/>
      <c r="I542" s="27"/>
      <c r="J542" s="26"/>
      <c r="K542" s="45"/>
      <c r="L542" s="27"/>
      <c r="M542" s="42"/>
      <c r="N542" s="27"/>
      <c r="O542" s="46"/>
      <c r="P542" s="26"/>
      <c r="Q542" s="27"/>
      <c r="R542" s="26"/>
      <c r="S542" s="26"/>
      <c r="T542" s="27"/>
      <c r="U542" s="28"/>
      <c r="V542" s="28"/>
      <c r="W542" s="28"/>
      <c r="X542" s="28"/>
      <c r="Y542" s="28"/>
      <c r="Z542" s="28"/>
      <c r="AA542" s="28"/>
      <c r="AB542" s="28"/>
    </row>
    <row r="543" spans="1:28">
      <c r="A543" s="58"/>
      <c r="B543" s="26"/>
      <c r="C543" s="26"/>
      <c r="D543" s="26"/>
      <c r="E543" s="27"/>
      <c r="F543" s="26"/>
      <c r="G543" s="27"/>
      <c r="H543" s="27"/>
      <c r="I543" s="27"/>
      <c r="J543" s="26"/>
      <c r="K543" s="45"/>
      <c r="L543" s="27"/>
      <c r="M543" s="42"/>
      <c r="N543" s="27"/>
      <c r="O543" s="46"/>
      <c r="P543" s="26"/>
      <c r="Q543" s="27"/>
      <c r="R543" s="26"/>
      <c r="S543" s="26"/>
      <c r="T543" s="27"/>
      <c r="U543" s="28"/>
      <c r="V543" s="28"/>
      <c r="W543" s="28"/>
      <c r="X543" s="28"/>
      <c r="Y543" s="28"/>
      <c r="Z543" s="28"/>
      <c r="AA543" s="28"/>
      <c r="AB543" s="28"/>
    </row>
    <row r="544" spans="1:28">
      <c r="A544" s="58"/>
      <c r="B544" s="26"/>
      <c r="C544" s="26"/>
      <c r="D544" s="26"/>
      <c r="E544" s="27"/>
      <c r="F544" s="26"/>
      <c r="G544" s="27"/>
      <c r="H544" s="27"/>
      <c r="I544" s="27"/>
      <c r="J544" s="26"/>
      <c r="K544" s="45"/>
      <c r="L544" s="27"/>
      <c r="M544" s="42"/>
      <c r="N544" s="27"/>
      <c r="O544" s="46"/>
      <c r="P544" s="26"/>
      <c r="Q544" s="27"/>
      <c r="R544" s="26"/>
      <c r="S544" s="26"/>
      <c r="T544" s="27"/>
      <c r="U544" s="28"/>
      <c r="V544" s="28"/>
      <c r="W544" s="28"/>
      <c r="X544" s="28"/>
      <c r="Y544" s="28"/>
      <c r="Z544" s="28"/>
      <c r="AA544" s="28"/>
      <c r="AB544" s="28"/>
    </row>
    <row r="545" spans="1:28">
      <c r="A545" s="58"/>
      <c r="B545" s="26"/>
      <c r="C545" s="26"/>
      <c r="D545" s="26"/>
      <c r="E545" s="27"/>
      <c r="F545" s="26"/>
      <c r="G545" s="27"/>
      <c r="H545" s="27"/>
      <c r="I545" s="27"/>
      <c r="J545" s="26"/>
      <c r="K545" s="45"/>
      <c r="L545" s="27"/>
      <c r="M545" s="42"/>
      <c r="N545" s="27"/>
      <c r="O545" s="46"/>
      <c r="P545" s="26"/>
      <c r="Q545" s="27"/>
      <c r="R545" s="26"/>
      <c r="S545" s="26"/>
      <c r="T545" s="27"/>
      <c r="U545" s="28"/>
      <c r="V545" s="28"/>
      <c r="W545" s="28"/>
      <c r="X545" s="28"/>
      <c r="Y545" s="28"/>
      <c r="Z545" s="28"/>
      <c r="AA545" s="28"/>
      <c r="AB545" s="28"/>
    </row>
    <row r="546" spans="1:28">
      <c r="A546" s="58"/>
      <c r="B546" s="26"/>
      <c r="C546" s="26"/>
      <c r="D546" s="26"/>
      <c r="E546" s="27"/>
      <c r="F546" s="26"/>
      <c r="G546" s="27"/>
      <c r="H546" s="27"/>
      <c r="I546" s="27"/>
      <c r="J546" s="26"/>
      <c r="K546" s="45"/>
      <c r="L546" s="27"/>
      <c r="M546" s="42"/>
      <c r="N546" s="27"/>
      <c r="O546" s="46"/>
      <c r="P546" s="26"/>
      <c r="Q546" s="27"/>
      <c r="R546" s="26"/>
      <c r="S546" s="26"/>
      <c r="T546" s="27"/>
      <c r="U546" s="28"/>
      <c r="V546" s="28"/>
      <c r="W546" s="28"/>
      <c r="X546" s="28"/>
      <c r="Y546" s="28"/>
      <c r="Z546" s="28"/>
      <c r="AA546" s="28"/>
      <c r="AB546" s="28"/>
    </row>
    <row r="547" spans="1:28">
      <c r="A547" s="58"/>
      <c r="B547" s="26"/>
      <c r="C547" s="26"/>
      <c r="D547" s="26"/>
      <c r="E547" s="27"/>
      <c r="F547" s="26"/>
      <c r="G547" s="27"/>
      <c r="H547" s="27"/>
      <c r="I547" s="27"/>
      <c r="J547" s="26"/>
      <c r="K547" s="45"/>
      <c r="L547" s="27"/>
      <c r="M547" s="42"/>
      <c r="N547" s="27"/>
      <c r="O547" s="46"/>
      <c r="P547" s="26"/>
      <c r="Q547" s="27"/>
      <c r="R547" s="26"/>
      <c r="S547" s="26"/>
      <c r="T547" s="27"/>
      <c r="U547" s="28"/>
      <c r="V547" s="28"/>
      <c r="W547" s="28"/>
      <c r="X547" s="28"/>
      <c r="Y547" s="28"/>
      <c r="Z547" s="28"/>
      <c r="AA547" s="28"/>
      <c r="AB547" s="28"/>
    </row>
    <row r="548" spans="1:28">
      <c r="A548" s="58"/>
      <c r="B548" s="26"/>
      <c r="C548" s="26"/>
      <c r="D548" s="26"/>
      <c r="E548" s="27"/>
      <c r="F548" s="26"/>
      <c r="G548" s="27"/>
      <c r="H548" s="27"/>
      <c r="I548" s="27"/>
      <c r="J548" s="26"/>
      <c r="K548" s="45"/>
      <c r="L548" s="27"/>
      <c r="M548" s="42"/>
      <c r="N548" s="27"/>
      <c r="O548" s="46"/>
      <c r="P548" s="26"/>
      <c r="Q548" s="27"/>
      <c r="R548" s="26"/>
      <c r="S548" s="26"/>
      <c r="T548" s="27"/>
      <c r="U548" s="28"/>
      <c r="V548" s="28"/>
      <c r="W548" s="28"/>
      <c r="X548" s="28"/>
      <c r="Y548" s="28"/>
      <c r="Z548" s="28"/>
      <c r="AA548" s="28"/>
      <c r="AB548" s="28"/>
    </row>
    <row r="549" spans="1:28">
      <c r="A549" s="58"/>
      <c r="B549" s="26"/>
      <c r="C549" s="26"/>
      <c r="D549" s="26"/>
      <c r="E549" s="27"/>
      <c r="F549" s="26"/>
      <c r="G549" s="27"/>
      <c r="H549" s="27"/>
      <c r="I549" s="27"/>
      <c r="J549" s="26"/>
      <c r="K549" s="45"/>
      <c r="L549" s="27"/>
      <c r="M549" s="42"/>
      <c r="N549" s="27"/>
      <c r="O549" s="46"/>
      <c r="P549" s="26"/>
      <c r="Q549" s="27"/>
      <c r="R549" s="26"/>
      <c r="S549" s="26"/>
      <c r="T549" s="27"/>
      <c r="U549" s="28"/>
      <c r="V549" s="28"/>
      <c r="W549" s="28"/>
      <c r="X549" s="28"/>
      <c r="Y549" s="28"/>
      <c r="Z549" s="28"/>
      <c r="AA549" s="28"/>
      <c r="AB549" s="28"/>
    </row>
    <row r="550" spans="1:28">
      <c r="A550" s="58"/>
      <c r="B550" s="26"/>
      <c r="C550" s="26"/>
      <c r="D550" s="26"/>
      <c r="E550" s="27"/>
      <c r="F550" s="26"/>
      <c r="G550" s="27"/>
      <c r="H550" s="27"/>
      <c r="I550" s="27"/>
      <c r="J550" s="26"/>
      <c r="K550" s="45"/>
      <c r="L550" s="27"/>
      <c r="M550" s="42"/>
      <c r="N550" s="27"/>
      <c r="O550" s="46"/>
      <c r="P550" s="26"/>
      <c r="Q550" s="27"/>
      <c r="R550" s="26"/>
      <c r="S550" s="26"/>
      <c r="T550" s="27"/>
      <c r="U550" s="28"/>
      <c r="V550" s="28"/>
      <c r="W550" s="28"/>
      <c r="X550" s="28"/>
      <c r="Y550" s="28"/>
      <c r="Z550" s="28"/>
      <c r="AA550" s="28"/>
      <c r="AB550" s="28"/>
    </row>
    <row r="551" spans="1:28">
      <c r="A551" s="58"/>
      <c r="B551" s="26"/>
      <c r="C551" s="26"/>
      <c r="D551" s="26"/>
      <c r="E551" s="27"/>
      <c r="F551" s="26"/>
      <c r="G551" s="27"/>
      <c r="H551" s="27"/>
      <c r="I551" s="27"/>
      <c r="J551" s="26"/>
      <c r="K551" s="45"/>
      <c r="L551" s="27"/>
      <c r="M551" s="42"/>
      <c r="N551" s="27"/>
      <c r="O551" s="46"/>
      <c r="P551" s="26"/>
      <c r="Q551" s="27"/>
      <c r="R551" s="26"/>
      <c r="S551" s="26"/>
      <c r="T551" s="27"/>
      <c r="U551" s="28"/>
      <c r="V551" s="28"/>
      <c r="W551" s="28"/>
      <c r="X551" s="28"/>
      <c r="Y551" s="28"/>
      <c r="Z551" s="28"/>
      <c r="AA551" s="28"/>
      <c r="AB551" s="28"/>
    </row>
    <row r="552" spans="1:28">
      <c r="A552" s="58"/>
      <c r="B552" s="26"/>
      <c r="C552" s="26"/>
      <c r="D552" s="26"/>
      <c r="E552" s="27"/>
      <c r="F552" s="26"/>
      <c r="G552" s="27"/>
      <c r="H552" s="27"/>
      <c r="I552" s="27"/>
      <c r="J552" s="26"/>
      <c r="K552" s="45"/>
      <c r="L552" s="27"/>
      <c r="M552" s="42"/>
      <c r="N552" s="27"/>
      <c r="O552" s="46"/>
      <c r="P552" s="26"/>
      <c r="Q552" s="27"/>
      <c r="R552" s="26"/>
      <c r="S552" s="26"/>
      <c r="T552" s="27"/>
      <c r="U552" s="28"/>
      <c r="V552" s="28"/>
      <c r="W552" s="28"/>
      <c r="X552" s="28"/>
      <c r="Y552" s="28"/>
      <c r="Z552" s="28"/>
      <c r="AA552" s="28"/>
      <c r="AB552" s="28"/>
    </row>
    <row r="553" spans="1:28">
      <c r="A553" s="58"/>
      <c r="B553" s="26"/>
      <c r="C553" s="26"/>
      <c r="D553" s="26"/>
      <c r="E553" s="27"/>
      <c r="F553" s="26"/>
      <c r="G553" s="27"/>
      <c r="H553" s="27"/>
      <c r="I553" s="27"/>
      <c r="J553" s="26"/>
      <c r="K553" s="45"/>
      <c r="L553" s="27"/>
      <c r="M553" s="42"/>
      <c r="N553" s="27"/>
      <c r="O553" s="46"/>
      <c r="P553" s="26"/>
      <c r="Q553" s="27"/>
      <c r="R553" s="26"/>
      <c r="S553" s="26"/>
      <c r="T553" s="27"/>
      <c r="U553" s="28"/>
      <c r="V553" s="28"/>
      <c r="W553" s="28"/>
      <c r="X553" s="28"/>
      <c r="Y553" s="28"/>
      <c r="Z553" s="28"/>
      <c r="AA553" s="28"/>
      <c r="AB553" s="28"/>
    </row>
    <row r="554" spans="1:28">
      <c r="A554" s="58"/>
      <c r="B554" s="26"/>
      <c r="C554" s="26"/>
      <c r="D554" s="26"/>
      <c r="E554" s="27"/>
      <c r="F554" s="26"/>
      <c r="G554" s="27"/>
      <c r="H554" s="27"/>
      <c r="I554" s="27"/>
      <c r="J554" s="26"/>
      <c r="K554" s="45"/>
      <c r="L554" s="27"/>
      <c r="M554" s="42"/>
      <c r="N554" s="27"/>
      <c r="O554" s="46"/>
      <c r="P554" s="26"/>
      <c r="Q554" s="27"/>
      <c r="R554" s="26"/>
      <c r="S554" s="26"/>
      <c r="T554" s="27"/>
      <c r="U554" s="28"/>
      <c r="V554" s="28"/>
      <c r="W554" s="28"/>
      <c r="X554" s="28"/>
      <c r="Y554" s="28"/>
      <c r="Z554" s="28"/>
      <c r="AA554" s="28"/>
      <c r="AB554" s="28"/>
    </row>
    <row r="555" spans="1:28">
      <c r="A555" s="58"/>
      <c r="B555" s="26"/>
      <c r="C555" s="26"/>
      <c r="D555" s="26"/>
      <c r="E555" s="27"/>
      <c r="F555" s="26"/>
      <c r="G555" s="27"/>
      <c r="H555" s="27"/>
      <c r="I555" s="27"/>
      <c r="J555" s="26"/>
      <c r="K555" s="45"/>
      <c r="L555" s="27"/>
      <c r="M555" s="42"/>
      <c r="N555" s="27"/>
      <c r="O555" s="46"/>
      <c r="P555" s="26"/>
      <c r="Q555" s="27"/>
      <c r="R555" s="26"/>
      <c r="S555" s="26"/>
      <c r="T555" s="27"/>
      <c r="U555" s="28"/>
      <c r="V555" s="28"/>
      <c r="W555" s="28"/>
      <c r="X555" s="28"/>
      <c r="Y555" s="28"/>
      <c r="Z555" s="28"/>
      <c r="AA555" s="28"/>
      <c r="AB555" s="28"/>
    </row>
    <row r="556" spans="1:28">
      <c r="A556" s="58"/>
      <c r="B556" s="26"/>
      <c r="C556" s="26"/>
      <c r="D556" s="26"/>
      <c r="E556" s="27"/>
      <c r="F556" s="26"/>
      <c r="G556" s="27"/>
      <c r="H556" s="27"/>
      <c r="I556" s="27"/>
      <c r="J556" s="26"/>
      <c r="K556" s="45"/>
      <c r="L556" s="27"/>
      <c r="M556" s="42"/>
      <c r="N556" s="27"/>
      <c r="O556" s="46"/>
      <c r="P556" s="26"/>
      <c r="Q556" s="27"/>
      <c r="R556" s="26"/>
      <c r="S556" s="26"/>
      <c r="T556" s="27"/>
      <c r="U556" s="28"/>
      <c r="V556" s="28"/>
      <c r="W556" s="28"/>
      <c r="X556" s="28"/>
      <c r="Y556" s="28"/>
      <c r="Z556" s="28"/>
      <c r="AA556" s="28"/>
      <c r="AB556" s="28"/>
    </row>
    <row r="557" spans="1:28">
      <c r="A557" s="58"/>
      <c r="B557" s="26"/>
      <c r="C557" s="26"/>
      <c r="D557" s="26"/>
      <c r="E557" s="27"/>
      <c r="F557" s="26"/>
      <c r="G557" s="27"/>
      <c r="H557" s="27"/>
      <c r="I557" s="27"/>
      <c r="J557" s="26"/>
      <c r="K557" s="45"/>
      <c r="L557" s="27"/>
      <c r="M557" s="42"/>
      <c r="N557" s="27"/>
      <c r="O557" s="46"/>
      <c r="P557" s="26"/>
      <c r="Q557" s="27"/>
      <c r="R557" s="26"/>
      <c r="S557" s="26"/>
      <c r="T557" s="27"/>
      <c r="U557" s="28"/>
      <c r="V557" s="28"/>
      <c r="W557" s="28"/>
      <c r="X557" s="28"/>
      <c r="Y557" s="28"/>
      <c r="Z557" s="28"/>
      <c r="AA557" s="28"/>
      <c r="AB557" s="28"/>
    </row>
    <row r="558" spans="1:28">
      <c r="A558" s="58"/>
      <c r="B558" s="26"/>
      <c r="C558" s="26"/>
      <c r="D558" s="26"/>
      <c r="E558" s="27"/>
      <c r="F558" s="26"/>
      <c r="G558" s="27"/>
      <c r="H558" s="27"/>
      <c r="I558" s="27"/>
      <c r="J558" s="26"/>
      <c r="K558" s="45"/>
      <c r="L558" s="27"/>
      <c r="M558" s="42"/>
      <c r="N558" s="27"/>
      <c r="O558" s="46"/>
      <c r="P558" s="26"/>
      <c r="Q558" s="27"/>
      <c r="R558" s="26"/>
      <c r="S558" s="26"/>
      <c r="T558" s="27"/>
      <c r="U558" s="28"/>
      <c r="V558" s="28"/>
      <c r="W558" s="28"/>
      <c r="X558" s="28"/>
      <c r="Y558" s="28"/>
      <c r="Z558" s="28"/>
      <c r="AA558" s="28"/>
      <c r="AB558" s="28"/>
    </row>
    <row r="559" spans="1:28">
      <c r="A559" s="58"/>
      <c r="B559" s="26"/>
      <c r="C559" s="26"/>
      <c r="D559" s="26"/>
      <c r="E559" s="27"/>
      <c r="F559" s="26"/>
      <c r="G559" s="27"/>
      <c r="H559" s="27"/>
      <c r="I559" s="27"/>
      <c r="J559" s="26"/>
      <c r="K559" s="45"/>
      <c r="L559" s="27"/>
      <c r="M559" s="42"/>
      <c r="N559" s="27"/>
      <c r="O559" s="46"/>
      <c r="P559" s="26"/>
      <c r="Q559" s="27"/>
      <c r="R559" s="26"/>
      <c r="S559" s="26"/>
      <c r="T559" s="27"/>
      <c r="U559" s="28"/>
      <c r="V559" s="28"/>
      <c r="W559" s="28"/>
      <c r="X559" s="28"/>
      <c r="Y559" s="28"/>
      <c r="Z559" s="28"/>
      <c r="AA559" s="28"/>
      <c r="AB559" s="28"/>
    </row>
    <row r="560" spans="1:28">
      <c r="A560" s="58"/>
      <c r="B560" s="26"/>
      <c r="C560" s="26"/>
      <c r="D560" s="26"/>
      <c r="E560" s="27"/>
      <c r="F560" s="26"/>
      <c r="G560" s="27"/>
      <c r="H560" s="27"/>
      <c r="I560" s="27"/>
      <c r="J560" s="26"/>
      <c r="K560" s="45"/>
      <c r="L560" s="27"/>
      <c r="M560" s="42"/>
      <c r="N560" s="27"/>
      <c r="O560" s="46"/>
      <c r="P560" s="26"/>
      <c r="Q560" s="27"/>
      <c r="R560" s="26"/>
      <c r="S560" s="26"/>
      <c r="T560" s="27"/>
      <c r="U560" s="28"/>
      <c r="V560" s="28"/>
      <c r="W560" s="28"/>
      <c r="X560" s="28"/>
      <c r="Y560" s="28"/>
      <c r="Z560" s="28"/>
      <c r="AA560" s="28"/>
      <c r="AB560" s="28"/>
    </row>
    <row r="561" spans="1:28">
      <c r="A561" s="58"/>
      <c r="B561" s="26"/>
      <c r="C561" s="26"/>
      <c r="D561" s="26"/>
      <c r="E561" s="27"/>
      <c r="F561" s="26"/>
      <c r="G561" s="27"/>
      <c r="H561" s="27"/>
      <c r="I561" s="27"/>
      <c r="J561" s="26"/>
      <c r="K561" s="45"/>
      <c r="L561" s="27"/>
      <c r="M561" s="42"/>
      <c r="N561" s="27"/>
      <c r="O561" s="46"/>
      <c r="P561" s="26"/>
      <c r="Q561" s="27"/>
      <c r="R561" s="26"/>
      <c r="S561" s="26"/>
      <c r="T561" s="27"/>
      <c r="U561" s="28"/>
      <c r="V561" s="28"/>
      <c r="W561" s="28"/>
      <c r="X561" s="28"/>
      <c r="Y561" s="28"/>
      <c r="Z561" s="28"/>
      <c r="AA561" s="28"/>
      <c r="AB561" s="28"/>
    </row>
    <row r="562" spans="1:28">
      <c r="A562" s="58"/>
      <c r="B562" s="26"/>
      <c r="C562" s="26"/>
      <c r="D562" s="26"/>
      <c r="E562" s="27"/>
      <c r="F562" s="26"/>
      <c r="G562" s="27"/>
      <c r="H562" s="27"/>
      <c r="I562" s="27"/>
      <c r="J562" s="26"/>
      <c r="K562" s="45"/>
      <c r="L562" s="27"/>
      <c r="M562" s="42"/>
      <c r="N562" s="27"/>
      <c r="O562" s="46"/>
      <c r="P562" s="26"/>
      <c r="Q562" s="27"/>
      <c r="R562" s="26"/>
      <c r="S562" s="26"/>
      <c r="T562" s="27"/>
      <c r="U562" s="28"/>
      <c r="V562" s="28"/>
      <c r="W562" s="28"/>
      <c r="X562" s="28"/>
      <c r="Y562" s="28"/>
      <c r="Z562" s="28"/>
      <c r="AA562" s="28"/>
      <c r="AB562" s="28"/>
    </row>
    <row r="563" spans="1:28">
      <c r="A563" s="58"/>
      <c r="B563" s="26"/>
      <c r="C563" s="26"/>
      <c r="D563" s="26"/>
      <c r="E563" s="27"/>
      <c r="F563" s="26"/>
      <c r="G563" s="27"/>
      <c r="H563" s="27"/>
      <c r="I563" s="27"/>
      <c r="J563" s="26"/>
      <c r="K563" s="45"/>
      <c r="L563" s="27"/>
      <c r="M563" s="42"/>
      <c r="N563" s="27"/>
      <c r="O563" s="46"/>
      <c r="P563" s="26"/>
      <c r="Q563" s="27"/>
      <c r="R563" s="26"/>
      <c r="S563" s="26"/>
      <c r="T563" s="27"/>
      <c r="U563" s="28"/>
      <c r="V563" s="28"/>
      <c r="W563" s="28"/>
      <c r="X563" s="28"/>
      <c r="Y563" s="28"/>
      <c r="Z563" s="28"/>
      <c r="AA563" s="28"/>
      <c r="AB563" s="28"/>
    </row>
    <row r="564" spans="1:28">
      <c r="A564" s="58"/>
      <c r="B564" s="26"/>
      <c r="C564" s="26"/>
      <c r="D564" s="26"/>
      <c r="E564" s="27"/>
      <c r="F564" s="26"/>
      <c r="G564" s="27"/>
      <c r="H564" s="27"/>
      <c r="I564" s="27"/>
      <c r="J564" s="26"/>
      <c r="K564" s="45"/>
      <c r="L564" s="27"/>
      <c r="M564" s="42"/>
      <c r="N564" s="27"/>
      <c r="O564" s="46"/>
      <c r="P564" s="26"/>
      <c r="Q564" s="27"/>
      <c r="R564" s="26"/>
      <c r="S564" s="26"/>
      <c r="T564" s="27"/>
      <c r="U564" s="28"/>
      <c r="V564" s="28"/>
      <c r="W564" s="28"/>
      <c r="X564" s="28"/>
      <c r="Y564" s="28"/>
      <c r="Z564" s="28"/>
      <c r="AA564" s="28"/>
      <c r="AB564" s="28"/>
    </row>
    <row r="565" spans="1:28">
      <c r="A565" s="58"/>
      <c r="B565" s="26"/>
      <c r="C565" s="26"/>
      <c r="D565" s="26"/>
      <c r="E565" s="27"/>
      <c r="F565" s="26"/>
      <c r="G565" s="27"/>
      <c r="H565" s="27"/>
      <c r="I565" s="27"/>
      <c r="J565" s="26"/>
      <c r="K565" s="45"/>
      <c r="L565" s="27"/>
      <c r="M565" s="42"/>
      <c r="N565" s="27"/>
      <c r="O565" s="46"/>
      <c r="P565" s="26"/>
      <c r="Q565" s="27"/>
      <c r="R565" s="26"/>
      <c r="S565" s="26"/>
      <c r="T565" s="27"/>
      <c r="U565" s="28"/>
      <c r="V565" s="28"/>
      <c r="W565" s="28"/>
      <c r="X565" s="28"/>
      <c r="Y565" s="28"/>
      <c r="Z565" s="28"/>
      <c r="AA565" s="28"/>
      <c r="AB565" s="28"/>
    </row>
    <row r="566" spans="1:28">
      <c r="A566" s="58"/>
      <c r="B566" s="26"/>
      <c r="C566" s="26"/>
      <c r="D566" s="26"/>
      <c r="E566" s="27"/>
      <c r="F566" s="26"/>
      <c r="G566" s="27"/>
      <c r="H566" s="27"/>
      <c r="I566" s="27"/>
      <c r="J566" s="26"/>
      <c r="K566" s="45"/>
      <c r="L566" s="27"/>
      <c r="M566" s="42"/>
      <c r="N566" s="27"/>
      <c r="O566" s="46"/>
      <c r="P566" s="26"/>
      <c r="Q566" s="27"/>
      <c r="R566" s="26"/>
      <c r="S566" s="26"/>
      <c r="T566" s="27"/>
      <c r="U566" s="28"/>
      <c r="V566" s="28"/>
      <c r="W566" s="28"/>
      <c r="X566" s="28"/>
      <c r="Y566" s="28"/>
      <c r="Z566" s="28"/>
      <c r="AA566" s="28"/>
      <c r="AB566" s="28"/>
    </row>
    <row r="567" spans="1:28">
      <c r="A567" s="58"/>
      <c r="B567" s="26"/>
      <c r="C567" s="26"/>
      <c r="D567" s="26"/>
      <c r="E567" s="27"/>
      <c r="F567" s="26"/>
      <c r="G567" s="27"/>
      <c r="H567" s="27"/>
      <c r="I567" s="27"/>
      <c r="J567" s="26"/>
      <c r="K567" s="45"/>
      <c r="L567" s="27"/>
      <c r="M567" s="42"/>
      <c r="N567" s="27"/>
      <c r="O567" s="46"/>
      <c r="P567" s="26"/>
      <c r="Q567" s="27"/>
      <c r="R567" s="26"/>
      <c r="S567" s="26"/>
      <c r="T567" s="27"/>
      <c r="U567" s="28"/>
      <c r="V567" s="28"/>
      <c r="W567" s="28"/>
      <c r="X567" s="28"/>
      <c r="Y567" s="28"/>
      <c r="Z567" s="28"/>
      <c r="AA567" s="28"/>
      <c r="AB567" s="28"/>
    </row>
    <row r="568" spans="1:28">
      <c r="A568" s="58"/>
      <c r="B568" s="26"/>
      <c r="C568" s="26"/>
      <c r="D568" s="26"/>
      <c r="E568" s="27"/>
      <c r="F568" s="26"/>
      <c r="G568" s="27"/>
      <c r="H568" s="27"/>
      <c r="I568" s="27"/>
      <c r="J568" s="26"/>
      <c r="K568" s="45"/>
      <c r="L568" s="27"/>
      <c r="M568" s="42"/>
      <c r="N568" s="27"/>
      <c r="O568" s="46"/>
      <c r="P568" s="26"/>
      <c r="Q568" s="27"/>
      <c r="R568" s="26"/>
      <c r="S568" s="26"/>
      <c r="T568" s="27"/>
      <c r="U568" s="28"/>
      <c r="V568" s="28"/>
      <c r="W568" s="28"/>
      <c r="X568" s="28"/>
      <c r="Y568" s="28"/>
      <c r="Z568" s="28"/>
      <c r="AA568" s="28"/>
      <c r="AB568" s="28"/>
    </row>
    <row r="569" spans="1:28">
      <c r="A569" s="58"/>
      <c r="B569" s="26"/>
      <c r="C569" s="26"/>
      <c r="D569" s="26"/>
      <c r="E569" s="27"/>
      <c r="F569" s="26"/>
      <c r="G569" s="27"/>
      <c r="H569" s="27"/>
      <c r="I569" s="27"/>
      <c r="J569" s="26"/>
      <c r="K569" s="45"/>
      <c r="L569" s="27"/>
      <c r="M569" s="42"/>
      <c r="N569" s="27"/>
      <c r="O569" s="46"/>
      <c r="P569" s="26"/>
      <c r="Q569" s="27"/>
      <c r="R569" s="26"/>
      <c r="S569" s="26"/>
      <c r="T569" s="27"/>
      <c r="U569" s="28"/>
      <c r="V569" s="28"/>
      <c r="W569" s="28"/>
      <c r="X569" s="28"/>
      <c r="Y569" s="28"/>
      <c r="Z569" s="28"/>
      <c r="AA569" s="28"/>
      <c r="AB569" s="28"/>
    </row>
    <row r="570" spans="1:28">
      <c r="A570" s="58"/>
      <c r="B570" s="26"/>
      <c r="C570" s="26"/>
      <c r="D570" s="26"/>
      <c r="E570" s="27"/>
      <c r="F570" s="26"/>
      <c r="G570" s="27"/>
      <c r="H570" s="27"/>
      <c r="I570" s="27"/>
      <c r="J570" s="26"/>
      <c r="K570" s="45"/>
      <c r="L570" s="27"/>
      <c r="M570" s="42"/>
      <c r="N570" s="27"/>
      <c r="O570" s="46"/>
      <c r="P570" s="26"/>
      <c r="Q570" s="27"/>
      <c r="R570" s="26"/>
      <c r="S570" s="26"/>
      <c r="T570" s="27"/>
      <c r="U570" s="28"/>
      <c r="V570" s="28"/>
      <c r="W570" s="28"/>
      <c r="X570" s="28"/>
      <c r="Y570" s="28"/>
      <c r="Z570" s="28"/>
      <c r="AA570" s="28"/>
      <c r="AB570" s="28"/>
    </row>
    <row r="571" spans="1:28">
      <c r="A571" s="58"/>
      <c r="B571" s="26"/>
      <c r="C571" s="26"/>
      <c r="D571" s="26"/>
      <c r="E571" s="27"/>
      <c r="F571" s="26"/>
      <c r="G571" s="27"/>
      <c r="H571" s="27"/>
      <c r="I571" s="27"/>
      <c r="J571" s="26"/>
      <c r="K571" s="45"/>
      <c r="L571" s="27"/>
      <c r="M571" s="42"/>
      <c r="N571" s="27"/>
      <c r="O571" s="46"/>
      <c r="P571" s="26"/>
      <c r="Q571" s="27"/>
      <c r="R571" s="26"/>
      <c r="S571" s="26"/>
      <c r="T571" s="27"/>
      <c r="U571" s="28"/>
      <c r="V571" s="28"/>
      <c r="W571" s="28"/>
      <c r="X571" s="28"/>
      <c r="Y571" s="28"/>
      <c r="Z571" s="28"/>
      <c r="AA571" s="28"/>
      <c r="AB571" s="28"/>
    </row>
    <row r="572" spans="1:28">
      <c r="A572" s="58"/>
      <c r="B572" s="26"/>
      <c r="C572" s="26"/>
      <c r="D572" s="26"/>
      <c r="E572" s="27"/>
      <c r="F572" s="26"/>
      <c r="G572" s="27"/>
      <c r="H572" s="27"/>
      <c r="I572" s="27"/>
      <c r="J572" s="26"/>
      <c r="K572" s="45"/>
      <c r="L572" s="27"/>
      <c r="M572" s="42"/>
      <c r="N572" s="27"/>
      <c r="O572" s="46"/>
      <c r="P572" s="26"/>
      <c r="Q572" s="27"/>
      <c r="R572" s="26"/>
      <c r="S572" s="26"/>
      <c r="T572" s="27"/>
      <c r="U572" s="28"/>
      <c r="V572" s="28"/>
      <c r="W572" s="28"/>
      <c r="X572" s="28"/>
      <c r="Y572" s="28"/>
      <c r="Z572" s="28"/>
      <c r="AA572" s="28"/>
      <c r="AB572" s="28"/>
    </row>
    <row r="573" spans="1:28">
      <c r="A573" s="58"/>
      <c r="B573" s="26"/>
      <c r="C573" s="26"/>
      <c r="D573" s="26"/>
      <c r="E573" s="27"/>
      <c r="F573" s="26"/>
      <c r="G573" s="27"/>
      <c r="H573" s="27"/>
      <c r="I573" s="27"/>
      <c r="J573" s="26"/>
      <c r="K573" s="45"/>
      <c r="L573" s="27"/>
      <c r="M573" s="42"/>
      <c r="N573" s="27"/>
      <c r="O573" s="46"/>
      <c r="P573" s="26"/>
      <c r="Q573" s="27"/>
      <c r="R573" s="26"/>
      <c r="S573" s="26"/>
      <c r="T573" s="27"/>
      <c r="U573" s="28"/>
      <c r="V573" s="28"/>
      <c r="W573" s="28"/>
      <c r="X573" s="28"/>
      <c r="Y573" s="28"/>
      <c r="Z573" s="28"/>
      <c r="AA573" s="28"/>
      <c r="AB573" s="28"/>
    </row>
    <row r="574" spans="1:28">
      <c r="A574" s="58"/>
      <c r="B574" s="26"/>
      <c r="C574" s="26"/>
      <c r="D574" s="26"/>
      <c r="E574" s="27"/>
      <c r="F574" s="26"/>
      <c r="G574" s="27"/>
      <c r="H574" s="27"/>
      <c r="I574" s="27"/>
      <c r="J574" s="26"/>
      <c r="K574" s="45"/>
      <c r="L574" s="27"/>
      <c r="M574" s="42"/>
      <c r="N574" s="27"/>
      <c r="O574" s="46"/>
      <c r="P574" s="26"/>
      <c r="Q574" s="27"/>
      <c r="R574" s="26"/>
      <c r="S574" s="26"/>
      <c r="T574" s="27"/>
      <c r="U574" s="28"/>
      <c r="V574" s="28"/>
      <c r="W574" s="28"/>
      <c r="X574" s="28"/>
      <c r="Y574" s="28"/>
      <c r="Z574" s="28"/>
      <c r="AA574" s="28"/>
      <c r="AB574" s="28"/>
    </row>
    <row r="575" spans="1:28">
      <c r="A575" s="58"/>
      <c r="B575" s="26"/>
      <c r="C575" s="26"/>
      <c r="D575" s="26"/>
      <c r="E575" s="27"/>
      <c r="F575" s="26"/>
      <c r="G575" s="27"/>
      <c r="H575" s="27"/>
      <c r="I575" s="27"/>
      <c r="J575" s="26"/>
      <c r="K575" s="45"/>
      <c r="L575" s="27"/>
      <c r="M575" s="42"/>
      <c r="N575" s="27"/>
      <c r="O575" s="46"/>
      <c r="P575" s="26"/>
      <c r="Q575" s="27"/>
      <c r="R575" s="26"/>
      <c r="S575" s="26"/>
      <c r="T575" s="27"/>
      <c r="U575" s="28"/>
      <c r="V575" s="28"/>
      <c r="W575" s="28"/>
      <c r="X575" s="28"/>
      <c r="Y575" s="28"/>
      <c r="Z575" s="28"/>
      <c r="AA575" s="28"/>
      <c r="AB575" s="28"/>
    </row>
    <row r="576" spans="1:28">
      <c r="A576" s="58"/>
      <c r="B576" s="26"/>
      <c r="C576" s="26"/>
      <c r="D576" s="26"/>
      <c r="E576" s="27"/>
      <c r="F576" s="26"/>
      <c r="G576" s="27"/>
      <c r="H576" s="27"/>
      <c r="I576" s="27"/>
      <c r="J576" s="26"/>
      <c r="K576" s="45"/>
      <c r="L576" s="27"/>
      <c r="M576" s="42"/>
      <c r="N576" s="27"/>
      <c r="O576" s="46"/>
      <c r="P576" s="26"/>
      <c r="Q576" s="27"/>
      <c r="R576" s="26"/>
      <c r="S576" s="26"/>
      <c r="T576" s="27"/>
      <c r="U576" s="28"/>
      <c r="V576" s="28"/>
      <c r="W576" s="28"/>
      <c r="X576" s="28"/>
      <c r="Y576" s="28"/>
      <c r="Z576" s="28"/>
      <c r="AA576" s="28"/>
      <c r="AB576" s="28"/>
    </row>
    <row r="577" spans="1:28">
      <c r="A577" s="58"/>
      <c r="B577" s="26"/>
      <c r="C577" s="26"/>
      <c r="D577" s="26"/>
      <c r="E577" s="27"/>
      <c r="F577" s="26"/>
      <c r="G577" s="27"/>
      <c r="H577" s="27"/>
      <c r="I577" s="27"/>
      <c r="J577" s="26"/>
      <c r="K577" s="45"/>
      <c r="L577" s="27"/>
      <c r="M577" s="42"/>
      <c r="N577" s="27"/>
      <c r="O577" s="46"/>
      <c r="P577" s="26"/>
      <c r="Q577" s="27"/>
      <c r="R577" s="26"/>
      <c r="S577" s="26"/>
      <c r="T577" s="27"/>
      <c r="U577" s="28"/>
      <c r="V577" s="28"/>
      <c r="W577" s="28"/>
      <c r="X577" s="28"/>
      <c r="Y577" s="28"/>
      <c r="Z577" s="28"/>
      <c r="AA577" s="28"/>
      <c r="AB577" s="28"/>
    </row>
    <row r="578" spans="1:28">
      <c r="A578" s="58"/>
      <c r="B578" s="26"/>
      <c r="C578" s="26"/>
      <c r="D578" s="26"/>
      <c r="E578" s="27"/>
      <c r="F578" s="26"/>
      <c r="G578" s="27"/>
      <c r="H578" s="27"/>
      <c r="I578" s="27"/>
      <c r="J578" s="26"/>
      <c r="K578" s="45"/>
      <c r="L578" s="27"/>
      <c r="M578" s="42"/>
      <c r="N578" s="27"/>
      <c r="O578" s="46"/>
      <c r="P578" s="26"/>
      <c r="Q578" s="27"/>
      <c r="R578" s="26"/>
      <c r="S578" s="26"/>
      <c r="T578" s="27"/>
      <c r="U578" s="28"/>
      <c r="V578" s="28"/>
      <c r="W578" s="28"/>
      <c r="X578" s="28"/>
      <c r="Y578" s="28"/>
      <c r="Z578" s="28"/>
      <c r="AA578" s="28"/>
      <c r="AB578" s="28"/>
    </row>
    <row r="579" spans="1:28">
      <c r="A579" s="58"/>
      <c r="B579" s="26"/>
      <c r="C579" s="26"/>
      <c r="D579" s="26"/>
      <c r="E579" s="27"/>
      <c r="F579" s="26"/>
      <c r="G579" s="27"/>
      <c r="H579" s="27"/>
      <c r="I579" s="27"/>
      <c r="J579" s="26"/>
      <c r="K579" s="45"/>
      <c r="L579" s="27"/>
      <c r="M579" s="42"/>
      <c r="N579" s="27"/>
      <c r="O579" s="46"/>
      <c r="P579" s="26"/>
      <c r="Q579" s="27"/>
      <c r="R579" s="26"/>
      <c r="S579" s="26"/>
      <c r="T579" s="27"/>
      <c r="U579" s="28"/>
      <c r="V579" s="28"/>
      <c r="W579" s="28"/>
      <c r="X579" s="28"/>
      <c r="Y579" s="28"/>
      <c r="Z579" s="28"/>
      <c r="AA579" s="28"/>
      <c r="AB579" s="28"/>
    </row>
    <row r="580" spans="1:28">
      <c r="A580" s="58"/>
      <c r="B580" s="26"/>
      <c r="C580" s="26"/>
      <c r="D580" s="26"/>
      <c r="E580" s="27"/>
      <c r="F580" s="26"/>
      <c r="G580" s="27"/>
      <c r="H580" s="27"/>
      <c r="I580" s="27"/>
      <c r="J580" s="26"/>
      <c r="K580" s="45"/>
      <c r="L580" s="27"/>
      <c r="M580" s="42"/>
      <c r="N580" s="27"/>
      <c r="O580" s="46"/>
      <c r="P580" s="26"/>
      <c r="Q580" s="27"/>
      <c r="R580" s="26"/>
      <c r="S580" s="26"/>
      <c r="T580" s="27"/>
      <c r="U580" s="28"/>
      <c r="V580" s="28"/>
      <c r="W580" s="28"/>
      <c r="X580" s="28"/>
      <c r="Y580" s="28"/>
      <c r="Z580" s="28"/>
      <c r="AA580" s="28"/>
      <c r="AB580" s="28"/>
    </row>
    <row r="581" spans="1:28">
      <c r="A581" s="58"/>
      <c r="B581" s="26"/>
      <c r="C581" s="26"/>
      <c r="D581" s="26"/>
      <c r="E581" s="27"/>
      <c r="F581" s="26"/>
      <c r="G581" s="27"/>
      <c r="H581" s="27"/>
      <c r="I581" s="27"/>
      <c r="J581" s="26"/>
      <c r="K581" s="45"/>
      <c r="L581" s="27"/>
      <c r="M581" s="42"/>
      <c r="N581" s="27"/>
      <c r="O581" s="46"/>
      <c r="P581" s="26"/>
      <c r="Q581" s="27"/>
      <c r="R581" s="26"/>
      <c r="S581" s="26"/>
      <c r="T581" s="27"/>
      <c r="U581" s="28"/>
      <c r="V581" s="28"/>
      <c r="W581" s="28"/>
      <c r="X581" s="28"/>
      <c r="Y581" s="28"/>
      <c r="Z581" s="28"/>
      <c r="AA581" s="28"/>
      <c r="AB581" s="28"/>
    </row>
    <row r="582" spans="1:28">
      <c r="A582" s="58"/>
      <c r="B582" s="26"/>
      <c r="C582" s="26"/>
      <c r="D582" s="26"/>
      <c r="E582" s="27"/>
      <c r="F582" s="26"/>
      <c r="G582" s="27"/>
      <c r="H582" s="27"/>
      <c r="I582" s="27"/>
      <c r="J582" s="26"/>
      <c r="K582" s="45"/>
      <c r="L582" s="27"/>
      <c r="M582" s="42"/>
      <c r="N582" s="27"/>
      <c r="O582" s="46"/>
      <c r="P582" s="26"/>
      <c r="Q582" s="27"/>
      <c r="R582" s="26"/>
      <c r="S582" s="26"/>
      <c r="T582" s="27"/>
      <c r="U582" s="28"/>
      <c r="V582" s="28"/>
      <c r="W582" s="28"/>
      <c r="X582" s="28"/>
      <c r="Y582" s="28"/>
      <c r="Z582" s="28"/>
      <c r="AA582" s="28"/>
      <c r="AB582" s="28"/>
    </row>
    <row r="583" spans="1:28">
      <c r="A583" s="58"/>
      <c r="B583" s="26"/>
      <c r="C583" s="26"/>
      <c r="D583" s="26"/>
      <c r="E583" s="27"/>
      <c r="F583" s="26"/>
      <c r="G583" s="27"/>
      <c r="H583" s="27"/>
      <c r="I583" s="27"/>
      <c r="J583" s="26"/>
      <c r="K583" s="45"/>
      <c r="L583" s="27"/>
      <c r="M583" s="42"/>
      <c r="N583" s="27"/>
      <c r="O583" s="46"/>
      <c r="P583" s="26"/>
      <c r="Q583" s="27"/>
      <c r="R583" s="26"/>
      <c r="S583" s="26"/>
      <c r="T583" s="27"/>
      <c r="U583" s="28"/>
      <c r="V583" s="28"/>
      <c r="W583" s="28"/>
      <c r="X583" s="28"/>
      <c r="Y583" s="28"/>
      <c r="Z583" s="28"/>
      <c r="AA583" s="28"/>
      <c r="AB583" s="28"/>
    </row>
    <row r="584" spans="1:28">
      <c r="A584" s="58"/>
      <c r="B584" s="26"/>
      <c r="C584" s="26"/>
      <c r="D584" s="26"/>
      <c r="E584" s="27"/>
      <c r="F584" s="26"/>
      <c r="G584" s="27"/>
      <c r="H584" s="27"/>
      <c r="I584" s="27"/>
      <c r="J584" s="26"/>
      <c r="K584" s="45"/>
      <c r="L584" s="27"/>
      <c r="M584" s="42"/>
      <c r="N584" s="27"/>
      <c r="O584" s="46"/>
      <c r="P584" s="26"/>
      <c r="Q584" s="27"/>
      <c r="R584" s="26"/>
      <c r="S584" s="26"/>
      <c r="T584" s="27"/>
      <c r="U584" s="28"/>
      <c r="V584" s="28"/>
      <c r="W584" s="28"/>
      <c r="X584" s="28"/>
      <c r="Y584" s="28"/>
      <c r="Z584" s="28"/>
      <c r="AA584" s="28"/>
      <c r="AB584" s="28"/>
    </row>
    <row r="585" spans="1:28">
      <c r="A585" s="58"/>
      <c r="B585" s="26"/>
      <c r="C585" s="26"/>
      <c r="D585" s="26"/>
      <c r="E585" s="27"/>
      <c r="F585" s="26"/>
      <c r="G585" s="27"/>
      <c r="H585" s="27"/>
      <c r="I585" s="27"/>
      <c r="J585" s="26"/>
      <c r="K585" s="45"/>
      <c r="L585" s="27"/>
      <c r="M585" s="42"/>
      <c r="N585" s="27"/>
      <c r="O585" s="46"/>
      <c r="P585" s="26"/>
      <c r="Q585" s="27"/>
      <c r="R585" s="26"/>
      <c r="S585" s="26"/>
      <c r="T585" s="27"/>
      <c r="U585" s="28"/>
      <c r="V585" s="28"/>
      <c r="W585" s="28"/>
      <c r="X585" s="28"/>
      <c r="Y585" s="28"/>
      <c r="Z585" s="28"/>
      <c r="AA585" s="28"/>
      <c r="AB585" s="28"/>
    </row>
    <row r="586" spans="1:28">
      <c r="A586" s="58"/>
      <c r="B586" s="26"/>
      <c r="C586" s="26"/>
      <c r="D586" s="26"/>
      <c r="E586" s="27"/>
      <c r="F586" s="26"/>
      <c r="G586" s="27"/>
      <c r="H586" s="27"/>
      <c r="I586" s="27"/>
      <c r="J586" s="26"/>
      <c r="K586" s="45"/>
      <c r="L586" s="27"/>
      <c r="M586" s="42"/>
      <c r="N586" s="27"/>
      <c r="O586" s="46"/>
      <c r="P586" s="26"/>
      <c r="Q586" s="27"/>
      <c r="R586" s="26"/>
      <c r="S586" s="26"/>
      <c r="T586" s="27"/>
      <c r="U586" s="28"/>
      <c r="V586" s="28"/>
      <c r="W586" s="28"/>
      <c r="X586" s="28"/>
      <c r="Y586" s="28"/>
      <c r="Z586" s="28"/>
      <c r="AA586" s="28"/>
      <c r="AB586" s="28"/>
    </row>
    <row r="587" spans="1:28">
      <c r="A587" s="58"/>
      <c r="B587" s="26"/>
      <c r="C587" s="26"/>
      <c r="D587" s="26"/>
      <c r="E587" s="27"/>
      <c r="F587" s="26"/>
      <c r="G587" s="27"/>
      <c r="H587" s="27"/>
      <c r="I587" s="27"/>
      <c r="J587" s="26"/>
      <c r="K587" s="45"/>
      <c r="L587" s="27"/>
      <c r="M587" s="42"/>
      <c r="N587" s="27"/>
      <c r="O587" s="46"/>
      <c r="P587" s="26"/>
      <c r="Q587" s="27"/>
      <c r="R587" s="26"/>
      <c r="S587" s="26"/>
      <c r="T587" s="27"/>
      <c r="U587" s="28"/>
      <c r="V587" s="28"/>
      <c r="W587" s="28"/>
      <c r="X587" s="28"/>
      <c r="Y587" s="28"/>
      <c r="Z587" s="28"/>
      <c r="AA587" s="28"/>
      <c r="AB587" s="28"/>
    </row>
    <row r="588" spans="1:28">
      <c r="A588" s="58"/>
      <c r="B588" s="26"/>
      <c r="C588" s="26"/>
      <c r="D588" s="26"/>
      <c r="E588" s="27"/>
      <c r="F588" s="26"/>
      <c r="G588" s="27"/>
      <c r="H588" s="27"/>
      <c r="I588" s="27"/>
      <c r="J588" s="26"/>
      <c r="K588" s="45"/>
      <c r="L588" s="27"/>
      <c r="M588" s="42"/>
      <c r="N588" s="27"/>
      <c r="O588" s="46"/>
      <c r="P588" s="26"/>
      <c r="Q588" s="27"/>
      <c r="R588" s="26"/>
      <c r="S588" s="26"/>
      <c r="T588" s="27"/>
      <c r="U588" s="28"/>
      <c r="V588" s="28"/>
      <c r="W588" s="28"/>
      <c r="X588" s="28"/>
      <c r="Y588" s="28"/>
      <c r="Z588" s="28"/>
      <c r="AA588" s="28"/>
      <c r="AB588" s="28"/>
    </row>
    <row r="589" spans="1:28">
      <c r="A589" s="58"/>
      <c r="B589" s="26"/>
      <c r="C589" s="26"/>
      <c r="D589" s="26"/>
      <c r="E589" s="27"/>
      <c r="F589" s="26"/>
      <c r="G589" s="27"/>
      <c r="H589" s="27"/>
      <c r="I589" s="27"/>
      <c r="J589" s="26"/>
      <c r="K589" s="45"/>
      <c r="L589" s="27"/>
      <c r="M589" s="42"/>
      <c r="N589" s="27"/>
      <c r="O589" s="46"/>
      <c r="P589" s="26"/>
      <c r="Q589" s="27"/>
      <c r="R589" s="26"/>
      <c r="S589" s="26"/>
      <c r="T589" s="27"/>
      <c r="U589" s="28"/>
      <c r="V589" s="28"/>
      <c r="W589" s="28"/>
      <c r="X589" s="28"/>
      <c r="Y589" s="28"/>
      <c r="Z589" s="28"/>
      <c r="AA589" s="28"/>
      <c r="AB589" s="28"/>
    </row>
    <row r="590" spans="1:28">
      <c r="A590" s="58"/>
      <c r="B590" s="26"/>
      <c r="C590" s="26"/>
      <c r="D590" s="26"/>
      <c r="E590" s="27"/>
      <c r="F590" s="26"/>
      <c r="G590" s="27"/>
      <c r="H590" s="27"/>
      <c r="I590" s="27"/>
      <c r="J590" s="26"/>
      <c r="K590" s="45"/>
      <c r="L590" s="27"/>
      <c r="M590" s="42"/>
      <c r="N590" s="27"/>
      <c r="O590" s="46"/>
      <c r="P590" s="26"/>
      <c r="Q590" s="27"/>
      <c r="R590" s="26"/>
      <c r="S590" s="26"/>
      <c r="T590" s="27"/>
      <c r="U590" s="28"/>
      <c r="V590" s="28"/>
      <c r="W590" s="28"/>
      <c r="X590" s="28"/>
      <c r="Y590" s="28"/>
      <c r="Z590" s="28"/>
      <c r="AA590" s="28"/>
      <c r="AB590" s="28"/>
    </row>
    <row r="591" spans="1:28">
      <c r="A591" s="58"/>
      <c r="B591" s="26"/>
      <c r="C591" s="26"/>
      <c r="D591" s="26"/>
      <c r="E591" s="27"/>
      <c r="F591" s="26"/>
      <c r="G591" s="27"/>
      <c r="H591" s="27"/>
      <c r="I591" s="27"/>
      <c r="J591" s="26"/>
      <c r="K591" s="45"/>
      <c r="L591" s="27"/>
      <c r="M591" s="42"/>
      <c r="N591" s="27"/>
      <c r="O591" s="46"/>
      <c r="P591" s="26"/>
      <c r="Q591" s="27"/>
      <c r="R591" s="26"/>
      <c r="S591" s="26"/>
      <c r="T591" s="27"/>
      <c r="U591" s="28"/>
      <c r="V591" s="28"/>
      <c r="W591" s="28"/>
      <c r="X591" s="28"/>
      <c r="Y591" s="28"/>
      <c r="Z591" s="28"/>
      <c r="AA591" s="28"/>
      <c r="AB591" s="28"/>
    </row>
    <row r="592" spans="1:28">
      <c r="A592" s="58"/>
      <c r="B592" s="26"/>
      <c r="C592" s="26"/>
      <c r="D592" s="26"/>
      <c r="E592" s="27"/>
      <c r="F592" s="26"/>
      <c r="G592" s="27"/>
      <c r="H592" s="27"/>
      <c r="I592" s="27"/>
      <c r="J592" s="26"/>
      <c r="K592" s="45"/>
      <c r="L592" s="27"/>
      <c r="M592" s="42"/>
      <c r="N592" s="27"/>
      <c r="O592" s="46"/>
      <c r="P592" s="26"/>
      <c r="Q592" s="27"/>
      <c r="R592" s="26"/>
      <c r="S592" s="26"/>
      <c r="T592" s="27"/>
      <c r="U592" s="28"/>
      <c r="V592" s="28"/>
      <c r="W592" s="28"/>
      <c r="X592" s="28"/>
      <c r="Y592" s="28"/>
      <c r="Z592" s="28"/>
      <c r="AA592" s="28"/>
      <c r="AB592" s="28"/>
    </row>
    <row r="593" spans="1:28">
      <c r="A593" s="58"/>
      <c r="B593" s="26"/>
      <c r="C593" s="26"/>
      <c r="D593" s="26"/>
      <c r="E593" s="27"/>
      <c r="F593" s="26"/>
      <c r="G593" s="27"/>
      <c r="H593" s="27"/>
      <c r="I593" s="27"/>
      <c r="J593" s="26"/>
      <c r="K593" s="45"/>
      <c r="L593" s="27"/>
      <c r="M593" s="42"/>
      <c r="N593" s="27"/>
      <c r="O593" s="46"/>
      <c r="P593" s="26"/>
      <c r="Q593" s="27"/>
      <c r="R593" s="26"/>
      <c r="S593" s="26"/>
      <c r="T593" s="27"/>
      <c r="U593" s="28"/>
      <c r="V593" s="28"/>
      <c r="W593" s="28"/>
      <c r="X593" s="28"/>
      <c r="Y593" s="28"/>
      <c r="Z593" s="28"/>
      <c r="AA593" s="28"/>
      <c r="AB593" s="28"/>
    </row>
    <row r="594" spans="1:28">
      <c r="A594" s="58"/>
      <c r="B594" s="26"/>
      <c r="C594" s="26"/>
      <c r="D594" s="26"/>
      <c r="E594" s="27"/>
      <c r="F594" s="26"/>
      <c r="G594" s="27"/>
      <c r="H594" s="27"/>
      <c r="I594" s="27"/>
      <c r="J594" s="26"/>
      <c r="K594" s="45"/>
      <c r="L594" s="27"/>
      <c r="M594" s="42"/>
      <c r="N594" s="27"/>
      <c r="O594" s="46"/>
      <c r="P594" s="26"/>
      <c r="Q594" s="27"/>
      <c r="R594" s="26"/>
      <c r="S594" s="26"/>
      <c r="T594" s="27"/>
      <c r="U594" s="28"/>
      <c r="V594" s="28"/>
      <c r="W594" s="28"/>
      <c r="X594" s="28"/>
      <c r="Y594" s="28"/>
      <c r="Z594" s="28"/>
      <c r="AA594" s="28"/>
      <c r="AB594" s="28"/>
    </row>
    <row r="595" spans="1:28">
      <c r="A595" s="58"/>
      <c r="B595" s="26"/>
      <c r="C595" s="26"/>
      <c r="D595" s="26"/>
      <c r="E595" s="27"/>
      <c r="F595" s="26"/>
      <c r="G595" s="27"/>
      <c r="H595" s="27"/>
      <c r="I595" s="27"/>
      <c r="J595" s="26"/>
      <c r="K595" s="45"/>
      <c r="L595" s="27"/>
      <c r="M595" s="42"/>
      <c r="N595" s="27"/>
      <c r="O595" s="46"/>
      <c r="P595" s="26"/>
      <c r="Q595" s="27"/>
      <c r="R595" s="26"/>
      <c r="S595" s="26"/>
      <c r="T595" s="27"/>
      <c r="U595" s="28"/>
      <c r="V595" s="28"/>
      <c r="W595" s="28"/>
      <c r="X595" s="28"/>
      <c r="Y595" s="28"/>
      <c r="Z595" s="28"/>
      <c r="AA595" s="28"/>
      <c r="AB595" s="28"/>
    </row>
    <row r="596" spans="1:28">
      <c r="A596" s="58"/>
      <c r="B596" s="26"/>
      <c r="C596" s="26"/>
      <c r="D596" s="26"/>
      <c r="E596" s="27"/>
      <c r="F596" s="26"/>
      <c r="G596" s="27"/>
      <c r="H596" s="27"/>
      <c r="I596" s="27"/>
      <c r="J596" s="26"/>
      <c r="K596" s="45"/>
      <c r="L596" s="27"/>
      <c r="M596" s="42"/>
      <c r="N596" s="27"/>
      <c r="O596" s="46"/>
      <c r="P596" s="26"/>
      <c r="Q596" s="27"/>
      <c r="R596" s="26"/>
      <c r="S596" s="26"/>
      <c r="T596" s="27"/>
      <c r="U596" s="28"/>
      <c r="V596" s="28"/>
      <c r="W596" s="28"/>
      <c r="X596" s="28"/>
      <c r="Y596" s="28"/>
      <c r="Z596" s="28"/>
      <c r="AA596" s="28"/>
      <c r="AB596" s="28"/>
    </row>
    <row r="597" spans="1:28">
      <c r="A597" s="58"/>
      <c r="B597" s="26"/>
      <c r="C597" s="26"/>
      <c r="D597" s="26"/>
      <c r="E597" s="27"/>
      <c r="F597" s="26"/>
      <c r="G597" s="27"/>
      <c r="H597" s="27"/>
      <c r="I597" s="27"/>
      <c r="J597" s="26"/>
      <c r="K597" s="45"/>
      <c r="L597" s="27"/>
      <c r="M597" s="42"/>
      <c r="N597" s="27"/>
      <c r="O597" s="46"/>
      <c r="P597" s="26"/>
      <c r="Q597" s="27"/>
      <c r="R597" s="26"/>
      <c r="S597" s="26"/>
      <c r="T597" s="27"/>
      <c r="U597" s="28"/>
      <c r="V597" s="28"/>
      <c r="W597" s="28"/>
      <c r="X597" s="28"/>
      <c r="Y597" s="28"/>
      <c r="Z597" s="28"/>
      <c r="AA597" s="28"/>
      <c r="AB597" s="28"/>
    </row>
    <row r="598" spans="1:28">
      <c r="A598" s="58"/>
      <c r="B598" s="26"/>
      <c r="C598" s="26"/>
      <c r="D598" s="26"/>
      <c r="E598" s="27"/>
      <c r="F598" s="26"/>
      <c r="G598" s="27"/>
      <c r="H598" s="27"/>
      <c r="I598" s="27"/>
      <c r="J598" s="26"/>
      <c r="K598" s="45"/>
      <c r="L598" s="27"/>
      <c r="M598" s="42"/>
      <c r="N598" s="27"/>
      <c r="O598" s="46"/>
      <c r="P598" s="26"/>
      <c r="Q598" s="27"/>
      <c r="R598" s="26"/>
      <c r="S598" s="26"/>
      <c r="T598" s="27"/>
      <c r="U598" s="28"/>
      <c r="V598" s="28"/>
      <c r="W598" s="28"/>
      <c r="X598" s="28"/>
      <c r="Y598" s="28"/>
      <c r="Z598" s="28"/>
      <c r="AA598" s="28"/>
      <c r="AB598" s="28"/>
    </row>
    <row r="599" spans="1:28">
      <c r="A599" s="58"/>
      <c r="B599" s="26"/>
      <c r="C599" s="26"/>
      <c r="D599" s="26"/>
      <c r="E599" s="27"/>
      <c r="F599" s="26"/>
      <c r="G599" s="27"/>
      <c r="H599" s="27"/>
      <c r="I599" s="27"/>
      <c r="J599" s="26"/>
      <c r="K599" s="45"/>
      <c r="L599" s="27"/>
      <c r="M599" s="42"/>
      <c r="N599" s="27"/>
      <c r="O599" s="46"/>
      <c r="P599" s="26"/>
      <c r="Q599" s="27"/>
      <c r="R599" s="26"/>
      <c r="S599" s="26"/>
      <c r="T599" s="27"/>
      <c r="U599" s="28"/>
      <c r="V599" s="28"/>
      <c r="W599" s="28"/>
      <c r="X599" s="28"/>
      <c r="Y599" s="28"/>
      <c r="Z599" s="28"/>
      <c r="AA599" s="28"/>
      <c r="AB599" s="28"/>
    </row>
    <row r="600" spans="1:28">
      <c r="A600" s="58"/>
      <c r="B600" s="26"/>
      <c r="C600" s="26"/>
      <c r="D600" s="26"/>
      <c r="E600" s="27"/>
      <c r="F600" s="26"/>
      <c r="G600" s="27"/>
      <c r="H600" s="27"/>
      <c r="I600" s="27"/>
      <c r="J600" s="26"/>
      <c r="K600" s="45"/>
      <c r="L600" s="27"/>
      <c r="M600" s="42"/>
      <c r="N600" s="27"/>
      <c r="O600" s="46"/>
      <c r="P600" s="26"/>
      <c r="Q600" s="27"/>
      <c r="R600" s="26"/>
      <c r="S600" s="26"/>
      <c r="T600" s="27"/>
      <c r="U600" s="28"/>
      <c r="V600" s="28"/>
      <c r="W600" s="28"/>
      <c r="X600" s="28"/>
      <c r="Y600" s="28"/>
      <c r="Z600" s="28"/>
      <c r="AA600" s="28"/>
      <c r="AB600" s="28"/>
    </row>
    <row r="601" spans="1:28">
      <c r="A601" s="58"/>
      <c r="B601" s="26"/>
      <c r="C601" s="26"/>
      <c r="D601" s="26"/>
      <c r="E601" s="27"/>
      <c r="F601" s="26"/>
      <c r="G601" s="27"/>
      <c r="H601" s="27"/>
      <c r="I601" s="27"/>
      <c r="J601" s="26"/>
      <c r="K601" s="45"/>
      <c r="L601" s="27"/>
      <c r="M601" s="42"/>
      <c r="N601" s="27"/>
      <c r="O601" s="46"/>
      <c r="P601" s="26"/>
      <c r="Q601" s="27"/>
      <c r="R601" s="26"/>
      <c r="S601" s="26"/>
      <c r="T601" s="27"/>
      <c r="U601" s="28"/>
      <c r="V601" s="28"/>
      <c r="W601" s="28"/>
      <c r="X601" s="28"/>
      <c r="Y601" s="28"/>
      <c r="Z601" s="28"/>
      <c r="AA601" s="28"/>
      <c r="AB601" s="28"/>
    </row>
    <row r="602" spans="1:28">
      <c r="A602" s="58"/>
      <c r="B602" s="26"/>
      <c r="C602" s="26"/>
      <c r="D602" s="26"/>
      <c r="E602" s="27"/>
      <c r="F602" s="26"/>
      <c r="G602" s="27"/>
      <c r="H602" s="27"/>
      <c r="I602" s="27"/>
      <c r="J602" s="26"/>
      <c r="K602" s="45"/>
      <c r="L602" s="27"/>
      <c r="M602" s="42"/>
      <c r="N602" s="27"/>
      <c r="O602" s="46"/>
      <c r="P602" s="26"/>
      <c r="Q602" s="27"/>
      <c r="R602" s="26"/>
      <c r="S602" s="26"/>
      <c r="T602" s="27"/>
      <c r="U602" s="28"/>
      <c r="V602" s="28"/>
      <c r="W602" s="28"/>
      <c r="X602" s="28"/>
      <c r="Y602" s="28"/>
      <c r="Z602" s="28"/>
      <c r="AA602" s="28"/>
      <c r="AB602" s="28"/>
    </row>
    <row r="603" spans="1:28">
      <c r="A603" s="58"/>
      <c r="B603" s="26"/>
      <c r="C603" s="26"/>
      <c r="D603" s="26"/>
      <c r="E603" s="27"/>
      <c r="F603" s="26"/>
      <c r="G603" s="27"/>
      <c r="H603" s="27"/>
      <c r="I603" s="27"/>
      <c r="J603" s="26"/>
      <c r="K603" s="45"/>
      <c r="L603" s="27"/>
      <c r="M603" s="42"/>
      <c r="N603" s="27"/>
      <c r="O603" s="46"/>
      <c r="P603" s="26"/>
      <c r="Q603" s="27"/>
      <c r="R603" s="26"/>
      <c r="S603" s="26"/>
      <c r="T603" s="27"/>
      <c r="U603" s="28"/>
      <c r="V603" s="28"/>
      <c r="W603" s="28"/>
      <c r="X603" s="28"/>
      <c r="Y603" s="28"/>
      <c r="Z603" s="28"/>
      <c r="AA603" s="28"/>
      <c r="AB603" s="28"/>
    </row>
    <row r="604" spans="1:28">
      <c r="A604" s="58"/>
      <c r="B604" s="26"/>
      <c r="C604" s="26"/>
      <c r="D604" s="26"/>
      <c r="E604" s="27"/>
      <c r="F604" s="26"/>
      <c r="G604" s="27"/>
      <c r="H604" s="27"/>
      <c r="I604" s="27"/>
      <c r="J604" s="26"/>
      <c r="K604" s="45"/>
      <c r="L604" s="27"/>
      <c r="M604" s="42"/>
      <c r="N604" s="27"/>
      <c r="O604" s="46"/>
      <c r="P604" s="26"/>
      <c r="Q604" s="27"/>
      <c r="R604" s="26"/>
      <c r="S604" s="26"/>
      <c r="T604" s="27"/>
      <c r="U604" s="28"/>
      <c r="V604" s="28"/>
      <c r="W604" s="28"/>
      <c r="X604" s="28"/>
      <c r="Y604" s="28"/>
      <c r="Z604" s="28"/>
      <c r="AA604" s="28"/>
      <c r="AB604" s="28"/>
    </row>
    <row r="605" spans="1:28">
      <c r="A605" s="58"/>
      <c r="B605" s="26"/>
      <c r="C605" s="26"/>
      <c r="D605" s="26"/>
      <c r="E605" s="27"/>
      <c r="F605" s="26"/>
      <c r="G605" s="27"/>
      <c r="H605" s="27"/>
      <c r="I605" s="27"/>
      <c r="J605" s="26"/>
      <c r="K605" s="45"/>
      <c r="L605" s="27"/>
      <c r="M605" s="42"/>
      <c r="N605" s="27"/>
      <c r="O605" s="46"/>
      <c r="P605" s="26"/>
      <c r="Q605" s="27"/>
      <c r="R605" s="26"/>
      <c r="S605" s="26"/>
      <c r="T605" s="27"/>
      <c r="U605" s="28"/>
      <c r="V605" s="28"/>
      <c r="W605" s="28"/>
      <c r="X605" s="28"/>
      <c r="Y605" s="28"/>
      <c r="Z605" s="28"/>
      <c r="AA605" s="28"/>
      <c r="AB605" s="28"/>
    </row>
    <row r="606" spans="1:28">
      <c r="A606" s="58"/>
      <c r="B606" s="26"/>
      <c r="C606" s="26"/>
      <c r="D606" s="26"/>
      <c r="E606" s="27"/>
      <c r="F606" s="26"/>
      <c r="G606" s="27"/>
      <c r="H606" s="27"/>
      <c r="I606" s="27"/>
      <c r="J606" s="26"/>
      <c r="K606" s="45"/>
      <c r="L606" s="27"/>
      <c r="M606" s="42"/>
      <c r="N606" s="27"/>
      <c r="O606" s="46"/>
      <c r="P606" s="26"/>
      <c r="Q606" s="27"/>
      <c r="R606" s="26"/>
      <c r="S606" s="26"/>
      <c r="T606" s="27"/>
      <c r="U606" s="28"/>
      <c r="V606" s="28"/>
      <c r="W606" s="28"/>
      <c r="X606" s="28"/>
      <c r="Y606" s="28"/>
      <c r="Z606" s="28"/>
      <c r="AA606" s="28"/>
      <c r="AB606" s="28"/>
    </row>
    <row r="607" spans="1:28">
      <c r="A607" s="58"/>
      <c r="B607" s="26"/>
      <c r="C607" s="26"/>
      <c r="D607" s="26"/>
      <c r="E607" s="27"/>
      <c r="F607" s="26"/>
      <c r="G607" s="27"/>
      <c r="H607" s="27"/>
      <c r="I607" s="27"/>
      <c r="J607" s="26"/>
      <c r="K607" s="45"/>
      <c r="L607" s="27"/>
      <c r="M607" s="42"/>
      <c r="N607" s="27"/>
      <c r="O607" s="46"/>
      <c r="P607" s="26"/>
      <c r="Q607" s="27"/>
      <c r="R607" s="26"/>
      <c r="S607" s="26"/>
      <c r="T607" s="27"/>
      <c r="U607" s="28"/>
      <c r="V607" s="28"/>
      <c r="W607" s="28"/>
      <c r="X607" s="28"/>
      <c r="Y607" s="28"/>
      <c r="Z607" s="28"/>
      <c r="AA607" s="28"/>
      <c r="AB607" s="28"/>
    </row>
    <row r="608" spans="1:28">
      <c r="A608" s="58"/>
      <c r="B608" s="26"/>
      <c r="C608" s="26"/>
      <c r="D608" s="26"/>
      <c r="E608" s="27"/>
      <c r="F608" s="26"/>
      <c r="G608" s="27"/>
      <c r="H608" s="27"/>
      <c r="I608" s="27"/>
      <c r="J608" s="26"/>
      <c r="K608" s="45"/>
      <c r="L608" s="27"/>
      <c r="M608" s="42"/>
      <c r="N608" s="27"/>
      <c r="O608" s="46"/>
      <c r="P608" s="26"/>
      <c r="Q608" s="27"/>
      <c r="R608" s="26"/>
      <c r="S608" s="26"/>
      <c r="T608" s="27"/>
      <c r="U608" s="28"/>
      <c r="V608" s="28"/>
      <c r="W608" s="28"/>
      <c r="X608" s="28"/>
      <c r="Y608" s="28"/>
      <c r="Z608" s="28"/>
      <c r="AA608" s="28"/>
      <c r="AB608" s="28"/>
    </row>
    <row r="609" spans="1:28">
      <c r="A609" s="58"/>
      <c r="B609" s="26"/>
      <c r="C609" s="26"/>
      <c r="D609" s="26"/>
      <c r="E609" s="27"/>
      <c r="F609" s="26"/>
      <c r="G609" s="27"/>
      <c r="H609" s="27"/>
      <c r="I609" s="27"/>
      <c r="J609" s="26"/>
      <c r="K609" s="45"/>
      <c r="L609" s="27"/>
      <c r="M609" s="42"/>
      <c r="N609" s="27"/>
      <c r="O609" s="46"/>
      <c r="P609" s="26"/>
      <c r="Q609" s="27"/>
      <c r="R609" s="26"/>
      <c r="S609" s="26"/>
      <c r="T609" s="27"/>
      <c r="U609" s="28"/>
      <c r="V609" s="28"/>
      <c r="W609" s="28"/>
      <c r="X609" s="28"/>
      <c r="Y609" s="28"/>
      <c r="Z609" s="28"/>
      <c r="AA609" s="28"/>
      <c r="AB609" s="28"/>
    </row>
    <row r="610" spans="1:28">
      <c r="A610" s="58"/>
      <c r="B610" s="26"/>
      <c r="C610" s="26"/>
      <c r="D610" s="26"/>
      <c r="E610" s="27"/>
      <c r="F610" s="26"/>
      <c r="G610" s="27"/>
      <c r="H610" s="27"/>
      <c r="I610" s="27"/>
      <c r="J610" s="26"/>
      <c r="K610" s="45"/>
      <c r="L610" s="27"/>
      <c r="M610" s="42"/>
      <c r="N610" s="27"/>
      <c r="O610" s="46"/>
      <c r="P610" s="26"/>
      <c r="Q610" s="27"/>
      <c r="R610" s="26"/>
      <c r="S610" s="26"/>
      <c r="T610" s="27"/>
      <c r="U610" s="28"/>
      <c r="V610" s="28"/>
      <c r="W610" s="28"/>
      <c r="X610" s="28"/>
      <c r="Y610" s="28"/>
      <c r="Z610" s="28"/>
      <c r="AA610" s="28"/>
      <c r="AB610" s="28"/>
    </row>
    <row r="611" spans="1:28">
      <c r="A611" s="58"/>
      <c r="B611" s="26"/>
      <c r="C611" s="26"/>
      <c r="D611" s="26"/>
      <c r="E611" s="27"/>
      <c r="F611" s="26"/>
      <c r="G611" s="27"/>
      <c r="H611" s="27"/>
      <c r="I611" s="27"/>
      <c r="J611" s="26"/>
      <c r="K611" s="45"/>
      <c r="L611" s="27"/>
      <c r="M611" s="42"/>
      <c r="N611" s="27"/>
      <c r="O611" s="46"/>
      <c r="P611" s="26"/>
      <c r="Q611" s="27"/>
      <c r="R611" s="26"/>
      <c r="S611" s="26"/>
      <c r="T611" s="27"/>
      <c r="U611" s="28"/>
      <c r="V611" s="28"/>
      <c r="W611" s="28"/>
      <c r="X611" s="28"/>
      <c r="Y611" s="28"/>
      <c r="Z611" s="28"/>
      <c r="AA611" s="28"/>
      <c r="AB611" s="28"/>
    </row>
    <row r="612" spans="1:28">
      <c r="A612" s="58"/>
      <c r="B612" s="26"/>
      <c r="C612" s="26"/>
      <c r="D612" s="26"/>
      <c r="E612" s="27"/>
      <c r="F612" s="26"/>
      <c r="G612" s="27"/>
      <c r="H612" s="27"/>
      <c r="I612" s="27"/>
      <c r="J612" s="26"/>
      <c r="K612" s="45"/>
      <c r="L612" s="27"/>
      <c r="M612" s="42"/>
      <c r="N612" s="27"/>
      <c r="O612" s="46"/>
      <c r="P612" s="26"/>
      <c r="Q612" s="27"/>
      <c r="R612" s="26"/>
      <c r="S612" s="26"/>
      <c r="T612" s="27"/>
      <c r="U612" s="28"/>
      <c r="V612" s="28"/>
      <c r="W612" s="28"/>
      <c r="X612" s="28"/>
      <c r="Y612" s="28"/>
      <c r="Z612" s="28"/>
      <c r="AA612" s="28"/>
      <c r="AB612" s="28"/>
    </row>
    <row r="613" spans="1:28">
      <c r="A613" s="58"/>
      <c r="B613" s="26"/>
      <c r="C613" s="26"/>
      <c r="D613" s="26"/>
      <c r="E613" s="27"/>
      <c r="F613" s="26"/>
      <c r="G613" s="27"/>
      <c r="H613" s="27"/>
      <c r="I613" s="27"/>
      <c r="J613" s="26"/>
      <c r="K613" s="45"/>
      <c r="L613" s="27"/>
      <c r="M613" s="42"/>
      <c r="N613" s="27"/>
      <c r="O613" s="46"/>
      <c r="P613" s="26"/>
      <c r="Q613" s="27"/>
      <c r="R613" s="26"/>
      <c r="S613" s="26"/>
      <c r="T613" s="27"/>
      <c r="U613" s="28"/>
      <c r="V613" s="28"/>
      <c r="W613" s="28"/>
      <c r="X613" s="28"/>
      <c r="Y613" s="28"/>
      <c r="Z613" s="28"/>
      <c r="AA613" s="28"/>
      <c r="AB613" s="28"/>
    </row>
    <row r="614" spans="1:28">
      <c r="A614" s="58"/>
      <c r="B614" s="26"/>
      <c r="C614" s="26"/>
      <c r="D614" s="26"/>
      <c r="E614" s="27"/>
      <c r="F614" s="26"/>
      <c r="G614" s="27"/>
      <c r="H614" s="27"/>
      <c r="I614" s="27"/>
      <c r="J614" s="26"/>
      <c r="K614" s="45"/>
      <c r="L614" s="27"/>
      <c r="M614" s="42"/>
      <c r="N614" s="27"/>
      <c r="O614" s="46"/>
      <c r="P614" s="26"/>
      <c r="Q614" s="27"/>
      <c r="R614" s="26"/>
      <c r="S614" s="26"/>
      <c r="T614" s="27"/>
      <c r="U614" s="28"/>
      <c r="V614" s="28"/>
      <c r="W614" s="28"/>
      <c r="X614" s="28"/>
      <c r="Y614" s="28"/>
      <c r="Z614" s="28"/>
      <c r="AA614" s="28"/>
      <c r="AB614" s="28"/>
    </row>
    <row r="615" spans="1:28">
      <c r="A615" s="58"/>
      <c r="B615" s="26"/>
      <c r="C615" s="26"/>
      <c r="D615" s="26"/>
      <c r="E615" s="27"/>
      <c r="F615" s="26"/>
      <c r="G615" s="27"/>
      <c r="H615" s="27"/>
      <c r="I615" s="27"/>
      <c r="J615" s="26"/>
      <c r="K615" s="45"/>
      <c r="L615" s="27"/>
      <c r="M615" s="42"/>
      <c r="N615" s="27"/>
      <c r="O615" s="46"/>
      <c r="P615" s="26"/>
      <c r="Q615" s="27"/>
      <c r="R615" s="26"/>
      <c r="S615" s="26"/>
      <c r="T615" s="27"/>
      <c r="U615" s="28"/>
      <c r="V615" s="28"/>
      <c r="W615" s="28"/>
      <c r="X615" s="28"/>
      <c r="Y615" s="28"/>
      <c r="Z615" s="28"/>
      <c r="AA615" s="28"/>
      <c r="AB615" s="28"/>
    </row>
    <row r="616" spans="1:28">
      <c r="A616" s="58"/>
      <c r="B616" s="26"/>
      <c r="C616" s="26"/>
      <c r="D616" s="26"/>
      <c r="E616" s="27"/>
      <c r="F616" s="26"/>
      <c r="G616" s="27"/>
      <c r="H616" s="27"/>
      <c r="I616" s="27"/>
      <c r="J616" s="26"/>
      <c r="K616" s="45"/>
      <c r="L616" s="27"/>
      <c r="M616" s="42"/>
      <c r="N616" s="27"/>
      <c r="O616" s="46"/>
      <c r="P616" s="26"/>
      <c r="Q616" s="27"/>
      <c r="R616" s="26"/>
      <c r="S616" s="26"/>
      <c r="T616" s="27"/>
      <c r="U616" s="28"/>
      <c r="V616" s="28"/>
      <c r="W616" s="28"/>
      <c r="X616" s="28"/>
      <c r="Y616" s="28"/>
      <c r="Z616" s="28"/>
      <c r="AA616" s="28"/>
      <c r="AB616" s="28"/>
    </row>
    <row r="617" spans="1:28">
      <c r="A617" s="58"/>
      <c r="B617" s="26"/>
      <c r="C617" s="26"/>
      <c r="D617" s="26"/>
      <c r="E617" s="27"/>
      <c r="F617" s="26"/>
      <c r="G617" s="27"/>
      <c r="H617" s="27"/>
      <c r="I617" s="27"/>
      <c r="J617" s="26"/>
      <c r="K617" s="45"/>
      <c r="L617" s="27"/>
      <c r="M617" s="42"/>
      <c r="N617" s="27"/>
      <c r="O617" s="46"/>
      <c r="P617" s="26"/>
      <c r="Q617" s="27"/>
      <c r="R617" s="26"/>
      <c r="S617" s="26"/>
      <c r="T617" s="27"/>
      <c r="U617" s="28"/>
      <c r="V617" s="28"/>
      <c r="W617" s="28"/>
      <c r="X617" s="28"/>
      <c r="Y617" s="28"/>
      <c r="Z617" s="28"/>
      <c r="AA617" s="28"/>
      <c r="AB617" s="28"/>
    </row>
    <row r="618" spans="1:28">
      <c r="A618" s="58"/>
      <c r="B618" s="26"/>
      <c r="C618" s="26"/>
      <c r="D618" s="26"/>
      <c r="E618" s="27"/>
      <c r="F618" s="26"/>
      <c r="G618" s="27"/>
      <c r="H618" s="27"/>
      <c r="I618" s="27"/>
      <c r="J618" s="26"/>
      <c r="K618" s="45"/>
      <c r="L618" s="27"/>
      <c r="M618" s="42"/>
      <c r="N618" s="27"/>
      <c r="O618" s="46"/>
      <c r="P618" s="26"/>
      <c r="Q618" s="27"/>
      <c r="R618" s="26"/>
      <c r="S618" s="26"/>
      <c r="T618" s="27"/>
      <c r="U618" s="28"/>
      <c r="V618" s="28"/>
      <c r="W618" s="28"/>
      <c r="X618" s="28"/>
      <c r="Y618" s="28"/>
      <c r="Z618" s="28"/>
      <c r="AA618" s="28"/>
      <c r="AB618" s="28"/>
    </row>
    <row r="619" spans="1:28">
      <c r="A619" s="58"/>
      <c r="B619" s="26"/>
      <c r="C619" s="26"/>
      <c r="D619" s="26"/>
      <c r="E619" s="27"/>
      <c r="F619" s="26"/>
      <c r="G619" s="27"/>
      <c r="H619" s="27"/>
      <c r="I619" s="27"/>
      <c r="J619" s="26"/>
      <c r="K619" s="45"/>
      <c r="L619" s="27"/>
      <c r="M619" s="42"/>
      <c r="N619" s="27"/>
      <c r="O619" s="46"/>
      <c r="P619" s="26"/>
      <c r="Q619" s="27"/>
      <c r="R619" s="26"/>
      <c r="S619" s="26"/>
      <c r="T619" s="27"/>
      <c r="U619" s="28"/>
      <c r="V619" s="28"/>
      <c r="W619" s="28"/>
      <c r="X619" s="28"/>
      <c r="Y619" s="28"/>
      <c r="Z619" s="28"/>
      <c r="AA619" s="28"/>
      <c r="AB619" s="28"/>
    </row>
    <row r="620" spans="1:28">
      <c r="A620" s="58"/>
      <c r="B620" s="26"/>
      <c r="C620" s="26"/>
      <c r="D620" s="26"/>
      <c r="E620" s="27"/>
      <c r="F620" s="26"/>
      <c r="G620" s="27"/>
      <c r="H620" s="27"/>
      <c r="I620" s="27"/>
      <c r="J620" s="26"/>
      <c r="K620" s="45"/>
      <c r="L620" s="27"/>
      <c r="M620" s="42"/>
      <c r="N620" s="27"/>
      <c r="O620" s="46"/>
      <c r="P620" s="26"/>
      <c r="Q620" s="27"/>
      <c r="R620" s="26"/>
      <c r="S620" s="26"/>
      <c r="T620" s="27"/>
      <c r="U620" s="28"/>
      <c r="V620" s="28"/>
      <c r="W620" s="28"/>
      <c r="X620" s="28"/>
      <c r="Y620" s="28"/>
      <c r="Z620" s="28"/>
      <c r="AA620" s="28"/>
      <c r="AB620" s="28"/>
    </row>
    <row r="621" spans="1:28">
      <c r="A621" s="58"/>
      <c r="B621" s="26"/>
      <c r="C621" s="26"/>
      <c r="D621" s="26"/>
      <c r="E621" s="27"/>
      <c r="F621" s="26"/>
      <c r="G621" s="27"/>
      <c r="H621" s="27"/>
      <c r="I621" s="27"/>
      <c r="J621" s="26"/>
      <c r="K621" s="45"/>
      <c r="L621" s="27"/>
      <c r="M621" s="42"/>
      <c r="N621" s="27"/>
      <c r="O621" s="46"/>
      <c r="P621" s="26"/>
      <c r="Q621" s="27"/>
      <c r="R621" s="26"/>
      <c r="S621" s="26"/>
      <c r="T621" s="27"/>
      <c r="U621" s="28"/>
      <c r="V621" s="28"/>
      <c r="W621" s="28"/>
      <c r="X621" s="28"/>
      <c r="Y621" s="28"/>
      <c r="Z621" s="28"/>
      <c r="AA621" s="28"/>
      <c r="AB621" s="28"/>
    </row>
    <row r="622" spans="1:28">
      <c r="A622" s="58"/>
      <c r="B622" s="26"/>
      <c r="C622" s="26"/>
      <c r="D622" s="26"/>
      <c r="E622" s="27"/>
      <c r="F622" s="26"/>
      <c r="G622" s="27"/>
      <c r="H622" s="27"/>
      <c r="I622" s="27"/>
      <c r="J622" s="26"/>
      <c r="K622" s="45"/>
      <c r="L622" s="27"/>
      <c r="M622" s="42"/>
      <c r="N622" s="27"/>
      <c r="O622" s="46"/>
      <c r="P622" s="26"/>
      <c r="Q622" s="27"/>
      <c r="R622" s="26"/>
      <c r="S622" s="26"/>
      <c r="T622" s="27"/>
      <c r="U622" s="28"/>
      <c r="V622" s="28"/>
      <c r="W622" s="28"/>
      <c r="X622" s="28"/>
      <c r="Y622" s="28"/>
      <c r="Z622" s="28"/>
      <c r="AA622" s="28"/>
      <c r="AB622" s="28"/>
    </row>
    <row r="623" spans="1:28">
      <c r="A623" s="58"/>
      <c r="B623" s="26"/>
      <c r="C623" s="26"/>
      <c r="D623" s="26"/>
      <c r="E623" s="27"/>
      <c r="F623" s="26"/>
      <c r="G623" s="27"/>
      <c r="H623" s="27"/>
      <c r="I623" s="27"/>
      <c r="J623" s="26"/>
      <c r="K623" s="45"/>
      <c r="L623" s="27"/>
      <c r="M623" s="42"/>
      <c r="N623" s="27"/>
      <c r="O623" s="46"/>
      <c r="P623" s="26"/>
      <c r="Q623" s="27"/>
      <c r="R623" s="26"/>
      <c r="S623" s="26"/>
      <c r="T623" s="27"/>
      <c r="U623" s="28"/>
      <c r="V623" s="28"/>
      <c r="W623" s="28"/>
      <c r="X623" s="28"/>
      <c r="Y623" s="28"/>
      <c r="Z623" s="28"/>
      <c r="AA623" s="28"/>
      <c r="AB623" s="28"/>
    </row>
    <row r="624" spans="1:28">
      <c r="A624" s="58"/>
      <c r="B624" s="26"/>
      <c r="C624" s="26"/>
      <c r="D624" s="26"/>
      <c r="E624" s="27"/>
      <c r="F624" s="26"/>
      <c r="G624" s="27"/>
      <c r="H624" s="27"/>
      <c r="I624" s="27"/>
      <c r="J624" s="26"/>
      <c r="K624" s="45"/>
      <c r="L624" s="27"/>
      <c r="M624" s="42"/>
      <c r="N624" s="27"/>
      <c r="O624" s="46"/>
      <c r="P624" s="26"/>
      <c r="Q624" s="27"/>
      <c r="R624" s="26"/>
      <c r="S624" s="26"/>
      <c r="T624" s="27"/>
      <c r="U624" s="28"/>
      <c r="V624" s="28"/>
      <c r="W624" s="28"/>
      <c r="X624" s="28"/>
      <c r="Y624" s="28"/>
      <c r="Z624" s="28"/>
      <c r="AA624" s="28"/>
      <c r="AB624" s="28"/>
    </row>
    <row r="625" spans="1:28">
      <c r="A625" s="58"/>
      <c r="B625" s="26"/>
      <c r="C625" s="26"/>
      <c r="D625" s="26"/>
      <c r="E625" s="27"/>
      <c r="F625" s="26"/>
      <c r="G625" s="27"/>
      <c r="H625" s="27"/>
      <c r="I625" s="27"/>
      <c r="J625" s="26"/>
      <c r="K625" s="45"/>
      <c r="L625" s="27"/>
      <c r="M625" s="42"/>
      <c r="N625" s="27"/>
      <c r="O625" s="46"/>
      <c r="P625" s="26"/>
      <c r="Q625" s="27"/>
      <c r="R625" s="26"/>
      <c r="S625" s="26"/>
      <c r="T625" s="27"/>
      <c r="U625" s="28"/>
      <c r="V625" s="28"/>
      <c r="W625" s="28"/>
      <c r="X625" s="28"/>
      <c r="Y625" s="28"/>
      <c r="Z625" s="28"/>
      <c r="AA625" s="28"/>
      <c r="AB625" s="28"/>
    </row>
    <row r="626" spans="1:28">
      <c r="A626" s="58"/>
      <c r="B626" s="26"/>
      <c r="C626" s="26"/>
      <c r="D626" s="26"/>
      <c r="E626" s="27"/>
      <c r="F626" s="26"/>
      <c r="G626" s="27"/>
      <c r="H626" s="27"/>
      <c r="I626" s="27"/>
      <c r="J626" s="26"/>
      <c r="K626" s="45"/>
      <c r="L626" s="27"/>
      <c r="M626" s="42"/>
      <c r="N626" s="27"/>
      <c r="O626" s="46"/>
      <c r="P626" s="26"/>
      <c r="Q626" s="27"/>
      <c r="R626" s="26"/>
      <c r="S626" s="26"/>
      <c r="T626" s="27"/>
      <c r="U626" s="28"/>
      <c r="V626" s="28"/>
      <c r="W626" s="28"/>
      <c r="X626" s="28"/>
      <c r="Y626" s="28"/>
      <c r="Z626" s="28"/>
      <c r="AA626" s="28"/>
      <c r="AB626" s="28"/>
    </row>
    <row r="627" spans="1:28">
      <c r="A627" s="58"/>
      <c r="B627" s="26"/>
      <c r="C627" s="26"/>
      <c r="D627" s="26"/>
      <c r="E627" s="27"/>
      <c r="F627" s="26"/>
      <c r="G627" s="27"/>
      <c r="H627" s="27"/>
      <c r="I627" s="27"/>
      <c r="J627" s="26"/>
      <c r="K627" s="45"/>
      <c r="L627" s="27"/>
      <c r="M627" s="42"/>
      <c r="N627" s="27"/>
      <c r="O627" s="46"/>
      <c r="P627" s="26"/>
      <c r="Q627" s="27"/>
      <c r="R627" s="26"/>
      <c r="S627" s="26"/>
      <c r="T627" s="27"/>
      <c r="U627" s="28"/>
      <c r="V627" s="28"/>
      <c r="W627" s="28"/>
      <c r="X627" s="28"/>
      <c r="Y627" s="28"/>
      <c r="Z627" s="28"/>
      <c r="AA627" s="28"/>
      <c r="AB627" s="28"/>
    </row>
    <row r="628" spans="1:28">
      <c r="A628" s="58"/>
      <c r="B628" s="26"/>
      <c r="C628" s="26"/>
      <c r="D628" s="26"/>
      <c r="E628" s="27"/>
      <c r="F628" s="26"/>
      <c r="G628" s="27"/>
      <c r="H628" s="27"/>
      <c r="I628" s="27"/>
      <c r="J628" s="26"/>
      <c r="K628" s="45"/>
      <c r="L628" s="27"/>
      <c r="M628" s="42"/>
      <c r="N628" s="27"/>
      <c r="O628" s="46"/>
      <c r="P628" s="26"/>
      <c r="Q628" s="27"/>
      <c r="R628" s="26"/>
      <c r="S628" s="26"/>
      <c r="T628" s="27"/>
      <c r="U628" s="28"/>
      <c r="V628" s="28"/>
      <c r="W628" s="28"/>
      <c r="X628" s="28"/>
      <c r="Y628" s="28"/>
      <c r="Z628" s="28"/>
      <c r="AA628" s="28"/>
      <c r="AB628" s="28"/>
    </row>
    <row r="629" spans="1:28">
      <c r="A629" s="58"/>
      <c r="B629" s="26"/>
      <c r="C629" s="26"/>
      <c r="D629" s="26"/>
      <c r="E629" s="27"/>
      <c r="F629" s="26"/>
      <c r="G629" s="27"/>
      <c r="H629" s="27"/>
      <c r="I629" s="27"/>
      <c r="J629" s="26"/>
      <c r="K629" s="45"/>
      <c r="L629" s="27"/>
      <c r="M629" s="42"/>
      <c r="N629" s="27"/>
      <c r="O629" s="46"/>
      <c r="P629" s="26"/>
      <c r="Q629" s="27"/>
      <c r="R629" s="26"/>
      <c r="S629" s="26"/>
      <c r="T629" s="27"/>
      <c r="U629" s="28"/>
      <c r="V629" s="28"/>
      <c r="W629" s="28"/>
      <c r="X629" s="28"/>
      <c r="Y629" s="28"/>
      <c r="Z629" s="28"/>
      <c r="AA629" s="28"/>
      <c r="AB629" s="28"/>
    </row>
    <row r="630" spans="1:28">
      <c r="A630" s="58"/>
      <c r="B630" s="26"/>
      <c r="C630" s="26"/>
      <c r="D630" s="26"/>
      <c r="E630" s="27"/>
      <c r="F630" s="26"/>
      <c r="G630" s="27"/>
      <c r="H630" s="27"/>
      <c r="I630" s="27"/>
      <c r="J630" s="26"/>
      <c r="K630" s="45"/>
      <c r="L630" s="27"/>
      <c r="M630" s="42"/>
      <c r="N630" s="27"/>
      <c r="O630" s="46"/>
      <c r="P630" s="26"/>
      <c r="Q630" s="27"/>
      <c r="R630" s="26"/>
      <c r="S630" s="26"/>
      <c r="T630" s="27"/>
      <c r="U630" s="28"/>
      <c r="V630" s="28"/>
      <c r="W630" s="28"/>
      <c r="X630" s="28"/>
      <c r="Y630" s="28"/>
      <c r="Z630" s="28"/>
      <c r="AA630" s="28"/>
      <c r="AB630" s="28"/>
    </row>
    <row r="631" spans="1:28">
      <c r="A631" s="58"/>
      <c r="B631" s="26"/>
      <c r="C631" s="26"/>
      <c r="D631" s="26"/>
      <c r="E631" s="27"/>
      <c r="F631" s="26"/>
      <c r="G631" s="27"/>
      <c r="H631" s="27"/>
      <c r="I631" s="27"/>
      <c r="J631" s="26"/>
      <c r="K631" s="45"/>
      <c r="L631" s="27"/>
      <c r="M631" s="42"/>
      <c r="N631" s="27"/>
      <c r="O631" s="46"/>
      <c r="P631" s="26"/>
      <c r="Q631" s="27"/>
      <c r="R631" s="26"/>
      <c r="S631" s="26"/>
      <c r="T631" s="27"/>
      <c r="U631" s="28"/>
      <c r="V631" s="28"/>
      <c r="W631" s="28"/>
      <c r="X631" s="28"/>
      <c r="Y631" s="28"/>
      <c r="Z631" s="28"/>
      <c r="AA631" s="28"/>
      <c r="AB631" s="28"/>
    </row>
    <row r="632" spans="1:28">
      <c r="A632" s="58"/>
      <c r="B632" s="26"/>
      <c r="C632" s="26"/>
      <c r="D632" s="26"/>
      <c r="E632" s="27"/>
      <c r="F632" s="26"/>
      <c r="G632" s="27"/>
      <c r="H632" s="27"/>
      <c r="I632" s="27"/>
      <c r="J632" s="26"/>
      <c r="K632" s="45"/>
      <c r="L632" s="27"/>
      <c r="M632" s="42"/>
      <c r="N632" s="27"/>
      <c r="O632" s="46"/>
      <c r="P632" s="26"/>
      <c r="Q632" s="27"/>
      <c r="R632" s="26"/>
      <c r="S632" s="26"/>
      <c r="T632" s="27"/>
      <c r="U632" s="28"/>
      <c r="V632" s="28"/>
      <c r="W632" s="28"/>
      <c r="X632" s="28"/>
      <c r="Y632" s="28"/>
      <c r="Z632" s="28"/>
      <c r="AA632" s="28"/>
      <c r="AB632" s="28"/>
    </row>
    <row r="633" spans="1:28">
      <c r="A633" s="58"/>
      <c r="B633" s="26"/>
      <c r="C633" s="26"/>
      <c r="D633" s="26"/>
      <c r="E633" s="27"/>
      <c r="F633" s="26"/>
      <c r="G633" s="27"/>
      <c r="H633" s="27"/>
      <c r="I633" s="27"/>
      <c r="J633" s="26"/>
      <c r="K633" s="45"/>
      <c r="L633" s="27"/>
      <c r="M633" s="42"/>
      <c r="N633" s="27"/>
      <c r="O633" s="46"/>
      <c r="P633" s="26"/>
      <c r="Q633" s="27"/>
      <c r="R633" s="26"/>
      <c r="S633" s="26"/>
      <c r="T633" s="27"/>
      <c r="U633" s="28"/>
      <c r="V633" s="28"/>
      <c r="W633" s="28"/>
      <c r="X633" s="28"/>
      <c r="Y633" s="28"/>
      <c r="Z633" s="28"/>
      <c r="AA633" s="28"/>
      <c r="AB633" s="28"/>
    </row>
    <row r="634" spans="1:28">
      <c r="A634" s="58"/>
      <c r="B634" s="26"/>
      <c r="C634" s="26"/>
      <c r="D634" s="26"/>
      <c r="E634" s="27"/>
      <c r="F634" s="26"/>
      <c r="G634" s="27"/>
      <c r="H634" s="27"/>
      <c r="I634" s="27"/>
      <c r="J634" s="26"/>
      <c r="K634" s="45"/>
      <c r="L634" s="27"/>
      <c r="M634" s="42"/>
      <c r="N634" s="27"/>
      <c r="O634" s="46"/>
      <c r="P634" s="26"/>
      <c r="Q634" s="27"/>
      <c r="R634" s="26"/>
      <c r="S634" s="26"/>
      <c r="T634" s="27"/>
      <c r="U634" s="28"/>
      <c r="V634" s="28"/>
      <c r="W634" s="28"/>
      <c r="X634" s="28"/>
      <c r="Y634" s="28"/>
      <c r="Z634" s="28"/>
      <c r="AA634" s="28"/>
      <c r="AB634" s="28"/>
    </row>
    <row r="635" spans="1:28">
      <c r="A635" s="58"/>
      <c r="B635" s="26"/>
      <c r="C635" s="26"/>
      <c r="D635" s="26"/>
      <c r="E635" s="27"/>
      <c r="F635" s="26"/>
      <c r="G635" s="27"/>
      <c r="H635" s="27"/>
      <c r="I635" s="27"/>
      <c r="J635" s="26"/>
      <c r="K635" s="45"/>
      <c r="L635" s="27"/>
      <c r="M635" s="42"/>
      <c r="N635" s="27"/>
      <c r="O635" s="46"/>
      <c r="P635" s="26"/>
      <c r="Q635" s="27"/>
      <c r="R635" s="26"/>
      <c r="S635" s="26"/>
      <c r="T635" s="27"/>
      <c r="U635" s="28"/>
      <c r="V635" s="28"/>
      <c r="W635" s="28"/>
      <c r="X635" s="28"/>
      <c r="Y635" s="28"/>
      <c r="Z635" s="28"/>
      <c r="AA635" s="28"/>
      <c r="AB635" s="28"/>
    </row>
    <row r="636" spans="1:28">
      <c r="A636" s="58"/>
      <c r="B636" s="26"/>
      <c r="C636" s="26"/>
      <c r="D636" s="26"/>
      <c r="E636" s="27"/>
      <c r="F636" s="26"/>
      <c r="G636" s="27"/>
      <c r="H636" s="27"/>
      <c r="I636" s="27"/>
      <c r="J636" s="26"/>
      <c r="K636" s="45"/>
      <c r="L636" s="27"/>
      <c r="M636" s="42"/>
      <c r="N636" s="27"/>
      <c r="O636" s="46"/>
      <c r="P636" s="26"/>
      <c r="Q636" s="27"/>
      <c r="R636" s="26"/>
      <c r="S636" s="26"/>
      <c r="T636" s="27"/>
      <c r="U636" s="28"/>
      <c r="V636" s="28"/>
      <c r="W636" s="28"/>
      <c r="X636" s="28"/>
      <c r="Y636" s="28"/>
      <c r="Z636" s="28"/>
      <c r="AA636" s="28"/>
      <c r="AB636" s="28"/>
    </row>
    <row r="637" spans="1:28">
      <c r="A637" s="58"/>
      <c r="B637" s="26"/>
      <c r="C637" s="26"/>
      <c r="D637" s="26"/>
      <c r="E637" s="27"/>
      <c r="F637" s="26"/>
      <c r="G637" s="27"/>
      <c r="H637" s="27"/>
      <c r="I637" s="27"/>
      <c r="J637" s="26"/>
      <c r="K637" s="45"/>
      <c r="L637" s="27"/>
      <c r="M637" s="42"/>
      <c r="N637" s="27"/>
      <c r="O637" s="46"/>
      <c r="P637" s="26"/>
      <c r="Q637" s="27"/>
      <c r="R637" s="26"/>
      <c r="S637" s="26"/>
      <c r="T637" s="27"/>
      <c r="U637" s="28"/>
      <c r="V637" s="28"/>
      <c r="W637" s="28"/>
      <c r="X637" s="28"/>
      <c r="Y637" s="28"/>
      <c r="Z637" s="28"/>
      <c r="AA637" s="28"/>
      <c r="AB637" s="28"/>
    </row>
    <row r="638" spans="1:28">
      <c r="A638" s="58"/>
      <c r="B638" s="26"/>
      <c r="C638" s="26"/>
      <c r="D638" s="26"/>
      <c r="E638" s="27"/>
      <c r="F638" s="26"/>
      <c r="G638" s="27"/>
      <c r="H638" s="27"/>
      <c r="I638" s="27"/>
      <c r="J638" s="26"/>
      <c r="K638" s="45"/>
      <c r="L638" s="27"/>
      <c r="M638" s="42"/>
      <c r="N638" s="27"/>
      <c r="O638" s="46"/>
      <c r="P638" s="26"/>
      <c r="Q638" s="27"/>
      <c r="R638" s="26"/>
      <c r="S638" s="26"/>
      <c r="T638" s="27"/>
      <c r="U638" s="28"/>
      <c r="V638" s="28"/>
      <c r="W638" s="28"/>
      <c r="X638" s="28"/>
      <c r="Y638" s="28"/>
      <c r="Z638" s="28"/>
      <c r="AA638" s="28"/>
      <c r="AB638" s="28"/>
    </row>
    <row r="639" spans="1:28">
      <c r="A639" s="58"/>
      <c r="B639" s="26"/>
      <c r="C639" s="26"/>
      <c r="D639" s="26"/>
      <c r="E639" s="27"/>
      <c r="F639" s="26"/>
      <c r="G639" s="27"/>
      <c r="H639" s="27"/>
      <c r="I639" s="27"/>
      <c r="J639" s="26"/>
      <c r="K639" s="45"/>
      <c r="L639" s="27"/>
      <c r="M639" s="42"/>
      <c r="N639" s="27"/>
      <c r="O639" s="46"/>
      <c r="P639" s="26"/>
      <c r="Q639" s="27"/>
      <c r="R639" s="26"/>
      <c r="S639" s="26"/>
      <c r="T639" s="27"/>
      <c r="U639" s="28"/>
      <c r="V639" s="28"/>
      <c r="W639" s="28"/>
      <c r="X639" s="28"/>
      <c r="Y639" s="28"/>
      <c r="Z639" s="28"/>
      <c r="AA639" s="28"/>
      <c r="AB639" s="28"/>
    </row>
    <row r="640" spans="1:28">
      <c r="A640" s="58"/>
      <c r="B640" s="26"/>
      <c r="C640" s="26"/>
      <c r="D640" s="26"/>
      <c r="E640" s="27"/>
      <c r="F640" s="26"/>
      <c r="G640" s="27"/>
      <c r="H640" s="27"/>
      <c r="I640" s="27"/>
      <c r="J640" s="26"/>
      <c r="K640" s="45"/>
      <c r="L640" s="27"/>
      <c r="M640" s="42"/>
      <c r="N640" s="27"/>
      <c r="O640" s="46"/>
      <c r="P640" s="26"/>
      <c r="Q640" s="27"/>
      <c r="R640" s="26"/>
      <c r="S640" s="26"/>
      <c r="T640" s="27"/>
      <c r="U640" s="28"/>
      <c r="V640" s="28"/>
      <c r="W640" s="28"/>
      <c r="X640" s="28"/>
      <c r="Y640" s="28"/>
      <c r="Z640" s="28"/>
      <c r="AA640" s="28"/>
      <c r="AB640" s="28"/>
    </row>
    <row r="641" spans="1:28">
      <c r="A641" s="58"/>
      <c r="B641" s="26"/>
      <c r="C641" s="26"/>
      <c r="D641" s="26"/>
      <c r="E641" s="27"/>
      <c r="F641" s="26"/>
      <c r="G641" s="27"/>
      <c r="H641" s="27"/>
      <c r="I641" s="27"/>
      <c r="J641" s="26"/>
      <c r="K641" s="45"/>
      <c r="L641" s="27"/>
      <c r="M641" s="42"/>
      <c r="N641" s="27"/>
      <c r="O641" s="46"/>
      <c r="P641" s="26"/>
      <c r="Q641" s="27"/>
      <c r="R641" s="26"/>
      <c r="S641" s="26"/>
      <c r="T641" s="27"/>
      <c r="U641" s="28"/>
      <c r="V641" s="28"/>
      <c r="W641" s="28"/>
      <c r="X641" s="28"/>
      <c r="Y641" s="28"/>
      <c r="Z641" s="28"/>
      <c r="AA641" s="28"/>
      <c r="AB641" s="28"/>
    </row>
    <row r="642" spans="1:28">
      <c r="A642" s="58"/>
      <c r="B642" s="26"/>
      <c r="C642" s="26"/>
      <c r="D642" s="26"/>
      <c r="E642" s="27"/>
      <c r="F642" s="26"/>
      <c r="G642" s="27"/>
      <c r="H642" s="27"/>
      <c r="I642" s="27"/>
      <c r="J642" s="26"/>
      <c r="K642" s="45"/>
      <c r="L642" s="27"/>
      <c r="M642" s="42"/>
      <c r="N642" s="27"/>
      <c r="O642" s="46"/>
      <c r="P642" s="26"/>
      <c r="Q642" s="27"/>
      <c r="R642" s="26"/>
      <c r="S642" s="26"/>
      <c r="T642" s="27"/>
      <c r="U642" s="28"/>
      <c r="V642" s="28"/>
      <c r="W642" s="28"/>
      <c r="X642" s="28"/>
      <c r="Y642" s="28"/>
      <c r="Z642" s="28"/>
      <c r="AA642" s="28"/>
      <c r="AB642" s="28"/>
    </row>
    <row r="643" spans="1:28">
      <c r="A643" s="58"/>
      <c r="B643" s="26"/>
      <c r="C643" s="26"/>
      <c r="D643" s="26"/>
      <c r="E643" s="27"/>
      <c r="F643" s="26"/>
      <c r="G643" s="27"/>
      <c r="H643" s="27"/>
      <c r="I643" s="27"/>
      <c r="J643" s="26"/>
      <c r="K643" s="45"/>
      <c r="L643" s="27"/>
      <c r="M643" s="42"/>
      <c r="N643" s="27"/>
      <c r="O643" s="46"/>
      <c r="P643" s="26"/>
      <c r="Q643" s="27"/>
      <c r="R643" s="26"/>
      <c r="S643" s="26"/>
      <c r="T643" s="27"/>
      <c r="U643" s="28"/>
      <c r="V643" s="28"/>
      <c r="W643" s="28"/>
      <c r="X643" s="28"/>
      <c r="Y643" s="28"/>
      <c r="Z643" s="28"/>
      <c r="AA643" s="28"/>
      <c r="AB643" s="28"/>
    </row>
    <row r="644" spans="1:28">
      <c r="A644" s="58"/>
      <c r="B644" s="26"/>
      <c r="C644" s="26"/>
      <c r="D644" s="26"/>
      <c r="E644" s="27"/>
      <c r="F644" s="26"/>
      <c r="G644" s="27"/>
      <c r="H644" s="27"/>
      <c r="I644" s="27"/>
      <c r="J644" s="26"/>
      <c r="K644" s="45"/>
      <c r="L644" s="27"/>
      <c r="M644" s="42"/>
      <c r="N644" s="27"/>
      <c r="O644" s="46"/>
      <c r="P644" s="26"/>
      <c r="Q644" s="27"/>
      <c r="R644" s="26"/>
      <c r="S644" s="26"/>
      <c r="T644" s="27"/>
      <c r="U644" s="28"/>
      <c r="V644" s="28"/>
      <c r="W644" s="28"/>
      <c r="X644" s="28"/>
      <c r="Y644" s="28"/>
      <c r="Z644" s="28"/>
      <c r="AA644" s="28"/>
      <c r="AB644" s="28"/>
    </row>
    <row r="645" spans="1:28">
      <c r="A645" s="58"/>
      <c r="B645" s="26"/>
      <c r="C645" s="26"/>
      <c r="D645" s="26"/>
      <c r="E645" s="27"/>
      <c r="F645" s="26"/>
      <c r="G645" s="27"/>
      <c r="H645" s="27"/>
      <c r="I645" s="27"/>
      <c r="J645" s="26"/>
      <c r="K645" s="45"/>
      <c r="L645" s="27"/>
      <c r="M645" s="42"/>
      <c r="N645" s="27"/>
      <c r="O645" s="46"/>
      <c r="P645" s="26"/>
      <c r="Q645" s="27"/>
      <c r="R645" s="26"/>
      <c r="S645" s="26"/>
      <c r="T645" s="27"/>
      <c r="U645" s="28"/>
      <c r="V645" s="28"/>
      <c r="W645" s="28"/>
      <c r="X645" s="28"/>
      <c r="Y645" s="28"/>
      <c r="Z645" s="28"/>
      <c r="AA645" s="28"/>
      <c r="AB645" s="28"/>
    </row>
    <row r="646" spans="1:28">
      <c r="A646" s="58"/>
      <c r="B646" s="26"/>
      <c r="C646" s="26"/>
      <c r="D646" s="26"/>
      <c r="E646" s="27"/>
      <c r="F646" s="26"/>
      <c r="G646" s="27"/>
      <c r="H646" s="27"/>
      <c r="I646" s="27"/>
      <c r="J646" s="26"/>
      <c r="K646" s="45"/>
      <c r="L646" s="27"/>
      <c r="M646" s="42"/>
      <c r="N646" s="27"/>
      <c r="O646" s="46"/>
      <c r="P646" s="26"/>
      <c r="Q646" s="27"/>
      <c r="R646" s="26"/>
      <c r="S646" s="26"/>
      <c r="T646" s="27"/>
      <c r="U646" s="28"/>
      <c r="V646" s="28"/>
      <c r="W646" s="28"/>
      <c r="X646" s="28"/>
      <c r="Y646" s="28"/>
      <c r="Z646" s="28"/>
      <c r="AA646" s="28"/>
      <c r="AB646" s="28"/>
    </row>
    <row r="647" spans="1:28">
      <c r="A647" s="58"/>
      <c r="B647" s="26"/>
      <c r="C647" s="26"/>
      <c r="D647" s="26"/>
      <c r="E647" s="27"/>
      <c r="F647" s="26"/>
      <c r="G647" s="27"/>
      <c r="H647" s="27"/>
      <c r="I647" s="27"/>
      <c r="J647" s="26"/>
      <c r="K647" s="45"/>
      <c r="L647" s="27"/>
      <c r="M647" s="42"/>
      <c r="N647" s="27"/>
      <c r="O647" s="46"/>
      <c r="P647" s="26"/>
      <c r="Q647" s="27"/>
      <c r="R647" s="26"/>
      <c r="S647" s="26"/>
      <c r="T647" s="27"/>
      <c r="U647" s="28"/>
      <c r="V647" s="28"/>
      <c r="W647" s="28"/>
      <c r="X647" s="28"/>
      <c r="Y647" s="28"/>
      <c r="Z647" s="28"/>
      <c r="AA647" s="28"/>
      <c r="AB647" s="28"/>
    </row>
    <row r="648" spans="1:28">
      <c r="A648" s="58"/>
      <c r="B648" s="26"/>
      <c r="C648" s="26"/>
      <c r="D648" s="26"/>
      <c r="E648" s="27"/>
      <c r="F648" s="26"/>
      <c r="G648" s="27"/>
      <c r="H648" s="27"/>
      <c r="I648" s="27"/>
      <c r="J648" s="26"/>
      <c r="K648" s="45"/>
      <c r="L648" s="27"/>
      <c r="M648" s="42"/>
      <c r="N648" s="27"/>
      <c r="O648" s="46"/>
      <c r="P648" s="26"/>
      <c r="Q648" s="27"/>
      <c r="R648" s="26"/>
      <c r="S648" s="26"/>
      <c r="T648" s="27"/>
      <c r="U648" s="28"/>
      <c r="V648" s="28"/>
      <c r="W648" s="28"/>
      <c r="X648" s="28"/>
      <c r="Y648" s="28"/>
      <c r="Z648" s="28"/>
      <c r="AA648" s="28"/>
      <c r="AB648" s="28"/>
    </row>
    <row r="649" spans="1:28">
      <c r="A649" s="58"/>
      <c r="B649" s="26"/>
      <c r="C649" s="26"/>
      <c r="D649" s="26"/>
      <c r="E649" s="27"/>
      <c r="F649" s="26"/>
      <c r="G649" s="27"/>
      <c r="H649" s="27"/>
      <c r="I649" s="27"/>
      <c r="J649" s="26"/>
      <c r="K649" s="45"/>
      <c r="L649" s="27"/>
      <c r="M649" s="42"/>
      <c r="N649" s="27"/>
      <c r="O649" s="46"/>
      <c r="P649" s="26"/>
      <c r="Q649" s="27"/>
      <c r="R649" s="26"/>
      <c r="S649" s="26"/>
      <c r="T649" s="27"/>
      <c r="U649" s="28"/>
      <c r="V649" s="28"/>
      <c r="W649" s="28"/>
      <c r="X649" s="28"/>
      <c r="Y649" s="28"/>
      <c r="Z649" s="28"/>
      <c r="AA649" s="28"/>
      <c r="AB649" s="28"/>
    </row>
    <row r="650" spans="1:28">
      <c r="A650" s="58"/>
      <c r="B650" s="26"/>
      <c r="C650" s="26"/>
      <c r="D650" s="26"/>
      <c r="E650" s="27"/>
      <c r="F650" s="26"/>
      <c r="G650" s="27"/>
      <c r="H650" s="27"/>
      <c r="I650" s="27"/>
      <c r="J650" s="26"/>
      <c r="K650" s="45"/>
      <c r="L650" s="27"/>
      <c r="M650" s="42"/>
      <c r="N650" s="27"/>
      <c r="O650" s="46"/>
      <c r="P650" s="26"/>
      <c r="Q650" s="27"/>
      <c r="R650" s="26"/>
      <c r="S650" s="26"/>
      <c r="T650" s="27"/>
      <c r="U650" s="28"/>
      <c r="V650" s="28"/>
      <c r="W650" s="28"/>
      <c r="X650" s="28"/>
      <c r="Y650" s="28"/>
      <c r="Z650" s="28"/>
      <c r="AA650" s="28"/>
      <c r="AB650" s="28"/>
    </row>
    <row r="651" spans="1:28">
      <c r="A651" s="58"/>
      <c r="B651" s="26"/>
      <c r="C651" s="26"/>
      <c r="D651" s="26"/>
      <c r="E651" s="27"/>
      <c r="F651" s="26"/>
      <c r="G651" s="27"/>
      <c r="H651" s="27"/>
      <c r="I651" s="27"/>
      <c r="J651" s="26"/>
      <c r="K651" s="45"/>
      <c r="L651" s="27"/>
      <c r="M651" s="42"/>
      <c r="N651" s="27"/>
      <c r="O651" s="46"/>
      <c r="P651" s="26"/>
      <c r="Q651" s="27"/>
      <c r="R651" s="26"/>
      <c r="S651" s="26"/>
      <c r="T651" s="27"/>
      <c r="U651" s="28"/>
      <c r="V651" s="28"/>
      <c r="W651" s="28"/>
      <c r="X651" s="28"/>
      <c r="Y651" s="28"/>
      <c r="Z651" s="28"/>
      <c r="AA651" s="28"/>
      <c r="AB651" s="28"/>
    </row>
    <row r="652" spans="1:28">
      <c r="A652" s="58"/>
      <c r="B652" s="26"/>
      <c r="C652" s="26"/>
      <c r="D652" s="26"/>
      <c r="E652" s="27"/>
      <c r="F652" s="26"/>
      <c r="G652" s="27"/>
      <c r="H652" s="27"/>
      <c r="I652" s="27"/>
      <c r="J652" s="26"/>
      <c r="K652" s="45"/>
      <c r="L652" s="27"/>
      <c r="M652" s="42"/>
      <c r="N652" s="27"/>
      <c r="O652" s="46"/>
      <c r="P652" s="26"/>
      <c r="Q652" s="27"/>
      <c r="R652" s="26"/>
      <c r="S652" s="26"/>
      <c r="T652" s="27"/>
      <c r="U652" s="28"/>
      <c r="V652" s="28"/>
      <c r="W652" s="28"/>
      <c r="X652" s="28"/>
      <c r="Y652" s="28"/>
      <c r="Z652" s="28"/>
      <c r="AA652" s="28"/>
      <c r="AB652" s="28"/>
    </row>
    <row r="653" spans="1:28">
      <c r="A653" s="58"/>
      <c r="B653" s="26"/>
      <c r="C653" s="26"/>
      <c r="D653" s="26"/>
      <c r="E653" s="27"/>
      <c r="F653" s="26"/>
      <c r="G653" s="27"/>
      <c r="H653" s="27"/>
      <c r="I653" s="27"/>
      <c r="J653" s="26"/>
      <c r="K653" s="45"/>
      <c r="L653" s="27"/>
      <c r="M653" s="42"/>
      <c r="N653" s="27"/>
      <c r="O653" s="46"/>
      <c r="P653" s="26"/>
      <c r="Q653" s="27"/>
      <c r="R653" s="26"/>
      <c r="S653" s="26"/>
      <c r="T653" s="27"/>
      <c r="U653" s="28"/>
      <c r="V653" s="28"/>
      <c r="W653" s="28"/>
      <c r="X653" s="28"/>
      <c r="Y653" s="28"/>
      <c r="Z653" s="28"/>
      <c r="AA653" s="28"/>
      <c r="AB653" s="28"/>
    </row>
    <row r="654" spans="1:28">
      <c r="A654" s="58"/>
      <c r="B654" s="26"/>
      <c r="C654" s="26"/>
      <c r="D654" s="26"/>
      <c r="E654" s="27"/>
      <c r="F654" s="26"/>
      <c r="G654" s="27"/>
      <c r="H654" s="27"/>
      <c r="I654" s="27"/>
      <c r="J654" s="26"/>
      <c r="K654" s="45"/>
      <c r="L654" s="27"/>
      <c r="M654" s="42"/>
      <c r="N654" s="27"/>
      <c r="O654" s="46"/>
      <c r="P654" s="26"/>
      <c r="Q654" s="27"/>
      <c r="R654" s="26"/>
      <c r="S654" s="26"/>
      <c r="T654" s="27"/>
      <c r="U654" s="28"/>
      <c r="V654" s="28"/>
      <c r="W654" s="28"/>
      <c r="X654" s="28"/>
      <c r="Y654" s="28"/>
      <c r="Z654" s="28"/>
      <c r="AA654" s="28"/>
      <c r="AB654" s="28"/>
    </row>
    <row r="655" spans="1:28">
      <c r="A655" s="58"/>
      <c r="B655" s="26"/>
      <c r="C655" s="26"/>
      <c r="D655" s="26"/>
      <c r="E655" s="27"/>
      <c r="F655" s="26"/>
      <c r="G655" s="27"/>
      <c r="H655" s="27"/>
      <c r="I655" s="27"/>
      <c r="J655" s="26"/>
      <c r="K655" s="45"/>
      <c r="L655" s="27"/>
      <c r="M655" s="42"/>
      <c r="N655" s="27"/>
      <c r="O655" s="46"/>
      <c r="P655" s="26"/>
      <c r="Q655" s="27"/>
      <c r="R655" s="26"/>
      <c r="S655" s="26"/>
      <c r="T655" s="27"/>
      <c r="U655" s="28"/>
      <c r="V655" s="28"/>
      <c r="W655" s="28"/>
      <c r="X655" s="28"/>
      <c r="Y655" s="28"/>
      <c r="Z655" s="28"/>
      <c r="AA655" s="28"/>
      <c r="AB655" s="28"/>
    </row>
    <row r="656" spans="1:28">
      <c r="A656" s="58"/>
      <c r="B656" s="26"/>
      <c r="C656" s="26"/>
      <c r="D656" s="26"/>
      <c r="E656" s="27"/>
      <c r="F656" s="26"/>
      <c r="G656" s="27"/>
      <c r="H656" s="27"/>
      <c r="I656" s="27"/>
      <c r="J656" s="26"/>
      <c r="K656" s="45"/>
      <c r="L656" s="27"/>
      <c r="M656" s="42"/>
      <c r="N656" s="27"/>
      <c r="O656" s="46"/>
      <c r="P656" s="26"/>
      <c r="Q656" s="27"/>
      <c r="R656" s="26"/>
      <c r="S656" s="26"/>
      <c r="T656" s="27"/>
      <c r="U656" s="28"/>
      <c r="V656" s="28"/>
      <c r="W656" s="28"/>
      <c r="X656" s="28"/>
      <c r="Y656" s="28"/>
      <c r="Z656" s="28"/>
      <c r="AA656" s="28"/>
      <c r="AB656" s="28"/>
    </row>
    <row r="657" spans="1:28">
      <c r="A657" s="58"/>
      <c r="B657" s="26"/>
      <c r="C657" s="26"/>
      <c r="D657" s="26"/>
      <c r="E657" s="27"/>
      <c r="F657" s="26"/>
      <c r="G657" s="27"/>
      <c r="H657" s="27"/>
      <c r="I657" s="27"/>
      <c r="J657" s="26"/>
      <c r="K657" s="45"/>
      <c r="L657" s="27"/>
      <c r="M657" s="42"/>
      <c r="N657" s="27"/>
      <c r="O657" s="46"/>
      <c r="P657" s="26"/>
      <c r="Q657" s="27"/>
      <c r="R657" s="26"/>
      <c r="S657" s="26"/>
      <c r="T657" s="27"/>
      <c r="U657" s="28"/>
      <c r="V657" s="28"/>
      <c r="W657" s="28"/>
      <c r="X657" s="28"/>
      <c r="Y657" s="28"/>
      <c r="Z657" s="28"/>
      <c r="AA657" s="28"/>
      <c r="AB657" s="28"/>
    </row>
    <row r="658" spans="1:28">
      <c r="A658" s="58"/>
      <c r="B658" s="26"/>
      <c r="C658" s="26"/>
      <c r="D658" s="26"/>
      <c r="E658" s="27"/>
      <c r="F658" s="26"/>
      <c r="G658" s="27"/>
      <c r="H658" s="27"/>
      <c r="I658" s="27"/>
      <c r="J658" s="26"/>
      <c r="K658" s="45"/>
      <c r="L658" s="27"/>
      <c r="M658" s="42"/>
      <c r="N658" s="27"/>
      <c r="O658" s="46"/>
      <c r="P658" s="26"/>
      <c r="Q658" s="27"/>
      <c r="R658" s="26"/>
      <c r="S658" s="26"/>
      <c r="T658" s="27"/>
      <c r="U658" s="28"/>
      <c r="V658" s="28"/>
      <c r="W658" s="28"/>
      <c r="X658" s="28"/>
      <c r="Y658" s="28"/>
      <c r="Z658" s="28"/>
      <c r="AA658" s="28"/>
      <c r="AB658" s="28"/>
    </row>
    <row r="659" spans="1:28">
      <c r="A659" s="58"/>
      <c r="B659" s="26"/>
      <c r="C659" s="26"/>
      <c r="D659" s="26"/>
      <c r="E659" s="27"/>
      <c r="F659" s="26"/>
      <c r="G659" s="27"/>
      <c r="H659" s="27"/>
      <c r="I659" s="27"/>
      <c r="J659" s="26"/>
      <c r="K659" s="45"/>
      <c r="L659" s="27"/>
      <c r="M659" s="42"/>
      <c r="N659" s="27"/>
      <c r="O659" s="46"/>
      <c r="P659" s="26"/>
      <c r="Q659" s="27"/>
      <c r="R659" s="26"/>
      <c r="S659" s="26"/>
      <c r="T659" s="27"/>
      <c r="U659" s="28"/>
      <c r="V659" s="28"/>
      <c r="W659" s="28"/>
      <c r="X659" s="28"/>
      <c r="Y659" s="28"/>
      <c r="Z659" s="28"/>
      <c r="AA659" s="28"/>
      <c r="AB659" s="28"/>
    </row>
    <row r="660" spans="1:28">
      <c r="A660" s="58"/>
      <c r="B660" s="26"/>
      <c r="C660" s="26"/>
      <c r="D660" s="26"/>
      <c r="E660" s="27"/>
      <c r="F660" s="26"/>
      <c r="G660" s="27"/>
      <c r="H660" s="27"/>
      <c r="I660" s="27"/>
      <c r="J660" s="26"/>
      <c r="K660" s="45"/>
      <c r="L660" s="27"/>
      <c r="M660" s="42"/>
      <c r="N660" s="27"/>
      <c r="O660" s="46"/>
      <c r="P660" s="26"/>
      <c r="Q660" s="27"/>
      <c r="R660" s="26"/>
      <c r="S660" s="26"/>
      <c r="T660" s="27"/>
      <c r="U660" s="28"/>
      <c r="V660" s="28"/>
      <c r="W660" s="28"/>
      <c r="X660" s="28"/>
      <c r="Y660" s="28"/>
      <c r="Z660" s="28"/>
      <c r="AA660" s="28"/>
      <c r="AB660" s="28"/>
    </row>
    <row r="661" spans="1:28">
      <c r="A661" s="58"/>
      <c r="B661" s="26"/>
      <c r="C661" s="26"/>
      <c r="D661" s="26"/>
      <c r="E661" s="27"/>
      <c r="F661" s="26"/>
      <c r="G661" s="27"/>
      <c r="H661" s="27"/>
      <c r="I661" s="27"/>
      <c r="J661" s="26"/>
      <c r="K661" s="45"/>
      <c r="L661" s="27"/>
      <c r="M661" s="42"/>
      <c r="N661" s="27"/>
      <c r="O661" s="46"/>
      <c r="P661" s="26"/>
      <c r="Q661" s="27"/>
      <c r="R661" s="26"/>
      <c r="S661" s="26"/>
      <c r="T661" s="27"/>
      <c r="U661" s="28"/>
      <c r="V661" s="28"/>
      <c r="W661" s="28"/>
      <c r="X661" s="28"/>
      <c r="Y661" s="28"/>
      <c r="Z661" s="28"/>
      <c r="AA661" s="28"/>
      <c r="AB661" s="28"/>
    </row>
    <row r="662" spans="1:28">
      <c r="A662" s="58"/>
      <c r="B662" s="26"/>
      <c r="C662" s="26"/>
      <c r="D662" s="26"/>
      <c r="E662" s="27"/>
      <c r="F662" s="26"/>
      <c r="G662" s="27"/>
      <c r="H662" s="27"/>
      <c r="I662" s="27"/>
      <c r="J662" s="26"/>
      <c r="K662" s="45"/>
      <c r="L662" s="27"/>
      <c r="M662" s="42"/>
      <c r="N662" s="27"/>
      <c r="O662" s="46"/>
      <c r="P662" s="26"/>
      <c r="Q662" s="27"/>
      <c r="R662" s="26"/>
      <c r="S662" s="26"/>
      <c r="T662" s="27"/>
      <c r="U662" s="28"/>
      <c r="V662" s="28"/>
      <c r="W662" s="28"/>
      <c r="X662" s="28"/>
      <c r="Y662" s="28"/>
      <c r="Z662" s="28"/>
      <c r="AA662" s="28"/>
      <c r="AB662" s="28"/>
    </row>
    <row r="663" spans="1:28">
      <c r="A663" s="58"/>
      <c r="B663" s="26"/>
      <c r="C663" s="26"/>
      <c r="D663" s="26"/>
      <c r="E663" s="27"/>
      <c r="F663" s="26"/>
      <c r="G663" s="27"/>
      <c r="H663" s="27"/>
      <c r="I663" s="27"/>
      <c r="J663" s="26"/>
      <c r="K663" s="45"/>
      <c r="L663" s="27"/>
      <c r="M663" s="42"/>
      <c r="N663" s="27"/>
      <c r="O663" s="46"/>
      <c r="P663" s="26"/>
      <c r="Q663" s="27"/>
      <c r="R663" s="26"/>
      <c r="S663" s="26"/>
      <c r="T663" s="27"/>
      <c r="U663" s="28"/>
      <c r="V663" s="28"/>
      <c r="W663" s="28"/>
      <c r="X663" s="28"/>
      <c r="Y663" s="28"/>
      <c r="Z663" s="28"/>
      <c r="AA663" s="28"/>
      <c r="AB663" s="28"/>
    </row>
    <row r="664" spans="1:28">
      <c r="A664" s="58"/>
      <c r="B664" s="26"/>
      <c r="C664" s="26"/>
      <c r="D664" s="26"/>
      <c r="E664" s="27"/>
      <c r="F664" s="26"/>
      <c r="G664" s="27"/>
      <c r="H664" s="27"/>
      <c r="I664" s="27"/>
      <c r="J664" s="26"/>
      <c r="K664" s="45"/>
      <c r="L664" s="27"/>
      <c r="M664" s="42"/>
      <c r="N664" s="27"/>
      <c r="O664" s="46"/>
      <c r="P664" s="26"/>
      <c r="Q664" s="27"/>
      <c r="R664" s="26"/>
      <c r="S664" s="26"/>
      <c r="T664" s="27"/>
      <c r="U664" s="28"/>
      <c r="V664" s="28"/>
      <c r="W664" s="28"/>
      <c r="X664" s="28"/>
      <c r="Y664" s="28"/>
      <c r="Z664" s="28"/>
      <c r="AA664" s="28"/>
      <c r="AB664" s="28"/>
    </row>
    <row r="665" spans="1:28">
      <c r="A665" s="58"/>
      <c r="B665" s="26"/>
      <c r="C665" s="26"/>
      <c r="D665" s="26"/>
      <c r="E665" s="27"/>
      <c r="F665" s="26"/>
      <c r="G665" s="27"/>
      <c r="H665" s="27"/>
      <c r="I665" s="27"/>
      <c r="J665" s="26"/>
      <c r="K665" s="45"/>
      <c r="L665" s="27"/>
      <c r="M665" s="42"/>
      <c r="N665" s="27"/>
      <c r="O665" s="46"/>
      <c r="P665" s="26"/>
      <c r="Q665" s="27"/>
      <c r="R665" s="26"/>
      <c r="S665" s="26"/>
      <c r="T665" s="27"/>
      <c r="U665" s="28"/>
      <c r="V665" s="28"/>
      <c r="W665" s="28"/>
      <c r="X665" s="28"/>
      <c r="Y665" s="28"/>
      <c r="Z665" s="28"/>
      <c r="AA665" s="28"/>
      <c r="AB665" s="28"/>
    </row>
    <row r="666" spans="1:28">
      <c r="A666" s="58"/>
      <c r="B666" s="26"/>
      <c r="C666" s="26"/>
      <c r="D666" s="26"/>
      <c r="E666" s="27"/>
      <c r="F666" s="26"/>
      <c r="G666" s="27"/>
      <c r="H666" s="27"/>
      <c r="I666" s="27"/>
      <c r="J666" s="26"/>
      <c r="K666" s="45"/>
      <c r="L666" s="27"/>
      <c r="M666" s="42"/>
      <c r="N666" s="27"/>
      <c r="O666" s="46"/>
      <c r="P666" s="26"/>
      <c r="Q666" s="27"/>
      <c r="R666" s="26"/>
      <c r="S666" s="26"/>
      <c r="T666" s="27"/>
      <c r="U666" s="28"/>
      <c r="V666" s="28"/>
      <c r="W666" s="28"/>
      <c r="X666" s="28"/>
      <c r="Y666" s="28"/>
      <c r="Z666" s="28"/>
      <c r="AA666" s="28"/>
      <c r="AB666" s="28"/>
    </row>
    <row r="667" spans="1:28">
      <c r="A667" s="58"/>
      <c r="B667" s="26"/>
      <c r="C667" s="26"/>
      <c r="D667" s="26"/>
      <c r="E667" s="27"/>
      <c r="F667" s="26"/>
      <c r="G667" s="27"/>
      <c r="H667" s="27"/>
      <c r="I667" s="27"/>
      <c r="J667" s="26"/>
      <c r="K667" s="45"/>
      <c r="L667" s="27"/>
      <c r="M667" s="42"/>
      <c r="N667" s="27"/>
      <c r="O667" s="46"/>
      <c r="P667" s="26"/>
      <c r="Q667" s="27"/>
      <c r="R667" s="26"/>
      <c r="S667" s="26"/>
      <c r="T667" s="27"/>
      <c r="U667" s="28"/>
      <c r="V667" s="28"/>
      <c r="W667" s="28"/>
      <c r="X667" s="28"/>
      <c r="Y667" s="28"/>
      <c r="Z667" s="28"/>
      <c r="AA667" s="28"/>
      <c r="AB667" s="28"/>
    </row>
    <row r="668" spans="1:28">
      <c r="A668" s="58"/>
      <c r="B668" s="26"/>
      <c r="C668" s="26"/>
      <c r="D668" s="26"/>
      <c r="E668" s="27"/>
      <c r="F668" s="26"/>
      <c r="G668" s="27"/>
      <c r="H668" s="27"/>
      <c r="I668" s="27"/>
      <c r="J668" s="26"/>
      <c r="K668" s="45"/>
      <c r="L668" s="27"/>
      <c r="M668" s="42"/>
      <c r="N668" s="27"/>
      <c r="O668" s="46"/>
      <c r="P668" s="26"/>
      <c r="Q668" s="27"/>
      <c r="R668" s="26"/>
      <c r="S668" s="26"/>
      <c r="T668" s="27"/>
      <c r="U668" s="28"/>
      <c r="V668" s="28"/>
      <c r="W668" s="28"/>
      <c r="X668" s="28"/>
      <c r="Y668" s="28"/>
      <c r="Z668" s="28"/>
      <c r="AA668" s="28"/>
      <c r="AB668" s="28"/>
    </row>
    <row r="669" spans="1:28">
      <c r="A669" s="58"/>
      <c r="B669" s="26"/>
      <c r="C669" s="26"/>
      <c r="D669" s="26"/>
      <c r="E669" s="27"/>
      <c r="F669" s="26"/>
      <c r="G669" s="27"/>
      <c r="H669" s="27"/>
      <c r="I669" s="27"/>
      <c r="J669" s="26"/>
      <c r="K669" s="45"/>
      <c r="L669" s="27"/>
      <c r="M669" s="42"/>
      <c r="N669" s="27"/>
      <c r="O669" s="46"/>
      <c r="P669" s="26"/>
      <c r="Q669" s="27"/>
      <c r="R669" s="26"/>
      <c r="S669" s="26"/>
      <c r="T669" s="27"/>
      <c r="U669" s="28"/>
      <c r="V669" s="28"/>
      <c r="W669" s="28"/>
      <c r="X669" s="28"/>
      <c r="Y669" s="28"/>
      <c r="Z669" s="28"/>
      <c r="AA669" s="28"/>
      <c r="AB669" s="28"/>
    </row>
    <row r="670" spans="1:28">
      <c r="A670" s="58"/>
      <c r="B670" s="26"/>
      <c r="C670" s="26"/>
      <c r="D670" s="26"/>
      <c r="E670" s="27"/>
      <c r="F670" s="26"/>
      <c r="G670" s="27"/>
      <c r="H670" s="27"/>
      <c r="I670" s="27"/>
      <c r="J670" s="26"/>
      <c r="K670" s="45"/>
      <c r="L670" s="27"/>
      <c r="M670" s="42"/>
      <c r="N670" s="27"/>
      <c r="O670" s="46"/>
      <c r="P670" s="26"/>
      <c r="Q670" s="27"/>
      <c r="R670" s="26"/>
      <c r="S670" s="26"/>
      <c r="T670" s="27"/>
      <c r="U670" s="28"/>
      <c r="V670" s="28"/>
      <c r="W670" s="28"/>
      <c r="X670" s="28"/>
      <c r="Y670" s="28"/>
      <c r="Z670" s="28"/>
      <c r="AA670" s="28"/>
      <c r="AB670" s="28"/>
    </row>
    <row r="671" spans="1:28">
      <c r="A671" s="58"/>
      <c r="B671" s="26"/>
      <c r="C671" s="26"/>
      <c r="D671" s="26"/>
      <c r="E671" s="27"/>
      <c r="F671" s="26"/>
      <c r="G671" s="27"/>
      <c r="H671" s="27"/>
      <c r="I671" s="27"/>
      <c r="J671" s="26"/>
      <c r="K671" s="45"/>
      <c r="L671" s="27"/>
      <c r="M671" s="42"/>
      <c r="N671" s="27"/>
      <c r="O671" s="46"/>
      <c r="P671" s="26"/>
      <c r="Q671" s="27"/>
      <c r="R671" s="26"/>
      <c r="S671" s="26"/>
      <c r="T671" s="27"/>
      <c r="U671" s="28"/>
      <c r="V671" s="28"/>
      <c r="W671" s="28"/>
      <c r="X671" s="28"/>
      <c r="Y671" s="28"/>
      <c r="Z671" s="28"/>
      <c r="AA671" s="28"/>
      <c r="AB671" s="28"/>
    </row>
    <row r="672" spans="1:28">
      <c r="A672" s="58"/>
      <c r="B672" s="26"/>
      <c r="C672" s="26"/>
      <c r="D672" s="26"/>
      <c r="E672" s="27"/>
      <c r="F672" s="26"/>
      <c r="G672" s="27"/>
      <c r="H672" s="27"/>
      <c r="I672" s="27"/>
      <c r="J672" s="26"/>
      <c r="K672" s="45"/>
      <c r="L672" s="27"/>
      <c r="M672" s="42"/>
      <c r="N672" s="27"/>
      <c r="O672" s="46"/>
      <c r="P672" s="26"/>
      <c r="Q672" s="27"/>
      <c r="R672" s="26"/>
      <c r="S672" s="26"/>
      <c r="T672" s="27"/>
      <c r="U672" s="28"/>
      <c r="V672" s="28"/>
      <c r="W672" s="28"/>
      <c r="X672" s="28"/>
      <c r="Y672" s="28"/>
      <c r="Z672" s="28"/>
      <c r="AA672" s="28"/>
      <c r="AB672" s="28"/>
    </row>
    <row r="673" spans="1:28">
      <c r="A673" s="58"/>
      <c r="B673" s="26"/>
      <c r="C673" s="26"/>
      <c r="D673" s="26"/>
      <c r="E673" s="27"/>
      <c r="F673" s="26"/>
      <c r="G673" s="27"/>
      <c r="H673" s="27"/>
      <c r="I673" s="27"/>
      <c r="J673" s="26"/>
      <c r="K673" s="45"/>
      <c r="L673" s="27"/>
      <c r="M673" s="42"/>
      <c r="N673" s="27"/>
      <c r="O673" s="46"/>
      <c r="P673" s="26"/>
      <c r="Q673" s="27"/>
      <c r="R673" s="26"/>
      <c r="S673" s="26"/>
      <c r="T673" s="27"/>
      <c r="U673" s="28"/>
      <c r="V673" s="28"/>
      <c r="W673" s="28"/>
      <c r="X673" s="28"/>
      <c r="Y673" s="28"/>
      <c r="Z673" s="28"/>
      <c r="AA673" s="28"/>
      <c r="AB673" s="28"/>
    </row>
    <row r="674" spans="1:28">
      <c r="A674" s="58"/>
      <c r="B674" s="26"/>
      <c r="C674" s="26"/>
      <c r="D674" s="26"/>
      <c r="E674" s="27"/>
      <c r="F674" s="26"/>
      <c r="G674" s="27"/>
      <c r="H674" s="27"/>
      <c r="I674" s="27"/>
      <c r="J674" s="26"/>
      <c r="K674" s="45"/>
      <c r="L674" s="27"/>
      <c r="M674" s="42"/>
      <c r="N674" s="27"/>
      <c r="O674" s="46"/>
      <c r="P674" s="26"/>
      <c r="Q674" s="27"/>
      <c r="R674" s="26"/>
      <c r="S674" s="26"/>
      <c r="T674" s="27"/>
      <c r="U674" s="28"/>
      <c r="V674" s="28"/>
      <c r="W674" s="28"/>
      <c r="X674" s="28"/>
      <c r="Y674" s="28"/>
      <c r="Z674" s="28"/>
      <c r="AA674" s="28"/>
      <c r="AB674" s="28"/>
    </row>
    <row r="675" spans="1:28">
      <c r="A675" s="58"/>
      <c r="B675" s="26"/>
      <c r="C675" s="26"/>
      <c r="D675" s="26"/>
      <c r="E675" s="27"/>
      <c r="F675" s="26"/>
      <c r="G675" s="27"/>
      <c r="H675" s="27"/>
      <c r="I675" s="27"/>
      <c r="J675" s="26"/>
      <c r="K675" s="45"/>
      <c r="L675" s="27"/>
      <c r="M675" s="42"/>
      <c r="N675" s="27"/>
      <c r="O675" s="46"/>
      <c r="P675" s="26"/>
      <c r="Q675" s="27"/>
      <c r="R675" s="26"/>
      <c r="S675" s="26"/>
      <c r="T675" s="27"/>
      <c r="U675" s="28"/>
      <c r="V675" s="28"/>
      <c r="W675" s="28"/>
      <c r="X675" s="28"/>
      <c r="Y675" s="28"/>
      <c r="Z675" s="28"/>
      <c r="AA675" s="28"/>
      <c r="AB675" s="28"/>
    </row>
    <row r="676" spans="1:28">
      <c r="A676" s="58"/>
      <c r="B676" s="26"/>
      <c r="C676" s="26"/>
      <c r="D676" s="26"/>
      <c r="E676" s="27"/>
      <c r="F676" s="26"/>
      <c r="G676" s="27"/>
      <c r="H676" s="27"/>
      <c r="I676" s="27"/>
      <c r="J676" s="26"/>
      <c r="K676" s="45"/>
      <c r="L676" s="27"/>
      <c r="M676" s="42"/>
      <c r="N676" s="27"/>
      <c r="O676" s="46"/>
      <c r="P676" s="26"/>
      <c r="Q676" s="27"/>
      <c r="R676" s="26"/>
      <c r="S676" s="26"/>
      <c r="T676" s="27"/>
      <c r="U676" s="28"/>
      <c r="V676" s="28"/>
      <c r="W676" s="28"/>
      <c r="X676" s="28"/>
      <c r="Y676" s="28"/>
      <c r="Z676" s="28"/>
      <c r="AA676" s="28"/>
      <c r="AB676" s="28"/>
    </row>
    <row r="677" spans="1:28">
      <c r="A677" s="58"/>
      <c r="B677" s="26"/>
      <c r="C677" s="26"/>
      <c r="D677" s="26"/>
      <c r="E677" s="27"/>
      <c r="F677" s="26"/>
      <c r="G677" s="27"/>
      <c r="H677" s="27"/>
      <c r="I677" s="27"/>
      <c r="J677" s="26"/>
      <c r="K677" s="45"/>
      <c r="L677" s="27"/>
      <c r="M677" s="42"/>
      <c r="N677" s="27"/>
      <c r="O677" s="46"/>
      <c r="P677" s="26"/>
      <c r="Q677" s="27"/>
      <c r="R677" s="26"/>
      <c r="S677" s="26"/>
      <c r="T677" s="27"/>
      <c r="U677" s="28"/>
      <c r="V677" s="28"/>
      <c r="W677" s="28"/>
      <c r="X677" s="28"/>
      <c r="Y677" s="28"/>
      <c r="Z677" s="28"/>
      <c r="AA677" s="28"/>
      <c r="AB677" s="28"/>
    </row>
    <row r="678" spans="1:28">
      <c r="A678" s="58"/>
      <c r="B678" s="26"/>
      <c r="C678" s="26"/>
      <c r="D678" s="26"/>
      <c r="E678" s="27"/>
      <c r="F678" s="26"/>
      <c r="G678" s="27"/>
      <c r="H678" s="27"/>
      <c r="I678" s="27"/>
      <c r="J678" s="26"/>
      <c r="K678" s="45"/>
      <c r="L678" s="27"/>
      <c r="M678" s="42"/>
      <c r="N678" s="27"/>
      <c r="O678" s="46"/>
      <c r="P678" s="26"/>
      <c r="Q678" s="27"/>
      <c r="R678" s="26"/>
      <c r="S678" s="26"/>
      <c r="T678" s="27"/>
      <c r="U678" s="28"/>
      <c r="V678" s="28"/>
      <c r="W678" s="28"/>
      <c r="X678" s="28"/>
      <c r="Y678" s="28"/>
      <c r="Z678" s="28"/>
      <c r="AA678" s="28"/>
      <c r="AB678" s="28"/>
    </row>
    <row r="679" spans="1:28">
      <c r="A679" s="58"/>
      <c r="B679" s="26"/>
      <c r="C679" s="26"/>
      <c r="D679" s="26"/>
      <c r="E679" s="27"/>
      <c r="F679" s="26"/>
      <c r="G679" s="27"/>
      <c r="H679" s="27"/>
      <c r="I679" s="27"/>
      <c r="J679" s="26"/>
      <c r="K679" s="45"/>
      <c r="L679" s="27"/>
      <c r="M679" s="42"/>
      <c r="N679" s="27"/>
      <c r="O679" s="46"/>
      <c r="P679" s="26"/>
      <c r="Q679" s="27"/>
      <c r="R679" s="26"/>
      <c r="S679" s="26"/>
      <c r="T679" s="27"/>
      <c r="U679" s="28"/>
      <c r="V679" s="28"/>
      <c r="W679" s="28"/>
      <c r="X679" s="28"/>
      <c r="Y679" s="28"/>
      <c r="Z679" s="28"/>
      <c r="AA679" s="28"/>
      <c r="AB679" s="28"/>
    </row>
    <row r="680" spans="1:28">
      <c r="A680" s="58"/>
      <c r="B680" s="26"/>
      <c r="C680" s="26"/>
      <c r="D680" s="26"/>
      <c r="E680" s="27"/>
      <c r="F680" s="26"/>
      <c r="G680" s="27"/>
      <c r="H680" s="27"/>
      <c r="I680" s="27"/>
      <c r="J680" s="26"/>
      <c r="K680" s="45"/>
      <c r="L680" s="27"/>
      <c r="M680" s="42"/>
      <c r="N680" s="27"/>
      <c r="O680" s="46"/>
      <c r="P680" s="26"/>
      <c r="Q680" s="27"/>
      <c r="R680" s="26"/>
      <c r="S680" s="26"/>
      <c r="T680" s="27"/>
      <c r="U680" s="28"/>
      <c r="V680" s="28"/>
      <c r="W680" s="28"/>
      <c r="X680" s="28"/>
      <c r="Y680" s="28"/>
      <c r="Z680" s="28"/>
      <c r="AA680" s="28"/>
      <c r="AB680" s="28"/>
    </row>
    <row r="681" spans="1:28">
      <c r="A681" s="58"/>
      <c r="B681" s="26"/>
      <c r="C681" s="26"/>
      <c r="D681" s="26"/>
      <c r="E681" s="27"/>
      <c r="F681" s="26"/>
      <c r="G681" s="27"/>
      <c r="H681" s="27"/>
      <c r="I681" s="27"/>
      <c r="J681" s="26"/>
      <c r="K681" s="45"/>
      <c r="L681" s="27"/>
      <c r="M681" s="42"/>
      <c r="N681" s="27"/>
      <c r="O681" s="46"/>
      <c r="P681" s="26"/>
      <c r="Q681" s="27"/>
      <c r="R681" s="26"/>
      <c r="S681" s="26"/>
      <c r="T681" s="27"/>
      <c r="U681" s="28"/>
      <c r="V681" s="28"/>
      <c r="W681" s="28"/>
      <c r="X681" s="28"/>
      <c r="Y681" s="28"/>
      <c r="Z681" s="28"/>
      <c r="AA681" s="28"/>
      <c r="AB681" s="28"/>
    </row>
    <row r="682" spans="1:28">
      <c r="A682" s="58"/>
      <c r="B682" s="26"/>
      <c r="C682" s="26"/>
      <c r="D682" s="26"/>
      <c r="E682" s="27"/>
      <c r="F682" s="26"/>
      <c r="G682" s="27"/>
      <c r="H682" s="27"/>
      <c r="I682" s="27"/>
      <c r="J682" s="26"/>
      <c r="K682" s="45"/>
      <c r="L682" s="27"/>
      <c r="M682" s="42"/>
      <c r="N682" s="27"/>
      <c r="O682" s="46"/>
      <c r="P682" s="26"/>
      <c r="Q682" s="27"/>
      <c r="R682" s="26"/>
      <c r="S682" s="26"/>
      <c r="T682" s="27"/>
      <c r="U682" s="28"/>
      <c r="V682" s="28"/>
      <c r="W682" s="28"/>
      <c r="X682" s="28"/>
      <c r="Y682" s="28"/>
      <c r="Z682" s="28"/>
      <c r="AA682" s="28"/>
      <c r="AB682" s="28"/>
    </row>
    <row r="683" spans="1:28">
      <c r="A683" s="58"/>
      <c r="B683" s="26"/>
      <c r="C683" s="26"/>
      <c r="D683" s="26"/>
      <c r="E683" s="27"/>
      <c r="F683" s="26"/>
      <c r="G683" s="27"/>
      <c r="H683" s="27"/>
      <c r="I683" s="27"/>
      <c r="J683" s="26"/>
      <c r="K683" s="45"/>
      <c r="L683" s="27"/>
      <c r="M683" s="42"/>
      <c r="N683" s="27"/>
      <c r="O683" s="46"/>
      <c r="P683" s="26"/>
      <c r="Q683" s="27"/>
      <c r="R683" s="26"/>
      <c r="S683" s="26"/>
      <c r="T683" s="27"/>
      <c r="U683" s="28"/>
      <c r="V683" s="28"/>
      <c r="W683" s="28"/>
      <c r="X683" s="28"/>
      <c r="Y683" s="28"/>
      <c r="Z683" s="28"/>
      <c r="AA683" s="28"/>
      <c r="AB683" s="28"/>
    </row>
    <row r="684" spans="1:28">
      <c r="A684" s="58"/>
      <c r="B684" s="26"/>
      <c r="C684" s="26"/>
      <c r="D684" s="26"/>
      <c r="E684" s="27"/>
      <c r="F684" s="26"/>
      <c r="G684" s="27"/>
      <c r="H684" s="27"/>
      <c r="I684" s="27"/>
      <c r="J684" s="26"/>
      <c r="K684" s="45"/>
      <c r="L684" s="27"/>
      <c r="M684" s="42"/>
      <c r="N684" s="27"/>
      <c r="O684" s="46"/>
      <c r="P684" s="26"/>
      <c r="Q684" s="27"/>
      <c r="R684" s="26"/>
      <c r="S684" s="26"/>
      <c r="T684" s="27"/>
      <c r="U684" s="28"/>
      <c r="V684" s="28"/>
      <c r="W684" s="28"/>
      <c r="X684" s="28"/>
      <c r="Y684" s="28"/>
      <c r="Z684" s="28"/>
      <c r="AA684" s="28"/>
      <c r="AB684" s="28"/>
    </row>
    <row r="685" spans="1:28">
      <c r="A685" s="58"/>
      <c r="B685" s="26"/>
      <c r="C685" s="26"/>
      <c r="D685" s="26"/>
      <c r="E685" s="27"/>
      <c r="F685" s="26"/>
      <c r="G685" s="27"/>
      <c r="H685" s="27"/>
      <c r="I685" s="27"/>
      <c r="J685" s="26"/>
      <c r="K685" s="45"/>
      <c r="L685" s="27"/>
      <c r="M685" s="42"/>
      <c r="N685" s="27"/>
      <c r="O685" s="46"/>
      <c r="P685" s="26"/>
      <c r="Q685" s="27"/>
      <c r="R685" s="26"/>
      <c r="S685" s="26"/>
      <c r="T685" s="27"/>
      <c r="U685" s="28"/>
      <c r="V685" s="28"/>
      <c r="W685" s="28"/>
      <c r="X685" s="28"/>
      <c r="Y685" s="28"/>
      <c r="Z685" s="28"/>
      <c r="AA685" s="28"/>
      <c r="AB685" s="28"/>
    </row>
    <row r="686" spans="1:28">
      <c r="A686" s="58"/>
      <c r="B686" s="26"/>
      <c r="C686" s="26"/>
      <c r="D686" s="26"/>
      <c r="E686" s="27"/>
      <c r="F686" s="26"/>
      <c r="G686" s="27"/>
      <c r="H686" s="27"/>
      <c r="I686" s="27"/>
      <c r="J686" s="26"/>
      <c r="K686" s="45"/>
      <c r="L686" s="27"/>
      <c r="M686" s="42"/>
      <c r="N686" s="27"/>
      <c r="O686" s="46"/>
      <c r="P686" s="26"/>
      <c r="Q686" s="27"/>
      <c r="R686" s="26"/>
      <c r="S686" s="26"/>
      <c r="T686" s="27"/>
      <c r="U686" s="28"/>
      <c r="V686" s="28"/>
      <c r="W686" s="28"/>
      <c r="X686" s="28"/>
      <c r="Y686" s="28"/>
      <c r="Z686" s="28"/>
      <c r="AA686" s="28"/>
      <c r="AB686" s="28"/>
    </row>
    <row r="687" spans="1:28">
      <c r="A687" s="58"/>
      <c r="B687" s="26"/>
      <c r="C687" s="26"/>
      <c r="D687" s="26"/>
      <c r="E687" s="27"/>
      <c r="F687" s="26"/>
      <c r="G687" s="27"/>
      <c r="H687" s="27"/>
      <c r="I687" s="27"/>
      <c r="J687" s="26"/>
      <c r="K687" s="45"/>
      <c r="L687" s="27"/>
      <c r="M687" s="42"/>
      <c r="N687" s="27"/>
      <c r="O687" s="46"/>
      <c r="P687" s="26"/>
      <c r="Q687" s="27"/>
      <c r="R687" s="26"/>
      <c r="S687" s="26"/>
      <c r="T687" s="27"/>
      <c r="U687" s="28"/>
      <c r="V687" s="28"/>
      <c r="W687" s="28"/>
      <c r="X687" s="28"/>
      <c r="Y687" s="28"/>
      <c r="Z687" s="28"/>
      <c r="AA687" s="28"/>
      <c r="AB687" s="28"/>
    </row>
    <row r="688" spans="1:28">
      <c r="A688" s="58"/>
      <c r="B688" s="26"/>
      <c r="C688" s="26"/>
      <c r="D688" s="26"/>
      <c r="E688" s="27"/>
      <c r="F688" s="26"/>
      <c r="G688" s="27"/>
      <c r="H688" s="27"/>
      <c r="I688" s="27"/>
      <c r="J688" s="26"/>
      <c r="K688" s="45"/>
      <c r="L688" s="27"/>
      <c r="M688" s="42"/>
      <c r="N688" s="27"/>
      <c r="O688" s="46"/>
      <c r="P688" s="26"/>
      <c r="Q688" s="27"/>
      <c r="R688" s="26"/>
      <c r="S688" s="26"/>
      <c r="T688" s="27"/>
      <c r="U688" s="28"/>
      <c r="V688" s="28"/>
      <c r="W688" s="28"/>
      <c r="X688" s="28"/>
      <c r="Y688" s="28"/>
      <c r="Z688" s="28"/>
      <c r="AA688" s="28"/>
      <c r="AB688" s="28"/>
    </row>
    <row r="689" spans="1:28">
      <c r="A689" s="58"/>
      <c r="B689" s="26"/>
      <c r="C689" s="26"/>
      <c r="D689" s="26"/>
      <c r="E689" s="27"/>
      <c r="F689" s="26"/>
      <c r="G689" s="27"/>
      <c r="H689" s="27"/>
      <c r="I689" s="27"/>
      <c r="J689" s="26"/>
      <c r="K689" s="45"/>
      <c r="L689" s="27"/>
      <c r="M689" s="42"/>
      <c r="N689" s="27"/>
      <c r="O689" s="46"/>
      <c r="P689" s="26"/>
      <c r="Q689" s="27"/>
      <c r="R689" s="26"/>
      <c r="S689" s="26"/>
      <c r="T689" s="27"/>
      <c r="U689" s="28"/>
      <c r="V689" s="28"/>
      <c r="W689" s="28"/>
      <c r="X689" s="28"/>
      <c r="Y689" s="28"/>
      <c r="Z689" s="28"/>
      <c r="AA689" s="28"/>
      <c r="AB689" s="28"/>
    </row>
    <row r="690" spans="1:28">
      <c r="A690" s="58"/>
      <c r="B690" s="26"/>
      <c r="C690" s="26"/>
      <c r="D690" s="26"/>
      <c r="E690" s="27"/>
      <c r="F690" s="26"/>
      <c r="G690" s="27"/>
      <c r="H690" s="27"/>
      <c r="I690" s="27"/>
      <c r="J690" s="26"/>
      <c r="K690" s="45"/>
      <c r="L690" s="27"/>
      <c r="M690" s="42"/>
      <c r="N690" s="27"/>
      <c r="O690" s="46"/>
      <c r="P690" s="26"/>
      <c r="Q690" s="27"/>
      <c r="R690" s="26"/>
      <c r="S690" s="26"/>
      <c r="T690" s="27"/>
      <c r="U690" s="28"/>
      <c r="V690" s="28"/>
      <c r="W690" s="28"/>
      <c r="X690" s="28"/>
      <c r="Y690" s="28"/>
      <c r="Z690" s="28"/>
      <c r="AA690" s="28"/>
      <c r="AB690" s="28"/>
    </row>
    <row r="691" spans="1:28">
      <c r="A691" s="58"/>
      <c r="B691" s="26"/>
      <c r="C691" s="26"/>
      <c r="D691" s="26"/>
      <c r="E691" s="27"/>
      <c r="F691" s="26"/>
      <c r="G691" s="27"/>
      <c r="H691" s="27"/>
      <c r="I691" s="27"/>
      <c r="J691" s="26"/>
      <c r="K691" s="45"/>
      <c r="L691" s="27"/>
      <c r="M691" s="42"/>
      <c r="N691" s="27"/>
      <c r="O691" s="46"/>
      <c r="P691" s="26"/>
      <c r="Q691" s="27"/>
      <c r="R691" s="26"/>
      <c r="S691" s="26"/>
      <c r="T691" s="27"/>
      <c r="U691" s="28"/>
      <c r="V691" s="28"/>
      <c r="W691" s="28"/>
      <c r="X691" s="28"/>
      <c r="Y691" s="28"/>
      <c r="Z691" s="28"/>
      <c r="AA691" s="28"/>
      <c r="AB691" s="28"/>
    </row>
    <row r="692" spans="1:28">
      <c r="A692" s="58"/>
      <c r="B692" s="26"/>
      <c r="C692" s="26"/>
      <c r="D692" s="26"/>
      <c r="E692" s="27"/>
      <c r="F692" s="26"/>
      <c r="G692" s="27"/>
      <c r="H692" s="27"/>
      <c r="I692" s="27"/>
      <c r="J692" s="26"/>
      <c r="K692" s="45"/>
      <c r="L692" s="27"/>
      <c r="M692" s="42"/>
      <c r="N692" s="27"/>
      <c r="O692" s="46"/>
      <c r="P692" s="26"/>
      <c r="Q692" s="27"/>
      <c r="R692" s="26"/>
      <c r="S692" s="26"/>
      <c r="T692" s="27"/>
      <c r="U692" s="28"/>
      <c r="V692" s="28"/>
      <c r="W692" s="28"/>
      <c r="X692" s="28"/>
      <c r="Y692" s="28"/>
      <c r="Z692" s="28"/>
      <c r="AA692" s="28"/>
      <c r="AB692" s="28"/>
    </row>
    <row r="693" spans="1:28">
      <c r="A693" s="58"/>
      <c r="B693" s="26"/>
      <c r="C693" s="26"/>
      <c r="D693" s="26"/>
      <c r="E693" s="27"/>
      <c r="F693" s="26"/>
      <c r="G693" s="27"/>
      <c r="H693" s="27"/>
      <c r="I693" s="27"/>
      <c r="J693" s="26"/>
      <c r="K693" s="45"/>
      <c r="L693" s="27"/>
      <c r="M693" s="42"/>
      <c r="N693" s="27"/>
      <c r="O693" s="46"/>
      <c r="P693" s="26"/>
      <c r="Q693" s="27"/>
      <c r="R693" s="26"/>
      <c r="S693" s="26"/>
      <c r="T693" s="27"/>
      <c r="U693" s="28"/>
      <c r="V693" s="28"/>
      <c r="W693" s="28"/>
      <c r="X693" s="28"/>
      <c r="Y693" s="28"/>
      <c r="Z693" s="28"/>
      <c r="AA693" s="28"/>
      <c r="AB693" s="28"/>
    </row>
    <row r="694" spans="1:28">
      <c r="A694" s="58"/>
      <c r="B694" s="26"/>
      <c r="C694" s="26"/>
      <c r="D694" s="26"/>
      <c r="E694" s="27"/>
      <c r="F694" s="26"/>
      <c r="G694" s="27"/>
      <c r="H694" s="27"/>
      <c r="I694" s="27"/>
      <c r="J694" s="26"/>
      <c r="K694" s="45"/>
      <c r="L694" s="27"/>
      <c r="M694" s="42"/>
      <c r="N694" s="27"/>
      <c r="O694" s="46"/>
      <c r="P694" s="26"/>
      <c r="Q694" s="27"/>
      <c r="R694" s="26"/>
      <c r="S694" s="26"/>
      <c r="T694" s="27"/>
      <c r="U694" s="28"/>
      <c r="V694" s="28"/>
      <c r="W694" s="28"/>
      <c r="X694" s="28"/>
      <c r="Y694" s="28"/>
      <c r="Z694" s="28"/>
      <c r="AA694" s="28"/>
      <c r="AB694" s="28"/>
    </row>
    <row r="695" spans="1:28">
      <c r="A695" s="58"/>
      <c r="B695" s="26"/>
      <c r="C695" s="26"/>
      <c r="D695" s="26"/>
      <c r="E695" s="27"/>
      <c r="F695" s="26"/>
      <c r="G695" s="27"/>
      <c r="H695" s="27"/>
      <c r="I695" s="27"/>
      <c r="J695" s="26"/>
      <c r="K695" s="45"/>
      <c r="L695" s="27"/>
      <c r="M695" s="42"/>
      <c r="N695" s="27"/>
      <c r="O695" s="46"/>
      <c r="P695" s="26"/>
      <c r="Q695" s="27"/>
      <c r="R695" s="26"/>
      <c r="S695" s="26"/>
      <c r="T695" s="27"/>
      <c r="U695" s="28"/>
      <c r="V695" s="28"/>
      <c r="W695" s="28"/>
      <c r="X695" s="28"/>
      <c r="Y695" s="28"/>
      <c r="Z695" s="28"/>
      <c r="AA695" s="28"/>
      <c r="AB695" s="28"/>
    </row>
    <row r="696" spans="1:28">
      <c r="A696" s="58"/>
      <c r="B696" s="26"/>
      <c r="C696" s="26"/>
      <c r="D696" s="26"/>
      <c r="E696" s="27"/>
      <c r="F696" s="26"/>
      <c r="G696" s="27"/>
      <c r="H696" s="27"/>
      <c r="I696" s="27"/>
      <c r="J696" s="26"/>
      <c r="K696" s="45"/>
      <c r="L696" s="27"/>
      <c r="M696" s="42"/>
      <c r="N696" s="27"/>
      <c r="O696" s="46"/>
      <c r="P696" s="26"/>
      <c r="Q696" s="27"/>
      <c r="R696" s="26"/>
      <c r="S696" s="26"/>
      <c r="T696" s="27"/>
      <c r="U696" s="28"/>
      <c r="V696" s="28"/>
      <c r="W696" s="28"/>
      <c r="X696" s="28"/>
      <c r="Y696" s="28"/>
      <c r="Z696" s="28"/>
      <c r="AA696" s="28"/>
      <c r="AB696" s="28"/>
    </row>
    <row r="697" spans="1:28">
      <c r="A697" s="58"/>
      <c r="B697" s="26"/>
      <c r="C697" s="26"/>
      <c r="D697" s="26"/>
      <c r="E697" s="27"/>
      <c r="F697" s="26"/>
      <c r="G697" s="27"/>
      <c r="H697" s="27"/>
      <c r="I697" s="27"/>
      <c r="J697" s="26"/>
      <c r="K697" s="45"/>
      <c r="L697" s="27"/>
      <c r="M697" s="42"/>
      <c r="N697" s="27"/>
      <c r="O697" s="46"/>
      <c r="P697" s="26"/>
      <c r="Q697" s="27"/>
      <c r="R697" s="26"/>
      <c r="S697" s="26"/>
      <c r="T697" s="27"/>
      <c r="U697" s="28"/>
      <c r="V697" s="28"/>
      <c r="W697" s="28"/>
      <c r="X697" s="28"/>
      <c r="Y697" s="28"/>
      <c r="Z697" s="28"/>
      <c r="AA697" s="28"/>
      <c r="AB697" s="28"/>
    </row>
    <row r="698" spans="1:28">
      <c r="A698" s="58"/>
      <c r="B698" s="26"/>
      <c r="C698" s="26"/>
      <c r="D698" s="26"/>
      <c r="E698" s="27"/>
      <c r="F698" s="26"/>
      <c r="G698" s="27"/>
      <c r="H698" s="27"/>
      <c r="I698" s="27"/>
      <c r="J698" s="26"/>
      <c r="K698" s="45"/>
      <c r="L698" s="27"/>
      <c r="M698" s="42"/>
      <c r="N698" s="27"/>
      <c r="O698" s="46"/>
      <c r="P698" s="26"/>
      <c r="Q698" s="27"/>
      <c r="R698" s="26"/>
      <c r="S698" s="26"/>
      <c r="T698" s="27"/>
      <c r="U698" s="28"/>
      <c r="V698" s="28"/>
      <c r="W698" s="28"/>
      <c r="X698" s="28"/>
      <c r="Y698" s="28"/>
      <c r="Z698" s="28"/>
      <c r="AA698" s="28"/>
      <c r="AB698" s="28"/>
    </row>
    <row r="699" spans="1:28">
      <c r="A699" s="58"/>
      <c r="B699" s="26"/>
      <c r="C699" s="26"/>
      <c r="D699" s="26"/>
      <c r="E699" s="27"/>
      <c r="F699" s="26"/>
      <c r="G699" s="27"/>
      <c r="H699" s="27"/>
      <c r="I699" s="27"/>
      <c r="J699" s="26"/>
      <c r="K699" s="45"/>
      <c r="L699" s="27"/>
      <c r="M699" s="42"/>
      <c r="N699" s="27"/>
      <c r="O699" s="46"/>
      <c r="P699" s="26"/>
      <c r="Q699" s="27"/>
      <c r="R699" s="26"/>
      <c r="S699" s="26"/>
      <c r="T699" s="27"/>
      <c r="U699" s="28"/>
      <c r="V699" s="28"/>
      <c r="W699" s="28"/>
      <c r="X699" s="28"/>
      <c r="Y699" s="28"/>
      <c r="Z699" s="28"/>
      <c r="AA699" s="28"/>
      <c r="AB699" s="28"/>
    </row>
    <row r="700" spans="1:28">
      <c r="A700" s="58"/>
      <c r="B700" s="26"/>
      <c r="C700" s="26"/>
      <c r="D700" s="26"/>
      <c r="E700" s="27"/>
      <c r="F700" s="26"/>
      <c r="G700" s="27"/>
      <c r="H700" s="27"/>
      <c r="I700" s="27"/>
      <c r="J700" s="26"/>
      <c r="K700" s="45"/>
      <c r="L700" s="27"/>
      <c r="M700" s="42"/>
      <c r="N700" s="27"/>
      <c r="O700" s="46"/>
      <c r="P700" s="26"/>
      <c r="Q700" s="27"/>
      <c r="R700" s="26"/>
      <c r="S700" s="26"/>
      <c r="T700" s="27"/>
      <c r="U700" s="28"/>
      <c r="V700" s="28"/>
      <c r="W700" s="28"/>
      <c r="X700" s="28"/>
      <c r="Y700" s="28"/>
      <c r="Z700" s="28"/>
      <c r="AA700" s="28"/>
      <c r="AB700" s="28"/>
    </row>
    <row r="701" spans="1:28">
      <c r="A701" s="58"/>
      <c r="B701" s="26"/>
      <c r="C701" s="26"/>
      <c r="D701" s="26"/>
      <c r="E701" s="27"/>
      <c r="F701" s="26"/>
      <c r="G701" s="27"/>
      <c r="H701" s="27"/>
      <c r="I701" s="27"/>
      <c r="J701" s="26"/>
      <c r="K701" s="45"/>
      <c r="L701" s="27"/>
      <c r="M701" s="42"/>
      <c r="N701" s="27"/>
      <c r="O701" s="46"/>
      <c r="P701" s="26"/>
      <c r="Q701" s="27"/>
      <c r="R701" s="26"/>
      <c r="S701" s="26"/>
      <c r="T701" s="27"/>
      <c r="U701" s="28"/>
      <c r="V701" s="28"/>
      <c r="W701" s="28"/>
      <c r="X701" s="28"/>
      <c r="Y701" s="28"/>
      <c r="Z701" s="28"/>
      <c r="AA701" s="28"/>
      <c r="AB701" s="28"/>
    </row>
    <row r="702" spans="1:28">
      <c r="A702" s="58"/>
      <c r="B702" s="26"/>
      <c r="C702" s="26"/>
      <c r="D702" s="26"/>
      <c r="E702" s="27"/>
      <c r="F702" s="26"/>
      <c r="G702" s="27"/>
      <c r="H702" s="27"/>
      <c r="I702" s="27"/>
      <c r="J702" s="26"/>
      <c r="K702" s="45"/>
      <c r="L702" s="27"/>
      <c r="M702" s="42"/>
      <c r="N702" s="27"/>
      <c r="O702" s="46"/>
      <c r="P702" s="26"/>
      <c r="Q702" s="27"/>
      <c r="R702" s="26"/>
      <c r="S702" s="26"/>
      <c r="T702" s="27"/>
      <c r="U702" s="28"/>
      <c r="V702" s="28"/>
      <c r="W702" s="28"/>
      <c r="X702" s="28"/>
      <c r="Y702" s="28"/>
      <c r="Z702" s="28"/>
      <c r="AA702" s="28"/>
      <c r="AB702" s="28"/>
    </row>
    <row r="703" spans="1:28">
      <c r="A703" s="58"/>
      <c r="B703" s="26"/>
      <c r="C703" s="26"/>
      <c r="D703" s="26"/>
      <c r="E703" s="27"/>
      <c r="F703" s="26"/>
      <c r="G703" s="27"/>
      <c r="H703" s="27"/>
      <c r="I703" s="27"/>
      <c r="J703" s="26"/>
      <c r="K703" s="45"/>
      <c r="L703" s="27"/>
      <c r="M703" s="42"/>
      <c r="N703" s="27"/>
      <c r="O703" s="46"/>
      <c r="P703" s="26"/>
      <c r="Q703" s="27"/>
      <c r="R703" s="26"/>
      <c r="S703" s="26"/>
      <c r="T703" s="27"/>
      <c r="U703" s="28"/>
      <c r="V703" s="28"/>
      <c r="W703" s="28"/>
      <c r="X703" s="28"/>
      <c r="Y703" s="28"/>
      <c r="Z703" s="28"/>
      <c r="AA703" s="28"/>
      <c r="AB703" s="28"/>
    </row>
    <row r="704" spans="1:28">
      <c r="A704" s="58"/>
      <c r="B704" s="26"/>
      <c r="C704" s="26"/>
      <c r="D704" s="26"/>
      <c r="E704" s="27"/>
      <c r="F704" s="26"/>
      <c r="G704" s="27"/>
      <c r="H704" s="27"/>
      <c r="I704" s="27"/>
      <c r="J704" s="26"/>
      <c r="K704" s="45"/>
      <c r="L704" s="27"/>
      <c r="M704" s="42"/>
      <c r="N704" s="27"/>
      <c r="O704" s="46"/>
      <c r="P704" s="26"/>
      <c r="Q704" s="27"/>
      <c r="R704" s="26"/>
      <c r="S704" s="26"/>
      <c r="T704" s="27"/>
      <c r="U704" s="28"/>
      <c r="V704" s="28"/>
      <c r="W704" s="28"/>
      <c r="X704" s="28"/>
      <c r="Y704" s="28"/>
      <c r="Z704" s="28"/>
      <c r="AA704" s="28"/>
      <c r="AB704" s="28"/>
    </row>
    <row r="705" spans="1:28">
      <c r="A705" s="58"/>
      <c r="B705" s="26"/>
      <c r="C705" s="26"/>
      <c r="D705" s="26"/>
      <c r="E705" s="27"/>
      <c r="F705" s="26"/>
      <c r="G705" s="27"/>
      <c r="H705" s="27"/>
      <c r="I705" s="27"/>
      <c r="J705" s="26"/>
      <c r="K705" s="45"/>
      <c r="L705" s="27"/>
      <c r="M705" s="42"/>
      <c r="N705" s="27"/>
      <c r="O705" s="46"/>
      <c r="P705" s="26"/>
      <c r="Q705" s="27"/>
      <c r="R705" s="26"/>
      <c r="S705" s="26"/>
      <c r="T705" s="27"/>
      <c r="U705" s="28"/>
      <c r="V705" s="28"/>
      <c r="W705" s="28"/>
      <c r="X705" s="28"/>
      <c r="Y705" s="28"/>
      <c r="Z705" s="28"/>
      <c r="AA705" s="28"/>
      <c r="AB705" s="28"/>
    </row>
    <row r="706" spans="1:28">
      <c r="A706" s="58"/>
      <c r="B706" s="26"/>
      <c r="C706" s="26"/>
      <c r="D706" s="26"/>
      <c r="E706" s="27"/>
      <c r="F706" s="26"/>
      <c r="G706" s="27"/>
      <c r="H706" s="27"/>
      <c r="I706" s="27"/>
      <c r="J706" s="26"/>
      <c r="K706" s="45"/>
      <c r="L706" s="27"/>
      <c r="M706" s="42"/>
      <c r="N706" s="27"/>
      <c r="O706" s="46"/>
      <c r="P706" s="26"/>
      <c r="Q706" s="27"/>
      <c r="R706" s="26"/>
      <c r="S706" s="26"/>
      <c r="T706" s="27"/>
      <c r="U706" s="28"/>
      <c r="V706" s="28"/>
      <c r="W706" s="28"/>
      <c r="X706" s="28"/>
      <c r="Y706" s="28"/>
      <c r="Z706" s="28"/>
      <c r="AA706" s="28"/>
      <c r="AB706" s="28"/>
    </row>
    <row r="707" spans="1:28">
      <c r="A707" s="58"/>
      <c r="B707" s="26"/>
      <c r="C707" s="26"/>
      <c r="D707" s="26"/>
      <c r="E707" s="27"/>
      <c r="F707" s="26"/>
      <c r="G707" s="27"/>
      <c r="H707" s="27"/>
      <c r="I707" s="27"/>
      <c r="J707" s="26"/>
      <c r="K707" s="45"/>
      <c r="L707" s="27"/>
      <c r="M707" s="42"/>
      <c r="N707" s="27"/>
      <c r="O707" s="46"/>
      <c r="P707" s="26"/>
      <c r="Q707" s="27"/>
      <c r="R707" s="26"/>
      <c r="S707" s="26"/>
      <c r="T707" s="27"/>
      <c r="U707" s="28"/>
      <c r="V707" s="28"/>
      <c r="W707" s="28"/>
      <c r="X707" s="28"/>
      <c r="Y707" s="28"/>
      <c r="Z707" s="28"/>
      <c r="AA707" s="28"/>
      <c r="AB707" s="28"/>
    </row>
    <row r="708" spans="1:28">
      <c r="A708" s="58"/>
      <c r="B708" s="26"/>
      <c r="C708" s="26"/>
      <c r="D708" s="26"/>
      <c r="E708" s="27"/>
      <c r="F708" s="26"/>
      <c r="G708" s="27"/>
      <c r="H708" s="27"/>
      <c r="I708" s="27"/>
      <c r="J708" s="26"/>
      <c r="K708" s="45"/>
      <c r="L708" s="27"/>
      <c r="M708" s="42"/>
      <c r="N708" s="27"/>
      <c r="O708" s="46"/>
      <c r="P708" s="26"/>
      <c r="Q708" s="27"/>
      <c r="R708" s="26"/>
      <c r="S708" s="26"/>
      <c r="T708" s="27"/>
      <c r="U708" s="28"/>
      <c r="V708" s="28"/>
      <c r="W708" s="28"/>
      <c r="X708" s="28"/>
      <c r="Y708" s="28"/>
      <c r="Z708" s="28"/>
      <c r="AA708" s="28"/>
      <c r="AB708" s="28"/>
    </row>
    <row r="709" spans="1:28">
      <c r="A709" s="58"/>
      <c r="B709" s="26"/>
      <c r="C709" s="26"/>
      <c r="D709" s="26"/>
      <c r="E709" s="27"/>
      <c r="F709" s="26"/>
      <c r="G709" s="27"/>
      <c r="H709" s="27"/>
      <c r="I709" s="27"/>
      <c r="J709" s="26"/>
      <c r="K709" s="45"/>
      <c r="L709" s="27"/>
      <c r="M709" s="42"/>
      <c r="N709" s="27"/>
      <c r="O709" s="46"/>
      <c r="P709" s="26"/>
      <c r="Q709" s="27"/>
      <c r="R709" s="26"/>
      <c r="S709" s="26"/>
      <c r="T709" s="27"/>
      <c r="U709" s="28"/>
      <c r="V709" s="28"/>
      <c r="W709" s="28"/>
      <c r="X709" s="28"/>
      <c r="Y709" s="28"/>
      <c r="Z709" s="28"/>
      <c r="AA709" s="28"/>
      <c r="AB709" s="28"/>
    </row>
    <row r="710" spans="1:28">
      <c r="A710" s="58"/>
      <c r="B710" s="26"/>
      <c r="C710" s="26"/>
      <c r="D710" s="26"/>
      <c r="E710" s="27"/>
      <c r="F710" s="26"/>
      <c r="G710" s="27"/>
      <c r="H710" s="27"/>
      <c r="I710" s="27"/>
      <c r="J710" s="26"/>
      <c r="K710" s="45"/>
      <c r="L710" s="27"/>
      <c r="M710" s="42"/>
      <c r="N710" s="27"/>
      <c r="O710" s="46"/>
      <c r="P710" s="26"/>
      <c r="Q710" s="27"/>
      <c r="R710" s="26"/>
      <c r="S710" s="26"/>
      <c r="T710" s="27"/>
      <c r="U710" s="28"/>
      <c r="V710" s="28"/>
      <c r="W710" s="28"/>
      <c r="X710" s="28"/>
      <c r="Y710" s="28"/>
      <c r="Z710" s="28"/>
      <c r="AA710" s="28"/>
      <c r="AB710" s="28"/>
    </row>
    <row r="711" spans="1:28">
      <c r="A711" s="58"/>
      <c r="B711" s="26"/>
      <c r="C711" s="26"/>
      <c r="D711" s="26"/>
      <c r="E711" s="27"/>
      <c r="F711" s="26"/>
      <c r="G711" s="27"/>
      <c r="H711" s="27"/>
      <c r="I711" s="27"/>
      <c r="J711" s="26"/>
      <c r="K711" s="45"/>
      <c r="L711" s="27"/>
      <c r="M711" s="42"/>
      <c r="N711" s="27"/>
      <c r="O711" s="46"/>
      <c r="P711" s="26"/>
      <c r="Q711" s="27"/>
      <c r="R711" s="26"/>
      <c r="S711" s="26"/>
      <c r="T711" s="27"/>
      <c r="U711" s="28"/>
      <c r="V711" s="28"/>
      <c r="W711" s="28"/>
      <c r="X711" s="28"/>
      <c r="Y711" s="28"/>
      <c r="Z711" s="28"/>
      <c r="AA711" s="28"/>
      <c r="AB711" s="28"/>
    </row>
    <row r="712" spans="1:28">
      <c r="A712" s="58"/>
      <c r="B712" s="26"/>
      <c r="C712" s="26"/>
      <c r="D712" s="26"/>
      <c r="E712" s="27"/>
      <c r="F712" s="26"/>
      <c r="G712" s="27"/>
      <c r="H712" s="27"/>
      <c r="I712" s="27"/>
      <c r="J712" s="26"/>
      <c r="K712" s="45"/>
      <c r="L712" s="27"/>
      <c r="M712" s="42"/>
      <c r="N712" s="27"/>
      <c r="O712" s="46"/>
      <c r="P712" s="26"/>
      <c r="Q712" s="27"/>
      <c r="R712" s="26"/>
      <c r="S712" s="26"/>
      <c r="T712" s="27"/>
      <c r="U712" s="28"/>
      <c r="V712" s="28"/>
      <c r="W712" s="28"/>
      <c r="X712" s="28"/>
      <c r="Y712" s="28"/>
      <c r="Z712" s="28"/>
      <c r="AA712" s="28"/>
      <c r="AB712" s="28"/>
    </row>
    <row r="713" spans="1:28">
      <c r="A713" s="58"/>
      <c r="B713" s="26"/>
      <c r="C713" s="26"/>
      <c r="D713" s="26"/>
      <c r="E713" s="27"/>
      <c r="F713" s="26"/>
      <c r="G713" s="27"/>
      <c r="H713" s="27"/>
      <c r="I713" s="27"/>
      <c r="J713" s="26"/>
      <c r="K713" s="45"/>
      <c r="L713" s="27"/>
      <c r="M713" s="42"/>
      <c r="N713" s="27"/>
      <c r="O713" s="46"/>
      <c r="P713" s="26"/>
      <c r="Q713" s="27"/>
      <c r="R713" s="26"/>
      <c r="S713" s="26"/>
      <c r="T713" s="27"/>
      <c r="U713" s="28"/>
      <c r="V713" s="28"/>
      <c r="W713" s="28"/>
      <c r="X713" s="28"/>
      <c r="Y713" s="28"/>
      <c r="Z713" s="28"/>
      <c r="AA713" s="28"/>
      <c r="AB713" s="28"/>
    </row>
    <row r="714" spans="1:28">
      <c r="A714" s="58"/>
      <c r="B714" s="26"/>
      <c r="C714" s="26"/>
      <c r="D714" s="26"/>
      <c r="E714" s="27"/>
      <c r="F714" s="26"/>
      <c r="G714" s="27"/>
      <c r="H714" s="27"/>
      <c r="I714" s="27"/>
      <c r="J714" s="26"/>
      <c r="K714" s="45"/>
      <c r="L714" s="27"/>
      <c r="M714" s="42"/>
      <c r="N714" s="27"/>
      <c r="O714" s="46"/>
      <c r="P714" s="26"/>
      <c r="Q714" s="27"/>
      <c r="R714" s="26"/>
      <c r="S714" s="26"/>
      <c r="T714" s="27"/>
      <c r="U714" s="28"/>
      <c r="V714" s="28"/>
      <c r="W714" s="28"/>
      <c r="X714" s="28"/>
      <c r="Y714" s="28"/>
      <c r="Z714" s="28"/>
      <c r="AA714" s="28"/>
      <c r="AB714" s="28"/>
    </row>
    <row r="715" spans="1:28">
      <c r="A715" s="58"/>
      <c r="B715" s="26"/>
      <c r="C715" s="26"/>
      <c r="D715" s="26"/>
      <c r="E715" s="27"/>
      <c r="F715" s="26"/>
      <c r="G715" s="27"/>
      <c r="H715" s="27"/>
      <c r="I715" s="27"/>
      <c r="J715" s="26"/>
      <c r="K715" s="45"/>
      <c r="L715" s="27"/>
      <c r="M715" s="42"/>
      <c r="N715" s="27"/>
      <c r="O715" s="46"/>
      <c r="P715" s="26"/>
      <c r="Q715" s="27"/>
      <c r="R715" s="26"/>
      <c r="S715" s="26"/>
      <c r="T715" s="27"/>
      <c r="U715" s="28"/>
      <c r="V715" s="28"/>
      <c r="W715" s="28"/>
      <c r="X715" s="28"/>
      <c r="Y715" s="28"/>
      <c r="Z715" s="28"/>
      <c r="AA715" s="28"/>
      <c r="AB715" s="28"/>
    </row>
    <row r="716" spans="1:28">
      <c r="A716" s="58"/>
      <c r="B716" s="26"/>
      <c r="C716" s="26"/>
      <c r="D716" s="26"/>
      <c r="E716" s="27"/>
      <c r="F716" s="26"/>
      <c r="G716" s="27"/>
      <c r="H716" s="27"/>
      <c r="I716" s="27"/>
      <c r="J716" s="26"/>
      <c r="K716" s="45"/>
      <c r="L716" s="27"/>
      <c r="M716" s="42"/>
      <c r="N716" s="27"/>
      <c r="O716" s="46"/>
      <c r="P716" s="26"/>
      <c r="Q716" s="27"/>
      <c r="R716" s="26"/>
      <c r="S716" s="26"/>
      <c r="T716" s="27"/>
      <c r="U716" s="28"/>
      <c r="V716" s="28"/>
      <c r="W716" s="28"/>
      <c r="X716" s="28"/>
      <c r="Y716" s="28"/>
      <c r="Z716" s="28"/>
      <c r="AA716" s="28"/>
      <c r="AB716" s="28"/>
    </row>
    <row r="717" spans="1:28">
      <c r="A717" s="58"/>
      <c r="B717" s="26"/>
      <c r="C717" s="26"/>
      <c r="D717" s="26"/>
      <c r="E717" s="27"/>
      <c r="F717" s="26"/>
      <c r="G717" s="27"/>
      <c r="H717" s="27"/>
      <c r="I717" s="27"/>
      <c r="J717" s="26"/>
      <c r="K717" s="45"/>
      <c r="L717" s="27"/>
      <c r="M717" s="42"/>
      <c r="N717" s="27"/>
      <c r="O717" s="46"/>
      <c r="P717" s="26"/>
      <c r="Q717" s="27"/>
      <c r="R717" s="26"/>
      <c r="S717" s="26"/>
      <c r="T717" s="27"/>
      <c r="U717" s="28"/>
      <c r="V717" s="28"/>
      <c r="W717" s="28"/>
      <c r="X717" s="28"/>
      <c r="Y717" s="28"/>
      <c r="Z717" s="28"/>
      <c r="AA717" s="28"/>
      <c r="AB717" s="28"/>
    </row>
    <row r="718" spans="1:28">
      <c r="A718" s="58"/>
      <c r="B718" s="26"/>
      <c r="C718" s="26"/>
      <c r="D718" s="26"/>
      <c r="E718" s="27"/>
      <c r="F718" s="26"/>
      <c r="G718" s="27"/>
      <c r="H718" s="27"/>
      <c r="I718" s="27"/>
      <c r="J718" s="26"/>
      <c r="K718" s="45"/>
      <c r="L718" s="27"/>
      <c r="M718" s="42"/>
      <c r="N718" s="27"/>
      <c r="O718" s="46"/>
      <c r="P718" s="26"/>
      <c r="Q718" s="27"/>
      <c r="R718" s="26"/>
      <c r="S718" s="26"/>
      <c r="T718" s="27"/>
      <c r="U718" s="28"/>
      <c r="V718" s="28"/>
      <c r="W718" s="28"/>
      <c r="X718" s="28"/>
      <c r="Y718" s="28"/>
      <c r="Z718" s="28"/>
      <c r="AA718" s="28"/>
      <c r="AB718" s="28"/>
    </row>
    <row r="719" spans="1:28">
      <c r="A719" s="58"/>
      <c r="B719" s="26"/>
      <c r="C719" s="26"/>
      <c r="D719" s="26"/>
      <c r="E719" s="27"/>
      <c r="F719" s="26"/>
      <c r="G719" s="27"/>
      <c r="H719" s="27"/>
      <c r="I719" s="27"/>
      <c r="J719" s="26"/>
      <c r="K719" s="45"/>
      <c r="L719" s="27"/>
      <c r="M719" s="42"/>
      <c r="N719" s="27"/>
      <c r="O719" s="46"/>
      <c r="P719" s="26"/>
      <c r="Q719" s="27"/>
      <c r="R719" s="26"/>
      <c r="S719" s="26"/>
      <c r="T719" s="27"/>
      <c r="U719" s="28"/>
      <c r="V719" s="28"/>
      <c r="W719" s="28"/>
      <c r="X719" s="28"/>
      <c r="Y719" s="28"/>
      <c r="Z719" s="28"/>
      <c r="AA719" s="28"/>
      <c r="AB719" s="28"/>
    </row>
    <row r="720" spans="1:28">
      <c r="A720" s="58"/>
      <c r="B720" s="26"/>
      <c r="C720" s="26"/>
      <c r="D720" s="26"/>
      <c r="E720" s="27"/>
      <c r="F720" s="26"/>
      <c r="G720" s="27"/>
      <c r="H720" s="27"/>
      <c r="I720" s="27"/>
      <c r="J720" s="26"/>
      <c r="K720" s="45"/>
      <c r="L720" s="27"/>
      <c r="M720" s="42"/>
      <c r="N720" s="27"/>
      <c r="O720" s="46"/>
      <c r="P720" s="26"/>
      <c r="Q720" s="27"/>
      <c r="R720" s="26"/>
      <c r="S720" s="26"/>
      <c r="T720" s="27"/>
      <c r="U720" s="28"/>
      <c r="V720" s="28"/>
      <c r="W720" s="28"/>
      <c r="X720" s="28"/>
      <c r="Y720" s="28"/>
      <c r="Z720" s="28"/>
      <c r="AA720" s="28"/>
      <c r="AB720" s="28"/>
    </row>
    <row r="721" spans="1:28">
      <c r="A721" s="58"/>
      <c r="B721" s="26"/>
      <c r="C721" s="26"/>
      <c r="D721" s="26"/>
      <c r="E721" s="27"/>
      <c r="F721" s="26"/>
      <c r="G721" s="27"/>
      <c r="H721" s="27"/>
      <c r="I721" s="27"/>
      <c r="J721" s="26"/>
      <c r="K721" s="45"/>
      <c r="L721" s="27"/>
      <c r="M721" s="42"/>
      <c r="N721" s="27"/>
      <c r="O721" s="46"/>
      <c r="P721" s="26"/>
      <c r="Q721" s="27"/>
      <c r="R721" s="26"/>
      <c r="S721" s="26"/>
      <c r="T721" s="27"/>
      <c r="U721" s="28"/>
      <c r="V721" s="28"/>
      <c r="W721" s="28"/>
      <c r="X721" s="28"/>
      <c r="Y721" s="28"/>
      <c r="Z721" s="28"/>
      <c r="AA721" s="28"/>
      <c r="AB721" s="28"/>
    </row>
    <row r="722" spans="1:28">
      <c r="A722" s="58"/>
      <c r="B722" s="26"/>
      <c r="C722" s="26"/>
      <c r="D722" s="26"/>
      <c r="E722" s="27"/>
      <c r="F722" s="26"/>
      <c r="G722" s="27"/>
      <c r="H722" s="27"/>
      <c r="I722" s="27"/>
      <c r="J722" s="26"/>
      <c r="K722" s="45"/>
      <c r="L722" s="27"/>
      <c r="M722" s="42"/>
      <c r="N722" s="27"/>
      <c r="O722" s="46"/>
      <c r="P722" s="26"/>
      <c r="Q722" s="27"/>
      <c r="R722" s="26"/>
      <c r="S722" s="26"/>
      <c r="T722" s="27"/>
      <c r="U722" s="28"/>
      <c r="V722" s="28"/>
      <c r="W722" s="28"/>
      <c r="X722" s="28"/>
      <c r="Y722" s="28"/>
      <c r="Z722" s="28"/>
      <c r="AA722" s="28"/>
      <c r="AB722" s="28"/>
    </row>
    <row r="723" spans="1:28">
      <c r="A723" s="58"/>
      <c r="B723" s="26"/>
      <c r="C723" s="26"/>
      <c r="D723" s="26"/>
      <c r="E723" s="27"/>
      <c r="F723" s="26"/>
      <c r="G723" s="27"/>
      <c r="H723" s="27"/>
      <c r="I723" s="27"/>
      <c r="J723" s="26"/>
      <c r="K723" s="45"/>
      <c r="L723" s="27"/>
      <c r="M723" s="42"/>
      <c r="N723" s="27"/>
      <c r="O723" s="46"/>
      <c r="P723" s="26"/>
      <c r="Q723" s="27"/>
      <c r="R723" s="26"/>
      <c r="S723" s="26"/>
      <c r="T723" s="27"/>
      <c r="U723" s="28"/>
      <c r="V723" s="28"/>
      <c r="W723" s="28"/>
      <c r="X723" s="28"/>
      <c r="Y723" s="28"/>
      <c r="Z723" s="28"/>
      <c r="AA723" s="28"/>
      <c r="AB723" s="28"/>
    </row>
    <row r="724" spans="1:28">
      <c r="A724" s="58"/>
      <c r="B724" s="26"/>
      <c r="C724" s="26"/>
      <c r="D724" s="26"/>
      <c r="E724" s="27"/>
      <c r="F724" s="26"/>
      <c r="G724" s="27"/>
      <c r="H724" s="27"/>
      <c r="I724" s="27"/>
      <c r="J724" s="26"/>
      <c r="K724" s="45"/>
      <c r="L724" s="27"/>
      <c r="M724" s="42"/>
      <c r="N724" s="27"/>
      <c r="O724" s="46"/>
      <c r="P724" s="26"/>
      <c r="Q724" s="27"/>
      <c r="R724" s="26"/>
      <c r="S724" s="26"/>
      <c r="T724" s="27"/>
      <c r="U724" s="28"/>
      <c r="V724" s="28"/>
      <c r="W724" s="28"/>
      <c r="X724" s="28"/>
      <c r="Y724" s="28"/>
      <c r="Z724" s="28"/>
      <c r="AA724" s="28"/>
      <c r="AB724" s="28"/>
    </row>
    <row r="725" spans="1:28">
      <c r="A725" s="58"/>
      <c r="B725" s="26"/>
      <c r="C725" s="26"/>
      <c r="D725" s="26"/>
      <c r="E725" s="27"/>
      <c r="F725" s="26"/>
      <c r="G725" s="27"/>
      <c r="H725" s="27"/>
      <c r="I725" s="27"/>
      <c r="J725" s="26"/>
      <c r="K725" s="45"/>
      <c r="L725" s="27"/>
      <c r="M725" s="42"/>
      <c r="N725" s="27"/>
      <c r="O725" s="46"/>
      <c r="P725" s="26"/>
      <c r="Q725" s="27"/>
      <c r="R725" s="26"/>
      <c r="S725" s="26"/>
      <c r="T725" s="27"/>
      <c r="U725" s="28"/>
      <c r="V725" s="28"/>
      <c r="W725" s="28"/>
      <c r="X725" s="28"/>
      <c r="Y725" s="28"/>
      <c r="Z725" s="28"/>
      <c r="AA725" s="28"/>
      <c r="AB725" s="28"/>
    </row>
    <row r="726" spans="1:28">
      <c r="A726" s="58"/>
      <c r="B726" s="26"/>
      <c r="C726" s="26"/>
      <c r="D726" s="26"/>
      <c r="E726" s="27"/>
      <c r="F726" s="26"/>
      <c r="G726" s="27"/>
      <c r="H726" s="27"/>
      <c r="I726" s="27"/>
      <c r="J726" s="26"/>
      <c r="K726" s="45"/>
      <c r="L726" s="27"/>
      <c r="M726" s="42"/>
      <c r="N726" s="27"/>
      <c r="O726" s="46"/>
      <c r="P726" s="26"/>
      <c r="Q726" s="27"/>
      <c r="R726" s="26"/>
      <c r="S726" s="26"/>
      <c r="T726" s="27"/>
      <c r="U726" s="28"/>
      <c r="V726" s="28"/>
      <c r="W726" s="28"/>
      <c r="X726" s="28"/>
      <c r="Y726" s="28"/>
      <c r="Z726" s="28"/>
      <c r="AA726" s="28"/>
      <c r="AB726" s="28"/>
    </row>
    <row r="727" spans="1:28">
      <c r="A727" s="58"/>
      <c r="B727" s="26"/>
      <c r="C727" s="26"/>
      <c r="D727" s="26"/>
      <c r="E727" s="27"/>
      <c r="F727" s="26"/>
      <c r="G727" s="27"/>
      <c r="H727" s="27"/>
      <c r="I727" s="27"/>
      <c r="J727" s="26"/>
      <c r="K727" s="45"/>
      <c r="L727" s="27"/>
      <c r="M727" s="42"/>
      <c r="N727" s="27"/>
      <c r="O727" s="46"/>
      <c r="P727" s="26"/>
      <c r="Q727" s="27"/>
      <c r="R727" s="26"/>
      <c r="S727" s="26"/>
      <c r="T727" s="27"/>
      <c r="U727" s="28"/>
      <c r="V727" s="28"/>
      <c r="W727" s="28"/>
      <c r="X727" s="28"/>
      <c r="Y727" s="28"/>
      <c r="Z727" s="28"/>
      <c r="AA727" s="28"/>
      <c r="AB727" s="28"/>
    </row>
    <row r="728" spans="1:28">
      <c r="A728" s="58"/>
      <c r="B728" s="26"/>
      <c r="C728" s="26"/>
      <c r="D728" s="26"/>
      <c r="E728" s="27"/>
      <c r="F728" s="26"/>
      <c r="G728" s="27"/>
      <c r="H728" s="27"/>
      <c r="I728" s="27"/>
      <c r="J728" s="26"/>
      <c r="K728" s="45"/>
      <c r="L728" s="27"/>
      <c r="M728" s="42"/>
      <c r="N728" s="27"/>
      <c r="O728" s="46"/>
      <c r="P728" s="26"/>
      <c r="Q728" s="27"/>
      <c r="R728" s="26"/>
      <c r="S728" s="26"/>
      <c r="T728" s="27"/>
      <c r="U728" s="28"/>
      <c r="V728" s="28"/>
      <c r="W728" s="28"/>
      <c r="X728" s="28"/>
      <c r="Y728" s="28"/>
      <c r="Z728" s="28"/>
      <c r="AA728" s="28"/>
      <c r="AB728" s="28"/>
    </row>
    <row r="729" spans="1:28">
      <c r="A729" s="58"/>
      <c r="B729" s="26"/>
      <c r="C729" s="26"/>
      <c r="D729" s="26"/>
      <c r="E729" s="27"/>
      <c r="F729" s="26"/>
      <c r="G729" s="27"/>
      <c r="H729" s="27"/>
      <c r="I729" s="27"/>
      <c r="J729" s="26"/>
      <c r="K729" s="45"/>
      <c r="L729" s="27"/>
      <c r="M729" s="42"/>
      <c r="N729" s="27"/>
      <c r="O729" s="46"/>
      <c r="P729" s="26"/>
      <c r="Q729" s="27"/>
      <c r="R729" s="26"/>
      <c r="S729" s="26"/>
      <c r="T729" s="27"/>
      <c r="U729" s="28"/>
      <c r="V729" s="28"/>
      <c r="W729" s="28"/>
      <c r="X729" s="28"/>
      <c r="Y729" s="28"/>
      <c r="Z729" s="28"/>
      <c r="AA729" s="28"/>
      <c r="AB729" s="28"/>
    </row>
    <row r="730" spans="1:28">
      <c r="A730" s="58"/>
      <c r="B730" s="26"/>
      <c r="C730" s="26"/>
      <c r="D730" s="26"/>
      <c r="E730" s="27"/>
      <c r="F730" s="26"/>
      <c r="G730" s="27"/>
      <c r="H730" s="27"/>
      <c r="I730" s="27"/>
      <c r="J730" s="26"/>
      <c r="K730" s="45"/>
      <c r="L730" s="27"/>
      <c r="M730" s="42"/>
      <c r="N730" s="27"/>
      <c r="O730" s="46"/>
      <c r="P730" s="26"/>
      <c r="Q730" s="27"/>
      <c r="R730" s="26"/>
      <c r="S730" s="26"/>
      <c r="T730" s="27"/>
      <c r="U730" s="28"/>
      <c r="V730" s="28"/>
      <c r="W730" s="28"/>
      <c r="X730" s="28"/>
      <c r="Y730" s="28"/>
      <c r="Z730" s="28"/>
      <c r="AA730" s="28"/>
      <c r="AB730" s="28"/>
    </row>
    <row r="731" spans="1:28">
      <c r="A731" s="58"/>
      <c r="B731" s="26"/>
      <c r="C731" s="26"/>
      <c r="D731" s="26"/>
      <c r="E731" s="27"/>
      <c r="F731" s="26"/>
      <c r="G731" s="27"/>
      <c r="H731" s="27"/>
      <c r="I731" s="27"/>
      <c r="J731" s="26"/>
      <c r="K731" s="45"/>
      <c r="L731" s="27"/>
      <c r="M731" s="42"/>
      <c r="N731" s="27"/>
      <c r="O731" s="46"/>
      <c r="P731" s="26"/>
      <c r="Q731" s="27"/>
      <c r="R731" s="26"/>
      <c r="S731" s="26"/>
      <c r="T731" s="27"/>
      <c r="U731" s="28"/>
      <c r="V731" s="28"/>
      <c r="W731" s="28"/>
      <c r="X731" s="28"/>
      <c r="Y731" s="28"/>
      <c r="Z731" s="28"/>
      <c r="AA731" s="28"/>
      <c r="AB731" s="28"/>
    </row>
    <row r="732" spans="1:28">
      <c r="A732" s="58"/>
      <c r="B732" s="26"/>
      <c r="C732" s="26"/>
      <c r="D732" s="26"/>
      <c r="E732" s="27"/>
      <c r="F732" s="26"/>
      <c r="G732" s="27"/>
      <c r="H732" s="27"/>
      <c r="I732" s="27"/>
      <c r="J732" s="26"/>
      <c r="K732" s="45"/>
      <c r="L732" s="27"/>
      <c r="M732" s="42"/>
      <c r="N732" s="27"/>
      <c r="O732" s="46"/>
      <c r="P732" s="26"/>
      <c r="Q732" s="27"/>
      <c r="R732" s="26"/>
      <c r="S732" s="26"/>
      <c r="T732" s="27"/>
      <c r="U732" s="28"/>
      <c r="V732" s="28"/>
      <c r="W732" s="28"/>
      <c r="X732" s="28"/>
      <c r="Y732" s="28"/>
      <c r="Z732" s="28"/>
      <c r="AA732" s="28"/>
      <c r="AB732" s="28"/>
    </row>
    <row r="733" spans="1:28">
      <c r="A733" s="58"/>
      <c r="B733" s="26"/>
      <c r="C733" s="26"/>
      <c r="D733" s="26"/>
      <c r="E733" s="27"/>
      <c r="F733" s="26"/>
      <c r="G733" s="27"/>
      <c r="H733" s="27"/>
      <c r="I733" s="27"/>
      <c r="J733" s="26"/>
      <c r="K733" s="45"/>
      <c r="L733" s="27"/>
      <c r="M733" s="42"/>
      <c r="N733" s="27"/>
      <c r="O733" s="46"/>
      <c r="P733" s="26"/>
      <c r="Q733" s="27"/>
      <c r="R733" s="26"/>
      <c r="S733" s="26"/>
      <c r="T733" s="27"/>
      <c r="U733" s="28"/>
      <c r="V733" s="28"/>
      <c r="W733" s="28"/>
      <c r="X733" s="28"/>
      <c r="Y733" s="28"/>
      <c r="Z733" s="28"/>
      <c r="AA733" s="28"/>
      <c r="AB733" s="28"/>
    </row>
    <row r="734" spans="1:28">
      <c r="A734" s="58"/>
      <c r="B734" s="26"/>
      <c r="C734" s="26"/>
      <c r="D734" s="26"/>
      <c r="E734" s="27"/>
      <c r="F734" s="26"/>
      <c r="G734" s="27"/>
      <c r="H734" s="27"/>
      <c r="I734" s="27"/>
      <c r="J734" s="26"/>
      <c r="K734" s="45"/>
      <c r="L734" s="27"/>
      <c r="M734" s="42"/>
      <c r="N734" s="27"/>
      <c r="O734" s="46"/>
      <c r="P734" s="26"/>
      <c r="Q734" s="27"/>
      <c r="R734" s="26"/>
      <c r="S734" s="26"/>
      <c r="T734" s="27"/>
      <c r="U734" s="28"/>
      <c r="V734" s="28"/>
      <c r="W734" s="28"/>
      <c r="X734" s="28"/>
      <c r="Y734" s="28"/>
      <c r="Z734" s="28"/>
      <c r="AA734" s="28"/>
      <c r="AB734" s="28"/>
    </row>
    <row r="735" spans="1:28">
      <c r="A735" s="58"/>
      <c r="B735" s="26"/>
      <c r="C735" s="26"/>
      <c r="D735" s="26"/>
      <c r="E735" s="27"/>
      <c r="F735" s="26"/>
      <c r="G735" s="27"/>
      <c r="H735" s="27"/>
      <c r="I735" s="27"/>
      <c r="J735" s="26"/>
      <c r="K735" s="45"/>
      <c r="L735" s="27"/>
      <c r="M735" s="42"/>
      <c r="N735" s="27"/>
      <c r="O735" s="46"/>
      <c r="P735" s="26"/>
      <c r="Q735" s="27"/>
      <c r="R735" s="26"/>
      <c r="S735" s="26"/>
      <c r="T735" s="27"/>
      <c r="U735" s="28"/>
      <c r="V735" s="28"/>
      <c r="W735" s="28"/>
      <c r="X735" s="28"/>
      <c r="Y735" s="28"/>
      <c r="Z735" s="28"/>
      <c r="AA735" s="28"/>
      <c r="AB735" s="28"/>
    </row>
    <row r="736" spans="1:28">
      <c r="A736" s="58"/>
      <c r="B736" s="26"/>
      <c r="C736" s="26"/>
      <c r="D736" s="26"/>
      <c r="E736" s="27"/>
      <c r="F736" s="26"/>
      <c r="G736" s="27"/>
      <c r="H736" s="27"/>
      <c r="I736" s="27"/>
      <c r="J736" s="26"/>
      <c r="K736" s="45"/>
      <c r="L736" s="27"/>
      <c r="M736" s="42"/>
      <c r="N736" s="27"/>
      <c r="O736" s="46"/>
      <c r="P736" s="26"/>
      <c r="Q736" s="27"/>
      <c r="R736" s="26"/>
      <c r="S736" s="26"/>
      <c r="T736" s="27"/>
      <c r="U736" s="28"/>
      <c r="V736" s="28"/>
      <c r="W736" s="28"/>
      <c r="X736" s="28"/>
      <c r="Y736" s="28"/>
      <c r="Z736" s="28"/>
      <c r="AA736" s="28"/>
      <c r="AB736" s="28"/>
    </row>
    <row r="737" spans="1:28">
      <c r="A737" s="58"/>
      <c r="B737" s="26"/>
      <c r="C737" s="26"/>
      <c r="D737" s="26"/>
      <c r="E737" s="27"/>
      <c r="F737" s="26"/>
      <c r="G737" s="27"/>
      <c r="H737" s="27"/>
      <c r="I737" s="27"/>
      <c r="J737" s="26"/>
      <c r="K737" s="45"/>
      <c r="L737" s="27"/>
      <c r="M737" s="42"/>
      <c r="N737" s="27"/>
      <c r="O737" s="46"/>
      <c r="P737" s="26"/>
      <c r="Q737" s="27"/>
      <c r="R737" s="26"/>
      <c r="S737" s="26"/>
      <c r="T737" s="27"/>
      <c r="U737" s="28"/>
      <c r="V737" s="28"/>
      <c r="W737" s="28"/>
      <c r="X737" s="28"/>
      <c r="Y737" s="28"/>
      <c r="Z737" s="28"/>
      <c r="AA737" s="28"/>
      <c r="AB737" s="28"/>
    </row>
    <row r="738" spans="1:28">
      <c r="A738" s="58"/>
      <c r="B738" s="26"/>
      <c r="C738" s="26"/>
      <c r="D738" s="26"/>
      <c r="E738" s="27"/>
      <c r="F738" s="26"/>
      <c r="G738" s="27"/>
      <c r="H738" s="27"/>
      <c r="I738" s="27"/>
      <c r="J738" s="26"/>
      <c r="K738" s="45"/>
      <c r="L738" s="27"/>
      <c r="M738" s="42"/>
      <c r="N738" s="27"/>
      <c r="O738" s="46"/>
      <c r="P738" s="26"/>
      <c r="Q738" s="27"/>
      <c r="R738" s="26"/>
      <c r="S738" s="26"/>
      <c r="T738" s="27"/>
      <c r="U738" s="28"/>
      <c r="V738" s="28"/>
      <c r="W738" s="28"/>
      <c r="X738" s="28"/>
      <c r="Y738" s="28"/>
      <c r="Z738" s="28"/>
      <c r="AA738" s="28"/>
      <c r="AB738" s="28"/>
    </row>
    <row r="739" spans="1:28">
      <c r="A739" s="58"/>
      <c r="B739" s="26"/>
      <c r="C739" s="26"/>
      <c r="D739" s="26"/>
      <c r="E739" s="27"/>
      <c r="F739" s="26"/>
      <c r="G739" s="27"/>
      <c r="H739" s="27"/>
      <c r="I739" s="27"/>
      <c r="J739" s="26"/>
      <c r="K739" s="45"/>
      <c r="L739" s="27"/>
      <c r="M739" s="42"/>
      <c r="N739" s="27"/>
      <c r="O739" s="46"/>
      <c r="P739" s="26"/>
      <c r="Q739" s="27"/>
      <c r="R739" s="26"/>
      <c r="S739" s="26"/>
      <c r="T739" s="27"/>
      <c r="U739" s="28"/>
      <c r="V739" s="28"/>
      <c r="W739" s="28"/>
      <c r="X739" s="28"/>
      <c r="Y739" s="28"/>
      <c r="Z739" s="28"/>
      <c r="AA739" s="28"/>
      <c r="AB739" s="28"/>
    </row>
    <row r="740" spans="1:28">
      <c r="A740" s="58"/>
      <c r="B740" s="26"/>
      <c r="C740" s="26"/>
      <c r="D740" s="26"/>
      <c r="E740" s="27"/>
      <c r="F740" s="26"/>
      <c r="G740" s="27"/>
      <c r="H740" s="27"/>
      <c r="I740" s="27"/>
      <c r="J740" s="26"/>
      <c r="K740" s="45"/>
      <c r="L740" s="27"/>
      <c r="M740" s="42"/>
      <c r="N740" s="27"/>
      <c r="O740" s="46"/>
      <c r="P740" s="26"/>
      <c r="Q740" s="27"/>
      <c r="R740" s="26"/>
      <c r="S740" s="26"/>
      <c r="T740" s="27"/>
      <c r="U740" s="28"/>
      <c r="V740" s="28"/>
      <c r="W740" s="28"/>
      <c r="X740" s="28"/>
      <c r="Y740" s="28"/>
      <c r="Z740" s="28"/>
      <c r="AA740" s="28"/>
      <c r="AB740" s="28"/>
    </row>
    <row r="741" spans="1:28">
      <c r="A741" s="58"/>
      <c r="B741" s="26"/>
      <c r="C741" s="26"/>
      <c r="D741" s="26"/>
      <c r="E741" s="27"/>
      <c r="F741" s="26"/>
      <c r="G741" s="27"/>
      <c r="H741" s="27"/>
      <c r="I741" s="27"/>
      <c r="J741" s="26"/>
      <c r="K741" s="45"/>
      <c r="L741" s="27"/>
      <c r="M741" s="42"/>
      <c r="N741" s="27"/>
      <c r="O741" s="46"/>
      <c r="P741" s="26"/>
      <c r="Q741" s="27"/>
      <c r="R741" s="26"/>
      <c r="S741" s="26"/>
      <c r="T741" s="27"/>
      <c r="U741" s="28"/>
      <c r="V741" s="28"/>
      <c r="W741" s="28"/>
      <c r="X741" s="28"/>
      <c r="Y741" s="28"/>
      <c r="Z741" s="28"/>
      <c r="AA741" s="28"/>
      <c r="AB741" s="28"/>
    </row>
    <row r="742" spans="1:28">
      <c r="A742" s="58"/>
      <c r="B742" s="26"/>
      <c r="C742" s="26"/>
      <c r="D742" s="26"/>
      <c r="E742" s="27"/>
      <c r="F742" s="26"/>
      <c r="G742" s="27"/>
      <c r="H742" s="27"/>
      <c r="I742" s="27"/>
      <c r="J742" s="26"/>
      <c r="K742" s="45"/>
      <c r="L742" s="27"/>
      <c r="M742" s="42"/>
      <c r="N742" s="27"/>
      <c r="O742" s="46"/>
      <c r="P742" s="26"/>
      <c r="Q742" s="27"/>
      <c r="R742" s="26"/>
      <c r="S742" s="26"/>
      <c r="T742" s="27"/>
      <c r="U742" s="28"/>
      <c r="V742" s="28"/>
      <c r="W742" s="28"/>
      <c r="X742" s="28"/>
      <c r="Y742" s="28"/>
      <c r="Z742" s="28"/>
      <c r="AA742" s="28"/>
      <c r="AB742" s="28"/>
    </row>
    <row r="743" spans="1:28">
      <c r="A743" s="58"/>
      <c r="B743" s="26"/>
      <c r="C743" s="26"/>
      <c r="D743" s="26"/>
      <c r="E743" s="27"/>
      <c r="F743" s="26"/>
      <c r="G743" s="27"/>
      <c r="H743" s="27"/>
      <c r="I743" s="27"/>
      <c r="J743" s="26"/>
      <c r="K743" s="45"/>
      <c r="L743" s="27"/>
      <c r="M743" s="42"/>
      <c r="N743" s="27"/>
      <c r="O743" s="46"/>
      <c r="P743" s="26"/>
      <c r="Q743" s="27"/>
      <c r="R743" s="26"/>
      <c r="S743" s="26"/>
      <c r="T743" s="27"/>
      <c r="U743" s="28"/>
      <c r="V743" s="28"/>
      <c r="W743" s="28"/>
      <c r="X743" s="28"/>
      <c r="Y743" s="28"/>
      <c r="Z743" s="28"/>
      <c r="AA743" s="28"/>
      <c r="AB743" s="28"/>
    </row>
    <row r="744" spans="1:28">
      <c r="A744" s="58"/>
      <c r="B744" s="26"/>
      <c r="C744" s="26"/>
      <c r="D744" s="26"/>
      <c r="E744" s="27"/>
      <c r="F744" s="26"/>
      <c r="G744" s="27"/>
      <c r="H744" s="27"/>
      <c r="I744" s="27"/>
      <c r="J744" s="26"/>
      <c r="K744" s="45"/>
      <c r="L744" s="27"/>
      <c r="M744" s="42"/>
      <c r="N744" s="27"/>
      <c r="O744" s="46"/>
      <c r="P744" s="26"/>
      <c r="Q744" s="27"/>
      <c r="R744" s="26"/>
      <c r="S744" s="26"/>
      <c r="T744" s="27"/>
      <c r="U744" s="28"/>
      <c r="V744" s="28"/>
      <c r="W744" s="28"/>
      <c r="X744" s="28"/>
      <c r="Y744" s="28"/>
      <c r="Z744" s="28"/>
      <c r="AA744" s="28"/>
      <c r="AB744" s="28"/>
    </row>
    <row r="745" spans="1:28">
      <c r="A745" s="58"/>
      <c r="B745" s="26"/>
      <c r="C745" s="26"/>
      <c r="D745" s="26"/>
      <c r="E745" s="27"/>
      <c r="F745" s="26"/>
      <c r="G745" s="27"/>
      <c r="H745" s="27"/>
      <c r="I745" s="27"/>
      <c r="J745" s="26"/>
      <c r="K745" s="45"/>
      <c r="L745" s="27"/>
      <c r="M745" s="42"/>
      <c r="N745" s="27"/>
      <c r="O745" s="46"/>
      <c r="P745" s="26"/>
      <c r="Q745" s="27"/>
      <c r="R745" s="26"/>
      <c r="S745" s="26"/>
      <c r="T745" s="27"/>
      <c r="U745" s="28"/>
      <c r="V745" s="28"/>
      <c r="W745" s="28"/>
      <c r="X745" s="28"/>
      <c r="Y745" s="28"/>
      <c r="Z745" s="28"/>
      <c r="AA745" s="28"/>
      <c r="AB745" s="28"/>
    </row>
    <row r="746" spans="1:28">
      <c r="A746" s="58"/>
      <c r="B746" s="26"/>
      <c r="C746" s="26"/>
      <c r="D746" s="26"/>
      <c r="E746" s="27"/>
      <c r="F746" s="26"/>
      <c r="G746" s="27"/>
      <c r="H746" s="27"/>
      <c r="I746" s="27"/>
      <c r="J746" s="26"/>
      <c r="K746" s="45"/>
      <c r="L746" s="27"/>
      <c r="M746" s="42"/>
      <c r="N746" s="27"/>
      <c r="O746" s="46"/>
      <c r="P746" s="26"/>
      <c r="Q746" s="27"/>
      <c r="R746" s="26"/>
      <c r="S746" s="26"/>
      <c r="T746" s="27"/>
      <c r="U746" s="28"/>
      <c r="V746" s="28"/>
      <c r="W746" s="28"/>
      <c r="X746" s="28"/>
      <c r="Y746" s="28"/>
      <c r="Z746" s="28"/>
      <c r="AA746" s="28"/>
      <c r="AB746" s="28"/>
    </row>
    <row r="747" spans="1:28">
      <c r="A747" s="58"/>
      <c r="B747" s="26"/>
      <c r="C747" s="26"/>
      <c r="D747" s="26"/>
      <c r="E747" s="27"/>
      <c r="F747" s="26"/>
      <c r="G747" s="27"/>
      <c r="H747" s="27"/>
      <c r="I747" s="27"/>
      <c r="J747" s="26"/>
      <c r="K747" s="45"/>
      <c r="L747" s="27"/>
      <c r="M747" s="42"/>
      <c r="N747" s="27"/>
      <c r="O747" s="46"/>
      <c r="P747" s="26"/>
      <c r="Q747" s="27"/>
      <c r="R747" s="26"/>
      <c r="S747" s="26"/>
      <c r="T747" s="27"/>
      <c r="U747" s="28"/>
      <c r="V747" s="28"/>
      <c r="W747" s="28"/>
      <c r="X747" s="28"/>
      <c r="Y747" s="28"/>
      <c r="Z747" s="28"/>
      <c r="AA747" s="28"/>
      <c r="AB747" s="28"/>
    </row>
    <row r="748" spans="1:28">
      <c r="A748" s="58"/>
      <c r="B748" s="26"/>
      <c r="C748" s="26"/>
      <c r="D748" s="26"/>
      <c r="E748" s="27"/>
      <c r="F748" s="26"/>
      <c r="G748" s="27"/>
      <c r="H748" s="27"/>
      <c r="I748" s="27"/>
      <c r="J748" s="26"/>
      <c r="K748" s="45"/>
      <c r="L748" s="27"/>
      <c r="M748" s="42"/>
      <c r="N748" s="27"/>
      <c r="O748" s="46"/>
      <c r="P748" s="26"/>
      <c r="Q748" s="27"/>
      <c r="R748" s="26"/>
      <c r="S748" s="26"/>
      <c r="T748" s="27"/>
      <c r="U748" s="28"/>
      <c r="V748" s="28"/>
      <c r="W748" s="28"/>
      <c r="X748" s="28"/>
      <c r="Y748" s="28"/>
      <c r="Z748" s="28"/>
      <c r="AA748" s="28"/>
      <c r="AB748" s="28"/>
    </row>
    <row r="749" spans="1:28">
      <c r="A749" s="58"/>
      <c r="B749" s="26"/>
      <c r="C749" s="26"/>
      <c r="D749" s="26"/>
      <c r="E749" s="27"/>
      <c r="F749" s="26"/>
      <c r="G749" s="27"/>
      <c r="H749" s="27"/>
      <c r="I749" s="27"/>
      <c r="J749" s="26"/>
      <c r="K749" s="45"/>
      <c r="L749" s="27"/>
      <c r="M749" s="42"/>
      <c r="N749" s="27"/>
      <c r="O749" s="46"/>
      <c r="P749" s="26"/>
      <c r="Q749" s="27"/>
      <c r="R749" s="26"/>
      <c r="S749" s="26"/>
      <c r="T749" s="27"/>
      <c r="U749" s="28"/>
      <c r="V749" s="28"/>
      <c r="W749" s="28"/>
      <c r="X749" s="28"/>
      <c r="Y749" s="28"/>
      <c r="Z749" s="28"/>
      <c r="AA749" s="28"/>
      <c r="AB749" s="28"/>
    </row>
    <row r="750" spans="1:28">
      <c r="A750" s="58"/>
      <c r="B750" s="26"/>
      <c r="C750" s="26"/>
      <c r="D750" s="26"/>
      <c r="E750" s="27"/>
      <c r="F750" s="26"/>
      <c r="G750" s="27"/>
      <c r="H750" s="27"/>
      <c r="I750" s="27"/>
      <c r="J750" s="26"/>
      <c r="K750" s="45"/>
      <c r="L750" s="27"/>
      <c r="M750" s="42"/>
      <c r="N750" s="27"/>
      <c r="O750" s="46"/>
      <c r="P750" s="26"/>
      <c r="Q750" s="27"/>
      <c r="R750" s="26"/>
      <c r="S750" s="26"/>
      <c r="T750" s="27"/>
      <c r="U750" s="28"/>
      <c r="V750" s="28"/>
      <c r="W750" s="28"/>
      <c r="X750" s="28"/>
      <c r="Y750" s="28"/>
      <c r="Z750" s="28"/>
      <c r="AA750" s="28"/>
      <c r="AB750" s="28"/>
    </row>
    <row r="751" spans="1:28">
      <c r="A751" s="58"/>
      <c r="B751" s="26"/>
      <c r="C751" s="26"/>
      <c r="D751" s="26"/>
      <c r="E751" s="27"/>
      <c r="F751" s="26"/>
      <c r="G751" s="27"/>
      <c r="H751" s="27"/>
      <c r="I751" s="27"/>
      <c r="J751" s="26"/>
      <c r="K751" s="45"/>
      <c r="L751" s="27"/>
      <c r="M751" s="42"/>
      <c r="N751" s="27"/>
      <c r="O751" s="46"/>
      <c r="P751" s="26"/>
      <c r="Q751" s="27"/>
      <c r="R751" s="26"/>
      <c r="S751" s="26"/>
      <c r="T751" s="27"/>
      <c r="U751" s="28"/>
      <c r="V751" s="28"/>
      <c r="W751" s="28"/>
      <c r="X751" s="28"/>
      <c r="Y751" s="28"/>
      <c r="Z751" s="28"/>
      <c r="AA751" s="28"/>
      <c r="AB751" s="28"/>
    </row>
    <row r="752" spans="1:28">
      <c r="A752" s="58"/>
      <c r="B752" s="26"/>
      <c r="C752" s="26"/>
      <c r="D752" s="26"/>
      <c r="E752" s="27"/>
      <c r="F752" s="26"/>
      <c r="G752" s="27"/>
      <c r="H752" s="27"/>
      <c r="I752" s="27"/>
      <c r="J752" s="26"/>
      <c r="K752" s="45"/>
      <c r="L752" s="27"/>
      <c r="M752" s="42"/>
      <c r="N752" s="27"/>
      <c r="O752" s="46"/>
      <c r="P752" s="26"/>
      <c r="Q752" s="27"/>
      <c r="R752" s="26"/>
      <c r="S752" s="26"/>
      <c r="T752" s="27"/>
      <c r="U752" s="28"/>
      <c r="V752" s="28"/>
      <c r="W752" s="28"/>
      <c r="X752" s="28"/>
      <c r="Y752" s="28"/>
      <c r="Z752" s="28"/>
      <c r="AA752" s="28"/>
      <c r="AB752" s="28"/>
    </row>
    <row r="753" spans="1:28">
      <c r="A753" s="58"/>
      <c r="B753" s="26"/>
      <c r="C753" s="26"/>
      <c r="D753" s="26"/>
      <c r="E753" s="27"/>
      <c r="F753" s="26"/>
      <c r="G753" s="27"/>
      <c r="H753" s="27"/>
      <c r="I753" s="27"/>
      <c r="J753" s="26"/>
      <c r="K753" s="45"/>
      <c r="L753" s="27"/>
      <c r="M753" s="42"/>
      <c r="N753" s="27"/>
      <c r="O753" s="46"/>
      <c r="P753" s="26"/>
      <c r="Q753" s="27"/>
      <c r="R753" s="26"/>
      <c r="S753" s="26"/>
      <c r="T753" s="27"/>
      <c r="U753" s="28"/>
      <c r="V753" s="28"/>
      <c r="W753" s="28"/>
      <c r="X753" s="28"/>
      <c r="Y753" s="28"/>
      <c r="Z753" s="28"/>
      <c r="AA753" s="28"/>
      <c r="AB753" s="28"/>
    </row>
    <row r="754" spans="1:28">
      <c r="A754" s="58"/>
      <c r="B754" s="26"/>
      <c r="C754" s="26"/>
      <c r="D754" s="26"/>
      <c r="E754" s="27"/>
      <c r="F754" s="26"/>
      <c r="G754" s="27"/>
      <c r="H754" s="27"/>
      <c r="I754" s="27"/>
      <c r="J754" s="26"/>
      <c r="K754" s="45"/>
      <c r="L754" s="27"/>
      <c r="M754" s="42"/>
      <c r="N754" s="27"/>
      <c r="O754" s="46"/>
      <c r="P754" s="26"/>
      <c r="Q754" s="27"/>
      <c r="R754" s="26"/>
      <c r="S754" s="26"/>
      <c r="T754" s="27"/>
      <c r="U754" s="28"/>
      <c r="V754" s="28"/>
      <c r="W754" s="28"/>
      <c r="X754" s="28"/>
      <c r="Y754" s="28"/>
      <c r="Z754" s="28"/>
      <c r="AA754" s="28"/>
      <c r="AB754" s="28"/>
    </row>
    <row r="755" spans="1:28">
      <c r="A755" s="58"/>
      <c r="B755" s="26"/>
      <c r="C755" s="26"/>
      <c r="D755" s="26"/>
      <c r="E755" s="27"/>
      <c r="F755" s="26"/>
      <c r="G755" s="27"/>
      <c r="H755" s="27"/>
      <c r="I755" s="27"/>
      <c r="J755" s="26"/>
      <c r="K755" s="45"/>
      <c r="L755" s="27"/>
      <c r="M755" s="42"/>
      <c r="N755" s="27"/>
      <c r="O755" s="46"/>
      <c r="P755" s="26"/>
      <c r="Q755" s="27"/>
      <c r="R755" s="26"/>
      <c r="S755" s="26"/>
      <c r="T755" s="27"/>
      <c r="U755" s="28"/>
      <c r="V755" s="28"/>
      <c r="W755" s="28"/>
      <c r="X755" s="28"/>
      <c r="Y755" s="28"/>
      <c r="Z755" s="28"/>
      <c r="AA755" s="28"/>
      <c r="AB755" s="28"/>
    </row>
    <row r="756" spans="1:28">
      <c r="A756" s="58"/>
      <c r="B756" s="26"/>
      <c r="C756" s="26"/>
      <c r="D756" s="26"/>
      <c r="E756" s="27"/>
      <c r="F756" s="26"/>
      <c r="G756" s="27"/>
      <c r="H756" s="27"/>
      <c r="I756" s="27"/>
      <c r="J756" s="26"/>
      <c r="K756" s="45"/>
      <c r="L756" s="27"/>
      <c r="M756" s="42"/>
      <c r="N756" s="27"/>
      <c r="O756" s="46"/>
      <c r="P756" s="26"/>
      <c r="Q756" s="27"/>
      <c r="R756" s="26"/>
      <c r="S756" s="26"/>
      <c r="T756" s="27"/>
      <c r="U756" s="28"/>
      <c r="V756" s="28"/>
      <c r="W756" s="28"/>
      <c r="X756" s="28"/>
      <c r="Y756" s="28"/>
      <c r="Z756" s="28"/>
      <c r="AA756" s="28"/>
      <c r="AB756" s="28"/>
    </row>
    <row r="757" spans="1:28">
      <c r="A757" s="58"/>
      <c r="B757" s="26"/>
      <c r="C757" s="26"/>
      <c r="D757" s="26"/>
      <c r="E757" s="27"/>
      <c r="F757" s="26"/>
      <c r="G757" s="27"/>
      <c r="H757" s="27"/>
      <c r="I757" s="27"/>
      <c r="J757" s="26"/>
      <c r="K757" s="45"/>
      <c r="L757" s="27"/>
      <c r="M757" s="42"/>
      <c r="N757" s="27"/>
      <c r="O757" s="46"/>
      <c r="P757" s="26"/>
      <c r="Q757" s="27"/>
      <c r="R757" s="26"/>
      <c r="S757" s="26"/>
      <c r="T757" s="27"/>
      <c r="U757" s="28"/>
      <c r="V757" s="28"/>
      <c r="W757" s="28"/>
      <c r="X757" s="28"/>
      <c r="Y757" s="28"/>
      <c r="Z757" s="28"/>
      <c r="AA757" s="28"/>
      <c r="AB757" s="28"/>
    </row>
    <row r="758" spans="1:28">
      <c r="A758" s="58"/>
      <c r="B758" s="26"/>
      <c r="C758" s="26"/>
      <c r="D758" s="26"/>
      <c r="E758" s="27"/>
      <c r="F758" s="26"/>
      <c r="G758" s="27"/>
      <c r="H758" s="27"/>
      <c r="I758" s="27"/>
      <c r="J758" s="26"/>
      <c r="K758" s="45"/>
      <c r="L758" s="27"/>
      <c r="M758" s="42"/>
      <c r="N758" s="27"/>
      <c r="O758" s="46"/>
      <c r="P758" s="26"/>
      <c r="Q758" s="27"/>
      <c r="R758" s="26"/>
      <c r="S758" s="26"/>
      <c r="T758" s="27"/>
      <c r="U758" s="28"/>
      <c r="V758" s="28"/>
      <c r="W758" s="28"/>
      <c r="X758" s="28"/>
      <c r="Y758" s="28"/>
      <c r="Z758" s="28"/>
      <c r="AA758" s="28"/>
      <c r="AB758" s="28"/>
    </row>
    <row r="759" spans="1:28">
      <c r="A759" s="58"/>
      <c r="B759" s="26"/>
      <c r="C759" s="26"/>
      <c r="D759" s="26"/>
      <c r="E759" s="27"/>
      <c r="F759" s="26"/>
      <c r="G759" s="27"/>
      <c r="H759" s="27"/>
      <c r="I759" s="27"/>
      <c r="J759" s="26"/>
      <c r="K759" s="45"/>
      <c r="L759" s="27"/>
      <c r="M759" s="42"/>
      <c r="N759" s="27"/>
      <c r="O759" s="46"/>
      <c r="P759" s="26"/>
      <c r="Q759" s="27"/>
      <c r="R759" s="26"/>
      <c r="S759" s="26"/>
      <c r="T759" s="27"/>
      <c r="U759" s="28"/>
      <c r="V759" s="28"/>
      <c r="W759" s="28"/>
      <c r="X759" s="28"/>
      <c r="Y759" s="28"/>
      <c r="Z759" s="28"/>
      <c r="AA759" s="28"/>
      <c r="AB759" s="28"/>
    </row>
    <row r="760" spans="1:28">
      <c r="A760" s="58"/>
      <c r="B760" s="26"/>
      <c r="C760" s="26"/>
      <c r="D760" s="26"/>
      <c r="E760" s="27"/>
      <c r="F760" s="26"/>
      <c r="G760" s="27"/>
      <c r="H760" s="27"/>
      <c r="I760" s="27"/>
      <c r="J760" s="26"/>
      <c r="K760" s="45"/>
      <c r="L760" s="27"/>
      <c r="M760" s="42"/>
      <c r="N760" s="27"/>
      <c r="O760" s="46"/>
      <c r="P760" s="26"/>
      <c r="Q760" s="27"/>
      <c r="R760" s="26"/>
      <c r="S760" s="26"/>
      <c r="T760" s="27"/>
      <c r="U760" s="28"/>
      <c r="V760" s="28"/>
      <c r="W760" s="28"/>
      <c r="X760" s="28"/>
      <c r="Y760" s="28"/>
      <c r="Z760" s="28"/>
      <c r="AA760" s="28"/>
      <c r="AB760" s="28"/>
    </row>
    <row r="761" spans="1:28">
      <c r="A761" s="58"/>
      <c r="B761" s="26"/>
      <c r="C761" s="26"/>
      <c r="D761" s="26"/>
      <c r="E761" s="27"/>
      <c r="F761" s="26"/>
      <c r="G761" s="27"/>
      <c r="H761" s="27"/>
      <c r="I761" s="27"/>
      <c r="J761" s="26"/>
      <c r="K761" s="45"/>
      <c r="L761" s="27"/>
      <c r="M761" s="42"/>
      <c r="N761" s="27"/>
      <c r="O761" s="46"/>
      <c r="P761" s="26"/>
      <c r="Q761" s="27"/>
      <c r="R761" s="26"/>
      <c r="S761" s="26"/>
      <c r="T761" s="27"/>
      <c r="U761" s="28"/>
      <c r="V761" s="28"/>
      <c r="W761" s="28"/>
      <c r="X761" s="28"/>
      <c r="Y761" s="28"/>
      <c r="Z761" s="28"/>
      <c r="AA761" s="28"/>
      <c r="AB761" s="28"/>
    </row>
    <row r="762" spans="1:28">
      <c r="A762" s="58"/>
      <c r="B762" s="26"/>
      <c r="C762" s="26"/>
      <c r="D762" s="26"/>
      <c r="E762" s="27"/>
      <c r="F762" s="26"/>
      <c r="G762" s="27"/>
      <c r="H762" s="27"/>
      <c r="I762" s="27"/>
      <c r="J762" s="26"/>
      <c r="K762" s="45"/>
      <c r="L762" s="27"/>
      <c r="M762" s="42"/>
      <c r="N762" s="27"/>
      <c r="O762" s="46"/>
      <c r="P762" s="26"/>
      <c r="Q762" s="27"/>
      <c r="R762" s="26"/>
      <c r="S762" s="26"/>
      <c r="T762" s="27"/>
      <c r="U762" s="28"/>
      <c r="V762" s="28"/>
      <c r="W762" s="28"/>
      <c r="X762" s="28"/>
      <c r="Y762" s="28"/>
      <c r="Z762" s="28"/>
      <c r="AA762" s="28"/>
      <c r="AB762" s="28"/>
    </row>
    <row r="763" spans="1:28">
      <c r="A763" s="58"/>
      <c r="B763" s="26"/>
      <c r="C763" s="26"/>
      <c r="D763" s="26"/>
      <c r="E763" s="27"/>
      <c r="F763" s="26"/>
      <c r="G763" s="27"/>
      <c r="H763" s="27"/>
      <c r="I763" s="27"/>
      <c r="J763" s="26"/>
      <c r="K763" s="45"/>
      <c r="L763" s="27"/>
      <c r="M763" s="42"/>
      <c r="N763" s="27"/>
      <c r="O763" s="46"/>
      <c r="P763" s="26"/>
      <c r="Q763" s="27"/>
      <c r="R763" s="26"/>
      <c r="S763" s="26"/>
      <c r="T763" s="27"/>
      <c r="U763" s="28"/>
      <c r="V763" s="28"/>
      <c r="W763" s="28"/>
      <c r="X763" s="28"/>
      <c r="Y763" s="28"/>
      <c r="Z763" s="28"/>
      <c r="AA763" s="28"/>
      <c r="AB763" s="28"/>
    </row>
    <row r="764" spans="1:28">
      <c r="A764" s="58"/>
      <c r="B764" s="26"/>
      <c r="C764" s="26"/>
      <c r="D764" s="26"/>
      <c r="E764" s="27"/>
      <c r="F764" s="26"/>
      <c r="G764" s="27"/>
      <c r="H764" s="27"/>
      <c r="I764" s="27"/>
      <c r="J764" s="26"/>
      <c r="K764" s="45"/>
      <c r="L764" s="27"/>
      <c r="M764" s="42"/>
      <c r="N764" s="27"/>
      <c r="O764" s="46"/>
      <c r="P764" s="26"/>
      <c r="Q764" s="27"/>
      <c r="R764" s="26"/>
      <c r="S764" s="26"/>
      <c r="T764" s="27"/>
      <c r="U764" s="28"/>
      <c r="V764" s="28"/>
      <c r="W764" s="28"/>
      <c r="X764" s="28"/>
      <c r="Y764" s="28"/>
      <c r="Z764" s="28"/>
      <c r="AA764" s="28"/>
      <c r="AB764" s="28"/>
    </row>
    <row r="765" spans="1:28">
      <c r="A765" s="58"/>
      <c r="B765" s="26"/>
      <c r="C765" s="26"/>
      <c r="D765" s="26"/>
      <c r="E765" s="27"/>
      <c r="F765" s="26"/>
      <c r="G765" s="27"/>
      <c r="H765" s="27"/>
      <c r="I765" s="27"/>
      <c r="J765" s="26"/>
      <c r="K765" s="45"/>
      <c r="L765" s="27"/>
      <c r="M765" s="42"/>
      <c r="N765" s="27"/>
      <c r="O765" s="46"/>
      <c r="P765" s="26"/>
      <c r="Q765" s="27"/>
      <c r="R765" s="26"/>
      <c r="S765" s="26"/>
      <c r="T765" s="27"/>
      <c r="U765" s="28"/>
      <c r="V765" s="28"/>
      <c r="W765" s="28"/>
      <c r="X765" s="28"/>
      <c r="Y765" s="28"/>
      <c r="Z765" s="28"/>
      <c r="AA765" s="28"/>
      <c r="AB765" s="28"/>
    </row>
    <row r="766" spans="1:28">
      <c r="A766" s="58"/>
      <c r="B766" s="26"/>
      <c r="C766" s="26"/>
      <c r="D766" s="26"/>
      <c r="E766" s="27"/>
      <c r="F766" s="26"/>
      <c r="G766" s="27"/>
      <c r="H766" s="27"/>
      <c r="I766" s="27"/>
      <c r="J766" s="26"/>
      <c r="K766" s="45"/>
      <c r="L766" s="27"/>
      <c r="M766" s="42"/>
      <c r="N766" s="27"/>
      <c r="O766" s="46"/>
      <c r="P766" s="26"/>
      <c r="Q766" s="27"/>
      <c r="R766" s="26"/>
      <c r="S766" s="26"/>
      <c r="T766" s="27"/>
      <c r="U766" s="28"/>
      <c r="V766" s="28"/>
      <c r="W766" s="28"/>
      <c r="X766" s="28"/>
      <c r="Y766" s="28"/>
      <c r="Z766" s="28"/>
      <c r="AA766" s="28"/>
      <c r="AB766" s="28"/>
    </row>
    <row r="767" spans="1:28">
      <c r="A767" s="58"/>
      <c r="B767" s="26"/>
      <c r="C767" s="26"/>
      <c r="D767" s="26"/>
      <c r="E767" s="27"/>
      <c r="F767" s="26"/>
      <c r="G767" s="27"/>
      <c r="H767" s="27"/>
      <c r="I767" s="27"/>
      <c r="J767" s="26"/>
      <c r="K767" s="45"/>
      <c r="L767" s="27"/>
      <c r="M767" s="42"/>
      <c r="N767" s="27"/>
      <c r="O767" s="46"/>
      <c r="P767" s="26"/>
      <c r="Q767" s="27"/>
      <c r="R767" s="26"/>
      <c r="S767" s="26"/>
      <c r="T767" s="27"/>
      <c r="U767" s="28"/>
      <c r="V767" s="28"/>
      <c r="W767" s="28"/>
      <c r="X767" s="28"/>
      <c r="Y767" s="28"/>
      <c r="Z767" s="28"/>
      <c r="AA767" s="28"/>
      <c r="AB767" s="28"/>
    </row>
    <row r="768" spans="1:28">
      <c r="A768" s="58"/>
      <c r="B768" s="26"/>
      <c r="C768" s="26"/>
      <c r="D768" s="26"/>
      <c r="E768" s="27"/>
      <c r="F768" s="26"/>
      <c r="G768" s="27"/>
      <c r="H768" s="27"/>
      <c r="I768" s="27"/>
      <c r="J768" s="26"/>
      <c r="K768" s="45"/>
      <c r="L768" s="27"/>
      <c r="M768" s="42"/>
      <c r="N768" s="27"/>
      <c r="O768" s="46"/>
      <c r="P768" s="26"/>
      <c r="Q768" s="27"/>
      <c r="R768" s="26"/>
      <c r="S768" s="26"/>
      <c r="T768" s="27"/>
      <c r="U768" s="28"/>
      <c r="V768" s="28"/>
      <c r="W768" s="28"/>
      <c r="X768" s="28"/>
      <c r="Y768" s="28"/>
      <c r="Z768" s="28"/>
      <c r="AA768" s="28"/>
      <c r="AB768" s="28"/>
    </row>
    <row r="769" spans="1:28">
      <c r="A769" s="58"/>
      <c r="B769" s="26"/>
      <c r="C769" s="26"/>
      <c r="D769" s="26"/>
      <c r="E769" s="27"/>
      <c r="F769" s="26"/>
      <c r="G769" s="27"/>
      <c r="H769" s="27"/>
      <c r="I769" s="27"/>
      <c r="J769" s="26"/>
      <c r="K769" s="45"/>
      <c r="L769" s="27"/>
      <c r="M769" s="42"/>
      <c r="N769" s="27"/>
      <c r="O769" s="46"/>
      <c r="P769" s="26"/>
      <c r="Q769" s="27"/>
      <c r="R769" s="26"/>
      <c r="S769" s="26"/>
      <c r="T769" s="27"/>
      <c r="U769" s="28"/>
      <c r="V769" s="28"/>
      <c r="W769" s="28"/>
      <c r="X769" s="28"/>
      <c r="Y769" s="28"/>
      <c r="Z769" s="28"/>
      <c r="AA769" s="28"/>
      <c r="AB769" s="28"/>
    </row>
    <row r="770" spans="1:28">
      <c r="A770" s="58"/>
      <c r="B770" s="26"/>
      <c r="C770" s="26"/>
      <c r="D770" s="26"/>
      <c r="E770" s="27"/>
      <c r="F770" s="26"/>
      <c r="G770" s="27"/>
      <c r="H770" s="27"/>
      <c r="I770" s="27"/>
      <c r="J770" s="26"/>
      <c r="K770" s="45"/>
      <c r="L770" s="27"/>
      <c r="M770" s="42"/>
      <c r="N770" s="27"/>
      <c r="O770" s="46"/>
      <c r="P770" s="26"/>
      <c r="Q770" s="27"/>
      <c r="R770" s="26"/>
      <c r="S770" s="26"/>
      <c r="T770" s="27"/>
      <c r="U770" s="28"/>
      <c r="V770" s="28"/>
      <c r="W770" s="28"/>
      <c r="X770" s="28"/>
      <c r="Y770" s="28"/>
      <c r="Z770" s="28"/>
      <c r="AA770" s="28"/>
      <c r="AB770" s="28"/>
    </row>
    <row r="771" spans="1:28">
      <c r="A771" s="58"/>
      <c r="B771" s="26"/>
      <c r="C771" s="26"/>
      <c r="D771" s="26"/>
      <c r="E771" s="27"/>
      <c r="F771" s="26"/>
      <c r="G771" s="27"/>
      <c r="H771" s="27"/>
      <c r="I771" s="27"/>
      <c r="J771" s="26"/>
      <c r="K771" s="45"/>
      <c r="L771" s="27"/>
      <c r="M771" s="42"/>
      <c r="N771" s="27"/>
      <c r="O771" s="46"/>
      <c r="P771" s="26"/>
      <c r="Q771" s="27"/>
      <c r="R771" s="26"/>
      <c r="S771" s="26"/>
      <c r="T771" s="27"/>
      <c r="U771" s="28"/>
      <c r="V771" s="28"/>
      <c r="W771" s="28"/>
      <c r="X771" s="28"/>
      <c r="Y771" s="28"/>
      <c r="Z771" s="28"/>
      <c r="AA771" s="28"/>
      <c r="AB771" s="28"/>
    </row>
    <row r="772" spans="1:28">
      <c r="A772" s="58"/>
      <c r="B772" s="26"/>
      <c r="C772" s="26"/>
      <c r="D772" s="26"/>
      <c r="E772" s="27"/>
      <c r="F772" s="26"/>
      <c r="G772" s="27"/>
      <c r="H772" s="27"/>
      <c r="I772" s="27"/>
      <c r="J772" s="26"/>
      <c r="K772" s="45"/>
      <c r="L772" s="27"/>
      <c r="M772" s="42"/>
      <c r="N772" s="27"/>
      <c r="O772" s="46"/>
      <c r="P772" s="26"/>
      <c r="Q772" s="27"/>
      <c r="R772" s="26"/>
      <c r="S772" s="26"/>
      <c r="T772" s="27"/>
      <c r="U772" s="28"/>
      <c r="V772" s="28"/>
      <c r="W772" s="28"/>
      <c r="X772" s="28"/>
      <c r="Y772" s="28"/>
      <c r="Z772" s="28"/>
      <c r="AA772" s="28"/>
      <c r="AB772" s="28"/>
    </row>
    <row r="773" spans="1:28">
      <c r="A773" s="58"/>
      <c r="B773" s="26"/>
      <c r="C773" s="26"/>
      <c r="D773" s="26"/>
      <c r="E773" s="27"/>
      <c r="F773" s="26"/>
      <c r="G773" s="27"/>
      <c r="H773" s="27"/>
      <c r="I773" s="27"/>
      <c r="J773" s="26"/>
      <c r="K773" s="45"/>
      <c r="L773" s="27"/>
      <c r="M773" s="42"/>
      <c r="N773" s="27"/>
      <c r="O773" s="46"/>
      <c r="P773" s="26"/>
      <c r="Q773" s="27"/>
      <c r="R773" s="26"/>
      <c r="S773" s="26"/>
      <c r="T773" s="27"/>
      <c r="U773" s="28"/>
      <c r="V773" s="28"/>
      <c r="W773" s="28"/>
      <c r="X773" s="28"/>
      <c r="Y773" s="28"/>
      <c r="Z773" s="28"/>
      <c r="AA773" s="28"/>
      <c r="AB773" s="28"/>
    </row>
    <row r="774" spans="1:28">
      <c r="A774" s="58"/>
      <c r="B774" s="26"/>
      <c r="C774" s="26"/>
      <c r="D774" s="26"/>
      <c r="E774" s="27"/>
      <c r="F774" s="26"/>
      <c r="G774" s="27"/>
      <c r="H774" s="27"/>
      <c r="I774" s="27"/>
      <c r="J774" s="26"/>
      <c r="K774" s="45"/>
      <c r="L774" s="27"/>
      <c r="M774" s="42"/>
      <c r="N774" s="27"/>
      <c r="O774" s="46"/>
      <c r="P774" s="26"/>
      <c r="Q774" s="27"/>
      <c r="R774" s="26"/>
      <c r="S774" s="26"/>
      <c r="T774" s="27"/>
      <c r="U774" s="28"/>
      <c r="V774" s="28"/>
      <c r="W774" s="28"/>
      <c r="X774" s="28"/>
      <c r="Y774" s="28"/>
      <c r="Z774" s="28"/>
      <c r="AA774" s="28"/>
      <c r="AB774" s="28"/>
    </row>
    <row r="775" spans="1:28">
      <c r="A775" s="58"/>
      <c r="B775" s="26"/>
      <c r="C775" s="26"/>
      <c r="D775" s="26"/>
      <c r="E775" s="27"/>
      <c r="F775" s="26"/>
      <c r="G775" s="27"/>
      <c r="H775" s="27"/>
      <c r="I775" s="27"/>
      <c r="J775" s="26"/>
      <c r="K775" s="45"/>
      <c r="L775" s="27"/>
      <c r="M775" s="42"/>
      <c r="N775" s="27"/>
      <c r="O775" s="46"/>
      <c r="P775" s="26"/>
      <c r="Q775" s="27"/>
      <c r="R775" s="26"/>
      <c r="S775" s="26"/>
      <c r="T775" s="27"/>
      <c r="U775" s="28"/>
      <c r="V775" s="28"/>
      <c r="W775" s="28"/>
      <c r="X775" s="28"/>
      <c r="Y775" s="28"/>
      <c r="Z775" s="28"/>
      <c r="AA775" s="28"/>
      <c r="AB775" s="28"/>
    </row>
    <row r="776" spans="1:28">
      <c r="A776" s="58"/>
      <c r="B776" s="26"/>
      <c r="C776" s="26"/>
      <c r="D776" s="26"/>
      <c r="E776" s="27"/>
      <c r="F776" s="26"/>
      <c r="G776" s="27"/>
      <c r="H776" s="27"/>
      <c r="I776" s="27"/>
      <c r="J776" s="26"/>
      <c r="K776" s="45"/>
      <c r="L776" s="27"/>
      <c r="M776" s="42"/>
      <c r="N776" s="27"/>
      <c r="O776" s="46"/>
      <c r="P776" s="26"/>
      <c r="Q776" s="27"/>
      <c r="R776" s="26"/>
      <c r="S776" s="26"/>
      <c r="T776" s="27"/>
      <c r="U776" s="28"/>
      <c r="V776" s="28"/>
      <c r="W776" s="28"/>
      <c r="X776" s="28"/>
      <c r="Y776" s="28"/>
      <c r="Z776" s="28"/>
      <c r="AA776" s="28"/>
      <c r="AB776" s="28"/>
    </row>
    <row r="777" spans="1:28">
      <c r="A777" s="58"/>
      <c r="B777" s="26"/>
      <c r="C777" s="26"/>
      <c r="D777" s="26"/>
      <c r="E777" s="27"/>
      <c r="F777" s="26"/>
      <c r="G777" s="27"/>
      <c r="H777" s="27"/>
      <c r="I777" s="27"/>
      <c r="J777" s="26"/>
      <c r="K777" s="45"/>
      <c r="L777" s="27"/>
      <c r="M777" s="42"/>
      <c r="N777" s="27"/>
      <c r="O777" s="46"/>
      <c r="P777" s="26"/>
      <c r="Q777" s="27"/>
      <c r="R777" s="26"/>
      <c r="S777" s="26"/>
      <c r="T777" s="27"/>
      <c r="U777" s="28"/>
      <c r="V777" s="28"/>
      <c r="W777" s="28"/>
      <c r="X777" s="28"/>
      <c r="Y777" s="28"/>
      <c r="Z777" s="28"/>
      <c r="AA777" s="28"/>
      <c r="AB777" s="28"/>
    </row>
    <row r="778" spans="1:28">
      <c r="A778" s="58"/>
      <c r="B778" s="26"/>
      <c r="C778" s="26"/>
      <c r="D778" s="26"/>
      <c r="E778" s="27"/>
      <c r="F778" s="26"/>
      <c r="G778" s="27"/>
      <c r="H778" s="27"/>
      <c r="I778" s="27"/>
      <c r="J778" s="26"/>
      <c r="K778" s="45"/>
      <c r="L778" s="27"/>
      <c r="M778" s="42"/>
      <c r="N778" s="27"/>
      <c r="O778" s="46"/>
      <c r="P778" s="26"/>
      <c r="Q778" s="27"/>
      <c r="R778" s="26"/>
      <c r="S778" s="26"/>
      <c r="T778" s="27"/>
      <c r="U778" s="28"/>
      <c r="V778" s="28"/>
      <c r="W778" s="28"/>
      <c r="X778" s="28"/>
      <c r="Y778" s="28"/>
      <c r="Z778" s="28"/>
      <c r="AA778" s="28"/>
      <c r="AB778" s="28"/>
    </row>
    <row r="779" spans="1:28">
      <c r="A779" s="58"/>
      <c r="B779" s="26"/>
      <c r="C779" s="26"/>
      <c r="D779" s="26"/>
      <c r="E779" s="27"/>
      <c r="F779" s="26"/>
      <c r="G779" s="27"/>
      <c r="H779" s="27"/>
      <c r="I779" s="27"/>
      <c r="J779" s="26"/>
      <c r="K779" s="45"/>
      <c r="L779" s="27"/>
      <c r="M779" s="42"/>
      <c r="N779" s="27"/>
      <c r="O779" s="46"/>
      <c r="P779" s="26"/>
      <c r="Q779" s="27"/>
      <c r="R779" s="26"/>
      <c r="S779" s="26"/>
      <c r="T779" s="27"/>
      <c r="U779" s="28"/>
      <c r="V779" s="28"/>
      <c r="W779" s="28"/>
      <c r="X779" s="28"/>
      <c r="Y779" s="28"/>
      <c r="Z779" s="28"/>
      <c r="AA779" s="28"/>
      <c r="AB779" s="28"/>
    </row>
    <row r="780" spans="1:28">
      <c r="A780" s="58"/>
      <c r="B780" s="26"/>
      <c r="C780" s="26"/>
      <c r="D780" s="26"/>
      <c r="E780" s="27"/>
      <c r="F780" s="26"/>
      <c r="G780" s="27"/>
      <c r="H780" s="27"/>
      <c r="I780" s="27"/>
      <c r="J780" s="26"/>
      <c r="K780" s="45"/>
      <c r="L780" s="27"/>
      <c r="M780" s="42"/>
      <c r="N780" s="27"/>
      <c r="O780" s="46"/>
      <c r="P780" s="26"/>
      <c r="Q780" s="27"/>
      <c r="R780" s="26"/>
      <c r="S780" s="26"/>
      <c r="T780" s="27"/>
      <c r="U780" s="28"/>
      <c r="V780" s="28"/>
      <c r="W780" s="28"/>
      <c r="X780" s="28"/>
      <c r="Y780" s="28"/>
      <c r="Z780" s="28"/>
      <c r="AA780" s="28"/>
      <c r="AB780" s="28"/>
    </row>
    <row r="781" spans="1:28">
      <c r="A781" s="58"/>
      <c r="B781" s="26"/>
      <c r="C781" s="26"/>
      <c r="D781" s="26"/>
      <c r="E781" s="27"/>
      <c r="F781" s="26"/>
      <c r="G781" s="27"/>
      <c r="H781" s="27"/>
      <c r="I781" s="27"/>
      <c r="J781" s="26"/>
      <c r="K781" s="45"/>
      <c r="L781" s="27"/>
      <c r="M781" s="42"/>
      <c r="N781" s="27"/>
      <c r="O781" s="46"/>
      <c r="P781" s="26"/>
      <c r="Q781" s="27"/>
      <c r="R781" s="26"/>
      <c r="S781" s="26"/>
      <c r="T781" s="27"/>
      <c r="U781" s="28"/>
      <c r="V781" s="28"/>
      <c r="W781" s="28"/>
      <c r="X781" s="28"/>
      <c r="Y781" s="28"/>
      <c r="Z781" s="28"/>
      <c r="AA781" s="28"/>
      <c r="AB781" s="28"/>
    </row>
    <row r="782" spans="1:28">
      <c r="A782" s="58"/>
      <c r="B782" s="26"/>
      <c r="C782" s="26"/>
      <c r="D782" s="26"/>
      <c r="E782" s="27"/>
      <c r="F782" s="26"/>
      <c r="G782" s="27"/>
      <c r="H782" s="27"/>
      <c r="I782" s="27"/>
      <c r="J782" s="26"/>
      <c r="K782" s="45"/>
      <c r="L782" s="27"/>
      <c r="M782" s="42"/>
      <c r="N782" s="27"/>
      <c r="O782" s="46"/>
      <c r="P782" s="26"/>
      <c r="Q782" s="27"/>
      <c r="R782" s="26"/>
      <c r="S782" s="26"/>
      <c r="T782" s="27"/>
      <c r="U782" s="28"/>
      <c r="V782" s="28"/>
      <c r="W782" s="28"/>
      <c r="X782" s="28"/>
      <c r="Y782" s="28"/>
      <c r="Z782" s="28"/>
      <c r="AA782" s="28"/>
      <c r="AB782" s="28"/>
    </row>
    <row r="783" spans="1:28">
      <c r="A783" s="58"/>
      <c r="B783" s="26"/>
      <c r="C783" s="26"/>
      <c r="D783" s="26"/>
      <c r="E783" s="27"/>
      <c r="F783" s="26"/>
      <c r="G783" s="27"/>
      <c r="H783" s="27"/>
      <c r="I783" s="27"/>
      <c r="J783" s="26"/>
      <c r="K783" s="45"/>
      <c r="L783" s="27"/>
      <c r="M783" s="42"/>
      <c r="N783" s="27"/>
      <c r="O783" s="46"/>
      <c r="P783" s="26"/>
      <c r="Q783" s="27"/>
      <c r="R783" s="26"/>
      <c r="S783" s="26"/>
      <c r="T783" s="27"/>
      <c r="U783" s="28"/>
      <c r="V783" s="28"/>
      <c r="W783" s="28"/>
      <c r="X783" s="28"/>
      <c r="Y783" s="28"/>
      <c r="Z783" s="28"/>
      <c r="AA783" s="28"/>
      <c r="AB783" s="28"/>
    </row>
    <row r="784" spans="1:28">
      <c r="A784" s="58"/>
      <c r="B784" s="26"/>
      <c r="C784" s="26"/>
      <c r="D784" s="26"/>
      <c r="E784" s="27"/>
      <c r="F784" s="26"/>
      <c r="G784" s="27"/>
      <c r="H784" s="27"/>
      <c r="I784" s="27"/>
      <c r="J784" s="26"/>
      <c r="K784" s="45"/>
      <c r="L784" s="27"/>
      <c r="M784" s="42"/>
      <c r="N784" s="27"/>
      <c r="O784" s="46"/>
      <c r="P784" s="26"/>
      <c r="Q784" s="27"/>
      <c r="R784" s="26"/>
      <c r="S784" s="26"/>
      <c r="T784" s="27"/>
      <c r="U784" s="28"/>
      <c r="V784" s="28"/>
      <c r="W784" s="28"/>
      <c r="X784" s="28"/>
      <c r="Y784" s="28"/>
      <c r="Z784" s="28"/>
      <c r="AA784" s="28"/>
      <c r="AB784" s="28"/>
    </row>
    <row r="785" spans="1:28">
      <c r="A785" s="58"/>
      <c r="B785" s="26"/>
      <c r="C785" s="26"/>
      <c r="D785" s="26"/>
      <c r="E785" s="27"/>
      <c r="F785" s="26"/>
      <c r="G785" s="27"/>
      <c r="H785" s="27"/>
      <c r="I785" s="27"/>
      <c r="J785" s="26"/>
      <c r="K785" s="45"/>
      <c r="L785" s="27"/>
      <c r="M785" s="42"/>
      <c r="N785" s="27"/>
      <c r="O785" s="46"/>
      <c r="P785" s="26"/>
      <c r="Q785" s="27"/>
      <c r="R785" s="26"/>
      <c r="S785" s="26"/>
      <c r="T785" s="27"/>
      <c r="U785" s="28"/>
      <c r="V785" s="28"/>
      <c r="W785" s="28"/>
      <c r="X785" s="28"/>
      <c r="Y785" s="28"/>
      <c r="Z785" s="28"/>
      <c r="AA785" s="28"/>
      <c r="AB785" s="28"/>
    </row>
    <row r="786" spans="1:28">
      <c r="A786" s="58"/>
      <c r="B786" s="26"/>
      <c r="C786" s="26"/>
      <c r="D786" s="26"/>
      <c r="E786" s="27"/>
      <c r="F786" s="26"/>
      <c r="G786" s="27"/>
      <c r="H786" s="27"/>
      <c r="I786" s="27"/>
      <c r="J786" s="26"/>
      <c r="K786" s="45"/>
      <c r="L786" s="27"/>
      <c r="M786" s="42"/>
      <c r="N786" s="27"/>
      <c r="O786" s="46"/>
      <c r="P786" s="26"/>
      <c r="Q786" s="27"/>
      <c r="R786" s="26"/>
      <c r="S786" s="26"/>
      <c r="T786" s="27"/>
      <c r="U786" s="28"/>
      <c r="V786" s="28"/>
      <c r="W786" s="28"/>
      <c r="X786" s="28"/>
      <c r="Y786" s="28"/>
      <c r="Z786" s="28"/>
      <c r="AA786" s="28"/>
      <c r="AB786" s="28"/>
    </row>
    <row r="787" spans="1:28">
      <c r="A787" s="58"/>
      <c r="B787" s="26"/>
      <c r="C787" s="26"/>
      <c r="D787" s="26"/>
      <c r="E787" s="27"/>
      <c r="F787" s="26"/>
      <c r="G787" s="27"/>
      <c r="H787" s="27"/>
      <c r="I787" s="27"/>
      <c r="J787" s="26"/>
      <c r="K787" s="45"/>
      <c r="L787" s="27"/>
      <c r="M787" s="42"/>
      <c r="N787" s="27"/>
      <c r="O787" s="46"/>
      <c r="P787" s="26"/>
      <c r="Q787" s="27"/>
      <c r="R787" s="26"/>
      <c r="S787" s="26"/>
      <c r="T787" s="27"/>
      <c r="U787" s="28"/>
      <c r="V787" s="28"/>
      <c r="W787" s="28"/>
      <c r="X787" s="28"/>
      <c r="Y787" s="28"/>
      <c r="Z787" s="28"/>
      <c r="AA787" s="28"/>
      <c r="AB787" s="28"/>
    </row>
    <row r="788" spans="1:28">
      <c r="A788" s="58"/>
      <c r="B788" s="26"/>
      <c r="C788" s="26"/>
      <c r="D788" s="26"/>
      <c r="E788" s="27"/>
      <c r="F788" s="26"/>
      <c r="G788" s="27"/>
      <c r="H788" s="27"/>
      <c r="I788" s="27"/>
      <c r="J788" s="26"/>
      <c r="K788" s="45"/>
      <c r="L788" s="27"/>
      <c r="M788" s="42"/>
      <c r="N788" s="27"/>
      <c r="O788" s="46"/>
      <c r="P788" s="26"/>
      <c r="Q788" s="27"/>
      <c r="R788" s="26"/>
      <c r="S788" s="26"/>
      <c r="T788" s="27"/>
      <c r="U788" s="28"/>
      <c r="V788" s="28"/>
      <c r="W788" s="28"/>
      <c r="X788" s="28"/>
      <c r="Y788" s="28"/>
      <c r="Z788" s="28"/>
      <c r="AA788" s="28"/>
      <c r="AB788" s="28"/>
    </row>
    <row r="789" spans="1:28">
      <c r="A789" s="58"/>
      <c r="B789" s="26"/>
      <c r="C789" s="26"/>
      <c r="D789" s="26"/>
      <c r="E789" s="27"/>
      <c r="F789" s="26"/>
      <c r="G789" s="27"/>
      <c r="H789" s="27"/>
      <c r="I789" s="27"/>
      <c r="J789" s="26"/>
      <c r="K789" s="45"/>
      <c r="L789" s="27"/>
      <c r="M789" s="42"/>
      <c r="N789" s="27"/>
      <c r="O789" s="46"/>
      <c r="P789" s="26"/>
      <c r="Q789" s="27"/>
      <c r="R789" s="26"/>
      <c r="S789" s="26"/>
      <c r="T789" s="27"/>
      <c r="U789" s="28"/>
      <c r="V789" s="28"/>
      <c r="W789" s="28"/>
      <c r="X789" s="28"/>
      <c r="Y789" s="28"/>
      <c r="Z789" s="28"/>
      <c r="AA789" s="28"/>
      <c r="AB789" s="28"/>
    </row>
    <row r="790" spans="1:28">
      <c r="A790" s="58"/>
      <c r="B790" s="26"/>
      <c r="C790" s="26"/>
      <c r="D790" s="26"/>
      <c r="E790" s="27"/>
      <c r="F790" s="26"/>
      <c r="G790" s="27"/>
      <c r="H790" s="27"/>
      <c r="I790" s="27"/>
      <c r="J790" s="26"/>
      <c r="K790" s="45"/>
      <c r="L790" s="27"/>
      <c r="M790" s="42"/>
      <c r="N790" s="27"/>
      <c r="O790" s="46"/>
      <c r="P790" s="26"/>
      <c r="Q790" s="27"/>
      <c r="R790" s="26"/>
      <c r="S790" s="26"/>
      <c r="T790" s="27"/>
      <c r="U790" s="28"/>
      <c r="V790" s="28"/>
      <c r="W790" s="28"/>
      <c r="X790" s="28"/>
      <c r="Y790" s="28"/>
      <c r="Z790" s="28"/>
      <c r="AA790" s="28"/>
      <c r="AB790" s="28"/>
    </row>
    <row r="791" spans="1:28">
      <c r="A791" s="58"/>
      <c r="B791" s="26"/>
      <c r="C791" s="26"/>
      <c r="D791" s="26"/>
      <c r="E791" s="27"/>
      <c r="F791" s="26"/>
      <c r="G791" s="27"/>
      <c r="H791" s="27"/>
      <c r="I791" s="27"/>
      <c r="J791" s="26"/>
      <c r="K791" s="45"/>
      <c r="L791" s="27"/>
      <c r="M791" s="42"/>
      <c r="N791" s="27"/>
      <c r="O791" s="46"/>
      <c r="P791" s="26"/>
      <c r="Q791" s="27"/>
      <c r="R791" s="26"/>
      <c r="S791" s="26"/>
      <c r="T791" s="27"/>
      <c r="U791" s="28"/>
      <c r="V791" s="28"/>
      <c r="W791" s="28"/>
      <c r="X791" s="28"/>
      <c r="Y791" s="28"/>
      <c r="Z791" s="28"/>
      <c r="AA791" s="28"/>
      <c r="AB791" s="28"/>
    </row>
    <row r="792" spans="1:28">
      <c r="A792" s="58"/>
      <c r="B792" s="26"/>
      <c r="C792" s="26"/>
      <c r="D792" s="26"/>
      <c r="E792" s="27"/>
      <c r="F792" s="26"/>
      <c r="G792" s="27"/>
      <c r="H792" s="27"/>
      <c r="I792" s="27"/>
      <c r="J792" s="26"/>
      <c r="K792" s="45"/>
      <c r="L792" s="27"/>
      <c r="M792" s="42"/>
      <c r="N792" s="27"/>
      <c r="O792" s="46"/>
      <c r="P792" s="26"/>
      <c r="Q792" s="27"/>
      <c r="R792" s="26"/>
      <c r="S792" s="26"/>
      <c r="T792" s="27"/>
      <c r="U792" s="28"/>
      <c r="V792" s="28"/>
      <c r="W792" s="28"/>
      <c r="X792" s="28"/>
      <c r="Y792" s="28"/>
      <c r="Z792" s="28"/>
      <c r="AA792" s="28"/>
      <c r="AB792" s="28"/>
    </row>
    <row r="793" spans="1:28">
      <c r="A793" s="58"/>
      <c r="B793" s="26"/>
      <c r="C793" s="26"/>
      <c r="D793" s="26"/>
      <c r="E793" s="27"/>
      <c r="F793" s="26"/>
      <c r="G793" s="27"/>
      <c r="H793" s="27"/>
      <c r="I793" s="27"/>
      <c r="J793" s="26"/>
      <c r="K793" s="45"/>
      <c r="L793" s="27"/>
      <c r="M793" s="42"/>
      <c r="N793" s="27"/>
      <c r="O793" s="46"/>
      <c r="P793" s="26"/>
      <c r="Q793" s="27"/>
      <c r="R793" s="26"/>
      <c r="S793" s="26"/>
      <c r="T793" s="27"/>
      <c r="U793" s="28"/>
      <c r="V793" s="28"/>
      <c r="W793" s="28"/>
      <c r="X793" s="28"/>
      <c r="Y793" s="28"/>
      <c r="Z793" s="28"/>
      <c r="AA793" s="28"/>
      <c r="AB793" s="28"/>
    </row>
    <row r="794" spans="1:28">
      <c r="A794" s="58"/>
      <c r="B794" s="26"/>
      <c r="C794" s="26"/>
      <c r="D794" s="26"/>
      <c r="E794" s="27"/>
      <c r="F794" s="26"/>
      <c r="G794" s="27"/>
      <c r="H794" s="27"/>
      <c r="I794" s="27"/>
      <c r="J794" s="26"/>
      <c r="K794" s="45"/>
      <c r="L794" s="27"/>
      <c r="M794" s="42"/>
      <c r="N794" s="27"/>
      <c r="O794" s="46"/>
      <c r="P794" s="26"/>
      <c r="Q794" s="27"/>
      <c r="R794" s="26"/>
      <c r="S794" s="26"/>
      <c r="T794" s="27"/>
      <c r="U794" s="28"/>
      <c r="V794" s="28"/>
      <c r="W794" s="28"/>
      <c r="X794" s="28"/>
      <c r="Y794" s="28"/>
      <c r="Z794" s="28"/>
      <c r="AA794" s="28"/>
      <c r="AB794" s="28"/>
    </row>
    <row r="795" spans="1:28">
      <c r="A795" s="58"/>
      <c r="B795" s="26"/>
      <c r="C795" s="26"/>
      <c r="D795" s="26"/>
      <c r="E795" s="27"/>
      <c r="F795" s="26"/>
      <c r="G795" s="27"/>
      <c r="H795" s="27"/>
      <c r="I795" s="27"/>
      <c r="J795" s="26"/>
      <c r="K795" s="45"/>
      <c r="L795" s="27"/>
      <c r="M795" s="42"/>
      <c r="N795" s="27"/>
      <c r="O795" s="46"/>
      <c r="P795" s="26"/>
      <c r="Q795" s="27"/>
      <c r="R795" s="26"/>
      <c r="S795" s="26"/>
      <c r="T795" s="27"/>
      <c r="U795" s="28"/>
      <c r="V795" s="28"/>
      <c r="W795" s="28"/>
      <c r="X795" s="28"/>
      <c r="Y795" s="28"/>
      <c r="Z795" s="28"/>
      <c r="AA795" s="28"/>
      <c r="AB795" s="28"/>
    </row>
    <row r="796" spans="1:28">
      <c r="A796" s="58"/>
      <c r="B796" s="26"/>
      <c r="C796" s="26"/>
      <c r="D796" s="26"/>
      <c r="E796" s="27"/>
      <c r="F796" s="26"/>
      <c r="G796" s="27"/>
      <c r="H796" s="27"/>
      <c r="I796" s="27"/>
      <c r="J796" s="26"/>
      <c r="K796" s="45"/>
      <c r="L796" s="27"/>
      <c r="M796" s="42"/>
      <c r="N796" s="27"/>
      <c r="O796" s="46"/>
      <c r="P796" s="26"/>
      <c r="Q796" s="27"/>
      <c r="R796" s="26"/>
      <c r="S796" s="26"/>
      <c r="T796" s="27"/>
      <c r="U796" s="28"/>
      <c r="V796" s="28"/>
      <c r="W796" s="28"/>
      <c r="X796" s="28"/>
      <c r="Y796" s="28"/>
      <c r="Z796" s="28"/>
      <c r="AA796" s="28"/>
      <c r="AB796" s="28"/>
    </row>
    <row r="797" spans="1:28">
      <c r="A797" s="58"/>
      <c r="B797" s="26"/>
      <c r="C797" s="26"/>
      <c r="D797" s="26"/>
      <c r="E797" s="27"/>
      <c r="F797" s="26"/>
      <c r="G797" s="27"/>
      <c r="H797" s="27"/>
      <c r="I797" s="27"/>
      <c r="J797" s="26"/>
      <c r="K797" s="45"/>
      <c r="L797" s="27"/>
      <c r="M797" s="42"/>
      <c r="N797" s="27"/>
      <c r="O797" s="46"/>
      <c r="P797" s="26"/>
      <c r="Q797" s="27"/>
      <c r="R797" s="26"/>
      <c r="S797" s="26"/>
      <c r="T797" s="27"/>
      <c r="U797" s="28"/>
      <c r="V797" s="28"/>
      <c r="W797" s="28"/>
      <c r="X797" s="28"/>
      <c r="Y797" s="28"/>
      <c r="Z797" s="28"/>
      <c r="AA797" s="28"/>
      <c r="AB797" s="28"/>
    </row>
    <row r="798" spans="1:28">
      <c r="A798" s="58"/>
      <c r="B798" s="26"/>
      <c r="C798" s="26"/>
      <c r="D798" s="26"/>
      <c r="E798" s="27"/>
      <c r="F798" s="26"/>
      <c r="G798" s="27"/>
      <c r="H798" s="27"/>
      <c r="I798" s="27"/>
      <c r="J798" s="26"/>
      <c r="K798" s="45"/>
      <c r="L798" s="27"/>
      <c r="M798" s="42"/>
      <c r="N798" s="27"/>
      <c r="O798" s="46"/>
      <c r="P798" s="26"/>
      <c r="Q798" s="27"/>
      <c r="R798" s="26"/>
      <c r="S798" s="26"/>
      <c r="T798" s="27"/>
      <c r="U798" s="28"/>
      <c r="V798" s="28"/>
      <c r="W798" s="28"/>
      <c r="X798" s="28"/>
      <c r="Y798" s="28"/>
      <c r="Z798" s="28"/>
      <c r="AA798" s="28"/>
      <c r="AB798" s="28"/>
    </row>
    <row r="799" spans="1:28">
      <c r="A799" s="58"/>
      <c r="B799" s="26"/>
      <c r="C799" s="26"/>
      <c r="D799" s="26"/>
      <c r="E799" s="27"/>
      <c r="F799" s="26"/>
      <c r="G799" s="27"/>
      <c r="H799" s="27"/>
      <c r="I799" s="27"/>
      <c r="J799" s="26"/>
      <c r="K799" s="45"/>
      <c r="L799" s="27"/>
      <c r="M799" s="42"/>
      <c r="N799" s="27"/>
      <c r="O799" s="46"/>
      <c r="P799" s="26"/>
      <c r="Q799" s="27"/>
      <c r="R799" s="26"/>
      <c r="S799" s="26"/>
      <c r="T799" s="27"/>
      <c r="U799" s="28"/>
      <c r="V799" s="28"/>
      <c r="W799" s="28"/>
      <c r="X799" s="28"/>
      <c r="Y799" s="28"/>
      <c r="Z799" s="28"/>
      <c r="AA799" s="28"/>
      <c r="AB799" s="28"/>
    </row>
    <row r="800" spans="1:28">
      <c r="A800" s="58"/>
      <c r="B800" s="26"/>
      <c r="C800" s="26"/>
      <c r="D800" s="26"/>
      <c r="E800" s="27"/>
      <c r="F800" s="26"/>
      <c r="G800" s="27"/>
      <c r="H800" s="27"/>
      <c r="I800" s="27"/>
      <c r="J800" s="26"/>
      <c r="K800" s="45"/>
      <c r="L800" s="27"/>
      <c r="M800" s="42"/>
      <c r="N800" s="27"/>
      <c r="O800" s="46"/>
      <c r="P800" s="26"/>
      <c r="Q800" s="27"/>
      <c r="R800" s="26"/>
      <c r="S800" s="26"/>
      <c r="T800" s="27"/>
      <c r="U800" s="28"/>
      <c r="V800" s="28"/>
      <c r="W800" s="28"/>
      <c r="X800" s="28"/>
      <c r="Y800" s="28"/>
      <c r="Z800" s="28"/>
      <c r="AA800" s="28"/>
      <c r="AB800" s="28"/>
    </row>
    <row r="801" spans="1:28">
      <c r="A801" s="58"/>
      <c r="B801" s="26"/>
      <c r="C801" s="26"/>
      <c r="D801" s="26"/>
      <c r="E801" s="27"/>
      <c r="F801" s="26"/>
      <c r="G801" s="27"/>
      <c r="H801" s="27"/>
      <c r="I801" s="27"/>
      <c r="J801" s="26"/>
      <c r="K801" s="45"/>
      <c r="L801" s="27"/>
      <c r="M801" s="42"/>
      <c r="N801" s="27"/>
      <c r="O801" s="46"/>
      <c r="P801" s="26"/>
      <c r="Q801" s="27"/>
      <c r="R801" s="26"/>
      <c r="S801" s="26"/>
      <c r="T801" s="27"/>
      <c r="U801" s="28"/>
      <c r="V801" s="28"/>
      <c r="W801" s="28"/>
      <c r="X801" s="28"/>
      <c r="Y801" s="28"/>
      <c r="Z801" s="28"/>
      <c r="AA801" s="28"/>
      <c r="AB801" s="28"/>
    </row>
    <row r="802" spans="1:28">
      <c r="A802" s="58"/>
      <c r="B802" s="26"/>
      <c r="C802" s="26"/>
      <c r="D802" s="26"/>
      <c r="E802" s="27"/>
      <c r="F802" s="26"/>
      <c r="G802" s="27"/>
      <c r="H802" s="27"/>
      <c r="I802" s="27"/>
      <c r="J802" s="26"/>
      <c r="K802" s="45"/>
      <c r="L802" s="27"/>
      <c r="M802" s="42"/>
      <c r="N802" s="27"/>
      <c r="O802" s="46"/>
      <c r="P802" s="26"/>
      <c r="Q802" s="27"/>
      <c r="R802" s="26"/>
      <c r="S802" s="26"/>
      <c r="T802" s="27"/>
      <c r="U802" s="28"/>
      <c r="V802" s="28"/>
      <c r="W802" s="28"/>
      <c r="X802" s="28"/>
      <c r="Y802" s="28"/>
      <c r="Z802" s="28"/>
      <c r="AA802" s="28"/>
      <c r="AB802" s="28"/>
    </row>
    <row r="803" spans="1:28">
      <c r="A803" s="58"/>
      <c r="B803" s="26"/>
      <c r="C803" s="26"/>
      <c r="D803" s="26"/>
      <c r="E803" s="27"/>
      <c r="F803" s="26"/>
      <c r="G803" s="27"/>
      <c r="H803" s="27"/>
      <c r="I803" s="27"/>
      <c r="J803" s="26"/>
      <c r="K803" s="45"/>
      <c r="L803" s="27"/>
      <c r="M803" s="42"/>
      <c r="N803" s="27"/>
      <c r="O803" s="46"/>
      <c r="P803" s="26"/>
      <c r="Q803" s="27"/>
      <c r="R803" s="26"/>
      <c r="S803" s="26"/>
      <c r="T803" s="27"/>
      <c r="U803" s="28"/>
      <c r="V803" s="28"/>
      <c r="W803" s="28"/>
      <c r="X803" s="28"/>
      <c r="Y803" s="28"/>
      <c r="Z803" s="28"/>
      <c r="AA803" s="28"/>
      <c r="AB803" s="28"/>
    </row>
    <row r="804" spans="1:28">
      <c r="A804" s="58"/>
      <c r="B804" s="26"/>
      <c r="C804" s="26"/>
      <c r="D804" s="26"/>
      <c r="E804" s="27"/>
      <c r="F804" s="26"/>
      <c r="G804" s="27"/>
      <c r="H804" s="27"/>
      <c r="I804" s="27"/>
      <c r="J804" s="26"/>
      <c r="K804" s="45"/>
      <c r="L804" s="27"/>
      <c r="M804" s="42"/>
      <c r="N804" s="27"/>
      <c r="O804" s="46"/>
      <c r="P804" s="26"/>
      <c r="Q804" s="27"/>
      <c r="R804" s="26"/>
      <c r="S804" s="26"/>
      <c r="T804" s="27"/>
      <c r="U804" s="28"/>
      <c r="V804" s="28"/>
      <c r="W804" s="28"/>
      <c r="X804" s="28"/>
      <c r="Y804" s="28"/>
      <c r="Z804" s="28"/>
      <c r="AA804" s="28"/>
      <c r="AB804" s="28"/>
    </row>
    <row r="805" spans="1:28">
      <c r="A805" s="58"/>
      <c r="B805" s="26"/>
      <c r="C805" s="26"/>
      <c r="D805" s="26"/>
      <c r="E805" s="27"/>
      <c r="F805" s="26"/>
      <c r="G805" s="27"/>
      <c r="H805" s="27"/>
      <c r="I805" s="27"/>
      <c r="J805" s="26"/>
      <c r="K805" s="45"/>
      <c r="L805" s="27"/>
      <c r="M805" s="42"/>
      <c r="N805" s="27"/>
      <c r="O805" s="46"/>
      <c r="P805" s="26"/>
      <c r="Q805" s="27"/>
      <c r="R805" s="26"/>
      <c r="S805" s="26"/>
      <c r="T805" s="27"/>
      <c r="U805" s="28"/>
      <c r="V805" s="28"/>
      <c r="W805" s="28"/>
      <c r="X805" s="28"/>
      <c r="Y805" s="28"/>
      <c r="Z805" s="28"/>
      <c r="AA805" s="28"/>
      <c r="AB805" s="28"/>
    </row>
    <row r="806" spans="1:28">
      <c r="A806" s="58"/>
      <c r="B806" s="26"/>
      <c r="C806" s="26"/>
      <c r="D806" s="26"/>
      <c r="E806" s="27"/>
      <c r="F806" s="26"/>
      <c r="G806" s="27"/>
      <c r="H806" s="27"/>
      <c r="I806" s="27"/>
      <c r="J806" s="26"/>
      <c r="K806" s="45"/>
      <c r="L806" s="27"/>
      <c r="M806" s="42"/>
      <c r="N806" s="27"/>
      <c r="O806" s="46"/>
      <c r="P806" s="26"/>
      <c r="Q806" s="27"/>
      <c r="R806" s="26"/>
      <c r="S806" s="26"/>
      <c r="T806" s="27"/>
      <c r="U806" s="28"/>
      <c r="V806" s="28"/>
      <c r="W806" s="28"/>
      <c r="X806" s="28"/>
      <c r="Y806" s="28"/>
      <c r="Z806" s="28"/>
      <c r="AA806" s="28"/>
      <c r="AB806" s="28"/>
    </row>
    <row r="807" spans="1:28">
      <c r="A807" s="58"/>
      <c r="B807" s="26"/>
      <c r="C807" s="26"/>
      <c r="D807" s="26"/>
      <c r="E807" s="27"/>
      <c r="F807" s="26"/>
      <c r="G807" s="27"/>
      <c r="H807" s="27"/>
      <c r="I807" s="27"/>
      <c r="J807" s="26"/>
      <c r="K807" s="45"/>
      <c r="L807" s="27"/>
      <c r="M807" s="42"/>
      <c r="N807" s="27"/>
      <c r="O807" s="46"/>
      <c r="P807" s="26"/>
      <c r="Q807" s="27"/>
      <c r="R807" s="26"/>
      <c r="S807" s="26"/>
      <c r="T807" s="27"/>
      <c r="U807" s="28"/>
      <c r="V807" s="28"/>
      <c r="W807" s="28"/>
      <c r="X807" s="28"/>
      <c r="Y807" s="28"/>
      <c r="Z807" s="28"/>
      <c r="AA807" s="28"/>
      <c r="AB807" s="28"/>
    </row>
    <row r="808" spans="1:28">
      <c r="A808" s="58"/>
      <c r="B808" s="26"/>
      <c r="C808" s="26"/>
      <c r="D808" s="26"/>
      <c r="E808" s="27"/>
      <c r="F808" s="26"/>
      <c r="G808" s="27"/>
      <c r="H808" s="27"/>
      <c r="I808" s="27"/>
      <c r="J808" s="26"/>
      <c r="K808" s="45"/>
      <c r="L808" s="27"/>
      <c r="M808" s="42"/>
      <c r="N808" s="27"/>
      <c r="O808" s="46"/>
      <c r="P808" s="26"/>
      <c r="Q808" s="27"/>
      <c r="R808" s="26"/>
      <c r="S808" s="26"/>
      <c r="T808" s="27"/>
      <c r="U808" s="28"/>
      <c r="V808" s="28"/>
      <c r="W808" s="28"/>
      <c r="X808" s="28"/>
      <c r="Y808" s="28"/>
      <c r="Z808" s="28"/>
      <c r="AA808" s="28"/>
      <c r="AB808" s="28"/>
    </row>
    <row r="809" spans="1:28">
      <c r="A809" s="58"/>
      <c r="B809" s="26"/>
      <c r="C809" s="26"/>
      <c r="D809" s="26"/>
      <c r="E809" s="27"/>
      <c r="F809" s="26"/>
      <c r="G809" s="27"/>
      <c r="H809" s="27"/>
      <c r="I809" s="27"/>
      <c r="J809" s="26"/>
      <c r="K809" s="45"/>
      <c r="L809" s="27"/>
      <c r="M809" s="42"/>
      <c r="N809" s="27"/>
      <c r="O809" s="46"/>
      <c r="P809" s="26"/>
      <c r="Q809" s="27"/>
      <c r="R809" s="26"/>
      <c r="S809" s="26"/>
      <c r="T809" s="27"/>
      <c r="U809" s="28"/>
      <c r="V809" s="28"/>
      <c r="W809" s="28"/>
      <c r="X809" s="28"/>
      <c r="Y809" s="28"/>
      <c r="Z809" s="28"/>
      <c r="AA809" s="28"/>
      <c r="AB809" s="28"/>
    </row>
    <row r="810" spans="1:28">
      <c r="A810" s="58"/>
      <c r="B810" s="26"/>
      <c r="C810" s="26"/>
      <c r="D810" s="26"/>
      <c r="E810" s="27"/>
      <c r="F810" s="26"/>
      <c r="G810" s="27"/>
      <c r="H810" s="27"/>
      <c r="I810" s="27"/>
      <c r="J810" s="26"/>
      <c r="K810" s="45"/>
      <c r="L810" s="27"/>
      <c r="M810" s="42"/>
      <c r="N810" s="27"/>
      <c r="O810" s="46"/>
      <c r="P810" s="26"/>
      <c r="Q810" s="27"/>
      <c r="R810" s="26"/>
      <c r="S810" s="26"/>
      <c r="T810" s="27"/>
      <c r="U810" s="28"/>
      <c r="V810" s="28"/>
      <c r="W810" s="28"/>
      <c r="X810" s="28"/>
      <c r="Y810" s="28"/>
      <c r="Z810" s="28"/>
      <c r="AA810" s="28"/>
      <c r="AB810" s="28"/>
    </row>
    <row r="811" spans="1:28">
      <c r="A811" s="58"/>
      <c r="B811" s="26"/>
      <c r="C811" s="26"/>
      <c r="D811" s="26"/>
      <c r="E811" s="27"/>
      <c r="F811" s="26"/>
      <c r="G811" s="27"/>
      <c r="H811" s="27"/>
      <c r="I811" s="27"/>
      <c r="J811" s="26"/>
      <c r="K811" s="45"/>
      <c r="L811" s="27"/>
      <c r="M811" s="42"/>
      <c r="N811" s="27"/>
      <c r="O811" s="46"/>
      <c r="P811" s="26"/>
      <c r="Q811" s="27"/>
      <c r="R811" s="26"/>
      <c r="S811" s="26"/>
      <c r="T811" s="27"/>
      <c r="U811" s="28"/>
      <c r="V811" s="28"/>
      <c r="W811" s="28"/>
      <c r="X811" s="28"/>
      <c r="Y811" s="28"/>
      <c r="Z811" s="28"/>
      <c r="AA811" s="28"/>
      <c r="AB811" s="28"/>
    </row>
    <row r="812" spans="1:28">
      <c r="A812" s="58"/>
      <c r="B812" s="26"/>
      <c r="C812" s="26"/>
      <c r="D812" s="26"/>
      <c r="E812" s="27"/>
      <c r="F812" s="26"/>
      <c r="G812" s="27"/>
      <c r="H812" s="27"/>
      <c r="I812" s="27"/>
      <c r="J812" s="26"/>
      <c r="K812" s="45"/>
      <c r="L812" s="27"/>
      <c r="M812" s="42"/>
      <c r="N812" s="27"/>
      <c r="O812" s="46"/>
      <c r="P812" s="26"/>
      <c r="Q812" s="27"/>
      <c r="R812" s="26"/>
      <c r="S812" s="26"/>
      <c r="T812" s="27"/>
      <c r="U812" s="28"/>
      <c r="V812" s="28"/>
      <c r="W812" s="28"/>
      <c r="X812" s="28"/>
      <c r="Y812" s="28"/>
      <c r="Z812" s="28"/>
      <c r="AA812" s="28"/>
      <c r="AB812" s="28"/>
    </row>
    <row r="813" spans="1:28">
      <c r="A813" s="58"/>
      <c r="B813" s="26"/>
      <c r="C813" s="26"/>
      <c r="D813" s="26"/>
      <c r="E813" s="27"/>
      <c r="F813" s="26"/>
      <c r="G813" s="27"/>
      <c r="H813" s="27"/>
      <c r="I813" s="27"/>
      <c r="J813" s="26"/>
      <c r="K813" s="45"/>
      <c r="L813" s="27"/>
      <c r="M813" s="42"/>
      <c r="N813" s="27"/>
      <c r="O813" s="46"/>
      <c r="P813" s="26"/>
      <c r="Q813" s="27"/>
      <c r="R813" s="26"/>
      <c r="S813" s="26"/>
      <c r="T813" s="27"/>
      <c r="U813" s="28"/>
      <c r="V813" s="28"/>
      <c r="W813" s="28"/>
      <c r="X813" s="28"/>
      <c r="Y813" s="28"/>
      <c r="Z813" s="28"/>
      <c r="AA813" s="28"/>
      <c r="AB813" s="28"/>
    </row>
    <row r="814" spans="1:28">
      <c r="A814" s="58"/>
      <c r="B814" s="26"/>
      <c r="C814" s="26"/>
      <c r="D814" s="26"/>
      <c r="E814" s="27"/>
      <c r="F814" s="26"/>
      <c r="G814" s="27"/>
      <c r="H814" s="27"/>
      <c r="I814" s="27"/>
      <c r="J814" s="26"/>
      <c r="K814" s="45"/>
      <c r="L814" s="27"/>
      <c r="M814" s="42"/>
      <c r="N814" s="27"/>
      <c r="O814" s="46"/>
      <c r="P814" s="26"/>
      <c r="Q814" s="27"/>
      <c r="R814" s="26"/>
      <c r="S814" s="26"/>
      <c r="T814" s="27"/>
      <c r="U814" s="28"/>
      <c r="V814" s="28"/>
      <c r="W814" s="28"/>
      <c r="X814" s="28"/>
      <c r="Y814" s="28"/>
      <c r="Z814" s="28"/>
      <c r="AA814" s="28"/>
      <c r="AB814" s="28"/>
    </row>
    <row r="815" spans="1:28">
      <c r="A815" s="58"/>
      <c r="B815" s="26"/>
      <c r="C815" s="26"/>
      <c r="D815" s="26"/>
      <c r="E815" s="27"/>
      <c r="F815" s="26"/>
      <c r="G815" s="27"/>
      <c r="H815" s="27"/>
      <c r="I815" s="27"/>
      <c r="J815" s="26"/>
      <c r="K815" s="45"/>
      <c r="L815" s="27"/>
      <c r="M815" s="42"/>
      <c r="N815" s="27"/>
      <c r="O815" s="46"/>
      <c r="P815" s="26"/>
      <c r="Q815" s="27"/>
      <c r="R815" s="26"/>
      <c r="S815" s="26"/>
      <c r="T815" s="27"/>
      <c r="U815" s="28"/>
      <c r="V815" s="28"/>
      <c r="W815" s="28"/>
      <c r="X815" s="28"/>
      <c r="Y815" s="28"/>
      <c r="Z815" s="28"/>
      <c r="AA815" s="28"/>
      <c r="AB815" s="28"/>
    </row>
    <row r="816" spans="1:28">
      <c r="A816" s="58"/>
      <c r="B816" s="26"/>
      <c r="C816" s="26"/>
      <c r="D816" s="26"/>
      <c r="E816" s="27"/>
      <c r="F816" s="26"/>
      <c r="G816" s="27"/>
      <c r="H816" s="27"/>
      <c r="I816" s="27"/>
      <c r="J816" s="26"/>
      <c r="K816" s="45"/>
      <c r="L816" s="27"/>
      <c r="M816" s="42"/>
      <c r="N816" s="27"/>
      <c r="O816" s="46"/>
      <c r="P816" s="26"/>
      <c r="Q816" s="27"/>
      <c r="R816" s="26"/>
      <c r="S816" s="26"/>
      <c r="T816" s="27"/>
      <c r="U816" s="28"/>
      <c r="V816" s="28"/>
      <c r="W816" s="28"/>
      <c r="X816" s="28"/>
      <c r="Y816" s="28"/>
      <c r="Z816" s="28"/>
      <c r="AA816" s="28"/>
      <c r="AB816" s="28"/>
    </row>
    <row r="817" spans="1:28">
      <c r="A817" s="58"/>
      <c r="B817" s="26"/>
      <c r="C817" s="26"/>
      <c r="D817" s="26"/>
      <c r="E817" s="27"/>
      <c r="F817" s="26"/>
      <c r="G817" s="27"/>
      <c r="H817" s="27"/>
      <c r="I817" s="27"/>
      <c r="J817" s="26"/>
      <c r="K817" s="45"/>
      <c r="L817" s="27"/>
      <c r="M817" s="42"/>
      <c r="N817" s="27"/>
      <c r="O817" s="46"/>
      <c r="P817" s="26"/>
      <c r="Q817" s="27"/>
      <c r="R817" s="26"/>
      <c r="S817" s="26"/>
      <c r="T817" s="27"/>
      <c r="U817" s="28"/>
      <c r="V817" s="28"/>
      <c r="W817" s="28"/>
      <c r="X817" s="28"/>
      <c r="Y817" s="28"/>
      <c r="Z817" s="28"/>
      <c r="AA817" s="28"/>
      <c r="AB817" s="28"/>
    </row>
    <row r="818" spans="1:28">
      <c r="A818" s="58"/>
      <c r="B818" s="26"/>
      <c r="C818" s="26"/>
      <c r="D818" s="26"/>
      <c r="E818" s="27"/>
      <c r="F818" s="26"/>
      <c r="G818" s="27"/>
      <c r="H818" s="27"/>
      <c r="I818" s="27"/>
      <c r="J818" s="26"/>
      <c r="K818" s="45"/>
      <c r="L818" s="27"/>
      <c r="M818" s="42"/>
      <c r="N818" s="27"/>
      <c r="O818" s="46"/>
      <c r="P818" s="26"/>
      <c r="Q818" s="27"/>
      <c r="R818" s="26"/>
      <c r="S818" s="26"/>
      <c r="T818" s="27"/>
      <c r="U818" s="28"/>
      <c r="V818" s="28"/>
      <c r="W818" s="28"/>
      <c r="X818" s="28"/>
      <c r="Y818" s="28"/>
      <c r="Z818" s="28"/>
      <c r="AA818" s="28"/>
      <c r="AB818" s="28"/>
    </row>
    <row r="819" spans="1:28">
      <c r="A819" s="58"/>
      <c r="B819" s="26"/>
      <c r="C819" s="26"/>
      <c r="D819" s="26"/>
      <c r="E819" s="27"/>
      <c r="F819" s="26"/>
      <c r="G819" s="27"/>
      <c r="H819" s="27"/>
      <c r="I819" s="27"/>
      <c r="J819" s="26"/>
      <c r="K819" s="45"/>
      <c r="L819" s="27"/>
      <c r="M819" s="42"/>
      <c r="N819" s="27"/>
      <c r="O819" s="46"/>
      <c r="P819" s="26"/>
      <c r="Q819" s="27"/>
      <c r="R819" s="26"/>
      <c r="S819" s="26"/>
      <c r="T819" s="27"/>
      <c r="U819" s="28"/>
      <c r="V819" s="28"/>
      <c r="W819" s="28"/>
      <c r="X819" s="28"/>
      <c r="Y819" s="28"/>
      <c r="Z819" s="28"/>
      <c r="AA819" s="28"/>
      <c r="AB819" s="28"/>
    </row>
    <row r="820" spans="1:28">
      <c r="A820" s="58"/>
      <c r="B820" s="26"/>
      <c r="C820" s="26"/>
      <c r="D820" s="26"/>
      <c r="E820" s="27"/>
      <c r="F820" s="26"/>
      <c r="G820" s="27"/>
      <c r="H820" s="27"/>
      <c r="I820" s="27"/>
      <c r="J820" s="26"/>
      <c r="K820" s="45"/>
      <c r="L820" s="27"/>
      <c r="M820" s="42"/>
      <c r="N820" s="27"/>
      <c r="O820" s="46"/>
      <c r="P820" s="26"/>
      <c r="Q820" s="27"/>
      <c r="R820" s="26"/>
      <c r="S820" s="26"/>
      <c r="T820" s="27"/>
      <c r="U820" s="28"/>
      <c r="V820" s="28"/>
      <c r="W820" s="28"/>
      <c r="X820" s="28"/>
      <c r="Y820" s="28"/>
      <c r="Z820" s="28"/>
      <c r="AA820" s="28"/>
      <c r="AB820" s="28"/>
    </row>
    <row r="821" spans="1:28">
      <c r="A821" s="58"/>
      <c r="B821" s="26"/>
      <c r="C821" s="26"/>
      <c r="D821" s="26"/>
      <c r="E821" s="27"/>
      <c r="F821" s="26"/>
      <c r="G821" s="27"/>
      <c r="H821" s="27"/>
      <c r="I821" s="27"/>
      <c r="J821" s="26"/>
      <c r="K821" s="45"/>
      <c r="L821" s="27"/>
      <c r="M821" s="42"/>
      <c r="N821" s="27"/>
      <c r="O821" s="46"/>
      <c r="P821" s="26"/>
      <c r="Q821" s="27"/>
      <c r="R821" s="26"/>
      <c r="S821" s="26"/>
      <c r="T821" s="27"/>
      <c r="U821" s="28"/>
      <c r="V821" s="28"/>
      <c r="W821" s="28"/>
      <c r="X821" s="28"/>
      <c r="Y821" s="28"/>
      <c r="Z821" s="28"/>
      <c r="AA821" s="28"/>
      <c r="AB821" s="28"/>
    </row>
    <row r="822" spans="1:28">
      <c r="A822" s="58"/>
      <c r="B822" s="26"/>
      <c r="C822" s="26"/>
      <c r="D822" s="26"/>
      <c r="E822" s="27"/>
      <c r="F822" s="26"/>
      <c r="G822" s="27"/>
      <c r="H822" s="27"/>
      <c r="I822" s="27"/>
      <c r="J822" s="26"/>
      <c r="K822" s="45"/>
      <c r="L822" s="27"/>
      <c r="M822" s="42"/>
      <c r="N822" s="27"/>
      <c r="O822" s="46"/>
      <c r="P822" s="26"/>
      <c r="Q822" s="27"/>
      <c r="R822" s="26"/>
      <c r="S822" s="26"/>
      <c r="T822" s="27"/>
      <c r="U822" s="28"/>
      <c r="V822" s="28"/>
      <c r="W822" s="28"/>
      <c r="X822" s="28"/>
      <c r="Y822" s="28"/>
      <c r="Z822" s="28"/>
      <c r="AA822" s="28"/>
      <c r="AB822" s="28"/>
    </row>
    <row r="823" spans="1:28">
      <c r="A823" s="58"/>
      <c r="B823" s="26"/>
      <c r="C823" s="26"/>
      <c r="D823" s="26"/>
      <c r="E823" s="27"/>
      <c r="F823" s="26"/>
      <c r="G823" s="27"/>
      <c r="H823" s="27"/>
      <c r="I823" s="27"/>
      <c r="J823" s="26"/>
      <c r="K823" s="45"/>
      <c r="L823" s="27"/>
      <c r="M823" s="42"/>
      <c r="N823" s="27"/>
      <c r="O823" s="46"/>
      <c r="P823" s="26"/>
      <c r="Q823" s="27"/>
      <c r="R823" s="26"/>
      <c r="S823" s="26"/>
      <c r="T823" s="27"/>
      <c r="U823" s="28"/>
      <c r="V823" s="28"/>
      <c r="W823" s="28"/>
      <c r="X823" s="28"/>
      <c r="Y823" s="28"/>
      <c r="Z823" s="28"/>
      <c r="AA823" s="28"/>
      <c r="AB823" s="28"/>
    </row>
    <row r="824" spans="1:28">
      <c r="A824" s="58"/>
      <c r="B824" s="26"/>
      <c r="C824" s="26"/>
      <c r="D824" s="26"/>
      <c r="E824" s="27"/>
      <c r="F824" s="26"/>
      <c r="G824" s="27"/>
      <c r="H824" s="27"/>
      <c r="I824" s="27"/>
      <c r="J824" s="26"/>
      <c r="K824" s="45"/>
      <c r="L824" s="27"/>
      <c r="M824" s="42"/>
      <c r="N824" s="27"/>
      <c r="O824" s="46"/>
      <c r="P824" s="26"/>
      <c r="Q824" s="27"/>
      <c r="R824" s="26"/>
      <c r="S824" s="26"/>
      <c r="T824" s="27"/>
      <c r="U824" s="28"/>
      <c r="V824" s="28"/>
      <c r="W824" s="28"/>
      <c r="X824" s="28"/>
      <c r="Y824" s="28"/>
      <c r="Z824" s="28"/>
      <c r="AA824" s="28"/>
      <c r="AB824" s="28"/>
    </row>
    <row r="825" spans="1:28">
      <c r="A825" s="58"/>
      <c r="B825" s="26"/>
      <c r="C825" s="26"/>
      <c r="D825" s="26"/>
      <c r="E825" s="27"/>
      <c r="F825" s="26"/>
      <c r="G825" s="27"/>
      <c r="H825" s="27"/>
      <c r="I825" s="27"/>
      <c r="J825" s="26"/>
      <c r="K825" s="45"/>
      <c r="L825" s="27"/>
      <c r="M825" s="42"/>
      <c r="N825" s="27"/>
      <c r="O825" s="46"/>
      <c r="P825" s="26"/>
      <c r="Q825" s="27"/>
      <c r="R825" s="26"/>
      <c r="S825" s="26"/>
      <c r="T825" s="27"/>
      <c r="U825" s="28"/>
      <c r="V825" s="28"/>
      <c r="W825" s="28"/>
      <c r="X825" s="28"/>
      <c r="Y825" s="28"/>
      <c r="Z825" s="28"/>
      <c r="AA825" s="28"/>
      <c r="AB825" s="28"/>
    </row>
    <row r="826" spans="1:28">
      <c r="A826" s="58"/>
      <c r="B826" s="26"/>
      <c r="C826" s="26"/>
      <c r="D826" s="26"/>
      <c r="E826" s="27"/>
      <c r="F826" s="26"/>
      <c r="G826" s="27"/>
      <c r="H826" s="27"/>
      <c r="I826" s="27"/>
      <c r="J826" s="26"/>
      <c r="K826" s="45"/>
      <c r="L826" s="27"/>
      <c r="M826" s="42"/>
      <c r="N826" s="27"/>
      <c r="O826" s="46"/>
      <c r="P826" s="26"/>
      <c r="Q826" s="27"/>
      <c r="R826" s="26"/>
      <c r="S826" s="26"/>
      <c r="T826" s="27"/>
      <c r="U826" s="28"/>
      <c r="V826" s="28"/>
      <c r="W826" s="28"/>
      <c r="X826" s="28"/>
      <c r="Y826" s="28"/>
      <c r="Z826" s="28"/>
      <c r="AA826" s="28"/>
      <c r="AB826" s="28"/>
    </row>
    <row r="827" spans="1:28">
      <c r="A827" s="58"/>
      <c r="B827" s="26"/>
      <c r="C827" s="26"/>
      <c r="D827" s="26"/>
      <c r="E827" s="27"/>
      <c r="F827" s="26"/>
      <c r="G827" s="27"/>
      <c r="H827" s="27"/>
      <c r="I827" s="27"/>
      <c r="J827" s="26"/>
      <c r="K827" s="45"/>
      <c r="L827" s="27"/>
      <c r="M827" s="42"/>
      <c r="N827" s="27"/>
      <c r="O827" s="46"/>
      <c r="P827" s="26"/>
      <c r="Q827" s="27"/>
      <c r="R827" s="26"/>
      <c r="S827" s="26"/>
      <c r="T827" s="27"/>
      <c r="U827" s="28"/>
      <c r="V827" s="28"/>
      <c r="W827" s="28"/>
      <c r="X827" s="28"/>
      <c r="Y827" s="28"/>
      <c r="Z827" s="28"/>
      <c r="AA827" s="28"/>
      <c r="AB827" s="28"/>
    </row>
    <row r="828" spans="1:28">
      <c r="A828" s="58"/>
      <c r="B828" s="26"/>
      <c r="C828" s="26"/>
      <c r="D828" s="26"/>
      <c r="E828" s="27"/>
      <c r="F828" s="26"/>
      <c r="G828" s="27"/>
      <c r="H828" s="27"/>
      <c r="I828" s="27"/>
      <c r="J828" s="26"/>
      <c r="K828" s="45"/>
      <c r="L828" s="27"/>
      <c r="M828" s="42"/>
      <c r="N828" s="27"/>
      <c r="O828" s="46"/>
      <c r="P828" s="26"/>
      <c r="Q828" s="27"/>
      <c r="R828" s="26"/>
      <c r="S828" s="26"/>
      <c r="T828" s="27"/>
      <c r="U828" s="28"/>
      <c r="V828" s="28"/>
      <c r="W828" s="28"/>
      <c r="X828" s="28"/>
      <c r="Y828" s="28"/>
      <c r="Z828" s="28"/>
      <c r="AA828" s="28"/>
      <c r="AB828" s="28"/>
    </row>
    <row r="829" spans="1:28">
      <c r="A829" s="58"/>
      <c r="B829" s="26"/>
      <c r="C829" s="26"/>
      <c r="D829" s="26"/>
      <c r="E829" s="27"/>
      <c r="F829" s="26"/>
      <c r="G829" s="27"/>
      <c r="H829" s="27"/>
      <c r="I829" s="27"/>
      <c r="J829" s="26"/>
      <c r="K829" s="45"/>
      <c r="L829" s="27"/>
      <c r="M829" s="42"/>
      <c r="N829" s="27"/>
      <c r="O829" s="46"/>
      <c r="P829" s="26"/>
      <c r="Q829" s="27"/>
      <c r="R829" s="26"/>
      <c r="S829" s="26"/>
      <c r="T829" s="27"/>
      <c r="U829" s="28"/>
      <c r="V829" s="28"/>
      <c r="W829" s="28"/>
      <c r="X829" s="28"/>
      <c r="Y829" s="28"/>
      <c r="Z829" s="28"/>
      <c r="AA829" s="28"/>
      <c r="AB829" s="28"/>
    </row>
    <row r="830" spans="1:28">
      <c r="A830" s="58"/>
      <c r="B830" s="26"/>
      <c r="C830" s="26"/>
      <c r="D830" s="26"/>
      <c r="E830" s="27"/>
      <c r="F830" s="26"/>
      <c r="G830" s="27"/>
      <c r="H830" s="27"/>
      <c r="I830" s="27"/>
      <c r="J830" s="26"/>
      <c r="K830" s="45"/>
      <c r="L830" s="27"/>
      <c r="M830" s="42"/>
      <c r="N830" s="27"/>
      <c r="O830" s="46"/>
      <c r="P830" s="26"/>
      <c r="Q830" s="27"/>
      <c r="R830" s="26"/>
      <c r="S830" s="26"/>
      <c r="T830" s="27"/>
      <c r="U830" s="28"/>
      <c r="V830" s="28"/>
      <c r="W830" s="28"/>
      <c r="X830" s="28"/>
      <c r="Y830" s="28"/>
      <c r="Z830" s="28"/>
      <c r="AA830" s="28"/>
      <c r="AB830" s="28"/>
    </row>
    <row r="831" spans="1:28">
      <c r="A831" s="58"/>
      <c r="B831" s="26"/>
      <c r="C831" s="26"/>
      <c r="D831" s="26"/>
      <c r="E831" s="27"/>
      <c r="F831" s="26"/>
      <c r="G831" s="27"/>
      <c r="H831" s="27"/>
      <c r="I831" s="27"/>
      <c r="J831" s="26"/>
      <c r="K831" s="45"/>
      <c r="L831" s="27"/>
      <c r="M831" s="42"/>
      <c r="N831" s="27"/>
      <c r="O831" s="46"/>
      <c r="P831" s="26"/>
      <c r="Q831" s="27"/>
      <c r="R831" s="26"/>
      <c r="S831" s="26"/>
      <c r="T831" s="27"/>
      <c r="U831" s="28"/>
      <c r="V831" s="28"/>
      <c r="W831" s="28"/>
      <c r="X831" s="28"/>
      <c r="Y831" s="28"/>
      <c r="Z831" s="28"/>
      <c r="AA831" s="28"/>
      <c r="AB831" s="28"/>
    </row>
    <row r="832" spans="1:28">
      <c r="A832" s="58"/>
      <c r="B832" s="26"/>
      <c r="C832" s="26"/>
      <c r="D832" s="26"/>
      <c r="E832" s="27"/>
      <c r="F832" s="26"/>
      <c r="G832" s="27"/>
      <c r="H832" s="27"/>
      <c r="I832" s="27"/>
      <c r="J832" s="26"/>
      <c r="K832" s="45"/>
      <c r="L832" s="27"/>
      <c r="M832" s="42"/>
      <c r="N832" s="27"/>
      <c r="O832" s="46"/>
      <c r="P832" s="26"/>
      <c r="Q832" s="27"/>
      <c r="R832" s="26"/>
      <c r="S832" s="26"/>
      <c r="T832" s="27"/>
      <c r="U832" s="28"/>
      <c r="V832" s="28"/>
      <c r="W832" s="28"/>
      <c r="X832" s="28"/>
      <c r="Y832" s="28"/>
      <c r="Z832" s="28"/>
      <c r="AA832" s="28"/>
      <c r="AB832" s="28"/>
    </row>
    <row r="833" spans="1:28">
      <c r="A833" s="58"/>
      <c r="B833" s="26"/>
      <c r="C833" s="26"/>
      <c r="D833" s="26"/>
      <c r="E833" s="27"/>
      <c r="F833" s="26"/>
      <c r="G833" s="27"/>
      <c r="H833" s="27"/>
      <c r="I833" s="27"/>
      <c r="J833" s="26"/>
      <c r="K833" s="45"/>
      <c r="L833" s="27"/>
      <c r="M833" s="42"/>
      <c r="N833" s="27"/>
      <c r="O833" s="46"/>
      <c r="P833" s="26"/>
      <c r="Q833" s="27"/>
      <c r="R833" s="26"/>
      <c r="S833" s="26"/>
      <c r="T833" s="27"/>
      <c r="U833" s="28"/>
      <c r="V833" s="28"/>
      <c r="W833" s="28"/>
      <c r="X833" s="28"/>
      <c r="Y833" s="28"/>
      <c r="Z833" s="28"/>
      <c r="AA833" s="28"/>
      <c r="AB833" s="28"/>
    </row>
    <row r="834" spans="1:28">
      <c r="A834" s="58"/>
      <c r="B834" s="26"/>
      <c r="C834" s="26"/>
      <c r="D834" s="26"/>
      <c r="E834" s="27"/>
      <c r="F834" s="26"/>
      <c r="G834" s="27"/>
      <c r="H834" s="27"/>
      <c r="I834" s="27"/>
      <c r="J834" s="26"/>
      <c r="K834" s="45"/>
      <c r="L834" s="27"/>
      <c r="M834" s="42"/>
      <c r="N834" s="27"/>
      <c r="O834" s="46"/>
      <c r="P834" s="26"/>
      <c r="Q834" s="27"/>
      <c r="R834" s="26"/>
      <c r="S834" s="26"/>
      <c r="T834" s="27"/>
      <c r="U834" s="28"/>
      <c r="V834" s="28"/>
      <c r="W834" s="28"/>
      <c r="X834" s="28"/>
      <c r="Y834" s="28"/>
      <c r="Z834" s="28"/>
      <c r="AA834" s="28"/>
      <c r="AB834" s="28"/>
    </row>
    <row r="835" spans="1:28">
      <c r="A835" s="58"/>
      <c r="B835" s="26"/>
      <c r="C835" s="26"/>
      <c r="D835" s="26"/>
      <c r="E835" s="27"/>
      <c r="F835" s="26"/>
      <c r="G835" s="27"/>
      <c r="H835" s="27"/>
      <c r="I835" s="27"/>
      <c r="J835" s="26"/>
      <c r="K835" s="45"/>
      <c r="L835" s="27"/>
      <c r="M835" s="42"/>
      <c r="N835" s="27"/>
      <c r="O835" s="46"/>
      <c r="P835" s="26"/>
      <c r="Q835" s="27"/>
      <c r="R835" s="26"/>
      <c r="S835" s="26"/>
      <c r="T835" s="27"/>
      <c r="U835" s="28"/>
      <c r="V835" s="28"/>
      <c r="W835" s="28"/>
      <c r="X835" s="28"/>
      <c r="Y835" s="28"/>
      <c r="Z835" s="28"/>
      <c r="AA835" s="28"/>
      <c r="AB835" s="28"/>
    </row>
    <row r="836" spans="1:28">
      <c r="A836" s="58"/>
      <c r="B836" s="26"/>
      <c r="C836" s="26"/>
      <c r="D836" s="26"/>
      <c r="E836" s="27"/>
      <c r="F836" s="26"/>
      <c r="G836" s="27"/>
      <c r="H836" s="27"/>
      <c r="I836" s="27"/>
      <c r="J836" s="26"/>
      <c r="K836" s="45"/>
      <c r="L836" s="27"/>
      <c r="M836" s="42"/>
      <c r="N836" s="27"/>
      <c r="O836" s="46"/>
      <c r="P836" s="26"/>
      <c r="Q836" s="27"/>
      <c r="R836" s="26"/>
      <c r="S836" s="26"/>
      <c r="T836" s="27"/>
      <c r="U836" s="28"/>
      <c r="V836" s="28"/>
      <c r="W836" s="28"/>
      <c r="X836" s="28"/>
      <c r="Y836" s="28"/>
      <c r="Z836" s="28"/>
      <c r="AA836" s="28"/>
      <c r="AB836" s="28"/>
    </row>
    <row r="837" spans="1:28">
      <c r="A837" s="58"/>
      <c r="B837" s="26"/>
      <c r="C837" s="26"/>
      <c r="D837" s="26"/>
      <c r="E837" s="27"/>
      <c r="F837" s="26"/>
      <c r="G837" s="27"/>
      <c r="H837" s="27"/>
      <c r="I837" s="27"/>
      <c r="J837" s="26"/>
      <c r="K837" s="45"/>
      <c r="L837" s="27"/>
      <c r="M837" s="42"/>
      <c r="N837" s="27"/>
      <c r="O837" s="46"/>
      <c r="P837" s="26"/>
      <c r="Q837" s="27"/>
      <c r="R837" s="26"/>
      <c r="S837" s="26"/>
      <c r="T837" s="27"/>
      <c r="U837" s="28"/>
      <c r="V837" s="28"/>
      <c r="W837" s="28"/>
      <c r="X837" s="28"/>
      <c r="Y837" s="28"/>
      <c r="Z837" s="28"/>
      <c r="AA837" s="28"/>
      <c r="AB837" s="28"/>
    </row>
    <row r="838" spans="1:28">
      <c r="A838" s="58"/>
      <c r="B838" s="26"/>
      <c r="C838" s="26"/>
      <c r="D838" s="26"/>
      <c r="E838" s="27"/>
      <c r="F838" s="26"/>
      <c r="G838" s="27"/>
      <c r="H838" s="27"/>
      <c r="I838" s="27"/>
      <c r="J838" s="26"/>
      <c r="K838" s="45"/>
      <c r="L838" s="27"/>
      <c r="M838" s="42"/>
      <c r="N838" s="27"/>
      <c r="O838" s="46"/>
      <c r="P838" s="26"/>
      <c r="Q838" s="27"/>
      <c r="R838" s="26"/>
      <c r="S838" s="26"/>
      <c r="T838" s="27"/>
      <c r="U838" s="28"/>
      <c r="V838" s="28"/>
      <c r="W838" s="28"/>
      <c r="X838" s="28"/>
      <c r="Y838" s="28"/>
      <c r="Z838" s="28"/>
      <c r="AA838" s="28"/>
      <c r="AB838" s="28"/>
    </row>
    <row r="839" spans="1:28">
      <c r="A839" s="58"/>
      <c r="B839" s="26"/>
      <c r="C839" s="26"/>
      <c r="D839" s="26"/>
      <c r="E839" s="27"/>
      <c r="F839" s="26"/>
      <c r="G839" s="27"/>
      <c r="H839" s="27"/>
      <c r="I839" s="27"/>
      <c r="J839" s="26"/>
      <c r="K839" s="45"/>
      <c r="L839" s="27"/>
      <c r="M839" s="42"/>
      <c r="N839" s="27"/>
      <c r="O839" s="46"/>
      <c r="P839" s="26"/>
      <c r="Q839" s="27"/>
      <c r="R839" s="26"/>
      <c r="S839" s="26"/>
      <c r="T839" s="27"/>
      <c r="U839" s="28"/>
      <c r="V839" s="28"/>
      <c r="W839" s="28"/>
      <c r="X839" s="28"/>
      <c r="Y839" s="28"/>
      <c r="Z839" s="28"/>
      <c r="AA839" s="28"/>
      <c r="AB839" s="28"/>
    </row>
    <row r="840" spans="1:28">
      <c r="A840" s="58"/>
      <c r="B840" s="26"/>
      <c r="C840" s="26"/>
      <c r="D840" s="26"/>
      <c r="E840" s="27"/>
      <c r="F840" s="26"/>
      <c r="G840" s="27"/>
      <c r="H840" s="27"/>
      <c r="I840" s="27"/>
      <c r="J840" s="26"/>
      <c r="K840" s="45"/>
      <c r="L840" s="27"/>
      <c r="M840" s="42"/>
      <c r="N840" s="27"/>
      <c r="O840" s="46"/>
      <c r="P840" s="26"/>
      <c r="Q840" s="27"/>
      <c r="R840" s="26"/>
      <c r="S840" s="26"/>
      <c r="T840" s="27"/>
      <c r="U840" s="28"/>
      <c r="V840" s="28"/>
      <c r="W840" s="28"/>
      <c r="X840" s="28"/>
      <c r="Y840" s="28"/>
      <c r="Z840" s="28"/>
      <c r="AA840" s="28"/>
      <c r="AB840" s="28"/>
    </row>
    <row r="841" spans="1:28">
      <c r="A841" s="58"/>
      <c r="B841" s="26"/>
      <c r="C841" s="26"/>
      <c r="D841" s="26"/>
      <c r="E841" s="27"/>
      <c r="F841" s="26"/>
      <c r="G841" s="27"/>
      <c r="H841" s="27"/>
      <c r="I841" s="27"/>
      <c r="J841" s="26"/>
      <c r="K841" s="45"/>
      <c r="L841" s="27"/>
      <c r="M841" s="42"/>
      <c r="N841" s="27"/>
      <c r="O841" s="46"/>
      <c r="P841" s="26"/>
      <c r="Q841" s="27"/>
      <c r="R841" s="26"/>
      <c r="S841" s="26"/>
      <c r="T841" s="27"/>
      <c r="U841" s="28"/>
      <c r="V841" s="28"/>
      <c r="W841" s="28"/>
      <c r="X841" s="28"/>
      <c r="Y841" s="28"/>
      <c r="Z841" s="28"/>
      <c r="AA841" s="28"/>
      <c r="AB841" s="28"/>
    </row>
    <row r="842" spans="1:28">
      <c r="A842" s="58"/>
      <c r="B842" s="26"/>
      <c r="C842" s="26"/>
      <c r="D842" s="26"/>
      <c r="E842" s="27"/>
      <c r="F842" s="26"/>
      <c r="G842" s="27"/>
      <c r="H842" s="27"/>
      <c r="I842" s="27"/>
      <c r="J842" s="26"/>
      <c r="K842" s="45"/>
      <c r="L842" s="27"/>
      <c r="M842" s="42"/>
      <c r="N842" s="27"/>
      <c r="O842" s="46"/>
      <c r="P842" s="26"/>
      <c r="Q842" s="27"/>
      <c r="R842" s="26"/>
      <c r="S842" s="26"/>
      <c r="T842" s="27"/>
      <c r="U842" s="28"/>
      <c r="V842" s="28"/>
      <c r="W842" s="28"/>
      <c r="X842" s="28"/>
      <c r="Y842" s="28"/>
      <c r="Z842" s="28"/>
      <c r="AA842" s="28"/>
      <c r="AB842" s="28"/>
    </row>
    <row r="843" spans="1:28">
      <c r="A843" s="58"/>
      <c r="B843" s="26"/>
      <c r="C843" s="26"/>
      <c r="D843" s="26"/>
      <c r="E843" s="27"/>
      <c r="F843" s="26"/>
      <c r="G843" s="27"/>
      <c r="H843" s="27"/>
      <c r="I843" s="27"/>
      <c r="J843" s="26"/>
      <c r="K843" s="45"/>
      <c r="L843" s="27"/>
      <c r="M843" s="42"/>
      <c r="N843" s="27"/>
      <c r="O843" s="46"/>
      <c r="P843" s="26"/>
      <c r="Q843" s="27"/>
      <c r="R843" s="26"/>
      <c r="S843" s="26"/>
      <c r="T843" s="27"/>
      <c r="U843" s="28"/>
      <c r="V843" s="28"/>
      <c r="W843" s="28"/>
      <c r="X843" s="28"/>
      <c r="Y843" s="28"/>
      <c r="Z843" s="28"/>
      <c r="AA843" s="28"/>
      <c r="AB843" s="28"/>
    </row>
    <row r="844" spans="1:28">
      <c r="A844" s="58"/>
      <c r="B844" s="26"/>
      <c r="C844" s="26"/>
      <c r="D844" s="26"/>
      <c r="E844" s="27"/>
      <c r="F844" s="26"/>
      <c r="G844" s="27"/>
      <c r="H844" s="27"/>
      <c r="I844" s="27"/>
      <c r="J844" s="26"/>
      <c r="K844" s="45"/>
      <c r="L844" s="27"/>
      <c r="M844" s="42"/>
      <c r="N844" s="27"/>
      <c r="O844" s="46"/>
      <c r="P844" s="26"/>
      <c r="Q844" s="27"/>
      <c r="R844" s="26"/>
      <c r="S844" s="26"/>
      <c r="T844" s="27"/>
      <c r="U844" s="28"/>
      <c r="V844" s="28"/>
      <c r="W844" s="28"/>
      <c r="X844" s="28"/>
      <c r="Y844" s="28"/>
      <c r="Z844" s="28"/>
      <c r="AA844" s="28"/>
      <c r="AB844" s="28"/>
    </row>
    <row r="845" spans="1:28">
      <c r="A845" s="58"/>
      <c r="B845" s="26"/>
      <c r="C845" s="26"/>
      <c r="D845" s="26"/>
      <c r="E845" s="27"/>
      <c r="F845" s="26"/>
      <c r="G845" s="27"/>
      <c r="H845" s="27"/>
      <c r="I845" s="27"/>
      <c r="J845" s="26"/>
      <c r="K845" s="45"/>
      <c r="L845" s="27"/>
      <c r="M845" s="42"/>
      <c r="N845" s="27"/>
      <c r="O845" s="46"/>
      <c r="P845" s="26"/>
      <c r="Q845" s="27"/>
      <c r="R845" s="26"/>
      <c r="S845" s="26"/>
      <c r="T845" s="27"/>
      <c r="U845" s="28"/>
      <c r="V845" s="28"/>
      <c r="W845" s="28"/>
      <c r="X845" s="28"/>
      <c r="Y845" s="28"/>
      <c r="Z845" s="28"/>
      <c r="AA845" s="28"/>
      <c r="AB845" s="28"/>
    </row>
    <row r="846" spans="1:28">
      <c r="A846" s="58"/>
      <c r="B846" s="26"/>
      <c r="C846" s="26"/>
      <c r="D846" s="26"/>
      <c r="E846" s="27"/>
      <c r="F846" s="26"/>
      <c r="G846" s="27"/>
      <c r="H846" s="27"/>
      <c r="I846" s="27"/>
      <c r="J846" s="26"/>
      <c r="K846" s="45"/>
      <c r="L846" s="27"/>
      <c r="M846" s="42"/>
      <c r="N846" s="27"/>
      <c r="O846" s="46"/>
      <c r="P846" s="26"/>
      <c r="Q846" s="27"/>
      <c r="R846" s="26"/>
      <c r="S846" s="26"/>
      <c r="T846" s="27"/>
      <c r="U846" s="28"/>
      <c r="V846" s="28"/>
      <c r="W846" s="28"/>
      <c r="X846" s="28"/>
      <c r="Y846" s="28"/>
      <c r="Z846" s="28"/>
      <c r="AA846" s="28"/>
      <c r="AB846" s="28"/>
    </row>
    <row r="847" spans="1:28">
      <c r="A847" s="58"/>
      <c r="B847" s="26"/>
      <c r="C847" s="26"/>
      <c r="D847" s="26"/>
      <c r="E847" s="27"/>
      <c r="F847" s="26"/>
      <c r="G847" s="27"/>
      <c r="H847" s="27"/>
      <c r="I847" s="27"/>
      <c r="J847" s="26"/>
      <c r="K847" s="45"/>
      <c r="L847" s="27"/>
      <c r="M847" s="42"/>
      <c r="N847" s="27"/>
      <c r="O847" s="46"/>
      <c r="P847" s="26"/>
      <c r="Q847" s="27"/>
      <c r="R847" s="26"/>
      <c r="S847" s="26"/>
      <c r="T847" s="27"/>
      <c r="U847" s="28"/>
      <c r="V847" s="28"/>
      <c r="W847" s="28"/>
      <c r="X847" s="28"/>
      <c r="Y847" s="28"/>
      <c r="Z847" s="28"/>
      <c r="AA847" s="28"/>
      <c r="AB847" s="28"/>
    </row>
    <row r="848" spans="1:28">
      <c r="A848" s="58"/>
      <c r="B848" s="26"/>
      <c r="C848" s="26"/>
      <c r="D848" s="26"/>
      <c r="E848" s="27"/>
      <c r="F848" s="26"/>
      <c r="G848" s="27"/>
      <c r="H848" s="27"/>
      <c r="I848" s="27"/>
      <c r="J848" s="26"/>
      <c r="K848" s="45"/>
      <c r="L848" s="27"/>
      <c r="M848" s="42"/>
      <c r="N848" s="27"/>
      <c r="O848" s="46"/>
      <c r="P848" s="26"/>
      <c r="Q848" s="27"/>
      <c r="R848" s="26"/>
      <c r="S848" s="26"/>
      <c r="T848" s="27"/>
      <c r="U848" s="28"/>
      <c r="V848" s="28"/>
      <c r="W848" s="28"/>
      <c r="X848" s="28"/>
      <c r="Y848" s="28"/>
      <c r="Z848" s="28"/>
      <c r="AA848" s="28"/>
      <c r="AB848" s="28"/>
    </row>
    <row r="849" spans="1:28">
      <c r="A849" s="58"/>
      <c r="B849" s="26"/>
      <c r="C849" s="26"/>
      <c r="D849" s="26"/>
      <c r="E849" s="27"/>
      <c r="F849" s="26"/>
      <c r="G849" s="27"/>
      <c r="H849" s="27"/>
      <c r="I849" s="27"/>
      <c r="J849" s="26"/>
      <c r="K849" s="45"/>
      <c r="L849" s="27"/>
      <c r="M849" s="42"/>
      <c r="N849" s="27"/>
      <c r="O849" s="46"/>
      <c r="P849" s="26"/>
      <c r="Q849" s="27"/>
      <c r="R849" s="26"/>
      <c r="S849" s="26"/>
      <c r="T849" s="27"/>
      <c r="U849" s="28"/>
      <c r="V849" s="28"/>
      <c r="W849" s="28"/>
      <c r="X849" s="28"/>
      <c r="Y849" s="28"/>
      <c r="Z849" s="28"/>
      <c r="AA849" s="28"/>
      <c r="AB849" s="28"/>
    </row>
    <row r="850" spans="1:28">
      <c r="A850" s="58"/>
      <c r="B850" s="26"/>
      <c r="C850" s="26"/>
      <c r="D850" s="26"/>
      <c r="E850" s="27"/>
      <c r="F850" s="26"/>
      <c r="G850" s="27"/>
      <c r="H850" s="27"/>
      <c r="I850" s="27"/>
      <c r="J850" s="26"/>
      <c r="K850" s="45"/>
      <c r="L850" s="27"/>
      <c r="M850" s="42"/>
      <c r="N850" s="27"/>
      <c r="O850" s="46"/>
      <c r="P850" s="26"/>
      <c r="Q850" s="27"/>
      <c r="R850" s="26"/>
      <c r="S850" s="26"/>
      <c r="T850" s="27"/>
      <c r="U850" s="28"/>
      <c r="V850" s="28"/>
      <c r="W850" s="28"/>
      <c r="X850" s="28"/>
      <c r="Y850" s="28"/>
      <c r="Z850" s="28"/>
      <c r="AA850" s="28"/>
      <c r="AB850" s="28"/>
    </row>
    <row r="851" spans="1:28">
      <c r="A851" s="58"/>
      <c r="B851" s="26"/>
      <c r="C851" s="26"/>
      <c r="D851" s="26"/>
      <c r="E851" s="27"/>
      <c r="F851" s="26"/>
      <c r="G851" s="27"/>
      <c r="H851" s="27"/>
      <c r="I851" s="27"/>
      <c r="J851" s="26"/>
      <c r="K851" s="45"/>
      <c r="L851" s="27"/>
      <c r="M851" s="42"/>
      <c r="N851" s="27"/>
      <c r="O851" s="46"/>
      <c r="P851" s="26"/>
      <c r="Q851" s="27"/>
      <c r="R851" s="26"/>
      <c r="S851" s="26"/>
      <c r="T851" s="27"/>
      <c r="U851" s="28"/>
      <c r="V851" s="28"/>
      <c r="W851" s="28"/>
      <c r="X851" s="28"/>
      <c r="Y851" s="28"/>
      <c r="Z851" s="28"/>
      <c r="AA851" s="28"/>
      <c r="AB851" s="28"/>
    </row>
    <row r="852" spans="1:28">
      <c r="A852" s="58"/>
      <c r="B852" s="26"/>
      <c r="C852" s="26"/>
      <c r="D852" s="26"/>
      <c r="E852" s="27"/>
      <c r="F852" s="26"/>
      <c r="G852" s="27"/>
      <c r="H852" s="27"/>
      <c r="I852" s="27"/>
      <c r="J852" s="26"/>
      <c r="K852" s="45"/>
      <c r="L852" s="27"/>
      <c r="M852" s="42"/>
      <c r="N852" s="27"/>
      <c r="O852" s="46"/>
      <c r="P852" s="26"/>
      <c r="Q852" s="27"/>
      <c r="R852" s="26"/>
      <c r="S852" s="26"/>
      <c r="T852" s="27"/>
      <c r="U852" s="28"/>
      <c r="V852" s="28"/>
      <c r="W852" s="28"/>
      <c r="X852" s="28"/>
      <c r="Y852" s="28"/>
      <c r="Z852" s="28"/>
      <c r="AA852" s="28"/>
      <c r="AB852" s="28"/>
    </row>
    <row r="853" spans="1:28">
      <c r="A853" s="58"/>
      <c r="B853" s="26"/>
      <c r="C853" s="26"/>
      <c r="D853" s="26"/>
      <c r="E853" s="27"/>
      <c r="F853" s="26"/>
      <c r="G853" s="27"/>
      <c r="H853" s="27"/>
      <c r="I853" s="27"/>
      <c r="J853" s="26"/>
      <c r="K853" s="45"/>
      <c r="L853" s="27"/>
      <c r="M853" s="42"/>
      <c r="N853" s="27"/>
      <c r="O853" s="46"/>
      <c r="P853" s="26"/>
      <c r="Q853" s="27"/>
      <c r="R853" s="26"/>
      <c r="S853" s="26"/>
      <c r="T853" s="27"/>
      <c r="U853" s="28"/>
      <c r="V853" s="28"/>
      <c r="W853" s="28"/>
      <c r="X853" s="28"/>
      <c r="Y853" s="28"/>
      <c r="Z853" s="28"/>
      <c r="AA853" s="28"/>
      <c r="AB853" s="28"/>
    </row>
    <row r="854" spans="1:28">
      <c r="A854" s="58"/>
      <c r="B854" s="26"/>
      <c r="C854" s="26"/>
      <c r="D854" s="26"/>
      <c r="E854" s="27"/>
      <c r="F854" s="26"/>
      <c r="G854" s="27"/>
      <c r="H854" s="27"/>
      <c r="I854" s="27"/>
      <c r="J854" s="26"/>
      <c r="K854" s="45"/>
      <c r="L854" s="27"/>
      <c r="M854" s="42"/>
      <c r="N854" s="27"/>
      <c r="O854" s="46"/>
      <c r="P854" s="26"/>
      <c r="Q854" s="27"/>
      <c r="R854" s="26"/>
      <c r="S854" s="26"/>
      <c r="T854" s="27"/>
      <c r="U854" s="28"/>
      <c r="V854" s="28"/>
      <c r="W854" s="28"/>
      <c r="X854" s="28"/>
      <c r="Y854" s="28"/>
      <c r="Z854" s="28"/>
      <c r="AA854" s="28"/>
      <c r="AB854" s="28"/>
    </row>
    <row r="855" spans="1:28">
      <c r="A855" s="58"/>
      <c r="B855" s="26"/>
      <c r="C855" s="26"/>
      <c r="D855" s="26"/>
      <c r="E855" s="27"/>
      <c r="F855" s="26"/>
      <c r="G855" s="27"/>
      <c r="H855" s="27"/>
      <c r="I855" s="27"/>
      <c r="J855" s="26"/>
      <c r="K855" s="45"/>
      <c r="L855" s="27"/>
      <c r="M855" s="42"/>
      <c r="N855" s="27"/>
      <c r="O855" s="46"/>
      <c r="P855" s="26"/>
      <c r="Q855" s="27"/>
      <c r="R855" s="26"/>
      <c r="S855" s="26"/>
      <c r="T855" s="27"/>
      <c r="U855" s="28"/>
      <c r="V855" s="28"/>
      <c r="W855" s="28"/>
      <c r="X855" s="28"/>
      <c r="Y855" s="28"/>
      <c r="Z855" s="28"/>
      <c r="AA855" s="28"/>
      <c r="AB855" s="28"/>
    </row>
    <row r="856" spans="1:28">
      <c r="A856" s="58"/>
      <c r="B856" s="26"/>
      <c r="C856" s="26"/>
      <c r="D856" s="26"/>
      <c r="E856" s="27"/>
      <c r="F856" s="26"/>
      <c r="G856" s="27"/>
      <c r="H856" s="27"/>
      <c r="I856" s="27"/>
      <c r="J856" s="26"/>
      <c r="K856" s="45"/>
      <c r="L856" s="27"/>
      <c r="M856" s="42"/>
      <c r="N856" s="27"/>
      <c r="O856" s="46"/>
      <c r="P856" s="26"/>
      <c r="Q856" s="27"/>
      <c r="R856" s="26"/>
      <c r="S856" s="26"/>
      <c r="T856" s="27"/>
      <c r="U856" s="28"/>
      <c r="V856" s="28"/>
      <c r="W856" s="28"/>
      <c r="X856" s="28"/>
      <c r="Y856" s="28"/>
      <c r="Z856" s="28"/>
      <c r="AA856" s="28"/>
      <c r="AB856" s="28"/>
    </row>
    <row r="857" spans="1:28">
      <c r="A857" s="58"/>
      <c r="B857" s="26"/>
      <c r="C857" s="26"/>
      <c r="D857" s="26"/>
      <c r="E857" s="27"/>
      <c r="F857" s="26"/>
      <c r="G857" s="27"/>
      <c r="H857" s="27"/>
      <c r="I857" s="27"/>
      <c r="J857" s="26"/>
      <c r="K857" s="45"/>
      <c r="L857" s="27"/>
      <c r="M857" s="42"/>
      <c r="N857" s="27"/>
      <c r="O857" s="46"/>
      <c r="P857" s="26"/>
      <c r="Q857" s="27"/>
      <c r="R857" s="26"/>
      <c r="S857" s="26"/>
      <c r="T857" s="27"/>
      <c r="U857" s="28"/>
      <c r="V857" s="28"/>
      <c r="W857" s="28"/>
      <c r="X857" s="28"/>
      <c r="Y857" s="28"/>
      <c r="Z857" s="28"/>
      <c r="AA857" s="28"/>
      <c r="AB857" s="28"/>
    </row>
    <row r="858" spans="1:28">
      <c r="A858" s="58"/>
      <c r="B858" s="26"/>
      <c r="C858" s="26"/>
      <c r="D858" s="26"/>
      <c r="E858" s="27"/>
      <c r="F858" s="26"/>
      <c r="G858" s="27"/>
      <c r="H858" s="27"/>
      <c r="I858" s="27"/>
      <c r="J858" s="26"/>
      <c r="K858" s="45"/>
      <c r="L858" s="27"/>
      <c r="M858" s="42"/>
      <c r="N858" s="27"/>
      <c r="O858" s="46"/>
      <c r="P858" s="26"/>
      <c r="Q858" s="27"/>
      <c r="R858" s="26"/>
      <c r="S858" s="26"/>
      <c r="T858" s="27"/>
      <c r="U858" s="28"/>
      <c r="V858" s="28"/>
      <c r="W858" s="28"/>
      <c r="X858" s="28"/>
      <c r="Y858" s="28"/>
      <c r="Z858" s="28"/>
      <c r="AA858" s="28"/>
      <c r="AB858" s="28"/>
    </row>
    <row r="859" spans="1:28">
      <c r="A859" s="58"/>
      <c r="B859" s="26"/>
      <c r="C859" s="26"/>
      <c r="D859" s="26"/>
      <c r="E859" s="27"/>
      <c r="F859" s="26"/>
      <c r="G859" s="27"/>
      <c r="H859" s="27"/>
      <c r="I859" s="27"/>
      <c r="J859" s="26"/>
      <c r="K859" s="45"/>
      <c r="L859" s="27"/>
      <c r="M859" s="42"/>
      <c r="N859" s="27"/>
      <c r="O859" s="46"/>
      <c r="P859" s="26"/>
      <c r="Q859" s="27"/>
      <c r="R859" s="26"/>
      <c r="S859" s="26"/>
      <c r="T859" s="27"/>
      <c r="U859" s="28"/>
      <c r="V859" s="28"/>
      <c r="W859" s="28"/>
      <c r="X859" s="28"/>
      <c r="Y859" s="28"/>
      <c r="Z859" s="28"/>
      <c r="AA859" s="28"/>
      <c r="AB859" s="28"/>
    </row>
    <row r="860" spans="1:28">
      <c r="A860" s="58"/>
      <c r="B860" s="26"/>
      <c r="C860" s="26"/>
      <c r="D860" s="26"/>
      <c r="E860" s="27"/>
      <c r="F860" s="26"/>
      <c r="G860" s="27"/>
      <c r="H860" s="27"/>
      <c r="I860" s="27"/>
      <c r="J860" s="26"/>
      <c r="K860" s="45"/>
      <c r="L860" s="27"/>
      <c r="M860" s="42"/>
      <c r="N860" s="27"/>
      <c r="O860" s="46"/>
      <c r="P860" s="26"/>
      <c r="Q860" s="27"/>
      <c r="R860" s="26"/>
      <c r="S860" s="26"/>
      <c r="T860" s="27"/>
      <c r="U860" s="28"/>
      <c r="V860" s="28"/>
      <c r="W860" s="28"/>
      <c r="X860" s="28"/>
      <c r="Y860" s="28"/>
      <c r="Z860" s="28"/>
      <c r="AA860" s="28"/>
      <c r="AB860" s="28"/>
    </row>
    <row r="861" spans="1:28">
      <c r="A861" s="58"/>
      <c r="B861" s="26"/>
      <c r="C861" s="26"/>
      <c r="D861" s="26"/>
      <c r="E861" s="27"/>
      <c r="F861" s="26"/>
      <c r="G861" s="27"/>
      <c r="H861" s="27"/>
      <c r="I861" s="27"/>
      <c r="J861" s="26"/>
      <c r="K861" s="45"/>
      <c r="L861" s="27"/>
      <c r="M861" s="42"/>
      <c r="N861" s="27"/>
      <c r="O861" s="46"/>
      <c r="P861" s="26"/>
      <c r="Q861" s="27"/>
      <c r="R861" s="26"/>
      <c r="S861" s="26"/>
      <c r="T861" s="27"/>
      <c r="U861" s="28"/>
      <c r="V861" s="28"/>
      <c r="W861" s="28"/>
      <c r="X861" s="28"/>
      <c r="Y861" s="28"/>
      <c r="Z861" s="28"/>
      <c r="AA861" s="28"/>
      <c r="AB861" s="28"/>
    </row>
    <row r="862" spans="1:28">
      <c r="A862" s="58"/>
      <c r="B862" s="26"/>
      <c r="C862" s="26"/>
      <c r="D862" s="26"/>
      <c r="E862" s="27"/>
      <c r="F862" s="26"/>
      <c r="G862" s="27"/>
      <c r="H862" s="27"/>
      <c r="I862" s="27"/>
      <c r="J862" s="26"/>
      <c r="K862" s="45"/>
      <c r="L862" s="27"/>
      <c r="M862" s="42"/>
      <c r="N862" s="27"/>
      <c r="O862" s="46"/>
      <c r="P862" s="26"/>
      <c r="Q862" s="27"/>
      <c r="R862" s="26"/>
      <c r="S862" s="26"/>
      <c r="T862" s="27"/>
      <c r="U862" s="28"/>
      <c r="V862" s="28"/>
      <c r="W862" s="28"/>
      <c r="X862" s="28"/>
      <c r="Y862" s="28"/>
      <c r="Z862" s="28"/>
      <c r="AA862" s="28"/>
      <c r="AB862" s="28"/>
    </row>
    <row r="863" spans="1:28">
      <c r="A863" s="58"/>
      <c r="B863" s="26"/>
      <c r="C863" s="26"/>
      <c r="D863" s="26"/>
      <c r="E863" s="27"/>
      <c r="F863" s="26"/>
      <c r="G863" s="27"/>
      <c r="H863" s="27"/>
      <c r="I863" s="27"/>
      <c r="J863" s="26"/>
      <c r="K863" s="45"/>
      <c r="L863" s="27"/>
      <c r="M863" s="42"/>
      <c r="N863" s="27"/>
      <c r="O863" s="46"/>
      <c r="P863" s="26"/>
      <c r="Q863" s="27"/>
      <c r="R863" s="26"/>
      <c r="S863" s="26"/>
      <c r="T863" s="27"/>
      <c r="U863" s="28"/>
      <c r="V863" s="28"/>
      <c r="W863" s="28"/>
      <c r="X863" s="28"/>
      <c r="Y863" s="28"/>
      <c r="Z863" s="28"/>
      <c r="AA863" s="28"/>
      <c r="AB863" s="28"/>
    </row>
    <row r="864" spans="1:28">
      <c r="A864" s="58"/>
      <c r="B864" s="26"/>
      <c r="C864" s="26"/>
      <c r="D864" s="26"/>
      <c r="E864" s="27"/>
      <c r="F864" s="26"/>
      <c r="G864" s="27"/>
      <c r="H864" s="27"/>
      <c r="I864" s="27"/>
      <c r="J864" s="26"/>
      <c r="K864" s="45"/>
      <c r="L864" s="27"/>
      <c r="M864" s="42"/>
      <c r="N864" s="27"/>
      <c r="O864" s="46"/>
      <c r="P864" s="26"/>
      <c r="Q864" s="27"/>
      <c r="R864" s="26"/>
      <c r="S864" s="26"/>
      <c r="T864" s="27"/>
      <c r="U864" s="28"/>
      <c r="V864" s="28"/>
      <c r="W864" s="28"/>
      <c r="X864" s="28"/>
      <c r="Y864" s="28"/>
      <c r="Z864" s="28"/>
      <c r="AA864" s="28"/>
      <c r="AB864" s="28"/>
    </row>
    <row r="865" spans="1:28">
      <c r="A865" s="58"/>
      <c r="B865" s="26"/>
      <c r="C865" s="26"/>
      <c r="D865" s="26"/>
      <c r="E865" s="27"/>
      <c r="F865" s="26"/>
      <c r="G865" s="27"/>
      <c r="H865" s="27"/>
      <c r="I865" s="27"/>
      <c r="J865" s="26"/>
      <c r="K865" s="45"/>
      <c r="L865" s="27"/>
      <c r="M865" s="42"/>
      <c r="N865" s="27"/>
      <c r="O865" s="46"/>
      <c r="P865" s="26"/>
      <c r="Q865" s="27"/>
      <c r="R865" s="26"/>
      <c r="S865" s="26"/>
      <c r="T865" s="27"/>
      <c r="U865" s="28"/>
      <c r="V865" s="28"/>
      <c r="W865" s="28"/>
      <c r="X865" s="28"/>
      <c r="Y865" s="28"/>
      <c r="Z865" s="28"/>
      <c r="AA865" s="28"/>
      <c r="AB865" s="28"/>
    </row>
    <row r="866" spans="1:28">
      <c r="A866" s="58"/>
      <c r="B866" s="26"/>
      <c r="C866" s="26"/>
      <c r="D866" s="26"/>
      <c r="E866" s="27"/>
      <c r="F866" s="26"/>
      <c r="G866" s="27"/>
      <c r="H866" s="27"/>
      <c r="I866" s="27"/>
      <c r="J866" s="26"/>
      <c r="K866" s="45"/>
      <c r="L866" s="27"/>
      <c r="M866" s="42"/>
      <c r="N866" s="27"/>
      <c r="O866" s="46"/>
      <c r="P866" s="26"/>
      <c r="Q866" s="27"/>
      <c r="R866" s="26"/>
      <c r="S866" s="26"/>
      <c r="T866" s="27"/>
      <c r="U866" s="28"/>
      <c r="V866" s="28"/>
      <c r="W866" s="28"/>
      <c r="X866" s="28"/>
      <c r="Y866" s="28"/>
      <c r="Z866" s="28"/>
      <c r="AA866" s="28"/>
      <c r="AB866" s="28"/>
    </row>
    <row r="867" spans="1:28">
      <c r="A867" s="58"/>
      <c r="B867" s="26"/>
      <c r="C867" s="26"/>
      <c r="D867" s="26"/>
      <c r="E867" s="27"/>
      <c r="F867" s="26"/>
      <c r="G867" s="27"/>
      <c r="H867" s="27"/>
      <c r="I867" s="27"/>
      <c r="J867" s="26"/>
      <c r="K867" s="45"/>
      <c r="L867" s="27"/>
      <c r="M867" s="42"/>
      <c r="N867" s="27"/>
      <c r="O867" s="46"/>
      <c r="P867" s="26"/>
      <c r="Q867" s="27"/>
      <c r="R867" s="26"/>
      <c r="S867" s="26"/>
      <c r="T867" s="27"/>
      <c r="U867" s="28"/>
      <c r="V867" s="28"/>
      <c r="W867" s="28"/>
      <c r="X867" s="28"/>
      <c r="Y867" s="28"/>
      <c r="Z867" s="28"/>
      <c r="AA867" s="28"/>
      <c r="AB867" s="28"/>
    </row>
    <row r="868" spans="1:28">
      <c r="A868" s="58"/>
      <c r="B868" s="26"/>
      <c r="C868" s="26"/>
      <c r="D868" s="26"/>
      <c r="E868" s="27"/>
      <c r="F868" s="26"/>
      <c r="G868" s="27"/>
      <c r="H868" s="27"/>
      <c r="I868" s="27"/>
      <c r="J868" s="26"/>
      <c r="K868" s="45"/>
      <c r="L868" s="27"/>
      <c r="M868" s="42"/>
      <c r="N868" s="27"/>
      <c r="O868" s="46"/>
      <c r="P868" s="26"/>
      <c r="Q868" s="27"/>
      <c r="R868" s="26"/>
      <c r="S868" s="26"/>
      <c r="T868" s="27"/>
      <c r="U868" s="28"/>
      <c r="V868" s="28"/>
      <c r="W868" s="28"/>
      <c r="X868" s="28"/>
      <c r="Y868" s="28"/>
      <c r="Z868" s="28"/>
      <c r="AA868" s="28"/>
      <c r="AB868" s="28"/>
    </row>
    <row r="869" spans="1:28">
      <c r="A869" s="58"/>
      <c r="B869" s="26"/>
      <c r="C869" s="26"/>
      <c r="D869" s="26"/>
      <c r="E869" s="27"/>
      <c r="F869" s="26"/>
      <c r="G869" s="27"/>
      <c r="H869" s="27"/>
      <c r="I869" s="27"/>
      <c r="J869" s="26"/>
      <c r="K869" s="45"/>
      <c r="L869" s="27"/>
      <c r="M869" s="42"/>
      <c r="N869" s="27"/>
      <c r="O869" s="46"/>
      <c r="P869" s="26"/>
      <c r="Q869" s="27"/>
      <c r="R869" s="26"/>
      <c r="S869" s="26"/>
      <c r="T869" s="27"/>
      <c r="U869" s="28"/>
      <c r="V869" s="28"/>
      <c r="W869" s="28"/>
      <c r="X869" s="28"/>
      <c r="Y869" s="28"/>
      <c r="Z869" s="28"/>
      <c r="AA869" s="28"/>
      <c r="AB869" s="28"/>
    </row>
    <row r="870" spans="1:28">
      <c r="A870" s="58"/>
      <c r="B870" s="26"/>
      <c r="C870" s="26"/>
      <c r="D870" s="26"/>
      <c r="E870" s="27"/>
      <c r="F870" s="26"/>
      <c r="G870" s="27"/>
      <c r="H870" s="27"/>
      <c r="I870" s="27"/>
      <c r="J870" s="26"/>
      <c r="K870" s="45"/>
      <c r="L870" s="27"/>
      <c r="M870" s="42"/>
      <c r="N870" s="27"/>
      <c r="O870" s="46"/>
      <c r="P870" s="26"/>
      <c r="Q870" s="27"/>
      <c r="R870" s="26"/>
      <c r="S870" s="26"/>
      <c r="T870" s="27"/>
      <c r="U870" s="28"/>
      <c r="V870" s="28"/>
      <c r="W870" s="28"/>
      <c r="X870" s="28"/>
      <c r="Y870" s="28"/>
      <c r="Z870" s="28"/>
      <c r="AA870" s="28"/>
      <c r="AB870" s="28"/>
    </row>
    <row r="871" spans="1:28">
      <c r="A871" s="58"/>
      <c r="B871" s="26"/>
      <c r="C871" s="26"/>
      <c r="D871" s="26"/>
      <c r="E871" s="27"/>
      <c r="F871" s="26"/>
      <c r="G871" s="27"/>
      <c r="H871" s="27"/>
      <c r="I871" s="27"/>
      <c r="J871" s="26"/>
      <c r="K871" s="45"/>
      <c r="L871" s="27"/>
      <c r="M871" s="42"/>
      <c r="N871" s="27"/>
      <c r="O871" s="46"/>
      <c r="P871" s="26"/>
      <c r="Q871" s="27"/>
      <c r="R871" s="26"/>
      <c r="S871" s="26"/>
      <c r="T871" s="27"/>
      <c r="U871" s="28"/>
      <c r="V871" s="28"/>
      <c r="W871" s="28"/>
      <c r="X871" s="28"/>
      <c r="Y871" s="28"/>
      <c r="Z871" s="28"/>
      <c r="AA871" s="28"/>
      <c r="AB871" s="28"/>
    </row>
    <row r="872" spans="1:28">
      <c r="A872" s="58"/>
      <c r="B872" s="26"/>
      <c r="C872" s="26"/>
      <c r="D872" s="26"/>
      <c r="E872" s="27"/>
      <c r="F872" s="26"/>
      <c r="G872" s="27"/>
      <c r="H872" s="27"/>
      <c r="I872" s="27"/>
      <c r="J872" s="26"/>
      <c r="K872" s="45"/>
      <c r="L872" s="27"/>
      <c r="M872" s="42"/>
      <c r="N872" s="27"/>
      <c r="O872" s="46"/>
      <c r="P872" s="26"/>
      <c r="Q872" s="27"/>
      <c r="R872" s="26"/>
      <c r="S872" s="26"/>
      <c r="T872" s="27"/>
      <c r="U872" s="28"/>
      <c r="V872" s="28"/>
      <c r="W872" s="28"/>
      <c r="X872" s="28"/>
      <c r="Y872" s="28"/>
      <c r="Z872" s="28"/>
      <c r="AA872" s="28"/>
      <c r="AB872" s="28"/>
    </row>
    <row r="873" spans="1:28">
      <c r="A873" s="58"/>
      <c r="B873" s="26"/>
      <c r="C873" s="26"/>
      <c r="D873" s="26"/>
      <c r="E873" s="27"/>
      <c r="F873" s="26"/>
      <c r="G873" s="27"/>
      <c r="H873" s="27"/>
      <c r="I873" s="27"/>
      <c r="J873" s="26"/>
      <c r="K873" s="45"/>
      <c r="L873" s="27"/>
      <c r="M873" s="42"/>
      <c r="N873" s="27"/>
      <c r="O873" s="46"/>
      <c r="P873" s="26"/>
      <c r="Q873" s="27"/>
      <c r="R873" s="26"/>
      <c r="S873" s="26"/>
      <c r="T873" s="27"/>
      <c r="U873" s="28"/>
      <c r="V873" s="28"/>
      <c r="W873" s="28"/>
      <c r="X873" s="28"/>
      <c r="Y873" s="28"/>
      <c r="Z873" s="28"/>
      <c r="AA873" s="28"/>
      <c r="AB873" s="28"/>
    </row>
    <row r="874" spans="1:28">
      <c r="A874" s="58"/>
      <c r="B874" s="26"/>
      <c r="C874" s="26"/>
      <c r="D874" s="26"/>
      <c r="E874" s="27"/>
      <c r="F874" s="26"/>
      <c r="G874" s="27"/>
      <c r="H874" s="27"/>
      <c r="I874" s="27"/>
      <c r="J874" s="26"/>
      <c r="K874" s="45"/>
      <c r="L874" s="27"/>
      <c r="M874" s="42"/>
      <c r="N874" s="27"/>
      <c r="O874" s="46"/>
      <c r="P874" s="26"/>
      <c r="Q874" s="27"/>
      <c r="R874" s="26"/>
      <c r="S874" s="26"/>
      <c r="T874" s="27"/>
      <c r="U874" s="28"/>
      <c r="V874" s="28"/>
      <c r="W874" s="28"/>
      <c r="X874" s="28"/>
      <c r="Y874" s="28"/>
      <c r="Z874" s="28"/>
      <c r="AA874" s="28"/>
      <c r="AB874" s="28"/>
    </row>
    <row r="875" spans="1:28">
      <c r="A875" s="58"/>
      <c r="B875" s="26"/>
      <c r="C875" s="26"/>
      <c r="D875" s="26"/>
      <c r="E875" s="27"/>
      <c r="F875" s="26"/>
      <c r="G875" s="27"/>
      <c r="H875" s="27"/>
      <c r="I875" s="27"/>
      <c r="J875" s="26"/>
      <c r="K875" s="45"/>
      <c r="L875" s="27"/>
      <c r="M875" s="42"/>
      <c r="N875" s="27"/>
      <c r="O875" s="46"/>
      <c r="P875" s="26"/>
      <c r="Q875" s="27"/>
      <c r="R875" s="26"/>
      <c r="S875" s="26"/>
      <c r="T875" s="27"/>
      <c r="U875" s="28"/>
      <c r="V875" s="28"/>
      <c r="W875" s="28"/>
      <c r="X875" s="28"/>
      <c r="Y875" s="28"/>
      <c r="Z875" s="28"/>
      <c r="AA875" s="28"/>
      <c r="AB875" s="28"/>
    </row>
    <row r="876" spans="1:28">
      <c r="A876" s="58"/>
      <c r="B876" s="26"/>
      <c r="C876" s="26"/>
      <c r="D876" s="26"/>
      <c r="E876" s="27"/>
      <c r="F876" s="26"/>
      <c r="G876" s="27"/>
      <c r="H876" s="27"/>
      <c r="I876" s="27"/>
      <c r="J876" s="26"/>
      <c r="K876" s="45"/>
      <c r="L876" s="27"/>
      <c r="M876" s="42"/>
      <c r="N876" s="27"/>
      <c r="O876" s="46"/>
      <c r="P876" s="26"/>
      <c r="Q876" s="27"/>
      <c r="R876" s="26"/>
      <c r="S876" s="26"/>
      <c r="T876" s="27"/>
      <c r="U876" s="28"/>
      <c r="V876" s="28"/>
      <c r="W876" s="28"/>
      <c r="X876" s="28"/>
      <c r="Y876" s="28"/>
      <c r="Z876" s="28"/>
      <c r="AA876" s="28"/>
      <c r="AB876" s="28"/>
    </row>
    <row r="877" spans="1:28">
      <c r="A877" s="58"/>
      <c r="B877" s="26"/>
      <c r="C877" s="26"/>
      <c r="D877" s="26"/>
      <c r="E877" s="27"/>
      <c r="F877" s="26"/>
      <c r="G877" s="27"/>
      <c r="H877" s="27"/>
      <c r="I877" s="27"/>
      <c r="J877" s="26"/>
      <c r="K877" s="45"/>
      <c r="L877" s="27"/>
      <c r="M877" s="42"/>
      <c r="N877" s="27"/>
      <c r="O877" s="46"/>
      <c r="P877" s="26"/>
      <c r="Q877" s="27"/>
      <c r="R877" s="26"/>
      <c r="S877" s="26"/>
      <c r="T877" s="27"/>
      <c r="U877" s="28"/>
      <c r="V877" s="28"/>
      <c r="W877" s="28"/>
      <c r="X877" s="28"/>
      <c r="Y877" s="28"/>
      <c r="Z877" s="28"/>
      <c r="AA877" s="28"/>
      <c r="AB877" s="28"/>
    </row>
    <row r="878" spans="1:28">
      <c r="A878" s="58"/>
      <c r="B878" s="26"/>
      <c r="C878" s="26"/>
      <c r="D878" s="26"/>
      <c r="E878" s="27"/>
      <c r="F878" s="26"/>
      <c r="G878" s="27"/>
      <c r="H878" s="27"/>
      <c r="I878" s="27"/>
      <c r="J878" s="26"/>
      <c r="K878" s="45"/>
      <c r="L878" s="27"/>
      <c r="M878" s="42"/>
      <c r="N878" s="27"/>
      <c r="O878" s="46"/>
      <c r="P878" s="26"/>
      <c r="Q878" s="27"/>
      <c r="R878" s="26"/>
      <c r="S878" s="26"/>
      <c r="T878" s="27"/>
      <c r="U878" s="28"/>
      <c r="V878" s="28"/>
      <c r="W878" s="28"/>
      <c r="X878" s="28"/>
      <c r="Y878" s="28"/>
      <c r="Z878" s="28"/>
      <c r="AA878" s="28"/>
      <c r="AB878" s="28"/>
    </row>
    <row r="879" spans="1:28">
      <c r="A879" s="58"/>
      <c r="B879" s="26"/>
      <c r="C879" s="26"/>
      <c r="D879" s="26"/>
      <c r="E879" s="27"/>
      <c r="F879" s="26"/>
      <c r="G879" s="27"/>
      <c r="H879" s="27"/>
      <c r="I879" s="27"/>
      <c r="J879" s="26"/>
      <c r="K879" s="45"/>
      <c r="L879" s="27"/>
      <c r="M879" s="42"/>
      <c r="N879" s="27"/>
      <c r="O879" s="46"/>
      <c r="P879" s="26"/>
      <c r="Q879" s="27"/>
      <c r="R879" s="26"/>
      <c r="S879" s="26"/>
      <c r="T879" s="27"/>
      <c r="U879" s="28"/>
      <c r="V879" s="28"/>
      <c r="W879" s="28"/>
      <c r="X879" s="28"/>
      <c r="Y879" s="28"/>
      <c r="Z879" s="28"/>
      <c r="AA879" s="28"/>
      <c r="AB879" s="28"/>
    </row>
    <row r="880" spans="1:28">
      <c r="A880" s="58"/>
      <c r="B880" s="26"/>
      <c r="C880" s="26"/>
      <c r="D880" s="26"/>
      <c r="E880" s="27"/>
      <c r="F880" s="26"/>
      <c r="G880" s="27"/>
      <c r="H880" s="27"/>
      <c r="I880" s="27"/>
      <c r="J880" s="26"/>
      <c r="K880" s="45"/>
      <c r="L880" s="27"/>
      <c r="M880" s="42"/>
      <c r="N880" s="27"/>
      <c r="O880" s="46"/>
      <c r="P880" s="26"/>
      <c r="Q880" s="27"/>
      <c r="R880" s="26"/>
      <c r="S880" s="26"/>
      <c r="T880" s="27"/>
      <c r="U880" s="28"/>
      <c r="V880" s="28"/>
      <c r="W880" s="28"/>
      <c r="X880" s="28"/>
      <c r="Y880" s="28"/>
      <c r="Z880" s="28"/>
      <c r="AA880" s="28"/>
      <c r="AB880" s="28"/>
    </row>
    <row r="881" spans="1:28">
      <c r="A881" s="58"/>
      <c r="B881" s="26"/>
      <c r="C881" s="26"/>
      <c r="D881" s="26"/>
      <c r="E881" s="27"/>
      <c r="F881" s="26"/>
      <c r="G881" s="27"/>
      <c r="H881" s="27"/>
      <c r="I881" s="27"/>
      <c r="J881" s="26"/>
      <c r="K881" s="45"/>
      <c r="L881" s="27"/>
      <c r="M881" s="42"/>
      <c r="N881" s="27"/>
      <c r="O881" s="46"/>
      <c r="P881" s="26"/>
      <c r="Q881" s="27"/>
      <c r="R881" s="26"/>
      <c r="S881" s="26"/>
      <c r="T881" s="27"/>
      <c r="U881" s="28"/>
      <c r="V881" s="28"/>
      <c r="W881" s="28"/>
      <c r="X881" s="28"/>
      <c r="Y881" s="28"/>
      <c r="Z881" s="28"/>
      <c r="AA881" s="28"/>
      <c r="AB881" s="28"/>
    </row>
    <row r="882" spans="1:28">
      <c r="A882" s="58"/>
      <c r="B882" s="26"/>
      <c r="C882" s="26"/>
      <c r="D882" s="26"/>
      <c r="E882" s="27"/>
      <c r="F882" s="26"/>
      <c r="G882" s="27"/>
      <c r="H882" s="27"/>
      <c r="I882" s="27"/>
      <c r="J882" s="26"/>
      <c r="K882" s="45"/>
      <c r="L882" s="27"/>
      <c r="M882" s="42"/>
      <c r="N882" s="27"/>
      <c r="O882" s="46"/>
      <c r="P882" s="26"/>
      <c r="Q882" s="27"/>
      <c r="R882" s="26"/>
      <c r="S882" s="26"/>
      <c r="T882" s="27"/>
      <c r="U882" s="28"/>
      <c r="V882" s="28"/>
      <c r="W882" s="28"/>
      <c r="X882" s="28"/>
      <c r="Y882" s="28"/>
      <c r="Z882" s="28"/>
      <c r="AA882" s="28"/>
      <c r="AB882" s="28"/>
    </row>
    <row r="883" spans="1:28">
      <c r="A883" s="58"/>
      <c r="B883" s="26"/>
      <c r="C883" s="26"/>
      <c r="D883" s="26"/>
      <c r="E883" s="27"/>
      <c r="F883" s="26"/>
      <c r="G883" s="27"/>
      <c r="H883" s="27"/>
      <c r="I883" s="27"/>
      <c r="J883" s="26"/>
      <c r="K883" s="45"/>
      <c r="L883" s="27"/>
      <c r="M883" s="42"/>
      <c r="N883" s="27"/>
      <c r="O883" s="46"/>
      <c r="P883" s="26"/>
      <c r="Q883" s="27"/>
      <c r="R883" s="26"/>
      <c r="S883" s="26"/>
      <c r="T883" s="27"/>
      <c r="U883" s="28"/>
      <c r="V883" s="28"/>
      <c r="W883" s="28"/>
      <c r="X883" s="28"/>
      <c r="Y883" s="28"/>
      <c r="Z883" s="28"/>
      <c r="AA883" s="28"/>
      <c r="AB883" s="28"/>
    </row>
    <row r="884" spans="1:28">
      <c r="A884" s="58"/>
      <c r="B884" s="26"/>
      <c r="C884" s="26"/>
      <c r="D884" s="26"/>
      <c r="E884" s="27"/>
      <c r="F884" s="26"/>
      <c r="G884" s="27"/>
      <c r="H884" s="27"/>
      <c r="I884" s="27"/>
      <c r="J884" s="26"/>
      <c r="K884" s="45"/>
      <c r="L884" s="27"/>
      <c r="M884" s="42"/>
      <c r="N884" s="27"/>
      <c r="O884" s="46"/>
      <c r="P884" s="26"/>
      <c r="Q884" s="27"/>
      <c r="R884" s="26"/>
      <c r="S884" s="26"/>
      <c r="T884" s="27"/>
      <c r="U884" s="28"/>
      <c r="V884" s="28"/>
      <c r="W884" s="28"/>
      <c r="X884" s="28"/>
      <c r="Y884" s="28"/>
      <c r="Z884" s="28"/>
      <c r="AA884" s="28"/>
      <c r="AB884" s="28"/>
    </row>
    <row r="885" spans="1:28">
      <c r="A885" s="58"/>
      <c r="B885" s="26"/>
      <c r="C885" s="26"/>
      <c r="D885" s="26"/>
      <c r="E885" s="27"/>
      <c r="F885" s="26"/>
      <c r="G885" s="27"/>
      <c r="H885" s="27"/>
      <c r="I885" s="27"/>
      <c r="J885" s="26"/>
      <c r="K885" s="45"/>
      <c r="L885" s="27"/>
      <c r="M885" s="42"/>
      <c r="N885" s="27"/>
      <c r="O885" s="46"/>
      <c r="P885" s="26"/>
      <c r="Q885" s="27"/>
      <c r="R885" s="26"/>
      <c r="S885" s="26"/>
      <c r="T885" s="27"/>
      <c r="U885" s="28"/>
      <c r="V885" s="28"/>
      <c r="W885" s="28"/>
      <c r="X885" s="28"/>
      <c r="Y885" s="28"/>
      <c r="Z885" s="28"/>
      <c r="AA885" s="28"/>
      <c r="AB885" s="28"/>
    </row>
    <row r="886" spans="1:28">
      <c r="A886" s="58"/>
      <c r="B886" s="26"/>
      <c r="C886" s="26"/>
      <c r="D886" s="26"/>
      <c r="E886" s="27"/>
      <c r="F886" s="26"/>
      <c r="G886" s="27"/>
      <c r="H886" s="27"/>
      <c r="I886" s="27"/>
      <c r="J886" s="26"/>
      <c r="K886" s="45"/>
      <c r="L886" s="27"/>
      <c r="M886" s="42"/>
      <c r="N886" s="27"/>
      <c r="O886" s="46"/>
      <c r="P886" s="26"/>
      <c r="Q886" s="27"/>
      <c r="R886" s="26"/>
      <c r="S886" s="26"/>
      <c r="T886" s="27"/>
      <c r="U886" s="28"/>
      <c r="V886" s="28"/>
      <c r="W886" s="28"/>
      <c r="X886" s="28"/>
      <c r="Y886" s="28"/>
      <c r="Z886" s="28"/>
      <c r="AA886" s="28"/>
      <c r="AB886" s="28"/>
    </row>
    <row r="887" spans="1:28">
      <c r="A887" s="58"/>
      <c r="B887" s="26"/>
      <c r="C887" s="26"/>
      <c r="D887" s="26"/>
      <c r="E887" s="27"/>
      <c r="F887" s="26"/>
      <c r="G887" s="27"/>
      <c r="H887" s="27"/>
      <c r="I887" s="27"/>
      <c r="J887" s="26"/>
      <c r="K887" s="45"/>
      <c r="L887" s="27"/>
      <c r="M887" s="42"/>
      <c r="N887" s="27"/>
      <c r="O887" s="46"/>
      <c r="P887" s="26"/>
      <c r="Q887" s="27"/>
      <c r="R887" s="26"/>
      <c r="S887" s="26"/>
      <c r="T887" s="27"/>
      <c r="U887" s="28"/>
      <c r="V887" s="28"/>
      <c r="W887" s="28"/>
      <c r="X887" s="28"/>
      <c r="Y887" s="28"/>
      <c r="Z887" s="28"/>
      <c r="AA887" s="28"/>
      <c r="AB887" s="28"/>
    </row>
    <row r="888" spans="1:28">
      <c r="A888" s="58"/>
      <c r="B888" s="26"/>
      <c r="C888" s="26"/>
      <c r="D888" s="26"/>
      <c r="E888" s="27"/>
      <c r="F888" s="26"/>
      <c r="G888" s="27"/>
      <c r="H888" s="27"/>
      <c r="I888" s="27"/>
      <c r="J888" s="26"/>
      <c r="K888" s="45"/>
      <c r="L888" s="27"/>
      <c r="M888" s="42"/>
      <c r="N888" s="27"/>
      <c r="O888" s="46"/>
      <c r="P888" s="26"/>
      <c r="Q888" s="27"/>
      <c r="R888" s="26"/>
      <c r="S888" s="26"/>
      <c r="T888" s="27"/>
      <c r="U888" s="28"/>
      <c r="V888" s="28"/>
      <c r="W888" s="28"/>
      <c r="X888" s="28"/>
      <c r="Y888" s="28"/>
      <c r="Z888" s="28"/>
      <c r="AA888" s="28"/>
      <c r="AB888" s="28"/>
    </row>
    <row r="889" spans="1:28">
      <c r="A889" s="58"/>
      <c r="B889" s="26"/>
      <c r="C889" s="26"/>
      <c r="D889" s="26"/>
      <c r="E889" s="27"/>
      <c r="F889" s="26"/>
      <c r="G889" s="27"/>
      <c r="H889" s="27"/>
      <c r="I889" s="27"/>
      <c r="J889" s="26"/>
      <c r="K889" s="45"/>
      <c r="L889" s="27"/>
      <c r="M889" s="42"/>
      <c r="N889" s="27"/>
      <c r="O889" s="46"/>
      <c r="P889" s="26"/>
      <c r="Q889" s="27"/>
      <c r="R889" s="26"/>
      <c r="S889" s="26"/>
      <c r="T889" s="27"/>
      <c r="U889" s="28"/>
      <c r="V889" s="28"/>
      <c r="W889" s="28"/>
      <c r="X889" s="28"/>
      <c r="Y889" s="28"/>
      <c r="Z889" s="28"/>
      <c r="AA889" s="28"/>
      <c r="AB889" s="28"/>
    </row>
    <row r="890" spans="1:28">
      <c r="A890" s="58"/>
      <c r="B890" s="26"/>
      <c r="C890" s="26"/>
      <c r="D890" s="26"/>
      <c r="E890" s="27"/>
      <c r="F890" s="26"/>
      <c r="G890" s="27"/>
      <c r="H890" s="27"/>
      <c r="I890" s="27"/>
      <c r="J890" s="26"/>
      <c r="K890" s="45"/>
      <c r="L890" s="27"/>
      <c r="M890" s="42"/>
      <c r="N890" s="27"/>
      <c r="O890" s="46"/>
      <c r="P890" s="26"/>
      <c r="Q890" s="27"/>
      <c r="R890" s="26"/>
      <c r="S890" s="26"/>
      <c r="T890" s="27"/>
      <c r="U890" s="28"/>
      <c r="V890" s="28"/>
      <c r="W890" s="28"/>
      <c r="X890" s="28"/>
      <c r="Y890" s="28"/>
      <c r="Z890" s="28"/>
      <c r="AA890" s="28"/>
      <c r="AB890" s="28"/>
    </row>
    <row r="891" spans="1:28">
      <c r="A891" s="58"/>
      <c r="B891" s="26"/>
      <c r="C891" s="26"/>
      <c r="D891" s="26"/>
      <c r="E891" s="27"/>
      <c r="F891" s="26"/>
      <c r="G891" s="27"/>
      <c r="H891" s="27"/>
      <c r="I891" s="27"/>
      <c r="J891" s="26"/>
      <c r="K891" s="45"/>
      <c r="L891" s="27"/>
      <c r="M891" s="42"/>
      <c r="N891" s="27"/>
      <c r="O891" s="46"/>
      <c r="P891" s="26"/>
      <c r="Q891" s="27"/>
      <c r="R891" s="26"/>
      <c r="S891" s="26"/>
      <c r="T891" s="27"/>
      <c r="U891" s="28"/>
      <c r="V891" s="28"/>
      <c r="W891" s="28"/>
      <c r="X891" s="28"/>
      <c r="Y891" s="28"/>
      <c r="Z891" s="28"/>
      <c r="AA891" s="28"/>
      <c r="AB891" s="28"/>
    </row>
    <row r="892" spans="1:28">
      <c r="A892" s="58"/>
      <c r="B892" s="26"/>
      <c r="C892" s="26"/>
      <c r="D892" s="26"/>
      <c r="E892" s="27"/>
      <c r="F892" s="26"/>
      <c r="G892" s="27"/>
      <c r="H892" s="27"/>
      <c r="I892" s="27"/>
      <c r="J892" s="26"/>
      <c r="K892" s="45"/>
      <c r="L892" s="27"/>
      <c r="M892" s="42"/>
      <c r="N892" s="27"/>
      <c r="O892" s="46"/>
      <c r="P892" s="26"/>
      <c r="Q892" s="27"/>
      <c r="R892" s="26"/>
      <c r="S892" s="26"/>
      <c r="T892" s="27"/>
      <c r="U892" s="28"/>
      <c r="V892" s="28"/>
      <c r="W892" s="28"/>
      <c r="X892" s="28"/>
      <c r="Y892" s="28"/>
      <c r="Z892" s="28"/>
      <c r="AA892" s="28"/>
      <c r="AB892" s="28"/>
    </row>
    <row r="893" spans="1:28">
      <c r="A893" s="58"/>
      <c r="B893" s="26"/>
      <c r="C893" s="26"/>
      <c r="D893" s="26"/>
      <c r="E893" s="27"/>
      <c r="F893" s="26"/>
      <c r="G893" s="27"/>
      <c r="H893" s="27"/>
      <c r="I893" s="27"/>
      <c r="J893" s="26"/>
      <c r="K893" s="45"/>
      <c r="L893" s="27"/>
      <c r="M893" s="42"/>
      <c r="N893" s="27"/>
      <c r="O893" s="46"/>
      <c r="P893" s="26"/>
      <c r="Q893" s="27"/>
      <c r="R893" s="26"/>
      <c r="S893" s="26"/>
      <c r="T893" s="27"/>
      <c r="U893" s="28"/>
      <c r="V893" s="28"/>
      <c r="W893" s="28"/>
      <c r="X893" s="28"/>
      <c r="Y893" s="28"/>
      <c r="Z893" s="28"/>
      <c r="AA893" s="28"/>
      <c r="AB893" s="28"/>
    </row>
    <row r="894" spans="1:28">
      <c r="A894" s="58"/>
      <c r="B894" s="26"/>
      <c r="C894" s="26"/>
      <c r="D894" s="26"/>
      <c r="E894" s="27"/>
      <c r="F894" s="26"/>
      <c r="G894" s="27"/>
      <c r="H894" s="27"/>
      <c r="I894" s="27"/>
      <c r="J894" s="26"/>
      <c r="K894" s="45"/>
      <c r="L894" s="27"/>
      <c r="M894" s="42"/>
      <c r="N894" s="27"/>
      <c r="O894" s="46"/>
      <c r="P894" s="26"/>
      <c r="Q894" s="27"/>
      <c r="R894" s="26"/>
      <c r="S894" s="26"/>
      <c r="T894" s="27"/>
      <c r="U894" s="28"/>
      <c r="V894" s="28"/>
      <c r="W894" s="28"/>
      <c r="X894" s="28"/>
      <c r="Y894" s="28"/>
      <c r="Z894" s="28"/>
      <c r="AA894" s="28"/>
      <c r="AB894" s="28"/>
    </row>
    <row r="895" spans="1:28">
      <c r="A895" s="58"/>
      <c r="B895" s="26"/>
      <c r="C895" s="26"/>
      <c r="D895" s="26"/>
      <c r="E895" s="27"/>
      <c r="F895" s="26"/>
      <c r="G895" s="27"/>
      <c r="H895" s="27"/>
      <c r="I895" s="27"/>
      <c r="J895" s="26"/>
      <c r="K895" s="45"/>
      <c r="L895" s="27"/>
      <c r="M895" s="42"/>
      <c r="N895" s="27"/>
      <c r="O895" s="46"/>
      <c r="P895" s="26"/>
      <c r="Q895" s="27"/>
      <c r="R895" s="26"/>
      <c r="S895" s="26"/>
      <c r="T895" s="27"/>
      <c r="U895" s="28"/>
      <c r="V895" s="28"/>
      <c r="W895" s="28"/>
      <c r="X895" s="28"/>
      <c r="Y895" s="28"/>
      <c r="Z895" s="28"/>
      <c r="AA895" s="28"/>
      <c r="AB895" s="28"/>
    </row>
    <row r="896" spans="1:28">
      <c r="A896" s="58"/>
      <c r="B896" s="26"/>
      <c r="C896" s="26"/>
      <c r="D896" s="26"/>
      <c r="E896" s="27"/>
      <c r="F896" s="26"/>
      <c r="G896" s="27"/>
      <c r="H896" s="27"/>
      <c r="I896" s="27"/>
      <c r="J896" s="26"/>
      <c r="K896" s="45"/>
      <c r="L896" s="27"/>
      <c r="M896" s="42"/>
      <c r="N896" s="27"/>
      <c r="O896" s="46"/>
      <c r="P896" s="26"/>
      <c r="Q896" s="27"/>
      <c r="R896" s="26"/>
      <c r="S896" s="26"/>
      <c r="T896" s="27"/>
      <c r="U896" s="28"/>
      <c r="V896" s="28"/>
      <c r="W896" s="28"/>
      <c r="X896" s="28"/>
      <c r="Y896" s="28"/>
      <c r="Z896" s="28"/>
      <c r="AA896" s="28"/>
      <c r="AB896" s="28"/>
    </row>
    <row r="897" spans="1:28">
      <c r="A897" s="58"/>
      <c r="B897" s="26"/>
      <c r="C897" s="26"/>
      <c r="D897" s="26"/>
      <c r="E897" s="27"/>
      <c r="F897" s="26"/>
      <c r="G897" s="27"/>
      <c r="H897" s="27"/>
      <c r="I897" s="27"/>
      <c r="J897" s="26"/>
      <c r="K897" s="45"/>
      <c r="L897" s="27"/>
      <c r="M897" s="42"/>
      <c r="N897" s="27"/>
      <c r="O897" s="46"/>
      <c r="P897" s="26"/>
      <c r="Q897" s="27"/>
      <c r="R897" s="26"/>
      <c r="S897" s="26"/>
      <c r="T897" s="27"/>
      <c r="U897" s="28"/>
      <c r="V897" s="28"/>
      <c r="W897" s="28"/>
      <c r="X897" s="28"/>
      <c r="Y897" s="28"/>
      <c r="Z897" s="28"/>
      <c r="AA897" s="28"/>
      <c r="AB897" s="28"/>
    </row>
    <row r="898" spans="1:28">
      <c r="A898" s="58"/>
      <c r="B898" s="26"/>
      <c r="C898" s="26"/>
      <c r="D898" s="26"/>
      <c r="E898" s="27"/>
      <c r="F898" s="26"/>
      <c r="G898" s="27"/>
      <c r="H898" s="27"/>
      <c r="I898" s="27"/>
      <c r="J898" s="26"/>
      <c r="K898" s="45"/>
      <c r="L898" s="27"/>
      <c r="M898" s="42"/>
      <c r="N898" s="27"/>
      <c r="O898" s="46"/>
      <c r="P898" s="26"/>
      <c r="Q898" s="27"/>
      <c r="R898" s="26"/>
      <c r="S898" s="26"/>
      <c r="T898" s="27"/>
      <c r="U898" s="28"/>
      <c r="V898" s="28"/>
      <c r="W898" s="28"/>
      <c r="X898" s="28"/>
      <c r="Y898" s="28"/>
      <c r="Z898" s="28"/>
      <c r="AA898" s="28"/>
      <c r="AB898" s="28"/>
    </row>
    <row r="899" spans="1:28">
      <c r="A899" s="58"/>
      <c r="B899" s="26"/>
      <c r="C899" s="26"/>
      <c r="D899" s="26"/>
      <c r="E899" s="27"/>
      <c r="F899" s="26"/>
      <c r="G899" s="27"/>
      <c r="H899" s="27"/>
      <c r="I899" s="27"/>
      <c r="J899" s="26"/>
      <c r="K899" s="45"/>
      <c r="L899" s="27"/>
      <c r="M899" s="42"/>
      <c r="N899" s="27"/>
      <c r="O899" s="46"/>
      <c r="P899" s="26"/>
      <c r="Q899" s="27"/>
      <c r="R899" s="26"/>
      <c r="S899" s="26"/>
      <c r="T899" s="27"/>
      <c r="U899" s="28"/>
      <c r="V899" s="28"/>
      <c r="W899" s="28"/>
      <c r="X899" s="28"/>
      <c r="Y899" s="28"/>
      <c r="Z899" s="28"/>
      <c r="AA899" s="28"/>
      <c r="AB899" s="28"/>
    </row>
    <row r="900" spans="1:28">
      <c r="A900" s="58"/>
      <c r="B900" s="26"/>
      <c r="C900" s="26"/>
      <c r="D900" s="26"/>
      <c r="E900" s="27"/>
      <c r="F900" s="26"/>
      <c r="G900" s="27"/>
      <c r="H900" s="27"/>
      <c r="I900" s="27"/>
      <c r="J900" s="26"/>
      <c r="K900" s="45"/>
      <c r="L900" s="27"/>
      <c r="M900" s="42"/>
      <c r="N900" s="27"/>
      <c r="O900" s="46"/>
      <c r="P900" s="26"/>
      <c r="Q900" s="27"/>
      <c r="R900" s="26"/>
      <c r="S900" s="26"/>
      <c r="T900" s="27"/>
      <c r="U900" s="28"/>
      <c r="V900" s="28"/>
      <c r="W900" s="28"/>
      <c r="X900" s="28"/>
      <c r="Y900" s="28"/>
      <c r="Z900" s="28"/>
      <c r="AA900" s="28"/>
      <c r="AB900" s="28"/>
    </row>
    <row r="901" spans="1:28">
      <c r="A901" s="58"/>
      <c r="B901" s="26"/>
      <c r="C901" s="26"/>
      <c r="D901" s="26"/>
      <c r="E901" s="27"/>
      <c r="F901" s="26"/>
      <c r="G901" s="27"/>
      <c r="H901" s="27"/>
      <c r="I901" s="27"/>
      <c r="J901" s="26"/>
      <c r="K901" s="45"/>
      <c r="L901" s="27"/>
      <c r="M901" s="42"/>
      <c r="N901" s="27"/>
      <c r="O901" s="46"/>
      <c r="P901" s="26"/>
      <c r="Q901" s="27"/>
      <c r="R901" s="26"/>
      <c r="S901" s="26"/>
      <c r="T901" s="27"/>
      <c r="U901" s="28"/>
      <c r="V901" s="28"/>
      <c r="W901" s="28"/>
      <c r="X901" s="28"/>
      <c r="Y901" s="28"/>
      <c r="Z901" s="28"/>
      <c r="AA901" s="28"/>
      <c r="AB901" s="28"/>
    </row>
    <row r="902" spans="1:28">
      <c r="A902" s="58"/>
      <c r="B902" s="26"/>
      <c r="C902" s="26"/>
      <c r="D902" s="26"/>
      <c r="E902" s="27"/>
      <c r="F902" s="26"/>
      <c r="G902" s="27"/>
      <c r="H902" s="27"/>
      <c r="I902" s="27"/>
      <c r="J902" s="26"/>
      <c r="K902" s="45"/>
      <c r="L902" s="27"/>
      <c r="M902" s="42"/>
      <c r="N902" s="27"/>
      <c r="O902" s="46"/>
      <c r="P902" s="26"/>
      <c r="Q902" s="27"/>
      <c r="R902" s="26"/>
      <c r="S902" s="26"/>
      <c r="T902" s="27"/>
      <c r="U902" s="28"/>
      <c r="V902" s="28"/>
      <c r="W902" s="28"/>
      <c r="X902" s="28"/>
      <c r="Y902" s="28"/>
      <c r="Z902" s="28"/>
      <c r="AA902" s="28"/>
      <c r="AB902" s="28"/>
    </row>
    <row r="903" spans="1:28">
      <c r="A903" s="58"/>
      <c r="B903" s="26"/>
      <c r="C903" s="26"/>
      <c r="D903" s="26"/>
      <c r="E903" s="27"/>
      <c r="F903" s="26"/>
      <c r="G903" s="27"/>
      <c r="H903" s="27"/>
      <c r="I903" s="27"/>
      <c r="J903" s="26"/>
      <c r="K903" s="45"/>
      <c r="L903" s="27"/>
      <c r="M903" s="42"/>
      <c r="N903" s="27"/>
      <c r="O903" s="46"/>
      <c r="P903" s="26"/>
      <c r="Q903" s="27"/>
      <c r="R903" s="26"/>
      <c r="S903" s="26"/>
      <c r="T903" s="27"/>
      <c r="U903" s="28"/>
      <c r="V903" s="28"/>
      <c r="W903" s="28"/>
      <c r="X903" s="28"/>
      <c r="Y903" s="28"/>
      <c r="Z903" s="28"/>
      <c r="AA903" s="28"/>
      <c r="AB903" s="28"/>
    </row>
    <row r="904" spans="1:28">
      <c r="A904" s="58"/>
      <c r="B904" s="26"/>
      <c r="C904" s="26"/>
      <c r="D904" s="26"/>
      <c r="E904" s="27"/>
      <c r="F904" s="26"/>
      <c r="G904" s="27"/>
      <c r="H904" s="27"/>
      <c r="I904" s="27"/>
      <c r="J904" s="26"/>
      <c r="K904" s="45"/>
      <c r="L904" s="27"/>
      <c r="M904" s="42"/>
      <c r="N904" s="27"/>
      <c r="O904" s="46"/>
      <c r="P904" s="26"/>
      <c r="Q904" s="27"/>
      <c r="R904" s="26"/>
      <c r="S904" s="26"/>
      <c r="T904" s="27"/>
      <c r="U904" s="28"/>
      <c r="V904" s="28"/>
      <c r="W904" s="28"/>
      <c r="X904" s="28"/>
      <c r="Y904" s="28"/>
      <c r="Z904" s="28"/>
      <c r="AA904" s="28"/>
      <c r="AB904" s="28"/>
    </row>
    <row r="905" spans="1:28">
      <c r="A905" s="58"/>
      <c r="B905" s="26"/>
      <c r="C905" s="26"/>
      <c r="D905" s="26"/>
      <c r="E905" s="27"/>
      <c r="F905" s="26"/>
      <c r="G905" s="27"/>
      <c r="H905" s="27"/>
      <c r="I905" s="27"/>
      <c r="J905" s="26"/>
      <c r="K905" s="45"/>
      <c r="L905" s="27"/>
      <c r="M905" s="42"/>
      <c r="N905" s="27"/>
      <c r="O905" s="46"/>
      <c r="P905" s="26"/>
      <c r="Q905" s="27"/>
      <c r="R905" s="26"/>
      <c r="S905" s="26"/>
      <c r="T905" s="27"/>
      <c r="U905" s="28"/>
      <c r="V905" s="28"/>
      <c r="W905" s="28"/>
      <c r="X905" s="28"/>
      <c r="Y905" s="28"/>
      <c r="Z905" s="28"/>
      <c r="AA905" s="28"/>
      <c r="AB905" s="28"/>
    </row>
    <row r="906" spans="1:28">
      <c r="A906" s="58"/>
      <c r="B906" s="26"/>
      <c r="C906" s="26"/>
      <c r="D906" s="26"/>
      <c r="E906" s="27"/>
      <c r="F906" s="26"/>
      <c r="G906" s="27"/>
      <c r="H906" s="27"/>
      <c r="I906" s="27"/>
      <c r="J906" s="26"/>
      <c r="K906" s="45"/>
      <c r="L906" s="27"/>
      <c r="M906" s="42"/>
      <c r="N906" s="27"/>
      <c r="O906" s="46"/>
      <c r="P906" s="26"/>
      <c r="Q906" s="27"/>
      <c r="R906" s="26"/>
      <c r="S906" s="26"/>
      <c r="T906" s="27"/>
      <c r="U906" s="28"/>
      <c r="V906" s="28"/>
      <c r="W906" s="28"/>
      <c r="X906" s="28"/>
      <c r="Y906" s="28"/>
      <c r="Z906" s="28"/>
      <c r="AA906" s="28"/>
      <c r="AB906" s="28"/>
    </row>
    <row r="907" spans="1:28">
      <c r="A907" s="58"/>
      <c r="B907" s="26"/>
      <c r="C907" s="26"/>
      <c r="D907" s="26"/>
      <c r="E907" s="27"/>
      <c r="F907" s="26"/>
      <c r="G907" s="27"/>
      <c r="H907" s="27"/>
      <c r="I907" s="27"/>
      <c r="J907" s="26"/>
      <c r="K907" s="45"/>
      <c r="L907" s="27"/>
      <c r="M907" s="42"/>
      <c r="N907" s="27"/>
      <c r="O907" s="46"/>
      <c r="P907" s="26"/>
      <c r="Q907" s="27"/>
      <c r="R907" s="26"/>
      <c r="S907" s="26"/>
      <c r="T907" s="27"/>
      <c r="U907" s="28"/>
      <c r="V907" s="28"/>
      <c r="W907" s="28"/>
      <c r="X907" s="28"/>
      <c r="Y907" s="28"/>
      <c r="Z907" s="28"/>
      <c r="AA907" s="28"/>
      <c r="AB907" s="28"/>
    </row>
    <row r="908" spans="1:28">
      <c r="A908" s="58"/>
      <c r="B908" s="26"/>
      <c r="C908" s="26"/>
      <c r="D908" s="26"/>
      <c r="E908" s="27"/>
      <c r="F908" s="26"/>
      <c r="G908" s="27"/>
      <c r="H908" s="27"/>
      <c r="I908" s="27"/>
      <c r="J908" s="26"/>
      <c r="K908" s="45"/>
      <c r="L908" s="27"/>
      <c r="M908" s="42"/>
      <c r="N908" s="27"/>
      <c r="O908" s="46"/>
      <c r="P908" s="26"/>
      <c r="Q908" s="27"/>
      <c r="R908" s="26"/>
      <c r="S908" s="26"/>
      <c r="T908" s="27"/>
      <c r="U908" s="28"/>
      <c r="V908" s="28"/>
      <c r="W908" s="28"/>
      <c r="X908" s="28"/>
      <c r="Y908" s="28"/>
      <c r="Z908" s="28"/>
      <c r="AA908" s="28"/>
      <c r="AB908" s="28"/>
    </row>
    <row r="909" spans="1:28">
      <c r="A909" s="58"/>
      <c r="B909" s="26"/>
      <c r="C909" s="26"/>
      <c r="D909" s="26"/>
      <c r="E909" s="27"/>
      <c r="F909" s="26"/>
      <c r="G909" s="27"/>
      <c r="H909" s="27"/>
      <c r="I909" s="27"/>
      <c r="J909" s="26"/>
      <c r="K909" s="45"/>
      <c r="L909" s="27"/>
      <c r="M909" s="42"/>
      <c r="N909" s="27"/>
      <c r="O909" s="46"/>
      <c r="P909" s="26"/>
      <c r="Q909" s="27"/>
      <c r="R909" s="26"/>
      <c r="S909" s="26"/>
      <c r="T909" s="27"/>
      <c r="U909" s="28"/>
      <c r="V909" s="28"/>
      <c r="W909" s="28"/>
      <c r="X909" s="28"/>
      <c r="Y909" s="28"/>
      <c r="Z909" s="28"/>
      <c r="AA909" s="28"/>
      <c r="AB909" s="28"/>
    </row>
    <row r="910" spans="1:28">
      <c r="A910" s="58"/>
      <c r="B910" s="26"/>
      <c r="C910" s="26"/>
      <c r="D910" s="26"/>
      <c r="E910" s="27"/>
      <c r="F910" s="26"/>
      <c r="G910" s="27"/>
      <c r="H910" s="27"/>
      <c r="I910" s="27"/>
      <c r="J910" s="26"/>
      <c r="K910" s="45"/>
      <c r="L910" s="27"/>
      <c r="M910" s="42"/>
      <c r="N910" s="27"/>
      <c r="O910" s="46"/>
      <c r="P910" s="26"/>
      <c r="Q910" s="27"/>
      <c r="R910" s="26"/>
      <c r="S910" s="26"/>
      <c r="T910" s="27"/>
      <c r="U910" s="28"/>
      <c r="V910" s="28"/>
      <c r="W910" s="28"/>
      <c r="X910" s="28"/>
      <c r="Y910" s="28"/>
      <c r="Z910" s="28"/>
      <c r="AA910" s="28"/>
      <c r="AB910" s="28"/>
    </row>
    <row r="911" spans="1:28">
      <c r="A911" s="58"/>
      <c r="B911" s="26"/>
      <c r="C911" s="26"/>
      <c r="D911" s="26"/>
      <c r="E911" s="27"/>
      <c r="F911" s="26"/>
      <c r="G911" s="27"/>
      <c r="H911" s="27"/>
      <c r="I911" s="27"/>
      <c r="J911" s="26"/>
      <c r="K911" s="45"/>
      <c r="L911" s="27"/>
      <c r="M911" s="42"/>
      <c r="N911" s="27"/>
      <c r="O911" s="46"/>
      <c r="P911" s="26"/>
      <c r="Q911" s="27"/>
      <c r="R911" s="26"/>
      <c r="S911" s="26"/>
      <c r="T911" s="27"/>
      <c r="U911" s="28"/>
      <c r="V911" s="28"/>
      <c r="W911" s="28"/>
      <c r="X911" s="28"/>
      <c r="Y911" s="28"/>
      <c r="Z911" s="28"/>
      <c r="AA911" s="28"/>
      <c r="AB911" s="28"/>
    </row>
    <row r="912" spans="1:28">
      <c r="A912" s="58"/>
      <c r="B912" s="26"/>
      <c r="C912" s="26"/>
      <c r="D912" s="26"/>
      <c r="E912" s="27"/>
      <c r="F912" s="26"/>
      <c r="G912" s="27"/>
      <c r="H912" s="27"/>
      <c r="I912" s="27"/>
      <c r="J912" s="26"/>
      <c r="K912" s="45"/>
      <c r="L912" s="27"/>
      <c r="M912" s="42"/>
      <c r="N912" s="27"/>
      <c r="O912" s="46"/>
      <c r="P912" s="26"/>
      <c r="Q912" s="27"/>
      <c r="R912" s="26"/>
      <c r="S912" s="26"/>
      <c r="T912" s="27"/>
      <c r="U912" s="28"/>
      <c r="V912" s="28"/>
      <c r="W912" s="28"/>
      <c r="X912" s="28"/>
      <c r="Y912" s="28"/>
      <c r="Z912" s="28"/>
      <c r="AA912" s="28"/>
      <c r="AB912" s="28"/>
    </row>
    <row r="913" spans="1:28">
      <c r="A913" s="58"/>
      <c r="B913" s="26"/>
      <c r="C913" s="26"/>
      <c r="D913" s="26"/>
      <c r="E913" s="27"/>
      <c r="F913" s="26"/>
      <c r="G913" s="27"/>
      <c r="H913" s="27"/>
      <c r="I913" s="27"/>
      <c r="J913" s="26"/>
      <c r="K913" s="45"/>
      <c r="L913" s="27"/>
      <c r="M913" s="42"/>
      <c r="N913" s="27"/>
      <c r="O913" s="46"/>
      <c r="P913" s="26"/>
      <c r="Q913" s="27"/>
      <c r="R913" s="26"/>
      <c r="S913" s="26"/>
      <c r="T913" s="27"/>
      <c r="U913" s="28"/>
      <c r="V913" s="28"/>
      <c r="W913" s="28"/>
      <c r="X913" s="28"/>
      <c r="Y913" s="28"/>
      <c r="Z913" s="28"/>
      <c r="AA913" s="28"/>
      <c r="AB913" s="28"/>
    </row>
    <row r="914" spans="1:28">
      <c r="A914" s="58"/>
      <c r="B914" s="26"/>
      <c r="C914" s="26"/>
      <c r="D914" s="26"/>
      <c r="E914" s="27"/>
      <c r="F914" s="26"/>
      <c r="G914" s="27"/>
      <c r="H914" s="27"/>
      <c r="I914" s="27"/>
      <c r="J914" s="26"/>
      <c r="K914" s="45"/>
      <c r="L914" s="27"/>
      <c r="M914" s="42"/>
      <c r="N914" s="27"/>
      <c r="O914" s="46"/>
      <c r="P914" s="26"/>
      <c r="Q914" s="27"/>
      <c r="R914" s="26"/>
      <c r="S914" s="26"/>
      <c r="T914" s="27"/>
      <c r="U914" s="28"/>
      <c r="V914" s="28"/>
      <c r="W914" s="28"/>
      <c r="X914" s="28"/>
      <c r="Y914" s="28"/>
      <c r="Z914" s="28"/>
      <c r="AA914" s="28"/>
      <c r="AB914" s="28"/>
    </row>
    <row r="915" spans="1:28">
      <c r="A915" s="58"/>
      <c r="B915" s="26"/>
      <c r="C915" s="26"/>
      <c r="D915" s="26"/>
      <c r="E915" s="27"/>
      <c r="F915" s="26"/>
      <c r="G915" s="27"/>
      <c r="H915" s="27"/>
      <c r="I915" s="27"/>
      <c r="J915" s="26"/>
      <c r="K915" s="45"/>
      <c r="L915" s="27"/>
      <c r="M915" s="42"/>
      <c r="N915" s="27"/>
      <c r="O915" s="46"/>
      <c r="P915" s="26"/>
      <c r="Q915" s="27"/>
      <c r="R915" s="26"/>
      <c r="S915" s="26"/>
      <c r="T915" s="27"/>
      <c r="U915" s="28"/>
      <c r="V915" s="28"/>
      <c r="W915" s="28"/>
      <c r="X915" s="28"/>
      <c r="Y915" s="28"/>
      <c r="Z915" s="28"/>
      <c r="AA915" s="28"/>
      <c r="AB915" s="28"/>
    </row>
    <row r="916" spans="1:28">
      <c r="A916" s="58"/>
      <c r="B916" s="26"/>
      <c r="C916" s="26"/>
      <c r="D916" s="26"/>
      <c r="E916" s="27"/>
      <c r="F916" s="26"/>
      <c r="G916" s="27"/>
      <c r="H916" s="27"/>
      <c r="I916" s="27"/>
      <c r="J916" s="26"/>
      <c r="K916" s="45"/>
      <c r="L916" s="27"/>
      <c r="M916" s="42"/>
      <c r="N916" s="27"/>
      <c r="O916" s="46"/>
      <c r="P916" s="26"/>
      <c r="Q916" s="27"/>
      <c r="R916" s="26"/>
      <c r="S916" s="26"/>
      <c r="T916" s="27"/>
      <c r="U916" s="28"/>
      <c r="V916" s="28"/>
      <c r="W916" s="28"/>
      <c r="X916" s="28"/>
      <c r="Y916" s="28"/>
      <c r="Z916" s="28"/>
      <c r="AA916" s="28"/>
      <c r="AB916" s="28"/>
    </row>
    <row r="917" spans="1:28">
      <c r="A917" s="58"/>
      <c r="B917" s="26"/>
      <c r="C917" s="26"/>
      <c r="D917" s="26"/>
      <c r="E917" s="27"/>
      <c r="F917" s="26"/>
      <c r="G917" s="27"/>
      <c r="H917" s="27"/>
      <c r="I917" s="27"/>
      <c r="J917" s="26"/>
      <c r="K917" s="45"/>
      <c r="L917" s="27"/>
      <c r="M917" s="42"/>
      <c r="N917" s="27"/>
      <c r="O917" s="46"/>
      <c r="P917" s="26"/>
      <c r="Q917" s="27"/>
      <c r="R917" s="26"/>
      <c r="S917" s="26"/>
      <c r="T917" s="27"/>
      <c r="U917" s="28"/>
      <c r="V917" s="28"/>
      <c r="W917" s="28"/>
      <c r="X917" s="28"/>
      <c r="Y917" s="28"/>
      <c r="Z917" s="28"/>
      <c r="AA917" s="28"/>
      <c r="AB917" s="28"/>
    </row>
    <row r="918" spans="1:28">
      <c r="A918" s="58"/>
      <c r="B918" s="26"/>
      <c r="C918" s="26"/>
      <c r="D918" s="26"/>
      <c r="E918" s="27"/>
      <c r="F918" s="26"/>
      <c r="G918" s="27"/>
      <c r="H918" s="27"/>
      <c r="I918" s="27"/>
      <c r="J918" s="26"/>
      <c r="K918" s="45"/>
      <c r="L918" s="27"/>
      <c r="M918" s="42"/>
      <c r="N918" s="27"/>
      <c r="O918" s="46"/>
      <c r="P918" s="26"/>
      <c r="Q918" s="27"/>
      <c r="R918" s="26"/>
      <c r="S918" s="26"/>
      <c r="T918" s="27"/>
      <c r="U918" s="28"/>
      <c r="V918" s="28"/>
      <c r="W918" s="28"/>
      <c r="X918" s="28"/>
      <c r="Y918" s="28"/>
      <c r="Z918" s="28"/>
      <c r="AA918" s="28"/>
      <c r="AB918" s="28"/>
    </row>
    <row r="919" spans="1:28">
      <c r="A919" s="58"/>
      <c r="B919" s="26"/>
      <c r="C919" s="26"/>
      <c r="D919" s="26"/>
      <c r="E919" s="27"/>
      <c r="F919" s="26"/>
      <c r="G919" s="27"/>
      <c r="H919" s="27"/>
      <c r="I919" s="27"/>
      <c r="J919" s="26"/>
      <c r="K919" s="45"/>
      <c r="L919" s="27"/>
      <c r="M919" s="42"/>
      <c r="N919" s="27"/>
      <c r="O919" s="46"/>
      <c r="P919" s="26"/>
      <c r="Q919" s="27"/>
      <c r="R919" s="26"/>
      <c r="S919" s="26"/>
      <c r="T919" s="27"/>
      <c r="U919" s="28"/>
      <c r="V919" s="28"/>
      <c r="W919" s="28"/>
      <c r="X919" s="28"/>
      <c r="Y919" s="28"/>
      <c r="Z919" s="28"/>
      <c r="AA919" s="28"/>
      <c r="AB919" s="28"/>
    </row>
    <row r="920" spans="1:28">
      <c r="A920" s="58"/>
      <c r="B920" s="26"/>
      <c r="C920" s="26"/>
      <c r="D920" s="26"/>
      <c r="E920" s="27"/>
      <c r="F920" s="26"/>
      <c r="G920" s="27"/>
      <c r="H920" s="27"/>
      <c r="I920" s="27"/>
      <c r="J920" s="26"/>
      <c r="K920" s="45"/>
      <c r="L920" s="27"/>
      <c r="M920" s="42"/>
      <c r="N920" s="27"/>
      <c r="O920" s="46"/>
      <c r="P920" s="26"/>
      <c r="Q920" s="27"/>
      <c r="R920" s="26"/>
      <c r="S920" s="26"/>
      <c r="T920" s="27"/>
      <c r="U920" s="28"/>
      <c r="V920" s="28"/>
      <c r="W920" s="28"/>
      <c r="X920" s="28"/>
      <c r="Y920" s="28"/>
      <c r="Z920" s="28"/>
      <c r="AA920" s="28"/>
      <c r="AB920" s="28"/>
    </row>
    <row r="921" spans="1:28">
      <c r="A921" s="58"/>
      <c r="B921" s="26"/>
      <c r="C921" s="26"/>
      <c r="D921" s="26"/>
      <c r="E921" s="27"/>
      <c r="F921" s="26"/>
      <c r="G921" s="27"/>
      <c r="H921" s="27"/>
      <c r="I921" s="27"/>
      <c r="J921" s="26"/>
      <c r="K921" s="45"/>
      <c r="L921" s="27"/>
      <c r="M921" s="42"/>
      <c r="N921" s="27"/>
      <c r="O921" s="46"/>
      <c r="P921" s="26"/>
      <c r="Q921" s="27"/>
      <c r="R921" s="26"/>
      <c r="S921" s="26"/>
      <c r="T921" s="27"/>
      <c r="U921" s="28"/>
      <c r="V921" s="28"/>
      <c r="W921" s="28"/>
      <c r="X921" s="28"/>
      <c r="Y921" s="28"/>
      <c r="Z921" s="28"/>
      <c r="AA921" s="28"/>
      <c r="AB921" s="28"/>
    </row>
    <row r="922" spans="1:28">
      <c r="A922" s="58"/>
      <c r="B922" s="26"/>
      <c r="C922" s="26"/>
      <c r="D922" s="26"/>
      <c r="E922" s="27"/>
      <c r="F922" s="26"/>
      <c r="G922" s="27"/>
      <c r="H922" s="27"/>
      <c r="I922" s="27"/>
      <c r="J922" s="26"/>
      <c r="K922" s="45"/>
      <c r="L922" s="27"/>
      <c r="M922" s="42"/>
      <c r="N922" s="27"/>
      <c r="O922" s="46"/>
      <c r="P922" s="26"/>
      <c r="Q922" s="27"/>
      <c r="R922" s="26"/>
      <c r="S922" s="26"/>
      <c r="T922" s="27"/>
      <c r="U922" s="28"/>
      <c r="V922" s="28"/>
      <c r="W922" s="28"/>
      <c r="X922" s="28"/>
      <c r="Y922" s="28"/>
      <c r="Z922" s="28"/>
      <c r="AA922" s="28"/>
      <c r="AB922" s="28"/>
    </row>
    <row r="923" spans="1:28">
      <c r="A923" s="58"/>
      <c r="B923" s="26"/>
      <c r="C923" s="26"/>
      <c r="D923" s="26"/>
      <c r="E923" s="27"/>
      <c r="F923" s="26"/>
      <c r="G923" s="27"/>
      <c r="H923" s="27"/>
      <c r="I923" s="27"/>
      <c r="J923" s="26"/>
      <c r="K923" s="45"/>
      <c r="L923" s="27"/>
      <c r="M923" s="42"/>
      <c r="N923" s="27"/>
      <c r="O923" s="46"/>
      <c r="P923" s="26"/>
      <c r="Q923" s="27"/>
      <c r="R923" s="26"/>
      <c r="S923" s="26"/>
      <c r="T923" s="27"/>
      <c r="U923" s="28"/>
      <c r="V923" s="28"/>
      <c r="W923" s="28"/>
      <c r="X923" s="28"/>
      <c r="Y923" s="28"/>
      <c r="Z923" s="28"/>
      <c r="AA923" s="28"/>
      <c r="AB923" s="28"/>
    </row>
    <row r="924" spans="1:28">
      <c r="A924" s="58"/>
      <c r="B924" s="26"/>
      <c r="C924" s="26"/>
      <c r="D924" s="26"/>
      <c r="E924" s="27"/>
      <c r="F924" s="26"/>
      <c r="G924" s="27"/>
      <c r="H924" s="27"/>
      <c r="I924" s="27"/>
      <c r="J924" s="26"/>
      <c r="K924" s="45"/>
      <c r="L924" s="27"/>
      <c r="M924" s="42"/>
      <c r="N924" s="27"/>
      <c r="O924" s="46"/>
      <c r="P924" s="26"/>
      <c r="Q924" s="27"/>
      <c r="R924" s="26"/>
      <c r="S924" s="26"/>
      <c r="T924" s="27"/>
      <c r="U924" s="28"/>
      <c r="V924" s="28"/>
      <c r="W924" s="28"/>
      <c r="X924" s="28"/>
      <c r="Y924" s="28"/>
      <c r="Z924" s="28"/>
      <c r="AA924" s="28"/>
      <c r="AB924" s="28"/>
    </row>
    <row r="925" spans="1:28">
      <c r="A925" s="58"/>
      <c r="B925" s="26"/>
      <c r="C925" s="26"/>
      <c r="D925" s="26"/>
      <c r="E925" s="27"/>
      <c r="F925" s="26"/>
      <c r="G925" s="27"/>
      <c r="H925" s="27"/>
      <c r="I925" s="27"/>
      <c r="J925" s="26"/>
      <c r="K925" s="45"/>
      <c r="L925" s="27"/>
      <c r="M925" s="42"/>
      <c r="N925" s="27"/>
      <c r="O925" s="46"/>
      <c r="P925" s="26"/>
      <c r="Q925" s="27"/>
      <c r="R925" s="26"/>
      <c r="S925" s="26"/>
      <c r="T925" s="27"/>
      <c r="U925" s="28"/>
      <c r="V925" s="28"/>
      <c r="W925" s="28"/>
      <c r="X925" s="28"/>
      <c r="Y925" s="28"/>
      <c r="Z925" s="28"/>
      <c r="AA925" s="28"/>
      <c r="AB925" s="28"/>
    </row>
    <row r="926" spans="1:28">
      <c r="A926" s="58"/>
      <c r="B926" s="26"/>
      <c r="C926" s="26"/>
      <c r="D926" s="26"/>
      <c r="E926" s="27"/>
      <c r="F926" s="26"/>
      <c r="G926" s="27"/>
      <c r="H926" s="27"/>
      <c r="I926" s="27"/>
      <c r="J926" s="26"/>
      <c r="K926" s="45"/>
      <c r="L926" s="27"/>
      <c r="M926" s="42"/>
      <c r="N926" s="27"/>
      <c r="O926" s="46"/>
      <c r="P926" s="26"/>
      <c r="Q926" s="27"/>
      <c r="R926" s="26"/>
      <c r="S926" s="26"/>
      <c r="T926" s="27"/>
      <c r="U926" s="28"/>
      <c r="V926" s="28"/>
      <c r="W926" s="28"/>
      <c r="X926" s="28"/>
      <c r="Y926" s="28"/>
      <c r="Z926" s="28"/>
      <c r="AA926" s="28"/>
      <c r="AB926" s="28"/>
    </row>
    <row r="927" spans="1:28">
      <c r="A927" s="58"/>
      <c r="B927" s="26"/>
      <c r="C927" s="26"/>
      <c r="D927" s="26"/>
      <c r="E927" s="27"/>
      <c r="F927" s="26"/>
      <c r="G927" s="27"/>
      <c r="H927" s="27"/>
      <c r="I927" s="27"/>
      <c r="J927" s="26"/>
      <c r="K927" s="45"/>
      <c r="L927" s="27"/>
      <c r="M927" s="42"/>
      <c r="N927" s="27"/>
      <c r="O927" s="46"/>
      <c r="P927" s="26"/>
      <c r="Q927" s="27"/>
      <c r="R927" s="26"/>
      <c r="S927" s="26"/>
      <c r="T927" s="27"/>
      <c r="U927" s="28"/>
      <c r="V927" s="28"/>
      <c r="W927" s="28"/>
      <c r="X927" s="28"/>
      <c r="Y927" s="28"/>
      <c r="Z927" s="28"/>
      <c r="AA927" s="28"/>
      <c r="AB927" s="28"/>
    </row>
    <row r="928" spans="1:28">
      <c r="A928" s="58"/>
      <c r="B928" s="26"/>
      <c r="C928" s="26"/>
      <c r="D928" s="26"/>
      <c r="E928" s="27"/>
      <c r="F928" s="26"/>
      <c r="G928" s="27"/>
      <c r="H928" s="27"/>
      <c r="I928" s="27"/>
      <c r="J928" s="26"/>
      <c r="K928" s="45"/>
      <c r="L928" s="27"/>
      <c r="M928" s="42"/>
      <c r="N928" s="27"/>
      <c r="O928" s="46"/>
      <c r="P928" s="26"/>
      <c r="Q928" s="27"/>
      <c r="R928" s="26"/>
      <c r="S928" s="26"/>
      <c r="T928" s="27"/>
      <c r="U928" s="28"/>
      <c r="V928" s="28"/>
      <c r="W928" s="28"/>
      <c r="X928" s="28"/>
      <c r="Y928" s="28"/>
      <c r="Z928" s="28"/>
      <c r="AA928" s="28"/>
      <c r="AB928" s="28"/>
    </row>
    <row r="929" spans="1:28">
      <c r="A929" s="58"/>
      <c r="B929" s="26"/>
      <c r="C929" s="26"/>
      <c r="D929" s="26"/>
      <c r="E929" s="27"/>
      <c r="F929" s="26"/>
      <c r="G929" s="27"/>
      <c r="H929" s="27"/>
      <c r="I929" s="27"/>
      <c r="J929" s="26"/>
      <c r="K929" s="45"/>
      <c r="L929" s="27"/>
      <c r="M929" s="42"/>
      <c r="N929" s="27"/>
      <c r="O929" s="46"/>
      <c r="P929" s="26"/>
      <c r="Q929" s="27"/>
      <c r="R929" s="26"/>
      <c r="S929" s="26"/>
      <c r="T929" s="27"/>
      <c r="U929" s="28"/>
      <c r="V929" s="28"/>
      <c r="W929" s="28"/>
      <c r="X929" s="28"/>
      <c r="Y929" s="28"/>
      <c r="Z929" s="28"/>
      <c r="AA929" s="28"/>
      <c r="AB929" s="28"/>
    </row>
    <row r="930" spans="1:28">
      <c r="A930" s="58"/>
      <c r="B930" s="26"/>
      <c r="C930" s="26"/>
      <c r="D930" s="26"/>
      <c r="E930" s="27"/>
      <c r="F930" s="26"/>
      <c r="G930" s="27"/>
      <c r="H930" s="27"/>
      <c r="I930" s="27"/>
      <c r="J930" s="26"/>
      <c r="K930" s="45"/>
      <c r="L930" s="27"/>
      <c r="M930" s="42"/>
      <c r="N930" s="27"/>
      <c r="O930" s="46"/>
      <c r="P930" s="26"/>
      <c r="Q930" s="27"/>
      <c r="R930" s="26"/>
      <c r="S930" s="26"/>
      <c r="T930" s="27"/>
      <c r="U930" s="28"/>
      <c r="V930" s="28"/>
      <c r="W930" s="28"/>
      <c r="X930" s="28"/>
      <c r="Y930" s="28"/>
      <c r="Z930" s="28"/>
      <c r="AA930" s="28"/>
      <c r="AB930" s="28"/>
    </row>
    <row r="931" spans="1:28">
      <c r="A931" s="58"/>
      <c r="B931" s="26"/>
      <c r="C931" s="26"/>
      <c r="D931" s="26"/>
      <c r="E931" s="27"/>
      <c r="F931" s="26"/>
      <c r="G931" s="27"/>
      <c r="H931" s="27"/>
      <c r="I931" s="27"/>
      <c r="J931" s="26"/>
      <c r="K931" s="45"/>
      <c r="L931" s="27"/>
      <c r="M931" s="42"/>
      <c r="N931" s="27"/>
      <c r="O931" s="46"/>
      <c r="P931" s="26"/>
      <c r="Q931" s="27"/>
      <c r="R931" s="26"/>
      <c r="S931" s="26"/>
      <c r="T931" s="27"/>
      <c r="U931" s="28"/>
      <c r="V931" s="28"/>
      <c r="W931" s="28"/>
      <c r="X931" s="28"/>
      <c r="Y931" s="28"/>
      <c r="Z931" s="28"/>
      <c r="AA931" s="28"/>
      <c r="AB931" s="28"/>
    </row>
    <row r="932" spans="1:28">
      <c r="A932" s="58"/>
      <c r="B932" s="26"/>
      <c r="C932" s="26"/>
      <c r="D932" s="26"/>
      <c r="E932" s="27"/>
      <c r="F932" s="26"/>
      <c r="G932" s="27"/>
      <c r="H932" s="27"/>
      <c r="I932" s="27"/>
      <c r="J932" s="26"/>
      <c r="K932" s="45"/>
      <c r="L932" s="27"/>
      <c r="M932" s="42"/>
      <c r="N932" s="27"/>
      <c r="O932" s="46"/>
      <c r="P932" s="26"/>
      <c r="Q932" s="27"/>
      <c r="R932" s="26"/>
      <c r="S932" s="26"/>
      <c r="T932" s="27"/>
      <c r="U932" s="28"/>
      <c r="V932" s="28"/>
      <c r="W932" s="28"/>
      <c r="X932" s="28"/>
      <c r="Y932" s="28"/>
      <c r="Z932" s="28"/>
      <c r="AA932" s="28"/>
      <c r="AB932" s="28"/>
    </row>
    <row r="933" spans="1:28">
      <c r="A933" s="58"/>
      <c r="B933" s="26"/>
      <c r="C933" s="26"/>
      <c r="D933" s="26"/>
      <c r="E933" s="27"/>
      <c r="F933" s="26"/>
      <c r="G933" s="27"/>
      <c r="H933" s="27"/>
      <c r="I933" s="27"/>
      <c r="J933" s="26"/>
      <c r="K933" s="45"/>
      <c r="L933" s="27"/>
      <c r="M933" s="42"/>
      <c r="N933" s="27"/>
      <c r="O933" s="46"/>
      <c r="P933" s="26"/>
      <c r="Q933" s="27"/>
      <c r="R933" s="26"/>
      <c r="S933" s="26"/>
      <c r="T933" s="27"/>
      <c r="U933" s="28"/>
      <c r="V933" s="28"/>
      <c r="W933" s="28"/>
      <c r="X933" s="28"/>
      <c r="Y933" s="28"/>
      <c r="Z933" s="28"/>
      <c r="AA933" s="28"/>
      <c r="AB933" s="28"/>
    </row>
    <row r="934" spans="1:28">
      <c r="A934" s="58"/>
      <c r="B934" s="26"/>
      <c r="C934" s="26"/>
      <c r="D934" s="26"/>
      <c r="E934" s="27"/>
      <c r="F934" s="26"/>
      <c r="G934" s="27"/>
      <c r="H934" s="27"/>
      <c r="I934" s="27"/>
      <c r="J934" s="26"/>
      <c r="K934" s="45"/>
      <c r="L934" s="27"/>
      <c r="M934" s="42"/>
      <c r="N934" s="27"/>
      <c r="O934" s="46"/>
      <c r="P934" s="26"/>
      <c r="Q934" s="27"/>
      <c r="R934" s="26"/>
      <c r="S934" s="26"/>
      <c r="T934" s="27"/>
      <c r="U934" s="28"/>
      <c r="V934" s="28"/>
      <c r="W934" s="28"/>
      <c r="X934" s="28"/>
      <c r="Y934" s="28"/>
      <c r="Z934" s="28"/>
      <c r="AA934" s="28"/>
      <c r="AB934" s="28"/>
    </row>
    <row r="935" spans="1:28">
      <c r="A935" s="58"/>
      <c r="B935" s="26"/>
      <c r="C935" s="26"/>
      <c r="D935" s="26"/>
      <c r="E935" s="27"/>
      <c r="F935" s="26"/>
      <c r="G935" s="27"/>
      <c r="H935" s="27"/>
      <c r="I935" s="27"/>
      <c r="J935" s="26"/>
      <c r="K935" s="45"/>
      <c r="L935" s="27"/>
      <c r="M935" s="42"/>
      <c r="N935" s="27"/>
      <c r="O935" s="46"/>
      <c r="P935" s="26"/>
      <c r="Q935" s="27"/>
      <c r="R935" s="26"/>
      <c r="S935" s="26"/>
      <c r="T935" s="27"/>
      <c r="U935" s="28"/>
      <c r="V935" s="28"/>
      <c r="W935" s="28"/>
      <c r="X935" s="28"/>
      <c r="Y935" s="28"/>
      <c r="Z935" s="28"/>
      <c r="AA935" s="28"/>
      <c r="AB935" s="28"/>
    </row>
    <row r="936" spans="1:28">
      <c r="A936" s="58"/>
      <c r="B936" s="26"/>
      <c r="C936" s="26"/>
      <c r="D936" s="26"/>
      <c r="E936" s="27"/>
      <c r="F936" s="26"/>
      <c r="G936" s="27"/>
      <c r="H936" s="27"/>
      <c r="I936" s="27"/>
      <c r="J936" s="26"/>
      <c r="K936" s="45"/>
      <c r="L936" s="27"/>
      <c r="M936" s="42"/>
      <c r="N936" s="27"/>
      <c r="O936" s="46"/>
      <c r="P936" s="26"/>
      <c r="Q936" s="27"/>
      <c r="R936" s="26"/>
      <c r="S936" s="26"/>
      <c r="T936" s="27"/>
      <c r="U936" s="28"/>
      <c r="V936" s="28"/>
      <c r="W936" s="28"/>
      <c r="X936" s="28"/>
      <c r="Y936" s="28"/>
      <c r="Z936" s="28"/>
      <c r="AA936" s="28"/>
      <c r="AB936" s="28"/>
    </row>
    <row r="937" spans="1:28">
      <c r="A937" s="58"/>
      <c r="B937" s="26"/>
      <c r="C937" s="26"/>
      <c r="D937" s="26"/>
      <c r="E937" s="27"/>
      <c r="F937" s="26"/>
      <c r="G937" s="27"/>
      <c r="H937" s="27"/>
      <c r="I937" s="27"/>
      <c r="J937" s="26"/>
      <c r="K937" s="45"/>
      <c r="L937" s="27"/>
      <c r="M937" s="42"/>
      <c r="N937" s="27"/>
      <c r="O937" s="46"/>
      <c r="P937" s="26"/>
      <c r="Q937" s="27"/>
      <c r="R937" s="26"/>
      <c r="S937" s="26"/>
      <c r="T937" s="27"/>
      <c r="U937" s="28"/>
      <c r="V937" s="28"/>
      <c r="W937" s="28"/>
      <c r="X937" s="28"/>
      <c r="Y937" s="28"/>
      <c r="Z937" s="28"/>
      <c r="AA937" s="28"/>
      <c r="AB937" s="28"/>
    </row>
    <row r="938" spans="1:28">
      <c r="A938" s="58"/>
      <c r="B938" s="26"/>
      <c r="C938" s="26"/>
      <c r="D938" s="26"/>
      <c r="E938" s="27"/>
      <c r="F938" s="26"/>
      <c r="G938" s="27"/>
      <c r="H938" s="27"/>
      <c r="I938" s="27"/>
      <c r="J938" s="26"/>
      <c r="K938" s="45"/>
      <c r="L938" s="27"/>
      <c r="M938" s="42"/>
      <c r="N938" s="27"/>
      <c r="O938" s="46"/>
      <c r="P938" s="26"/>
      <c r="Q938" s="27"/>
      <c r="R938" s="26"/>
      <c r="S938" s="26"/>
      <c r="T938" s="27"/>
      <c r="U938" s="28"/>
      <c r="V938" s="28"/>
      <c r="W938" s="28"/>
      <c r="X938" s="28"/>
      <c r="Y938" s="28"/>
      <c r="Z938" s="28"/>
      <c r="AA938" s="28"/>
      <c r="AB938" s="28"/>
    </row>
    <row r="939" spans="1:28">
      <c r="A939" s="58"/>
      <c r="B939" s="26"/>
      <c r="C939" s="26"/>
      <c r="D939" s="26"/>
      <c r="E939" s="27"/>
      <c r="F939" s="26"/>
      <c r="G939" s="27"/>
      <c r="H939" s="27"/>
      <c r="I939" s="27"/>
      <c r="J939" s="26"/>
      <c r="K939" s="45"/>
      <c r="L939" s="27"/>
      <c r="M939" s="42"/>
      <c r="N939" s="27"/>
      <c r="O939" s="46"/>
      <c r="P939" s="26"/>
      <c r="Q939" s="27"/>
      <c r="R939" s="26"/>
      <c r="S939" s="26"/>
      <c r="T939" s="27"/>
      <c r="U939" s="28"/>
      <c r="V939" s="28"/>
      <c r="W939" s="28"/>
      <c r="X939" s="28"/>
      <c r="Y939" s="28"/>
      <c r="Z939" s="28"/>
      <c r="AA939" s="28"/>
      <c r="AB939" s="28"/>
    </row>
    <row r="940" spans="1:28">
      <c r="A940" s="58"/>
      <c r="B940" s="26"/>
      <c r="C940" s="26"/>
      <c r="D940" s="26"/>
      <c r="E940" s="27"/>
      <c r="F940" s="26"/>
      <c r="G940" s="27"/>
      <c r="H940" s="27"/>
      <c r="I940" s="27"/>
      <c r="J940" s="26"/>
      <c r="K940" s="45"/>
      <c r="L940" s="27"/>
      <c r="M940" s="42"/>
      <c r="N940" s="27"/>
      <c r="O940" s="46"/>
      <c r="P940" s="26"/>
      <c r="Q940" s="27"/>
      <c r="R940" s="26"/>
      <c r="S940" s="26"/>
      <c r="T940" s="27"/>
      <c r="U940" s="28"/>
      <c r="V940" s="28"/>
      <c r="W940" s="28"/>
      <c r="X940" s="28"/>
      <c r="Y940" s="28"/>
      <c r="Z940" s="28"/>
      <c r="AA940" s="28"/>
      <c r="AB940" s="28"/>
    </row>
    <row r="941" spans="1:28">
      <c r="A941" s="58"/>
      <c r="B941" s="26"/>
      <c r="C941" s="26"/>
      <c r="D941" s="26"/>
      <c r="E941" s="27"/>
      <c r="F941" s="26"/>
      <c r="G941" s="27"/>
      <c r="H941" s="27"/>
      <c r="I941" s="27"/>
      <c r="J941" s="26"/>
      <c r="K941" s="45"/>
      <c r="L941" s="27"/>
      <c r="M941" s="42"/>
      <c r="N941" s="27"/>
      <c r="O941" s="46"/>
      <c r="P941" s="26"/>
      <c r="Q941" s="27"/>
      <c r="R941" s="26"/>
      <c r="S941" s="26"/>
      <c r="T941" s="27"/>
      <c r="U941" s="28"/>
      <c r="V941" s="28"/>
      <c r="W941" s="28"/>
      <c r="X941" s="28"/>
      <c r="Y941" s="28"/>
      <c r="Z941" s="28"/>
      <c r="AA941" s="28"/>
      <c r="AB941" s="28"/>
    </row>
    <row r="942" spans="1:28">
      <c r="A942" s="58"/>
      <c r="B942" s="26"/>
      <c r="C942" s="26"/>
      <c r="D942" s="26"/>
      <c r="E942" s="27"/>
      <c r="F942" s="26"/>
      <c r="G942" s="27"/>
      <c r="H942" s="27"/>
      <c r="I942" s="27"/>
      <c r="J942" s="26"/>
      <c r="K942" s="45"/>
      <c r="L942" s="27"/>
      <c r="M942" s="42"/>
      <c r="N942" s="27"/>
      <c r="O942" s="46"/>
      <c r="P942" s="26"/>
      <c r="Q942" s="27"/>
      <c r="R942" s="26"/>
      <c r="S942" s="26"/>
      <c r="T942" s="27"/>
      <c r="U942" s="28"/>
      <c r="V942" s="28"/>
      <c r="W942" s="28"/>
      <c r="X942" s="28"/>
      <c r="Y942" s="28"/>
      <c r="Z942" s="28"/>
      <c r="AA942" s="28"/>
      <c r="AB942" s="28"/>
    </row>
    <row r="943" spans="1:28">
      <c r="A943" s="58"/>
      <c r="B943" s="26"/>
      <c r="C943" s="26"/>
      <c r="D943" s="26"/>
      <c r="E943" s="27"/>
      <c r="F943" s="26"/>
      <c r="G943" s="27"/>
      <c r="H943" s="27"/>
      <c r="I943" s="27"/>
      <c r="J943" s="26"/>
      <c r="K943" s="45"/>
      <c r="L943" s="27"/>
      <c r="M943" s="42"/>
      <c r="N943" s="27"/>
      <c r="O943" s="46"/>
      <c r="P943" s="26"/>
      <c r="Q943" s="27"/>
      <c r="R943" s="26"/>
      <c r="S943" s="26"/>
      <c r="T943" s="27"/>
      <c r="U943" s="28"/>
      <c r="V943" s="28"/>
      <c r="W943" s="28"/>
      <c r="X943" s="28"/>
      <c r="Y943" s="28"/>
      <c r="Z943" s="28"/>
      <c r="AA943" s="28"/>
      <c r="AB943" s="28"/>
    </row>
    <row r="944" spans="1:28">
      <c r="A944" s="58"/>
      <c r="B944" s="26"/>
      <c r="C944" s="26"/>
      <c r="D944" s="26"/>
      <c r="E944" s="27"/>
      <c r="F944" s="26"/>
      <c r="G944" s="27"/>
      <c r="H944" s="27"/>
      <c r="I944" s="27"/>
      <c r="J944" s="26"/>
      <c r="K944" s="45"/>
      <c r="L944" s="27"/>
      <c r="M944" s="42"/>
      <c r="N944" s="27"/>
      <c r="O944" s="46"/>
      <c r="P944" s="26"/>
      <c r="Q944" s="27"/>
      <c r="R944" s="26"/>
      <c r="S944" s="26"/>
      <c r="T944" s="27"/>
      <c r="U944" s="28"/>
      <c r="V944" s="28"/>
      <c r="W944" s="28"/>
      <c r="X944" s="28"/>
      <c r="Y944" s="28"/>
      <c r="Z944" s="28"/>
      <c r="AA944" s="28"/>
      <c r="AB944" s="28"/>
    </row>
    <row r="945" spans="1:28">
      <c r="A945" s="58"/>
      <c r="B945" s="26"/>
      <c r="C945" s="26"/>
      <c r="D945" s="26"/>
      <c r="E945" s="27"/>
      <c r="F945" s="26"/>
      <c r="G945" s="27"/>
      <c r="H945" s="27"/>
      <c r="I945" s="27"/>
      <c r="J945" s="26"/>
      <c r="K945" s="45"/>
      <c r="L945" s="27"/>
      <c r="M945" s="42"/>
      <c r="N945" s="27"/>
      <c r="O945" s="46"/>
      <c r="P945" s="26"/>
      <c r="Q945" s="27"/>
      <c r="R945" s="26"/>
      <c r="S945" s="26"/>
      <c r="T945" s="27"/>
      <c r="U945" s="28"/>
      <c r="V945" s="28"/>
      <c r="W945" s="28"/>
      <c r="X945" s="28"/>
      <c r="Y945" s="28"/>
      <c r="Z945" s="28"/>
      <c r="AA945" s="28"/>
      <c r="AB945" s="28"/>
    </row>
    <row r="946" spans="1:28">
      <c r="A946" s="58"/>
      <c r="B946" s="26"/>
      <c r="C946" s="26"/>
      <c r="D946" s="26"/>
      <c r="E946" s="27"/>
      <c r="F946" s="26"/>
      <c r="G946" s="27"/>
      <c r="H946" s="27"/>
      <c r="I946" s="27"/>
      <c r="J946" s="26"/>
      <c r="K946" s="45"/>
      <c r="L946" s="27"/>
      <c r="M946" s="42"/>
      <c r="N946" s="27"/>
      <c r="O946" s="46"/>
      <c r="P946" s="26"/>
      <c r="Q946" s="27"/>
      <c r="R946" s="26"/>
      <c r="S946" s="26"/>
      <c r="T946" s="27"/>
      <c r="U946" s="28"/>
      <c r="V946" s="28"/>
      <c r="W946" s="28"/>
      <c r="X946" s="28"/>
      <c r="Y946" s="28"/>
      <c r="Z946" s="28"/>
      <c r="AA946" s="28"/>
      <c r="AB946" s="28"/>
    </row>
    <row r="947" spans="1:28">
      <c r="A947" s="58"/>
      <c r="B947" s="26"/>
      <c r="C947" s="26"/>
      <c r="D947" s="26"/>
      <c r="E947" s="27"/>
      <c r="F947" s="26"/>
      <c r="G947" s="27"/>
      <c r="H947" s="27"/>
      <c r="I947" s="27"/>
      <c r="J947" s="26"/>
      <c r="K947" s="45"/>
      <c r="L947" s="27"/>
      <c r="M947" s="42"/>
      <c r="N947" s="27"/>
      <c r="O947" s="46"/>
      <c r="P947" s="26"/>
      <c r="Q947" s="27"/>
      <c r="R947" s="26"/>
      <c r="S947" s="26"/>
      <c r="T947" s="27"/>
      <c r="U947" s="28"/>
      <c r="V947" s="28"/>
      <c r="W947" s="28"/>
      <c r="X947" s="28"/>
      <c r="Y947" s="28"/>
      <c r="Z947" s="28"/>
      <c r="AA947" s="28"/>
      <c r="AB947" s="28"/>
    </row>
    <row r="948" spans="1:28">
      <c r="A948" s="58"/>
      <c r="B948" s="26"/>
      <c r="C948" s="26"/>
      <c r="D948" s="26"/>
      <c r="E948" s="27"/>
      <c r="F948" s="26"/>
      <c r="G948" s="27"/>
      <c r="H948" s="27"/>
      <c r="I948" s="27"/>
      <c r="J948" s="26"/>
      <c r="K948" s="45"/>
      <c r="L948" s="27"/>
      <c r="M948" s="42"/>
      <c r="N948" s="27"/>
      <c r="O948" s="46"/>
      <c r="P948" s="26"/>
      <c r="Q948" s="27"/>
      <c r="R948" s="26"/>
      <c r="S948" s="26"/>
      <c r="T948" s="27"/>
      <c r="U948" s="28"/>
      <c r="V948" s="28"/>
      <c r="W948" s="28"/>
      <c r="X948" s="28"/>
      <c r="Y948" s="28"/>
      <c r="Z948" s="28"/>
      <c r="AA948" s="28"/>
      <c r="AB948" s="28"/>
    </row>
    <row r="949" spans="1:28">
      <c r="A949" s="58"/>
      <c r="B949" s="26"/>
      <c r="C949" s="26"/>
      <c r="D949" s="26"/>
      <c r="E949" s="27"/>
      <c r="F949" s="26"/>
      <c r="G949" s="27"/>
      <c r="H949" s="27"/>
      <c r="I949" s="27"/>
      <c r="J949" s="26"/>
      <c r="K949" s="45"/>
      <c r="L949" s="27"/>
      <c r="M949" s="42"/>
      <c r="N949" s="27"/>
      <c r="O949" s="46"/>
      <c r="P949" s="26"/>
      <c r="Q949" s="27"/>
      <c r="R949" s="26"/>
      <c r="S949" s="26"/>
      <c r="T949" s="27"/>
      <c r="U949" s="28"/>
      <c r="V949" s="28"/>
      <c r="W949" s="28"/>
      <c r="X949" s="28"/>
      <c r="Y949" s="28"/>
      <c r="Z949" s="28"/>
      <c r="AA949" s="28"/>
      <c r="AB949" s="28"/>
    </row>
    <row r="950" spans="1:28">
      <c r="A950" s="58"/>
      <c r="B950" s="26"/>
      <c r="C950" s="26"/>
      <c r="D950" s="26"/>
      <c r="E950" s="27"/>
      <c r="F950" s="26"/>
      <c r="G950" s="27"/>
      <c r="H950" s="27"/>
      <c r="I950" s="27"/>
      <c r="J950" s="26"/>
      <c r="K950" s="45"/>
      <c r="L950" s="27"/>
      <c r="M950" s="42"/>
      <c r="N950" s="27"/>
      <c r="O950" s="46"/>
      <c r="P950" s="26"/>
      <c r="Q950" s="27"/>
      <c r="R950" s="26"/>
      <c r="S950" s="26"/>
      <c r="T950" s="27"/>
      <c r="U950" s="28"/>
      <c r="V950" s="28"/>
      <c r="W950" s="28"/>
      <c r="X950" s="28"/>
      <c r="Y950" s="28"/>
      <c r="Z950" s="28"/>
      <c r="AA950" s="28"/>
      <c r="AB950" s="28"/>
    </row>
    <row r="951" spans="1:28">
      <c r="A951" s="58"/>
      <c r="B951" s="26"/>
      <c r="C951" s="26"/>
      <c r="D951" s="26"/>
      <c r="E951" s="27"/>
      <c r="F951" s="26"/>
      <c r="G951" s="27"/>
      <c r="H951" s="27"/>
      <c r="I951" s="27"/>
      <c r="J951" s="26"/>
      <c r="K951" s="45"/>
      <c r="L951" s="27"/>
      <c r="M951" s="42"/>
      <c r="N951" s="27"/>
      <c r="O951" s="46"/>
      <c r="P951" s="26"/>
      <c r="Q951" s="27"/>
      <c r="R951" s="26"/>
      <c r="S951" s="26"/>
      <c r="T951" s="27"/>
      <c r="U951" s="28"/>
      <c r="V951" s="28"/>
      <c r="W951" s="28"/>
      <c r="X951" s="28"/>
      <c r="Y951" s="28"/>
      <c r="Z951" s="28"/>
      <c r="AA951" s="28"/>
      <c r="AB951" s="28"/>
    </row>
    <row r="952" spans="1:28">
      <c r="A952" s="58"/>
      <c r="B952" s="26"/>
      <c r="C952" s="26"/>
      <c r="D952" s="26"/>
      <c r="E952" s="27"/>
      <c r="F952" s="26"/>
      <c r="G952" s="27"/>
      <c r="H952" s="27"/>
      <c r="I952" s="27"/>
      <c r="J952" s="26"/>
      <c r="K952" s="45"/>
      <c r="L952" s="27"/>
      <c r="M952" s="42"/>
      <c r="N952" s="27"/>
      <c r="O952" s="46"/>
      <c r="P952" s="26"/>
      <c r="Q952" s="27"/>
      <c r="R952" s="26"/>
      <c r="S952" s="26"/>
      <c r="T952" s="27"/>
      <c r="U952" s="28"/>
      <c r="V952" s="28"/>
      <c r="W952" s="28"/>
      <c r="X952" s="28"/>
      <c r="Y952" s="28"/>
      <c r="Z952" s="28"/>
      <c r="AA952" s="28"/>
      <c r="AB952" s="28"/>
    </row>
    <row r="953" spans="1:28">
      <c r="A953" s="58"/>
      <c r="B953" s="26"/>
      <c r="C953" s="26"/>
      <c r="D953" s="26"/>
      <c r="E953" s="27"/>
      <c r="F953" s="26"/>
      <c r="G953" s="27"/>
      <c r="H953" s="27"/>
      <c r="I953" s="27"/>
      <c r="J953" s="26"/>
      <c r="K953" s="45"/>
      <c r="L953" s="27"/>
      <c r="M953" s="42"/>
      <c r="N953" s="27"/>
      <c r="O953" s="46"/>
      <c r="P953" s="26"/>
      <c r="Q953" s="27"/>
      <c r="R953" s="26"/>
      <c r="S953" s="26"/>
      <c r="T953" s="27"/>
      <c r="U953" s="28"/>
      <c r="V953" s="28"/>
      <c r="W953" s="28"/>
      <c r="X953" s="28"/>
      <c r="Y953" s="28"/>
      <c r="Z953" s="28"/>
      <c r="AA953" s="28"/>
      <c r="AB953" s="28"/>
    </row>
    <row r="954" spans="1:28">
      <c r="A954" s="58"/>
      <c r="B954" s="26"/>
      <c r="C954" s="26"/>
      <c r="D954" s="26"/>
      <c r="E954" s="27"/>
      <c r="F954" s="26"/>
      <c r="G954" s="27"/>
      <c r="H954" s="27"/>
      <c r="I954" s="27"/>
      <c r="J954" s="26"/>
      <c r="K954" s="45"/>
      <c r="L954" s="27"/>
      <c r="M954" s="42"/>
      <c r="N954" s="27"/>
      <c r="O954" s="46"/>
      <c r="P954" s="26"/>
      <c r="Q954" s="27"/>
      <c r="R954" s="26"/>
      <c r="S954" s="26"/>
      <c r="T954" s="27"/>
      <c r="U954" s="28"/>
      <c r="V954" s="28"/>
      <c r="W954" s="28"/>
      <c r="X954" s="28"/>
      <c r="Y954" s="28"/>
      <c r="Z954" s="28"/>
      <c r="AA954" s="28"/>
      <c r="AB954" s="28"/>
    </row>
    <row r="955" spans="1:28">
      <c r="A955" s="58"/>
      <c r="B955" s="26"/>
      <c r="C955" s="26"/>
      <c r="D955" s="26"/>
      <c r="E955" s="27"/>
      <c r="F955" s="26"/>
      <c r="G955" s="27"/>
      <c r="H955" s="27"/>
      <c r="I955" s="27"/>
      <c r="J955" s="26"/>
      <c r="K955" s="45"/>
      <c r="L955" s="27"/>
      <c r="M955" s="42"/>
      <c r="N955" s="27"/>
      <c r="O955" s="46"/>
      <c r="P955" s="26"/>
      <c r="Q955" s="27"/>
      <c r="R955" s="26"/>
      <c r="S955" s="26"/>
      <c r="T955" s="27"/>
      <c r="U955" s="28"/>
      <c r="V955" s="28"/>
      <c r="W955" s="28"/>
      <c r="X955" s="28"/>
      <c r="Y955" s="28"/>
      <c r="Z955" s="28"/>
      <c r="AA955" s="28"/>
      <c r="AB955" s="28"/>
    </row>
    <row r="956" spans="1:28">
      <c r="A956" s="58"/>
      <c r="B956" s="26"/>
      <c r="C956" s="26"/>
      <c r="D956" s="26"/>
      <c r="E956" s="27"/>
      <c r="F956" s="26"/>
      <c r="G956" s="27"/>
      <c r="H956" s="27"/>
      <c r="I956" s="27"/>
      <c r="J956" s="26"/>
      <c r="K956" s="45"/>
      <c r="L956" s="27"/>
      <c r="M956" s="42"/>
      <c r="N956" s="27"/>
      <c r="O956" s="46"/>
      <c r="P956" s="26"/>
      <c r="Q956" s="27"/>
      <c r="R956" s="26"/>
      <c r="S956" s="26"/>
      <c r="T956" s="27"/>
      <c r="U956" s="28"/>
      <c r="V956" s="28"/>
      <c r="W956" s="28"/>
      <c r="X956" s="28"/>
      <c r="Y956" s="28"/>
      <c r="Z956" s="28"/>
      <c r="AA956" s="28"/>
      <c r="AB956" s="28"/>
    </row>
    <row r="957" spans="1:28">
      <c r="A957" s="58"/>
      <c r="B957" s="26"/>
      <c r="C957" s="26"/>
      <c r="D957" s="26"/>
      <c r="E957" s="27"/>
      <c r="F957" s="26"/>
      <c r="G957" s="27"/>
      <c r="H957" s="27"/>
      <c r="I957" s="27"/>
      <c r="J957" s="26"/>
      <c r="K957" s="45"/>
      <c r="L957" s="27"/>
      <c r="M957" s="42"/>
      <c r="N957" s="27"/>
      <c r="O957" s="46"/>
      <c r="P957" s="26"/>
      <c r="Q957" s="27"/>
      <c r="R957" s="26"/>
      <c r="S957" s="26"/>
      <c r="T957" s="27"/>
      <c r="U957" s="28"/>
      <c r="V957" s="28"/>
      <c r="W957" s="28"/>
      <c r="X957" s="28"/>
      <c r="Y957" s="28"/>
      <c r="Z957" s="28"/>
      <c r="AA957" s="28"/>
      <c r="AB957" s="28"/>
    </row>
    <row r="958" spans="1:28">
      <c r="A958" s="58"/>
      <c r="B958" s="26"/>
      <c r="C958" s="26"/>
      <c r="D958" s="26"/>
      <c r="E958" s="27"/>
      <c r="F958" s="26"/>
      <c r="G958" s="27"/>
      <c r="H958" s="27"/>
      <c r="I958" s="27"/>
      <c r="J958" s="26"/>
      <c r="K958" s="45"/>
      <c r="L958" s="27"/>
      <c r="M958" s="42"/>
      <c r="N958" s="27"/>
      <c r="O958" s="46"/>
      <c r="P958" s="26"/>
      <c r="Q958" s="27"/>
      <c r="R958" s="26"/>
      <c r="S958" s="26"/>
      <c r="T958" s="27"/>
      <c r="U958" s="28"/>
      <c r="V958" s="28"/>
      <c r="W958" s="28"/>
      <c r="X958" s="28"/>
      <c r="Y958" s="28"/>
      <c r="Z958" s="28"/>
      <c r="AA958" s="28"/>
      <c r="AB958" s="28"/>
    </row>
    <row r="959" spans="1:28">
      <c r="A959" s="58"/>
      <c r="B959" s="26"/>
      <c r="C959" s="26"/>
      <c r="D959" s="26"/>
      <c r="E959" s="27"/>
      <c r="F959" s="26"/>
      <c r="G959" s="27"/>
      <c r="H959" s="27"/>
      <c r="I959" s="27"/>
      <c r="J959" s="26"/>
      <c r="K959" s="45"/>
      <c r="L959" s="27"/>
      <c r="M959" s="42"/>
      <c r="N959" s="27"/>
      <c r="O959" s="46"/>
      <c r="P959" s="26"/>
      <c r="Q959" s="27"/>
      <c r="R959" s="26"/>
      <c r="S959" s="26"/>
      <c r="T959" s="27"/>
      <c r="U959" s="28"/>
      <c r="V959" s="28"/>
      <c r="W959" s="28"/>
      <c r="X959" s="28"/>
      <c r="Y959" s="28"/>
      <c r="Z959" s="28"/>
      <c r="AA959" s="28"/>
      <c r="AB959" s="28"/>
    </row>
    <row r="960" spans="1:28">
      <c r="A960" s="58"/>
      <c r="B960" s="26"/>
      <c r="C960" s="26"/>
      <c r="D960" s="26"/>
      <c r="E960" s="27"/>
      <c r="F960" s="26"/>
      <c r="G960" s="27"/>
      <c r="H960" s="27"/>
      <c r="I960" s="27"/>
      <c r="J960" s="26"/>
      <c r="K960" s="45"/>
      <c r="L960" s="27"/>
      <c r="M960" s="42"/>
      <c r="N960" s="27"/>
      <c r="O960" s="46"/>
      <c r="P960" s="26"/>
      <c r="Q960" s="27"/>
      <c r="R960" s="26"/>
      <c r="S960" s="26"/>
      <c r="T960" s="27"/>
      <c r="U960" s="28"/>
      <c r="V960" s="28"/>
      <c r="W960" s="28"/>
      <c r="X960" s="28"/>
      <c r="Y960" s="28"/>
      <c r="Z960" s="28"/>
      <c r="AA960" s="28"/>
      <c r="AB960" s="28"/>
    </row>
    <row r="961" spans="1:28">
      <c r="A961" s="58"/>
      <c r="B961" s="26"/>
      <c r="C961" s="26"/>
      <c r="D961" s="26"/>
      <c r="E961" s="27"/>
      <c r="F961" s="26"/>
      <c r="G961" s="27"/>
      <c r="H961" s="27"/>
      <c r="I961" s="27"/>
      <c r="J961" s="26"/>
      <c r="K961" s="45"/>
      <c r="L961" s="27"/>
      <c r="M961" s="42"/>
      <c r="N961" s="27"/>
      <c r="O961" s="46"/>
      <c r="P961" s="26"/>
      <c r="Q961" s="27"/>
      <c r="R961" s="26"/>
      <c r="S961" s="26"/>
      <c r="T961" s="27"/>
      <c r="U961" s="28"/>
      <c r="V961" s="28"/>
      <c r="W961" s="28"/>
      <c r="X961" s="28"/>
      <c r="Y961" s="28"/>
      <c r="Z961" s="28"/>
      <c r="AA961" s="28"/>
      <c r="AB961" s="28"/>
    </row>
    <row r="962" spans="1:28">
      <c r="A962" s="58"/>
      <c r="B962" s="26"/>
      <c r="C962" s="26"/>
      <c r="D962" s="26"/>
      <c r="E962" s="27"/>
      <c r="F962" s="26"/>
      <c r="G962" s="27"/>
      <c r="H962" s="27"/>
      <c r="I962" s="27"/>
      <c r="J962" s="26"/>
      <c r="K962" s="45"/>
      <c r="L962" s="27"/>
      <c r="M962" s="42"/>
      <c r="N962" s="27"/>
      <c r="O962" s="46"/>
      <c r="P962" s="26"/>
      <c r="Q962" s="27"/>
      <c r="R962" s="26"/>
      <c r="S962" s="26"/>
      <c r="T962" s="27"/>
      <c r="U962" s="28"/>
      <c r="V962" s="28"/>
      <c r="W962" s="28"/>
      <c r="X962" s="28"/>
      <c r="Y962" s="28"/>
      <c r="Z962" s="28"/>
      <c r="AA962" s="28"/>
      <c r="AB962" s="28"/>
    </row>
    <row r="963" spans="1:28">
      <c r="A963" s="58"/>
      <c r="B963" s="26"/>
      <c r="C963" s="26"/>
      <c r="D963" s="26"/>
      <c r="E963" s="27"/>
      <c r="F963" s="26"/>
      <c r="G963" s="27"/>
      <c r="H963" s="27"/>
      <c r="I963" s="27"/>
      <c r="J963" s="26"/>
      <c r="K963" s="45"/>
      <c r="L963" s="27"/>
      <c r="M963" s="42"/>
      <c r="N963" s="27"/>
      <c r="O963" s="46"/>
      <c r="P963" s="26"/>
      <c r="Q963" s="27"/>
      <c r="R963" s="26"/>
      <c r="S963" s="26"/>
      <c r="T963" s="27"/>
      <c r="U963" s="28"/>
      <c r="V963" s="28"/>
      <c r="W963" s="28"/>
      <c r="X963" s="28"/>
      <c r="Y963" s="28"/>
      <c r="Z963" s="28"/>
      <c r="AA963" s="28"/>
      <c r="AB963" s="28"/>
    </row>
    <row r="964" spans="1:28">
      <c r="A964" s="58"/>
      <c r="B964" s="26"/>
      <c r="C964" s="26"/>
      <c r="D964" s="26"/>
      <c r="E964" s="27"/>
      <c r="F964" s="26"/>
      <c r="G964" s="27"/>
      <c r="H964" s="27"/>
      <c r="I964" s="27"/>
      <c r="J964" s="26"/>
      <c r="K964" s="45"/>
      <c r="L964" s="27"/>
      <c r="M964" s="42"/>
      <c r="N964" s="27"/>
      <c r="O964" s="46"/>
      <c r="P964" s="26"/>
      <c r="Q964" s="27"/>
      <c r="R964" s="26"/>
      <c r="S964" s="26"/>
      <c r="T964" s="27"/>
      <c r="U964" s="28"/>
      <c r="V964" s="28"/>
      <c r="W964" s="28"/>
      <c r="X964" s="28"/>
      <c r="Y964" s="28"/>
      <c r="Z964" s="28"/>
      <c r="AA964" s="28"/>
      <c r="AB964" s="28"/>
    </row>
    <row r="965" spans="1:28">
      <c r="A965" s="58"/>
      <c r="B965" s="26"/>
      <c r="C965" s="26"/>
      <c r="D965" s="26"/>
      <c r="E965" s="27"/>
      <c r="F965" s="26"/>
      <c r="G965" s="27"/>
      <c r="H965" s="27"/>
      <c r="I965" s="27"/>
      <c r="J965" s="26"/>
      <c r="K965" s="45"/>
      <c r="L965" s="27"/>
      <c r="M965" s="42"/>
      <c r="N965" s="27"/>
      <c r="O965" s="46"/>
      <c r="P965" s="26"/>
      <c r="Q965" s="27"/>
      <c r="R965" s="26"/>
      <c r="S965" s="26"/>
      <c r="T965" s="27"/>
      <c r="U965" s="28"/>
      <c r="V965" s="28"/>
      <c r="W965" s="28"/>
      <c r="X965" s="28"/>
      <c r="Y965" s="28"/>
      <c r="Z965" s="28"/>
      <c r="AA965" s="28"/>
      <c r="AB965" s="28"/>
    </row>
    <row r="966" spans="1:28">
      <c r="A966" s="58"/>
      <c r="B966" s="26"/>
      <c r="C966" s="26"/>
      <c r="D966" s="26"/>
      <c r="E966" s="27"/>
      <c r="F966" s="26"/>
      <c r="G966" s="27"/>
      <c r="H966" s="27"/>
      <c r="I966" s="27"/>
      <c r="J966" s="26"/>
      <c r="K966" s="45"/>
      <c r="L966" s="27"/>
      <c r="M966" s="42"/>
      <c r="N966" s="27"/>
      <c r="O966" s="46"/>
      <c r="P966" s="26"/>
      <c r="Q966" s="27"/>
      <c r="R966" s="26"/>
      <c r="S966" s="26"/>
      <c r="T966" s="27"/>
      <c r="U966" s="28"/>
      <c r="V966" s="28"/>
      <c r="W966" s="28"/>
      <c r="X966" s="28"/>
      <c r="Y966" s="28"/>
      <c r="Z966" s="28"/>
      <c r="AA966" s="28"/>
      <c r="AB966" s="28"/>
    </row>
    <row r="967" spans="1:28">
      <c r="A967" s="58"/>
      <c r="B967" s="26"/>
      <c r="C967" s="26"/>
      <c r="D967" s="26"/>
      <c r="E967" s="27"/>
      <c r="F967" s="26"/>
      <c r="G967" s="27"/>
      <c r="H967" s="27"/>
      <c r="I967" s="27"/>
      <c r="J967" s="26"/>
      <c r="K967" s="45"/>
      <c r="L967" s="27"/>
      <c r="M967" s="42"/>
      <c r="N967" s="27"/>
      <c r="O967" s="46"/>
      <c r="P967" s="26"/>
      <c r="Q967" s="27"/>
      <c r="R967" s="26"/>
      <c r="S967" s="26"/>
      <c r="T967" s="27"/>
      <c r="U967" s="28"/>
      <c r="V967" s="28"/>
      <c r="W967" s="28"/>
      <c r="X967" s="28"/>
      <c r="Y967" s="28"/>
      <c r="Z967" s="28"/>
      <c r="AA967" s="28"/>
      <c r="AB967" s="28"/>
    </row>
    <row r="968" spans="1:28">
      <c r="A968" s="58"/>
      <c r="B968" s="26"/>
      <c r="C968" s="26"/>
      <c r="D968" s="26"/>
      <c r="E968" s="27"/>
      <c r="F968" s="26"/>
      <c r="G968" s="27"/>
      <c r="H968" s="27"/>
      <c r="I968" s="27"/>
      <c r="J968" s="26"/>
      <c r="K968" s="45"/>
      <c r="L968" s="27"/>
      <c r="M968" s="42"/>
      <c r="N968" s="27"/>
      <c r="O968" s="46"/>
      <c r="P968" s="26"/>
      <c r="Q968" s="27"/>
      <c r="R968" s="26"/>
      <c r="S968" s="26"/>
      <c r="T968" s="27"/>
      <c r="U968" s="28"/>
      <c r="V968" s="28"/>
      <c r="W968" s="28"/>
      <c r="X968" s="28"/>
      <c r="Y968" s="28"/>
      <c r="Z968" s="28"/>
      <c r="AA968" s="28"/>
      <c r="AB968" s="28"/>
    </row>
    <row r="969" spans="1:28">
      <c r="A969" s="58"/>
      <c r="B969" s="26"/>
      <c r="C969" s="26"/>
      <c r="D969" s="26"/>
      <c r="E969" s="27"/>
      <c r="F969" s="26"/>
      <c r="G969" s="27"/>
      <c r="H969" s="27"/>
      <c r="I969" s="27"/>
      <c r="J969" s="26"/>
      <c r="K969" s="45"/>
      <c r="L969" s="27"/>
      <c r="M969" s="42"/>
      <c r="N969" s="27"/>
      <c r="O969" s="46"/>
      <c r="P969" s="26"/>
      <c r="Q969" s="27"/>
      <c r="R969" s="26"/>
      <c r="S969" s="26"/>
      <c r="T969" s="27"/>
      <c r="U969" s="28"/>
      <c r="V969" s="28"/>
      <c r="W969" s="28"/>
      <c r="X969" s="28"/>
      <c r="Y969" s="28"/>
      <c r="Z969" s="28"/>
      <c r="AA969" s="28"/>
      <c r="AB969" s="28"/>
    </row>
    <row r="970" spans="1:28">
      <c r="A970" s="58"/>
      <c r="B970" s="26"/>
      <c r="C970" s="26"/>
      <c r="D970" s="26"/>
      <c r="E970" s="27"/>
      <c r="F970" s="26"/>
      <c r="G970" s="27"/>
      <c r="H970" s="27"/>
      <c r="I970" s="27"/>
      <c r="J970" s="26"/>
      <c r="K970" s="45"/>
      <c r="L970" s="27"/>
      <c r="M970" s="42"/>
      <c r="N970" s="27"/>
      <c r="O970" s="46"/>
      <c r="P970" s="26"/>
      <c r="Q970" s="27"/>
      <c r="R970" s="26"/>
      <c r="S970" s="26"/>
      <c r="T970" s="27"/>
      <c r="U970" s="28"/>
      <c r="V970" s="28"/>
      <c r="W970" s="28"/>
      <c r="X970" s="28"/>
      <c r="Y970" s="28"/>
      <c r="Z970" s="28"/>
      <c r="AA970" s="28"/>
      <c r="AB970" s="28"/>
    </row>
    <row r="971" spans="1:28">
      <c r="A971" s="58"/>
      <c r="B971" s="26"/>
      <c r="C971" s="26"/>
      <c r="D971" s="26"/>
      <c r="E971" s="27"/>
      <c r="F971" s="26"/>
      <c r="G971" s="27"/>
      <c r="H971" s="27"/>
      <c r="I971" s="27"/>
      <c r="J971" s="26"/>
      <c r="K971" s="45"/>
      <c r="L971" s="27"/>
      <c r="M971" s="42"/>
      <c r="N971" s="27"/>
      <c r="O971" s="46"/>
      <c r="P971" s="26"/>
      <c r="Q971" s="27"/>
      <c r="R971" s="26"/>
      <c r="S971" s="26"/>
      <c r="T971" s="27"/>
      <c r="U971" s="28"/>
      <c r="V971" s="28"/>
      <c r="W971" s="28"/>
      <c r="X971" s="28"/>
      <c r="Y971" s="28"/>
      <c r="Z971" s="28"/>
      <c r="AA971" s="28"/>
      <c r="AB971" s="28"/>
    </row>
    <row r="972" spans="1:28">
      <c r="A972" s="58"/>
      <c r="B972" s="26"/>
      <c r="C972" s="26"/>
      <c r="D972" s="26"/>
      <c r="E972" s="27"/>
      <c r="F972" s="26"/>
      <c r="G972" s="27"/>
      <c r="H972" s="27"/>
      <c r="I972" s="27"/>
      <c r="J972" s="26"/>
      <c r="K972" s="45"/>
      <c r="L972" s="27"/>
      <c r="M972" s="42"/>
      <c r="N972" s="27"/>
      <c r="O972" s="46"/>
      <c r="P972" s="26"/>
      <c r="Q972" s="27"/>
      <c r="R972" s="26"/>
      <c r="S972" s="26"/>
      <c r="T972" s="27"/>
      <c r="U972" s="28"/>
      <c r="V972" s="28"/>
      <c r="W972" s="28"/>
      <c r="X972" s="28"/>
      <c r="Y972" s="28"/>
      <c r="Z972" s="28"/>
      <c r="AA972" s="28"/>
      <c r="AB972" s="28"/>
    </row>
    <row r="973" spans="1:28">
      <c r="A973" s="58"/>
      <c r="B973" s="26"/>
      <c r="C973" s="26"/>
      <c r="D973" s="26"/>
      <c r="E973" s="27"/>
      <c r="F973" s="26"/>
      <c r="G973" s="27"/>
      <c r="H973" s="27"/>
      <c r="I973" s="27"/>
      <c r="J973" s="26"/>
      <c r="K973" s="45"/>
      <c r="L973" s="27"/>
      <c r="M973" s="42"/>
      <c r="N973" s="27"/>
      <c r="O973" s="46"/>
      <c r="P973" s="26"/>
      <c r="Q973" s="27"/>
      <c r="R973" s="26"/>
      <c r="S973" s="26"/>
      <c r="T973" s="27"/>
      <c r="U973" s="28"/>
      <c r="V973" s="28"/>
      <c r="W973" s="28"/>
      <c r="X973" s="28"/>
      <c r="Y973" s="28"/>
      <c r="Z973" s="28"/>
      <c r="AA973" s="28"/>
      <c r="AB973" s="28"/>
    </row>
    <row r="974" spans="1:28">
      <c r="A974" s="58"/>
      <c r="B974" s="26"/>
      <c r="C974" s="26"/>
      <c r="D974" s="26"/>
      <c r="E974" s="27"/>
      <c r="F974" s="26"/>
      <c r="G974" s="27"/>
      <c r="H974" s="27"/>
      <c r="I974" s="27"/>
      <c r="J974" s="26"/>
      <c r="K974" s="45"/>
      <c r="L974" s="27"/>
      <c r="M974" s="42"/>
      <c r="N974" s="27"/>
      <c r="O974" s="46"/>
      <c r="P974" s="26"/>
      <c r="Q974" s="27"/>
      <c r="R974" s="26"/>
      <c r="S974" s="26"/>
      <c r="T974" s="27"/>
      <c r="U974" s="28"/>
      <c r="V974" s="28"/>
      <c r="W974" s="28"/>
      <c r="X974" s="28"/>
      <c r="Y974" s="28"/>
      <c r="Z974" s="28"/>
      <c r="AA974" s="28"/>
      <c r="AB974" s="28"/>
    </row>
    <row r="975" spans="1:28">
      <c r="A975" s="58"/>
      <c r="B975" s="26"/>
      <c r="C975" s="26"/>
      <c r="D975" s="26"/>
      <c r="E975" s="27"/>
      <c r="F975" s="26"/>
      <c r="G975" s="27"/>
      <c r="H975" s="27"/>
      <c r="I975" s="27"/>
      <c r="J975" s="26"/>
      <c r="K975" s="45"/>
      <c r="L975" s="27"/>
      <c r="M975" s="42"/>
      <c r="N975" s="27"/>
      <c r="O975" s="46"/>
      <c r="P975" s="26"/>
      <c r="Q975" s="27"/>
      <c r="R975" s="26"/>
      <c r="S975" s="26"/>
      <c r="T975" s="27"/>
      <c r="U975" s="28"/>
      <c r="V975" s="28"/>
      <c r="W975" s="28"/>
      <c r="X975" s="28"/>
      <c r="Y975" s="28"/>
      <c r="Z975" s="28"/>
      <c r="AA975" s="28"/>
      <c r="AB975" s="28"/>
    </row>
    <row r="976" spans="1:28">
      <c r="A976" s="58"/>
      <c r="B976" s="26"/>
      <c r="C976" s="26"/>
      <c r="D976" s="26"/>
      <c r="E976" s="27"/>
      <c r="F976" s="26"/>
      <c r="G976" s="27"/>
      <c r="H976" s="27"/>
      <c r="I976" s="27"/>
      <c r="J976" s="26"/>
      <c r="K976" s="45"/>
      <c r="L976" s="27"/>
      <c r="M976" s="42"/>
      <c r="N976" s="27"/>
      <c r="O976" s="46"/>
      <c r="P976" s="26"/>
      <c r="Q976" s="27"/>
      <c r="R976" s="26"/>
      <c r="S976" s="26"/>
      <c r="T976" s="27"/>
      <c r="U976" s="28"/>
      <c r="V976" s="28"/>
      <c r="W976" s="28"/>
      <c r="X976" s="28"/>
      <c r="Y976" s="28"/>
      <c r="Z976" s="28"/>
      <c r="AA976" s="28"/>
      <c r="AB976" s="28"/>
    </row>
    <row r="977" spans="1:28">
      <c r="A977" s="58"/>
      <c r="B977" s="26"/>
      <c r="C977" s="26"/>
      <c r="D977" s="26"/>
      <c r="E977" s="27"/>
      <c r="F977" s="26"/>
      <c r="G977" s="27"/>
      <c r="H977" s="27"/>
      <c r="I977" s="27"/>
      <c r="J977" s="26"/>
      <c r="K977" s="45"/>
      <c r="L977" s="27"/>
      <c r="M977" s="42"/>
      <c r="N977" s="27"/>
      <c r="O977" s="46"/>
      <c r="P977" s="26"/>
      <c r="Q977" s="27"/>
      <c r="R977" s="26"/>
      <c r="S977" s="26"/>
      <c r="T977" s="27"/>
      <c r="U977" s="28"/>
      <c r="V977" s="28"/>
      <c r="W977" s="28"/>
      <c r="X977" s="28"/>
      <c r="Y977" s="28"/>
      <c r="Z977" s="28"/>
      <c r="AA977" s="28"/>
      <c r="AB977" s="28"/>
    </row>
    <row r="978" spans="1:28">
      <c r="A978" s="58"/>
      <c r="B978" s="26"/>
      <c r="C978" s="26"/>
      <c r="D978" s="26"/>
      <c r="E978" s="27"/>
      <c r="F978" s="26"/>
      <c r="G978" s="27"/>
      <c r="H978" s="27"/>
      <c r="I978" s="27"/>
      <c r="J978" s="26"/>
      <c r="K978" s="45"/>
      <c r="L978" s="27"/>
      <c r="M978" s="42"/>
      <c r="N978" s="27"/>
      <c r="O978" s="46"/>
      <c r="P978" s="26"/>
      <c r="Q978" s="27"/>
      <c r="R978" s="26"/>
      <c r="S978" s="26"/>
      <c r="T978" s="27"/>
      <c r="U978" s="28"/>
      <c r="V978" s="28"/>
      <c r="W978" s="28"/>
      <c r="X978" s="28"/>
      <c r="Y978" s="28"/>
      <c r="Z978" s="28"/>
      <c r="AA978" s="28"/>
      <c r="AB978" s="28"/>
    </row>
    <row r="979" spans="1:28">
      <c r="A979" s="58"/>
      <c r="B979" s="26"/>
      <c r="C979" s="26"/>
      <c r="D979" s="26"/>
      <c r="E979" s="27"/>
      <c r="F979" s="26"/>
      <c r="G979" s="27"/>
      <c r="H979" s="27"/>
      <c r="I979" s="27"/>
      <c r="J979" s="26"/>
      <c r="K979" s="45"/>
      <c r="L979" s="27"/>
      <c r="M979" s="42"/>
      <c r="N979" s="27"/>
      <c r="O979" s="46"/>
      <c r="P979" s="26"/>
      <c r="Q979" s="27"/>
      <c r="R979" s="26"/>
      <c r="S979" s="26"/>
      <c r="T979" s="27"/>
      <c r="U979" s="28"/>
      <c r="V979" s="28"/>
      <c r="W979" s="28"/>
      <c r="X979" s="28"/>
      <c r="Y979" s="28"/>
      <c r="Z979" s="28"/>
      <c r="AA979" s="28"/>
      <c r="AB979" s="28"/>
    </row>
    <row r="980" spans="1:28">
      <c r="A980" s="58"/>
      <c r="B980" s="26"/>
      <c r="C980" s="26"/>
      <c r="D980" s="26"/>
      <c r="E980" s="27"/>
      <c r="F980" s="26"/>
      <c r="G980" s="27"/>
      <c r="H980" s="27"/>
      <c r="I980" s="27"/>
      <c r="J980" s="26"/>
      <c r="K980" s="45"/>
      <c r="L980" s="27"/>
      <c r="M980" s="42"/>
      <c r="N980" s="27"/>
      <c r="O980" s="46"/>
      <c r="P980" s="26"/>
      <c r="Q980" s="27"/>
      <c r="R980" s="26"/>
      <c r="S980" s="26"/>
      <c r="T980" s="27"/>
      <c r="U980" s="28"/>
      <c r="V980" s="28"/>
      <c r="W980" s="28"/>
      <c r="X980" s="28"/>
      <c r="Y980" s="28"/>
      <c r="Z980" s="28"/>
      <c r="AA980" s="28"/>
      <c r="AB980" s="28"/>
    </row>
    <row r="981" spans="1:28">
      <c r="A981" s="58"/>
      <c r="B981" s="26"/>
      <c r="C981" s="26"/>
      <c r="D981" s="26"/>
      <c r="E981" s="27"/>
      <c r="F981" s="26"/>
      <c r="G981" s="27"/>
      <c r="H981" s="27"/>
      <c r="I981" s="27"/>
      <c r="J981" s="26"/>
      <c r="K981" s="45"/>
      <c r="L981" s="27"/>
      <c r="M981" s="42"/>
      <c r="N981" s="27"/>
      <c r="O981" s="46"/>
      <c r="P981" s="26"/>
      <c r="Q981" s="27"/>
      <c r="R981" s="26"/>
      <c r="S981" s="26"/>
      <c r="T981" s="27"/>
      <c r="U981" s="28"/>
      <c r="V981" s="28"/>
      <c r="W981" s="28"/>
      <c r="X981" s="28"/>
      <c r="Y981" s="28"/>
      <c r="Z981" s="28"/>
      <c r="AA981" s="28"/>
      <c r="AB981" s="28"/>
    </row>
    <row r="982" spans="1:28">
      <c r="A982" s="58"/>
      <c r="B982" s="26"/>
      <c r="C982" s="26"/>
      <c r="D982" s="26"/>
      <c r="E982" s="27"/>
      <c r="F982" s="26"/>
      <c r="G982" s="27"/>
      <c r="H982" s="27"/>
      <c r="I982" s="27"/>
      <c r="J982" s="26"/>
      <c r="K982" s="45"/>
      <c r="L982" s="27"/>
      <c r="M982" s="42"/>
      <c r="N982" s="27"/>
      <c r="O982" s="46"/>
      <c r="P982" s="26"/>
      <c r="Q982" s="27"/>
      <c r="R982" s="26"/>
      <c r="S982" s="26"/>
      <c r="T982" s="27"/>
      <c r="U982" s="28"/>
      <c r="V982" s="28"/>
      <c r="W982" s="28"/>
      <c r="X982" s="28"/>
      <c r="Y982" s="28"/>
      <c r="Z982" s="28"/>
      <c r="AA982" s="28"/>
      <c r="AB982" s="28"/>
    </row>
    <row r="983" spans="1:28">
      <c r="A983" s="58"/>
      <c r="B983" s="26"/>
      <c r="C983" s="26"/>
      <c r="D983" s="26"/>
      <c r="E983" s="27"/>
      <c r="F983" s="26"/>
      <c r="G983" s="27"/>
      <c r="H983" s="27"/>
      <c r="I983" s="27"/>
      <c r="J983" s="26"/>
      <c r="K983" s="45"/>
      <c r="L983" s="27"/>
      <c r="M983" s="42"/>
      <c r="N983" s="27"/>
      <c r="O983" s="46"/>
      <c r="P983" s="26"/>
      <c r="Q983" s="27"/>
      <c r="R983" s="26"/>
      <c r="S983" s="26"/>
      <c r="T983" s="27"/>
      <c r="U983" s="28"/>
      <c r="V983" s="28"/>
      <c r="W983" s="28"/>
      <c r="X983" s="28"/>
      <c r="Y983" s="28"/>
      <c r="Z983" s="28"/>
      <c r="AA983" s="28"/>
      <c r="AB983" s="28"/>
    </row>
    <row r="984" spans="1:28">
      <c r="A984" s="58"/>
      <c r="B984" s="26"/>
      <c r="C984" s="26"/>
      <c r="D984" s="26"/>
      <c r="E984" s="27"/>
      <c r="F984" s="26"/>
      <c r="G984" s="27"/>
      <c r="H984" s="27"/>
      <c r="I984" s="27"/>
      <c r="J984" s="26"/>
      <c r="K984" s="45"/>
      <c r="L984" s="27"/>
      <c r="M984" s="42"/>
      <c r="N984" s="27"/>
      <c r="O984" s="46"/>
      <c r="P984" s="26"/>
      <c r="Q984" s="27"/>
      <c r="R984" s="26"/>
      <c r="S984" s="26"/>
      <c r="T984" s="27"/>
      <c r="U984" s="28"/>
      <c r="V984" s="28"/>
      <c r="W984" s="28"/>
      <c r="X984" s="28"/>
      <c r="Y984" s="28"/>
      <c r="Z984" s="28"/>
      <c r="AA984" s="28"/>
      <c r="AB984" s="28"/>
    </row>
    <row r="985" spans="1:28">
      <c r="A985" s="58"/>
      <c r="B985" s="26"/>
      <c r="C985" s="26"/>
      <c r="D985" s="26"/>
      <c r="E985" s="27"/>
      <c r="F985" s="26"/>
      <c r="G985" s="27"/>
      <c r="H985" s="27"/>
      <c r="I985" s="27"/>
      <c r="J985" s="26"/>
      <c r="K985" s="45"/>
      <c r="L985" s="27"/>
      <c r="M985" s="42"/>
      <c r="N985" s="27"/>
      <c r="O985" s="46"/>
      <c r="P985" s="26"/>
      <c r="Q985" s="27"/>
      <c r="R985" s="26"/>
      <c r="S985" s="26"/>
      <c r="T985" s="27"/>
      <c r="U985" s="28"/>
      <c r="V985" s="28"/>
      <c r="W985" s="28"/>
      <c r="X985" s="28"/>
      <c r="Y985" s="28"/>
      <c r="Z985" s="28"/>
      <c r="AA985" s="28"/>
      <c r="AB985" s="28"/>
    </row>
    <row r="986" spans="1:28">
      <c r="A986" s="58"/>
      <c r="B986" s="26"/>
      <c r="C986" s="26"/>
      <c r="D986" s="26"/>
      <c r="E986" s="27"/>
      <c r="F986" s="26"/>
      <c r="G986" s="27"/>
      <c r="H986" s="27"/>
      <c r="I986" s="27"/>
      <c r="J986" s="26"/>
      <c r="K986" s="45"/>
      <c r="L986" s="27"/>
      <c r="M986" s="42"/>
      <c r="N986" s="27"/>
      <c r="O986" s="46"/>
      <c r="P986" s="26"/>
      <c r="Q986" s="27"/>
      <c r="R986" s="26"/>
      <c r="S986" s="26"/>
      <c r="T986" s="27"/>
      <c r="U986" s="28"/>
      <c r="V986" s="28"/>
      <c r="W986" s="28"/>
      <c r="X986" s="28"/>
      <c r="Y986" s="28"/>
      <c r="Z986" s="28"/>
      <c r="AA986" s="28"/>
      <c r="AB986" s="28"/>
    </row>
    <row r="987" spans="1:28">
      <c r="A987" s="58"/>
      <c r="B987" s="26"/>
      <c r="C987" s="26"/>
      <c r="D987" s="26"/>
      <c r="E987" s="27"/>
      <c r="F987" s="26"/>
      <c r="G987" s="27"/>
      <c r="H987" s="27"/>
      <c r="I987" s="27"/>
      <c r="J987" s="26"/>
      <c r="K987" s="45"/>
      <c r="L987" s="27"/>
      <c r="M987" s="42"/>
      <c r="N987" s="27"/>
      <c r="O987" s="46"/>
      <c r="P987" s="26"/>
      <c r="Q987" s="27"/>
      <c r="R987" s="26"/>
      <c r="S987" s="26"/>
      <c r="T987" s="27"/>
      <c r="U987" s="28"/>
      <c r="V987" s="28"/>
      <c r="W987" s="28"/>
      <c r="X987" s="28"/>
      <c r="Y987" s="28"/>
      <c r="Z987" s="28"/>
      <c r="AA987" s="28"/>
      <c r="AB987" s="28"/>
    </row>
    <row r="988" spans="1:28">
      <c r="A988" s="58"/>
      <c r="B988" s="26"/>
      <c r="C988" s="26"/>
      <c r="D988" s="26"/>
      <c r="E988" s="27"/>
      <c r="F988" s="26"/>
      <c r="G988" s="27"/>
      <c r="H988" s="27"/>
      <c r="I988" s="27"/>
      <c r="J988" s="26"/>
      <c r="K988" s="45"/>
      <c r="L988" s="27"/>
      <c r="M988" s="42"/>
      <c r="N988" s="27"/>
      <c r="O988" s="46"/>
      <c r="P988" s="26"/>
      <c r="Q988" s="27"/>
      <c r="R988" s="26"/>
      <c r="S988" s="26"/>
      <c r="T988" s="27"/>
      <c r="U988" s="28"/>
      <c r="V988" s="28"/>
      <c r="W988" s="28"/>
      <c r="X988" s="28"/>
      <c r="Y988" s="28"/>
      <c r="Z988" s="28"/>
      <c r="AA988" s="28"/>
      <c r="AB988" s="28"/>
    </row>
    <row r="989" spans="1:28">
      <c r="A989" s="58"/>
      <c r="B989" s="26"/>
      <c r="C989" s="26"/>
      <c r="D989" s="26"/>
      <c r="E989" s="27"/>
      <c r="F989" s="26"/>
      <c r="G989" s="27"/>
      <c r="H989" s="27"/>
      <c r="I989" s="27"/>
      <c r="J989" s="26"/>
      <c r="K989" s="45"/>
      <c r="L989" s="27"/>
      <c r="M989" s="42"/>
      <c r="N989" s="27"/>
      <c r="O989" s="46"/>
      <c r="P989" s="26"/>
      <c r="Q989" s="27"/>
      <c r="R989" s="26"/>
      <c r="S989" s="26"/>
      <c r="T989" s="27"/>
      <c r="U989" s="28"/>
      <c r="V989" s="28"/>
      <c r="W989" s="28"/>
      <c r="X989" s="28"/>
      <c r="Y989" s="28"/>
      <c r="Z989" s="28"/>
      <c r="AA989" s="28"/>
      <c r="AB989" s="28"/>
    </row>
    <row r="990" spans="1:28">
      <c r="A990" s="58"/>
      <c r="B990" s="26"/>
      <c r="C990" s="26"/>
      <c r="D990" s="26"/>
      <c r="E990" s="27"/>
      <c r="F990" s="26"/>
      <c r="G990" s="27"/>
      <c r="H990" s="27"/>
      <c r="I990" s="27"/>
      <c r="J990" s="26"/>
      <c r="K990" s="45"/>
      <c r="L990" s="27"/>
      <c r="M990" s="42"/>
      <c r="N990" s="27"/>
      <c r="O990" s="46"/>
      <c r="P990" s="26"/>
      <c r="Q990" s="27"/>
      <c r="R990" s="26"/>
      <c r="S990" s="26"/>
      <c r="T990" s="27"/>
      <c r="U990" s="28"/>
      <c r="V990" s="28"/>
      <c r="W990" s="28"/>
      <c r="X990" s="28"/>
      <c r="Y990" s="28"/>
      <c r="Z990" s="28"/>
      <c r="AA990" s="28"/>
      <c r="AB990" s="28"/>
    </row>
    <row r="991" spans="1:28">
      <c r="A991" s="58"/>
      <c r="B991" s="26"/>
      <c r="C991" s="26"/>
      <c r="D991" s="26"/>
      <c r="E991" s="27"/>
      <c r="F991" s="26"/>
      <c r="G991" s="27"/>
      <c r="H991" s="27"/>
      <c r="I991" s="27"/>
      <c r="J991" s="26"/>
      <c r="K991" s="45"/>
      <c r="L991" s="27"/>
      <c r="M991" s="42"/>
      <c r="N991" s="27"/>
      <c r="O991" s="46"/>
      <c r="P991" s="26"/>
      <c r="Q991" s="27"/>
      <c r="R991" s="26"/>
      <c r="S991" s="26"/>
      <c r="T991" s="27"/>
      <c r="U991" s="28"/>
      <c r="V991" s="28"/>
      <c r="W991" s="28"/>
      <c r="X991" s="28"/>
      <c r="Y991" s="28"/>
      <c r="Z991" s="28"/>
      <c r="AA991" s="28"/>
      <c r="AB991" s="28"/>
    </row>
    <row r="992" spans="1:28">
      <c r="A992" s="58"/>
      <c r="B992" s="26"/>
      <c r="C992" s="26"/>
      <c r="D992" s="26"/>
      <c r="E992" s="27"/>
      <c r="F992" s="26"/>
      <c r="G992" s="27"/>
      <c r="H992" s="27"/>
      <c r="I992" s="27"/>
      <c r="J992" s="26"/>
      <c r="K992" s="45"/>
      <c r="L992" s="27"/>
      <c r="M992" s="42"/>
      <c r="N992" s="27"/>
      <c r="O992" s="46"/>
      <c r="P992" s="26"/>
      <c r="Q992" s="27"/>
      <c r="R992" s="26"/>
      <c r="S992" s="26"/>
      <c r="T992" s="27"/>
      <c r="U992" s="28"/>
      <c r="V992" s="28"/>
      <c r="W992" s="28"/>
      <c r="X992" s="28"/>
      <c r="Y992" s="28"/>
      <c r="Z992" s="28"/>
      <c r="AA992" s="28"/>
      <c r="AB992" s="28"/>
    </row>
    <row r="993" spans="1:28">
      <c r="A993" s="58"/>
      <c r="B993" s="26"/>
      <c r="C993" s="26"/>
      <c r="D993" s="26"/>
      <c r="E993" s="27"/>
      <c r="F993" s="26"/>
      <c r="G993" s="27"/>
      <c r="H993" s="27"/>
      <c r="I993" s="27"/>
      <c r="J993" s="26"/>
      <c r="K993" s="45"/>
      <c r="L993" s="27"/>
      <c r="M993" s="42"/>
      <c r="N993" s="27"/>
      <c r="O993" s="46"/>
      <c r="P993" s="26"/>
      <c r="Q993" s="27"/>
      <c r="R993" s="26"/>
      <c r="S993" s="26"/>
      <c r="T993" s="27"/>
      <c r="U993" s="28"/>
      <c r="V993" s="28"/>
      <c r="W993" s="28"/>
      <c r="X993" s="28"/>
      <c r="Y993" s="28"/>
      <c r="Z993" s="28"/>
      <c r="AA993" s="28"/>
      <c r="AB993" s="28"/>
    </row>
    <row r="994" spans="1:28">
      <c r="A994" s="58"/>
      <c r="B994" s="26"/>
      <c r="C994" s="26"/>
      <c r="D994" s="26"/>
      <c r="E994" s="27"/>
      <c r="F994" s="26"/>
      <c r="G994" s="27"/>
      <c r="H994" s="27"/>
      <c r="I994" s="27"/>
      <c r="J994" s="26"/>
      <c r="K994" s="45"/>
      <c r="L994" s="27"/>
      <c r="M994" s="42"/>
      <c r="N994" s="27"/>
      <c r="O994" s="46"/>
      <c r="P994" s="26"/>
      <c r="Q994" s="27"/>
      <c r="R994" s="26"/>
      <c r="S994" s="26"/>
      <c r="T994" s="27"/>
      <c r="U994" s="28"/>
      <c r="V994" s="28"/>
      <c r="W994" s="28"/>
      <c r="X994" s="28"/>
      <c r="Y994" s="28"/>
      <c r="Z994" s="28"/>
      <c r="AA994" s="28"/>
      <c r="AB994" s="28"/>
    </row>
    <row r="995" spans="1:28">
      <c r="A995" s="58"/>
      <c r="B995" s="26"/>
      <c r="C995" s="26"/>
      <c r="D995" s="26"/>
      <c r="E995" s="27"/>
      <c r="F995" s="26"/>
      <c r="G995" s="27"/>
      <c r="H995" s="27"/>
      <c r="I995" s="27"/>
      <c r="J995" s="26"/>
      <c r="K995" s="45"/>
      <c r="L995" s="27"/>
      <c r="M995" s="42"/>
      <c r="N995" s="27"/>
      <c r="O995" s="46"/>
      <c r="P995" s="26"/>
      <c r="Q995" s="27"/>
      <c r="R995" s="26"/>
      <c r="S995" s="26"/>
      <c r="T995" s="27"/>
      <c r="U995" s="28"/>
      <c r="V995" s="28"/>
      <c r="W995" s="28"/>
      <c r="X995" s="28"/>
      <c r="Y995" s="28"/>
      <c r="Z995" s="28"/>
      <c r="AA995" s="28"/>
      <c r="AB995" s="28"/>
    </row>
    <row r="996" spans="1:28">
      <c r="A996" s="58"/>
      <c r="B996" s="26"/>
      <c r="C996" s="26"/>
      <c r="D996" s="26"/>
      <c r="E996" s="27"/>
      <c r="F996" s="26"/>
      <c r="G996" s="27"/>
      <c r="H996" s="27"/>
      <c r="I996" s="27"/>
      <c r="J996" s="26"/>
      <c r="K996" s="45"/>
      <c r="L996" s="27"/>
      <c r="M996" s="42"/>
      <c r="N996" s="27"/>
      <c r="O996" s="46"/>
      <c r="P996" s="26"/>
      <c r="Q996" s="27"/>
      <c r="R996" s="26"/>
      <c r="S996" s="26"/>
      <c r="T996" s="27"/>
      <c r="U996" s="28"/>
      <c r="V996" s="28"/>
      <c r="W996" s="28"/>
      <c r="X996" s="28"/>
      <c r="Y996" s="28"/>
      <c r="Z996" s="28"/>
      <c r="AA996" s="28"/>
      <c r="AB996" s="28"/>
    </row>
    <row r="997" spans="1:28">
      <c r="A997" s="58"/>
      <c r="B997" s="26"/>
      <c r="C997" s="26"/>
      <c r="D997" s="26"/>
      <c r="E997" s="27"/>
      <c r="F997" s="26"/>
      <c r="G997" s="27"/>
      <c r="H997" s="27"/>
      <c r="I997" s="27"/>
      <c r="J997" s="26"/>
      <c r="K997" s="45"/>
      <c r="L997" s="27"/>
      <c r="M997" s="42"/>
      <c r="N997" s="27"/>
      <c r="O997" s="46"/>
      <c r="P997" s="26"/>
      <c r="Q997" s="27"/>
      <c r="R997" s="26"/>
      <c r="S997" s="26"/>
      <c r="T997" s="27"/>
      <c r="U997" s="28"/>
      <c r="V997" s="28"/>
      <c r="W997" s="28"/>
      <c r="X997" s="28"/>
      <c r="Y997" s="28"/>
      <c r="Z997" s="28"/>
      <c r="AA997" s="28"/>
      <c r="AB997" s="28"/>
    </row>
    <row r="998" spans="1:28">
      <c r="A998" s="58"/>
      <c r="B998" s="26"/>
      <c r="C998" s="26"/>
      <c r="D998" s="26"/>
      <c r="E998" s="27"/>
      <c r="F998" s="26"/>
      <c r="G998" s="27"/>
      <c r="H998" s="27"/>
      <c r="I998" s="27"/>
      <c r="J998" s="26"/>
      <c r="K998" s="45"/>
      <c r="L998" s="27"/>
      <c r="M998" s="42"/>
      <c r="N998" s="27"/>
      <c r="O998" s="46"/>
      <c r="P998" s="26"/>
      <c r="Q998" s="27"/>
      <c r="R998" s="26"/>
      <c r="S998" s="26"/>
      <c r="T998" s="27"/>
      <c r="U998" s="28"/>
      <c r="V998" s="28"/>
      <c r="W998" s="28"/>
      <c r="X998" s="28"/>
      <c r="Y998" s="28"/>
      <c r="Z998" s="28"/>
      <c r="AA998" s="28"/>
      <c r="AB998" s="28"/>
    </row>
    <row r="999" spans="1:28">
      <c r="A999" s="58"/>
      <c r="B999" s="26"/>
      <c r="C999" s="26"/>
      <c r="D999" s="26"/>
      <c r="E999" s="27"/>
      <c r="F999" s="26"/>
      <c r="G999" s="27"/>
      <c r="H999" s="27"/>
      <c r="I999" s="27"/>
      <c r="J999" s="26"/>
      <c r="K999" s="45"/>
      <c r="L999" s="27"/>
      <c r="M999" s="42"/>
      <c r="N999" s="27"/>
      <c r="O999" s="46"/>
      <c r="P999" s="26"/>
      <c r="Q999" s="27"/>
      <c r="R999" s="26"/>
      <c r="S999" s="26"/>
      <c r="T999" s="27"/>
      <c r="U999" s="28"/>
      <c r="V999" s="28"/>
      <c r="W999" s="28"/>
      <c r="X999" s="28"/>
      <c r="Y999" s="28"/>
      <c r="Z999" s="28"/>
      <c r="AA999" s="28"/>
      <c r="AB999" s="28"/>
    </row>
  </sheetData>
  <mergeCells count="16">
    <mergeCell ref="I2:N2"/>
    <mergeCell ref="O2:O3"/>
    <mergeCell ref="F2:F3"/>
    <mergeCell ref="P2:P3"/>
    <mergeCell ref="A2:A3"/>
    <mergeCell ref="B2:B3"/>
    <mergeCell ref="C2:C3"/>
    <mergeCell ref="D2:D3"/>
    <mergeCell ref="E2:E3"/>
    <mergeCell ref="G2:G3"/>
    <mergeCell ref="H2:H3"/>
    <mergeCell ref="Q2:Q3"/>
    <mergeCell ref="R2:R3"/>
    <mergeCell ref="S2:S3"/>
    <mergeCell ref="T2:T3"/>
    <mergeCell ref="U2:U3"/>
  </mergeCells>
  <phoneticPr fontId="31" type="noConversion"/>
  <conditionalFormatting sqref="D38">
    <cfRule type="expression" dxfId="5" priority="6">
      <formula>ISNUMBER(FIND(CHAR(10), D38))</formula>
    </cfRule>
  </conditionalFormatting>
  <conditionalFormatting sqref="G33:G38">
    <cfRule type="expression" dxfId="4" priority="5">
      <formula>ISNUMBER(SEARCH(" ", G33))</formula>
    </cfRule>
  </conditionalFormatting>
  <conditionalFormatting sqref="E38">
    <cfRule type="expression" dxfId="3" priority="4">
      <formula>AND(LEN(E38)&lt;&gt;10, LEN(E38)&lt;&gt;12,E38&lt;&gt;"")</formula>
    </cfRule>
  </conditionalFormatting>
  <conditionalFormatting sqref="G39">
    <cfRule type="expression" dxfId="2" priority="3">
      <formula>ISNUMBER(SEARCH(" ", G39))</formula>
    </cfRule>
  </conditionalFormatting>
  <conditionalFormatting sqref="G40">
    <cfRule type="expression" dxfId="1" priority="2">
      <formula>ISNUMBER(SEARCH(" ", G40))</formula>
    </cfRule>
  </conditionalFormatting>
  <conditionalFormatting sqref="G41">
    <cfRule type="expression" dxfId="0" priority="1">
      <formula>ISNUMBER(SEARCH(" ", G41))</formula>
    </cfRule>
  </conditionalFormatting>
  <dataValidations count="5">
    <dataValidation allowBlank="1" showInputMessage="1" showErrorMessage="1" promptTitle="Формат ввода данных" prompt="Введите ссылку на официальный сайт организации. Убедитесь, что ссылка корректна и ведет на правильную страницу. Ссылка должна включать протоколы: https:/ , http:/ " sqref="G37" xr:uid="{00000000-0002-0000-0600-000000000000}"/>
    <dataValidation allowBlank="1" showInputMessage="1" showErrorMessage="1" promptTitle="Формат ввода данных" prompt="Введите возраст в годах. Например, 6,5-17 лет" sqref="L37" xr:uid="{00000000-0002-0000-0600-000001000000}"/>
    <dataValidation allowBlank="1" showInputMessage="1" showErrorMessage="1" promptTitle="Формат ввода данных" prompt="Указывается средняя стоимость. Только число без указания валюты. Допустимы копейки через запятую." sqref="K37" xr:uid="{00000000-0002-0000-0600-000002000000}"/>
    <dataValidation allowBlank="1" showInputMessage="1" showErrorMessage="1" promptTitle="Формат ввода данных" prompt="Даты указываются в формате ДД.ММ.ГГГГ-ДД.ММ.ГГГГ. Разделитель между сменами – запятая._x000a_" sqref="J37" xr:uid="{00000000-0002-0000-0600-000003000000}"/>
    <dataValidation allowBlank="1" showInputMessage="1" showErrorMessage="1" promptTitle="Формат ввода данных" prompt="Реквизиты Приказа, которым утверждена Программа воспитательной работы и календарный план. _x000a__x000a_Работоспособная ссылка на Программу воспистательной работы и календарный план._x000a__x000a_Ссылку ОБЯЗАТЕЛЬНО укоротить с помощью ЯндексКликера" sqref="U37" xr:uid="{00000000-0002-0000-0600-000004000000}"/>
  </dataValidations>
  <hyperlinks>
    <hyperlink ref="G5" r:id="rId1" xr:uid="{00000000-0004-0000-0600-000000000000}"/>
    <hyperlink ref="G7" r:id="rId2" xr:uid="{00000000-0004-0000-0600-000001000000}"/>
    <hyperlink ref="U9" r:id="rId3" display="https://selen.elem.ru/ru/camp/?clear_cache=Y" xr:uid="{00000000-0004-0000-0600-000002000000}"/>
    <hyperlink ref="G10" r:id="rId4" xr:uid="{00000000-0004-0000-0600-000003000000}"/>
    <hyperlink ref="U10" r:id="rId5" display="https://www.talisman-online.ru/info/yazykovoj-club/" xr:uid="{00000000-0004-0000-0600-000004000000}"/>
    <hyperlink ref="G13" r:id="rId6" xr:uid="{00000000-0004-0000-0600-000005000000}"/>
    <hyperlink ref="U13" r:id="rId7" display="программа воспитательной работы и календарного плана утверждена Приказом директора №3/СП от 01.02.2025   https://xn--80aamcrjft2ag3n.xn--d1acj3b/programma-vospitaniya-profsoyuz-2025-god-tk" xr:uid="{00000000-0004-0000-0600-000006000000}"/>
    <hyperlink ref="U14" r:id="rId8" display="https://drive.google.com/file/d/1PfHxvtuRpxt5f674CiTAkr1Fy5B0KtIs/view?pli=1" xr:uid="{00000000-0004-0000-0600-000007000000}"/>
    <hyperlink ref="U15" r:id="rId9" display="https://drive.google.com/file/d/1PfHxvtuRpxt5f674CiTAkr1Fy5B0KtIs/view?pli=1" xr:uid="{00000000-0004-0000-0600-000008000000}"/>
    <hyperlink ref="G19" r:id="rId10" xr:uid="{00000000-0004-0000-0600-000009000000}"/>
    <hyperlink ref="U19" r:id="rId11" display="https://vk.com/s/v1/doc/sQRpuykRXukW2jmXSKz4btRf4ip1nD8vTZ7wmquSIxAo0OhjGR4" xr:uid="{00000000-0004-0000-0600-00000A000000}"/>
    <hyperlink ref="G20" r:id="rId12" xr:uid="{00000000-0004-0000-0600-00000B000000}"/>
    <hyperlink ref="G21" r:id="rId13" xr:uid="{00000000-0004-0000-0600-00000C000000}"/>
    <hyperlink ref="U21" r:id="rId14" display="https://hudozhka.uralschool.ru/upload/schudozhka_new/files/91/83/9183bff712a71deb04c4c8287cca6a28.pdf Программа утверждена приказом директора МБУДО &quot;Детская художественная школа от 25.06.2025 года № 67/1-од " xr:uid="{00000000-0004-0000-0600-00000D000000}"/>
    <hyperlink ref="U22" r:id="rId15" display="26.03.2024, утверждена директором С.В. Степановым https://drive.google.com/file/d/17LNPPULOdcbur1eJM4eKcKUS15_rhwx0/view?usp=drive_link" xr:uid="{00000000-0004-0000-0600-00000E000000}"/>
    <hyperlink ref="G22" r:id="rId16" xr:uid="{00000000-0004-0000-0600-00000F000000}"/>
    <hyperlink ref="G23" r:id="rId17" xr:uid="{00000000-0004-0000-0600-000010000000}"/>
    <hyperlink ref="G16" r:id="rId18" xr:uid="{00000000-0004-0000-0600-000011000000}"/>
    <hyperlink ref="G18" r:id="rId19" xr:uid="{00000000-0004-0000-0600-000012000000}"/>
    <hyperlink ref="G15" r:id="rId20" xr:uid="{00000000-0004-0000-0600-000013000000}"/>
    <hyperlink ref="G12" r:id="rId21" xr:uid="{00000000-0004-0000-0600-000014000000}"/>
    <hyperlink ref="G11" r:id="rId22" xr:uid="{00000000-0004-0000-0600-000015000000}"/>
    <hyperlink ref="G9" r:id="rId23" xr:uid="{00000000-0004-0000-0600-000016000000}"/>
    <hyperlink ref="G6" r:id="rId24" display="http://юностьурала.рф/" xr:uid="{00000000-0004-0000-0600-000017000000}"/>
    <hyperlink ref="U6" r:id="rId25" display="https://unosturala.ru/сведения-об-образовательной-организ-2/образование/" xr:uid="{00000000-0004-0000-0600-000018000000}"/>
    <hyperlink ref="U7" r:id="rId26" display="https://www.inter-study.ru/upload/hilton/%D0%9F%D1%80%D0%BE%D0%B3%D1%80%D0%B0%D0%BC%D0%BC%D0%B0%20%D0%B2%D0%BE%D1%81%D0%BF%D0%B8%D1%82%D0%B0%D1%82%D0%B5%D0%BB%D1%8C%D0%BD%D0%BE%D0%B9%20%D1%80%D0%B0%D0%B1%D0%BE%D1%82%D1%8B%2025.pdf" xr:uid="{00000000-0004-0000-0600-000019000000}"/>
    <hyperlink ref="U5" r:id="rId27" display="Приказ № 10а/05-02 от 11.02.2025  https://upcrezh.uralschool.ru/site/pub?id=177" xr:uid="{00000000-0004-0000-0600-00001A000000}"/>
    <hyperlink ref="U20" r:id="rId28" display="https://vk.com/doc-226853177_686448203?hash=GOHXIzz3KbQz9jEELrGeNb1AMOys43rbQtXctZfXov4&amp;dl=H5gxOngXdIMHrY8OgwzFo2ZooCdUIf693bHXB4lpwzs" xr:uid="{00000000-0004-0000-0600-00001B000000}"/>
    <hyperlink ref="U18" r:id="rId29" location="tvitour=134073" display="https://www.bamash-tour.ru/#tvitour=134073" xr:uid="{00000000-0004-0000-0600-00001C000000}"/>
    <hyperlink ref="U17" r:id="rId30" location="tvitour=134073" display="https://www.bamash-tour.ru/#tvitour=134073" xr:uid="{00000000-0004-0000-0600-00001D000000}"/>
    <hyperlink ref="G25" r:id="rId31" location="megamenu" display="https://eptt.ru/partition/140719/ - megamenu" xr:uid="{00000000-0004-0000-0600-00001E000000}"/>
    <hyperlink ref="G26" r:id="rId32" xr:uid="{00000000-0004-0000-0600-00001F000000}"/>
    <hyperlink ref="G27" r:id="rId33" xr:uid="{00000000-0004-0000-0600-000020000000}"/>
    <hyperlink ref="G29" r:id="rId34" display="https://pmk-online.ru/" xr:uid="{00000000-0004-0000-0600-000021000000}"/>
    <hyperlink ref="G31" r:id="rId35" xr:uid="{00000000-0004-0000-0600-000022000000}"/>
    <hyperlink ref="U31" r:id="rId36" xr:uid="{00000000-0004-0000-0600-000023000000}"/>
    <hyperlink ref="G32" r:id="rId37" xr:uid="{00000000-0004-0000-0600-000024000000}"/>
    <hyperlink ref="U32" r:id="rId38" xr:uid="{00000000-0004-0000-0600-000025000000}"/>
    <hyperlink ref="G34" r:id="rId39" xr:uid="{00000000-0004-0000-0600-000026000000}"/>
    <hyperlink ref="G35" r:id="rId40" xr:uid="{00000000-0004-0000-0600-000027000000}"/>
    <hyperlink ref="G39" r:id="rId41" xr:uid="{00000000-0004-0000-0600-000028000000}"/>
    <hyperlink ref="G40" r:id="rId42" xr:uid="{00000000-0004-0000-0600-000029000000}"/>
    <hyperlink ref="U40" r:id="rId43" display="https://clck.ru/3UEQQx" xr:uid="{00000000-0004-0000-0600-00002A000000}"/>
    <hyperlink ref="G41" r:id="rId44" xr:uid="{00000000-0004-0000-0600-00002B000000}"/>
    <hyperlink ref="G42" r:id="rId45" xr:uid="{00000000-0004-0000-0600-00002C000000}"/>
  </hyperlinks>
  <pageMargins left="0.70833333333333304" right="0.70833333333333304" top="0.74791666666666701" bottom="0.74791666666666701" header="0" footer="0"/>
  <pageSetup paperSize="9" orientation="landscape" r:id="rId46"/>
  <tableParts count="1">
    <tablePart r:id="rId4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титул</vt:lpstr>
      <vt:lpstr>ЗОЛ</vt:lpstr>
      <vt:lpstr>на базе санаториев</vt:lpstr>
      <vt:lpstr>ЛДП</vt:lpstr>
      <vt:lpstr>ЛТО</vt:lpstr>
      <vt:lpstr>палаточные</vt:lpstr>
      <vt:lpstr>специализированные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Office</cp:lastModifiedBy>
  <cp:lastPrinted>2026-03-17T09:26:30Z</cp:lastPrinted>
  <dcterms:created xsi:type="dcterms:W3CDTF">2020-02-11T03:11:36Z</dcterms:created>
  <dcterms:modified xsi:type="dcterms:W3CDTF">2026-09-14T04:38:11Z</dcterms:modified>
</cp:coreProperties>
</file>